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seshokad\Downloads\OneDrive_2026-10-13\Volume 3\"/>
    </mc:Choice>
  </mc:AlternateContent>
  <xr:revisionPtr revIDLastSave="0" documentId="13_ncr:1_{D9D0C524-1C63-4D04-BADB-A30AC22A1A18}" xr6:coauthVersionLast="47" xr6:coauthVersionMax="47" xr10:uidLastSave="{00000000-0000-0000-0000-000000000000}"/>
  <bookViews>
    <workbookView xWindow="-108" yWindow="-108" windowWidth="23256" windowHeight="13896" firstSheet="1" activeTab="2" xr2:uid="{478003BA-AFB9-46E4-9D4E-503869334F71}"/>
  </bookViews>
  <sheets>
    <sheet name="Version" sheetId="65" state="hidden" r:id="rId1"/>
    <sheet name="Version (2)" sheetId="615" r:id="rId2"/>
    <sheet name="C1.2 (A1)" sheetId="66" r:id="rId3"/>
    <sheet name="C1.3 (A1)" sheetId="67" r:id="rId4"/>
    <sheet name="C1.4 (A1)" sheetId="68" r:id="rId5"/>
    <sheet name="C1.5 (A1)" sheetId="69" r:id="rId6"/>
    <sheet name="C1.6 (A1)" sheetId="70" r:id="rId7"/>
    <sheet name="C1.7 (A1)" sheetId="71" r:id="rId8"/>
    <sheet name="C2.1 (A1)" sheetId="72" r:id="rId9"/>
    <sheet name="C2.2 (A1)" sheetId="73" r:id="rId10"/>
    <sheet name="C2.3" sheetId="74" state="hidden" r:id="rId11"/>
    <sheet name="C2.4" sheetId="75" state="hidden" r:id="rId12"/>
    <sheet name="C3.1 (A1)" sheetId="76" r:id="rId13"/>
    <sheet name="C3.2 (A1)" sheetId="77" r:id="rId14"/>
    <sheet name="C3.3 (A1)" sheetId="78" r:id="rId15"/>
    <sheet name="C4.1 (A1)" sheetId="79" r:id="rId16"/>
    <sheet name="C4.2 (A1)" sheetId="80" r:id="rId17"/>
    <sheet name="C4.3 (A1)" sheetId="81" r:id="rId18"/>
    <sheet name="C4.4 (A1)" sheetId="82" r:id="rId19"/>
    <sheet name="C5.1 (A1)" sheetId="84" r:id="rId20"/>
    <sheet name="C5.2 (A1)" sheetId="85" r:id="rId21"/>
    <sheet name="C5.3 (A1)" sheetId="86" r:id="rId22"/>
    <sheet name="C5.4 (A1)" sheetId="87" r:id="rId23"/>
    <sheet name="C5.5 (A1)" sheetId="88" r:id="rId24"/>
    <sheet name="C6.1" sheetId="89" state="hidden" r:id="rId25"/>
    <sheet name="C6.2 (A1)" sheetId="90" r:id="rId26"/>
    <sheet name="C7.1" sheetId="91" state="hidden" r:id="rId27"/>
    <sheet name="C7.2" sheetId="92" state="hidden" r:id="rId28"/>
    <sheet name="C7.3" sheetId="93" state="hidden" r:id="rId29"/>
    <sheet name="C7.4" sheetId="95" state="hidden" r:id="rId30"/>
    <sheet name="C7.5" sheetId="94" state="hidden" r:id="rId31"/>
    <sheet name="C7.6" sheetId="96" state="hidden" r:id="rId32"/>
    <sheet name="C8.1 (A1)" sheetId="97" r:id="rId33"/>
    <sheet name="C8.2" sheetId="98" state="hidden" r:id="rId34"/>
    <sheet name="C8.3" sheetId="99" state="hidden" r:id="rId35"/>
    <sheet name="C8.4" sheetId="100" state="hidden" r:id="rId36"/>
    <sheet name="C8.5" sheetId="101" state="hidden" r:id="rId37"/>
    <sheet name="C8.6" sheetId="102" state="hidden" r:id="rId38"/>
    <sheet name="C8.7" sheetId="103" state="hidden" r:id="rId39"/>
    <sheet name="C8.8" sheetId="104" state="hidden" r:id="rId40"/>
    <sheet name="C8.9" sheetId="105" state="hidden" r:id="rId41"/>
    <sheet name="C9.1 (A1)" sheetId="106" r:id="rId42"/>
    <sheet name="C10.1 (A1)" sheetId="107" r:id="rId43"/>
    <sheet name="C11.1 (A1)" sheetId="108" r:id="rId44"/>
    <sheet name="C11.2 (A1)" sheetId="110" r:id="rId45"/>
    <sheet name="C11.3" sheetId="111" state="hidden" r:id="rId46"/>
    <sheet name="C11.4 (A1)" sheetId="112" r:id="rId47"/>
    <sheet name="C11.5 (A1)" sheetId="113" r:id="rId48"/>
    <sheet name="C11.6 (A1)" sheetId="114" r:id="rId49"/>
    <sheet name="C11.7 (A1)" sheetId="115" r:id="rId50"/>
    <sheet name="C11.8 (A1)" sheetId="116" r:id="rId51"/>
    <sheet name="C11.9 (A1)" sheetId="117" r:id="rId52"/>
    <sheet name="C12.1" sheetId="118" state="hidden" r:id="rId53"/>
    <sheet name="C12.2" sheetId="119" state="hidden" r:id="rId54"/>
    <sheet name="C12.3" sheetId="120" state="hidden" r:id="rId55"/>
    <sheet name="C12.4" sheetId="121" state="hidden" r:id="rId56"/>
    <sheet name="C12.5" sheetId="123" state="hidden" r:id="rId57"/>
    <sheet name="C12.6" sheetId="124" state="hidden" r:id="rId58"/>
    <sheet name="C12.7" sheetId="125" state="hidden" r:id="rId59"/>
    <sheet name="C12.8" sheetId="126" state="hidden" r:id="rId60"/>
    <sheet name="C12.9" sheetId="127" state="hidden" r:id="rId61"/>
    <sheet name="C12.10" sheetId="128" state="hidden" r:id="rId62"/>
    <sheet name="C12.11" sheetId="129" state="hidden" r:id="rId63"/>
    <sheet name="C12.12" sheetId="130" state="hidden" r:id="rId64"/>
    <sheet name="C13.1" sheetId="131" state="hidden" r:id="rId65"/>
    <sheet name="C13.2" sheetId="132" state="hidden" r:id="rId66"/>
    <sheet name="C13.3" sheetId="133" state="hidden" r:id="rId67"/>
    <sheet name="C13.4" sheetId="134" state="hidden" r:id="rId68"/>
    <sheet name="C13.5" sheetId="135" state="hidden" r:id="rId69"/>
    <sheet name="C13.6" sheetId="136" state="hidden" r:id="rId70"/>
    <sheet name="C13.7" sheetId="137" state="hidden" r:id="rId71"/>
    <sheet name="C13.8" sheetId="138" state="hidden" r:id="rId72"/>
    <sheet name="C13.9" sheetId="139" state="hidden" r:id="rId73"/>
    <sheet name="C13.10" sheetId="140" state="hidden" r:id="rId74"/>
    <sheet name="C13.11" sheetId="141" state="hidden" r:id="rId75"/>
    <sheet name="C13.12" sheetId="142" state="hidden" r:id="rId76"/>
    <sheet name="C13.13" sheetId="143" state="hidden" r:id="rId77"/>
    <sheet name="C13.14" sheetId="144" state="hidden" r:id="rId78"/>
    <sheet name="C14.1" sheetId="145" state="hidden" r:id="rId79"/>
    <sheet name="C14.2" sheetId="146" state="hidden" r:id="rId80"/>
    <sheet name="C14.3" sheetId="148" state="hidden" r:id="rId81"/>
    <sheet name="C14.4" sheetId="147" state="hidden" r:id="rId82"/>
    <sheet name="C14.5" sheetId="149" state="hidden" r:id="rId83"/>
    <sheet name="C14.6" sheetId="150" state="hidden" r:id="rId84"/>
    <sheet name="C14.7" sheetId="151" state="hidden" r:id="rId85"/>
    <sheet name="C14.8" sheetId="152" state="hidden" r:id="rId86"/>
    <sheet name="C14.9" sheetId="154" state="hidden" r:id="rId87"/>
    <sheet name="C14.10" sheetId="153" state="hidden" r:id="rId88"/>
    <sheet name="C14.11" sheetId="156" state="hidden" r:id="rId89"/>
    <sheet name="C20.1 (A1)" sheetId="155" r:id="rId90"/>
    <sheet name="Sect D - D1000" sheetId="62" state="hidden" r:id="rId91"/>
    <sheet name="Summary of Pricing (A1)" sheetId="64" r:id="rId92"/>
    <sheet name="C1.2 (2)" sheetId="164" state="hidden" r:id="rId93"/>
    <sheet name="C1.3 (2)" sheetId="165" state="hidden" r:id="rId94"/>
    <sheet name="C1.4 (2)" sheetId="166" state="hidden" r:id="rId95"/>
    <sheet name="C1.5 (2)" sheetId="167" state="hidden" r:id="rId96"/>
    <sheet name="C1.6 (2)" sheetId="168" state="hidden" r:id="rId97"/>
    <sheet name="C1.7 (2)" sheetId="169" state="hidden" r:id="rId98"/>
    <sheet name="C2.1 (2)" sheetId="170" state="hidden" r:id="rId99"/>
    <sheet name="C2.2 (2)" sheetId="171" state="hidden" r:id="rId100"/>
    <sheet name="C2.3 (2)" sheetId="172" state="hidden" r:id="rId101"/>
    <sheet name="C2.4 (2)" sheetId="173" state="hidden" r:id="rId102"/>
    <sheet name="C3.1 (2)" sheetId="174" state="hidden" r:id="rId103"/>
    <sheet name="C3.2 (2)" sheetId="175" state="hidden" r:id="rId104"/>
    <sheet name="C3.3 (2)" sheetId="176" state="hidden" r:id="rId105"/>
    <sheet name="C4.1 (2)" sheetId="177" state="hidden" r:id="rId106"/>
    <sheet name="C4.2 (2)" sheetId="178" state="hidden" r:id="rId107"/>
    <sheet name="C4.3 (2)" sheetId="179" state="hidden" r:id="rId108"/>
    <sheet name="C4.4 (2)" sheetId="180" state="hidden" r:id="rId109"/>
    <sheet name="C5.1 (2)" sheetId="181" state="hidden" r:id="rId110"/>
    <sheet name="C5.2 (2)" sheetId="182" state="hidden" r:id="rId111"/>
    <sheet name="C5.3 (A2)" sheetId="183" r:id="rId112"/>
    <sheet name="C5.4 (2)" sheetId="184" state="hidden" r:id="rId113"/>
    <sheet name="C5.5 (2)" sheetId="185" state="hidden" r:id="rId114"/>
    <sheet name="C6.1 (2)" sheetId="186" state="hidden" r:id="rId115"/>
    <sheet name="C6.2 (2)" sheetId="187" state="hidden" r:id="rId116"/>
    <sheet name="C7.1 (2)" sheetId="188" state="hidden" r:id="rId117"/>
    <sheet name="C7.2 (2)" sheetId="189" state="hidden" r:id="rId118"/>
    <sheet name="C7.3 (2)" sheetId="190" state="hidden" r:id="rId119"/>
    <sheet name="C7.4 (2)" sheetId="191" state="hidden" r:id="rId120"/>
    <sheet name="C7.5 (2)" sheetId="192" state="hidden" r:id="rId121"/>
    <sheet name="C7.6 (2)" sheetId="193" state="hidden" r:id="rId122"/>
    <sheet name="C8.1 (2)" sheetId="194" state="hidden" r:id="rId123"/>
    <sheet name="C8.2 (2)" sheetId="195" state="hidden" r:id="rId124"/>
    <sheet name="C8.3 (2)" sheetId="196" state="hidden" r:id="rId125"/>
    <sheet name="C8.4 (2)" sheetId="197" state="hidden" r:id="rId126"/>
    <sheet name="C8.5 (A2)" sheetId="198" r:id="rId127"/>
    <sheet name="C8.6 (A2)" sheetId="199" r:id="rId128"/>
    <sheet name="C8.7 (2)" sheetId="200" state="hidden" r:id="rId129"/>
    <sheet name="C8.8 (A2)" sheetId="201" r:id="rId130"/>
    <sheet name="C8.9 (2)" sheetId="202" state="hidden" r:id="rId131"/>
    <sheet name="C9.1 (2)" sheetId="203" state="hidden" r:id="rId132"/>
    <sheet name="C10.1 (A2)" sheetId="204" r:id="rId133"/>
    <sheet name="C11.1 (2)" sheetId="205" state="hidden" r:id="rId134"/>
    <sheet name="C11.2 (2)" sheetId="206" state="hidden" r:id="rId135"/>
    <sheet name="C11.3 (2)" sheetId="207" state="hidden" r:id="rId136"/>
    <sheet name="C11.4 (2)" sheetId="208" state="hidden" r:id="rId137"/>
    <sheet name="C11.5 (2)" sheetId="209" state="hidden" r:id="rId138"/>
    <sheet name="C11.6 (2)" sheetId="210" state="hidden" r:id="rId139"/>
    <sheet name="C11.7 (2)" sheetId="211" state="hidden" r:id="rId140"/>
    <sheet name="C11.8 (2)" sheetId="212" state="hidden" r:id="rId141"/>
    <sheet name="C11.9 (2)" sheetId="213" state="hidden" r:id="rId142"/>
    <sheet name="C12.1 (2)" sheetId="214" state="hidden" r:id="rId143"/>
    <sheet name="C12.2 (2)" sheetId="215" state="hidden" r:id="rId144"/>
    <sheet name="C12.3 (2)" sheetId="216" state="hidden" r:id="rId145"/>
    <sheet name="C12.4 (2)" sheetId="217" state="hidden" r:id="rId146"/>
    <sheet name="C12.5 (2)" sheetId="218" state="hidden" r:id="rId147"/>
    <sheet name="C12.6 (2)" sheetId="219" state="hidden" r:id="rId148"/>
    <sheet name="C12.7 (2)" sheetId="220" state="hidden" r:id="rId149"/>
    <sheet name="C12.8 (2)" sheetId="221" state="hidden" r:id="rId150"/>
    <sheet name="C12.9 (2)" sheetId="222" state="hidden" r:id="rId151"/>
    <sheet name="C12.10 (2)" sheetId="223" state="hidden" r:id="rId152"/>
    <sheet name="C12.11 (2)" sheetId="224" state="hidden" r:id="rId153"/>
    <sheet name="C12.12 (2)" sheetId="225" state="hidden" r:id="rId154"/>
    <sheet name="C13.1 (2)" sheetId="226" state="hidden" r:id="rId155"/>
    <sheet name="C13.2 (2)" sheetId="227" state="hidden" r:id="rId156"/>
    <sheet name="C13.3 (2)" sheetId="228" state="hidden" r:id="rId157"/>
    <sheet name="C13.4 (2)" sheetId="229" state="hidden" r:id="rId158"/>
    <sheet name="C13.5 (2)" sheetId="230" state="hidden" r:id="rId159"/>
    <sheet name="C13.6 (2)" sheetId="231" state="hidden" r:id="rId160"/>
    <sheet name="C13.7 (2)" sheetId="232" state="hidden" r:id="rId161"/>
    <sheet name="C13.8 (2)" sheetId="233" state="hidden" r:id="rId162"/>
    <sheet name="C13.9 (2)" sheetId="234" state="hidden" r:id="rId163"/>
    <sheet name="C13.10 (2)" sheetId="235" state="hidden" r:id="rId164"/>
    <sheet name="C13.11 (2)" sheetId="236" state="hidden" r:id="rId165"/>
    <sheet name="C13.12 (2)" sheetId="237" state="hidden" r:id="rId166"/>
    <sheet name="C13.13 (2)" sheetId="238" state="hidden" r:id="rId167"/>
    <sheet name="C13.14 (2)" sheetId="239" state="hidden" r:id="rId168"/>
    <sheet name="C14.1 (2)" sheetId="240" state="hidden" r:id="rId169"/>
    <sheet name="C14.2 (2)" sheetId="241" state="hidden" r:id="rId170"/>
    <sheet name="C14.3 (2)" sheetId="242" state="hidden" r:id="rId171"/>
    <sheet name="C14.4 (2)" sheetId="243" state="hidden" r:id="rId172"/>
    <sheet name="C14.5 (2)" sheetId="244" state="hidden" r:id="rId173"/>
    <sheet name="C14.6 (2)" sheetId="245" state="hidden" r:id="rId174"/>
    <sheet name="C14.7 (2)" sheetId="246" state="hidden" r:id="rId175"/>
    <sheet name="C14.8 (2)" sheetId="247" state="hidden" r:id="rId176"/>
    <sheet name="C14.9 (2)" sheetId="248" state="hidden" r:id="rId177"/>
    <sheet name="C14.10 (2)" sheetId="249" state="hidden" r:id="rId178"/>
    <sheet name="C14.11 (2)" sheetId="250" state="hidden" r:id="rId179"/>
    <sheet name="C20.1 (2)" sheetId="251" state="hidden" r:id="rId180"/>
    <sheet name="Sect D - D1000 (2)" sheetId="252" state="hidden" r:id="rId181"/>
    <sheet name="Summary of Pricing (A2)" sheetId="253" r:id="rId182"/>
    <sheet name="Sect D - D1000 (D)" sheetId="342" r:id="rId183"/>
    <sheet name="Summary of Pricing (D)" sheetId="343" r:id="rId184"/>
    <sheet name="C1.3 (4)" sheetId="345" state="hidden" r:id="rId185"/>
    <sheet name="C1.4 (4)" sheetId="346" state="hidden" r:id="rId186"/>
    <sheet name="C2.1 (4)" sheetId="350" state="hidden" r:id="rId187"/>
    <sheet name="C2.2 (4)" sheetId="351" state="hidden" r:id="rId188"/>
    <sheet name="C2.3 (4)" sheetId="352" state="hidden" r:id="rId189"/>
    <sheet name="C2.4 (4)" sheetId="353" state="hidden" r:id="rId190"/>
    <sheet name="C3.1 (4)" sheetId="354" state="hidden" r:id="rId191"/>
    <sheet name="C3.2 (4)" sheetId="355" state="hidden" r:id="rId192"/>
    <sheet name="C3.3 (4)" sheetId="356" state="hidden" r:id="rId193"/>
    <sheet name="C4.1 (4)" sheetId="357" state="hidden" r:id="rId194"/>
    <sheet name="C4.2 (4)" sheetId="358" state="hidden" r:id="rId195"/>
    <sheet name="C4.3 (4)" sheetId="359" state="hidden" r:id="rId196"/>
    <sheet name="C5.5 (4)" sheetId="365" state="hidden" r:id="rId197"/>
    <sheet name="C6.1 (4)" sheetId="366" state="hidden" r:id="rId198"/>
    <sheet name="C6.2 (4)" sheetId="367" state="hidden" r:id="rId199"/>
    <sheet name="C7.1 (4)" sheetId="368" state="hidden" r:id="rId200"/>
    <sheet name="C7.2 (4)" sheetId="369" state="hidden" r:id="rId201"/>
    <sheet name="C7.3 (4)" sheetId="370" state="hidden" r:id="rId202"/>
    <sheet name="C7.4 (4)" sheetId="371" state="hidden" r:id="rId203"/>
    <sheet name="C7.5 (4)" sheetId="372" state="hidden" r:id="rId204"/>
    <sheet name="C7.6 (4)" sheetId="373" state="hidden" r:id="rId205"/>
    <sheet name="C8.1 (4)" sheetId="374" state="hidden" r:id="rId206"/>
    <sheet name="C8.2 (4)" sheetId="375" state="hidden" r:id="rId207"/>
    <sheet name="C8.3 (4)" sheetId="376" state="hidden" r:id="rId208"/>
    <sheet name="C8.4 (4)" sheetId="377" state="hidden" r:id="rId209"/>
    <sheet name="C8.5 (4)" sheetId="378" state="hidden" r:id="rId210"/>
    <sheet name="C8.6 (4)" sheetId="379" state="hidden" r:id="rId211"/>
    <sheet name="C8.7 (4)" sheetId="380" state="hidden" r:id="rId212"/>
    <sheet name="C8.8 (4)" sheetId="381" state="hidden" r:id="rId213"/>
    <sheet name="C8.9 (4)" sheetId="382" state="hidden" r:id="rId214"/>
    <sheet name="C9.1 (4)" sheetId="383" state="hidden" r:id="rId215"/>
    <sheet name="C11.1 (4)" sheetId="385" state="hidden" r:id="rId216"/>
    <sheet name="C11.2 (4)" sheetId="386" state="hidden" r:id="rId217"/>
    <sheet name="C11.3 (4)" sheetId="387" state="hidden" r:id="rId218"/>
    <sheet name="C11.4 (4)" sheetId="388" state="hidden" r:id="rId219"/>
    <sheet name="C11.7 (4)" sheetId="391" state="hidden" r:id="rId220"/>
    <sheet name="C11.8 (4)" sheetId="392" state="hidden" r:id="rId221"/>
    <sheet name="C12.1 (4)" sheetId="394" state="hidden" r:id="rId222"/>
    <sheet name="C12.2 (4)" sheetId="395" state="hidden" r:id="rId223"/>
    <sheet name="C12.3 (4)" sheetId="396" state="hidden" r:id="rId224"/>
    <sheet name="C12.4 (4)" sheetId="397" state="hidden" r:id="rId225"/>
    <sheet name="C12.5 (4)" sheetId="398" state="hidden" r:id="rId226"/>
    <sheet name="C12.6 (4)" sheetId="399" state="hidden" r:id="rId227"/>
    <sheet name="C12.7 (4)" sheetId="400" state="hidden" r:id="rId228"/>
    <sheet name="C12.8 (4)" sheetId="401" state="hidden" r:id="rId229"/>
    <sheet name="C12.9 (4)" sheetId="402" state="hidden" r:id="rId230"/>
    <sheet name="C12.10 (4)" sheetId="403" state="hidden" r:id="rId231"/>
    <sheet name="C12.11 (4)" sheetId="404" state="hidden" r:id="rId232"/>
    <sheet name="C12.12 (4)" sheetId="405" state="hidden" r:id="rId233"/>
    <sheet name="C13.1 (4)" sheetId="406" state="hidden" r:id="rId234"/>
    <sheet name="C13.2 (4)" sheetId="407" state="hidden" r:id="rId235"/>
    <sheet name="C13.3 (4)" sheetId="408" state="hidden" r:id="rId236"/>
    <sheet name="C13.4 (4)" sheetId="409" state="hidden" r:id="rId237"/>
    <sheet name="C13.5 (4)" sheetId="410" state="hidden" r:id="rId238"/>
    <sheet name="C13.6 (4)" sheetId="411" state="hidden" r:id="rId239"/>
    <sheet name="C13.7 (4)" sheetId="412" state="hidden" r:id="rId240"/>
    <sheet name="C13.8 (4)" sheetId="413" state="hidden" r:id="rId241"/>
    <sheet name="C13.9 (4)" sheetId="414" state="hidden" r:id="rId242"/>
    <sheet name="C13.10 (4)" sheetId="415" state="hidden" r:id="rId243"/>
    <sheet name="C13.11 (4)" sheetId="416" state="hidden" r:id="rId244"/>
    <sheet name="C13.12 (4)" sheetId="417" state="hidden" r:id="rId245"/>
    <sheet name="C13.13 (4)" sheetId="418" state="hidden" r:id="rId246"/>
    <sheet name="C13.14 (4)" sheetId="419" state="hidden" r:id="rId247"/>
    <sheet name="C14.1 (4)" sheetId="420" state="hidden" r:id="rId248"/>
    <sheet name="C14.2 (4)" sheetId="421" state="hidden" r:id="rId249"/>
    <sheet name="C14.3 (4)" sheetId="422" state="hidden" r:id="rId250"/>
    <sheet name="C14.4 (4)" sheetId="423" state="hidden" r:id="rId251"/>
    <sheet name="C14.5 (4)" sheetId="424" state="hidden" r:id="rId252"/>
    <sheet name="C14.6 (4)" sheetId="425" state="hidden" r:id="rId253"/>
    <sheet name="C14.7 (4)" sheetId="426" state="hidden" r:id="rId254"/>
    <sheet name="C14.8 (4)" sheetId="427" state="hidden" r:id="rId255"/>
    <sheet name="C14.9 (4)" sheetId="428" state="hidden" r:id="rId256"/>
    <sheet name="C14.10 (4)" sheetId="429" state="hidden" r:id="rId257"/>
    <sheet name="C14.11 (4)" sheetId="430" state="hidden" r:id="rId258"/>
    <sheet name="C20.1 (4)" sheetId="431" state="hidden" r:id="rId259"/>
    <sheet name="C1.2 (5)" sheetId="434" state="hidden" r:id="rId260"/>
    <sheet name="C1.3 (5)" sheetId="435" state="hidden" r:id="rId261"/>
    <sheet name="C1.4 (5)" sheetId="436" state="hidden" r:id="rId262"/>
    <sheet name="C1.5 (5)" sheetId="437" state="hidden" r:id="rId263"/>
    <sheet name="C1.6 (5)" sheetId="438" state="hidden" r:id="rId264"/>
    <sheet name="C1.7 (B1)" sheetId="439" r:id="rId265"/>
    <sheet name="C2.1 (5)" sheetId="440" state="hidden" r:id="rId266"/>
    <sheet name="C2.2 (5)" sheetId="441" state="hidden" r:id="rId267"/>
    <sheet name="C2.3 (5)" sheetId="442" state="hidden" r:id="rId268"/>
    <sheet name="C2.4 (5)" sheetId="443" state="hidden" r:id="rId269"/>
    <sheet name="C3.1 (5)" sheetId="444" state="hidden" r:id="rId270"/>
    <sheet name="C3.2 (B1)" sheetId="445" r:id="rId271"/>
    <sheet name="C3.3 (5)" sheetId="446" state="hidden" r:id="rId272"/>
    <sheet name="C4.1 (5)" sheetId="447" state="hidden" r:id="rId273"/>
    <sheet name="C4.2 (5)" sheetId="448" state="hidden" r:id="rId274"/>
    <sheet name="C4.3 (5)" sheetId="449" state="hidden" r:id="rId275"/>
    <sheet name="C4.4 (5)" sheetId="450" state="hidden" r:id="rId276"/>
    <sheet name="C5.1 (5)" sheetId="451" state="hidden" r:id="rId277"/>
    <sheet name="C5.2 (5)" sheetId="452" state="hidden" r:id="rId278"/>
    <sheet name="C5.3 (5)" sheetId="453" state="hidden" r:id="rId279"/>
    <sheet name="C5.4 (5)" sheetId="454" state="hidden" r:id="rId280"/>
    <sheet name="C5.5 (5)" sheetId="455" state="hidden" r:id="rId281"/>
    <sheet name="C6.1 (5)" sheetId="456" state="hidden" r:id="rId282"/>
    <sheet name="C6.2 (5)" sheetId="457" state="hidden" r:id="rId283"/>
    <sheet name="C7.1 (5)" sheetId="458" state="hidden" r:id="rId284"/>
    <sheet name="C7.2 (5)" sheetId="459" state="hidden" r:id="rId285"/>
    <sheet name="C7.3 (5)" sheetId="460" state="hidden" r:id="rId286"/>
    <sheet name="C7.4 (5)" sheetId="461" state="hidden" r:id="rId287"/>
    <sheet name="C7.5 (5)" sheetId="462" state="hidden" r:id="rId288"/>
    <sheet name="C7.6 (5)" sheetId="463" state="hidden" r:id="rId289"/>
    <sheet name="C8.1 (5)" sheetId="464" state="hidden" r:id="rId290"/>
    <sheet name="C8.2 (5)" sheetId="465" state="hidden" r:id="rId291"/>
    <sheet name="C8.3 (5)" sheetId="466" state="hidden" r:id="rId292"/>
    <sheet name="C8.4 (5)" sheetId="467" state="hidden" r:id="rId293"/>
    <sheet name="C8.5 (5)" sheetId="468" state="hidden" r:id="rId294"/>
    <sheet name="C8.6 (5)" sheetId="469" state="hidden" r:id="rId295"/>
    <sheet name="C8.7 (5)" sheetId="470" state="hidden" r:id="rId296"/>
    <sheet name="C8.8 (5)" sheetId="471" state="hidden" r:id="rId297"/>
    <sheet name="C8.9 (5)" sheetId="472" state="hidden" r:id="rId298"/>
    <sheet name="C9.1 (5)" sheetId="473" state="hidden" r:id="rId299"/>
    <sheet name="C10.1 (5)" sheetId="474" state="hidden" r:id="rId300"/>
    <sheet name="C11.1 (B1)" sheetId="475" r:id="rId301"/>
    <sheet name="C11.2 (5)" sheetId="476" state="hidden" r:id="rId302"/>
    <sheet name="C11.3 (5)" sheetId="477" state="hidden" r:id="rId303"/>
    <sheet name="C11.4 (5)" sheetId="478" state="hidden" r:id="rId304"/>
    <sheet name="C11.5 (5)" sheetId="479" state="hidden" r:id="rId305"/>
    <sheet name="C11.6 (5)" sheetId="480" state="hidden" r:id="rId306"/>
    <sheet name="C11.7 (5)" sheetId="481" state="hidden" r:id="rId307"/>
    <sheet name="C11.8 (5)" sheetId="482" state="hidden" r:id="rId308"/>
    <sheet name="C11.9 (5)" sheetId="483" state="hidden" r:id="rId309"/>
    <sheet name="C12.1 (5)" sheetId="484" state="hidden" r:id="rId310"/>
    <sheet name="C12.2 (5)" sheetId="485" state="hidden" r:id="rId311"/>
    <sheet name="C12.3 (5)" sheetId="486" state="hidden" r:id="rId312"/>
    <sheet name="C12.4 (5)" sheetId="487" state="hidden" r:id="rId313"/>
    <sheet name="C12.5 (5)" sheetId="488" state="hidden" r:id="rId314"/>
    <sheet name="C12.6 (5)" sheetId="489" state="hidden" r:id="rId315"/>
    <sheet name="C12.7 (5)" sheetId="490" state="hidden" r:id="rId316"/>
    <sheet name="C12.8 (5)" sheetId="491" state="hidden" r:id="rId317"/>
    <sheet name="C12.9 (5)" sheetId="492" state="hidden" r:id="rId318"/>
    <sheet name="C12.10 (5)" sheetId="493" state="hidden" r:id="rId319"/>
    <sheet name="C12.11 (5)" sheetId="494" state="hidden" r:id="rId320"/>
    <sheet name="C12.12 (5)" sheetId="495" state="hidden" r:id="rId321"/>
    <sheet name="C13.1 (B1)" sheetId="496" r:id="rId322"/>
    <sheet name="C13.2 (B1)" sheetId="497" r:id="rId323"/>
    <sheet name="C13.3 (B1)" sheetId="498" r:id="rId324"/>
    <sheet name="C13.4 (B1)" sheetId="499" r:id="rId325"/>
    <sheet name="C13.5 (5)" sheetId="500" state="hidden" r:id="rId326"/>
    <sheet name="C13.6 (5)" sheetId="501" state="hidden" r:id="rId327"/>
    <sheet name="C13.7 (B1)" sheetId="502" r:id="rId328"/>
    <sheet name="C13.8 (B1)" sheetId="503" r:id="rId329"/>
    <sheet name="C13.9 (5)" sheetId="504" state="hidden" r:id="rId330"/>
    <sheet name="C13.10 (5)" sheetId="505" state="hidden" r:id="rId331"/>
    <sheet name="C13.11 (5)" sheetId="506" state="hidden" r:id="rId332"/>
    <sheet name="C13.12 (5)" sheetId="507" state="hidden" r:id="rId333"/>
    <sheet name="C13.13 (5)" sheetId="508" state="hidden" r:id="rId334"/>
    <sheet name="C13.14 (5)" sheetId="509" state="hidden" r:id="rId335"/>
    <sheet name="C14.1 (5)" sheetId="510" state="hidden" r:id="rId336"/>
    <sheet name="C14.2 (5)" sheetId="511" state="hidden" r:id="rId337"/>
    <sheet name="C14.3 (5)" sheetId="512" state="hidden" r:id="rId338"/>
    <sheet name="C14.4 (5)" sheetId="513" state="hidden" r:id="rId339"/>
    <sheet name="C14.5 (5)" sheetId="514" state="hidden" r:id="rId340"/>
    <sheet name="C14.6 (5)" sheetId="515" state="hidden" r:id="rId341"/>
    <sheet name="C14.7 (5)" sheetId="516" state="hidden" r:id="rId342"/>
    <sheet name="C14.8 (5)" sheetId="517" state="hidden" r:id="rId343"/>
    <sheet name="C14.9 (5)" sheetId="518" state="hidden" r:id="rId344"/>
    <sheet name="C14.10 (5)" sheetId="519" state="hidden" r:id="rId345"/>
    <sheet name="C14.11 (5)" sheetId="520" state="hidden" r:id="rId346"/>
    <sheet name="C20.1 (B1)" sheetId="521" r:id="rId347"/>
    <sheet name="Sect D - D1000 (5)" sheetId="522" state="hidden" r:id="rId348"/>
    <sheet name="Summary of Pricing (B1)" sheetId="523" r:id="rId349"/>
    <sheet name="C1.2 (6)" sheetId="524" state="hidden" r:id="rId350"/>
    <sheet name="C1.3 (6)" sheetId="525" state="hidden" r:id="rId351"/>
    <sheet name="C1.4 (6)" sheetId="526" state="hidden" r:id="rId352"/>
    <sheet name="C1.5 (6)" sheetId="527" state="hidden" r:id="rId353"/>
    <sheet name="C1.6 (6)" sheetId="528" state="hidden" r:id="rId354"/>
    <sheet name="C1.7 (6)" sheetId="529" state="hidden" r:id="rId355"/>
    <sheet name="C2.1 (6)" sheetId="530" state="hidden" r:id="rId356"/>
    <sheet name="C2.2 (6)" sheetId="531" state="hidden" r:id="rId357"/>
    <sheet name="C2.3 (6)" sheetId="532" state="hidden" r:id="rId358"/>
    <sheet name="C2.4 (6)" sheetId="533" state="hidden" r:id="rId359"/>
    <sheet name="C3.1 (6)" sheetId="534" state="hidden" r:id="rId360"/>
    <sheet name="C3.2 (6)" sheetId="535" state="hidden" r:id="rId361"/>
    <sheet name="C3.3 (6)" sheetId="536" state="hidden" r:id="rId362"/>
    <sheet name="C4.1 (6)" sheetId="537" state="hidden" r:id="rId363"/>
    <sheet name="C4.2 (6)" sheetId="538" state="hidden" r:id="rId364"/>
    <sheet name="C4.3 (6)" sheetId="539" state="hidden" r:id="rId365"/>
    <sheet name="C4.4 (6)" sheetId="540" state="hidden" r:id="rId366"/>
    <sheet name="C5.1 (6)" sheetId="541" state="hidden" r:id="rId367"/>
    <sheet name="C5.2 (6)" sheetId="542" state="hidden" r:id="rId368"/>
    <sheet name="C5.3 (6)" sheetId="543" state="hidden" r:id="rId369"/>
    <sheet name="C5.4 (6)" sheetId="544" state="hidden" r:id="rId370"/>
    <sheet name="C5.5 (6)" sheetId="545" state="hidden" r:id="rId371"/>
    <sheet name="C6.1 (6)" sheetId="546" state="hidden" r:id="rId372"/>
    <sheet name="C6.2 (6)" sheetId="547" state="hidden" r:id="rId373"/>
    <sheet name="C7.1 (6)" sheetId="548" state="hidden" r:id="rId374"/>
    <sheet name="C7.2 (6)" sheetId="549" state="hidden" r:id="rId375"/>
    <sheet name="C7.3 (6)" sheetId="550" state="hidden" r:id="rId376"/>
    <sheet name="C7.4 (6)" sheetId="551" state="hidden" r:id="rId377"/>
    <sheet name="C7.5 (6)" sheetId="552" state="hidden" r:id="rId378"/>
    <sheet name="C7.6 (6)" sheetId="553" state="hidden" r:id="rId379"/>
    <sheet name="C8.1 (6)" sheetId="554" state="hidden" r:id="rId380"/>
    <sheet name="C8.2 (6)" sheetId="555" state="hidden" r:id="rId381"/>
    <sheet name="C8.3 (6)" sheetId="556" state="hidden" r:id="rId382"/>
    <sheet name="C8.4 (6)" sheetId="557" state="hidden" r:id="rId383"/>
    <sheet name="C8.5 (6)" sheetId="558" state="hidden" r:id="rId384"/>
    <sheet name="C8.6 (6)" sheetId="559" state="hidden" r:id="rId385"/>
    <sheet name="C8.7 (6)" sheetId="560" state="hidden" r:id="rId386"/>
    <sheet name="C8.8 (6)" sheetId="561" state="hidden" r:id="rId387"/>
    <sheet name="C8.9 (6)" sheetId="562" state="hidden" r:id="rId388"/>
    <sheet name="C9.1 (6)" sheetId="563" state="hidden" r:id="rId389"/>
    <sheet name="C10.1 (6)" sheetId="564" state="hidden" r:id="rId390"/>
    <sheet name="C11.1 (B2)" sheetId="565" state="hidden" r:id="rId391"/>
    <sheet name="C11.2 (6)" sheetId="566" state="hidden" r:id="rId392"/>
    <sheet name="C11.3 (6)" sheetId="567" state="hidden" r:id="rId393"/>
    <sheet name="C11.4 (6)" sheetId="568" state="hidden" r:id="rId394"/>
    <sheet name="C11.5 (6)" sheetId="569" state="hidden" r:id="rId395"/>
    <sheet name="C11.6 (6)" sheetId="570" state="hidden" r:id="rId396"/>
    <sheet name="C11.7 (6)" sheetId="571" state="hidden" r:id="rId397"/>
    <sheet name="C11.8 (6)" sheetId="572" state="hidden" r:id="rId398"/>
    <sheet name="C11.9 (6)" sheetId="573" state="hidden" r:id="rId399"/>
    <sheet name="C12.1 (6)" sheetId="574" state="hidden" r:id="rId400"/>
    <sheet name="C12.2 (6)" sheetId="575" state="hidden" r:id="rId401"/>
    <sheet name="C12.3 (6)" sheetId="576" state="hidden" r:id="rId402"/>
    <sheet name="C12.4 (6)" sheetId="577" state="hidden" r:id="rId403"/>
    <sheet name="C12.5 (6)" sheetId="578" state="hidden" r:id="rId404"/>
    <sheet name="C12.6 (6)" sheetId="579" state="hidden" r:id="rId405"/>
    <sheet name="C12.7 (6)" sheetId="580" state="hidden" r:id="rId406"/>
    <sheet name="C12.8 (6)" sheetId="581" state="hidden" r:id="rId407"/>
    <sheet name="C12.9 (6)" sheetId="582" state="hidden" r:id="rId408"/>
    <sheet name="C12.10 (6)" sheetId="583" state="hidden" r:id="rId409"/>
    <sheet name="C12.11 (6)" sheetId="584" state="hidden" r:id="rId410"/>
    <sheet name="C12.12 (6)" sheetId="585" state="hidden" r:id="rId411"/>
    <sheet name="C13.1 (B2)" sheetId="586" r:id="rId412"/>
    <sheet name="C13.2 (B2)" sheetId="587" r:id="rId413"/>
    <sheet name="C13.3 (B2)" sheetId="588" r:id="rId414"/>
    <sheet name="C13.4 (B2)" sheetId="589" r:id="rId415"/>
    <sheet name="C13.5 (6)" sheetId="590" state="hidden" r:id="rId416"/>
    <sheet name="C13.6 (6)" sheetId="591" state="hidden" r:id="rId417"/>
    <sheet name="C13.7 (B2)" sheetId="592" r:id="rId418"/>
    <sheet name="C13.8 (B2)" sheetId="593" r:id="rId419"/>
    <sheet name="C13.9 (6)" sheetId="594" state="hidden" r:id="rId420"/>
    <sheet name="C13.10 (6)" sheetId="595" state="hidden" r:id="rId421"/>
    <sheet name="C13.11 (6)" sheetId="596" state="hidden" r:id="rId422"/>
    <sheet name="C13.12 (6)" sheetId="597" state="hidden" r:id="rId423"/>
    <sheet name="C13.13 (6)" sheetId="598" state="hidden" r:id="rId424"/>
    <sheet name="C13.14 (6)" sheetId="599" state="hidden" r:id="rId425"/>
    <sheet name="C14.1 (6)" sheetId="600" state="hidden" r:id="rId426"/>
    <sheet name="C14.2 (6)" sheetId="601" state="hidden" r:id="rId427"/>
    <sheet name="C14.3 (6)" sheetId="602" state="hidden" r:id="rId428"/>
    <sheet name="C14.4 (6)" sheetId="603" state="hidden" r:id="rId429"/>
    <sheet name="C14.5 (6)" sheetId="604" state="hidden" r:id="rId430"/>
    <sheet name="C14.6 (6)" sheetId="605" state="hidden" r:id="rId431"/>
    <sheet name="C14.7 (6)" sheetId="606" state="hidden" r:id="rId432"/>
    <sheet name="C14.8 (6)" sheetId="607" state="hidden" r:id="rId433"/>
    <sheet name="C14.9 (6)" sheetId="608" state="hidden" r:id="rId434"/>
    <sheet name="C14.10 (6)" sheetId="609" state="hidden" r:id="rId435"/>
    <sheet name="C14.11 (6)" sheetId="610" state="hidden" r:id="rId436"/>
    <sheet name="C20.1 (B2)" sheetId="611" r:id="rId437"/>
    <sheet name="Sect D - D1000 (6)" sheetId="612" state="hidden" r:id="rId438"/>
    <sheet name="Summary of Pricing (B2)" sheetId="613" r:id="rId439"/>
    <sheet name="Roadworks (2)" sheetId="157" state="hidden" r:id="rId440"/>
    <sheet name="Holding action (2)" sheetId="158" state="hidden" r:id="rId441"/>
    <sheet name="Stakeholder (2)" sheetId="159" state="hidden" r:id="rId442"/>
    <sheet name="Community (2)" sheetId="160" state="hidden" r:id="rId443"/>
    <sheet name="Dithokeng (2)" sheetId="161" state="hidden" r:id="rId444"/>
    <sheet name="Major Culverts (2)" sheetId="162" state="hidden" r:id="rId445"/>
    <sheet name="Tender Summary" sheetId="163" state="hidden" r:id="rId446"/>
    <sheet name="Electrical" sheetId="616" r:id="rId447"/>
    <sheet name="Summary of Pricing (E)" sheetId="617" r:id="rId448"/>
    <sheet name="Summary of Pricing" sheetId="614" r:id="rId449"/>
  </sheets>
  <definedNames>
    <definedName name="_xlnm._FilterDatabase" localSheetId="442" hidden="1">'Community (2)'!$A$6:$F$414</definedName>
    <definedName name="_xlnm._FilterDatabase" localSheetId="443" hidden="1">'Dithokeng (2)'!$A$7:$F$579</definedName>
    <definedName name="_xlnm._FilterDatabase" localSheetId="444" hidden="1">'Major Culverts (2)'!$A$6:$F$372</definedName>
    <definedName name="_xlnm._FilterDatabase" localSheetId="439" hidden="1">'Roadworks (2)'!$A$6:$F$2497</definedName>
    <definedName name="_xlnm._FilterDatabase" localSheetId="182" hidden="1">'Sect D - D1000 (D)'!$D$2:$H$35</definedName>
    <definedName name="_xlnm._FilterDatabase" localSheetId="441" hidden="1">'Stakeholder (2)'!$A$6:$F$78</definedName>
    <definedName name="_Hlk13737046" localSheetId="61">'C12.10'!#REF!</definedName>
    <definedName name="_Hlk13737046" localSheetId="151">'C12.10 (2)'!#REF!</definedName>
    <definedName name="_Hlk13737046" localSheetId="230">'C12.10 (4)'!#REF!</definedName>
    <definedName name="_Hlk13737046" localSheetId="318">'C12.10 (5)'!#REF!</definedName>
    <definedName name="_Hlk13737046" localSheetId="408">'C12.10 (6)'!#REF!</definedName>
    <definedName name="_Hlk13737046" localSheetId="62">'C12.11'!#REF!</definedName>
    <definedName name="_Hlk13737046" localSheetId="152">'C12.11 (2)'!#REF!</definedName>
    <definedName name="_Hlk13737046" localSheetId="231">'C12.11 (4)'!#REF!</definedName>
    <definedName name="_Hlk13737046" localSheetId="319">'C12.11 (5)'!#REF!</definedName>
    <definedName name="_Hlk13737046" localSheetId="409">'C12.11 (6)'!#REF!</definedName>
    <definedName name="_Hlk13737046" localSheetId="63">'C12.12'!#REF!</definedName>
    <definedName name="_Hlk13737046" localSheetId="153">'C12.12 (2)'!#REF!</definedName>
    <definedName name="_Hlk13737046" localSheetId="232">'C12.12 (4)'!#REF!</definedName>
    <definedName name="_Hlk13737046" localSheetId="320">'C12.12 (5)'!#REF!</definedName>
    <definedName name="_Hlk13737046" localSheetId="410">'C12.12 (6)'!#REF!</definedName>
    <definedName name="_Hlk13737046" localSheetId="53">'C12.2'!$C$23</definedName>
    <definedName name="_Hlk13737046" localSheetId="143">'C12.2 (2)'!$C$23</definedName>
    <definedName name="_Hlk13737046" localSheetId="222">'C12.2 (4)'!$C$23</definedName>
    <definedName name="_Hlk13737046" localSheetId="310">'C12.2 (5)'!$C$23</definedName>
    <definedName name="_Hlk13737046" localSheetId="400">'C12.2 (6)'!$C$23</definedName>
    <definedName name="_Hlk13737046" localSheetId="54">'C12.3'!#REF!</definedName>
    <definedName name="_Hlk13737046" localSheetId="144">'C12.3 (2)'!#REF!</definedName>
    <definedName name="_Hlk13737046" localSheetId="223">'C12.3 (4)'!#REF!</definedName>
    <definedName name="_Hlk13737046" localSheetId="311">'C12.3 (5)'!#REF!</definedName>
    <definedName name="_Hlk13737046" localSheetId="401">'C12.3 (6)'!#REF!</definedName>
    <definedName name="_Hlk13737046" localSheetId="55">'C12.4'!#REF!</definedName>
    <definedName name="_Hlk13737046" localSheetId="145">'C12.4 (2)'!#REF!</definedName>
    <definedName name="_Hlk13737046" localSheetId="224">'C12.4 (4)'!#REF!</definedName>
    <definedName name="_Hlk13737046" localSheetId="312">'C12.4 (5)'!#REF!</definedName>
    <definedName name="_Hlk13737046" localSheetId="402">'C12.4 (6)'!#REF!</definedName>
    <definedName name="_Hlk13737046" localSheetId="56">'C12.5'!#REF!</definedName>
    <definedName name="_Hlk13737046" localSheetId="146">'C12.5 (2)'!#REF!</definedName>
    <definedName name="_Hlk13737046" localSheetId="225">'C12.5 (4)'!#REF!</definedName>
    <definedName name="_Hlk13737046" localSheetId="313">'C12.5 (5)'!#REF!</definedName>
    <definedName name="_Hlk13737046" localSheetId="403">'C12.5 (6)'!#REF!</definedName>
    <definedName name="_Hlk13737046" localSheetId="57">'C12.6'!#REF!</definedName>
    <definedName name="_Hlk13737046" localSheetId="147">'C12.6 (2)'!#REF!</definedName>
    <definedName name="_Hlk13737046" localSheetId="226">'C12.6 (4)'!#REF!</definedName>
    <definedName name="_Hlk13737046" localSheetId="314">'C12.6 (5)'!#REF!</definedName>
    <definedName name="_Hlk13737046" localSheetId="404">'C12.6 (6)'!#REF!</definedName>
    <definedName name="_Hlk13737046" localSheetId="58">'C12.7'!#REF!</definedName>
    <definedName name="_Hlk13737046" localSheetId="148">'C12.7 (2)'!#REF!</definedName>
    <definedName name="_Hlk13737046" localSheetId="227">'C12.7 (4)'!#REF!</definedName>
    <definedName name="_Hlk13737046" localSheetId="315">'C12.7 (5)'!#REF!</definedName>
    <definedName name="_Hlk13737046" localSheetId="405">'C12.7 (6)'!#REF!</definedName>
    <definedName name="_Hlk13737046" localSheetId="59">'C12.8'!#REF!</definedName>
    <definedName name="_Hlk13737046" localSheetId="149">'C12.8 (2)'!#REF!</definedName>
    <definedName name="_Hlk13737046" localSheetId="228">'C12.8 (4)'!#REF!</definedName>
    <definedName name="_Hlk13737046" localSheetId="316">'C12.8 (5)'!#REF!</definedName>
    <definedName name="_Hlk13737046" localSheetId="406">'C12.8 (6)'!#REF!</definedName>
    <definedName name="_Hlk13737046" localSheetId="60">'C12.9'!#REF!</definedName>
    <definedName name="_Hlk13737046" localSheetId="150">'C12.9 (2)'!#REF!</definedName>
    <definedName name="_Hlk13737046" localSheetId="229">'C12.9 (4)'!#REF!</definedName>
    <definedName name="_Hlk13737046" localSheetId="317">'C12.9 (5)'!#REF!</definedName>
    <definedName name="_Hlk13737046" localSheetId="407">'C12.9 (6)'!#REF!</definedName>
    <definedName name="_Hlk13737046" localSheetId="64">'C13.1'!#REF!</definedName>
    <definedName name="_Hlk13737046" localSheetId="154">'C13.1 (2)'!#REF!</definedName>
    <definedName name="_Hlk13737046" localSheetId="233">'C13.1 (4)'!#REF!</definedName>
    <definedName name="_Hlk13737046" localSheetId="321">'C13.1 (B1)'!#REF!</definedName>
    <definedName name="_Hlk13737046" localSheetId="411">'C13.1 (B2)'!#REF!</definedName>
    <definedName name="_Hlk13737046" localSheetId="73">'C13.10'!#REF!</definedName>
    <definedName name="_Hlk13737046" localSheetId="163">'C13.10 (2)'!#REF!</definedName>
    <definedName name="_Hlk13737046" localSheetId="242">'C13.10 (4)'!#REF!</definedName>
    <definedName name="_Hlk13737046" localSheetId="330">'C13.10 (5)'!#REF!</definedName>
    <definedName name="_Hlk13737046" localSheetId="420">'C13.10 (6)'!#REF!</definedName>
    <definedName name="_Hlk13737046" localSheetId="74">'C13.11'!#REF!</definedName>
    <definedName name="_Hlk13737046" localSheetId="164">'C13.11 (2)'!#REF!</definedName>
    <definedName name="_Hlk13737046" localSheetId="243">'C13.11 (4)'!#REF!</definedName>
    <definedName name="_Hlk13737046" localSheetId="331">'C13.11 (5)'!#REF!</definedName>
    <definedName name="_Hlk13737046" localSheetId="421">'C13.11 (6)'!#REF!</definedName>
    <definedName name="_Hlk13737046" localSheetId="75">'C13.12'!#REF!</definedName>
    <definedName name="_Hlk13737046" localSheetId="165">'C13.12 (2)'!#REF!</definedName>
    <definedName name="_Hlk13737046" localSheetId="244">'C13.12 (4)'!#REF!</definedName>
    <definedName name="_Hlk13737046" localSheetId="332">'C13.12 (5)'!#REF!</definedName>
    <definedName name="_Hlk13737046" localSheetId="422">'C13.12 (6)'!#REF!</definedName>
    <definedName name="_Hlk13737046" localSheetId="76">'C13.13'!#REF!</definedName>
    <definedName name="_Hlk13737046" localSheetId="166">'C13.13 (2)'!#REF!</definedName>
    <definedName name="_Hlk13737046" localSheetId="245">'C13.13 (4)'!#REF!</definedName>
    <definedName name="_Hlk13737046" localSheetId="333">'C13.13 (5)'!#REF!</definedName>
    <definedName name="_Hlk13737046" localSheetId="423">'C13.13 (6)'!#REF!</definedName>
    <definedName name="_Hlk13737046" localSheetId="77">'C13.14'!#REF!</definedName>
    <definedName name="_Hlk13737046" localSheetId="167">'C13.14 (2)'!#REF!</definedName>
    <definedName name="_Hlk13737046" localSheetId="246">'C13.14 (4)'!#REF!</definedName>
    <definedName name="_Hlk13737046" localSheetId="334">'C13.14 (5)'!#REF!</definedName>
    <definedName name="_Hlk13737046" localSheetId="424">'C13.14 (6)'!#REF!</definedName>
    <definedName name="_Hlk13737046" localSheetId="65">'C13.2'!#REF!</definedName>
    <definedName name="_Hlk13737046" localSheetId="155">'C13.2 (2)'!#REF!</definedName>
    <definedName name="_Hlk13737046" localSheetId="234">'C13.2 (4)'!#REF!</definedName>
    <definedName name="_Hlk13737046" localSheetId="322">'C13.2 (B1)'!#REF!</definedName>
    <definedName name="_Hlk13737046" localSheetId="412">'C13.2 (B2)'!#REF!</definedName>
    <definedName name="_Hlk13737046" localSheetId="66">'C13.3'!#REF!</definedName>
    <definedName name="_Hlk13737046" localSheetId="156">'C13.3 (2)'!#REF!</definedName>
    <definedName name="_Hlk13737046" localSheetId="235">'C13.3 (4)'!#REF!</definedName>
    <definedName name="_Hlk13737046" localSheetId="323">'C13.3 (B1)'!#REF!</definedName>
    <definedName name="_Hlk13737046" localSheetId="413">'C13.3 (B2)'!#REF!</definedName>
    <definedName name="_Hlk13737046" localSheetId="67">'C13.4'!#REF!</definedName>
    <definedName name="_Hlk13737046" localSheetId="157">'C13.4 (2)'!#REF!</definedName>
    <definedName name="_Hlk13737046" localSheetId="236">'C13.4 (4)'!#REF!</definedName>
    <definedName name="_Hlk13737046" localSheetId="324">'C13.4 (B1)'!#REF!</definedName>
    <definedName name="_Hlk13737046" localSheetId="414">'C13.4 (B2)'!#REF!</definedName>
    <definedName name="_Hlk13737046" localSheetId="68">'C13.5'!#REF!</definedName>
    <definedName name="_Hlk13737046" localSheetId="158">'C13.5 (2)'!#REF!</definedName>
    <definedName name="_Hlk13737046" localSheetId="237">'C13.5 (4)'!#REF!</definedName>
    <definedName name="_Hlk13737046" localSheetId="325">'C13.5 (5)'!#REF!</definedName>
    <definedName name="_Hlk13737046" localSheetId="415">'C13.5 (6)'!#REF!</definedName>
    <definedName name="_Hlk13737046" localSheetId="69">'C13.6'!#REF!</definedName>
    <definedName name="_Hlk13737046" localSheetId="159">'C13.6 (2)'!#REF!</definedName>
    <definedName name="_Hlk13737046" localSheetId="238">'C13.6 (4)'!#REF!</definedName>
    <definedName name="_Hlk13737046" localSheetId="326">'C13.6 (5)'!#REF!</definedName>
    <definedName name="_Hlk13737046" localSheetId="416">'C13.6 (6)'!#REF!</definedName>
    <definedName name="_Hlk13737046" localSheetId="70">'C13.7'!#REF!</definedName>
    <definedName name="_Hlk13737046" localSheetId="160">'C13.7 (2)'!#REF!</definedName>
    <definedName name="_Hlk13737046" localSheetId="239">'C13.7 (4)'!#REF!</definedName>
    <definedName name="_Hlk13737046" localSheetId="327">'C13.7 (B1)'!#REF!</definedName>
    <definedName name="_Hlk13737046" localSheetId="417">'C13.7 (B2)'!#REF!</definedName>
    <definedName name="_Hlk13737046" localSheetId="71">'C13.8'!#REF!</definedName>
    <definedName name="_Hlk13737046" localSheetId="161">'C13.8 (2)'!#REF!</definedName>
    <definedName name="_Hlk13737046" localSheetId="240">'C13.8 (4)'!#REF!</definedName>
    <definedName name="_Hlk13737046" localSheetId="328">'C13.8 (B1)'!#REF!</definedName>
    <definedName name="_Hlk13737046" localSheetId="418">'C13.8 (B2)'!#REF!</definedName>
    <definedName name="_Hlk13737046" localSheetId="72">'C13.9'!#REF!</definedName>
    <definedName name="_Hlk13737046" localSheetId="162">'C13.9 (2)'!#REF!</definedName>
    <definedName name="_Hlk13737046" localSheetId="241">'C13.9 (4)'!#REF!</definedName>
    <definedName name="_Hlk13737046" localSheetId="329">'C13.9 (5)'!#REF!</definedName>
    <definedName name="_Hlk13737046" localSheetId="419">'C13.9 (6)'!#REF!</definedName>
    <definedName name="_Hlk13737046" localSheetId="78">'C14.1'!#REF!</definedName>
    <definedName name="_Hlk13737046" localSheetId="168">'C14.1 (2)'!#REF!</definedName>
    <definedName name="_Hlk13737046" localSheetId="247">'C14.1 (4)'!#REF!</definedName>
    <definedName name="_Hlk13737046" localSheetId="335">'C14.1 (5)'!#REF!</definedName>
    <definedName name="_Hlk13737046" localSheetId="425">'C14.1 (6)'!#REF!</definedName>
    <definedName name="_Hlk13737046" localSheetId="87">'C14.10'!#REF!</definedName>
    <definedName name="_Hlk13737046" localSheetId="177">'C14.10 (2)'!#REF!</definedName>
    <definedName name="_Hlk13737046" localSheetId="256">'C14.10 (4)'!#REF!</definedName>
    <definedName name="_Hlk13737046" localSheetId="344">'C14.10 (5)'!#REF!</definedName>
    <definedName name="_Hlk13737046" localSheetId="434">'C14.10 (6)'!#REF!</definedName>
    <definedName name="_Hlk13737046" localSheetId="88">'C14.11'!#REF!</definedName>
    <definedName name="_Hlk13737046" localSheetId="178">'C14.11 (2)'!#REF!</definedName>
    <definedName name="_Hlk13737046" localSheetId="257">'C14.11 (4)'!#REF!</definedName>
    <definedName name="_Hlk13737046" localSheetId="345">'C14.11 (5)'!#REF!</definedName>
    <definedName name="_Hlk13737046" localSheetId="435">'C14.11 (6)'!#REF!</definedName>
    <definedName name="_Hlk13737046" localSheetId="79">'C14.2'!#REF!</definedName>
    <definedName name="_Hlk13737046" localSheetId="169">'C14.2 (2)'!#REF!</definedName>
    <definedName name="_Hlk13737046" localSheetId="248">'C14.2 (4)'!#REF!</definedName>
    <definedName name="_Hlk13737046" localSheetId="336">'C14.2 (5)'!#REF!</definedName>
    <definedName name="_Hlk13737046" localSheetId="426">'C14.2 (6)'!#REF!</definedName>
    <definedName name="_Hlk13737046" localSheetId="80">'C14.3'!#REF!</definedName>
    <definedName name="_Hlk13737046" localSheetId="170">'C14.3 (2)'!#REF!</definedName>
    <definedName name="_Hlk13737046" localSheetId="249">'C14.3 (4)'!#REF!</definedName>
    <definedName name="_Hlk13737046" localSheetId="337">'C14.3 (5)'!#REF!</definedName>
    <definedName name="_Hlk13737046" localSheetId="427">'C14.3 (6)'!#REF!</definedName>
    <definedName name="_Hlk13737046" localSheetId="81">'C14.4'!#REF!</definedName>
    <definedName name="_Hlk13737046" localSheetId="171">'C14.4 (2)'!#REF!</definedName>
    <definedName name="_Hlk13737046" localSheetId="250">'C14.4 (4)'!#REF!</definedName>
    <definedName name="_Hlk13737046" localSheetId="338">'C14.4 (5)'!#REF!</definedName>
    <definedName name="_Hlk13737046" localSheetId="428">'C14.4 (6)'!#REF!</definedName>
    <definedName name="_Hlk13737046" localSheetId="82">'C14.5'!#REF!</definedName>
    <definedName name="_Hlk13737046" localSheetId="172">'C14.5 (2)'!#REF!</definedName>
    <definedName name="_Hlk13737046" localSheetId="251">'C14.5 (4)'!#REF!</definedName>
    <definedName name="_Hlk13737046" localSheetId="339">'C14.5 (5)'!#REF!</definedName>
    <definedName name="_Hlk13737046" localSheetId="429">'C14.5 (6)'!#REF!</definedName>
    <definedName name="_Hlk13737046" localSheetId="83">'C14.6'!#REF!</definedName>
    <definedName name="_Hlk13737046" localSheetId="173">'C14.6 (2)'!#REF!</definedName>
    <definedName name="_Hlk13737046" localSheetId="252">'C14.6 (4)'!#REF!</definedName>
    <definedName name="_Hlk13737046" localSheetId="340">'C14.6 (5)'!#REF!</definedName>
    <definedName name="_Hlk13737046" localSheetId="430">'C14.6 (6)'!#REF!</definedName>
    <definedName name="_Hlk13737046" localSheetId="84">'C14.7'!#REF!</definedName>
    <definedName name="_Hlk13737046" localSheetId="174">'C14.7 (2)'!#REF!</definedName>
    <definedName name="_Hlk13737046" localSheetId="253">'C14.7 (4)'!#REF!</definedName>
    <definedName name="_Hlk13737046" localSheetId="341">'C14.7 (5)'!#REF!</definedName>
    <definedName name="_Hlk13737046" localSheetId="431">'C14.7 (6)'!#REF!</definedName>
    <definedName name="_Hlk13737046" localSheetId="85">'C14.8'!#REF!</definedName>
    <definedName name="_Hlk13737046" localSheetId="175">'C14.8 (2)'!#REF!</definedName>
    <definedName name="_Hlk13737046" localSheetId="254">'C14.8 (4)'!#REF!</definedName>
    <definedName name="_Hlk13737046" localSheetId="342">'C14.8 (5)'!#REF!</definedName>
    <definedName name="_Hlk13737046" localSheetId="432">'C14.8 (6)'!#REF!</definedName>
    <definedName name="_Hlk13737046" localSheetId="86">'C14.9'!#REF!</definedName>
    <definedName name="_Hlk13737046" localSheetId="176">'C14.9 (2)'!#REF!</definedName>
    <definedName name="_Hlk13737046" localSheetId="255">'C14.9 (4)'!#REF!</definedName>
    <definedName name="_Hlk13737046" localSheetId="343">'C14.9 (5)'!#REF!</definedName>
    <definedName name="_Hlk13737046" localSheetId="433">'C14.9 (6)'!#REF!</definedName>
    <definedName name="_Hlk13737046" localSheetId="179">'C20.1 (2)'!#REF!</definedName>
    <definedName name="_Hlk13737046" localSheetId="258">'C20.1 (4)'!#REF!</definedName>
    <definedName name="_Hlk13737046" localSheetId="89">'C20.1 (A1)'!#REF!</definedName>
    <definedName name="_Hlk13737046" localSheetId="346">'C20.1 (B1)'!#REF!</definedName>
    <definedName name="_Hlk13737046" localSheetId="436">'C20.1 (B2)'!#REF!</definedName>
    <definedName name="_Hlk13737046" localSheetId="446">Electrical!#REF!</definedName>
    <definedName name="_Hlk13737072" localSheetId="61">'C12.10'!#REF!</definedName>
    <definedName name="_Hlk13737072" localSheetId="151">'C12.10 (2)'!#REF!</definedName>
    <definedName name="_Hlk13737072" localSheetId="230">'C12.10 (4)'!#REF!</definedName>
    <definedName name="_Hlk13737072" localSheetId="318">'C12.10 (5)'!#REF!</definedName>
    <definedName name="_Hlk13737072" localSheetId="408">'C12.10 (6)'!#REF!</definedName>
    <definedName name="_Hlk13737072" localSheetId="62">'C12.11'!#REF!</definedName>
    <definedName name="_Hlk13737072" localSheetId="152">'C12.11 (2)'!#REF!</definedName>
    <definedName name="_Hlk13737072" localSheetId="231">'C12.11 (4)'!#REF!</definedName>
    <definedName name="_Hlk13737072" localSheetId="319">'C12.11 (5)'!#REF!</definedName>
    <definedName name="_Hlk13737072" localSheetId="409">'C12.11 (6)'!#REF!</definedName>
    <definedName name="_Hlk13737072" localSheetId="63">'C12.12'!#REF!</definedName>
    <definedName name="_Hlk13737072" localSheetId="153">'C12.12 (2)'!#REF!</definedName>
    <definedName name="_Hlk13737072" localSheetId="232">'C12.12 (4)'!#REF!</definedName>
    <definedName name="_Hlk13737072" localSheetId="320">'C12.12 (5)'!#REF!</definedName>
    <definedName name="_Hlk13737072" localSheetId="410">'C12.12 (6)'!#REF!</definedName>
    <definedName name="_Hlk13737072" localSheetId="53">'C12.2'!$C$24</definedName>
    <definedName name="_Hlk13737072" localSheetId="143">'C12.2 (2)'!$C$24</definedName>
    <definedName name="_Hlk13737072" localSheetId="222">'C12.2 (4)'!$C$24</definedName>
    <definedName name="_Hlk13737072" localSheetId="310">'C12.2 (5)'!$C$24</definedName>
    <definedName name="_Hlk13737072" localSheetId="400">'C12.2 (6)'!$C$24</definedName>
    <definedName name="_Hlk13737072" localSheetId="54">'C12.3'!#REF!</definedName>
    <definedName name="_Hlk13737072" localSheetId="144">'C12.3 (2)'!#REF!</definedName>
    <definedName name="_Hlk13737072" localSheetId="223">'C12.3 (4)'!#REF!</definedName>
    <definedName name="_Hlk13737072" localSheetId="311">'C12.3 (5)'!#REF!</definedName>
    <definedName name="_Hlk13737072" localSheetId="401">'C12.3 (6)'!#REF!</definedName>
    <definedName name="_Hlk13737072" localSheetId="55">'C12.4'!#REF!</definedName>
    <definedName name="_Hlk13737072" localSheetId="145">'C12.4 (2)'!#REF!</definedName>
    <definedName name="_Hlk13737072" localSheetId="224">'C12.4 (4)'!#REF!</definedName>
    <definedName name="_Hlk13737072" localSheetId="312">'C12.4 (5)'!#REF!</definedName>
    <definedName name="_Hlk13737072" localSheetId="402">'C12.4 (6)'!#REF!</definedName>
    <definedName name="_Hlk13737072" localSheetId="56">'C12.5'!#REF!</definedName>
    <definedName name="_Hlk13737072" localSheetId="146">'C12.5 (2)'!#REF!</definedName>
    <definedName name="_Hlk13737072" localSheetId="225">'C12.5 (4)'!#REF!</definedName>
    <definedName name="_Hlk13737072" localSheetId="313">'C12.5 (5)'!#REF!</definedName>
    <definedName name="_Hlk13737072" localSheetId="403">'C12.5 (6)'!#REF!</definedName>
    <definedName name="_Hlk13737072" localSheetId="57">'C12.6'!#REF!</definedName>
    <definedName name="_Hlk13737072" localSheetId="147">'C12.6 (2)'!#REF!</definedName>
    <definedName name="_Hlk13737072" localSheetId="226">'C12.6 (4)'!#REF!</definedName>
    <definedName name="_Hlk13737072" localSheetId="314">'C12.6 (5)'!#REF!</definedName>
    <definedName name="_Hlk13737072" localSheetId="404">'C12.6 (6)'!#REF!</definedName>
    <definedName name="_Hlk13737072" localSheetId="58">'C12.7'!#REF!</definedName>
    <definedName name="_Hlk13737072" localSheetId="148">'C12.7 (2)'!#REF!</definedName>
    <definedName name="_Hlk13737072" localSheetId="227">'C12.7 (4)'!#REF!</definedName>
    <definedName name="_Hlk13737072" localSheetId="315">'C12.7 (5)'!#REF!</definedName>
    <definedName name="_Hlk13737072" localSheetId="405">'C12.7 (6)'!#REF!</definedName>
    <definedName name="_Hlk13737072" localSheetId="59">'C12.8'!#REF!</definedName>
    <definedName name="_Hlk13737072" localSheetId="149">'C12.8 (2)'!#REF!</definedName>
    <definedName name="_Hlk13737072" localSheetId="228">'C12.8 (4)'!#REF!</definedName>
    <definedName name="_Hlk13737072" localSheetId="316">'C12.8 (5)'!#REF!</definedName>
    <definedName name="_Hlk13737072" localSheetId="406">'C12.8 (6)'!#REF!</definedName>
    <definedName name="_Hlk13737072" localSheetId="60">'C12.9'!#REF!</definedName>
    <definedName name="_Hlk13737072" localSheetId="150">'C12.9 (2)'!#REF!</definedName>
    <definedName name="_Hlk13737072" localSheetId="229">'C12.9 (4)'!#REF!</definedName>
    <definedName name="_Hlk13737072" localSheetId="317">'C12.9 (5)'!#REF!</definedName>
    <definedName name="_Hlk13737072" localSheetId="407">'C12.9 (6)'!#REF!</definedName>
    <definedName name="_Hlk13737072" localSheetId="64">'C13.1'!#REF!</definedName>
    <definedName name="_Hlk13737072" localSheetId="154">'C13.1 (2)'!#REF!</definedName>
    <definedName name="_Hlk13737072" localSheetId="233">'C13.1 (4)'!#REF!</definedName>
    <definedName name="_Hlk13737072" localSheetId="321">'C13.1 (B1)'!#REF!</definedName>
    <definedName name="_Hlk13737072" localSheetId="411">'C13.1 (B2)'!#REF!</definedName>
    <definedName name="_Hlk13737072" localSheetId="73">'C13.10'!#REF!</definedName>
    <definedName name="_Hlk13737072" localSheetId="163">'C13.10 (2)'!#REF!</definedName>
    <definedName name="_Hlk13737072" localSheetId="242">'C13.10 (4)'!#REF!</definedName>
    <definedName name="_Hlk13737072" localSheetId="330">'C13.10 (5)'!#REF!</definedName>
    <definedName name="_Hlk13737072" localSheetId="420">'C13.10 (6)'!#REF!</definedName>
    <definedName name="_Hlk13737072" localSheetId="74">'C13.11'!#REF!</definedName>
    <definedName name="_Hlk13737072" localSheetId="164">'C13.11 (2)'!#REF!</definedName>
    <definedName name="_Hlk13737072" localSheetId="243">'C13.11 (4)'!#REF!</definedName>
    <definedName name="_Hlk13737072" localSheetId="331">'C13.11 (5)'!#REF!</definedName>
    <definedName name="_Hlk13737072" localSheetId="421">'C13.11 (6)'!#REF!</definedName>
    <definedName name="_Hlk13737072" localSheetId="75">'C13.12'!#REF!</definedName>
    <definedName name="_Hlk13737072" localSheetId="165">'C13.12 (2)'!#REF!</definedName>
    <definedName name="_Hlk13737072" localSheetId="244">'C13.12 (4)'!#REF!</definedName>
    <definedName name="_Hlk13737072" localSheetId="332">'C13.12 (5)'!#REF!</definedName>
    <definedName name="_Hlk13737072" localSheetId="422">'C13.12 (6)'!#REF!</definedName>
    <definedName name="_Hlk13737072" localSheetId="76">'C13.13'!#REF!</definedName>
    <definedName name="_Hlk13737072" localSheetId="166">'C13.13 (2)'!#REF!</definedName>
    <definedName name="_Hlk13737072" localSheetId="245">'C13.13 (4)'!#REF!</definedName>
    <definedName name="_Hlk13737072" localSheetId="333">'C13.13 (5)'!#REF!</definedName>
    <definedName name="_Hlk13737072" localSheetId="423">'C13.13 (6)'!#REF!</definedName>
    <definedName name="_Hlk13737072" localSheetId="77">'C13.14'!#REF!</definedName>
    <definedName name="_Hlk13737072" localSheetId="167">'C13.14 (2)'!#REF!</definedName>
    <definedName name="_Hlk13737072" localSheetId="246">'C13.14 (4)'!#REF!</definedName>
    <definedName name="_Hlk13737072" localSheetId="334">'C13.14 (5)'!#REF!</definedName>
    <definedName name="_Hlk13737072" localSheetId="424">'C13.14 (6)'!#REF!</definedName>
    <definedName name="_Hlk13737072" localSheetId="65">'C13.2'!#REF!</definedName>
    <definedName name="_Hlk13737072" localSheetId="155">'C13.2 (2)'!#REF!</definedName>
    <definedName name="_Hlk13737072" localSheetId="234">'C13.2 (4)'!#REF!</definedName>
    <definedName name="_Hlk13737072" localSheetId="322">'C13.2 (B1)'!#REF!</definedName>
    <definedName name="_Hlk13737072" localSheetId="412">'C13.2 (B2)'!#REF!</definedName>
    <definedName name="_Hlk13737072" localSheetId="66">'C13.3'!#REF!</definedName>
    <definedName name="_Hlk13737072" localSheetId="156">'C13.3 (2)'!#REF!</definedName>
    <definedName name="_Hlk13737072" localSheetId="235">'C13.3 (4)'!#REF!</definedName>
    <definedName name="_Hlk13737072" localSheetId="323">'C13.3 (B1)'!#REF!</definedName>
    <definedName name="_Hlk13737072" localSheetId="413">'C13.3 (B2)'!#REF!</definedName>
    <definedName name="_Hlk13737072" localSheetId="67">'C13.4'!#REF!</definedName>
    <definedName name="_Hlk13737072" localSheetId="157">'C13.4 (2)'!#REF!</definedName>
    <definedName name="_Hlk13737072" localSheetId="236">'C13.4 (4)'!#REF!</definedName>
    <definedName name="_Hlk13737072" localSheetId="324">'C13.4 (B1)'!#REF!</definedName>
    <definedName name="_Hlk13737072" localSheetId="414">'C13.4 (B2)'!#REF!</definedName>
    <definedName name="_Hlk13737072" localSheetId="68">'C13.5'!#REF!</definedName>
    <definedName name="_Hlk13737072" localSheetId="158">'C13.5 (2)'!#REF!</definedName>
    <definedName name="_Hlk13737072" localSheetId="237">'C13.5 (4)'!#REF!</definedName>
    <definedName name="_Hlk13737072" localSheetId="325">'C13.5 (5)'!#REF!</definedName>
    <definedName name="_Hlk13737072" localSheetId="415">'C13.5 (6)'!#REF!</definedName>
    <definedName name="_Hlk13737072" localSheetId="69">'C13.6'!#REF!</definedName>
    <definedName name="_Hlk13737072" localSheetId="159">'C13.6 (2)'!#REF!</definedName>
    <definedName name="_Hlk13737072" localSheetId="238">'C13.6 (4)'!#REF!</definedName>
    <definedName name="_Hlk13737072" localSheetId="326">'C13.6 (5)'!#REF!</definedName>
    <definedName name="_Hlk13737072" localSheetId="416">'C13.6 (6)'!#REF!</definedName>
    <definedName name="_Hlk13737072" localSheetId="70">'C13.7'!#REF!</definedName>
    <definedName name="_Hlk13737072" localSheetId="160">'C13.7 (2)'!#REF!</definedName>
    <definedName name="_Hlk13737072" localSheetId="239">'C13.7 (4)'!#REF!</definedName>
    <definedName name="_Hlk13737072" localSheetId="327">'C13.7 (B1)'!#REF!</definedName>
    <definedName name="_Hlk13737072" localSheetId="417">'C13.7 (B2)'!#REF!</definedName>
    <definedName name="_Hlk13737072" localSheetId="71">'C13.8'!#REF!</definedName>
    <definedName name="_Hlk13737072" localSheetId="161">'C13.8 (2)'!#REF!</definedName>
    <definedName name="_Hlk13737072" localSheetId="240">'C13.8 (4)'!#REF!</definedName>
    <definedName name="_Hlk13737072" localSheetId="328">'C13.8 (B1)'!#REF!</definedName>
    <definedName name="_Hlk13737072" localSheetId="418">'C13.8 (B2)'!#REF!</definedName>
    <definedName name="_Hlk13737072" localSheetId="72">'C13.9'!#REF!</definedName>
    <definedName name="_Hlk13737072" localSheetId="162">'C13.9 (2)'!#REF!</definedName>
    <definedName name="_Hlk13737072" localSheetId="241">'C13.9 (4)'!#REF!</definedName>
    <definedName name="_Hlk13737072" localSheetId="329">'C13.9 (5)'!#REF!</definedName>
    <definedName name="_Hlk13737072" localSheetId="419">'C13.9 (6)'!#REF!</definedName>
    <definedName name="_Hlk13737072" localSheetId="78">'C14.1'!#REF!</definedName>
    <definedName name="_Hlk13737072" localSheetId="168">'C14.1 (2)'!#REF!</definedName>
    <definedName name="_Hlk13737072" localSheetId="247">'C14.1 (4)'!#REF!</definedName>
    <definedName name="_Hlk13737072" localSheetId="335">'C14.1 (5)'!#REF!</definedName>
    <definedName name="_Hlk13737072" localSheetId="425">'C14.1 (6)'!#REF!</definedName>
    <definedName name="_Hlk13737072" localSheetId="87">'C14.10'!#REF!</definedName>
    <definedName name="_Hlk13737072" localSheetId="177">'C14.10 (2)'!#REF!</definedName>
    <definedName name="_Hlk13737072" localSheetId="256">'C14.10 (4)'!#REF!</definedName>
    <definedName name="_Hlk13737072" localSheetId="344">'C14.10 (5)'!#REF!</definedName>
    <definedName name="_Hlk13737072" localSheetId="434">'C14.10 (6)'!#REF!</definedName>
    <definedName name="_Hlk13737072" localSheetId="88">'C14.11'!#REF!</definedName>
    <definedName name="_Hlk13737072" localSheetId="178">'C14.11 (2)'!#REF!</definedName>
    <definedName name="_Hlk13737072" localSheetId="257">'C14.11 (4)'!#REF!</definedName>
    <definedName name="_Hlk13737072" localSheetId="345">'C14.11 (5)'!#REF!</definedName>
    <definedName name="_Hlk13737072" localSheetId="435">'C14.11 (6)'!#REF!</definedName>
    <definedName name="_Hlk13737072" localSheetId="79">'C14.2'!#REF!</definedName>
    <definedName name="_Hlk13737072" localSheetId="169">'C14.2 (2)'!#REF!</definedName>
    <definedName name="_Hlk13737072" localSheetId="248">'C14.2 (4)'!#REF!</definedName>
    <definedName name="_Hlk13737072" localSheetId="336">'C14.2 (5)'!#REF!</definedName>
    <definedName name="_Hlk13737072" localSheetId="426">'C14.2 (6)'!#REF!</definedName>
    <definedName name="_Hlk13737072" localSheetId="80">'C14.3'!#REF!</definedName>
    <definedName name="_Hlk13737072" localSheetId="170">'C14.3 (2)'!#REF!</definedName>
    <definedName name="_Hlk13737072" localSheetId="249">'C14.3 (4)'!#REF!</definedName>
    <definedName name="_Hlk13737072" localSheetId="337">'C14.3 (5)'!#REF!</definedName>
    <definedName name="_Hlk13737072" localSheetId="427">'C14.3 (6)'!#REF!</definedName>
    <definedName name="_Hlk13737072" localSheetId="81">'C14.4'!#REF!</definedName>
    <definedName name="_Hlk13737072" localSheetId="171">'C14.4 (2)'!#REF!</definedName>
    <definedName name="_Hlk13737072" localSheetId="250">'C14.4 (4)'!#REF!</definedName>
    <definedName name="_Hlk13737072" localSheetId="338">'C14.4 (5)'!#REF!</definedName>
    <definedName name="_Hlk13737072" localSheetId="428">'C14.4 (6)'!#REF!</definedName>
    <definedName name="_Hlk13737072" localSheetId="82">'C14.5'!#REF!</definedName>
    <definedName name="_Hlk13737072" localSheetId="172">'C14.5 (2)'!#REF!</definedName>
    <definedName name="_Hlk13737072" localSheetId="251">'C14.5 (4)'!#REF!</definedName>
    <definedName name="_Hlk13737072" localSheetId="339">'C14.5 (5)'!#REF!</definedName>
    <definedName name="_Hlk13737072" localSheetId="429">'C14.5 (6)'!#REF!</definedName>
    <definedName name="_Hlk13737072" localSheetId="83">'C14.6'!#REF!</definedName>
    <definedName name="_Hlk13737072" localSheetId="173">'C14.6 (2)'!#REF!</definedName>
    <definedName name="_Hlk13737072" localSheetId="252">'C14.6 (4)'!#REF!</definedName>
    <definedName name="_Hlk13737072" localSheetId="340">'C14.6 (5)'!#REF!</definedName>
    <definedName name="_Hlk13737072" localSheetId="430">'C14.6 (6)'!#REF!</definedName>
    <definedName name="_Hlk13737072" localSheetId="84">'C14.7'!#REF!</definedName>
    <definedName name="_Hlk13737072" localSheetId="174">'C14.7 (2)'!#REF!</definedName>
    <definedName name="_Hlk13737072" localSheetId="253">'C14.7 (4)'!#REF!</definedName>
    <definedName name="_Hlk13737072" localSheetId="341">'C14.7 (5)'!#REF!</definedName>
    <definedName name="_Hlk13737072" localSheetId="431">'C14.7 (6)'!#REF!</definedName>
    <definedName name="_Hlk13737072" localSheetId="85">'C14.8'!#REF!</definedName>
    <definedName name="_Hlk13737072" localSheetId="175">'C14.8 (2)'!#REF!</definedName>
    <definedName name="_Hlk13737072" localSheetId="254">'C14.8 (4)'!#REF!</definedName>
    <definedName name="_Hlk13737072" localSheetId="342">'C14.8 (5)'!#REF!</definedName>
    <definedName name="_Hlk13737072" localSheetId="432">'C14.8 (6)'!#REF!</definedName>
    <definedName name="_Hlk13737072" localSheetId="86">'C14.9'!#REF!</definedName>
    <definedName name="_Hlk13737072" localSheetId="176">'C14.9 (2)'!#REF!</definedName>
    <definedName name="_Hlk13737072" localSheetId="255">'C14.9 (4)'!#REF!</definedName>
    <definedName name="_Hlk13737072" localSheetId="343">'C14.9 (5)'!#REF!</definedName>
    <definedName name="_Hlk13737072" localSheetId="433">'C14.9 (6)'!#REF!</definedName>
    <definedName name="_Hlk13737072" localSheetId="179">'C20.1 (2)'!#REF!</definedName>
    <definedName name="_Hlk13737072" localSheetId="258">'C20.1 (4)'!#REF!</definedName>
    <definedName name="_Hlk13737072" localSheetId="89">'C20.1 (A1)'!#REF!</definedName>
    <definedName name="_Hlk13737072" localSheetId="346">'C20.1 (B1)'!#REF!</definedName>
    <definedName name="_Hlk13737072" localSheetId="436">'C20.1 (B2)'!#REF!</definedName>
    <definedName name="_Hlk13737072" localSheetId="446">Electrical!#REF!</definedName>
    <definedName name="_Ref461368450" localSheetId="94">'C1.4 (2)'!$C$6</definedName>
    <definedName name="_Ref461368450" localSheetId="185">'C1.4 (4)'!$C$6</definedName>
    <definedName name="_Ref461368450" localSheetId="261">'C1.4 (5)'!$C$6</definedName>
    <definedName name="_Ref461368450" localSheetId="351">'C1.4 (6)'!$C$6</definedName>
    <definedName name="_Ref461368450" localSheetId="4">'C1.4 (A1)'!$C$6</definedName>
    <definedName name="_Ref461368450" localSheetId="95">'C1.5 (2)'!$E$6</definedName>
    <definedName name="_Ref461368450" localSheetId="262">'C1.5 (5)'!$E$6</definedName>
    <definedName name="_Ref461368450" localSheetId="352">'C1.5 (6)'!$E$6</definedName>
    <definedName name="_Ref461368450" localSheetId="5">'C1.5 (A1)'!$E$6</definedName>
    <definedName name="_Ref461368450" localSheetId="96">'C1.6 (2)'!$C$6</definedName>
    <definedName name="_Ref461368450" localSheetId="263">'C1.6 (5)'!$C$6</definedName>
    <definedName name="_Ref461368450" localSheetId="353">'C1.6 (6)'!$C$6</definedName>
    <definedName name="_Ref461368450" localSheetId="6">'C1.6 (A1)'!$C$6</definedName>
    <definedName name="_Ref461368450" localSheetId="97">'C1.7 (2)'!$D$6</definedName>
    <definedName name="_Ref461368450" localSheetId="354">'C1.7 (6)'!$D$6</definedName>
    <definedName name="_Ref461368450" localSheetId="7">'C1.7 (A1)'!$D$6</definedName>
    <definedName name="_Ref461368450" localSheetId="264">'C1.7 (B1)'!#REF!</definedName>
    <definedName name="_Ref461368450" localSheetId="299">'C10.1 (5)'!#REF!</definedName>
    <definedName name="_Ref461368450" localSheetId="389">'C10.1 (6)'!#REF!</definedName>
    <definedName name="_Ref461368450" localSheetId="42">'C10.1 (A1)'!#REF!</definedName>
    <definedName name="_Ref461368450" localSheetId="132">'C10.1 (A2)'!#REF!</definedName>
    <definedName name="_Ref461368450" localSheetId="133">'C11.1 (2)'!#REF!</definedName>
    <definedName name="_Ref461368450" localSheetId="215">'C11.1 (4)'!#REF!</definedName>
    <definedName name="_Ref461368450" localSheetId="43">'C11.1 (A1)'!#REF!</definedName>
    <definedName name="_Ref461368450" localSheetId="300">'C11.1 (B1)'!#REF!</definedName>
    <definedName name="_Ref461368450" localSheetId="390">'C11.1 (B2)'!#REF!</definedName>
    <definedName name="_Ref461368450" localSheetId="134">'C11.2 (2)'!#REF!</definedName>
    <definedName name="_Ref461368450" localSheetId="216">'C11.2 (4)'!#REF!</definedName>
    <definedName name="_Ref461368450" localSheetId="301">'C11.2 (5)'!#REF!</definedName>
    <definedName name="_Ref461368450" localSheetId="391">'C11.2 (6)'!#REF!</definedName>
    <definedName name="_Ref461368450" localSheetId="44">'C11.2 (A1)'!#REF!</definedName>
    <definedName name="_Ref461368450" localSheetId="45">'C11.3'!#REF!</definedName>
    <definedName name="_Ref461368450" localSheetId="135">'C11.3 (2)'!#REF!</definedName>
    <definedName name="_Ref461368450" localSheetId="217">'C11.3 (4)'!#REF!</definedName>
    <definedName name="_Ref461368450" localSheetId="302">'C11.3 (5)'!#REF!</definedName>
    <definedName name="_Ref461368450" localSheetId="392">'C11.3 (6)'!#REF!</definedName>
    <definedName name="_Ref461368450" localSheetId="136">'C11.4 (2)'!#REF!</definedName>
    <definedName name="_Ref461368450" localSheetId="218">'C11.4 (4)'!#REF!</definedName>
    <definedName name="_Ref461368450" localSheetId="303">'C11.4 (5)'!#REF!</definedName>
    <definedName name="_Ref461368450" localSheetId="393">'C11.4 (6)'!#REF!</definedName>
    <definedName name="_Ref461368450" localSheetId="46">'C11.4 (A1)'!#REF!</definedName>
    <definedName name="_Ref461368450" localSheetId="137">'C11.5 (2)'!#REF!</definedName>
    <definedName name="_Ref461368450" localSheetId="304">'C11.5 (5)'!#REF!</definedName>
    <definedName name="_Ref461368450" localSheetId="394">'C11.5 (6)'!#REF!</definedName>
    <definedName name="_Ref461368450" localSheetId="47">'C11.5 (A1)'!#REF!</definedName>
    <definedName name="_Ref461368450" localSheetId="138">'C11.6 (2)'!#REF!</definedName>
    <definedName name="_Ref461368450" localSheetId="305">'C11.6 (5)'!#REF!</definedName>
    <definedName name="_Ref461368450" localSheetId="395">'C11.6 (6)'!#REF!</definedName>
    <definedName name="_Ref461368450" localSheetId="48">'C11.6 (A1)'!#REF!</definedName>
    <definedName name="_Ref461368450" localSheetId="139">'C11.7 (2)'!#REF!</definedName>
    <definedName name="_Ref461368450" localSheetId="219">'C11.7 (4)'!#REF!</definedName>
    <definedName name="_Ref461368450" localSheetId="306">'C11.7 (5)'!#REF!</definedName>
    <definedName name="_Ref461368450" localSheetId="396">'C11.7 (6)'!#REF!</definedName>
    <definedName name="_Ref461368450" localSheetId="49">'C11.7 (A1)'!#REF!</definedName>
    <definedName name="_Ref461368450" localSheetId="140">'C11.8 (2)'!#REF!</definedName>
    <definedName name="_Ref461368450" localSheetId="220">'C11.8 (4)'!#REF!</definedName>
    <definedName name="_Ref461368450" localSheetId="307">'C11.8 (5)'!#REF!</definedName>
    <definedName name="_Ref461368450" localSheetId="397">'C11.8 (6)'!#REF!</definedName>
    <definedName name="_Ref461368450" localSheetId="50">'C11.8 (A1)'!#REF!</definedName>
    <definedName name="_Ref461368450" localSheetId="141">'C11.9 (2)'!#REF!</definedName>
    <definedName name="_Ref461368450" localSheetId="308">'C11.9 (5)'!#REF!</definedName>
    <definedName name="_Ref461368450" localSheetId="398">'C11.9 (6)'!#REF!</definedName>
    <definedName name="_Ref461368450" localSheetId="51">'C11.9 (A1)'!#REF!</definedName>
    <definedName name="_Ref461368450" localSheetId="52">'C12.1'!#REF!</definedName>
    <definedName name="_Ref461368450" localSheetId="142">'C12.1 (2)'!#REF!</definedName>
    <definedName name="_Ref461368450" localSheetId="221">'C12.1 (4)'!#REF!</definedName>
    <definedName name="_Ref461368450" localSheetId="309">'C12.1 (5)'!#REF!</definedName>
    <definedName name="_Ref461368450" localSheetId="399">'C12.1 (6)'!#REF!</definedName>
    <definedName name="_Ref461368450" localSheetId="61">'C12.10'!#REF!</definedName>
    <definedName name="_Ref461368450" localSheetId="151">'C12.10 (2)'!#REF!</definedName>
    <definedName name="_Ref461368450" localSheetId="230">'C12.10 (4)'!#REF!</definedName>
    <definedName name="_Ref461368450" localSheetId="318">'C12.10 (5)'!#REF!</definedName>
    <definedName name="_Ref461368450" localSheetId="408">'C12.10 (6)'!#REF!</definedName>
    <definedName name="_Ref461368450" localSheetId="62">'C12.11'!#REF!</definedName>
    <definedName name="_Ref461368450" localSheetId="152">'C12.11 (2)'!#REF!</definedName>
    <definedName name="_Ref461368450" localSheetId="231">'C12.11 (4)'!#REF!</definedName>
    <definedName name="_Ref461368450" localSheetId="319">'C12.11 (5)'!#REF!</definedName>
    <definedName name="_Ref461368450" localSheetId="409">'C12.11 (6)'!#REF!</definedName>
    <definedName name="_Ref461368450" localSheetId="63">'C12.12'!#REF!</definedName>
    <definedName name="_Ref461368450" localSheetId="153">'C12.12 (2)'!#REF!</definedName>
    <definedName name="_Ref461368450" localSheetId="232">'C12.12 (4)'!#REF!</definedName>
    <definedName name="_Ref461368450" localSheetId="320">'C12.12 (5)'!#REF!</definedName>
    <definedName name="_Ref461368450" localSheetId="410">'C12.12 (6)'!#REF!</definedName>
    <definedName name="_Ref461368450" localSheetId="53">'C12.2'!#REF!</definedName>
    <definedName name="_Ref461368450" localSheetId="143">'C12.2 (2)'!#REF!</definedName>
    <definedName name="_Ref461368450" localSheetId="222">'C12.2 (4)'!#REF!</definedName>
    <definedName name="_Ref461368450" localSheetId="310">'C12.2 (5)'!#REF!</definedName>
    <definedName name="_Ref461368450" localSheetId="400">'C12.2 (6)'!#REF!</definedName>
    <definedName name="_Ref461368450" localSheetId="54">'C12.3'!#REF!</definedName>
    <definedName name="_Ref461368450" localSheetId="144">'C12.3 (2)'!#REF!</definedName>
    <definedName name="_Ref461368450" localSheetId="223">'C12.3 (4)'!#REF!</definedName>
    <definedName name="_Ref461368450" localSheetId="311">'C12.3 (5)'!#REF!</definedName>
    <definedName name="_Ref461368450" localSheetId="401">'C12.3 (6)'!#REF!</definedName>
    <definedName name="_Ref461368450" localSheetId="55">'C12.4'!#REF!</definedName>
    <definedName name="_Ref461368450" localSheetId="145">'C12.4 (2)'!#REF!</definedName>
    <definedName name="_Ref461368450" localSheetId="224">'C12.4 (4)'!#REF!</definedName>
    <definedName name="_Ref461368450" localSheetId="312">'C12.4 (5)'!#REF!</definedName>
    <definedName name="_Ref461368450" localSheetId="402">'C12.4 (6)'!#REF!</definedName>
    <definedName name="_Ref461368450" localSheetId="56">'C12.5'!#REF!</definedName>
    <definedName name="_Ref461368450" localSheetId="146">'C12.5 (2)'!#REF!</definedName>
    <definedName name="_Ref461368450" localSheetId="225">'C12.5 (4)'!#REF!</definedName>
    <definedName name="_Ref461368450" localSheetId="313">'C12.5 (5)'!#REF!</definedName>
    <definedName name="_Ref461368450" localSheetId="403">'C12.5 (6)'!#REF!</definedName>
    <definedName name="_Ref461368450" localSheetId="57">'C12.6'!#REF!</definedName>
    <definedName name="_Ref461368450" localSheetId="147">'C12.6 (2)'!#REF!</definedName>
    <definedName name="_Ref461368450" localSheetId="226">'C12.6 (4)'!#REF!</definedName>
    <definedName name="_Ref461368450" localSheetId="314">'C12.6 (5)'!#REF!</definedName>
    <definedName name="_Ref461368450" localSheetId="404">'C12.6 (6)'!#REF!</definedName>
    <definedName name="_Ref461368450" localSheetId="58">'C12.7'!#REF!</definedName>
    <definedName name="_Ref461368450" localSheetId="148">'C12.7 (2)'!#REF!</definedName>
    <definedName name="_Ref461368450" localSheetId="227">'C12.7 (4)'!#REF!</definedName>
    <definedName name="_Ref461368450" localSheetId="315">'C12.7 (5)'!#REF!</definedName>
    <definedName name="_Ref461368450" localSheetId="405">'C12.7 (6)'!#REF!</definedName>
    <definedName name="_Ref461368450" localSheetId="59">'C12.8'!#REF!</definedName>
    <definedName name="_Ref461368450" localSheetId="149">'C12.8 (2)'!#REF!</definedName>
    <definedName name="_Ref461368450" localSheetId="228">'C12.8 (4)'!#REF!</definedName>
    <definedName name="_Ref461368450" localSheetId="316">'C12.8 (5)'!#REF!</definedName>
    <definedName name="_Ref461368450" localSheetId="406">'C12.8 (6)'!#REF!</definedName>
    <definedName name="_Ref461368450" localSheetId="60">'C12.9'!#REF!</definedName>
    <definedName name="_Ref461368450" localSheetId="150">'C12.9 (2)'!#REF!</definedName>
    <definedName name="_Ref461368450" localSheetId="229">'C12.9 (4)'!#REF!</definedName>
    <definedName name="_Ref461368450" localSheetId="317">'C12.9 (5)'!#REF!</definedName>
    <definedName name="_Ref461368450" localSheetId="407">'C12.9 (6)'!#REF!</definedName>
    <definedName name="_Ref461368450" localSheetId="64">'C13.1'!#REF!</definedName>
    <definedName name="_Ref461368450" localSheetId="154">'C13.1 (2)'!#REF!</definedName>
    <definedName name="_Ref461368450" localSheetId="233">'C13.1 (4)'!#REF!</definedName>
    <definedName name="_Ref461368450" localSheetId="321">'C13.1 (B1)'!#REF!</definedName>
    <definedName name="_Ref461368450" localSheetId="411">'C13.1 (B2)'!#REF!</definedName>
    <definedName name="_Ref461368450" localSheetId="73">'C13.10'!#REF!</definedName>
    <definedName name="_Ref461368450" localSheetId="163">'C13.10 (2)'!#REF!</definedName>
    <definedName name="_Ref461368450" localSheetId="242">'C13.10 (4)'!#REF!</definedName>
    <definedName name="_Ref461368450" localSheetId="330">'C13.10 (5)'!#REF!</definedName>
    <definedName name="_Ref461368450" localSheetId="420">'C13.10 (6)'!#REF!</definedName>
    <definedName name="_Ref461368450" localSheetId="74">'C13.11'!#REF!</definedName>
    <definedName name="_Ref461368450" localSheetId="164">'C13.11 (2)'!#REF!</definedName>
    <definedName name="_Ref461368450" localSheetId="243">'C13.11 (4)'!#REF!</definedName>
    <definedName name="_Ref461368450" localSheetId="331">'C13.11 (5)'!#REF!</definedName>
    <definedName name="_Ref461368450" localSheetId="421">'C13.11 (6)'!#REF!</definedName>
    <definedName name="_Ref461368450" localSheetId="75">'C13.12'!#REF!</definedName>
    <definedName name="_Ref461368450" localSheetId="165">'C13.12 (2)'!#REF!</definedName>
    <definedName name="_Ref461368450" localSheetId="244">'C13.12 (4)'!#REF!</definedName>
    <definedName name="_Ref461368450" localSheetId="332">'C13.12 (5)'!#REF!</definedName>
    <definedName name="_Ref461368450" localSheetId="422">'C13.12 (6)'!#REF!</definedName>
    <definedName name="_Ref461368450" localSheetId="76">'C13.13'!#REF!</definedName>
    <definedName name="_Ref461368450" localSheetId="166">'C13.13 (2)'!#REF!</definedName>
    <definedName name="_Ref461368450" localSheetId="245">'C13.13 (4)'!#REF!</definedName>
    <definedName name="_Ref461368450" localSheetId="333">'C13.13 (5)'!#REF!</definedName>
    <definedName name="_Ref461368450" localSheetId="423">'C13.13 (6)'!#REF!</definedName>
    <definedName name="_Ref461368450" localSheetId="77">'C13.14'!#REF!</definedName>
    <definedName name="_Ref461368450" localSheetId="167">'C13.14 (2)'!#REF!</definedName>
    <definedName name="_Ref461368450" localSheetId="246">'C13.14 (4)'!#REF!</definedName>
    <definedName name="_Ref461368450" localSheetId="334">'C13.14 (5)'!#REF!</definedName>
    <definedName name="_Ref461368450" localSheetId="424">'C13.14 (6)'!#REF!</definedName>
    <definedName name="_Ref461368450" localSheetId="65">'C13.2'!#REF!</definedName>
    <definedName name="_Ref461368450" localSheetId="155">'C13.2 (2)'!#REF!</definedName>
    <definedName name="_Ref461368450" localSheetId="234">'C13.2 (4)'!#REF!</definedName>
    <definedName name="_Ref461368450" localSheetId="322">'C13.2 (B1)'!#REF!</definedName>
    <definedName name="_Ref461368450" localSheetId="412">'C13.2 (B2)'!#REF!</definedName>
    <definedName name="_Ref461368450" localSheetId="66">'C13.3'!#REF!</definedName>
    <definedName name="_Ref461368450" localSheetId="156">'C13.3 (2)'!#REF!</definedName>
    <definedName name="_Ref461368450" localSheetId="235">'C13.3 (4)'!#REF!</definedName>
    <definedName name="_Ref461368450" localSheetId="323">'C13.3 (B1)'!#REF!</definedName>
    <definedName name="_Ref461368450" localSheetId="413">'C13.3 (B2)'!#REF!</definedName>
    <definedName name="_Ref461368450" localSheetId="67">'C13.4'!#REF!</definedName>
    <definedName name="_Ref461368450" localSheetId="157">'C13.4 (2)'!#REF!</definedName>
    <definedName name="_Ref461368450" localSheetId="236">'C13.4 (4)'!#REF!</definedName>
    <definedName name="_Ref461368450" localSheetId="324">'C13.4 (B1)'!#REF!</definedName>
    <definedName name="_Ref461368450" localSheetId="414">'C13.4 (B2)'!#REF!</definedName>
    <definedName name="_Ref461368450" localSheetId="68">'C13.5'!#REF!</definedName>
    <definedName name="_Ref461368450" localSheetId="158">'C13.5 (2)'!#REF!</definedName>
    <definedName name="_Ref461368450" localSheetId="237">'C13.5 (4)'!#REF!</definedName>
    <definedName name="_Ref461368450" localSheetId="325">'C13.5 (5)'!#REF!</definedName>
    <definedName name="_Ref461368450" localSheetId="415">'C13.5 (6)'!#REF!</definedName>
    <definedName name="_Ref461368450" localSheetId="69">'C13.6'!#REF!</definedName>
    <definedName name="_Ref461368450" localSheetId="159">'C13.6 (2)'!#REF!</definedName>
    <definedName name="_Ref461368450" localSheetId="238">'C13.6 (4)'!#REF!</definedName>
    <definedName name="_Ref461368450" localSheetId="326">'C13.6 (5)'!#REF!</definedName>
    <definedName name="_Ref461368450" localSheetId="416">'C13.6 (6)'!#REF!</definedName>
    <definedName name="_Ref461368450" localSheetId="70">'C13.7'!#REF!</definedName>
    <definedName name="_Ref461368450" localSheetId="160">'C13.7 (2)'!#REF!</definedName>
    <definedName name="_Ref461368450" localSheetId="239">'C13.7 (4)'!#REF!</definedName>
    <definedName name="_Ref461368450" localSheetId="327">'C13.7 (B1)'!#REF!</definedName>
    <definedName name="_Ref461368450" localSheetId="417">'C13.7 (B2)'!#REF!</definedName>
    <definedName name="_Ref461368450" localSheetId="71">'C13.8'!#REF!</definedName>
    <definedName name="_Ref461368450" localSheetId="161">'C13.8 (2)'!#REF!</definedName>
    <definedName name="_Ref461368450" localSheetId="240">'C13.8 (4)'!#REF!</definedName>
    <definedName name="_Ref461368450" localSheetId="328">'C13.8 (B1)'!#REF!</definedName>
    <definedName name="_Ref461368450" localSheetId="418">'C13.8 (B2)'!#REF!</definedName>
    <definedName name="_Ref461368450" localSheetId="72">'C13.9'!#REF!</definedName>
    <definedName name="_Ref461368450" localSheetId="162">'C13.9 (2)'!#REF!</definedName>
    <definedName name="_Ref461368450" localSheetId="241">'C13.9 (4)'!#REF!</definedName>
    <definedName name="_Ref461368450" localSheetId="329">'C13.9 (5)'!#REF!</definedName>
    <definedName name="_Ref461368450" localSheetId="419">'C13.9 (6)'!#REF!</definedName>
    <definedName name="_Ref461368450" localSheetId="78">'C14.1'!#REF!</definedName>
    <definedName name="_Ref461368450" localSheetId="168">'C14.1 (2)'!#REF!</definedName>
    <definedName name="_Ref461368450" localSheetId="247">'C14.1 (4)'!#REF!</definedName>
    <definedName name="_Ref461368450" localSheetId="335">'C14.1 (5)'!#REF!</definedName>
    <definedName name="_Ref461368450" localSheetId="425">'C14.1 (6)'!#REF!</definedName>
    <definedName name="_Ref461368450" localSheetId="87">'C14.10'!#REF!</definedName>
    <definedName name="_Ref461368450" localSheetId="177">'C14.10 (2)'!#REF!</definedName>
    <definedName name="_Ref461368450" localSheetId="256">'C14.10 (4)'!#REF!</definedName>
    <definedName name="_Ref461368450" localSheetId="344">'C14.10 (5)'!#REF!</definedName>
    <definedName name="_Ref461368450" localSheetId="434">'C14.10 (6)'!#REF!</definedName>
    <definedName name="_Ref461368450" localSheetId="88">'C14.11'!#REF!</definedName>
    <definedName name="_Ref461368450" localSheetId="178">'C14.11 (2)'!#REF!</definedName>
    <definedName name="_Ref461368450" localSheetId="257">'C14.11 (4)'!#REF!</definedName>
    <definedName name="_Ref461368450" localSheetId="345">'C14.11 (5)'!#REF!</definedName>
    <definedName name="_Ref461368450" localSheetId="435">'C14.11 (6)'!#REF!</definedName>
    <definedName name="_Ref461368450" localSheetId="79">'C14.2'!#REF!</definedName>
    <definedName name="_Ref461368450" localSheetId="169">'C14.2 (2)'!#REF!</definedName>
    <definedName name="_Ref461368450" localSheetId="248">'C14.2 (4)'!#REF!</definedName>
    <definedName name="_Ref461368450" localSheetId="336">'C14.2 (5)'!#REF!</definedName>
    <definedName name="_Ref461368450" localSheetId="426">'C14.2 (6)'!#REF!</definedName>
    <definedName name="_Ref461368450" localSheetId="80">'C14.3'!#REF!</definedName>
    <definedName name="_Ref461368450" localSheetId="170">'C14.3 (2)'!#REF!</definedName>
    <definedName name="_Ref461368450" localSheetId="249">'C14.3 (4)'!#REF!</definedName>
    <definedName name="_Ref461368450" localSheetId="337">'C14.3 (5)'!#REF!</definedName>
    <definedName name="_Ref461368450" localSheetId="427">'C14.3 (6)'!#REF!</definedName>
    <definedName name="_Ref461368450" localSheetId="81">'C14.4'!#REF!</definedName>
    <definedName name="_Ref461368450" localSheetId="171">'C14.4 (2)'!#REF!</definedName>
    <definedName name="_Ref461368450" localSheetId="250">'C14.4 (4)'!#REF!</definedName>
    <definedName name="_Ref461368450" localSheetId="338">'C14.4 (5)'!#REF!</definedName>
    <definedName name="_Ref461368450" localSheetId="428">'C14.4 (6)'!#REF!</definedName>
    <definedName name="_Ref461368450" localSheetId="82">'C14.5'!#REF!</definedName>
    <definedName name="_Ref461368450" localSheetId="172">'C14.5 (2)'!#REF!</definedName>
    <definedName name="_Ref461368450" localSheetId="251">'C14.5 (4)'!#REF!</definedName>
    <definedName name="_Ref461368450" localSheetId="339">'C14.5 (5)'!#REF!</definedName>
    <definedName name="_Ref461368450" localSheetId="429">'C14.5 (6)'!#REF!</definedName>
    <definedName name="_Ref461368450" localSheetId="83">'C14.6'!#REF!</definedName>
    <definedName name="_Ref461368450" localSheetId="173">'C14.6 (2)'!#REF!</definedName>
    <definedName name="_Ref461368450" localSheetId="252">'C14.6 (4)'!#REF!</definedName>
    <definedName name="_Ref461368450" localSheetId="340">'C14.6 (5)'!#REF!</definedName>
    <definedName name="_Ref461368450" localSheetId="430">'C14.6 (6)'!#REF!</definedName>
    <definedName name="_Ref461368450" localSheetId="84">'C14.7'!#REF!</definedName>
    <definedName name="_Ref461368450" localSheetId="174">'C14.7 (2)'!#REF!</definedName>
    <definedName name="_Ref461368450" localSheetId="253">'C14.7 (4)'!#REF!</definedName>
    <definedName name="_Ref461368450" localSheetId="341">'C14.7 (5)'!#REF!</definedName>
    <definedName name="_Ref461368450" localSheetId="431">'C14.7 (6)'!#REF!</definedName>
    <definedName name="_Ref461368450" localSheetId="85">'C14.8'!#REF!</definedName>
    <definedName name="_Ref461368450" localSheetId="175">'C14.8 (2)'!#REF!</definedName>
    <definedName name="_Ref461368450" localSheetId="254">'C14.8 (4)'!#REF!</definedName>
    <definedName name="_Ref461368450" localSheetId="342">'C14.8 (5)'!#REF!</definedName>
    <definedName name="_Ref461368450" localSheetId="432">'C14.8 (6)'!#REF!</definedName>
    <definedName name="_Ref461368450" localSheetId="86">'C14.9'!#REF!</definedName>
    <definedName name="_Ref461368450" localSheetId="176">'C14.9 (2)'!#REF!</definedName>
    <definedName name="_Ref461368450" localSheetId="255">'C14.9 (4)'!#REF!</definedName>
    <definedName name="_Ref461368450" localSheetId="343">'C14.9 (5)'!#REF!</definedName>
    <definedName name="_Ref461368450" localSheetId="433">'C14.9 (6)'!#REF!</definedName>
    <definedName name="_Ref461368450" localSheetId="98">'C2.1 (2)'!$D$6</definedName>
    <definedName name="_Ref461368450" localSheetId="186">'C2.1 (4)'!$D$6</definedName>
    <definedName name="_Ref461368450" localSheetId="265">'C2.1 (5)'!$D$6</definedName>
    <definedName name="_Ref461368450" localSheetId="355">'C2.1 (6)'!$D$6</definedName>
    <definedName name="_Ref461368450" localSheetId="8">'C2.1 (A1)'!$D$6</definedName>
    <definedName name="_Ref461368450" localSheetId="99">'C2.2 (2)'!$D$6</definedName>
    <definedName name="_Ref461368450" localSheetId="187">'C2.2 (4)'!$D$6</definedName>
    <definedName name="_Ref461368450" localSheetId="266">'C2.2 (5)'!$D$6</definedName>
    <definedName name="_Ref461368450" localSheetId="356">'C2.2 (6)'!$D$6</definedName>
    <definedName name="_Ref461368450" localSheetId="9">'C2.2 (A1)'!$D$6</definedName>
    <definedName name="_Ref461368450" localSheetId="10">'C2.3'!$D$6</definedName>
    <definedName name="_Ref461368450" localSheetId="100">'C2.3 (2)'!$D$6</definedName>
    <definedName name="_Ref461368450" localSheetId="188">'C2.3 (4)'!$D$6</definedName>
    <definedName name="_Ref461368450" localSheetId="267">'C2.3 (5)'!$D$6</definedName>
    <definedName name="_Ref461368450" localSheetId="357">'C2.3 (6)'!$D$6</definedName>
    <definedName name="_Ref461368450" localSheetId="11">'C2.4'!$D$6</definedName>
    <definedName name="_Ref461368450" localSheetId="101">'C2.4 (2)'!$D$6</definedName>
    <definedName name="_Ref461368450" localSheetId="189">'C2.4 (4)'!$D$6</definedName>
    <definedName name="_Ref461368450" localSheetId="268">'C2.4 (5)'!$D$6</definedName>
    <definedName name="_Ref461368450" localSheetId="358">'C2.4 (6)'!$D$6</definedName>
    <definedName name="_Ref461368450" localSheetId="179">'C20.1 (2)'!#REF!</definedName>
    <definedName name="_Ref461368450" localSheetId="258">'C20.1 (4)'!#REF!</definedName>
    <definedName name="_Ref461368450" localSheetId="89">'C20.1 (A1)'!#REF!</definedName>
    <definedName name="_Ref461368450" localSheetId="346">'C20.1 (B1)'!#REF!</definedName>
    <definedName name="_Ref461368450" localSheetId="436">'C20.1 (B2)'!#REF!</definedName>
    <definedName name="_Ref461368450" localSheetId="102">'C3.1 (2)'!$D$6</definedName>
    <definedName name="_Ref461368450" localSheetId="190">'C3.1 (4)'!$D$6</definedName>
    <definedName name="_Ref461368450" localSheetId="269">'C3.1 (5)'!$D$6</definedName>
    <definedName name="_Ref461368450" localSheetId="359">'C3.1 (6)'!$D$6</definedName>
    <definedName name="_Ref461368450" localSheetId="12">'C3.1 (A1)'!$D$6</definedName>
    <definedName name="_Ref461368450" localSheetId="103">'C3.2 (2)'!$E$6</definedName>
    <definedName name="_Ref461368450" localSheetId="191">'C3.2 (4)'!$E$6</definedName>
    <definedName name="_Ref461368450" localSheetId="360">'C3.2 (6)'!$E$6</definedName>
    <definedName name="_Ref461368450" localSheetId="13">'C3.2 (A1)'!$E$6</definedName>
    <definedName name="_Ref461368450" localSheetId="270">'C3.2 (B1)'!$E$6</definedName>
    <definedName name="_Ref461368450" localSheetId="104">'C3.3 (2)'!$D$72</definedName>
    <definedName name="_Ref461368450" localSheetId="192">'C3.3 (4)'!$D$72</definedName>
    <definedName name="_Ref461368450" localSheetId="271">'C3.3 (5)'!$D$72</definedName>
    <definedName name="_Ref461368450" localSheetId="361">'C3.3 (6)'!$D$72</definedName>
    <definedName name="_Ref461368450" localSheetId="14">'C3.3 (A1)'!$D$46</definedName>
    <definedName name="_Ref461368450" localSheetId="105">'C4.1 (2)'!#REF!</definedName>
    <definedName name="_Ref461368450" localSheetId="193">'C4.1 (4)'!#REF!</definedName>
    <definedName name="_Ref461368450" localSheetId="272">'C4.1 (5)'!#REF!</definedName>
    <definedName name="_Ref461368450" localSheetId="362">'C4.1 (6)'!#REF!</definedName>
    <definedName name="_Ref461368450" localSheetId="15">'C4.1 (A1)'!#REF!</definedName>
    <definedName name="_Ref461368450" localSheetId="106">'C4.2 (2)'!#REF!</definedName>
    <definedName name="_Ref461368450" localSheetId="194">'C4.2 (4)'!#REF!</definedName>
    <definedName name="_Ref461368450" localSheetId="273">'C4.2 (5)'!#REF!</definedName>
    <definedName name="_Ref461368450" localSheetId="363">'C4.2 (6)'!#REF!</definedName>
    <definedName name="_Ref461368450" localSheetId="16">'C4.2 (A1)'!#REF!</definedName>
    <definedName name="_Ref461368450" localSheetId="107">'C4.3 (2)'!#REF!</definedName>
    <definedName name="_Ref461368450" localSheetId="195">'C4.3 (4)'!#REF!</definedName>
    <definedName name="_Ref461368450" localSheetId="274">'C4.3 (5)'!#REF!</definedName>
    <definedName name="_Ref461368450" localSheetId="364">'C4.3 (6)'!#REF!</definedName>
    <definedName name="_Ref461368450" localSheetId="17">'C4.3 (A1)'!#REF!</definedName>
    <definedName name="_Ref461368450" localSheetId="108">'C4.4 (2)'!#REF!</definedName>
    <definedName name="_Ref461368450" localSheetId="275">'C4.4 (5)'!#REF!</definedName>
    <definedName name="_Ref461368450" localSheetId="365">'C4.4 (6)'!#REF!</definedName>
    <definedName name="_Ref461368450" localSheetId="18">'C4.4 (A1)'!#REF!</definedName>
    <definedName name="_Ref461368450" localSheetId="109">'C5.1 (2)'!#REF!</definedName>
    <definedName name="_Ref461368450" localSheetId="276">'C5.1 (5)'!#REF!</definedName>
    <definedName name="_Ref461368450" localSheetId="366">'C5.1 (6)'!#REF!</definedName>
    <definedName name="_Ref461368450" localSheetId="19">'C5.1 (A1)'!#REF!</definedName>
    <definedName name="_Ref461368450" localSheetId="110">'C5.2 (2)'!#REF!</definedName>
    <definedName name="_Ref461368450" localSheetId="277">'C5.2 (5)'!#REF!</definedName>
    <definedName name="_Ref461368450" localSheetId="367">'C5.2 (6)'!#REF!</definedName>
    <definedName name="_Ref461368450" localSheetId="20">'C5.2 (A1)'!#REF!</definedName>
    <definedName name="_Ref461368450" localSheetId="278">'C5.3 (5)'!#REF!</definedName>
    <definedName name="_Ref461368450" localSheetId="368">'C5.3 (6)'!#REF!</definedName>
    <definedName name="_Ref461368450" localSheetId="21">'C5.3 (A1)'!#REF!</definedName>
    <definedName name="_Ref461368450" localSheetId="111">'C5.3 (A2)'!#REF!</definedName>
    <definedName name="_Ref461368450" localSheetId="112">'C5.4 (2)'!#REF!</definedName>
    <definedName name="_Ref461368450" localSheetId="279">'C5.4 (5)'!#REF!</definedName>
    <definedName name="_Ref461368450" localSheetId="369">'C5.4 (6)'!#REF!</definedName>
    <definedName name="_Ref461368450" localSheetId="22">'C5.4 (A1)'!#REF!</definedName>
    <definedName name="_Ref461368450" localSheetId="113">'C5.5 (2)'!#REF!</definedName>
    <definedName name="_Ref461368450" localSheetId="196">'C5.5 (4)'!#REF!</definedName>
    <definedName name="_Ref461368450" localSheetId="280">'C5.5 (5)'!#REF!</definedName>
    <definedName name="_Ref461368450" localSheetId="370">'C5.5 (6)'!#REF!</definedName>
    <definedName name="_Ref461368450" localSheetId="23">'C5.5 (A1)'!#REF!</definedName>
    <definedName name="_Ref461368450" localSheetId="24">'C6.1'!#REF!</definedName>
    <definedName name="_Ref461368450" localSheetId="114">'C6.1 (2)'!#REF!</definedName>
    <definedName name="_Ref461368450" localSheetId="197">'C6.1 (4)'!#REF!</definedName>
    <definedName name="_Ref461368450" localSheetId="281">'C6.1 (5)'!#REF!</definedName>
    <definedName name="_Ref461368450" localSheetId="371">'C6.1 (6)'!#REF!</definedName>
    <definedName name="_Ref461368450" localSheetId="115">'C6.2 (2)'!#REF!</definedName>
    <definedName name="_Ref461368450" localSheetId="198">'C6.2 (4)'!#REF!</definedName>
    <definedName name="_Ref461368450" localSheetId="282">'C6.2 (5)'!#REF!</definedName>
    <definedName name="_Ref461368450" localSheetId="372">'C6.2 (6)'!#REF!</definedName>
    <definedName name="_Ref461368450" localSheetId="25">'C6.2 (A1)'!#REF!</definedName>
    <definedName name="_Ref461368450" localSheetId="26">'C7.1'!#REF!</definedName>
    <definedName name="_Ref461368450" localSheetId="116">'C7.1 (2)'!#REF!</definedName>
    <definedName name="_Ref461368450" localSheetId="199">'C7.1 (4)'!#REF!</definedName>
    <definedName name="_Ref461368450" localSheetId="283">'C7.1 (5)'!#REF!</definedName>
    <definedName name="_Ref461368450" localSheetId="373">'C7.1 (6)'!#REF!</definedName>
    <definedName name="_Ref461368450" localSheetId="27">'C7.2'!#REF!</definedName>
    <definedName name="_Ref461368450" localSheetId="117">'C7.2 (2)'!#REF!</definedName>
    <definedName name="_Ref461368450" localSheetId="200">'C7.2 (4)'!#REF!</definedName>
    <definedName name="_Ref461368450" localSheetId="284">'C7.2 (5)'!#REF!</definedName>
    <definedName name="_Ref461368450" localSheetId="374">'C7.2 (6)'!#REF!</definedName>
    <definedName name="_Ref461368450" localSheetId="28">'C7.3'!#REF!</definedName>
    <definedName name="_Ref461368450" localSheetId="118">'C7.3 (2)'!#REF!</definedName>
    <definedName name="_Ref461368450" localSheetId="201">'C7.3 (4)'!#REF!</definedName>
    <definedName name="_Ref461368450" localSheetId="285">'C7.3 (5)'!#REF!</definedName>
    <definedName name="_Ref461368450" localSheetId="375">'C7.3 (6)'!#REF!</definedName>
    <definedName name="_Ref461368450" localSheetId="29">'C7.4'!#REF!</definedName>
    <definedName name="_Ref461368450" localSheetId="119">'C7.4 (2)'!#REF!</definedName>
    <definedName name="_Ref461368450" localSheetId="202">'C7.4 (4)'!#REF!</definedName>
    <definedName name="_Ref461368450" localSheetId="286">'C7.4 (5)'!#REF!</definedName>
    <definedName name="_Ref461368450" localSheetId="376">'C7.4 (6)'!#REF!</definedName>
    <definedName name="_Ref461368450" localSheetId="30">'C7.5'!#REF!</definedName>
    <definedName name="_Ref461368450" localSheetId="120">'C7.5 (2)'!#REF!</definedName>
    <definedName name="_Ref461368450" localSheetId="203">'C7.5 (4)'!#REF!</definedName>
    <definedName name="_Ref461368450" localSheetId="287">'C7.5 (5)'!#REF!</definedName>
    <definedName name="_Ref461368450" localSheetId="377">'C7.5 (6)'!#REF!</definedName>
    <definedName name="_Ref461368450" localSheetId="31">'C7.6'!#REF!</definedName>
    <definedName name="_Ref461368450" localSheetId="121">'C7.6 (2)'!#REF!</definedName>
    <definedName name="_Ref461368450" localSheetId="204">'C7.6 (4)'!#REF!</definedName>
    <definedName name="_Ref461368450" localSheetId="288">'C7.6 (5)'!#REF!</definedName>
    <definedName name="_Ref461368450" localSheetId="378">'C7.6 (6)'!#REF!</definedName>
    <definedName name="_Ref461368450" localSheetId="122">'C8.1 (2)'!#REF!</definedName>
    <definedName name="_Ref461368450" localSheetId="205">'C8.1 (4)'!#REF!</definedName>
    <definedName name="_Ref461368450" localSheetId="289">'C8.1 (5)'!#REF!</definedName>
    <definedName name="_Ref461368450" localSheetId="379">'C8.1 (6)'!#REF!</definedName>
    <definedName name="_Ref461368450" localSheetId="32">'C8.1 (A1)'!#REF!</definedName>
    <definedName name="_Ref461368450" localSheetId="33">'C8.2'!#REF!</definedName>
    <definedName name="_Ref461368450" localSheetId="123">'C8.2 (2)'!#REF!</definedName>
    <definedName name="_Ref461368450" localSheetId="206">'C8.2 (4)'!#REF!</definedName>
    <definedName name="_Ref461368450" localSheetId="290">'C8.2 (5)'!#REF!</definedName>
    <definedName name="_Ref461368450" localSheetId="380">'C8.2 (6)'!#REF!</definedName>
    <definedName name="_Ref461368450" localSheetId="34">'C8.3'!#REF!</definedName>
    <definedName name="_Ref461368450" localSheetId="124">'C8.3 (2)'!#REF!</definedName>
    <definedName name="_Ref461368450" localSheetId="207">'C8.3 (4)'!#REF!</definedName>
    <definedName name="_Ref461368450" localSheetId="291">'C8.3 (5)'!#REF!</definedName>
    <definedName name="_Ref461368450" localSheetId="381">'C8.3 (6)'!#REF!</definedName>
    <definedName name="_Ref461368450" localSheetId="35">'C8.4'!#REF!</definedName>
    <definedName name="_Ref461368450" localSheetId="125">'C8.4 (2)'!#REF!</definedName>
    <definedName name="_Ref461368450" localSheetId="208">'C8.4 (4)'!#REF!</definedName>
    <definedName name="_Ref461368450" localSheetId="292">'C8.4 (5)'!#REF!</definedName>
    <definedName name="_Ref461368450" localSheetId="382">'C8.4 (6)'!#REF!</definedName>
    <definedName name="_Ref461368450" localSheetId="36">'C8.5'!#REF!</definedName>
    <definedName name="_Ref461368450" localSheetId="209">'C8.5 (4)'!#REF!</definedName>
    <definedName name="_Ref461368450" localSheetId="293">'C8.5 (5)'!#REF!</definedName>
    <definedName name="_Ref461368450" localSheetId="383">'C8.5 (6)'!#REF!</definedName>
    <definedName name="_Ref461368450" localSheetId="126">'C8.5 (A2)'!#REF!</definedName>
    <definedName name="_Ref461368450" localSheetId="37">'C8.6'!#REF!</definedName>
    <definedName name="_Ref461368450" localSheetId="210">'C8.6 (4)'!#REF!</definedName>
    <definedName name="_Ref461368450" localSheetId="294">'C8.6 (5)'!#REF!</definedName>
    <definedName name="_Ref461368450" localSheetId="384">'C8.6 (6)'!#REF!</definedName>
    <definedName name="_Ref461368450" localSheetId="127">'C8.6 (A2)'!#REF!</definedName>
    <definedName name="_Ref461368450" localSheetId="38">'C8.7'!#REF!</definedName>
    <definedName name="_Ref461368450" localSheetId="128">'C8.7 (2)'!#REF!</definedName>
    <definedName name="_Ref461368450" localSheetId="211">'C8.7 (4)'!#REF!</definedName>
    <definedName name="_Ref461368450" localSheetId="295">'C8.7 (5)'!#REF!</definedName>
    <definedName name="_Ref461368450" localSheetId="385">'C8.7 (6)'!#REF!</definedName>
    <definedName name="_Ref461368450" localSheetId="39">'C8.8'!#REF!</definedName>
    <definedName name="_Ref461368450" localSheetId="212">'C8.8 (4)'!#REF!</definedName>
    <definedName name="_Ref461368450" localSheetId="296">'C8.8 (5)'!#REF!</definedName>
    <definedName name="_Ref461368450" localSheetId="386">'C8.8 (6)'!#REF!</definedName>
    <definedName name="_Ref461368450" localSheetId="129">'C8.8 (A2)'!#REF!</definedName>
    <definedName name="_Ref461368450" localSheetId="40">'C8.9'!#REF!</definedName>
    <definedName name="_Ref461368450" localSheetId="130">'C8.9 (2)'!#REF!</definedName>
    <definedName name="_Ref461368450" localSheetId="213">'C8.9 (4)'!#REF!</definedName>
    <definedName name="_Ref461368450" localSheetId="297">'C8.9 (5)'!#REF!</definedName>
    <definedName name="_Ref461368450" localSheetId="387">'C8.9 (6)'!#REF!</definedName>
    <definedName name="_Ref461368450" localSheetId="131">'C9.1 (2)'!#REF!</definedName>
    <definedName name="_Ref461368450" localSheetId="214">'C9.1 (4)'!#REF!</definedName>
    <definedName name="_Ref461368450" localSheetId="298">'C9.1 (5)'!#REF!</definedName>
    <definedName name="_Ref461368450" localSheetId="388">'C9.1 (6)'!#REF!</definedName>
    <definedName name="_Ref461368450" localSheetId="41">'C9.1 (A1)'!#REF!</definedName>
    <definedName name="_Ref461368450" localSheetId="446">Electrical!#REF!</definedName>
    <definedName name="_Ref461372205" localSheetId="94">'C1.4 (2)'!$C$92</definedName>
    <definedName name="_Ref461372205" localSheetId="185">'C1.4 (4)'!$C$92</definedName>
    <definedName name="_Ref461372205" localSheetId="261">'C1.4 (5)'!$C$92</definedName>
    <definedName name="_Ref461372205" localSheetId="351">'C1.4 (6)'!$C$92</definedName>
    <definedName name="_Ref461372205" localSheetId="4">'C1.4 (A1)'!#REF!</definedName>
    <definedName name="_Ref461372205" localSheetId="95">'C1.5 (2)'!#REF!</definedName>
    <definedName name="_Ref461372205" localSheetId="262">'C1.5 (5)'!#REF!</definedName>
    <definedName name="_Ref461372205" localSheetId="352">'C1.5 (6)'!#REF!</definedName>
    <definedName name="_Ref461372205" localSheetId="5">'C1.5 (A1)'!#REF!</definedName>
    <definedName name="_Ref461372205" localSheetId="96">'C1.6 (2)'!#REF!</definedName>
    <definedName name="_Ref461372205" localSheetId="263">'C1.6 (5)'!#REF!</definedName>
    <definedName name="_Ref461372205" localSheetId="353">'C1.6 (6)'!#REF!</definedName>
    <definedName name="_Ref461372205" localSheetId="6">'C1.6 (A1)'!#REF!</definedName>
    <definedName name="_Ref461372205" localSheetId="97">'C1.7 (2)'!#REF!</definedName>
    <definedName name="_Ref461372205" localSheetId="354">'C1.7 (6)'!#REF!</definedName>
    <definedName name="_Ref461372205" localSheetId="7">'C1.7 (A1)'!#REF!</definedName>
    <definedName name="_Ref461372205" localSheetId="264">'C1.7 (B1)'!#REF!</definedName>
    <definedName name="_Ref461372205" localSheetId="299">'C10.1 (5)'!#REF!</definedName>
    <definedName name="_Ref461372205" localSheetId="389">'C10.1 (6)'!#REF!</definedName>
    <definedName name="_Ref461372205" localSheetId="42">'C10.1 (A1)'!#REF!</definedName>
    <definedName name="_Ref461372205" localSheetId="132">'C10.1 (A2)'!#REF!</definedName>
    <definedName name="_Ref461372205" localSheetId="133">'C11.1 (2)'!#REF!</definedName>
    <definedName name="_Ref461372205" localSheetId="215">'C11.1 (4)'!#REF!</definedName>
    <definedName name="_Ref461372205" localSheetId="43">'C11.1 (A1)'!#REF!</definedName>
    <definedName name="_Ref461372205" localSheetId="300">'C11.1 (B1)'!#REF!</definedName>
    <definedName name="_Ref461372205" localSheetId="390">'C11.1 (B2)'!#REF!</definedName>
    <definedName name="_Ref461372205" localSheetId="134">'C11.2 (2)'!#REF!</definedName>
    <definedName name="_Ref461372205" localSheetId="216">'C11.2 (4)'!#REF!</definedName>
    <definedName name="_Ref461372205" localSheetId="301">'C11.2 (5)'!#REF!</definedName>
    <definedName name="_Ref461372205" localSheetId="391">'C11.2 (6)'!#REF!</definedName>
    <definedName name="_Ref461372205" localSheetId="44">'C11.2 (A1)'!#REF!</definedName>
    <definedName name="_Ref461372205" localSheetId="45">'C11.3'!#REF!</definedName>
    <definedName name="_Ref461372205" localSheetId="135">'C11.3 (2)'!#REF!</definedName>
    <definedName name="_Ref461372205" localSheetId="217">'C11.3 (4)'!#REF!</definedName>
    <definedName name="_Ref461372205" localSheetId="302">'C11.3 (5)'!#REF!</definedName>
    <definedName name="_Ref461372205" localSheetId="392">'C11.3 (6)'!#REF!</definedName>
    <definedName name="_Ref461372205" localSheetId="136">'C11.4 (2)'!#REF!</definedName>
    <definedName name="_Ref461372205" localSheetId="218">'C11.4 (4)'!#REF!</definedName>
    <definedName name="_Ref461372205" localSheetId="303">'C11.4 (5)'!#REF!</definedName>
    <definedName name="_Ref461372205" localSheetId="393">'C11.4 (6)'!#REF!</definedName>
    <definedName name="_Ref461372205" localSheetId="46">'C11.4 (A1)'!#REF!</definedName>
    <definedName name="_Ref461372205" localSheetId="137">'C11.5 (2)'!#REF!</definedName>
    <definedName name="_Ref461372205" localSheetId="304">'C11.5 (5)'!#REF!</definedName>
    <definedName name="_Ref461372205" localSheetId="394">'C11.5 (6)'!#REF!</definedName>
    <definedName name="_Ref461372205" localSheetId="47">'C11.5 (A1)'!#REF!</definedName>
    <definedName name="_Ref461372205" localSheetId="138">'C11.6 (2)'!#REF!</definedName>
    <definedName name="_Ref461372205" localSheetId="305">'C11.6 (5)'!#REF!</definedName>
    <definedName name="_Ref461372205" localSheetId="395">'C11.6 (6)'!#REF!</definedName>
    <definedName name="_Ref461372205" localSheetId="48">'C11.6 (A1)'!#REF!</definedName>
    <definedName name="_Ref461372205" localSheetId="139">'C11.7 (2)'!#REF!</definedName>
    <definedName name="_Ref461372205" localSheetId="219">'C11.7 (4)'!#REF!</definedName>
    <definedName name="_Ref461372205" localSheetId="306">'C11.7 (5)'!#REF!</definedName>
    <definedName name="_Ref461372205" localSheetId="396">'C11.7 (6)'!#REF!</definedName>
    <definedName name="_Ref461372205" localSheetId="49">'C11.7 (A1)'!#REF!</definedName>
    <definedName name="_Ref461372205" localSheetId="140">'C11.8 (2)'!#REF!</definedName>
    <definedName name="_Ref461372205" localSheetId="220">'C11.8 (4)'!#REF!</definedName>
    <definedName name="_Ref461372205" localSheetId="307">'C11.8 (5)'!#REF!</definedName>
    <definedName name="_Ref461372205" localSheetId="397">'C11.8 (6)'!#REF!</definedName>
    <definedName name="_Ref461372205" localSheetId="50">'C11.8 (A1)'!#REF!</definedName>
    <definedName name="_Ref461372205" localSheetId="141">'C11.9 (2)'!#REF!</definedName>
    <definedName name="_Ref461372205" localSheetId="308">'C11.9 (5)'!#REF!</definedName>
    <definedName name="_Ref461372205" localSheetId="398">'C11.9 (6)'!#REF!</definedName>
    <definedName name="_Ref461372205" localSheetId="51">'C11.9 (A1)'!#REF!</definedName>
    <definedName name="_Ref461372205" localSheetId="52">'C12.1'!#REF!</definedName>
    <definedName name="_Ref461372205" localSheetId="142">'C12.1 (2)'!#REF!</definedName>
    <definedName name="_Ref461372205" localSheetId="221">'C12.1 (4)'!#REF!</definedName>
    <definedName name="_Ref461372205" localSheetId="309">'C12.1 (5)'!#REF!</definedName>
    <definedName name="_Ref461372205" localSheetId="399">'C12.1 (6)'!#REF!</definedName>
    <definedName name="_Ref461372205" localSheetId="61">'C12.10'!#REF!</definedName>
    <definedName name="_Ref461372205" localSheetId="151">'C12.10 (2)'!#REF!</definedName>
    <definedName name="_Ref461372205" localSheetId="230">'C12.10 (4)'!#REF!</definedName>
    <definedName name="_Ref461372205" localSheetId="318">'C12.10 (5)'!#REF!</definedName>
    <definedName name="_Ref461372205" localSheetId="408">'C12.10 (6)'!#REF!</definedName>
    <definedName name="_Ref461372205" localSheetId="62">'C12.11'!#REF!</definedName>
    <definedName name="_Ref461372205" localSheetId="152">'C12.11 (2)'!#REF!</definedName>
    <definedName name="_Ref461372205" localSheetId="231">'C12.11 (4)'!#REF!</definedName>
    <definedName name="_Ref461372205" localSheetId="319">'C12.11 (5)'!#REF!</definedName>
    <definedName name="_Ref461372205" localSheetId="409">'C12.11 (6)'!#REF!</definedName>
    <definedName name="_Ref461372205" localSheetId="63">'C12.12'!#REF!</definedName>
    <definedName name="_Ref461372205" localSheetId="153">'C12.12 (2)'!#REF!</definedName>
    <definedName name="_Ref461372205" localSheetId="232">'C12.12 (4)'!#REF!</definedName>
    <definedName name="_Ref461372205" localSheetId="320">'C12.12 (5)'!#REF!</definedName>
    <definedName name="_Ref461372205" localSheetId="410">'C12.12 (6)'!#REF!</definedName>
    <definedName name="_Ref461372205" localSheetId="53">'C12.2'!#REF!</definedName>
    <definedName name="_Ref461372205" localSheetId="143">'C12.2 (2)'!#REF!</definedName>
    <definedName name="_Ref461372205" localSheetId="222">'C12.2 (4)'!#REF!</definedName>
    <definedName name="_Ref461372205" localSheetId="310">'C12.2 (5)'!#REF!</definedName>
    <definedName name="_Ref461372205" localSheetId="400">'C12.2 (6)'!#REF!</definedName>
    <definedName name="_Ref461372205" localSheetId="54">'C12.3'!#REF!</definedName>
    <definedName name="_Ref461372205" localSheetId="144">'C12.3 (2)'!#REF!</definedName>
    <definedName name="_Ref461372205" localSheetId="223">'C12.3 (4)'!#REF!</definedName>
    <definedName name="_Ref461372205" localSheetId="311">'C12.3 (5)'!#REF!</definedName>
    <definedName name="_Ref461372205" localSheetId="401">'C12.3 (6)'!#REF!</definedName>
    <definedName name="_Ref461372205" localSheetId="55">'C12.4'!#REF!</definedName>
    <definedName name="_Ref461372205" localSheetId="145">'C12.4 (2)'!#REF!</definedName>
    <definedName name="_Ref461372205" localSheetId="224">'C12.4 (4)'!#REF!</definedName>
    <definedName name="_Ref461372205" localSheetId="312">'C12.4 (5)'!#REF!</definedName>
    <definedName name="_Ref461372205" localSheetId="402">'C12.4 (6)'!#REF!</definedName>
    <definedName name="_Ref461372205" localSheetId="56">'C12.5'!#REF!</definedName>
    <definedName name="_Ref461372205" localSheetId="146">'C12.5 (2)'!#REF!</definedName>
    <definedName name="_Ref461372205" localSheetId="225">'C12.5 (4)'!#REF!</definedName>
    <definedName name="_Ref461372205" localSheetId="313">'C12.5 (5)'!#REF!</definedName>
    <definedName name="_Ref461372205" localSheetId="403">'C12.5 (6)'!#REF!</definedName>
    <definedName name="_Ref461372205" localSheetId="57">'C12.6'!#REF!</definedName>
    <definedName name="_Ref461372205" localSheetId="147">'C12.6 (2)'!#REF!</definedName>
    <definedName name="_Ref461372205" localSheetId="226">'C12.6 (4)'!#REF!</definedName>
    <definedName name="_Ref461372205" localSheetId="314">'C12.6 (5)'!#REF!</definedName>
    <definedName name="_Ref461372205" localSheetId="404">'C12.6 (6)'!#REF!</definedName>
    <definedName name="_Ref461372205" localSheetId="58">'C12.7'!#REF!</definedName>
    <definedName name="_Ref461372205" localSheetId="148">'C12.7 (2)'!#REF!</definedName>
    <definedName name="_Ref461372205" localSheetId="227">'C12.7 (4)'!#REF!</definedName>
    <definedName name="_Ref461372205" localSheetId="315">'C12.7 (5)'!#REF!</definedName>
    <definedName name="_Ref461372205" localSheetId="405">'C12.7 (6)'!#REF!</definedName>
    <definedName name="_Ref461372205" localSheetId="59">'C12.8'!#REF!</definedName>
    <definedName name="_Ref461372205" localSheetId="149">'C12.8 (2)'!#REF!</definedName>
    <definedName name="_Ref461372205" localSheetId="228">'C12.8 (4)'!#REF!</definedName>
    <definedName name="_Ref461372205" localSheetId="316">'C12.8 (5)'!#REF!</definedName>
    <definedName name="_Ref461372205" localSheetId="406">'C12.8 (6)'!#REF!</definedName>
    <definedName name="_Ref461372205" localSheetId="60">'C12.9'!#REF!</definedName>
    <definedName name="_Ref461372205" localSheetId="150">'C12.9 (2)'!#REF!</definedName>
    <definedName name="_Ref461372205" localSheetId="229">'C12.9 (4)'!#REF!</definedName>
    <definedName name="_Ref461372205" localSheetId="317">'C12.9 (5)'!#REF!</definedName>
    <definedName name="_Ref461372205" localSheetId="407">'C12.9 (6)'!#REF!</definedName>
    <definedName name="_Ref461372205" localSheetId="64">'C13.1'!#REF!</definedName>
    <definedName name="_Ref461372205" localSheetId="154">'C13.1 (2)'!#REF!</definedName>
    <definedName name="_Ref461372205" localSheetId="233">'C13.1 (4)'!#REF!</definedName>
    <definedName name="_Ref461372205" localSheetId="321">'C13.1 (B1)'!#REF!</definedName>
    <definedName name="_Ref461372205" localSheetId="411">'C13.1 (B2)'!#REF!</definedName>
    <definedName name="_Ref461372205" localSheetId="73">'C13.10'!#REF!</definedName>
    <definedName name="_Ref461372205" localSheetId="163">'C13.10 (2)'!#REF!</definedName>
    <definedName name="_Ref461372205" localSheetId="242">'C13.10 (4)'!#REF!</definedName>
    <definedName name="_Ref461372205" localSheetId="330">'C13.10 (5)'!#REF!</definedName>
    <definedName name="_Ref461372205" localSheetId="420">'C13.10 (6)'!#REF!</definedName>
    <definedName name="_Ref461372205" localSheetId="74">'C13.11'!#REF!</definedName>
    <definedName name="_Ref461372205" localSheetId="164">'C13.11 (2)'!#REF!</definedName>
    <definedName name="_Ref461372205" localSheetId="243">'C13.11 (4)'!#REF!</definedName>
    <definedName name="_Ref461372205" localSheetId="331">'C13.11 (5)'!#REF!</definedName>
    <definedName name="_Ref461372205" localSheetId="421">'C13.11 (6)'!#REF!</definedName>
    <definedName name="_Ref461372205" localSheetId="75">'C13.12'!#REF!</definedName>
    <definedName name="_Ref461372205" localSheetId="165">'C13.12 (2)'!#REF!</definedName>
    <definedName name="_Ref461372205" localSheetId="244">'C13.12 (4)'!#REF!</definedName>
    <definedName name="_Ref461372205" localSheetId="332">'C13.12 (5)'!#REF!</definedName>
    <definedName name="_Ref461372205" localSheetId="422">'C13.12 (6)'!#REF!</definedName>
    <definedName name="_Ref461372205" localSheetId="76">'C13.13'!#REF!</definedName>
    <definedName name="_Ref461372205" localSheetId="166">'C13.13 (2)'!#REF!</definedName>
    <definedName name="_Ref461372205" localSheetId="245">'C13.13 (4)'!#REF!</definedName>
    <definedName name="_Ref461372205" localSheetId="333">'C13.13 (5)'!#REF!</definedName>
    <definedName name="_Ref461372205" localSheetId="423">'C13.13 (6)'!#REF!</definedName>
    <definedName name="_Ref461372205" localSheetId="77">'C13.14'!#REF!</definedName>
    <definedName name="_Ref461372205" localSheetId="167">'C13.14 (2)'!#REF!</definedName>
    <definedName name="_Ref461372205" localSheetId="246">'C13.14 (4)'!#REF!</definedName>
    <definedName name="_Ref461372205" localSheetId="334">'C13.14 (5)'!#REF!</definedName>
    <definedName name="_Ref461372205" localSheetId="424">'C13.14 (6)'!#REF!</definedName>
    <definedName name="_Ref461372205" localSheetId="65">'C13.2'!#REF!</definedName>
    <definedName name="_Ref461372205" localSheetId="155">'C13.2 (2)'!#REF!</definedName>
    <definedName name="_Ref461372205" localSheetId="234">'C13.2 (4)'!#REF!</definedName>
    <definedName name="_Ref461372205" localSheetId="322">'C13.2 (B1)'!#REF!</definedName>
    <definedName name="_Ref461372205" localSheetId="412">'C13.2 (B2)'!#REF!</definedName>
    <definedName name="_Ref461372205" localSheetId="66">'C13.3'!#REF!</definedName>
    <definedName name="_Ref461372205" localSheetId="156">'C13.3 (2)'!#REF!</definedName>
    <definedName name="_Ref461372205" localSheetId="235">'C13.3 (4)'!#REF!</definedName>
    <definedName name="_Ref461372205" localSheetId="323">'C13.3 (B1)'!#REF!</definedName>
    <definedName name="_Ref461372205" localSheetId="413">'C13.3 (B2)'!#REF!</definedName>
    <definedName name="_Ref461372205" localSheetId="67">'C13.4'!#REF!</definedName>
    <definedName name="_Ref461372205" localSheetId="157">'C13.4 (2)'!#REF!</definedName>
    <definedName name="_Ref461372205" localSheetId="236">'C13.4 (4)'!#REF!</definedName>
    <definedName name="_Ref461372205" localSheetId="324">'C13.4 (B1)'!#REF!</definedName>
    <definedName name="_Ref461372205" localSheetId="414">'C13.4 (B2)'!#REF!</definedName>
    <definedName name="_Ref461372205" localSheetId="68">'C13.5'!#REF!</definedName>
    <definedName name="_Ref461372205" localSheetId="158">'C13.5 (2)'!#REF!</definedName>
    <definedName name="_Ref461372205" localSheetId="237">'C13.5 (4)'!#REF!</definedName>
    <definedName name="_Ref461372205" localSheetId="325">'C13.5 (5)'!#REF!</definedName>
    <definedName name="_Ref461372205" localSheetId="415">'C13.5 (6)'!#REF!</definedName>
    <definedName name="_Ref461372205" localSheetId="69">'C13.6'!#REF!</definedName>
    <definedName name="_Ref461372205" localSheetId="159">'C13.6 (2)'!#REF!</definedName>
    <definedName name="_Ref461372205" localSheetId="238">'C13.6 (4)'!#REF!</definedName>
    <definedName name="_Ref461372205" localSheetId="326">'C13.6 (5)'!#REF!</definedName>
    <definedName name="_Ref461372205" localSheetId="416">'C13.6 (6)'!#REF!</definedName>
    <definedName name="_Ref461372205" localSheetId="70">'C13.7'!#REF!</definedName>
    <definedName name="_Ref461372205" localSheetId="160">'C13.7 (2)'!#REF!</definedName>
    <definedName name="_Ref461372205" localSheetId="239">'C13.7 (4)'!#REF!</definedName>
    <definedName name="_Ref461372205" localSheetId="327">'C13.7 (B1)'!#REF!</definedName>
    <definedName name="_Ref461372205" localSheetId="417">'C13.7 (B2)'!#REF!</definedName>
    <definedName name="_Ref461372205" localSheetId="71">'C13.8'!#REF!</definedName>
    <definedName name="_Ref461372205" localSheetId="161">'C13.8 (2)'!#REF!</definedName>
    <definedName name="_Ref461372205" localSheetId="240">'C13.8 (4)'!#REF!</definedName>
    <definedName name="_Ref461372205" localSheetId="328">'C13.8 (B1)'!#REF!</definedName>
    <definedName name="_Ref461372205" localSheetId="418">'C13.8 (B2)'!#REF!</definedName>
    <definedName name="_Ref461372205" localSheetId="72">'C13.9'!#REF!</definedName>
    <definedName name="_Ref461372205" localSheetId="162">'C13.9 (2)'!#REF!</definedName>
    <definedName name="_Ref461372205" localSheetId="241">'C13.9 (4)'!#REF!</definedName>
    <definedName name="_Ref461372205" localSheetId="329">'C13.9 (5)'!#REF!</definedName>
    <definedName name="_Ref461372205" localSheetId="419">'C13.9 (6)'!#REF!</definedName>
    <definedName name="_Ref461372205" localSheetId="78">'C14.1'!#REF!</definedName>
    <definedName name="_Ref461372205" localSheetId="168">'C14.1 (2)'!#REF!</definedName>
    <definedName name="_Ref461372205" localSheetId="247">'C14.1 (4)'!#REF!</definedName>
    <definedName name="_Ref461372205" localSheetId="335">'C14.1 (5)'!#REF!</definedName>
    <definedName name="_Ref461372205" localSheetId="425">'C14.1 (6)'!#REF!</definedName>
    <definedName name="_Ref461372205" localSheetId="87">'C14.10'!#REF!</definedName>
    <definedName name="_Ref461372205" localSheetId="177">'C14.10 (2)'!#REF!</definedName>
    <definedName name="_Ref461372205" localSheetId="256">'C14.10 (4)'!#REF!</definedName>
    <definedName name="_Ref461372205" localSheetId="344">'C14.10 (5)'!#REF!</definedName>
    <definedName name="_Ref461372205" localSheetId="434">'C14.10 (6)'!#REF!</definedName>
    <definedName name="_Ref461372205" localSheetId="88">'C14.11'!#REF!</definedName>
    <definedName name="_Ref461372205" localSheetId="178">'C14.11 (2)'!#REF!</definedName>
    <definedName name="_Ref461372205" localSheetId="257">'C14.11 (4)'!#REF!</definedName>
    <definedName name="_Ref461372205" localSheetId="345">'C14.11 (5)'!#REF!</definedName>
    <definedName name="_Ref461372205" localSheetId="435">'C14.11 (6)'!#REF!</definedName>
    <definedName name="_Ref461372205" localSheetId="79">'C14.2'!#REF!</definedName>
    <definedName name="_Ref461372205" localSheetId="169">'C14.2 (2)'!#REF!</definedName>
    <definedName name="_Ref461372205" localSheetId="248">'C14.2 (4)'!#REF!</definedName>
    <definedName name="_Ref461372205" localSheetId="336">'C14.2 (5)'!#REF!</definedName>
    <definedName name="_Ref461372205" localSheetId="426">'C14.2 (6)'!#REF!</definedName>
    <definedName name="_Ref461372205" localSheetId="80">'C14.3'!#REF!</definedName>
    <definedName name="_Ref461372205" localSheetId="170">'C14.3 (2)'!#REF!</definedName>
    <definedName name="_Ref461372205" localSheetId="249">'C14.3 (4)'!#REF!</definedName>
    <definedName name="_Ref461372205" localSheetId="337">'C14.3 (5)'!#REF!</definedName>
    <definedName name="_Ref461372205" localSheetId="427">'C14.3 (6)'!#REF!</definedName>
    <definedName name="_Ref461372205" localSheetId="81">'C14.4'!#REF!</definedName>
    <definedName name="_Ref461372205" localSheetId="171">'C14.4 (2)'!#REF!</definedName>
    <definedName name="_Ref461372205" localSheetId="250">'C14.4 (4)'!#REF!</definedName>
    <definedName name="_Ref461372205" localSheetId="338">'C14.4 (5)'!#REF!</definedName>
    <definedName name="_Ref461372205" localSheetId="428">'C14.4 (6)'!#REF!</definedName>
    <definedName name="_Ref461372205" localSheetId="82">'C14.5'!#REF!</definedName>
    <definedName name="_Ref461372205" localSheetId="172">'C14.5 (2)'!#REF!</definedName>
    <definedName name="_Ref461372205" localSheetId="251">'C14.5 (4)'!#REF!</definedName>
    <definedName name="_Ref461372205" localSheetId="339">'C14.5 (5)'!#REF!</definedName>
    <definedName name="_Ref461372205" localSheetId="429">'C14.5 (6)'!#REF!</definedName>
    <definedName name="_Ref461372205" localSheetId="83">'C14.6'!#REF!</definedName>
    <definedName name="_Ref461372205" localSheetId="173">'C14.6 (2)'!#REF!</definedName>
    <definedName name="_Ref461372205" localSheetId="252">'C14.6 (4)'!#REF!</definedName>
    <definedName name="_Ref461372205" localSheetId="340">'C14.6 (5)'!#REF!</definedName>
    <definedName name="_Ref461372205" localSheetId="430">'C14.6 (6)'!#REF!</definedName>
    <definedName name="_Ref461372205" localSheetId="84">'C14.7'!#REF!</definedName>
    <definedName name="_Ref461372205" localSheetId="174">'C14.7 (2)'!#REF!</definedName>
    <definedName name="_Ref461372205" localSheetId="253">'C14.7 (4)'!#REF!</definedName>
    <definedName name="_Ref461372205" localSheetId="341">'C14.7 (5)'!#REF!</definedName>
    <definedName name="_Ref461372205" localSheetId="431">'C14.7 (6)'!#REF!</definedName>
    <definedName name="_Ref461372205" localSheetId="85">'C14.8'!#REF!</definedName>
    <definedName name="_Ref461372205" localSheetId="175">'C14.8 (2)'!#REF!</definedName>
    <definedName name="_Ref461372205" localSheetId="254">'C14.8 (4)'!#REF!</definedName>
    <definedName name="_Ref461372205" localSheetId="342">'C14.8 (5)'!#REF!</definedName>
    <definedName name="_Ref461372205" localSheetId="432">'C14.8 (6)'!#REF!</definedName>
    <definedName name="_Ref461372205" localSheetId="86">'C14.9'!#REF!</definedName>
    <definedName name="_Ref461372205" localSheetId="176">'C14.9 (2)'!#REF!</definedName>
    <definedName name="_Ref461372205" localSheetId="255">'C14.9 (4)'!#REF!</definedName>
    <definedName name="_Ref461372205" localSheetId="343">'C14.9 (5)'!#REF!</definedName>
    <definedName name="_Ref461372205" localSheetId="433">'C14.9 (6)'!#REF!</definedName>
    <definedName name="_Ref461372205" localSheetId="98">'C2.1 (2)'!#REF!</definedName>
    <definedName name="_Ref461372205" localSheetId="186">'C2.1 (4)'!#REF!</definedName>
    <definedName name="_Ref461372205" localSheetId="265">'C2.1 (5)'!#REF!</definedName>
    <definedName name="_Ref461372205" localSheetId="355">'C2.1 (6)'!#REF!</definedName>
    <definedName name="_Ref461372205" localSheetId="8">'C2.1 (A1)'!#REF!</definedName>
    <definedName name="_Ref461372205" localSheetId="99">'C2.2 (2)'!#REF!</definedName>
    <definedName name="_Ref461372205" localSheetId="187">'C2.2 (4)'!#REF!</definedName>
    <definedName name="_Ref461372205" localSheetId="266">'C2.2 (5)'!#REF!</definedName>
    <definedName name="_Ref461372205" localSheetId="356">'C2.2 (6)'!#REF!</definedName>
    <definedName name="_Ref461372205" localSheetId="9">'C2.2 (A1)'!#REF!</definedName>
    <definedName name="_Ref461372205" localSheetId="10">'C2.3'!#REF!</definedName>
    <definedName name="_Ref461372205" localSheetId="100">'C2.3 (2)'!#REF!</definedName>
    <definedName name="_Ref461372205" localSheetId="188">'C2.3 (4)'!#REF!</definedName>
    <definedName name="_Ref461372205" localSheetId="267">'C2.3 (5)'!#REF!</definedName>
    <definedName name="_Ref461372205" localSheetId="357">'C2.3 (6)'!#REF!</definedName>
    <definedName name="_Ref461372205" localSheetId="11">'C2.4'!#REF!</definedName>
    <definedName name="_Ref461372205" localSheetId="101">'C2.4 (2)'!#REF!</definedName>
    <definedName name="_Ref461372205" localSheetId="189">'C2.4 (4)'!#REF!</definedName>
    <definedName name="_Ref461372205" localSheetId="268">'C2.4 (5)'!#REF!</definedName>
    <definedName name="_Ref461372205" localSheetId="358">'C2.4 (6)'!#REF!</definedName>
    <definedName name="_Ref461372205" localSheetId="179">'C20.1 (2)'!#REF!</definedName>
    <definedName name="_Ref461372205" localSheetId="258">'C20.1 (4)'!#REF!</definedName>
    <definedName name="_Ref461372205" localSheetId="89">'C20.1 (A1)'!#REF!</definedName>
    <definedName name="_Ref461372205" localSheetId="346">'C20.1 (B1)'!#REF!</definedName>
    <definedName name="_Ref461372205" localSheetId="436">'C20.1 (B2)'!#REF!</definedName>
    <definedName name="_Ref461372205" localSheetId="102">'C3.1 (2)'!#REF!</definedName>
    <definedName name="_Ref461372205" localSheetId="190">'C3.1 (4)'!#REF!</definedName>
    <definedName name="_Ref461372205" localSheetId="269">'C3.1 (5)'!#REF!</definedName>
    <definedName name="_Ref461372205" localSheetId="359">'C3.1 (6)'!#REF!</definedName>
    <definedName name="_Ref461372205" localSheetId="12">'C3.1 (A1)'!#REF!</definedName>
    <definedName name="_Ref461372205" localSheetId="103">'C3.2 (2)'!#REF!</definedName>
    <definedName name="_Ref461372205" localSheetId="191">'C3.2 (4)'!#REF!</definedName>
    <definedName name="_Ref461372205" localSheetId="360">'C3.2 (6)'!#REF!</definedName>
    <definedName name="_Ref461372205" localSheetId="13">'C3.2 (A1)'!#REF!</definedName>
    <definedName name="_Ref461372205" localSheetId="270">'C3.2 (B1)'!#REF!</definedName>
    <definedName name="_Ref461372205" localSheetId="104">'C3.3 (2)'!#REF!</definedName>
    <definedName name="_Ref461372205" localSheetId="192">'C3.3 (4)'!#REF!</definedName>
    <definedName name="_Ref461372205" localSheetId="271">'C3.3 (5)'!#REF!</definedName>
    <definedName name="_Ref461372205" localSheetId="361">'C3.3 (6)'!#REF!</definedName>
    <definedName name="_Ref461372205" localSheetId="14">'C3.3 (A1)'!#REF!</definedName>
    <definedName name="_Ref461372205" localSheetId="105">'C4.1 (2)'!#REF!</definedName>
    <definedName name="_Ref461372205" localSheetId="193">'C4.1 (4)'!#REF!</definedName>
    <definedName name="_Ref461372205" localSheetId="272">'C4.1 (5)'!#REF!</definedName>
    <definedName name="_Ref461372205" localSheetId="362">'C4.1 (6)'!#REF!</definedName>
    <definedName name="_Ref461372205" localSheetId="15">'C4.1 (A1)'!#REF!</definedName>
    <definedName name="_Ref461372205" localSheetId="106">'C4.2 (2)'!#REF!</definedName>
    <definedName name="_Ref461372205" localSheetId="194">'C4.2 (4)'!#REF!</definedName>
    <definedName name="_Ref461372205" localSheetId="273">'C4.2 (5)'!#REF!</definedName>
    <definedName name="_Ref461372205" localSheetId="363">'C4.2 (6)'!#REF!</definedName>
    <definedName name="_Ref461372205" localSheetId="16">'C4.2 (A1)'!#REF!</definedName>
    <definedName name="_Ref461372205" localSheetId="107">'C4.3 (2)'!#REF!</definedName>
    <definedName name="_Ref461372205" localSheetId="195">'C4.3 (4)'!#REF!</definedName>
    <definedName name="_Ref461372205" localSheetId="274">'C4.3 (5)'!#REF!</definedName>
    <definedName name="_Ref461372205" localSheetId="364">'C4.3 (6)'!#REF!</definedName>
    <definedName name="_Ref461372205" localSheetId="17">'C4.3 (A1)'!#REF!</definedName>
    <definedName name="_Ref461372205" localSheetId="108">'C4.4 (2)'!#REF!</definedName>
    <definedName name="_Ref461372205" localSheetId="275">'C4.4 (5)'!#REF!</definedName>
    <definedName name="_Ref461372205" localSheetId="365">'C4.4 (6)'!#REF!</definedName>
    <definedName name="_Ref461372205" localSheetId="18">'C4.4 (A1)'!#REF!</definedName>
    <definedName name="_Ref461372205" localSheetId="109">'C5.1 (2)'!#REF!</definedName>
    <definedName name="_Ref461372205" localSheetId="276">'C5.1 (5)'!#REF!</definedName>
    <definedName name="_Ref461372205" localSheetId="366">'C5.1 (6)'!#REF!</definedName>
    <definedName name="_Ref461372205" localSheetId="19">'C5.1 (A1)'!#REF!</definedName>
    <definedName name="_Ref461372205" localSheetId="110">'C5.2 (2)'!#REF!</definedName>
    <definedName name="_Ref461372205" localSheetId="277">'C5.2 (5)'!#REF!</definedName>
    <definedName name="_Ref461372205" localSheetId="367">'C5.2 (6)'!#REF!</definedName>
    <definedName name="_Ref461372205" localSheetId="20">'C5.2 (A1)'!#REF!</definedName>
    <definedName name="_Ref461372205" localSheetId="278">'C5.3 (5)'!#REF!</definedName>
    <definedName name="_Ref461372205" localSheetId="368">'C5.3 (6)'!#REF!</definedName>
    <definedName name="_Ref461372205" localSheetId="21">'C5.3 (A1)'!#REF!</definedName>
    <definedName name="_Ref461372205" localSheetId="111">'C5.3 (A2)'!#REF!</definedName>
    <definedName name="_Ref461372205" localSheetId="112">'C5.4 (2)'!#REF!</definedName>
    <definedName name="_Ref461372205" localSheetId="279">'C5.4 (5)'!#REF!</definedName>
    <definedName name="_Ref461372205" localSheetId="369">'C5.4 (6)'!#REF!</definedName>
    <definedName name="_Ref461372205" localSheetId="22">'C5.4 (A1)'!#REF!</definedName>
    <definedName name="_Ref461372205" localSheetId="113">'C5.5 (2)'!#REF!</definedName>
    <definedName name="_Ref461372205" localSheetId="196">'C5.5 (4)'!#REF!</definedName>
    <definedName name="_Ref461372205" localSheetId="280">'C5.5 (5)'!#REF!</definedName>
    <definedName name="_Ref461372205" localSheetId="370">'C5.5 (6)'!#REF!</definedName>
    <definedName name="_Ref461372205" localSheetId="23">'C5.5 (A1)'!#REF!</definedName>
    <definedName name="_Ref461372205" localSheetId="24">'C6.1'!#REF!</definedName>
    <definedName name="_Ref461372205" localSheetId="114">'C6.1 (2)'!#REF!</definedName>
    <definedName name="_Ref461372205" localSheetId="197">'C6.1 (4)'!#REF!</definedName>
    <definedName name="_Ref461372205" localSheetId="281">'C6.1 (5)'!#REF!</definedName>
    <definedName name="_Ref461372205" localSheetId="371">'C6.1 (6)'!#REF!</definedName>
    <definedName name="_Ref461372205" localSheetId="115">'C6.2 (2)'!#REF!</definedName>
    <definedName name="_Ref461372205" localSheetId="198">'C6.2 (4)'!#REF!</definedName>
    <definedName name="_Ref461372205" localSheetId="282">'C6.2 (5)'!#REF!</definedName>
    <definedName name="_Ref461372205" localSheetId="372">'C6.2 (6)'!#REF!</definedName>
    <definedName name="_Ref461372205" localSheetId="25">'C6.2 (A1)'!#REF!</definedName>
    <definedName name="_Ref461372205" localSheetId="26">'C7.1'!#REF!</definedName>
    <definedName name="_Ref461372205" localSheetId="116">'C7.1 (2)'!#REF!</definedName>
    <definedName name="_Ref461372205" localSheetId="199">'C7.1 (4)'!#REF!</definedName>
    <definedName name="_Ref461372205" localSheetId="283">'C7.1 (5)'!#REF!</definedName>
    <definedName name="_Ref461372205" localSheetId="373">'C7.1 (6)'!#REF!</definedName>
    <definedName name="_Ref461372205" localSheetId="27">'C7.2'!#REF!</definedName>
    <definedName name="_Ref461372205" localSheetId="117">'C7.2 (2)'!#REF!</definedName>
    <definedName name="_Ref461372205" localSheetId="200">'C7.2 (4)'!#REF!</definedName>
    <definedName name="_Ref461372205" localSheetId="284">'C7.2 (5)'!#REF!</definedName>
    <definedName name="_Ref461372205" localSheetId="374">'C7.2 (6)'!#REF!</definedName>
    <definedName name="_Ref461372205" localSheetId="28">'C7.3'!#REF!</definedName>
    <definedName name="_Ref461372205" localSheetId="118">'C7.3 (2)'!#REF!</definedName>
    <definedName name="_Ref461372205" localSheetId="201">'C7.3 (4)'!#REF!</definedName>
    <definedName name="_Ref461372205" localSheetId="285">'C7.3 (5)'!#REF!</definedName>
    <definedName name="_Ref461372205" localSheetId="375">'C7.3 (6)'!#REF!</definedName>
    <definedName name="_Ref461372205" localSheetId="29">'C7.4'!#REF!</definedName>
    <definedName name="_Ref461372205" localSheetId="119">'C7.4 (2)'!#REF!</definedName>
    <definedName name="_Ref461372205" localSheetId="202">'C7.4 (4)'!#REF!</definedName>
    <definedName name="_Ref461372205" localSheetId="286">'C7.4 (5)'!#REF!</definedName>
    <definedName name="_Ref461372205" localSheetId="376">'C7.4 (6)'!#REF!</definedName>
    <definedName name="_Ref461372205" localSheetId="30">'C7.5'!#REF!</definedName>
    <definedName name="_Ref461372205" localSheetId="120">'C7.5 (2)'!#REF!</definedName>
    <definedName name="_Ref461372205" localSheetId="203">'C7.5 (4)'!#REF!</definedName>
    <definedName name="_Ref461372205" localSheetId="287">'C7.5 (5)'!#REF!</definedName>
    <definedName name="_Ref461372205" localSheetId="377">'C7.5 (6)'!#REF!</definedName>
    <definedName name="_Ref461372205" localSheetId="31">'C7.6'!#REF!</definedName>
    <definedName name="_Ref461372205" localSheetId="121">'C7.6 (2)'!#REF!</definedName>
    <definedName name="_Ref461372205" localSheetId="204">'C7.6 (4)'!#REF!</definedName>
    <definedName name="_Ref461372205" localSheetId="288">'C7.6 (5)'!#REF!</definedName>
    <definedName name="_Ref461372205" localSheetId="378">'C7.6 (6)'!#REF!</definedName>
    <definedName name="_Ref461372205" localSheetId="122">'C8.1 (2)'!#REF!</definedName>
    <definedName name="_Ref461372205" localSheetId="205">'C8.1 (4)'!#REF!</definedName>
    <definedName name="_Ref461372205" localSheetId="289">'C8.1 (5)'!#REF!</definedName>
    <definedName name="_Ref461372205" localSheetId="379">'C8.1 (6)'!#REF!</definedName>
    <definedName name="_Ref461372205" localSheetId="32">'C8.1 (A1)'!#REF!</definedName>
    <definedName name="_Ref461372205" localSheetId="33">'C8.2'!#REF!</definedName>
    <definedName name="_Ref461372205" localSheetId="123">'C8.2 (2)'!#REF!</definedName>
    <definedName name="_Ref461372205" localSheetId="206">'C8.2 (4)'!#REF!</definedName>
    <definedName name="_Ref461372205" localSheetId="290">'C8.2 (5)'!#REF!</definedName>
    <definedName name="_Ref461372205" localSheetId="380">'C8.2 (6)'!#REF!</definedName>
    <definedName name="_Ref461372205" localSheetId="34">'C8.3'!#REF!</definedName>
    <definedName name="_Ref461372205" localSheetId="124">'C8.3 (2)'!#REF!</definedName>
    <definedName name="_Ref461372205" localSheetId="207">'C8.3 (4)'!#REF!</definedName>
    <definedName name="_Ref461372205" localSheetId="291">'C8.3 (5)'!#REF!</definedName>
    <definedName name="_Ref461372205" localSheetId="381">'C8.3 (6)'!#REF!</definedName>
    <definedName name="_Ref461372205" localSheetId="35">'C8.4'!#REF!</definedName>
    <definedName name="_Ref461372205" localSheetId="125">'C8.4 (2)'!#REF!</definedName>
    <definedName name="_Ref461372205" localSheetId="208">'C8.4 (4)'!#REF!</definedName>
    <definedName name="_Ref461372205" localSheetId="292">'C8.4 (5)'!#REF!</definedName>
    <definedName name="_Ref461372205" localSheetId="382">'C8.4 (6)'!#REF!</definedName>
    <definedName name="_Ref461372205" localSheetId="36">'C8.5'!#REF!</definedName>
    <definedName name="_Ref461372205" localSheetId="209">'C8.5 (4)'!#REF!</definedName>
    <definedName name="_Ref461372205" localSheetId="293">'C8.5 (5)'!#REF!</definedName>
    <definedName name="_Ref461372205" localSheetId="383">'C8.5 (6)'!#REF!</definedName>
    <definedName name="_Ref461372205" localSheetId="126">'C8.5 (A2)'!#REF!</definedName>
    <definedName name="_Ref461372205" localSheetId="37">'C8.6'!#REF!</definedName>
    <definedName name="_Ref461372205" localSheetId="210">'C8.6 (4)'!#REF!</definedName>
    <definedName name="_Ref461372205" localSheetId="294">'C8.6 (5)'!#REF!</definedName>
    <definedName name="_Ref461372205" localSheetId="384">'C8.6 (6)'!#REF!</definedName>
    <definedName name="_Ref461372205" localSheetId="127">'C8.6 (A2)'!#REF!</definedName>
    <definedName name="_Ref461372205" localSheetId="38">'C8.7'!#REF!</definedName>
    <definedName name="_Ref461372205" localSheetId="128">'C8.7 (2)'!#REF!</definedName>
    <definedName name="_Ref461372205" localSheetId="211">'C8.7 (4)'!#REF!</definedName>
    <definedName name="_Ref461372205" localSheetId="295">'C8.7 (5)'!#REF!</definedName>
    <definedName name="_Ref461372205" localSheetId="385">'C8.7 (6)'!#REF!</definedName>
    <definedName name="_Ref461372205" localSheetId="39">'C8.8'!#REF!</definedName>
    <definedName name="_Ref461372205" localSheetId="212">'C8.8 (4)'!#REF!</definedName>
    <definedName name="_Ref461372205" localSheetId="296">'C8.8 (5)'!#REF!</definedName>
    <definedName name="_Ref461372205" localSheetId="386">'C8.8 (6)'!#REF!</definedName>
    <definedName name="_Ref461372205" localSheetId="129">'C8.8 (A2)'!#REF!</definedName>
    <definedName name="_Ref461372205" localSheetId="40">'C8.9'!#REF!</definedName>
    <definedName name="_Ref461372205" localSheetId="130">'C8.9 (2)'!#REF!</definedName>
    <definedName name="_Ref461372205" localSheetId="213">'C8.9 (4)'!#REF!</definedName>
    <definedName name="_Ref461372205" localSheetId="297">'C8.9 (5)'!#REF!</definedName>
    <definedName name="_Ref461372205" localSheetId="387">'C8.9 (6)'!#REF!</definedName>
    <definedName name="_Ref461372205" localSheetId="131">'C9.1 (2)'!#REF!</definedName>
    <definedName name="_Ref461372205" localSheetId="214">'C9.1 (4)'!#REF!</definedName>
    <definedName name="_Ref461372205" localSheetId="298">'C9.1 (5)'!#REF!</definedName>
    <definedName name="_Ref461372205" localSheetId="388">'C9.1 (6)'!#REF!</definedName>
    <definedName name="_Ref461372205" localSheetId="41">'C9.1 (A1)'!#REF!</definedName>
    <definedName name="_Ref461372205" localSheetId="446">Electrical!#REF!</definedName>
    <definedName name="_Ref461373091" localSheetId="94">'C1.4 (2)'!$C$72</definedName>
    <definedName name="_Ref461373091" localSheetId="185">'C1.4 (4)'!$C$72</definedName>
    <definedName name="_Ref461373091" localSheetId="261">'C1.4 (5)'!$C$72</definedName>
    <definedName name="_Ref461373091" localSheetId="351">'C1.4 (6)'!$C$72</definedName>
    <definedName name="_Ref461373091" localSheetId="4">'C1.4 (A1)'!$C$57</definedName>
    <definedName name="_Ref461373091" localSheetId="95">'C1.5 (2)'!#REF!</definedName>
    <definedName name="_Ref461373091" localSheetId="262">'C1.5 (5)'!#REF!</definedName>
    <definedName name="_Ref461373091" localSheetId="352">'C1.5 (6)'!#REF!</definedName>
    <definedName name="_Ref461373091" localSheetId="5">'C1.5 (A1)'!#REF!</definedName>
    <definedName name="_Ref461373091" localSheetId="96">'C1.6 (2)'!#REF!</definedName>
    <definedName name="_Ref461373091" localSheetId="263">'C1.6 (5)'!#REF!</definedName>
    <definedName name="_Ref461373091" localSheetId="353">'C1.6 (6)'!#REF!</definedName>
    <definedName name="_Ref461373091" localSheetId="6">'C1.6 (A1)'!#REF!</definedName>
    <definedName name="_Ref461373091" localSheetId="97">'C1.7 (2)'!#REF!</definedName>
    <definedName name="_Ref461373091" localSheetId="354">'C1.7 (6)'!#REF!</definedName>
    <definedName name="_Ref461373091" localSheetId="7">'C1.7 (A1)'!#REF!</definedName>
    <definedName name="_Ref461373091" localSheetId="264">'C1.7 (B1)'!#REF!</definedName>
    <definedName name="_Ref461373091" localSheetId="299">'C10.1 (5)'!#REF!</definedName>
    <definedName name="_Ref461373091" localSheetId="389">'C10.1 (6)'!#REF!</definedName>
    <definedName name="_Ref461373091" localSheetId="42">'C10.1 (A1)'!#REF!</definedName>
    <definedName name="_Ref461373091" localSheetId="132">'C10.1 (A2)'!#REF!</definedName>
    <definedName name="_Ref461373091" localSheetId="133">'C11.1 (2)'!#REF!</definedName>
    <definedName name="_Ref461373091" localSheetId="215">'C11.1 (4)'!#REF!</definedName>
    <definedName name="_Ref461373091" localSheetId="43">'C11.1 (A1)'!#REF!</definedName>
    <definedName name="_Ref461373091" localSheetId="300">'C11.1 (B1)'!#REF!</definedName>
    <definedName name="_Ref461373091" localSheetId="390">'C11.1 (B2)'!#REF!</definedName>
    <definedName name="_Ref461373091" localSheetId="134">'C11.2 (2)'!#REF!</definedName>
    <definedName name="_Ref461373091" localSheetId="216">'C11.2 (4)'!#REF!</definedName>
    <definedName name="_Ref461373091" localSheetId="301">'C11.2 (5)'!#REF!</definedName>
    <definedName name="_Ref461373091" localSheetId="391">'C11.2 (6)'!#REF!</definedName>
    <definedName name="_Ref461373091" localSheetId="44">'C11.2 (A1)'!#REF!</definedName>
    <definedName name="_Ref461373091" localSheetId="45">'C11.3'!#REF!</definedName>
    <definedName name="_Ref461373091" localSheetId="135">'C11.3 (2)'!#REF!</definedName>
    <definedName name="_Ref461373091" localSheetId="217">'C11.3 (4)'!#REF!</definedName>
    <definedName name="_Ref461373091" localSheetId="302">'C11.3 (5)'!#REF!</definedName>
    <definedName name="_Ref461373091" localSheetId="392">'C11.3 (6)'!#REF!</definedName>
    <definedName name="_Ref461373091" localSheetId="136">'C11.4 (2)'!#REF!</definedName>
    <definedName name="_Ref461373091" localSheetId="218">'C11.4 (4)'!#REF!</definedName>
    <definedName name="_Ref461373091" localSheetId="303">'C11.4 (5)'!#REF!</definedName>
    <definedName name="_Ref461373091" localSheetId="393">'C11.4 (6)'!#REF!</definedName>
    <definedName name="_Ref461373091" localSheetId="46">'C11.4 (A1)'!#REF!</definedName>
    <definedName name="_Ref461373091" localSheetId="137">'C11.5 (2)'!#REF!</definedName>
    <definedName name="_Ref461373091" localSheetId="304">'C11.5 (5)'!#REF!</definedName>
    <definedName name="_Ref461373091" localSheetId="394">'C11.5 (6)'!#REF!</definedName>
    <definedName name="_Ref461373091" localSheetId="47">'C11.5 (A1)'!#REF!</definedName>
    <definedName name="_Ref461373091" localSheetId="138">'C11.6 (2)'!#REF!</definedName>
    <definedName name="_Ref461373091" localSheetId="305">'C11.6 (5)'!#REF!</definedName>
    <definedName name="_Ref461373091" localSheetId="395">'C11.6 (6)'!#REF!</definedName>
    <definedName name="_Ref461373091" localSheetId="48">'C11.6 (A1)'!#REF!</definedName>
    <definedName name="_Ref461373091" localSheetId="139">'C11.7 (2)'!#REF!</definedName>
    <definedName name="_Ref461373091" localSheetId="219">'C11.7 (4)'!#REF!</definedName>
    <definedName name="_Ref461373091" localSheetId="306">'C11.7 (5)'!#REF!</definedName>
    <definedName name="_Ref461373091" localSheetId="396">'C11.7 (6)'!#REF!</definedName>
    <definedName name="_Ref461373091" localSheetId="49">'C11.7 (A1)'!#REF!</definedName>
    <definedName name="_Ref461373091" localSheetId="140">'C11.8 (2)'!#REF!</definedName>
    <definedName name="_Ref461373091" localSheetId="220">'C11.8 (4)'!#REF!</definedName>
    <definedName name="_Ref461373091" localSheetId="307">'C11.8 (5)'!#REF!</definedName>
    <definedName name="_Ref461373091" localSheetId="397">'C11.8 (6)'!#REF!</definedName>
    <definedName name="_Ref461373091" localSheetId="50">'C11.8 (A1)'!#REF!</definedName>
    <definedName name="_Ref461373091" localSheetId="141">'C11.9 (2)'!#REF!</definedName>
    <definedName name="_Ref461373091" localSheetId="308">'C11.9 (5)'!#REF!</definedName>
    <definedName name="_Ref461373091" localSheetId="398">'C11.9 (6)'!#REF!</definedName>
    <definedName name="_Ref461373091" localSheetId="51">'C11.9 (A1)'!#REF!</definedName>
    <definedName name="_Ref461373091" localSheetId="52">'C12.1'!#REF!</definedName>
    <definedName name="_Ref461373091" localSheetId="142">'C12.1 (2)'!#REF!</definedName>
    <definedName name="_Ref461373091" localSheetId="221">'C12.1 (4)'!#REF!</definedName>
    <definedName name="_Ref461373091" localSheetId="309">'C12.1 (5)'!#REF!</definedName>
    <definedName name="_Ref461373091" localSheetId="399">'C12.1 (6)'!#REF!</definedName>
    <definedName name="_Ref461373091" localSheetId="61">'C12.10'!#REF!</definedName>
    <definedName name="_Ref461373091" localSheetId="151">'C12.10 (2)'!#REF!</definedName>
    <definedName name="_Ref461373091" localSheetId="230">'C12.10 (4)'!#REF!</definedName>
    <definedName name="_Ref461373091" localSheetId="318">'C12.10 (5)'!#REF!</definedName>
    <definedName name="_Ref461373091" localSheetId="408">'C12.10 (6)'!#REF!</definedName>
    <definedName name="_Ref461373091" localSheetId="62">'C12.11'!#REF!</definedName>
    <definedName name="_Ref461373091" localSheetId="152">'C12.11 (2)'!#REF!</definedName>
    <definedName name="_Ref461373091" localSheetId="231">'C12.11 (4)'!#REF!</definedName>
    <definedName name="_Ref461373091" localSheetId="319">'C12.11 (5)'!#REF!</definedName>
    <definedName name="_Ref461373091" localSheetId="409">'C12.11 (6)'!#REF!</definedName>
    <definedName name="_Ref461373091" localSheetId="63">'C12.12'!#REF!</definedName>
    <definedName name="_Ref461373091" localSheetId="153">'C12.12 (2)'!#REF!</definedName>
    <definedName name="_Ref461373091" localSheetId="232">'C12.12 (4)'!#REF!</definedName>
    <definedName name="_Ref461373091" localSheetId="320">'C12.12 (5)'!#REF!</definedName>
    <definedName name="_Ref461373091" localSheetId="410">'C12.12 (6)'!#REF!</definedName>
    <definedName name="_Ref461373091" localSheetId="53">'C12.2'!#REF!</definedName>
    <definedName name="_Ref461373091" localSheetId="143">'C12.2 (2)'!#REF!</definedName>
    <definedName name="_Ref461373091" localSheetId="222">'C12.2 (4)'!#REF!</definedName>
    <definedName name="_Ref461373091" localSheetId="310">'C12.2 (5)'!#REF!</definedName>
    <definedName name="_Ref461373091" localSheetId="400">'C12.2 (6)'!#REF!</definedName>
    <definedName name="_Ref461373091" localSheetId="54">'C12.3'!#REF!</definedName>
    <definedName name="_Ref461373091" localSheetId="144">'C12.3 (2)'!#REF!</definedName>
    <definedName name="_Ref461373091" localSheetId="223">'C12.3 (4)'!#REF!</definedName>
    <definedName name="_Ref461373091" localSheetId="311">'C12.3 (5)'!#REF!</definedName>
    <definedName name="_Ref461373091" localSheetId="401">'C12.3 (6)'!#REF!</definedName>
    <definedName name="_Ref461373091" localSheetId="55">'C12.4'!#REF!</definedName>
    <definedName name="_Ref461373091" localSheetId="145">'C12.4 (2)'!#REF!</definedName>
    <definedName name="_Ref461373091" localSheetId="224">'C12.4 (4)'!#REF!</definedName>
    <definedName name="_Ref461373091" localSheetId="312">'C12.4 (5)'!#REF!</definedName>
    <definedName name="_Ref461373091" localSheetId="402">'C12.4 (6)'!#REF!</definedName>
    <definedName name="_Ref461373091" localSheetId="56">'C12.5'!#REF!</definedName>
    <definedName name="_Ref461373091" localSheetId="146">'C12.5 (2)'!#REF!</definedName>
    <definedName name="_Ref461373091" localSheetId="225">'C12.5 (4)'!#REF!</definedName>
    <definedName name="_Ref461373091" localSheetId="313">'C12.5 (5)'!#REF!</definedName>
    <definedName name="_Ref461373091" localSheetId="403">'C12.5 (6)'!#REF!</definedName>
    <definedName name="_Ref461373091" localSheetId="57">'C12.6'!#REF!</definedName>
    <definedName name="_Ref461373091" localSheetId="147">'C12.6 (2)'!#REF!</definedName>
    <definedName name="_Ref461373091" localSheetId="226">'C12.6 (4)'!#REF!</definedName>
    <definedName name="_Ref461373091" localSheetId="314">'C12.6 (5)'!#REF!</definedName>
    <definedName name="_Ref461373091" localSheetId="404">'C12.6 (6)'!#REF!</definedName>
    <definedName name="_Ref461373091" localSheetId="58">'C12.7'!#REF!</definedName>
    <definedName name="_Ref461373091" localSheetId="148">'C12.7 (2)'!#REF!</definedName>
    <definedName name="_Ref461373091" localSheetId="227">'C12.7 (4)'!#REF!</definedName>
    <definedName name="_Ref461373091" localSheetId="315">'C12.7 (5)'!#REF!</definedName>
    <definedName name="_Ref461373091" localSheetId="405">'C12.7 (6)'!#REF!</definedName>
    <definedName name="_Ref461373091" localSheetId="59">'C12.8'!#REF!</definedName>
    <definedName name="_Ref461373091" localSheetId="149">'C12.8 (2)'!#REF!</definedName>
    <definedName name="_Ref461373091" localSheetId="228">'C12.8 (4)'!#REF!</definedName>
    <definedName name="_Ref461373091" localSheetId="316">'C12.8 (5)'!#REF!</definedName>
    <definedName name="_Ref461373091" localSheetId="406">'C12.8 (6)'!#REF!</definedName>
    <definedName name="_Ref461373091" localSheetId="60">'C12.9'!#REF!</definedName>
    <definedName name="_Ref461373091" localSheetId="150">'C12.9 (2)'!#REF!</definedName>
    <definedName name="_Ref461373091" localSheetId="229">'C12.9 (4)'!#REF!</definedName>
    <definedName name="_Ref461373091" localSheetId="317">'C12.9 (5)'!#REF!</definedName>
    <definedName name="_Ref461373091" localSheetId="407">'C12.9 (6)'!#REF!</definedName>
    <definedName name="_Ref461373091" localSheetId="64">'C13.1'!#REF!</definedName>
    <definedName name="_Ref461373091" localSheetId="154">'C13.1 (2)'!#REF!</definedName>
    <definedName name="_Ref461373091" localSheetId="233">'C13.1 (4)'!#REF!</definedName>
    <definedName name="_Ref461373091" localSheetId="321">'C13.1 (B1)'!#REF!</definedName>
    <definedName name="_Ref461373091" localSheetId="411">'C13.1 (B2)'!#REF!</definedName>
    <definedName name="_Ref461373091" localSheetId="73">'C13.10'!#REF!</definedName>
    <definedName name="_Ref461373091" localSheetId="163">'C13.10 (2)'!#REF!</definedName>
    <definedName name="_Ref461373091" localSheetId="242">'C13.10 (4)'!#REF!</definedName>
    <definedName name="_Ref461373091" localSheetId="330">'C13.10 (5)'!#REF!</definedName>
    <definedName name="_Ref461373091" localSheetId="420">'C13.10 (6)'!#REF!</definedName>
    <definedName name="_Ref461373091" localSheetId="74">'C13.11'!#REF!</definedName>
    <definedName name="_Ref461373091" localSheetId="164">'C13.11 (2)'!#REF!</definedName>
    <definedName name="_Ref461373091" localSheetId="243">'C13.11 (4)'!#REF!</definedName>
    <definedName name="_Ref461373091" localSheetId="331">'C13.11 (5)'!#REF!</definedName>
    <definedName name="_Ref461373091" localSheetId="421">'C13.11 (6)'!#REF!</definedName>
    <definedName name="_Ref461373091" localSheetId="75">'C13.12'!#REF!</definedName>
    <definedName name="_Ref461373091" localSheetId="165">'C13.12 (2)'!#REF!</definedName>
    <definedName name="_Ref461373091" localSheetId="244">'C13.12 (4)'!#REF!</definedName>
    <definedName name="_Ref461373091" localSheetId="332">'C13.12 (5)'!#REF!</definedName>
    <definedName name="_Ref461373091" localSheetId="422">'C13.12 (6)'!#REF!</definedName>
    <definedName name="_Ref461373091" localSheetId="76">'C13.13'!#REF!</definedName>
    <definedName name="_Ref461373091" localSheetId="166">'C13.13 (2)'!#REF!</definedName>
    <definedName name="_Ref461373091" localSheetId="245">'C13.13 (4)'!#REF!</definedName>
    <definedName name="_Ref461373091" localSheetId="333">'C13.13 (5)'!#REF!</definedName>
    <definedName name="_Ref461373091" localSheetId="423">'C13.13 (6)'!#REF!</definedName>
    <definedName name="_Ref461373091" localSheetId="77">'C13.14'!#REF!</definedName>
    <definedName name="_Ref461373091" localSheetId="167">'C13.14 (2)'!#REF!</definedName>
    <definedName name="_Ref461373091" localSheetId="246">'C13.14 (4)'!#REF!</definedName>
    <definedName name="_Ref461373091" localSheetId="334">'C13.14 (5)'!#REF!</definedName>
    <definedName name="_Ref461373091" localSheetId="424">'C13.14 (6)'!#REF!</definedName>
    <definedName name="_Ref461373091" localSheetId="65">'C13.2'!#REF!</definedName>
    <definedName name="_Ref461373091" localSheetId="155">'C13.2 (2)'!#REF!</definedName>
    <definedName name="_Ref461373091" localSheetId="234">'C13.2 (4)'!#REF!</definedName>
    <definedName name="_Ref461373091" localSheetId="322">'C13.2 (B1)'!#REF!</definedName>
    <definedName name="_Ref461373091" localSheetId="412">'C13.2 (B2)'!#REF!</definedName>
    <definedName name="_Ref461373091" localSheetId="66">'C13.3'!#REF!</definedName>
    <definedName name="_Ref461373091" localSheetId="156">'C13.3 (2)'!#REF!</definedName>
    <definedName name="_Ref461373091" localSheetId="235">'C13.3 (4)'!#REF!</definedName>
    <definedName name="_Ref461373091" localSheetId="323">'C13.3 (B1)'!#REF!</definedName>
    <definedName name="_Ref461373091" localSheetId="413">'C13.3 (B2)'!#REF!</definedName>
    <definedName name="_Ref461373091" localSheetId="67">'C13.4'!#REF!</definedName>
    <definedName name="_Ref461373091" localSheetId="157">'C13.4 (2)'!#REF!</definedName>
    <definedName name="_Ref461373091" localSheetId="236">'C13.4 (4)'!#REF!</definedName>
    <definedName name="_Ref461373091" localSheetId="324">'C13.4 (B1)'!#REF!</definedName>
    <definedName name="_Ref461373091" localSheetId="414">'C13.4 (B2)'!#REF!</definedName>
    <definedName name="_Ref461373091" localSheetId="68">'C13.5'!#REF!</definedName>
    <definedName name="_Ref461373091" localSheetId="158">'C13.5 (2)'!#REF!</definedName>
    <definedName name="_Ref461373091" localSheetId="237">'C13.5 (4)'!#REF!</definedName>
    <definedName name="_Ref461373091" localSheetId="325">'C13.5 (5)'!#REF!</definedName>
    <definedName name="_Ref461373091" localSheetId="415">'C13.5 (6)'!#REF!</definedName>
    <definedName name="_Ref461373091" localSheetId="69">'C13.6'!#REF!</definedName>
    <definedName name="_Ref461373091" localSheetId="159">'C13.6 (2)'!#REF!</definedName>
    <definedName name="_Ref461373091" localSheetId="238">'C13.6 (4)'!#REF!</definedName>
    <definedName name="_Ref461373091" localSheetId="326">'C13.6 (5)'!#REF!</definedName>
    <definedName name="_Ref461373091" localSheetId="416">'C13.6 (6)'!#REF!</definedName>
    <definedName name="_Ref461373091" localSheetId="70">'C13.7'!#REF!</definedName>
    <definedName name="_Ref461373091" localSheetId="160">'C13.7 (2)'!#REF!</definedName>
    <definedName name="_Ref461373091" localSheetId="239">'C13.7 (4)'!#REF!</definedName>
    <definedName name="_Ref461373091" localSheetId="327">'C13.7 (B1)'!#REF!</definedName>
    <definedName name="_Ref461373091" localSheetId="417">'C13.7 (B2)'!#REF!</definedName>
    <definedName name="_Ref461373091" localSheetId="71">'C13.8'!#REF!</definedName>
    <definedName name="_Ref461373091" localSheetId="161">'C13.8 (2)'!#REF!</definedName>
    <definedName name="_Ref461373091" localSheetId="240">'C13.8 (4)'!#REF!</definedName>
    <definedName name="_Ref461373091" localSheetId="328">'C13.8 (B1)'!#REF!</definedName>
    <definedName name="_Ref461373091" localSheetId="418">'C13.8 (B2)'!#REF!</definedName>
    <definedName name="_Ref461373091" localSheetId="72">'C13.9'!#REF!</definedName>
    <definedName name="_Ref461373091" localSheetId="162">'C13.9 (2)'!#REF!</definedName>
    <definedName name="_Ref461373091" localSheetId="241">'C13.9 (4)'!#REF!</definedName>
    <definedName name="_Ref461373091" localSheetId="329">'C13.9 (5)'!#REF!</definedName>
    <definedName name="_Ref461373091" localSheetId="419">'C13.9 (6)'!#REF!</definedName>
    <definedName name="_Ref461373091" localSheetId="78">'C14.1'!#REF!</definedName>
    <definedName name="_Ref461373091" localSheetId="168">'C14.1 (2)'!#REF!</definedName>
    <definedName name="_Ref461373091" localSheetId="247">'C14.1 (4)'!#REF!</definedName>
    <definedName name="_Ref461373091" localSheetId="335">'C14.1 (5)'!#REF!</definedName>
    <definedName name="_Ref461373091" localSheetId="425">'C14.1 (6)'!#REF!</definedName>
    <definedName name="_Ref461373091" localSheetId="87">'C14.10'!#REF!</definedName>
    <definedName name="_Ref461373091" localSheetId="177">'C14.10 (2)'!#REF!</definedName>
    <definedName name="_Ref461373091" localSheetId="256">'C14.10 (4)'!#REF!</definedName>
    <definedName name="_Ref461373091" localSheetId="344">'C14.10 (5)'!#REF!</definedName>
    <definedName name="_Ref461373091" localSheetId="434">'C14.10 (6)'!#REF!</definedName>
    <definedName name="_Ref461373091" localSheetId="88">'C14.11'!#REF!</definedName>
    <definedName name="_Ref461373091" localSheetId="178">'C14.11 (2)'!#REF!</definedName>
    <definedName name="_Ref461373091" localSheetId="257">'C14.11 (4)'!#REF!</definedName>
    <definedName name="_Ref461373091" localSheetId="345">'C14.11 (5)'!#REF!</definedName>
    <definedName name="_Ref461373091" localSheetId="435">'C14.11 (6)'!#REF!</definedName>
    <definedName name="_Ref461373091" localSheetId="79">'C14.2'!#REF!</definedName>
    <definedName name="_Ref461373091" localSheetId="169">'C14.2 (2)'!#REF!</definedName>
    <definedName name="_Ref461373091" localSheetId="248">'C14.2 (4)'!#REF!</definedName>
    <definedName name="_Ref461373091" localSheetId="336">'C14.2 (5)'!#REF!</definedName>
    <definedName name="_Ref461373091" localSheetId="426">'C14.2 (6)'!#REF!</definedName>
    <definedName name="_Ref461373091" localSheetId="80">'C14.3'!#REF!</definedName>
    <definedName name="_Ref461373091" localSheetId="170">'C14.3 (2)'!#REF!</definedName>
    <definedName name="_Ref461373091" localSheetId="249">'C14.3 (4)'!#REF!</definedName>
    <definedName name="_Ref461373091" localSheetId="337">'C14.3 (5)'!#REF!</definedName>
    <definedName name="_Ref461373091" localSheetId="427">'C14.3 (6)'!#REF!</definedName>
    <definedName name="_Ref461373091" localSheetId="81">'C14.4'!#REF!</definedName>
    <definedName name="_Ref461373091" localSheetId="171">'C14.4 (2)'!#REF!</definedName>
    <definedName name="_Ref461373091" localSheetId="250">'C14.4 (4)'!#REF!</definedName>
    <definedName name="_Ref461373091" localSheetId="338">'C14.4 (5)'!#REF!</definedName>
    <definedName name="_Ref461373091" localSheetId="428">'C14.4 (6)'!#REF!</definedName>
    <definedName name="_Ref461373091" localSheetId="82">'C14.5'!#REF!</definedName>
    <definedName name="_Ref461373091" localSheetId="172">'C14.5 (2)'!#REF!</definedName>
    <definedName name="_Ref461373091" localSheetId="251">'C14.5 (4)'!#REF!</definedName>
    <definedName name="_Ref461373091" localSheetId="339">'C14.5 (5)'!#REF!</definedName>
    <definedName name="_Ref461373091" localSheetId="429">'C14.5 (6)'!#REF!</definedName>
    <definedName name="_Ref461373091" localSheetId="83">'C14.6'!#REF!</definedName>
    <definedName name="_Ref461373091" localSheetId="173">'C14.6 (2)'!#REF!</definedName>
    <definedName name="_Ref461373091" localSheetId="252">'C14.6 (4)'!#REF!</definedName>
    <definedName name="_Ref461373091" localSheetId="340">'C14.6 (5)'!#REF!</definedName>
    <definedName name="_Ref461373091" localSheetId="430">'C14.6 (6)'!#REF!</definedName>
    <definedName name="_Ref461373091" localSheetId="84">'C14.7'!#REF!</definedName>
    <definedName name="_Ref461373091" localSheetId="174">'C14.7 (2)'!#REF!</definedName>
    <definedName name="_Ref461373091" localSheetId="253">'C14.7 (4)'!#REF!</definedName>
    <definedName name="_Ref461373091" localSheetId="341">'C14.7 (5)'!#REF!</definedName>
    <definedName name="_Ref461373091" localSheetId="431">'C14.7 (6)'!#REF!</definedName>
    <definedName name="_Ref461373091" localSheetId="85">'C14.8'!#REF!</definedName>
    <definedName name="_Ref461373091" localSheetId="175">'C14.8 (2)'!#REF!</definedName>
    <definedName name="_Ref461373091" localSheetId="254">'C14.8 (4)'!#REF!</definedName>
    <definedName name="_Ref461373091" localSheetId="342">'C14.8 (5)'!#REF!</definedName>
    <definedName name="_Ref461373091" localSheetId="432">'C14.8 (6)'!#REF!</definedName>
    <definedName name="_Ref461373091" localSheetId="86">'C14.9'!#REF!</definedName>
    <definedName name="_Ref461373091" localSheetId="176">'C14.9 (2)'!#REF!</definedName>
    <definedName name="_Ref461373091" localSheetId="255">'C14.9 (4)'!#REF!</definedName>
    <definedName name="_Ref461373091" localSheetId="343">'C14.9 (5)'!#REF!</definedName>
    <definedName name="_Ref461373091" localSheetId="433">'C14.9 (6)'!#REF!</definedName>
    <definedName name="_Ref461373091" localSheetId="98">'C2.1 (2)'!#REF!</definedName>
    <definedName name="_Ref461373091" localSheetId="186">'C2.1 (4)'!#REF!</definedName>
    <definedName name="_Ref461373091" localSheetId="265">'C2.1 (5)'!#REF!</definedName>
    <definedName name="_Ref461373091" localSheetId="355">'C2.1 (6)'!#REF!</definedName>
    <definedName name="_Ref461373091" localSheetId="8">'C2.1 (A1)'!#REF!</definedName>
    <definedName name="_Ref461373091" localSheetId="99">'C2.2 (2)'!#REF!</definedName>
    <definedName name="_Ref461373091" localSheetId="187">'C2.2 (4)'!#REF!</definedName>
    <definedName name="_Ref461373091" localSheetId="266">'C2.2 (5)'!#REF!</definedName>
    <definedName name="_Ref461373091" localSheetId="356">'C2.2 (6)'!#REF!</definedName>
    <definedName name="_Ref461373091" localSheetId="9">'C2.2 (A1)'!#REF!</definedName>
    <definedName name="_Ref461373091" localSheetId="10">'C2.3'!#REF!</definedName>
    <definedName name="_Ref461373091" localSheetId="100">'C2.3 (2)'!#REF!</definedName>
    <definedName name="_Ref461373091" localSheetId="188">'C2.3 (4)'!#REF!</definedName>
    <definedName name="_Ref461373091" localSheetId="267">'C2.3 (5)'!#REF!</definedName>
    <definedName name="_Ref461373091" localSheetId="357">'C2.3 (6)'!#REF!</definedName>
    <definedName name="_Ref461373091" localSheetId="11">'C2.4'!#REF!</definedName>
    <definedName name="_Ref461373091" localSheetId="101">'C2.4 (2)'!#REF!</definedName>
    <definedName name="_Ref461373091" localSheetId="189">'C2.4 (4)'!#REF!</definedName>
    <definedName name="_Ref461373091" localSheetId="268">'C2.4 (5)'!#REF!</definedName>
    <definedName name="_Ref461373091" localSheetId="358">'C2.4 (6)'!#REF!</definedName>
    <definedName name="_Ref461373091" localSheetId="179">'C20.1 (2)'!#REF!</definedName>
    <definedName name="_Ref461373091" localSheetId="258">'C20.1 (4)'!#REF!</definedName>
    <definedName name="_Ref461373091" localSheetId="89">'C20.1 (A1)'!#REF!</definedName>
    <definedName name="_Ref461373091" localSheetId="346">'C20.1 (B1)'!#REF!</definedName>
    <definedName name="_Ref461373091" localSheetId="436">'C20.1 (B2)'!#REF!</definedName>
    <definedName name="_Ref461373091" localSheetId="102">'C3.1 (2)'!#REF!</definedName>
    <definedName name="_Ref461373091" localSheetId="190">'C3.1 (4)'!#REF!</definedName>
    <definedName name="_Ref461373091" localSheetId="269">'C3.1 (5)'!#REF!</definedName>
    <definedName name="_Ref461373091" localSheetId="359">'C3.1 (6)'!#REF!</definedName>
    <definedName name="_Ref461373091" localSheetId="12">'C3.1 (A1)'!#REF!</definedName>
    <definedName name="_Ref461373091" localSheetId="103">'C3.2 (2)'!#REF!</definedName>
    <definedName name="_Ref461373091" localSheetId="191">'C3.2 (4)'!#REF!</definedName>
    <definedName name="_Ref461373091" localSheetId="360">'C3.2 (6)'!#REF!</definedName>
    <definedName name="_Ref461373091" localSheetId="13">'C3.2 (A1)'!#REF!</definedName>
    <definedName name="_Ref461373091" localSheetId="270">'C3.2 (B1)'!#REF!</definedName>
    <definedName name="_Ref461373091" localSheetId="104">'C3.3 (2)'!#REF!</definedName>
    <definedName name="_Ref461373091" localSheetId="192">'C3.3 (4)'!#REF!</definedName>
    <definedName name="_Ref461373091" localSheetId="271">'C3.3 (5)'!#REF!</definedName>
    <definedName name="_Ref461373091" localSheetId="361">'C3.3 (6)'!#REF!</definedName>
    <definedName name="_Ref461373091" localSheetId="14">'C3.3 (A1)'!#REF!</definedName>
    <definedName name="_Ref461373091" localSheetId="105">'C4.1 (2)'!#REF!</definedName>
    <definedName name="_Ref461373091" localSheetId="193">'C4.1 (4)'!#REF!</definedName>
    <definedName name="_Ref461373091" localSheetId="272">'C4.1 (5)'!#REF!</definedName>
    <definedName name="_Ref461373091" localSheetId="362">'C4.1 (6)'!#REF!</definedName>
    <definedName name="_Ref461373091" localSheetId="15">'C4.1 (A1)'!#REF!</definedName>
    <definedName name="_Ref461373091" localSheetId="106">'C4.2 (2)'!#REF!</definedName>
    <definedName name="_Ref461373091" localSheetId="194">'C4.2 (4)'!#REF!</definedName>
    <definedName name="_Ref461373091" localSheetId="273">'C4.2 (5)'!#REF!</definedName>
    <definedName name="_Ref461373091" localSheetId="363">'C4.2 (6)'!#REF!</definedName>
    <definedName name="_Ref461373091" localSheetId="16">'C4.2 (A1)'!#REF!</definedName>
    <definedName name="_Ref461373091" localSheetId="107">'C4.3 (2)'!#REF!</definedName>
    <definedName name="_Ref461373091" localSheetId="195">'C4.3 (4)'!#REF!</definedName>
    <definedName name="_Ref461373091" localSheetId="274">'C4.3 (5)'!#REF!</definedName>
    <definedName name="_Ref461373091" localSheetId="364">'C4.3 (6)'!#REF!</definedName>
    <definedName name="_Ref461373091" localSheetId="17">'C4.3 (A1)'!#REF!</definedName>
    <definedName name="_Ref461373091" localSheetId="108">'C4.4 (2)'!#REF!</definedName>
    <definedName name="_Ref461373091" localSheetId="275">'C4.4 (5)'!#REF!</definedName>
    <definedName name="_Ref461373091" localSheetId="365">'C4.4 (6)'!#REF!</definedName>
    <definedName name="_Ref461373091" localSheetId="18">'C4.4 (A1)'!#REF!</definedName>
    <definedName name="_Ref461373091" localSheetId="109">'C5.1 (2)'!#REF!</definedName>
    <definedName name="_Ref461373091" localSheetId="276">'C5.1 (5)'!#REF!</definedName>
    <definedName name="_Ref461373091" localSheetId="366">'C5.1 (6)'!#REF!</definedName>
    <definedName name="_Ref461373091" localSheetId="19">'C5.1 (A1)'!#REF!</definedName>
    <definedName name="_Ref461373091" localSheetId="110">'C5.2 (2)'!#REF!</definedName>
    <definedName name="_Ref461373091" localSheetId="277">'C5.2 (5)'!#REF!</definedName>
    <definedName name="_Ref461373091" localSheetId="367">'C5.2 (6)'!#REF!</definedName>
    <definedName name="_Ref461373091" localSheetId="20">'C5.2 (A1)'!#REF!</definedName>
    <definedName name="_Ref461373091" localSheetId="278">'C5.3 (5)'!#REF!</definedName>
    <definedName name="_Ref461373091" localSheetId="368">'C5.3 (6)'!#REF!</definedName>
    <definedName name="_Ref461373091" localSheetId="21">'C5.3 (A1)'!#REF!</definedName>
    <definedName name="_Ref461373091" localSheetId="111">'C5.3 (A2)'!#REF!</definedName>
    <definedName name="_Ref461373091" localSheetId="112">'C5.4 (2)'!#REF!</definedName>
    <definedName name="_Ref461373091" localSheetId="279">'C5.4 (5)'!#REF!</definedName>
    <definedName name="_Ref461373091" localSheetId="369">'C5.4 (6)'!#REF!</definedName>
    <definedName name="_Ref461373091" localSheetId="22">'C5.4 (A1)'!#REF!</definedName>
    <definedName name="_Ref461373091" localSheetId="113">'C5.5 (2)'!#REF!</definedName>
    <definedName name="_Ref461373091" localSheetId="196">'C5.5 (4)'!#REF!</definedName>
    <definedName name="_Ref461373091" localSheetId="280">'C5.5 (5)'!#REF!</definedName>
    <definedName name="_Ref461373091" localSheetId="370">'C5.5 (6)'!#REF!</definedName>
    <definedName name="_Ref461373091" localSheetId="23">'C5.5 (A1)'!#REF!</definedName>
    <definedName name="_Ref461373091" localSheetId="24">'C6.1'!#REF!</definedName>
    <definedName name="_Ref461373091" localSheetId="114">'C6.1 (2)'!#REF!</definedName>
    <definedName name="_Ref461373091" localSheetId="197">'C6.1 (4)'!#REF!</definedName>
    <definedName name="_Ref461373091" localSheetId="281">'C6.1 (5)'!#REF!</definedName>
    <definedName name="_Ref461373091" localSheetId="371">'C6.1 (6)'!#REF!</definedName>
    <definedName name="_Ref461373091" localSheetId="115">'C6.2 (2)'!#REF!</definedName>
    <definedName name="_Ref461373091" localSheetId="198">'C6.2 (4)'!#REF!</definedName>
    <definedName name="_Ref461373091" localSheetId="282">'C6.2 (5)'!#REF!</definedName>
    <definedName name="_Ref461373091" localSheetId="372">'C6.2 (6)'!#REF!</definedName>
    <definedName name="_Ref461373091" localSheetId="25">'C6.2 (A1)'!#REF!</definedName>
    <definedName name="_Ref461373091" localSheetId="26">'C7.1'!#REF!</definedName>
    <definedName name="_Ref461373091" localSheetId="116">'C7.1 (2)'!#REF!</definedName>
    <definedName name="_Ref461373091" localSheetId="199">'C7.1 (4)'!#REF!</definedName>
    <definedName name="_Ref461373091" localSheetId="283">'C7.1 (5)'!#REF!</definedName>
    <definedName name="_Ref461373091" localSheetId="373">'C7.1 (6)'!#REF!</definedName>
    <definedName name="_Ref461373091" localSheetId="27">'C7.2'!#REF!</definedName>
    <definedName name="_Ref461373091" localSheetId="117">'C7.2 (2)'!#REF!</definedName>
    <definedName name="_Ref461373091" localSheetId="200">'C7.2 (4)'!#REF!</definedName>
    <definedName name="_Ref461373091" localSheetId="284">'C7.2 (5)'!#REF!</definedName>
    <definedName name="_Ref461373091" localSheetId="374">'C7.2 (6)'!#REF!</definedName>
    <definedName name="_Ref461373091" localSheetId="28">'C7.3'!#REF!</definedName>
    <definedName name="_Ref461373091" localSheetId="118">'C7.3 (2)'!#REF!</definedName>
    <definedName name="_Ref461373091" localSheetId="201">'C7.3 (4)'!#REF!</definedName>
    <definedName name="_Ref461373091" localSheetId="285">'C7.3 (5)'!#REF!</definedName>
    <definedName name="_Ref461373091" localSheetId="375">'C7.3 (6)'!#REF!</definedName>
    <definedName name="_Ref461373091" localSheetId="29">'C7.4'!#REF!</definedName>
    <definedName name="_Ref461373091" localSheetId="119">'C7.4 (2)'!#REF!</definedName>
    <definedName name="_Ref461373091" localSheetId="202">'C7.4 (4)'!#REF!</definedName>
    <definedName name="_Ref461373091" localSheetId="286">'C7.4 (5)'!#REF!</definedName>
    <definedName name="_Ref461373091" localSheetId="376">'C7.4 (6)'!#REF!</definedName>
    <definedName name="_Ref461373091" localSheetId="30">'C7.5'!#REF!</definedName>
    <definedName name="_Ref461373091" localSheetId="120">'C7.5 (2)'!#REF!</definedName>
    <definedName name="_Ref461373091" localSheetId="203">'C7.5 (4)'!#REF!</definedName>
    <definedName name="_Ref461373091" localSheetId="287">'C7.5 (5)'!#REF!</definedName>
    <definedName name="_Ref461373091" localSheetId="377">'C7.5 (6)'!#REF!</definedName>
    <definedName name="_Ref461373091" localSheetId="31">'C7.6'!#REF!</definedName>
    <definedName name="_Ref461373091" localSheetId="121">'C7.6 (2)'!#REF!</definedName>
    <definedName name="_Ref461373091" localSheetId="204">'C7.6 (4)'!#REF!</definedName>
    <definedName name="_Ref461373091" localSheetId="288">'C7.6 (5)'!#REF!</definedName>
    <definedName name="_Ref461373091" localSheetId="378">'C7.6 (6)'!#REF!</definedName>
    <definedName name="_Ref461373091" localSheetId="122">'C8.1 (2)'!#REF!</definedName>
    <definedName name="_Ref461373091" localSheetId="205">'C8.1 (4)'!#REF!</definedName>
    <definedName name="_Ref461373091" localSheetId="289">'C8.1 (5)'!#REF!</definedName>
    <definedName name="_Ref461373091" localSheetId="379">'C8.1 (6)'!#REF!</definedName>
    <definedName name="_Ref461373091" localSheetId="32">'C8.1 (A1)'!#REF!</definedName>
    <definedName name="_Ref461373091" localSheetId="33">'C8.2'!#REF!</definedName>
    <definedName name="_Ref461373091" localSheetId="123">'C8.2 (2)'!#REF!</definedName>
    <definedName name="_Ref461373091" localSheetId="206">'C8.2 (4)'!#REF!</definedName>
    <definedName name="_Ref461373091" localSheetId="290">'C8.2 (5)'!#REF!</definedName>
    <definedName name="_Ref461373091" localSheetId="380">'C8.2 (6)'!#REF!</definedName>
    <definedName name="_Ref461373091" localSheetId="34">'C8.3'!#REF!</definedName>
    <definedName name="_Ref461373091" localSheetId="124">'C8.3 (2)'!#REF!</definedName>
    <definedName name="_Ref461373091" localSheetId="207">'C8.3 (4)'!#REF!</definedName>
    <definedName name="_Ref461373091" localSheetId="291">'C8.3 (5)'!#REF!</definedName>
    <definedName name="_Ref461373091" localSheetId="381">'C8.3 (6)'!#REF!</definedName>
    <definedName name="_Ref461373091" localSheetId="35">'C8.4'!#REF!</definedName>
    <definedName name="_Ref461373091" localSheetId="125">'C8.4 (2)'!#REF!</definedName>
    <definedName name="_Ref461373091" localSheetId="208">'C8.4 (4)'!#REF!</definedName>
    <definedName name="_Ref461373091" localSheetId="292">'C8.4 (5)'!#REF!</definedName>
    <definedName name="_Ref461373091" localSheetId="382">'C8.4 (6)'!#REF!</definedName>
    <definedName name="_Ref461373091" localSheetId="36">'C8.5'!#REF!</definedName>
    <definedName name="_Ref461373091" localSheetId="209">'C8.5 (4)'!#REF!</definedName>
    <definedName name="_Ref461373091" localSheetId="293">'C8.5 (5)'!#REF!</definedName>
    <definedName name="_Ref461373091" localSheetId="383">'C8.5 (6)'!#REF!</definedName>
    <definedName name="_Ref461373091" localSheetId="126">'C8.5 (A2)'!#REF!</definedName>
    <definedName name="_Ref461373091" localSheetId="37">'C8.6'!#REF!</definedName>
    <definedName name="_Ref461373091" localSheetId="210">'C8.6 (4)'!#REF!</definedName>
    <definedName name="_Ref461373091" localSheetId="294">'C8.6 (5)'!#REF!</definedName>
    <definedName name="_Ref461373091" localSheetId="384">'C8.6 (6)'!#REF!</definedName>
    <definedName name="_Ref461373091" localSheetId="127">'C8.6 (A2)'!#REF!</definedName>
    <definedName name="_Ref461373091" localSheetId="38">'C8.7'!#REF!</definedName>
    <definedName name="_Ref461373091" localSheetId="128">'C8.7 (2)'!#REF!</definedName>
    <definedName name="_Ref461373091" localSheetId="211">'C8.7 (4)'!#REF!</definedName>
    <definedName name="_Ref461373091" localSheetId="295">'C8.7 (5)'!#REF!</definedName>
    <definedName name="_Ref461373091" localSheetId="385">'C8.7 (6)'!#REF!</definedName>
    <definedName name="_Ref461373091" localSheetId="39">'C8.8'!#REF!</definedName>
    <definedName name="_Ref461373091" localSheetId="212">'C8.8 (4)'!#REF!</definedName>
    <definedName name="_Ref461373091" localSheetId="296">'C8.8 (5)'!#REF!</definedName>
    <definedName name="_Ref461373091" localSheetId="386">'C8.8 (6)'!#REF!</definedName>
    <definedName name="_Ref461373091" localSheetId="129">'C8.8 (A2)'!#REF!</definedName>
    <definedName name="_Ref461373091" localSheetId="40">'C8.9'!#REF!</definedName>
    <definedName name="_Ref461373091" localSheetId="130">'C8.9 (2)'!#REF!</definedName>
    <definedName name="_Ref461373091" localSheetId="213">'C8.9 (4)'!#REF!</definedName>
    <definedName name="_Ref461373091" localSheetId="297">'C8.9 (5)'!#REF!</definedName>
    <definedName name="_Ref461373091" localSheetId="387">'C8.9 (6)'!#REF!</definedName>
    <definedName name="_Ref461373091" localSheetId="131">'C9.1 (2)'!#REF!</definedName>
    <definedName name="_Ref461373091" localSheetId="214">'C9.1 (4)'!#REF!</definedName>
    <definedName name="_Ref461373091" localSheetId="298">'C9.1 (5)'!#REF!</definedName>
    <definedName name="_Ref461373091" localSheetId="388">'C9.1 (6)'!#REF!</definedName>
    <definedName name="_Ref461373091" localSheetId="41">'C9.1 (A1)'!#REF!</definedName>
    <definedName name="_Ref461373091" localSheetId="446">Electrical!#REF!</definedName>
    <definedName name="_Ref461373122" localSheetId="94">'C1.4 (2)'!#REF!</definedName>
    <definedName name="_Ref461373122" localSheetId="185">'C1.4 (4)'!#REF!</definedName>
    <definedName name="_Ref461373122" localSheetId="261">'C1.4 (5)'!#REF!</definedName>
    <definedName name="_Ref461373122" localSheetId="351">'C1.4 (6)'!#REF!</definedName>
    <definedName name="_Ref461373122" localSheetId="4">'C1.4 (A1)'!#REF!</definedName>
    <definedName name="_Ref461373122" localSheetId="95">'C1.5 (2)'!#REF!</definedName>
    <definedName name="_Ref461373122" localSheetId="262">'C1.5 (5)'!#REF!</definedName>
    <definedName name="_Ref461373122" localSheetId="352">'C1.5 (6)'!#REF!</definedName>
    <definedName name="_Ref461373122" localSheetId="5">'C1.5 (A1)'!#REF!</definedName>
    <definedName name="_Ref461373122" localSheetId="96">'C1.6 (2)'!#REF!</definedName>
    <definedName name="_Ref461373122" localSheetId="263">'C1.6 (5)'!#REF!</definedName>
    <definedName name="_Ref461373122" localSheetId="353">'C1.6 (6)'!#REF!</definedName>
    <definedName name="_Ref461373122" localSheetId="6">'C1.6 (A1)'!#REF!</definedName>
    <definedName name="_Ref461373122" localSheetId="97">'C1.7 (2)'!#REF!</definedName>
    <definedName name="_Ref461373122" localSheetId="354">'C1.7 (6)'!#REF!</definedName>
    <definedName name="_Ref461373122" localSheetId="7">'C1.7 (A1)'!#REF!</definedName>
    <definedName name="_Ref461373122" localSheetId="264">'C1.7 (B1)'!#REF!</definedName>
    <definedName name="_Ref461373122" localSheetId="299">'C10.1 (5)'!#REF!</definedName>
    <definedName name="_Ref461373122" localSheetId="389">'C10.1 (6)'!#REF!</definedName>
    <definedName name="_Ref461373122" localSheetId="42">'C10.1 (A1)'!#REF!</definedName>
    <definedName name="_Ref461373122" localSheetId="132">'C10.1 (A2)'!#REF!</definedName>
    <definedName name="_Ref461373122" localSheetId="133">'C11.1 (2)'!#REF!</definedName>
    <definedName name="_Ref461373122" localSheetId="215">'C11.1 (4)'!#REF!</definedName>
    <definedName name="_Ref461373122" localSheetId="43">'C11.1 (A1)'!#REF!</definedName>
    <definedName name="_Ref461373122" localSheetId="300">'C11.1 (B1)'!#REF!</definedName>
    <definedName name="_Ref461373122" localSheetId="390">'C11.1 (B2)'!#REF!</definedName>
    <definedName name="_Ref461373122" localSheetId="134">'C11.2 (2)'!#REF!</definedName>
    <definedName name="_Ref461373122" localSheetId="216">'C11.2 (4)'!#REF!</definedName>
    <definedName name="_Ref461373122" localSheetId="301">'C11.2 (5)'!#REF!</definedName>
    <definedName name="_Ref461373122" localSheetId="391">'C11.2 (6)'!#REF!</definedName>
    <definedName name="_Ref461373122" localSheetId="44">'C11.2 (A1)'!#REF!</definedName>
    <definedName name="_Ref461373122" localSheetId="45">'C11.3'!#REF!</definedName>
    <definedName name="_Ref461373122" localSheetId="135">'C11.3 (2)'!#REF!</definedName>
    <definedName name="_Ref461373122" localSheetId="217">'C11.3 (4)'!#REF!</definedName>
    <definedName name="_Ref461373122" localSheetId="302">'C11.3 (5)'!#REF!</definedName>
    <definedName name="_Ref461373122" localSheetId="392">'C11.3 (6)'!#REF!</definedName>
    <definedName name="_Ref461373122" localSheetId="136">'C11.4 (2)'!#REF!</definedName>
    <definedName name="_Ref461373122" localSheetId="218">'C11.4 (4)'!#REF!</definedName>
    <definedName name="_Ref461373122" localSheetId="303">'C11.4 (5)'!#REF!</definedName>
    <definedName name="_Ref461373122" localSheetId="393">'C11.4 (6)'!#REF!</definedName>
    <definedName name="_Ref461373122" localSheetId="46">'C11.4 (A1)'!#REF!</definedName>
    <definedName name="_Ref461373122" localSheetId="137">'C11.5 (2)'!#REF!</definedName>
    <definedName name="_Ref461373122" localSheetId="304">'C11.5 (5)'!#REF!</definedName>
    <definedName name="_Ref461373122" localSheetId="394">'C11.5 (6)'!#REF!</definedName>
    <definedName name="_Ref461373122" localSheetId="47">'C11.5 (A1)'!#REF!</definedName>
    <definedName name="_Ref461373122" localSheetId="138">'C11.6 (2)'!#REF!</definedName>
    <definedName name="_Ref461373122" localSheetId="305">'C11.6 (5)'!#REF!</definedName>
    <definedName name="_Ref461373122" localSheetId="395">'C11.6 (6)'!#REF!</definedName>
    <definedName name="_Ref461373122" localSheetId="48">'C11.6 (A1)'!#REF!</definedName>
    <definedName name="_Ref461373122" localSheetId="139">'C11.7 (2)'!#REF!</definedName>
    <definedName name="_Ref461373122" localSheetId="219">'C11.7 (4)'!#REF!</definedName>
    <definedName name="_Ref461373122" localSheetId="306">'C11.7 (5)'!#REF!</definedName>
    <definedName name="_Ref461373122" localSheetId="396">'C11.7 (6)'!#REF!</definedName>
    <definedName name="_Ref461373122" localSheetId="49">'C11.7 (A1)'!#REF!</definedName>
    <definedName name="_Ref461373122" localSheetId="140">'C11.8 (2)'!#REF!</definedName>
    <definedName name="_Ref461373122" localSheetId="220">'C11.8 (4)'!#REF!</definedName>
    <definedName name="_Ref461373122" localSheetId="307">'C11.8 (5)'!#REF!</definedName>
    <definedName name="_Ref461373122" localSheetId="397">'C11.8 (6)'!#REF!</definedName>
    <definedName name="_Ref461373122" localSheetId="50">'C11.8 (A1)'!#REF!</definedName>
    <definedName name="_Ref461373122" localSheetId="141">'C11.9 (2)'!#REF!</definedName>
    <definedName name="_Ref461373122" localSheetId="308">'C11.9 (5)'!#REF!</definedName>
    <definedName name="_Ref461373122" localSheetId="398">'C11.9 (6)'!#REF!</definedName>
    <definedName name="_Ref461373122" localSheetId="51">'C11.9 (A1)'!#REF!</definedName>
    <definedName name="_Ref461373122" localSheetId="52">'C12.1'!#REF!</definedName>
    <definedName name="_Ref461373122" localSheetId="142">'C12.1 (2)'!#REF!</definedName>
    <definedName name="_Ref461373122" localSheetId="221">'C12.1 (4)'!#REF!</definedName>
    <definedName name="_Ref461373122" localSheetId="309">'C12.1 (5)'!#REF!</definedName>
    <definedName name="_Ref461373122" localSheetId="399">'C12.1 (6)'!#REF!</definedName>
    <definedName name="_Ref461373122" localSheetId="61">'C12.10'!#REF!</definedName>
    <definedName name="_Ref461373122" localSheetId="151">'C12.10 (2)'!#REF!</definedName>
    <definedName name="_Ref461373122" localSheetId="230">'C12.10 (4)'!#REF!</definedName>
    <definedName name="_Ref461373122" localSheetId="318">'C12.10 (5)'!#REF!</definedName>
    <definedName name="_Ref461373122" localSheetId="408">'C12.10 (6)'!#REF!</definedName>
    <definedName name="_Ref461373122" localSheetId="62">'C12.11'!#REF!</definedName>
    <definedName name="_Ref461373122" localSheetId="152">'C12.11 (2)'!#REF!</definedName>
    <definedName name="_Ref461373122" localSheetId="231">'C12.11 (4)'!#REF!</definedName>
    <definedName name="_Ref461373122" localSheetId="319">'C12.11 (5)'!#REF!</definedName>
    <definedName name="_Ref461373122" localSheetId="409">'C12.11 (6)'!#REF!</definedName>
    <definedName name="_Ref461373122" localSheetId="63">'C12.12'!#REF!</definedName>
    <definedName name="_Ref461373122" localSheetId="153">'C12.12 (2)'!#REF!</definedName>
    <definedName name="_Ref461373122" localSheetId="232">'C12.12 (4)'!#REF!</definedName>
    <definedName name="_Ref461373122" localSheetId="320">'C12.12 (5)'!#REF!</definedName>
    <definedName name="_Ref461373122" localSheetId="410">'C12.12 (6)'!#REF!</definedName>
    <definedName name="_Ref461373122" localSheetId="53">'C12.2'!#REF!</definedName>
    <definedName name="_Ref461373122" localSheetId="143">'C12.2 (2)'!#REF!</definedName>
    <definedName name="_Ref461373122" localSheetId="222">'C12.2 (4)'!#REF!</definedName>
    <definedName name="_Ref461373122" localSheetId="310">'C12.2 (5)'!#REF!</definedName>
    <definedName name="_Ref461373122" localSheetId="400">'C12.2 (6)'!#REF!</definedName>
    <definedName name="_Ref461373122" localSheetId="54">'C12.3'!#REF!</definedName>
    <definedName name="_Ref461373122" localSheetId="144">'C12.3 (2)'!#REF!</definedName>
    <definedName name="_Ref461373122" localSheetId="223">'C12.3 (4)'!#REF!</definedName>
    <definedName name="_Ref461373122" localSheetId="311">'C12.3 (5)'!#REF!</definedName>
    <definedName name="_Ref461373122" localSheetId="401">'C12.3 (6)'!#REF!</definedName>
    <definedName name="_Ref461373122" localSheetId="55">'C12.4'!#REF!</definedName>
    <definedName name="_Ref461373122" localSheetId="145">'C12.4 (2)'!#REF!</definedName>
    <definedName name="_Ref461373122" localSheetId="224">'C12.4 (4)'!#REF!</definedName>
    <definedName name="_Ref461373122" localSheetId="312">'C12.4 (5)'!#REF!</definedName>
    <definedName name="_Ref461373122" localSheetId="402">'C12.4 (6)'!#REF!</definedName>
    <definedName name="_Ref461373122" localSheetId="56">'C12.5'!#REF!</definedName>
    <definedName name="_Ref461373122" localSheetId="146">'C12.5 (2)'!#REF!</definedName>
    <definedName name="_Ref461373122" localSheetId="225">'C12.5 (4)'!#REF!</definedName>
    <definedName name="_Ref461373122" localSheetId="313">'C12.5 (5)'!#REF!</definedName>
    <definedName name="_Ref461373122" localSheetId="403">'C12.5 (6)'!#REF!</definedName>
    <definedName name="_Ref461373122" localSheetId="57">'C12.6'!#REF!</definedName>
    <definedName name="_Ref461373122" localSheetId="147">'C12.6 (2)'!#REF!</definedName>
    <definedName name="_Ref461373122" localSheetId="226">'C12.6 (4)'!#REF!</definedName>
    <definedName name="_Ref461373122" localSheetId="314">'C12.6 (5)'!#REF!</definedName>
    <definedName name="_Ref461373122" localSheetId="404">'C12.6 (6)'!#REF!</definedName>
    <definedName name="_Ref461373122" localSheetId="58">'C12.7'!#REF!</definedName>
    <definedName name="_Ref461373122" localSheetId="148">'C12.7 (2)'!#REF!</definedName>
    <definedName name="_Ref461373122" localSheetId="227">'C12.7 (4)'!#REF!</definedName>
    <definedName name="_Ref461373122" localSheetId="315">'C12.7 (5)'!#REF!</definedName>
    <definedName name="_Ref461373122" localSheetId="405">'C12.7 (6)'!#REF!</definedName>
    <definedName name="_Ref461373122" localSheetId="59">'C12.8'!#REF!</definedName>
    <definedName name="_Ref461373122" localSheetId="149">'C12.8 (2)'!#REF!</definedName>
    <definedName name="_Ref461373122" localSheetId="228">'C12.8 (4)'!#REF!</definedName>
    <definedName name="_Ref461373122" localSheetId="316">'C12.8 (5)'!#REF!</definedName>
    <definedName name="_Ref461373122" localSheetId="406">'C12.8 (6)'!#REF!</definedName>
    <definedName name="_Ref461373122" localSheetId="60">'C12.9'!#REF!</definedName>
    <definedName name="_Ref461373122" localSheetId="150">'C12.9 (2)'!#REF!</definedName>
    <definedName name="_Ref461373122" localSheetId="229">'C12.9 (4)'!#REF!</definedName>
    <definedName name="_Ref461373122" localSheetId="317">'C12.9 (5)'!#REF!</definedName>
    <definedName name="_Ref461373122" localSheetId="407">'C12.9 (6)'!#REF!</definedName>
    <definedName name="_Ref461373122" localSheetId="64">'C13.1'!#REF!</definedName>
    <definedName name="_Ref461373122" localSheetId="154">'C13.1 (2)'!#REF!</definedName>
    <definedName name="_Ref461373122" localSheetId="233">'C13.1 (4)'!#REF!</definedName>
    <definedName name="_Ref461373122" localSheetId="321">'C13.1 (B1)'!#REF!</definedName>
    <definedName name="_Ref461373122" localSheetId="411">'C13.1 (B2)'!#REF!</definedName>
    <definedName name="_Ref461373122" localSheetId="73">'C13.10'!#REF!</definedName>
    <definedName name="_Ref461373122" localSheetId="163">'C13.10 (2)'!#REF!</definedName>
    <definedName name="_Ref461373122" localSheetId="242">'C13.10 (4)'!#REF!</definedName>
    <definedName name="_Ref461373122" localSheetId="330">'C13.10 (5)'!#REF!</definedName>
    <definedName name="_Ref461373122" localSheetId="420">'C13.10 (6)'!#REF!</definedName>
    <definedName name="_Ref461373122" localSheetId="74">'C13.11'!#REF!</definedName>
    <definedName name="_Ref461373122" localSheetId="164">'C13.11 (2)'!#REF!</definedName>
    <definedName name="_Ref461373122" localSheetId="243">'C13.11 (4)'!#REF!</definedName>
    <definedName name="_Ref461373122" localSheetId="331">'C13.11 (5)'!#REF!</definedName>
    <definedName name="_Ref461373122" localSheetId="421">'C13.11 (6)'!#REF!</definedName>
    <definedName name="_Ref461373122" localSheetId="75">'C13.12'!#REF!</definedName>
    <definedName name="_Ref461373122" localSheetId="165">'C13.12 (2)'!#REF!</definedName>
    <definedName name="_Ref461373122" localSheetId="244">'C13.12 (4)'!#REF!</definedName>
    <definedName name="_Ref461373122" localSheetId="332">'C13.12 (5)'!#REF!</definedName>
    <definedName name="_Ref461373122" localSheetId="422">'C13.12 (6)'!#REF!</definedName>
    <definedName name="_Ref461373122" localSheetId="76">'C13.13'!#REF!</definedName>
    <definedName name="_Ref461373122" localSheetId="166">'C13.13 (2)'!#REF!</definedName>
    <definedName name="_Ref461373122" localSheetId="245">'C13.13 (4)'!#REF!</definedName>
    <definedName name="_Ref461373122" localSheetId="333">'C13.13 (5)'!#REF!</definedName>
    <definedName name="_Ref461373122" localSheetId="423">'C13.13 (6)'!#REF!</definedName>
    <definedName name="_Ref461373122" localSheetId="77">'C13.14'!#REF!</definedName>
    <definedName name="_Ref461373122" localSheetId="167">'C13.14 (2)'!#REF!</definedName>
    <definedName name="_Ref461373122" localSheetId="246">'C13.14 (4)'!#REF!</definedName>
    <definedName name="_Ref461373122" localSheetId="334">'C13.14 (5)'!#REF!</definedName>
    <definedName name="_Ref461373122" localSheetId="424">'C13.14 (6)'!#REF!</definedName>
    <definedName name="_Ref461373122" localSheetId="65">'C13.2'!#REF!</definedName>
    <definedName name="_Ref461373122" localSheetId="155">'C13.2 (2)'!#REF!</definedName>
    <definedName name="_Ref461373122" localSheetId="234">'C13.2 (4)'!#REF!</definedName>
    <definedName name="_Ref461373122" localSheetId="322">'C13.2 (B1)'!#REF!</definedName>
    <definedName name="_Ref461373122" localSheetId="412">'C13.2 (B2)'!#REF!</definedName>
    <definedName name="_Ref461373122" localSheetId="66">'C13.3'!#REF!</definedName>
    <definedName name="_Ref461373122" localSheetId="156">'C13.3 (2)'!#REF!</definedName>
    <definedName name="_Ref461373122" localSheetId="235">'C13.3 (4)'!#REF!</definedName>
    <definedName name="_Ref461373122" localSheetId="323">'C13.3 (B1)'!#REF!</definedName>
    <definedName name="_Ref461373122" localSheetId="413">'C13.3 (B2)'!#REF!</definedName>
    <definedName name="_Ref461373122" localSheetId="67">'C13.4'!#REF!</definedName>
    <definedName name="_Ref461373122" localSheetId="157">'C13.4 (2)'!#REF!</definedName>
    <definedName name="_Ref461373122" localSheetId="236">'C13.4 (4)'!#REF!</definedName>
    <definedName name="_Ref461373122" localSheetId="324">'C13.4 (B1)'!#REF!</definedName>
    <definedName name="_Ref461373122" localSheetId="414">'C13.4 (B2)'!#REF!</definedName>
    <definedName name="_Ref461373122" localSheetId="68">'C13.5'!#REF!</definedName>
    <definedName name="_Ref461373122" localSheetId="158">'C13.5 (2)'!#REF!</definedName>
    <definedName name="_Ref461373122" localSheetId="237">'C13.5 (4)'!#REF!</definedName>
    <definedName name="_Ref461373122" localSheetId="325">'C13.5 (5)'!#REF!</definedName>
    <definedName name="_Ref461373122" localSheetId="415">'C13.5 (6)'!#REF!</definedName>
    <definedName name="_Ref461373122" localSheetId="69">'C13.6'!#REF!</definedName>
    <definedName name="_Ref461373122" localSheetId="159">'C13.6 (2)'!#REF!</definedName>
    <definedName name="_Ref461373122" localSheetId="238">'C13.6 (4)'!#REF!</definedName>
    <definedName name="_Ref461373122" localSheetId="326">'C13.6 (5)'!#REF!</definedName>
    <definedName name="_Ref461373122" localSheetId="416">'C13.6 (6)'!#REF!</definedName>
    <definedName name="_Ref461373122" localSheetId="70">'C13.7'!#REF!</definedName>
    <definedName name="_Ref461373122" localSheetId="160">'C13.7 (2)'!#REF!</definedName>
    <definedName name="_Ref461373122" localSheetId="239">'C13.7 (4)'!#REF!</definedName>
    <definedName name="_Ref461373122" localSheetId="327">'C13.7 (B1)'!#REF!</definedName>
    <definedName name="_Ref461373122" localSheetId="417">'C13.7 (B2)'!#REF!</definedName>
    <definedName name="_Ref461373122" localSheetId="71">'C13.8'!#REF!</definedName>
    <definedName name="_Ref461373122" localSheetId="161">'C13.8 (2)'!#REF!</definedName>
    <definedName name="_Ref461373122" localSheetId="240">'C13.8 (4)'!#REF!</definedName>
    <definedName name="_Ref461373122" localSheetId="328">'C13.8 (B1)'!#REF!</definedName>
    <definedName name="_Ref461373122" localSheetId="418">'C13.8 (B2)'!#REF!</definedName>
    <definedName name="_Ref461373122" localSheetId="72">'C13.9'!#REF!</definedName>
    <definedName name="_Ref461373122" localSheetId="162">'C13.9 (2)'!#REF!</definedName>
    <definedName name="_Ref461373122" localSheetId="241">'C13.9 (4)'!#REF!</definedName>
    <definedName name="_Ref461373122" localSheetId="329">'C13.9 (5)'!#REF!</definedName>
    <definedName name="_Ref461373122" localSheetId="419">'C13.9 (6)'!#REF!</definedName>
    <definedName name="_Ref461373122" localSheetId="78">'C14.1'!#REF!</definedName>
    <definedName name="_Ref461373122" localSheetId="168">'C14.1 (2)'!#REF!</definedName>
    <definedName name="_Ref461373122" localSheetId="247">'C14.1 (4)'!#REF!</definedName>
    <definedName name="_Ref461373122" localSheetId="335">'C14.1 (5)'!#REF!</definedName>
    <definedName name="_Ref461373122" localSheetId="425">'C14.1 (6)'!#REF!</definedName>
    <definedName name="_Ref461373122" localSheetId="87">'C14.10'!#REF!</definedName>
    <definedName name="_Ref461373122" localSheetId="177">'C14.10 (2)'!#REF!</definedName>
    <definedName name="_Ref461373122" localSheetId="256">'C14.10 (4)'!#REF!</definedName>
    <definedName name="_Ref461373122" localSheetId="344">'C14.10 (5)'!#REF!</definedName>
    <definedName name="_Ref461373122" localSheetId="434">'C14.10 (6)'!#REF!</definedName>
    <definedName name="_Ref461373122" localSheetId="88">'C14.11'!#REF!</definedName>
    <definedName name="_Ref461373122" localSheetId="178">'C14.11 (2)'!#REF!</definedName>
    <definedName name="_Ref461373122" localSheetId="257">'C14.11 (4)'!#REF!</definedName>
    <definedName name="_Ref461373122" localSheetId="345">'C14.11 (5)'!#REF!</definedName>
    <definedName name="_Ref461373122" localSheetId="435">'C14.11 (6)'!#REF!</definedName>
    <definedName name="_Ref461373122" localSheetId="79">'C14.2'!#REF!</definedName>
    <definedName name="_Ref461373122" localSheetId="169">'C14.2 (2)'!#REF!</definedName>
    <definedName name="_Ref461373122" localSheetId="248">'C14.2 (4)'!#REF!</definedName>
    <definedName name="_Ref461373122" localSheetId="336">'C14.2 (5)'!#REF!</definedName>
    <definedName name="_Ref461373122" localSheetId="426">'C14.2 (6)'!#REF!</definedName>
    <definedName name="_Ref461373122" localSheetId="80">'C14.3'!#REF!</definedName>
    <definedName name="_Ref461373122" localSheetId="170">'C14.3 (2)'!#REF!</definedName>
    <definedName name="_Ref461373122" localSheetId="249">'C14.3 (4)'!#REF!</definedName>
    <definedName name="_Ref461373122" localSheetId="337">'C14.3 (5)'!#REF!</definedName>
    <definedName name="_Ref461373122" localSheetId="427">'C14.3 (6)'!#REF!</definedName>
    <definedName name="_Ref461373122" localSheetId="81">'C14.4'!#REF!</definedName>
    <definedName name="_Ref461373122" localSheetId="171">'C14.4 (2)'!#REF!</definedName>
    <definedName name="_Ref461373122" localSheetId="250">'C14.4 (4)'!#REF!</definedName>
    <definedName name="_Ref461373122" localSheetId="338">'C14.4 (5)'!#REF!</definedName>
    <definedName name="_Ref461373122" localSheetId="428">'C14.4 (6)'!#REF!</definedName>
    <definedName name="_Ref461373122" localSheetId="82">'C14.5'!#REF!</definedName>
    <definedName name="_Ref461373122" localSheetId="172">'C14.5 (2)'!#REF!</definedName>
    <definedName name="_Ref461373122" localSheetId="251">'C14.5 (4)'!#REF!</definedName>
    <definedName name="_Ref461373122" localSheetId="339">'C14.5 (5)'!#REF!</definedName>
    <definedName name="_Ref461373122" localSheetId="429">'C14.5 (6)'!#REF!</definedName>
    <definedName name="_Ref461373122" localSheetId="83">'C14.6'!#REF!</definedName>
    <definedName name="_Ref461373122" localSheetId="173">'C14.6 (2)'!#REF!</definedName>
    <definedName name="_Ref461373122" localSheetId="252">'C14.6 (4)'!#REF!</definedName>
    <definedName name="_Ref461373122" localSheetId="340">'C14.6 (5)'!#REF!</definedName>
    <definedName name="_Ref461373122" localSheetId="430">'C14.6 (6)'!#REF!</definedName>
    <definedName name="_Ref461373122" localSheetId="84">'C14.7'!#REF!</definedName>
    <definedName name="_Ref461373122" localSheetId="174">'C14.7 (2)'!#REF!</definedName>
    <definedName name="_Ref461373122" localSheetId="253">'C14.7 (4)'!#REF!</definedName>
    <definedName name="_Ref461373122" localSheetId="341">'C14.7 (5)'!#REF!</definedName>
    <definedName name="_Ref461373122" localSheetId="431">'C14.7 (6)'!#REF!</definedName>
    <definedName name="_Ref461373122" localSheetId="85">'C14.8'!#REF!</definedName>
    <definedName name="_Ref461373122" localSheetId="175">'C14.8 (2)'!#REF!</definedName>
    <definedName name="_Ref461373122" localSheetId="254">'C14.8 (4)'!#REF!</definedName>
    <definedName name="_Ref461373122" localSheetId="342">'C14.8 (5)'!#REF!</definedName>
    <definedName name="_Ref461373122" localSheetId="432">'C14.8 (6)'!#REF!</definedName>
    <definedName name="_Ref461373122" localSheetId="86">'C14.9'!#REF!</definedName>
    <definedName name="_Ref461373122" localSheetId="176">'C14.9 (2)'!#REF!</definedName>
    <definedName name="_Ref461373122" localSheetId="255">'C14.9 (4)'!#REF!</definedName>
    <definedName name="_Ref461373122" localSheetId="343">'C14.9 (5)'!#REF!</definedName>
    <definedName name="_Ref461373122" localSheetId="433">'C14.9 (6)'!#REF!</definedName>
    <definedName name="_Ref461373122" localSheetId="98">'C2.1 (2)'!#REF!</definedName>
    <definedName name="_Ref461373122" localSheetId="186">'C2.1 (4)'!#REF!</definedName>
    <definedName name="_Ref461373122" localSheetId="265">'C2.1 (5)'!#REF!</definedName>
    <definedName name="_Ref461373122" localSheetId="355">'C2.1 (6)'!#REF!</definedName>
    <definedName name="_Ref461373122" localSheetId="8">'C2.1 (A1)'!#REF!</definedName>
    <definedName name="_Ref461373122" localSheetId="99">'C2.2 (2)'!#REF!</definedName>
    <definedName name="_Ref461373122" localSheetId="187">'C2.2 (4)'!#REF!</definedName>
    <definedName name="_Ref461373122" localSheetId="266">'C2.2 (5)'!#REF!</definedName>
    <definedName name="_Ref461373122" localSheetId="356">'C2.2 (6)'!#REF!</definedName>
    <definedName name="_Ref461373122" localSheetId="9">'C2.2 (A1)'!#REF!</definedName>
    <definedName name="_Ref461373122" localSheetId="10">'C2.3'!#REF!</definedName>
    <definedName name="_Ref461373122" localSheetId="100">'C2.3 (2)'!#REF!</definedName>
    <definedName name="_Ref461373122" localSheetId="188">'C2.3 (4)'!#REF!</definedName>
    <definedName name="_Ref461373122" localSheetId="267">'C2.3 (5)'!#REF!</definedName>
    <definedName name="_Ref461373122" localSheetId="357">'C2.3 (6)'!#REF!</definedName>
    <definedName name="_Ref461373122" localSheetId="11">'C2.4'!#REF!</definedName>
    <definedName name="_Ref461373122" localSheetId="101">'C2.4 (2)'!#REF!</definedName>
    <definedName name="_Ref461373122" localSheetId="189">'C2.4 (4)'!#REF!</definedName>
    <definedName name="_Ref461373122" localSheetId="268">'C2.4 (5)'!#REF!</definedName>
    <definedName name="_Ref461373122" localSheetId="358">'C2.4 (6)'!#REF!</definedName>
    <definedName name="_Ref461373122" localSheetId="179">'C20.1 (2)'!#REF!</definedName>
    <definedName name="_Ref461373122" localSheetId="258">'C20.1 (4)'!#REF!</definedName>
    <definedName name="_Ref461373122" localSheetId="89">'C20.1 (A1)'!#REF!</definedName>
    <definedName name="_Ref461373122" localSheetId="346">'C20.1 (B1)'!#REF!</definedName>
    <definedName name="_Ref461373122" localSheetId="436">'C20.1 (B2)'!#REF!</definedName>
    <definedName name="_Ref461373122" localSheetId="102">'C3.1 (2)'!#REF!</definedName>
    <definedName name="_Ref461373122" localSheetId="190">'C3.1 (4)'!#REF!</definedName>
    <definedName name="_Ref461373122" localSheetId="269">'C3.1 (5)'!#REF!</definedName>
    <definedName name="_Ref461373122" localSheetId="359">'C3.1 (6)'!#REF!</definedName>
    <definedName name="_Ref461373122" localSheetId="12">'C3.1 (A1)'!#REF!</definedName>
    <definedName name="_Ref461373122" localSheetId="103">'C3.2 (2)'!#REF!</definedName>
    <definedName name="_Ref461373122" localSheetId="191">'C3.2 (4)'!#REF!</definedName>
    <definedName name="_Ref461373122" localSheetId="360">'C3.2 (6)'!#REF!</definedName>
    <definedName name="_Ref461373122" localSheetId="13">'C3.2 (A1)'!#REF!</definedName>
    <definedName name="_Ref461373122" localSheetId="270">'C3.2 (B1)'!#REF!</definedName>
    <definedName name="_Ref461373122" localSheetId="104">'C3.3 (2)'!#REF!</definedName>
    <definedName name="_Ref461373122" localSheetId="192">'C3.3 (4)'!#REF!</definedName>
    <definedName name="_Ref461373122" localSheetId="271">'C3.3 (5)'!#REF!</definedName>
    <definedName name="_Ref461373122" localSheetId="361">'C3.3 (6)'!#REF!</definedName>
    <definedName name="_Ref461373122" localSheetId="14">'C3.3 (A1)'!#REF!</definedName>
    <definedName name="_Ref461373122" localSheetId="105">'C4.1 (2)'!#REF!</definedName>
    <definedName name="_Ref461373122" localSheetId="193">'C4.1 (4)'!#REF!</definedName>
    <definedName name="_Ref461373122" localSheetId="272">'C4.1 (5)'!#REF!</definedName>
    <definedName name="_Ref461373122" localSheetId="362">'C4.1 (6)'!#REF!</definedName>
    <definedName name="_Ref461373122" localSheetId="15">'C4.1 (A1)'!#REF!</definedName>
    <definedName name="_Ref461373122" localSheetId="106">'C4.2 (2)'!#REF!</definedName>
    <definedName name="_Ref461373122" localSheetId="194">'C4.2 (4)'!#REF!</definedName>
    <definedName name="_Ref461373122" localSheetId="273">'C4.2 (5)'!#REF!</definedName>
    <definedName name="_Ref461373122" localSheetId="363">'C4.2 (6)'!#REF!</definedName>
    <definedName name="_Ref461373122" localSheetId="16">'C4.2 (A1)'!#REF!</definedName>
    <definedName name="_Ref461373122" localSheetId="107">'C4.3 (2)'!#REF!</definedName>
    <definedName name="_Ref461373122" localSheetId="195">'C4.3 (4)'!#REF!</definedName>
    <definedName name="_Ref461373122" localSheetId="274">'C4.3 (5)'!#REF!</definedName>
    <definedName name="_Ref461373122" localSheetId="364">'C4.3 (6)'!#REF!</definedName>
    <definedName name="_Ref461373122" localSheetId="17">'C4.3 (A1)'!#REF!</definedName>
    <definedName name="_Ref461373122" localSheetId="108">'C4.4 (2)'!#REF!</definedName>
    <definedName name="_Ref461373122" localSheetId="275">'C4.4 (5)'!#REF!</definedName>
    <definedName name="_Ref461373122" localSheetId="365">'C4.4 (6)'!#REF!</definedName>
    <definedName name="_Ref461373122" localSheetId="18">'C4.4 (A1)'!#REF!</definedName>
    <definedName name="_Ref461373122" localSheetId="109">'C5.1 (2)'!#REF!</definedName>
    <definedName name="_Ref461373122" localSheetId="276">'C5.1 (5)'!#REF!</definedName>
    <definedName name="_Ref461373122" localSheetId="366">'C5.1 (6)'!#REF!</definedName>
    <definedName name="_Ref461373122" localSheetId="19">'C5.1 (A1)'!#REF!</definedName>
    <definedName name="_Ref461373122" localSheetId="110">'C5.2 (2)'!#REF!</definedName>
    <definedName name="_Ref461373122" localSheetId="277">'C5.2 (5)'!#REF!</definedName>
    <definedName name="_Ref461373122" localSheetId="367">'C5.2 (6)'!#REF!</definedName>
    <definedName name="_Ref461373122" localSheetId="20">'C5.2 (A1)'!#REF!</definedName>
    <definedName name="_Ref461373122" localSheetId="278">'C5.3 (5)'!#REF!</definedName>
    <definedName name="_Ref461373122" localSheetId="368">'C5.3 (6)'!#REF!</definedName>
    <definedName name="_Ref461373122" localSheetId="21">'C5.3 (A1)'!#REF!</definedName>
    <definedName name="_Ref461373122" localSheetId="111">'C5.3 (A2)'!#REF!</definedName>
    <definedName name="_Ref461373122" localSheetId="112">'C5.4 (2)'!#REF!</definedName>
    <definedName name="_Ref461373122" localSheetId="279">'C5.4 (5)'!#REF!</definedName>
    <definedName name="_Ref461373122" localSheetId="369">'C5.4 (6)'!#REF!</definedName>
    <definedName name="_Ref461373122" localSheetId="22">'C5.4 (A1)'!#REF!</definedName>
    <definedName name="_Ref461373122" localSheetId="113">'C5.5 (2)'!#REF!</definedName>
    <definedName name="_Ref461373122" localSheetId="196">'C5.5 (4)'!#REF!</definedName>
    <definedName name="_Ref461373122" localSheetId="280">'C5.5 (5)'!#REF!</definedName>
    <definedName name="_Ref461373122" localSheetId="370">'C5.5 (6)'!#REF!</definedName>
    <definedName name="_Ref461373122" localSheetId="23">'C5.5 (A1)'!#REF!</definedName>
    <definedName name="_Ref461373122" localSheetId="24">'C6.1'!#REF!</definedName>
    <definedName name="_Ref461373122" localSheetId="114">'C6.1 (2)'!#REF!</definedName>
    <definedName name="_Ref461373122" localSheetId="197">'C6.1 (4)'!#REF!</definedName>
    <definedName name="_Ref461373122" localSheetId="281">'C6.1 (5)'!#REF!</definedName>
    <definedName name="_Ref461373122" localSheetId="371">'C6.1 (6)'!#REF!</definedName>
    <definedName name="_Ref461373122" localSheetId="115">'C6.2 (2)'!#REF!</definedName>
    <definedName name="_Ref461373122" localSheetId="198">'C6.2 (4)'!#REF!</definedName>
    <definedName name="_Ref461373122" localSheetId="282">'C6.2 (5)'!#REF!</definedName>
    <definedName name="_Ref461373122" localSheetId="372">'C6.2 (6)'!#REF!</definedName>
    <definedName name="_Ref461373122" localSheetId="25">'C6.2 (A1)'!#REF!</definedName>
    <definedName name="_Ref461373122" localSheetId="26">'C7.1'!#REF!</definedName>
    <definedName name="_Ref461373122" localSheetId="116">'C7.1 (2)'!#REF!</definedName>
    <definedName name="_Ref461373122" localSheetId="199">'C7.1 (4)'!#REF!</definedName>
    <definedName name="_Ref461373122" localSheetId="283">'C7.1 (5)'!#REF!</definedName>
    <definedName name="_Ref461373122" localSheetId="373">'C7.1 (6)'!#REF!</definedName>
    <definedName name="_Ref461373122" localSheetId="27">'C7.2'!#REF!</definedName>
    <definedName name="_Ref461373122" localSheetId="117">'C7.2 (2)'!#REF!</definedName>
    <definedName name="_Ref461373122" localSheetId="200">'C7.2 (4)'!#REF!</definedName>
    <definedName name="_Ref461373122" localSheetId="284">'C7.2 (5)'!#REF!</definedName>
    <definedName name="_Ref461373122" localSheetId="374">'C7.2 (6)'!#REF!</definedName>
    <definedName name="_Ref461373122" localSheetId="28">'C7.3'!#REF!</definedName>
    <definedName name="_Ref461373122" localSheetId="118">'C7.3 (2)'!#REF!</definedName>
    <definedName name="_Ref461373122" localSheetId="201">'C7.3 (4)'!#REF!</definedName>
    <definedName name="_Ref461373122" localSheetId="285">'C7.3 (5)'!#REF!</definedName>
    <definedName name="_Ref461373122" localSheetId="375">'C7.3 (6)'!#REF!</definedName>
    <definedName name="_Ref461373122" localSheetId="29">'C7.4'!#REF!</definedName>
    <definedName name="_Ref461373122" localSheetId="119">'C7.4 (2)'!#REF!</definedName>
    <definedName name="_Ref461373122" localSheetId="202">'C7.4 (4)'!#REF!</definedName>
    <definedName name="_Ref461373122" localSheetId="286">'C7.4 (5)'!#REF!</definedName>
    <definedName name="_Ref461373122" localSheetId="376">'C7.4 (6)'!#REF!</definedName>
    <definedName name="_Ref461373122" localSheetId="30">'C7.5'!#REF!</definedName>
    <definedName name="_Ref461373122" localSheetId="120">'C7.5 (2)'!#REF!</definedName>
    <definedName name="_Ref461373122" localSheetId="203">'C7.5 (4)'!#REF!</definedName>
    <definedName name="_Ref461373122" localSheetId="287">'C7.5 (5)'!#REF!</definedName>
    <definedName name="_Ref461373122" localSheetId="377">'C7.5 (6)'!#REF!</definedName>
    <definedName name="_Ref461373122" localSheetId="31">'C7.6'!#REF!</definedName>
    <definedName name="_Ref461373122" localSheetId="121">'C7.6 (2)'!#REF!</definedName>
    <definedName name="_Ref461373122" localSheetId="204">'C7.6 (4)'!#REF!</definedName>
    <definedName name="_Ref461373122" localSheetId="288">'C7.6 (5)'!#REF!</definedName>
    <definedName name="_Ref461373122" localSheetId="378">'C7.6 (6)'!#REF!</definedName>
    <definedName name="_Ref461373122" localSheetId="122">'C8.1 (2)'!#REF!</definedName>
    <definedName name="_Ref461373122" localSheetId="205">'C8.1 (4)'!#REF!</definedName>
    <definedName name="_Ref461373122" localSheetId="289">'C8.1 (5)'!#REF!</definedName>
    <definedName name="_Ref461373122" localSheetId="379">'C8.1 (6)'!#REF!</definedName>
    <definedName name="_Ref461373122" localSheetId="32">'C8.1 (A1)'!#REF!</definedName>
    <definedName name="_Ref461373122" localSheetId="33">'C8.2'!#REF!</definedName>
    <definedName name="_Ref461373122" localSheetId="123">'C8.2 (2)'!#REF!</definedName>
    <definedName name="_Ref461373122" localSheetId="206">'C8.2 (4)'!#REF!</definedName>
    <definedName name="_Ref461373122" localSheetId="290">'C8.2 (5)'!#REF!</definedName>
    <definedName name="_Ref461373122" localSheetId="380">'C8.2 (6)'!#REF!</definedName>
    <definedName name="_Ref461373122" localSheetId="34">'C8.3'!#REF!</definedName>
    <definedName name="_Ref461373122" localSheetId="124">'C8.3 (2)'!#REF!</definedName>
    <definedName name="_Ref461373122" localSheetId="207">'C8.3 (4)'!#REF!</definedName>
    <definedName name="_Ref461373122" localSheetId="291">'C8.3 (5)'!#REF!</definedName>
    <definedName name="_Ref461373122" localSheetId="381">'C8.3 (6)'!#REF!</definedName>
    <definedName name="_Ref461373122" localSheetId="35">'C8.4'!#REF!</definedName>
    <definedName name="_Ref461373122" localSheetId="125">'C8.4 (2)'!#REF!</definedName>
    <definedName name="_Ref461373122" localSheetId="208">'C8.4 (4)'!#REF!</definedName>
    <definedName name="_Ref461373122" localSheetId="292">'C8.4 (5)'!#REF!</definedName>
    <definedName name="_Ref461373122" localSheetId="382">'C8.4 (6)'!#REF!</definedName>
    <definedName name="_Ref461373122" localSheetId="36">'C8.5'!#REF!</definedName>
    <definedName name="_Ref461373122" localSheetId="209">'C8.5 (4)'!#REF!</definedName>
    <definedName name="_Ref461373122" localSheetId="293">'C8.5 (5)'!#REF!</definedName>
    <definedName name="_Ref461373122" localSheetId="383">'C8.5 (6)'!#REF!</definedName>
    <definedName name="_Ref461373122" localSheetId="126">'C8.5 (A2)'!#REF!</definedName>
    <definedName name="_Ref461373122" localSheetId="37">'C8.6'!#REF!</definedName>
    <definedName name="_Ref461373122" localSheetId="210">'C8.6 (4)'!#REF!</definedName>
    <definedName name="_Ref461373122" localSheetId="294">'C8.6 (5)'!#REF!</definedName>
    <definedName name="_Ref461373122" localSheetId="384">'C8.6 (6)'!#REF!</definedName>
    <definedName name="_Ref461373122" localSheetId="127">'C8.6 (A2)'!#REF!</definedName>
    <definedName name="_Ref461373122" localSheetId="38">'C8.7'!#REF!</definedName>
    <definedName name="_Ref461373122" localSheetId="128">'C8.7 (2)'!#REF!</definedName>
    <definedName name="_Ref461373122" localSheetId="211">'C8.7 (4)'!#REF!</definedName>
    <definedName name="_Ref461373122" localSheetId="295">'C8.7 (5)'!#REF!</definedName>
    <definedName name="_Ref461373122" localSheetId="385">'C8.7 (6)'!#REF!</definedName>
    <definedName name="_Ref461373122" localSheetId="39">'C8.8'!#REF!</definedName>
    <definedName name="_Ref461373122" localSheetId="212">'C8.8 (4)'!#REF!</definedName>
    <definedName name="_Ref461373122" localSheetId="296">'C8.8 (5)'!#REF!</definedName>
    <definedName name="_Ref461373122" localSheetId="386">'C8.8 (6)'!#REF!</definedName>
    <definedName name="_Ref461373122" localSheetId="129">'C8.8 (A2)'!#REF!</definedName>
    <definedName name="_Ref461373122" localSheetId="40">'C8.9'!#REF!</definedName>
    <definedName name="_Ref461373122" localSheetId="130">'C8.9 (2)'!#REF!</definedName>
    <definedName name="_Ref461373122" localSheetId="213">'C8.9 (4)'!#REF!</definedName>
    <definedName name="_Ref461373122" localSheetId="297">'C8.9 (5)'!#REF!</definedName>
    <definedName name="_Ref461373122" localSheetId="387">'C8.9 (6)'!#REF!</definedName>
    <definedName name="_Ref461373122" localSheetId="131">'C9.1 (2)'!#REF!</definedName>
    <definedName name="_Ref461373122" localSheetId="214">'C9.1 (4)'!#REF!</definedName>
    <definedName name="_Ref461373122" localSheetId="298">'C9.1 (5)'!#REF!</definedName>
    <definedName name="_Ref461373122" localSheetId="388">'C9.1 (6)'!#REF!</definedName>
    <definedName name="_Ref461373122" localSheetId="41">'C9.1 (A1)'!#REF!</definedName>
    <definedName name="_Ref461373122" localSheetId="446">Electrical!#REF!</definedName>
    <definedName name="_Ref461373150" localSheetId="94">'C1.4 (2)'!$C$76</definedName>
    <definedName name="_Ref461373150" localSheetId="185">'C1.4 (4)'!$C$76</definedName>
    <definedName name="_Ref461373150" localSheetId="261">'C1.4 (5)'!$C$76</definedName>
    <definedName name="_Ref461373150" localSheetId="351">'C1.4 (6)'!$C$76</definedName>
    <definedName name="_Ref461373150" localSheetId="4">'C1.4 (A1)'!$C$59</definedName>
    <definedName name="_Ref461373150" localSheetId="95">'C1.5 (2)'!#REF!</definedName>
    <definedName name="_Ref461373150" localSheetId="262">'C1.5 (5)'!#REF!</definedName>
    <definedName name="_Ref461373150" localSheetId="352">'C1.5 (6)'!#REF!</definedName>
    <definedName name="_Ref461373150" localSheetId="5">'C1.5 (A1)'!#REF!</definedName>
    <definedName name="_Ref461373150" localSheetId="96">'C1.6 (2)'!#REF!</definedName>
    <definedName name="_Ref461373150" localSheetId="263">'C1.6 (5)'!#REF!</definedName>
    <definedName name="_Ref461373150" localSheetId="353">'C1.6 (6)'!#REF!</definedName>
    <definedName name="_Ref461373150" localSheetId="6">'C1.6 (A1)'!#REF!</definedName>
    <definedName name="_Ref461373150" localSheetId="97">'C1.7 (2)'!#REF!</definedName>
    <definedName name="_Ref461373150" localSheetId="354">'C1.7 (6)'!#REF!</definedName>
    <definedName name="_Ref461373150" localSheetId="7">'C1.7 (A1)'!#REF!</definedName>
    <definedName name="_Ref461373150" localSheetId="264">'C1.7 (B1)'!#REF!</definedName>
    <definedName name="_Ref461373150" localSheetId="299">'C10.1 (5)'!#REF!</definedName>
    <definedName name="_Ref461373150" localSheetId="389">'C10.1 (6)'!#REF!</definedName>
    <definedName name="_Ref461373150" localSheetId="42">'C10.1 (A1)'!#REF!</definedName>
    <definedName name="_Ref461373150" localSheetId="132">'C10.1 (A2)'!#REF!</definedName>
    <definedName name="_Ref461373150" localSheetId="133">'C11.1 (2)'!#REF!</definedName>
    <definedName name="_Ref461373150" localSheetId="215">'C11.1 (4)'!#REF!</definedName>
    <definedName name="_Ref461373150" localSheetId="43">'C11.1 (A1)'!#REF!</definedName>
    <definedName name="_Ref461373150" localSheetId="300">'C11.1 (B1)'!#REF!</definedName>
    <definedName name="_Ref461373150" localSheetId="390">'C11.1 (B2)'!#REF!</definedName>
    <definedName name="_Ref461373150" localSheetId="134">'C11.2 (2)'!#REF!</definedName>
    <definedName name="_Ref461373150" localSheetId="216">'C11.2 (4)'!#REF!</definedName>
    <definedName name="_Ref461373150" localSheetId="301">'C11.2 (5)'!#REF!</definedName>
    <definedName name="_Ref461373150" localSheetId="391">'C11.2 (6)'!#REF!</definedName>
    <definedName name="_Ref461373150" localSheetId="44">'C11.2 (A1)'!#REF!</definedName>
    <definedName name="_Ref461373150" localSheetId="45">'C11.3'!#REF!</definedName>
    <definedName name="_Ref461373150" localSheetId="135">'C11.3 (2)'!#REF!</definedName>
    <definedName name="_Ref461373150" localSheetId="217">'C11.3 (4)'!#REF!</definedName>
    <definedName name="_Ref461373150" localSheetId="302">'C11.3 (5)'!#REF!</definedName>
    <definedName name="_Ref461373150" localSheetId="392">'C11.3 (6)'!#REF!</definedName>
    <definedName name="_Ref461373150" localSheetId="136">'C11.4 (2)'!#REF!</definedName>
    <definedName name="_Ref461373150" localSheetId="218">'C11.4 (4)'!#REF!</definedName>
    <definedName name="_Ref461373150" localSheetId="303">'C11.4 (5)'!#REF!</definedName>
    <definedName name="_Ref461373150" localSheetId="393">'C11.4 (6)'!#REF!</definedName>
    <definedName name="_Ref461373150" localSheetId="46">'C11.4 (A1)'!#REF!</definedName>
    <definedName name="_Ref461373150" localSheetId="137">'C11.5 (2)'!#REF!</definedName>
    <definedName name="_Ref461373150" localSheetId="304">'C11.5 (5)'!#REF!</definedName>
    <definedName name="_Ref461373150" localSheetId="394">'C11.5 (6)'!#REF!</definedName>
    <definedName name="_Ref461373150" localSheetId="47">'C11.5 (A1)'!#REF!</definedName>
    <definedName name="_Ref461373150" localSheetId="138">'C11.6 (2)'!#REF!</definedName>
    <definedName name="_Ref461373150" localSheetId="305">'C11.6 (5)'!#REF!</definedName>
    <definedName name="_Ref461373150" localSheetId="395">'C11.6 (6)'!#REF!</definedName>
    <definedName name="_Ref461373150" localSheetId="48">'C11.6 (A1)'!#REF!</definedName>
    <definedName name="_Ref461373150" localSheetId="139">'C11.7 (2)'!#REF!</definedName>
    <definedName name="_Ref461373150" localSheetId="219">'C11.7 (4)'!#REF!</definedName>
    <definedName name="_Ref461373150" localSheetId="306">'C11.7 (5)'!#REF!</definedName>
    <definedName name="_Ref461373150" localSheetId="396">'C11.7 (6)'!#REF!</definedName>
    <definedName name="_Ref461373150" localSheetId="49">'C11.7 (A1)'!#REF!</definedName>
    <definedName name="_Ref461373150" localSheetId="140">'C11.8 (2)'!#REF!</definedName>
    <definedName name="_Ref461373150" localSheetId="220">'C11.8 (4)'!#REF!</definedName>
    <definedName name="_Ref461373150" localSheetId="307">'C11.8 (5)'!#REF!</definedName>
    <definedName name="_Ref461373150" localSheetId="397">'C11.8 (6)'!#REF!</definedName>
    <definedName name="_Ref461373150" localSheetId="50">'C11.8 (A1)'!#REF!</definedName>
    <definedName name="_Ref461373150" localSheetId="141">'C11.9 (2)'!#REF!</definedName>
    <definedName name="_Ref461373150" localSheetId="308">'C11.9 (5)'!#REF!</definedName>
    <definedName name="_Ref461373150" localSheetId="398">'C11.9 (6)'!#REF!</definedName>
    <definedName name="_Ref461373150" localSheetId="51">'C11.9 (A1)'!#REF!</definedName>
    <definedName name="_Ref461373150" localSheetId="52">'C12.1'!#REF!</definedName>
    <definedName name="_Ref461373150" localSheetId="142">'C12.1 (2)'!#REF!</definedName>
    <definedName name="_Ref461373150" localSheetId="221">'C12.1 (4)'!#REF!</definedName>
    <definedName name="_Ref461373150" localSheetId="309">'C12.1 (5)'!#REF!</definedName>
    <definedName name="_Ref461373150" localSheetId="399">'C12.1 (6)'!#REF!</definedName>
    <definedName name="_Ref461373150" localSheetId="61">'C12.10'!#REF!</definedName>
    <definedName name="_Ref461373150" localSheetId="151">'C12.10 (2)'!#REF!</definedName>
    <definedName name="_Ref461373150" localSheetId="230">'C12.10 (4)'!#REF!</definedName>
    <definedName name="_Ref461373150" localSheetId="318">'C12.10 (5)'!#REF!</definedName>
    <definedName name="_Ref461373150" localSheetId="408">'C12.10 (6)'!#REF!</definedName>
    <definedName name="_Ref461373150" localSheetId="62">'C12.11'!#REF!</definedName>
    <definedName name="_Ref461373150" localSheetId="152">'C12.11 (2)'!#REF!</definedName>
    <definedName name="_Ref461373150" localSheetId="231">'C12.11 (4)'!#REF!</definedName>
    <definedName name="_Ref461373150" localSheetId="319">'C12.11 (5)'!#REF!</definedName>
    <definedName name="_Ref461373150" localSheetId="409">'C12.11 (6)'!#REF!</definedName>
    <definedName name="_Ref461373150" localSheetId="63">'C12.12'!#REF!</definedName>
    <definedName name="_Ref461373150" localSheetId="153">'C12.12 (2)'!#REF!</definedName>
    <definedName name="_Ref461373150" localSheetId="232">'C12.12 (4)'!#REF!</definedName>
    <definedName name="_Ref461373150" localSheetId="320">'C12.12 (5)'!#REF!</definedName>
    <definedName name="_Ref461373150" localSheetId="410">'C12.12 (6)'!#REF!</definedName>
    <definedName name="_Ref461373150" localSheetId="53">'C12.2'!#REF!</definedName>
    <definedName name="_Ref461373150" localSheetId="143">'C12.2 (2)'!#REF!</definedName>
    <definedName name="_Ref461373150" localSheetId="222">'C12.2 (4)'!#REF!</definedName>
    <definedName name="_Ref461373150" localSheetId="310">'C12.2 (5)'!#REF!</definedName>
    <definedName name="_Ref461373150" localSheetId="400">'C12.2 (6)'!#REF!</definedName>
    <definedName name="_Ref461373150" localSheetId="54">'C12.3'!#REF!</definedName>
    <definedName name="_Ref461373150" localSheetId="144">'C12.3 (2)'!#REF!</definedName>
    <definedName name="_Ref461373150" localSheetId="223">'C12.3 (4)'!#REF!</definedName>
    <definedName name="_Ref461373150" localSheetId="311">'C12.3 (5)'!#REF!</definedName>
    <definedName name="_Ref461373150" localSheetId="401">'C12.3 (6)'!#REF!</definedName>
    <definedName name="_Ref461373150" localSheetId="55">'C12.4'!#REF!</definedName>
    <definedName name="_Ref461373150" localSheetId="145">'C12.4 (2)'!#REF!</definedName>
    <definedName name="_Ref461373150" localSheetId="224">'C12.4 (4)'!#REF!</definedName>
    <definedName name="_Ref461373150" localSheetId="312">'C12.4 (5)'!#REF!</definedName>
    <definedName name="_Ref461373150" localSheetId="402">'C12.4 (6)'!#REF!</definedName>
    <definedName name="_Ref461373150" localSheetId="56">'C12.5'!#REF!</definedName>
    <definedName name="_Ref461373150" localSheetId="146">'C12.5 (2)'!#REF!</definedName>
    <definedName name="_Ref461373150" localSheetId="225">'C12.5 (4)'!#REF!</definedName>
    <definedName name="_Ref461373150" localSheetId="313">'C12.5 (5)'!#REF!</definedName>
    <definedName name="_Ref461373150" localSheetId="403">'C12.5 (6)'!#REF!</definedName>
    <definedName name="_Ref461373150" localSheetId="57">'C12.6'!#REF!</definedName>
    <definedName name="_Ref461373150" localSheetId="147">'C12.6 (2)'!#REF!</definedName>
    <definedName name="_Ref461373150" localSheetId="226">'C12.6 (4)'!#REF!</definedName>
    <definedName name="_Ref461373150" localSheetId="314">'C12.6 (5)'!#REF!</definedName>
    <definedName name="_Ref461373150" localSheetId="404">'C12.6 (6)'!#REF!</definedName>
    <definedName name="_Ref461373150" localSheetId="58">'C12.7'!#REF!</definedName>
    <definedName name="_Ref461373150" localSheetId="148">'C12.7 (2)'!#REF!</definedName>
    <definedName name="_Ref461373150" localSheetId="227">'C12.7 (4)'!#REF!</definedName>
    <definedName name="_Ref461373150" localSheetId="315">'C12.7 (5)'!#REF!</definedName>
    <definedName name="_Ref461373150" localSheetId="405">'C12.7 (6)'!#REF!</definedName>
    <definedName name="_Ref461373150" localSheetId="59">'C12.8'!#REF!</definedName>
    <definedName name="_Ref461373150" localSheetId="149">'C12.8 (2)'!#REF!</definedName>
    <definedName name="_Ref461373150" localSheetId="228">'C12.8 (4)'!#REF!</definedName>
    <definedName name="_Ref461373150" localSheetId="316">'C12.8 (5)'!#REF!</definedName>
    <definedName name="_Ref461373150" localSheetId="406">'C12.8 (6)'!#REF!</definedName>
    <definedName name="_Ref461373150" localSheetId="60">'C12.9'!#REF!</definedName>
    <definedName name="_Ref461373150" localSheetId="150">'C12.9 (2)'!#REF!</definedName>
    <definedName name="_Ref461373150" localSheetId="229">'C12.9 (4)'!#REF!</definedName>
    <definedName name="_Ref461373150" localSheetId="317">'C12.9 (5)'!#REF!</definedName>
    <definedName name="_Ref461373150" localSheetId="407">'C12.9 (6)'!#REF!</definedName>
    <definedName name="_Ref461373150" localSheetId="64">'C13.1'!#REF!</definedName>
    <definedName name="_Ref461373150" localSheetId="154">'C13.1 (2)'!#REF!</definedName>
    <definedName name="_Ref461373150" localSheetId="233">'C13.1 (4)'!#REF!</definedName>
    <definedName name="_Ref461373150" localSheetId="321">'C13.1 (B1)'!#REF!</definedName>
    <definedName name="_Ref461373150" localSheetId="411">'C13.1 (B2)'!#REF!</definedName>
    <definedName name="_Ref461373150" localSheetId="73">'C13.10'!#REF!</definedName>
    <definedName name="_Ref461373150" localSheetId="163">'C13.10 (2)'!#REF!</definedName>
    <definedName name="_Ref461373150" localSheetId="242">'C13.10 (4)'!#REF!</definedName>
    <definedName name="_Ref461373150" localSheetId="330">'C13.10 (5)'!#REF!</definedName>
    <definedName name="_Ref461373150" localSheetId="420">'C13.10 (6)'!#REF!</definedName>
    <definedName name="_Ref461373150" localSheetId="74">'C13.11'!#REF!</definedName>
    <definedName name="_Ref461373150" localSheetId="164">'C13.11 (2)'!#REF!</definedName>
    <definedName name="_Ref461373150" localSheetId="243">'C13.11 (4)'!#REF!</definedName>
    <definedName name="_Ref461373150" localSheetId="331">'C13.11 (5)'!#REF!</definedName>
    <definedName name="_Ref461373150" localSheetId="421">'C13.11 (6)'!#REF!</definedName>
    <definedName name="_Ref461373150" localSheetId="75">'C13.12'!#REF!</definedName>
    <definedName name="_Ref461373150" localSheetId="165">'C13.12 (2)'!#REF!</definedName>
    <definedName name="_Ref461373150" localSheetId="244">'C13.12 (4)'!#REF!</definedName>
    <definedName name="_Ref461373150" localSheetId="332">'C13.12 (5)'!#REF!</definedName>
    <definedName name="_Ref461373150" localSheetId="422">'C13.12 (6)'!#REF!</definedName>
    <definedName name="_Ref461373150" localSheetId="76">'C13.13'!#REF!</definedName>
    <definedName name="_Ref461373150" localSheetId="166">'C13.13 (2)'!#REF!</definedName>
    <definedName name="_Ref461373150" localSheetId="245">'C13.13 (4)'!#REF!</definedName>
    <definedName name="_Ref461373150" localSheetId="333">'C13.13 (5)'!#REF!</definedName>
    <definedName name="_Ref461373150" localSheetId="423">'C13.13 (6)'!#REF!</definedName>
    <definedName name="_Ref461373150" localSheetId="77">'C13.14'!#REF!</definedName>
    <definedName name="_Ref461373150" localSheetId="167">'C13.14 (2)'!#REF!</definedName>
    <definedName name="_Ref461373150" localSheetId="246">'C13.14 (4)'!#REF!</definedName>
    <definedName name="_Ref461373150" localSheetId="334">'C13.14 (5)'!#REF!</definedName>
    <definedName name="_Ref461373150" localSheetId="424">'C13.14 (6)'!#REF!</definedName>
    <definedName name="_Ref461373150" localSheetId="65">'C13.2'!#REF!</definedName>
    <definedName name="_Ref461373150" localSheetId="155">'C13.2 (2)'!#REF!</definedName>
    <definedName name="_Ref461373150" localSheetId="234">'C13.2 (4)'!#REF!</definedName>
    <definedName name="_Ref461373150" localSheetId="322">'C13.2 (B1)'!#REF!</definedName>
    <definedName name="_Ref461373150" localSheetId="412">'C13.2 (B2)'!#REF!</definedName>
    <definedName name="_Ref461373150" localSheetId="66">'C13.3'!#REF!</definedName>
    <definedName name="_Ref461373150" localSheetId="156">'C13.3 (2)'!#REF!</definedName>
    <definedName name="_Ref461373150" localSheetId="235">'C13.3 (4)'!#REF!</definedName>
    <definedName name="_Ref461373150" localSheetId="323">'C13.3 (B1)'!#REF!</definedName>
    <definedName name="_Ref461373150" localSheetId="413">'C13.3 (B2)'!#REF!</definedName>
    <definedName name="_Ref461373150" localSheetId="67">'C13.4'!#REF!</definedName>
    <definedName name="_Ref461373150" localSheetId="157">'C13.4 (2)'!#REF!</definedName>
    <definedName name="_Ref461373150" localSheetId="236">'C13.4 (4)'!#REF!</definedName>
    <definedName name="_Ref461373150" localSheetId="324">'C13.4 (B1)'!#REF!</definedName>
    <definedName name="_Ref461373150" localSheetId="414">'C13.4 (B2)'!#REF!</definedName>
    <definedName name="_Ref461373150" localSheetId="68">'C13.5'!#REF!</definedName>
    <definedName name="_Ref461373150" localSheetId="158">'C13.5 (2)'!#REF!</definedName>
    <definedName name="_Ref461373150" localSheetId="237">'C13.5 (4)'!#REF!</definedName>
    <definedName name="_Ref461373150" localSheetId="325">'C13.5 (5)'!#REF!</definedName>
    <definedName name="_Ref461373150" localSheetId="415">'C13.5 (6)'!#REF!</definedName>
    <definedName name="_Ref461373150" localSheetId="69">'C13.6'!#REF!</definedName>
    <definedName name="_Ref461373150" localSheetId="159">'C13.6 (2)'!#REF!</definedName>
    <definedName name="_Ref461373150" localSheetId="238">'C13.6 (4)'!#REF!</definedName>
    <definedName name="_Ref461373150" localSheetId="326">'C13.6 (5)'!#REF!</definedName>
    <definedName name="_Ref461373150" localSheetId="416">'C13.6 (6)'!#REF!</definedName>
    <definedName name="_Ref461373150" localSheetId="70">'C13.7'!#REF!</definedName>
    <definedName name="_Ref461373150" localSheetId="160">'C13.7 (2)'!#REF!</definedName>
    <definedName name="_Ref461373150" localSheetId="239">'C13.7 (4)'!#REF!</definedName>
    <definedName name="_Ref461373150" localSheetId="327">'C13.7 (B1)'!#REF!</definedName>
    <definedName name="_Ref461373150" localSheetId="417">'C13.7 (B2)'!#REF!</definedName>
    <definedName name="_Ref461373150" localSheetId="71">'C13.8'!#REF!</definedName>
    <definedName name="_Ref461373150" localSheetId="161">'C13.8 (2)'!#REF!</definedName>
    <definedName name="_Ref461373150" localSheetId="240">'C13.8 (4)'!#REF!</definedName>
    <definedName name="_Ref461373150" localSheetId="328">'C13.8 (B1)'!#REF!</definedName>
    <definedName name="_Ref461373150" localSheetId="418">'C13.8 (B2)'!#REF!</definedName>
    <definedName name="_Ref461373150" localSheetId="72">'C13.9'!#REF!</definedName>
    <definedName name="_Ref461373150" localSheetId="162">'C13.9 (2)'!#REF!</definedName>
    <definedName name="_Ref461373150" localSheetId="241">'C13.9 (4)'!#REF!</definedName>
    <definedName name="_Ref461373150" localSheetId="329">'C13.9 (5)'!#REF!</definedName>
    <definedName name="_Ref461373150" localSheetId="419">'C13.9 (6)'!#REF!</definedName>
    <definedName name="_Ref461373150" localSheetId="78">'C14.1'!#REF!</definedName>
    <definedName name="_Ref461373150" localSheetId="168">'C14.1 (2)'!#REF!</definedName>
    <definedName name="_Ref461373150" localSheetId="247">'C14.1 (4)'!#REF!</definedName>
    <definedName name="_Ref461373150" localSheetId="335">'C14.1 (5)'!#REF!</definedName>
    <definedName name="_Ref461373150" localSheetId="425">'C14.1 (6)'!#REF!</definedName>
    <definedName name="_Ref461373150" localSheetId="87">'C14.10'!#REF!</definedName>
    <definedName name="_Ref461373150" localSheetId="177">'C14.10 (2)'!#REF!</definedName>
    <definedName name="_Ref461373150" localSheetId="256">'C14.10 (4)'!#REF!</definedName>
    <definedName name="_Ref461373150" localSheetId="344">'C14.10 (5)'!#REF!</definedName>
    <definedName name="_Ref461373150" localSheetId="434">'C14.10 (6)'!#REF!</definedName>
    <definedName name="_Ref461373150" localSheetId="88">'C14.11'!#REF!</definedName>
    <definedName name="_Ref461373150" localSheetId="178">'C14.11 (2)'!#REF!</definedName>
    <definedName name="_Ref461373150" localSheetId="257">'C14.11 (4)'!#REF!</definedName>
    <definedName name="_Ref461373150" localSheetId="345">'C14.11 (5)'!#REF!</definedName>
    <definedName name="_Ref461373150" localSheetId="435">'C14.11 (6)'!#REF!</definedName>
    <definedName name="_Ref461373150" localSheetId="79">'C14.2'!#REF!</definedName>
    <definedName name="_Ref461373150" localSheetId="169">'C14.2 (2)'!#REF!</definedName>
    <definedName name="_Ref461373150" localSheetId="248">'C14.2 (4)'!#REF!</definedName>
    <definedName name="_Ref461373150" localSheetId="336">'C14.2 (5)'!#REF!</definedName>
    <definedName name="_Ref461373150" localSheetId="426">'C14.2 (6)'!#REF!</definedName>
    <definedName name="_Ref461373150" localSheetId="80">'C14.3'!#REF!</definedName>
    <definedName name="_Ref461373150" localSheetId="170">'C14.3 (2)'!#REF!</definedName>
    <definedName name="_Ref461373150" localSheetId="249">'C14.3 (4)'!#REF!</definedName>
    <definedName name="_Ref461373150" localSheetId="337">'C14.3 (5)'!#REF!</definedName>
    <definedName name="_Ref461373150" localSheetId="427">'C14.3 (6)'!#REF!</definedName>
    <definedName name="_Ref461373150" localSheetId="81">'C14.4'!#REF!</definedName>
    <definedName name="_Ref461373150" localSheetId="171">'C14.4 (2)'!#REF!</definedName>
    <definedName name="_Ref461373150" localSheetId="250">'C14.4 (4)'!#REF!</definedName>
    <definedName name="_Ref461373150" localSheetId="338">'C14.4 (5)'!#REF!</definedName>
    <definedName name="_Ref461373150" localSheetId="428">'C14.4 (6)'!#REF!</definedName>
    <definedName name="_Ref461373150" localSheetId="82">'C14.5'!#REF!</definedName>
    <definedName name="_Ref461373150" localSheetId="172">'C14.5 (2)'!#REF!</definedName>
    <definedName name="_Ref461373150" localSheetId="251">'C14.5 (4)'!#REF!</definedName>
    <definedName name="_Ref461373150" localSheetId="339">'C14.5 (5)'!#REF!</definedName>
    <definedName name="_Ref461373150" localSheetId="429">'C14.5 (6)'!#REF!</definedName>
    <definedName name="_Ref461373150" localSheetId="83">'C14.6'!#REF!</definedName>
    <definedName name="_Ref461373150" localSheetId="173">'C14.6 (2)'!#REF!</definedName>
    <definedName name="_Ref461373150" localSheetId="252">'C14.6 (4)'!#REF!</definedName>
    <definedName name="_Ref461373150" localSheetId="340">'C14.6 (5)'!#REF!</definedName>
    <definedName name="_Ref461373150" localSheetId="430">'C14.6 (6)'!#REF!</definedName>
    <definedName name="_Ref461373150" localSheetId="84">'C14.7'!#REF!</definedName>
    <definedName name="_Ref461373150" localSheetId="174">'C14.7 (2)'!#REF!</definedName>
    <definedName name="_Ref461373150" localSheetId="253">'C14.7 (4)'!#REF!</definedName>
    <definedName name="_Ref461373150" localSheetId="341">'C14.7 (5)'!#REF!</definedName>
    <definedName name="_Ref461373150" localSheetId="431">'C14.7 (6)'!#REF!</definedName>
    <definedName name="_Ref461373150" localSheetId="85">'C14.8'!#REF!</definedName>
    <definedName name="_Ref461373150" localSheetId="175">'C14.8 (2)'!#REF!</definedName>
    <definedName name="_Ref461373150" localSheetId="254">'C14.8 (4)'!#REF!</definedName>
    <definedName name="_Ref461373150" localSheetId="342">'C14.8 (5)'!#REF!</definedName>
    <definedName name="_Ref461373150" localSheetId="432">'C14.8 (6)'!#REF!</definedName>
    <definedName name="_Ref461373150" localSheetId="86">'C14.9'!#REF!</definedName>
    <definedName name="_Ref461373150" localSheetId="176">'C14.9 (2)'!#REF!</definedName>
    <definedName name="_Ref461373150" localSheetId="255">'C14.9 (4)'!#REF!</definedName>
    <definedName name="_Ref461373150" localSheetId="343">'C14.9 (5)'!#REF!</definedName>
    <definedName name="_Ref461373150" localSheetId="433">'C14.9 (6)'!#REF!</definedName>
    <definedName name="_Ref461373150" localSheetId="98">'C2.1 (2)'!#REF!</definedName>
    <definedName name="_Ref461373150" localSheetId="186">'C2.1 (4)'!#REF!</definedName>
    <definedName name="_Ref461373150" localSheetId="265">'C2.1 (5)'!#REF!</definedName>
    <definedName name="_Ref461373150" localSheetId="355">'C2.1 (6)'!#REF!</definedName>
    <definedName name="_Ref461373150" localSheetId="8">'C2.1 (A1)'!#REF!</definedName>
    <definedName name="_Ref461373150" localSheetId="99">'C2.2 (2)'!#REF!</definedName>
    <definedName name="_Ref461373150" localSheetId="187">'C2.2 (4)'!#REF!</definedName>
    <definedName name="_Ref461373150" localSheetId="266">'C2.2 (5)'!#REF!</definedName>
    <definedName name="_Ref461373150" localSheetId="356">'C2.2 (6)'!#REF!</definedName>
    <definedName name="_Ref461373150" localSheetId="9">'C2.2 (A1)'!#REF!</definedName>
    <definedName name="_Ref461373150" localSheetId="10">'C2.3'!#REF!</definedName>
    <definedName name="_Ref461373150" localSheetId="100">'C2.3 (2)'!#REF!</definedName>
    <definedName name="_Ref461373150" localSheetId="188">'C2.3 (4)'!#REF!</definedName>
    <definedName name="_Ref461373150" localSheetId="267">'C2.3 (5)'!#REF!</definedName>
    <definedName name="_Ref461373150" localSheetId="357">'C2.3 (6)'!#REF!</definedName>
    <definedName name="_Ref461373150" localSheetId="11">'C2.4'!#REF!</definedName>
    <definedName name="_Ref461373150" localSheetId="101">'C2.4 (2)'!#REF!</definedName>
    <definedName name="_Ref461373150" localSheetId="189">'C2.4 (4)'!#REF!</definedName>
    <definedName name="_Ref461373150" localSheetId="268">'C2.4 (5)'!#REF!</definedName>
    <definedName name="_Ref461373150" localSheetId="358">'C2.4 (6)'!#REF!</definedName>
    <definedName name="_Ref461373150" localSheetId="179">'C20.1 (2)'!#REF!</definedName>
    <definedName name="_Ref461373150" localSheetId="258">'C20.1 (4)'!#REF!</definedName>
    <definedName name="_Ref461373150" localSheetId="89">'C20.1 (A1)'!#REF!</definedName>
    <definedName name="_Ref461373150" localSheetId="346">'C20.1 (B1)'!#REF!</definedName>
    <definedName name="_Ref461373150" localSheetId="436">'C20.1 (B2)'!#REF!</definedName>
    <definedName name="_Ref461373150" localSheetId="102">'C3.1 (2)'!#REF!</definedName>
    <definedName name="_Ref461373150" localSheetId="190">'C3.1 (4)'!#REF!</definedName>
    <definedName name="_Ref461373150" localSheetId="269">'C3.1 (5)'!#REF!</definedName>
    <definedName name="_Ref461373150" localSheetId="359">'C3.1 (6)'!#REF!</definedName>
    <definedName name="_Ref461373150" localSheetId="12">'C3.1 (A1)'!#REF!</definedName>
    <definedName name="_Ref461373150" localSheetId="103">'C3.2 (2)'!#REF!</definedName>
    <definedName name="_Ref461373150" localSheetId="191">'C3.2 (4)'!#REF!</definedName>
    <definedName name="_Ref461373150" localSheetId="360">'C3.2 (6)'!#REF!</definedName>
    <definedName name="_Ref461373150" localSheetId="13">'C3.2 (A1)'!#REF!</definedName>
    <definedName name="_Ref461373150" localSheetId="270">'C3.2 (B1)'!#REF!</definedName>
    <definedName name="_Ref461373150" localSheetId="104">'C3.3 (2)'!#REF!</definedName>
    <definedName name="_Ref461373150" localSheetId="192">'C3.3 (4)'!#REF!</definedName>
    <definedName name="_Ref461373150" localSheetId="271">'C3.3 (5)'!#REF!</definedName>
    <definedName name="_Ref461373150" localSheetId="361">'C3.3 (6)'!#REF!</definedName>
    <definedName name="_Ref461373150" localSheetId="14">'C3.3 (A1)'!#REF!</definedName>
    <definedName name="_Ref461373150" localSheetId="105">'C4.1 (2)'!#REF!</definedName>
    <definedName name="_Ref461373150" localSheetId="193">'C4.1 (4)'!#REF!</definedName>
    <definedName name="_Ref461373150" localSheetId="272">'C4.1 (5)'!#REF!</definedName>
    <definedName name="_Ref461373150" localSheetId="362">'C4.1 (6)'!#REF!</definedName>
    <definedName name="_Ref461373150" localSheetId="15">'C4.1 (A1)'!#REF!</definedName>
    <definedName name="_Ref461373150" localSheetId="106">'C4.2 (2)'!#REF!</definedName>
    <definedName name="_Ref461373150" localSheetId="194">'C4.2 (4)'!#REF!</definedName>
    <definedName name="_Ref461373150" localSheetId="273">'C4.2 (5)'!#REF!</definedName>
    <definedName name="_Ref461373150" localSheetId="363">'C4.2 (6)'!#REF!</definedName>
    <definedName name="_Ref461373150" localSheetId="16">'C4.2 (A1)'!#REF!</definedName>
    <definedName name="_Ref461373150" localSheetId="107">'C4.3 (2)'!#REF!</definedName>
    <definedName name="_Ref461373150" localSheetId="195">'C4.3 (4)'!#REF!</definedName>
    <definedName name="_Ref461373150" localSheetId="274">'C4.3 (5)'!#REF!</definedName>
    <definedName name="_Ref461373150" localSheetId="364">'C4.3 (6)'!#REF!</definedName>
    <definedName name="_Ref461373150" localSheetId="17">'C4.3 (A1)'!#REF!</definedName>
    <definedName name="_Ref461373150" localSheetId="108">'C4.4 (2)'!#REF!</definedName>
    <definedName name="_Ref461373150" localSheetId="275">'C4.4 (5)'!#REF!</definedName>
    <definedName name="_Ref461373150" localSheetId="365">'C4.4 (6)'!#REF!</definedName>
    <definedName name="_Ref461373150" localSheetId="18">'C4.4 (A1)'!#REF!</definedName>
    <definedName name="_Ref461373150" localSheetId="109">'C5.1 (2)'!#REF!</definedName>
    <definedName name="_Ref461373150" localSheetId="276">'C5.1 (5)'!#REF!</definedName>
    <definedName name="_Ref461373150" localSheetId="366">'C5.1 (6)'!#REF!</definedName>
    <definedName name="_Ref461373150" localSheetId="19">'C5.1 (A1)'!#REF!</definedName>
    <definedName name="_Ref461373150" localSheetId="110">'C5.2 (2)'!#REF!</definedName>
    <definedName name="_Ref461373150" localSheetId="277">'C5.2 (5)'!#REF!</definedName>
    <definedName name="_Ref461373150" localSheetId="367">'C5.2 (6)'!#REF!</definedName>
    <definedName name="_Ref461373150" localSheetId="20">'C5.2 (A1)'!#REF!</definedName>
    <definedName name="_Ref461373150" localSheetId="278">'C5.3 (5)'!#REF!</definedName>
    <definedName name="_Ref461373150" localSheetId="368">'C5.3 (6)'!#REF!</definedName>
    <definedName name="_Ref461373150" localSheetId="21">'C5.3 (A1)'!#REF!</definedName>
    <definedName name="_Ref461373150" localSheetId="111">'C5.3 (A2)'!#REF!</definedName>
    <definedName name="_Ref461373150" localSheetId="112">'C5.4 (2)'!#REF!</definedName>
    <definedName name="_Ref461373150" localSheetId="279">'C5.4 (5)'!#REF!</definedName>
    <definedName name="_Ref461373150" localSheetId="369">'C5.4 (6)'!#REF!</definedName>
    <definedName name="_Ref461373150" localSheetId="22">'C5.4 (A1)'!#REF!</definedName>
    <definedName name="_Ref461373150" localSheetId="113">'C5.5 (2)'!#REF!</definedName>
    <definedName name="_Ref461373150" localSheetId="196">'C5.5 (4)'!#REF!</definedName>
    <definedName name="_Ref461373150" localSheetId="280">'C5.5 (5)'!#REF!</definedName>
    <definedName name="_Ref461373150" localSheetId="370">'C5.5 (6)'!#REF!</definedName>
    <definedName name="_Ref461373150" localSheetId="23">'C5.5 (A1)'!#REF!</definedName>
    <definedName name="_Ref461373150" localSheetId="24">'C6.1'!#REF!</definedName>
    <definedName name="_Ref461373150" localSheetId="114">'C6.1 (2)'!#REF!</definedName>
    <definedName name="_Ref461373150" localSheetId="197">'C6.1 (4)'!#REF!</definedName>
    <definedName name="_Ref461373150" localSheetId="281">'C6.1 (5)'!#REF!</definedName>
    <definedName name="_Ref461373150" localSheetId="371">'C6.1 (6)'!#REF!</definedName>
    <definedName name="_Ref461373150" localSheetId="115">'C6.2 (2)'!#REF!</definedName>
    <definedName name="_Ref461373150" localSheetId="198">'C6.2 (4)'!#REF!</definedName>
    <definedName name="_Ref461373150" localSheetId="282">'C6.2 (5)'!#REF!</definedName>
    <definedName name="_Ref461373150" localSheetId="372">'C6.2 (6)'!#REF!</definedName>
    <definedName name="_Ref461373150" localSheetId="25">'C6.2 (A1)'!#REF!</definedName>
    <definedName name="_Ref461373150" localSheetId="26">'C7.1'!#REF!</definedName>
    <definedName name="_Ref461373150" localSheetId="116">'C7.1 (2)'!#REF!</definedName>
    <definedName name="_Ref461373150" localSheetId="199">'C7.1 (4)'!#REF!</definedName>
    <definedName name="_Ref461373150" localSheetId="283">'C7.1 (5)'!#REF!</definedName>
    <definedName name="_Ref461373150" localSheetId="373">'C7.1 (6)'!#REF!</definedName>
    <definedName name="_Ref461373150" localSheetId="27">'C7.2'!#REF!</definedName>
    <definedName name="_Ref461373150" localSheetId="117">'C7.2 (2)'!#REF!</definedName>
    <definedName name="_Ref461373150" localSheetId="200">'C7.2 (4)'!#REF!</definedName>
    <definedName name="_Ref461373150" localSheetId="284">'C7.2 (5)'!#REF!</definedName>
    <definedName name="_Ref461373150" localSheetId="374">'C7.2 (6)'!#REF!</definedName>
    <definedName name="_Ref461373150" localSheetId="28">'C7.3'!#REF!</definedName>
    <definedName name="_Ref461373150" localSheetId="118">'C7.3 (2)'!#REF!</definedName>
    <definedName name="_Ref461373150" localSheetId="201">'C7.3 (4)'!#REF!</definedName>
    <definedName name="_Ref461373150" localSheetId="285">'C7.3 (5)'!#REF!</definedName>
    <definedName name="_Ref461373150" localSheetId="375">'C7.3 (6)'!#REF!</definedName>
    <definedName name="_Ref461373150" localSheetId="29">'C7.4'!#REF!</definedName>
    <definedName name="_Ref461373150" localSheetId="119">'C7.4 (2)'!#REF!</definedName>
    <definedName name="_Ref461373150" localSheetId="202">'C7.4 (4)'!#REF!</definedName>
    <definedName name="_Ref461373150" localSheetId="286">'C7.4 (5)'!#REF!</definedName>
    <definedName name="_Ref461373150" localSheetId="376">'C7.4 (6)'!#REF!</definedName>
    <definedName name="_Ref461373150" localSheetId="30">'C7.5'!#REF!</definedName>
    <definedName name="_Ref461373150" localSheetId="120">'C7.5 (2)'!#REF!</definedName>
    <definedName name="_Ref461373150" localSheetId="203">'C7.5 (4)'!#REF!</definedName>
    <definedName name="_Ref461373150" localSheetId="287">'C7.5 (5)'!#REF!</definedName>
    <definedName name="_Ref461373150" localSheetId="377">'C7.5 (6)'!#REF!</definedName>
    <definedName name="_Ref461373150" localSheetId="31">'C7.6'!#REF!</definedName>
    <definedName name="_Ref461373150" localSheetId="121">'C7.6 (2)'!#REF!</definedName>
    <definedName name="_Ref461373150" localSheetId="204">'C7.6 (4)'!#REF!</definedName>
    <definedName name="_Ref461373150" localSheetId="288">'C7.6 (5)'!#REF!</definedName>
    <definedName name="_Ref461373150" localSheetId="378">'C7.6 (6)'!#REF!</definedName>
    <definedName name="_Ref461373150" localSheetId="122">'C8.1 (2)'!#REF!</definedName>
    <definedName name="_Ref461373150" localSheetId="205">'C8.1 (4)'!#REF!</definedName>
    <definedName name="_Ref461373150" localSheetId="289">'C8.1 (5)'!#REF!</definedName>
    <definedName name="_Ref461373150" localSheetId="379">'C8.1 (6)'!#REF!</definedName>
    <definedName name="_Ref461373150" localSheetId="32">'C8.1 (A1)'!#REF!</definedName>
    <definedName name="_Ref461373150" localSheetId="33">'C8.2'!#REF!</definedName>
    <definedName name="_Ref461373150" localSheetId="123">'C8.2 (2)'!#REF!</definedName>
    <definedName name="_Ref461373150" localSheetId="206">'C8.2 (4)'!#REF!</definedName>
    <definedName name="_Ref461373150" localSheetId="290">'C8.2 (5)'!#REF!</definedName>
    <definedName name="_Ref461373150" localSheetId="380">'C8.2 (6)'!#REF!</definedName>
    <definedName name="_Ref461373150" localSheetId="34">'C8.3'!#REF!</definedName>
    <definedName name="_Ref461373150" localSheetId="124">'C8.3 (2)'!#REF!</definedName>
    <definedName name="_Ref461373150" localSheetId="207">'C8.3 (4)'!#REF!</definedName>
    <definedName name="_Ref461373150" localSheetId="291">'C8.3 (5)'!#REF!</definedName>
    <definedName name="_Ref461373150" localSheetId="381">'C8.3 (6)'!#REF!</definedName>
    <definedName name="_Ref461373150" localSheetId="35">'C8.4'!#REF!</definedName>
    <definedName name="_Ref461373150" localSheetId="125">'C8.4 (2)'!#REF!</definedName>
    <definedName name="_Ref461373150" localSheetId="208">'C8.4 (4)'!#REF!</definedName>
    <definedName name="_Ref461373150" localSheetId="292">'C8.4 (5)'!#REF!</definedName>
    <definedName name="_Ref461373150" localSheetId="382">'C8.4 (6)'!#REF!</definedName>
    <definedName name="_Ref461373150" localSheetId="36">'C8.5'!#REF!</definedName>
    <definedName name="_Ref461373150" localSheetId="209">'C8.5 (4)'!#REF!</definedName>
    <definedName name="_Ref461373150" localSheetId="293">'C8.5 (5)'!#REF!</definedName>
    <definedName name="_Ref461373150" localSheetId="383">'C8.5 (6)'!#REF!</definedName>
    <definedName name="_Ref461373150" localSheetId="126">'C8.5 (A2)'!#REF!</definedName>
    <definedName name="_Ref461373150" localSheetId="37">'C8.6'!#REF!</definedName>
    <definedName name="_Ref461373150" localSheetId="210">'C8.6 (4)'!#REF!</definedName>
    <definedName name="_Ref461373150" localSheetId="294">'C8.6 (5)'!#REF!</definedName>
    <definedName name="_Ref461373150" localSheetId="384">'C8.6 (6)'!#REF!</definedName>
    <definedName name="_Ref461373150" localSheetId="127">'C8.6 (A2)'!#REF!</definedName>
    <definedName name="_Ref461373150" localSheetId="38">'C8.7'!#REF!</definedName>
    <definedName name="_Ref461373150" localSheetId="128">'C8.7 (2)'!#REF!</definedName>
    <definedName name="_Ref461373150" localSheetId="211">'C8.7 (4)'!#REF!</definedName>
    <definedName name="_Ref461373150" localSheetId="295">'C8.7 (5)'!#REF!</definedName>
    <definedName name="_Ref461373150" localSheetId="385">'C8.7 (6)'!#REF!</definedName>
    <definedName name="_Ref461373150" localSheetId="39">'C8.8'!#REF!</definedName>
    <definedName name="_Ref461373150" localSheetId="212">'C8.8 (4)'!#REF!</definedName>
    <definedName name="_Ref461373150" localSheetId="296">'C8.8 (5)'!#REF!</definedName>
    <definedName name="_Ref461373150" localSheetId="386">'C8.8 (6)'!#REF!</definedName>
    <definedName name="_Ref461373150" localSheetId="129">'C8.8 (A2)'!#REF!</definedName>
    <definedName name="_Ref461373150" localSheetId="40">'C8.9'!#REF!</definedName>
    <definedName name="_Ref461373150" localSheetId="130">'C8.9 (2)'!#REF!</definedName>
    <definedName name="_Ref461373150" localSheetId="213">'C8.9 (4)'!#REF!</definedName>
    <definedName name="_Ref461373150" localSheetId="297">'C8.9 (5)'!#REF!</definedName>
    <definedName name="_Ref461373150" localSheetId="387">'C8.9 (6)'!#REF!</definedName>
    <definedName name="_Ref461373150" localSheetId="131">'C9.1 (2)'!#REF!</definedName>
    <definedName name="_Ref461373150" localSheetId="214">'C9.1 (4)'!#REF!</definedName>
    <definedName name="_Ref461373150" localSheetId="298">'C9.1 (5)'!#REF!</definedName>
    <definedName name="_Ref461373150" localSheetId="388">'C9.1 (6)'!#REF!</definedName>
    <definedName name="_Ref461373150" localSheetId="41">'C9.1 (A1)'!#REF!</definedName>
    <definedName name="_Ref461373150" localSheetId="446">Electrical!#REF!</definedName>
    <definedName name="_SEC1200">#REF!</definedName>
    <definedName name="_Toc391906137" localSheetId="448">'Summary of Pricing'!$A$1</definedName>
    <definedName name="_Toc391906137" localSheetId="91">'Summary of Pricing (A1)'!$A$1</definedName>
    <definedName name="_Toc391906137" localSheetId="181">'Summary of Pricing (A2)'!$A$1</definedName>
    <definedName name="_Toc391906137" localSheetId="348">'Summary of Pricing (B1)'!$A$1</definedName>
    <definedName name="_Toc391906137" localSheetId="438">'Summary of Pricing (B2)'!$A$1</definedName>
    <definedName name="_Toc391906137" localSheetId="183">'Summary of Pricing (D)'!$A$1</definedName>
    <definedName name="_Toc391906137" localSheetId="447">'Summary of Pricing (E)'!$A$1</definedName>
    <definedName name="_Toc407010575" localSheetId="448">'Summary of Pricing'!$A$1</definedName>
    <definedName name="_Toc407010575" localSheetId="91">'Summary of Pricing (A1)'!$A$1</definedName>
    <definedName name="_Toc407010575" localSheetId="181">'Summary of Pricing (A2)'!$A$1</definedName>
    <definedName name="_Toc407010575" localSheetId="348">'Summary of Pricing (B1)'!$A$1</definedName>
    <definedName name="_Toc407010575" localSheetId="438">'Summary of Pricing (B2)'!$A$1</definedName>
    <definedName name="_Toc407010575" localSheetId="183">'Summary of Pricing (D)'!$A$1</definedName>
    <definedName name="_Toc407010575" localSheetId="447">'Summary of Pricing (E)'!$A$1</definedName>
    <definedName name="_Toc42260028" localSheetId="448">'Summary of Pricing'!$A$121</definedName>
    <definedName name="_Toc42260028" localSheetId="91">'Summary of Pricing (A1)'!$A$121</definedName>
    <definedName name="_Toc42260028" localSheetId="181">'Summary of Pricing (A2)'!$A$122</definedName>
    <definedName name="_Toc42260028" localSheetId="348">'Summary of Pricing (B1)'!$A$122</definedName>
    <definedName name="_Toc42260028" localSheetId="438">'Summary of Pricing (B2)'!$A$122</definedName>
    <definedName name="_Toc42260028" localSheetId="183">'Summary of Pricing (D)'!$A$4</definedName>
    <definedName name="_Toc42260028" localSheetId="447">'Summary of Pricing (E)'!$A$93</definedName>
    <definedName name="_xlnm.Print_Area" localSheetId="92">'C1.2 (2)'!$A$1:$H$98</definedName>
    <definedName name="_xlnm.Print_Area" localSheetId="259">'C1.2 (5)'!$A$1:$H$89</definedName>
    <definedName name="_xlnm.Print_Area" localSheetId="349">'C1.2 (6)'!$A$1:$H$89</definedName>
    <definedName name="_xlnm.Print_Area" localSheetId="2">'C1.2 (A1)'!$A$1:$H$84</definedName>
    <definedName name="_xlnm.Print_Area" localSheetId="93">'C1.3 (2)'!$A$1:$H$22</definedName>
    <definedName name="_xlnm.Print_Area" localSheetId="184">'C1.3 (4)'!$A$1:$H$22</definedName>
    <definedName name="_xlnm.Print_Area" localSheetId="260">'C1.3 (5)'!$A$1:$H$22</definedName>
    <definedName name="_xlnm.Print_Area" localSheetId="350">'C1.3 (6)'!$A$1:$H$22</definedName>
    <definedName name="_xlnm.Print_Area" localSheetId="3">'C1.3 (A1)'!$A$1:$H$24</definedName>
    <definedName name="_xlnm.Print_Area" localSheetId="94">'C1.4 (2)'!$A$1:$G$109</definedName>
    <definedName name="_xlnm.Print_Area" localSheetId="185">'C1.4 (4)'!$A$1:$G$109</definedName>
    <definedName name="_xlnm.Print_Area" localSheetId="261">'C1.4 (5)'!$A$1:$G$109</definedName>
    <definedName name="_xlnm.Print_Area" localSheetId="351">'C1.4 (6)'!$A$1:$G$109</definedName>
    <definedName name="_xlnm.Print_Area" localSheetId="4">'C1.4 (A1)'!$A$1:$G$86</definedName>
    <definedName name="_xlnm.Print_Area" localSheetId="95">'C1.5 (2)'!$A$1:$I$118</definedName>
    <definedName name="_xlnm.Print_Area" localSheetId="262">'C1.5 (5)'!$A$1:$I$118</definedName>
    <definedName name="_xlnm.Print_Area" localSheetId="352">'C1.5 (6)'!$A$1:$I$118</definedName>
    <definedName name="_xlnm.Print_Area" localSheetId="5">'C1.5 (A1)'!$A$1:$I$87</definedName>
    <definedName name="_xlnm.Print_Area" localSheetId="96">'C1.6 (2)'!$A$1:$G$43</definedName>
    <definedName name="_xlnm.Print_Area" localSheetId="263">'C1.6 (5)'!$A$1:$G$43</definedName>
    <definedName name="_xlnm.Print_Area" localSheetId="353">'C1.6 (6)'!$A$1:$G$43</definedName>
    <definedName name="_xlnm.Print_Area" localSheetId="6">'C1.6 (A1)'!$A$1:$G$23</definedName>
    <definedName name="_xlnm.Print_Area" localSheetId="97">'C1.7 (2)'!$A$1:$H$22</definedName>
    <definedName name="_xlnm.Print_Area" localSheetId="354">'C1.7 (6)'!$A$1:$H$22</definedName>
    <definedName name="_xlnm.Print_Area" localSheetId="7">'C1.7 (A1)'!$A$1:$H$20</definedName>
    <definedName name="_xlnm.Print_Area" localSheetId="264">'C1.7 (B1)'!$A$1:$H$13</definedName>
    <definedName name="_xlnm.Print_Area" localSheetId="299">'C10.1 (5)'!$A$1:$H$130</definedName>
    <definedName name="_xlnm.Print_Area" localSheetId="389">'C10.1 (6)'!$A$1:$H$130</definedName>
    <definedName name="_xlnm.Print_Area" localSheetId="42">'C10.1 (A1)'!$A$1:$H$30</definedName>
    <definedName name="_xlnm.Print_Area" localSheetId="132">'C10.1 (A2)'!$A$1:$H$25</definedName>
    <definedName name="_xlnm.Print_Area" localSheetId="133">'C11.1 (2)'!$A$1:$H$39</definedName>
    <definedName name="_xlnm.Print_Area" localSheetId="215">'C11.1 (4)'!$A$1:$H$39</definedName>
    <definedName name="_xlnm.Print_Area" localSheetId="43">'C11.1 (A1)'!$A$1:$H$23</definedName>
    <definedName name="_xlnm.Print_Area" localSheetId="300">'C11.1 (B1)'!$A$1:$H$18</definedName>
    <definedName name="_xlnm.Print_Area" localSheetId="390">'C11.1 (B2)'!$A$1:$H$39</definedName>
    <definedName name="_xlnm.Print_Area" localSheetId="134">'C11.2 (2)'!$A$1:$H$33</definedName>
    <definedName name="_xlnm.Print_Area" localSheetId="216">'C11.2 (4)'!$A$1:$H$33</definedName>
    <definedName name="_xlnm.Print_Area" localSheetId="301">'C11.2 (5)'!$A$1:$H$33</definedName>
    <definedName name="_xlnm.Print_Area" localSheetId="391">'C11.2 (6)'!$A$1:$H$33</definedName>
    <definedName name="_xlnm.Print_Area" localSheetId="44">'C11.2 (A1)'!$A$1:$H$27</definedName>
    <definedName name="_xlnm.Print_Area" localSheetId="45">'C11.3'!$A$1:$F$13</definedName>
    <definedName name="_xlnm.Print_Area" localSheetId="135">'C11.3 (2)'!$A$1:$F$13</definedName>
    <definedName name="_xlnm.Print_Area" localSheetId="217">'C11.3 (4)'!$A$1:$F$13</definedName>
    <definedName name="_xlnm.Print_Area" localSheetId="302">'C11.3 (5)'!$A$1:$F$13</definedName>
    <definedName name="_xlnm.Print_Area" localSheetId="392">'C11.3 (6)'!$A$1:$F$13</definedName>
    <definedName name="_xlnm.Print_Area" localSheetId="136">'C11.4 (2)'!$A$1:$H$81</definedName>
    <definedName name="_xlnm.Print_Area" localSheetId="218">'C11.4 (4)'!$A$1:$H$81</definedName>
    <definedName name="_xlnm.Print_Area" localSheetId="303">'C11.4 (5)'!$A$1:$H$81</definedName>
    <definedName name="_xlnm.Print_Area" localSheetId="393">'C11.4 (6)'!$A$1:$H$81</definedName>
    <definedName name="_xlnm.Print_Area" localSheetId="46">'C11.4 (A1)'!$A$1:$H$25</definedName>
    <definedName name="_xlnm.Print_Area" localSheetId="137">'C11.5 (2)'!$A$1:$I$75</definedName>
    <definedName name="_xlnm.Print_Area" localSheetId="304">'C11.5 (5)'!$A$1:$I$75</definedName>
    <definedName name="_xlnm.Print_Area" localSheetId="394">'C11.5 (6)'!$A$1:$I$75</definedName>
    <definedName name="_xlnm.Print_Area" localSheetId="47">'C11.5 (A1)'!$A$1:$I$61</definedName>
    <definedName name="_xlnm.Print_Area" localSheetId="138">'C11.6 (2)'!$A$1:$H$108</definedName>
    <definedName name="_xlnm.Print_Area" localSheetId="305">'C11.6 (5)'!$A$1:$H$108</definedName>
    <definedName name="_xlnm.Print_Area" localSheetId="395">'C11.6 (6)'!$A$1:$H$108</definedName>
    <definedName name="_xlnm.Print_Area" localSheetId="48">'C11.6 (A1)'!$A$1:$H$49</definedName>
    <definedName name="_xlnm.Print_Area" localSheetId="139">'C11.7 (2)'!$A$1:$G$90</definedName>
    <definedName name="_xlnm.Print_Area" localSheetId="219">'C11.7 (4)'!$A$1:$G$90</definedName>
    <definedName name="_xlnm.Print_Area" localSheetId="306">'C11.7 (5)'!$A$1:$G$90</definedName>
    <definedName name="_xlnm.Print_Area" localSheetId="396">'C11.7 (6)'!$A$1:$G$90</definedName>
    <definedName name="_xlnm.Print_Area" localSheetId="49">'C11.7 (A1)'!$A$1:$G$51</definedName>
    <definedName name="_xlnm.Print_Area" localSheetId="140">'C11.8 (2)'!$A$1:$H$56</definedName>
    <definedName name="_xlnm.Print_Area" localSheetId="220">'C11.8 (4)'!$A$1:$H$56</definedName>
    <definedName name="_xlnm.Print_Area" localSheetId="307">'C11.8 (5)'!$A$1:$H$56</definedName>
    <definedName name="_xlnm.Print_Area" localSheetId="397">'C11.8 (6)'!$A$1:$H$56</definedName>
    <definedName name="_xlnm.Print_Area" localSheetId="50">'C11.8 (A1)'!$A$1:$H$51</definedName>
    <definedName name="_xlnm.Print_Area" localSheetId="141">'C11.9 (2)'!$A$1:$G$16</definedName>
    <definedName name="_xlnm.Print_Area" localSheetId="308">'C11.9 (5)'!$A$1:$G$16</definedName>
    <definedName name="_xlnm.Print_Area" localSheetId="398">'C11.9 (6)'!$A$1:$G$16</definedName>
    <definedName name="_xlnm.Print_Area" localSheetId="51">'C11.9 (A1)'!$A$1:$G$12</definedName>
    <definedName name="_xlnm.Print_Area" localSheetId="52">'C12.1'!$A$1:$H$79</definedName>
    <definedName name="_xlnm.Print_Area" localSheetId="142">'C12.1 (2)'!$A$1:$H$79</definedName>
    <definedName name="_xlnm.Print_Area" localSheetId="221">'C12.1 (4)'!$A$1:$H$79</definedName>
    <definedName name="_xlnm.Print_Area" localSheetId="309">'C12.1 (5)'!$A$1:$H$79</definedName>
    <definedName name="_xlnm.Print_Area" localSheetId="399">'C12.1 (6)'!$A$1:$H$79</definedName>
    <definedName name="_xlnm.Print_Area" localSheetId="61">'C12.10'!$A$1:$F$17</definedName>
    <definedName name="_xlnm.Print_Area" localSheetId="151">'C12.10 (2)'!$A$1:$F$17</definedName>
    <definedName name="_xlnm.Print_Area" localSheetId="230">'C12.10 (4)'!$A$1:$F$17</definedName>
    <definedName name="_xlnm.Print_Area" localSheetId="318">'C12.10 (5)'!$A$1:$F$17</definedName>
    <definedName name="_xlnm.Print_Area" localSheetId="408">'C12.10 (6)'!$A$1:$F$17</definedName>
    <definedName name="_xlnm.Print_Area" localSheetId="62">'C12.11'!$A$1:$F$16</definedName>
    <definedName name="_xlnm.Print_Area" localSheetId="152">'C12.11 (2)'!$A$1:$F$16</definedName>
    <definedName name="_xlnm.Print_Area" localSheetId="231">'C12.11 (4)'!$A$1:$F$16</definedName>
    <definedName name="_xlnm.Print_Area" localSheetId="319">'C12.11 (5)'!$A$1:$F$16</definedName>
    <definedName name="_xlnm.Print_Area" localSheetId="409">'C12.11 (6)'!$A$1:$F$16</definedName>
    <definedName name="_xlnm.Print_Area" localSheetId="63">'C12.12'!$A$1:$G$20</definedName>
    <definedName name="_xlnm.Print_Area" localSheetId="153">'C12.12 (2)'!$A$1:$G$20</definedName>
    <definedName name="_xlnm.Print_Area" localSheetId="232">'C12.12 (4)'!$A$1:$G$20</definedName>
    <definedName name="_xlnm.Print_Area" localSheetId="320">'C12.12 (5)'!$A$1:$G$20</definedName>
    <definedName name="_xlnm.Print_Area" localSheetId="410">'C12.12 (6)'!$A$1:$G$20</definedName>
    <definedName name="_xlnm.Print_Area" localSheetId="53">'C12.2'!$A$1:$G$35</definedName>
    <definedName name="_xlnm.Print_Area" localSheetId="143">'C12.2 (2)'!$A$1:$G$35</definedName>
    <definedName name="_xlnm.Print_Area" localSheetId="222">'C12.2 (4)'!$A$1:$G$35</definedName>
    <definedName name="_xlnm.Print_Area" localSheetId="310">'C12.2 (5)'!$A$1:$G$35</definedName>
    <definedName name="_xlnm.Print_Area" localSheetId="400">'C12.2 (6)'!$A$1:$G$35</definedName>
    <definedName name="_xlnm.Print_Area" localSheetId="54">'C12.3'!$A$1:$G$83</definedName>
    <definedName name="_xlnm.Print_Area" localSheetId="144">'C12.3 (2)'!$A$1:$G$83</definedName>
    <definedName name="_xlnm.Print_Area" localSheetId="223">'C12.3 (4)'!$A$1:$G$83</definedName>
    <definedName name="_xlnm.Print_Area" localSheetId="311">'C12.3 (5)'!$A$1:$G$83</definedName>
    <definedName name="_xlnm.Print_Area" localSheetId="401">'C12.3 (6)'!$A$1:$G$83</definedName>
    <definedName name="_xlnm.Print_Area" localSheetId="55">'C12.4'!$A$1:$G$42</definedName>
    <definedName name="_xlnm.Print_Area" localSheetId="145">'C12.4 (2)'!$A$1:$G$42</definedName>
    <definedName name="_xlnm.Print_Area" localSheetId="224">'C12.4 (4)'!$A$1:$G$42</definedName>
    <definedName name="_xlnm.Print_Area" localSheetId="312">'C12.4 (5)'!$A$1:$G$42</definedName>
    <definedName name="_xlnm.Print_Area" localSheetId="402">'C12.4 (6)'!$A$1:$G$42</definedName>
    <definedName name="_xlnm.Print_Area" localSheetId="56">'C12.5'!$A$1:$G$28</definedName>
    <definedName name="_xlnm.Print_Area" localSheetId="146">'C12.5 (2)'!$A$1:$G$28</definedName>
    <definedName name="_xlnm.Print_Area" localSheetId="225">'C12.5 (4)'!$A$1:$G$28</definedName>
    <definedName name="_xlnm.Print_Area" localSheetId="313">'C12.5 (5)'!$A$1:$G$28</definedName>
    <definedName name="_xlnm.Print_Area" localSheetId="403">'C12.5 (6)'!$A$1:$G$28</definedName>
    <definedName name="_xlnm.Print_Area" localSheetId="57">'C12.6'!$A$1:$H$48</definedName>
    <definedName name="_xlnm.Print_Area" localSheetId="147">'C12.6 (2)'!$A$1:$H$48</definedName>
    <definedName name="_xlnm.Print_Area" localSheetId="226">'C12.6 (4)'!$A$1:$H$48</definedName>
    <definedName name="_xlnm.Print_Area" localSheetId="314">'C12.6 (5)'!$A$1:$H$48</definedName>
    <definedName name="_xlnm.Print_Area" localSheetId="404">'C12.6 (6)'!$A$1:$H$48</definedName>
    <definedName name="_xlnm.Print_Area" localSheetId="58">'C12.7'!$A$1:$G$17</definedName>
    <definedName name="_xlnm.Print_Area" localSheetId="148">'C12.7 (2)'!$A$1:$G$17</definedName>
    <definedName name="_xlnm.Print_Area" localSheetId="227">'C12.7 (4)'!$A$1:$G$17</definedName>
    <definedName name="_xlnm.Print_Area" localSheetId="315">'C12.7 (5)'!$A$1:$G$17</definedName>
    <definedName name="_xlnm.Print_Area" localSheetId="405">'C12.7 (6)'!$A$1:$G$17</definedName>
    <definedName name="_xlnm.Print_Area" localSheetId="59">'C12.8'!$A$1:$G$29</definedName>
    <definedName name="_xlnm.Print_Area" localSheetId="149">'C12.8 (2)'!$A$1:$G$29</definedName>
    <definedName name="_xlnm.Print_Area" localSheetId="228">'C12.8 (4)'!$A$1:$G$29</definedName>
    <definedName name="_xlnm.Print_Area" localSheetId="316">'C12.8 (5)'!$A$1:$G$29</definedName>
    <definedName name="_xlnm.Print_Area" localSheetId="406">'C12.8 (6)'!$A$1:$G$29</definedName>
    <definedName name="_xlnm.Print_Area" localSheetId="60">'C12.9'!$A$1:$F$22</definedName>
    <definedName name="_xlnm.Print_Area" localSheetId="150">'C12.9 (2)'!$A$1:$F$22</definedName>
    <definedName name="_xlnm.Print_Area" localSheetId="229">'C12.9 (4)'!$A$1:$F$22</definedName>
    <definedName name="_xlnm.Print_Area" localSheetId="317">'C12.9 (5)'!$A$1:$F$22</definedName>
    <definedName name="_xlnm.Print_Area" localSheetId="407">'C12.9 (6)'!$A$1:$F$22</definedName>
    <definedName name="_xlnm.Print_Area" localSheetId="64">'C13.1'!$A$1:$H$95</definedName>
    <definedName name="_xlnm.Print_Area" localSheetId="154">'C13.1 (2)'!$A$1:$H$95</definedName>
    <definedName name="_xlnm.Print_Area" localSheetId="233">'C13.1 (4)'!$A$1:$H$95</definedName>
    <definedName name="_xlnm.Print_Area" localSheetId="321">'C13.1 (B1)'!$A$1:$H$38</definedName>
    <definedName name="_xlnm.Print_Area" localSheetId="411">'C13.1 (B2)'!$A$1:$H$32</definedName>
    <definedName name="_xlnm.Print_Area" localSheetId="73">'C13.10'!$A$1:$G$23</definedName>
    <definedName name="_xlnm.Print_Area" localSheetId="163">'C13.10 (2)'!$A$1:$G$23</definedName>
    <definedName name="_xlnm.Print_Area" localSheetId="242">'C13.10 (4)'!$A$1:$G$23</definedName>
    <definedName name="_xlnm.Print_Area" localSheetId="330">'C13.10 (5)'!$A$1:$G$23</definedName>
    <definedName name="_xlnm.Print_Area" localSheetId="420">'C13.10 (6)'!$A$1:$G$23</definedName>
    <definedName name="_xlnm.Print_Area" localSheetId="74">'C13.11'!$A$1:$G$15</definedName>
    <definedName name="_xlnm.Print_Area" localSheetId="164">'C13.11 (2)'!$A$1:$G$15</definedName>
    <definedName name="_xlnm.Print_Area" localSheetId="243">'C13.11 (4)'!$A$1:$G$15</definedName>
    <definedName name="_xlnm.Print_Area" localSheetId="331">'C13.11 (5)'!$A$1:$G$15</definedName>
    <definedName name="_xlnm.Print_Area" localSheetId="421">'C13.11 (6)'!$A$1:$G$15</definedName>
    <definedName name="_xlnm.Print_Area" localSheetId="75">'C13.12'!$A$1:$G$16</definedName>
    <definedName name="_xlnm.Print_Area" localSheetId="165">'C13.12 (2)'!$A$1:$G$16</definedName>
    <definedName name="_xlnm.Print_Area" localSheetId="244">'C13.12 (4)'!$A$1:$G$16</definedName>
    <definedName name="_xlnm.Print_Area" localSheetId="332">'C13.12 (5)'!$A$1:$G$16</definedName>
    <definedName name="_xlnm.Print_Area" localSheetId="422">'C13.12 (6)'!$A$1:$G$16</definedName>
    <definedName name="_xlnm.Print_Area" localSheetId="76">'C13.13'!$A$1:$G$41</definedName>
    <definedName name="_xlnm.Print_Area" localSheetId="166">'C13.13 (2)'!$A$1:$G$41</definedName>
    <definedName name="_xlnm.Print_Area" localSheetId="245">'C13.13 (4)'!$A$1:$G$41</definedName>
    <definedName name="_xlnm.Print_Area" localSheetId="333">'C13.13 (5)'!$A$1:$G$41</definedName>
    <definedName name="_xlnm.Print_Area" localSheetId="423">'C13.13 (6)'!$A$1:$G$41</definedName>
    <definedName name="_xlnm.Print_Area" localSheetId="77">'C13.14'!$A$1:$I$18</definedName>
    <definedName name="_xlnm.Print_Area" localSheetId="167">'C13.14 (2)'!$A$1:$I$18</definedName>
    <definedName name="_xlnm.Print_Area" localSheetId="246">'C13.14 (4)'!$A$1:$I$18</definedName>
    <definedName name="_xlnm.Print_Area" localSheetId="334">'C13.14 (5)'!$A$1:$I$18</definedName>
    <definedName name="_xlnm.Print_Area" localSheetId="424">'C13.14 (6)'!$A$1:$I$18</definedName>
    <definedName name="_xlnm.Print_Area" localSheetId="65">'C13.2'!$A$1:$G$25</definedName>
    <definedName name="_xlnm.Print_Area" localSheetId="155">'C13.2 (2)'!$A$1:$G$25</definedName>
    <definedName name="_xlnm.Print_Area" localSheetId="234">'C13.2 (4)'!$A$1:$G$25</definedName>
    <definedName name="_xlnm.Print_Area" localSheetId="322">'C13.2 (B1)'!$A$1:$G$23</definedName>
    <definedName name="_xlnm.Print_Area" localSheetId="412">'C13.2 (B2)'!$A$1:$G$20</definedName>
    <definedName name="_xlnm.Print_Area" localSheetId="66">'C13.3'!$A$1:$H$24</definedName>
    <definedName name="_xlnm.Print_Area" localSheetId="156">'C13.3 (2)'!$A$1:$H$24</definedName>
    <definedName name="_xlnm.Print_Area" localSheetId="235">'C13.3 (4)'!$A$1:$H$24</definedName>
    <definedName name="_xlnm.Print_Area" localSheetId="323">'C13.3 (B1)'!$A$1:$H$27</definedName>
    <definedName name="_xlnm.Print_Area" localSheetId="413">'C13.3 (B2)'!$A$1:$H$18</definedName>
    <definedName name="_xlnm.Print_Area" localSheetId="67">'C13.4'!$A$1:$H$63</definedName>
    <definedName name="_xlnm.Print_Area" localSheetId="157">'C13.4 (2)'!$A$1:$H$63</definedName>
    <definedName name="_xlnm.Print_Area" localSheetId="236">'C13.4 (4)'!$A$1:$H$63</definedName>
    <definedName name="_xlnm.Print_Area" localSheetId="324">'C13.4 (B1)'!$A$1:$H$31</definedName>
    <definedName name="_xlnm.Print_Area" localSheetId="414">'C13.4 (B2)'!$A$1:$H$28</definedName>
    <definedName name="_xlnm.Print_Area" localSheetId="68">'C13.5'!$A$1:$G$23</definedName>
    <definedName name="_xlnm.Print_Area" localSheetId="158">'C13.5 (2)'!$A$1:$G$23</definedName>
    <definedName name="_xlnm.Print_Area" localSheetId="237">'C13.5 (4)'!$A$1:$G$23</definedName>
    <definedName name="_xlnm.Print_Area" localSheetId="325">'C13.5 (5)'!$A$1:$G$23</definedName>
    <definedName name="_xlnm.Print_Area" localSheetId="415">'C13.5 (6)'!$A$1:$G$23</definedName>
    <definedName name="_xlnm.Print_Area" localSheetId="69">'C13.6'!$A$1:$G$25</definedName>
    <definedName name="_xlnm.Print_Area" localSheetId="159">'C13.6 (2)'!$A$1:$G$25</definedName>
    <definedName name="_xlnm.Print_Area" localSheetId="238">'C13.6 (4)'!$A$1:$G$25</definedName>
    <definedName name="_xlnm.Print_Area" localSheetId="326">'C13.6 (5)'!$A$1:$G$25</definedName>
    <definedName name="_xlnm.Print_Area" localSheetId="416">'C13.6 (6)'!$A$1:$G$25</definedName>
    <definedName name="_xlnm.Print_Area" localSheetId="70">'C13.7'!$A$1:$H$51</definedName>
    <definedName name="_xlnm.Print_Area" localSheetId="160">'C13.7 (2)'!$A$1:$H$51</definedName>
    <definedName name="_xlnm.Print_Area" localSheetId="239">'C13.7 (4)'!$A$1:$H$51</definedName>
    <definedName name="_xlnm.Print_Area" localSheetId="327">'C13.7 (B1)'!$A$1:$H$21</definedName>
    <definedName name="_xlnm.Print_Area" localSheetId="417">'C13.7 (B2)'!$A$1:$H$19</definedName>
    <definedName name="_xlnm.Print_Area" localSheetId="71">'C13.8'!$A$1:$H$47</definedName>
    <definedName name="_xlnm.Print_Area" localSheetId="161">'C13.8 (2)'!$A$1:$H$47</definedName>
    <definedName name="_xlnm.Print_Area" localSheetId="240">'C13.8 (4)'!$A$1:$H$47</definedName>
    <definedName name="_xlnm.Print_Area" localSheetId="328">'C13.8 (B1)'!$A$1:$H$24</definedName>
    <definedName name="_xlnm.Print_Area" localSheetId="418">'C13.8 (B2)'!$A$1:$H$24</definedName>
    <definedName name="_xlnm.Print_Area" localSheetId="72">'C13.9'!$A$1:$H$29</definedName>
    <definedName name="_xlnm.Print_Area" localSheetId="162">'C13.9 (2)'!$A$1:$H$29</definedName>
    <definedName name="_xlnm.Print_Area" localSheetId="241">'C13.9 (4)'!$A$1:$H$29</definedName>
    <definedName name="_xlnm.Print_Area" localSheetId="329">'C13.9 (5)'!$A$1:$H$29</definedName>
    <definedName name="_xlnm.Print_Area" localSheetId="419">'C13.9 (6)'!$A$1:$H$29</definedName>
    <definedName name="_xlnm.Print_Area" localSheetId="78">'C14.1'!$A$1:$I$34</definedName>
    <definedName name="_xlnm.Print_Area" localSheetId="168">'C14.1 (2)'!$A$1:$I$34</definedName>
    <definedName name="_xlnm.Print_Area" localSheetId="247">'C14.1 (4)'!$A$1:$I$34</definedName>
    <definedName name="_xlnm.Print_Area" localSheetId="335">'C14.1 (5)'!$A$1:$I$34</definedName>
    <definedName name="_xlnm.Print_Area" localSheetId="425">'C14.1 (6)'!$A$1:$I$34</definedName>
    <definedName name="_xlnm.Print_Area" localSheetId="87">'C14.10'!$A$1:$G$20</definedName>
    <definedName name="_xlnm.Print_Area" localSheetId="177">'C14.10 (2)'!$A$1:$G$20</definedName>
    <definedName name="_xlnm.Print_Area" localSheetId="256">'C14.10 (4)'!$A$1:$G$20</definedName>
    <definedName name="_xlnm.Print_Area" localSheetId="344">'C14.10 (5)'!$A$1:$G$20</definedName>
    <definedName name="_xlnm.Print_Area" localSheetId="434">'C14.10 (6)'!$A$1:$G$20</definedName>
    <definedName name="_xlnm.Print_Area" localSheetId="88">'C14.11'!$A$1:$G$15</definedName>
    <definedName name="_xlnm.Print_Area" localSheetId="178">'C14.11 (2)'!$A$1:$G$15</definedName>
    <definedName name="_xlnm.Print_Area" localSheetId="257">'C14.11 (4)'!$A$1:$G$15</definedName>
    <definedName name="_xlnm.Print_Area" localSheetId="345">'C14.11 (5)'!$A$1:$G$15</definedName>
    <definedName name="_xlnm.Print_Area" localSheetId="435">'C14.11 (6)'!$A$1:$G$15</definedName>
    <definedName name="_xlnm.Print_Area" localSheetId="79">'C14.2'!$A$1:$G$33</definedName>
    <definedName name="_xlnm.Print_Area" localSheetId="169">'C14.2 (2)'!$A$1:$G$33</definedName>
    <definedName name="_xlnm.Print_Area" localSheetId="248">'C14.2 (4)'!$A$1:$G$33</definedName>
    <definedName name="_xlnm.Print_Area" localSheetId="336">'C14.2 (5)'!$A$1:$G$33</definedName>
    <definedName name="_xlnm.Print_Area" localSheetId="426">'C14.2 (6)'!$A$1:$G$33</definedName>
    <definedName name="_xlnm.Print_Area" localSheetId="80">'C14.3'!$A$1:$G$26</definedName>
    <definedName name="_xlnm.Print_Area" localSheetId="170">'C14.3 (2)'!$A$1:$G$26</definedName>
    <definedName name="_xlnm.Print_Area" localSheetId="249">'C14.3 (4)'!$A$1:$G$26</definedName>
    <definedName name="_xlnm.Print_Area" localSheetId="337">'C14.3 (5)'!$A$1:$G$26</definedName>
    <definedName name="_xlnm.Print_Area" localSheetId="427">'C14.3 (6)'!$A$1:$G$26</definedName>
    <definedName name="_xlnm.Print_Area" localSheetId="81">'C14.4'!$A$1:$H$32</definedName>
    <definedName name="_xlnm.Print_Area" localSheetId="171">'C14.4 (2)'!$A$1:$H$32</definedName>
    <definedName name="_xlnm.Print_Area" localSheetId="250">'C14.4 (4)'!$A$1:$H$32</definedName>
    <definedName name="_xlnm.Print_Area" localSheetId="338">'C14.4 (5)'!$A$1:$H$32</definedName>
    <definedName name="_xlnm.Print_Area" localSheetId="428">'C14.4 (6)'!$A$1:$H$32</definedName>
    <definedName name="_xlnm.Print_Area" localSheetId="82">'C14.5'!$A$1:$G$29</definedName>
    <definedName name="_xlnm.Print_Area" localSheetId="172">'C14.5 (2)'!$A$1:$G$29</definedName>
    <definedName name="_xlnm.Print_Area" localSheetId="251">'C14.5 (4)'!$A$1:$G$29</definedName>
    <definedName name="_xlnm.Print_Area" localSheetId="339">'C14.5 (5)'!$A$1:$G$29</definedName>
    <definedName name="_xlnm.Print_Area" localSheetId="429">'C14.5 (6)'!$A$1:$G$29</definedName>
    <definedName name="_xlnm.Print_Area" localSheetId="83">'C14.6'!$A$1:$G$20</definedName>
    <definedName name="_xlnm.Print_Area" localSheetId="173">'C14.6 (2)'!$A$1:$G$20</definedName>
    <definedName name="_xlnm.Print_Area" localSheetId="252">'C14.6 (4)'!$A$1:$G$20</definedName>
    <definedName name="_xlnm.Print_Area" localSheetId="340">'C14.6 (5)'!$A$1:$G$20</definedName>
    <definedName name="_xlnm.Print_Area" localSheetId="430">'C14.6 (6)'!$A$1:$G$20</definedName>
    <definedName name="_xlnm.Print_Area" localSheetId="84">'C14.7'!$A$1:$G$17</definedName>
    <definedName name="_xlnm.Print_Area" localSheetId="174">'C14.7 (2)'!$A$1:$G$17</definedName>
    <definedName name="_xlnm.Print_Area" localSheetId="253">'C14.7 (4)'!$A$1:$G$17</definedName>
    <definedName name="_xlnm.Print_Area" localSheetId="341">'C14.7 (5)'!$A$1:$G$17</definedName>
    <definedName name="_xlnm.Print_Area" localSheetId="431">'C14.7 (6)'!$A$1:$G$17</definedName>
    <definedName name="_xlnm.Print_Area" localSheetId="85">'C14.8'!$A$1:$G$28</definedName>
    <definedName name="_xlnm.Print_Area" localSheetId="175">'C14.8 (2)'!$A$1:$G$28</definedName>
    <definedName name="_xlnm.Print_Area" localSheetId="254">'C14.8 (4)'!$A$1:$G$28</definedName>
    <definedName name="_xlnm.Print_Area" localSheetId="342">'C14.8 (5)'!$A$1:$G$28</definedName>
    <definedName name="_xlnm.Print_Area" localSheetId="432">'C14.8 (6)'!$A$1:$G$28</definedName>
    <definedName name="_xlnm.Print_Area" localSheetId="86">'C14.9'!$A$1:$G$46</definedName>
    <definedName name="_xlnm.Print_Area" localSheetId="176">'C14.9 (2)'!$A$1:$G$46</definedName>
    <definedName name="_xlnm.Print_Area" localSheetId="255">'C14.9 (4)'!$A$1:$G$46</definedName>
    <definedName name="_xlnm.Print_Area" localSheetId="343">'C14.9 (5)'!$A$1:$G$46</definedName>
    <definedName name="_xlnm.Print_Area" localSheetId="433">'C14.9 (6)'!$A$1:$G$46</definedName>
    <definedName name="_xlnm.Print_Area" localSheetId="98">'C2.1 (2)'!$A$1:$H$154</definedName>
    <definedName name="_xlnm.Print_Area" localSheetId="186">'C2.1 (4)'!$A$1:$H$154</definedName>
    <definedName name="_xlnm.Print_Area" localSheetId="265">'C2.1 (5)'!$A$1:$H$154</definedName>
    <definedName name="_xlnm.Print_Area" localSheetId="355">'C2.1 (6)'!$A$1:$H$154</definedName>
    <definedName name="_xlnm.Print_Area" localSheetId="8">'C2.1 (A1)'!$A$1:$H$31</definedName>
    <definedName name="_xlnm.Print_Area" localSheetId="99">'C2.2 (2)'!$A$1:$H$76</definedName>
    <definedName name="_xlnm.Print_Area" localSheetId="187">'C2.2 (4)'!$A$1:$H$76</definedName>
    <definedName name="_xlnm.Print_Area" localSheetId="266">'C2.2 (5)'!$A$1:$H$76</definedName>
    <definedName name="_xlnm.Print_Area" localSheetId="356">'C2.2 (6)'!$A$1:$H$76</definedName>
    <definedName name="_xlnm.Print_Area" localSheetId="9">'C2.2 (A1)'!$A$1:$H$24</definedName>
    <definedName name="_xlnm.Print_Area" localSheetId="10">'C2.3'!$A$1:$H$228</definedName>
    <definedName name="_xlnm.Print_Area" localSheetId="100">'C2.3 (2)'!$A$1:$H$228</definedName>
    <definedName name="_xlnm.Print_Area" localSheetId="188">'C2.3 (4)'!$A$1:$H$228</definedName>
    <definedName name="_xlnm.Print_Area" localSheetId="267">'C2.3 (5)'!$A$1:$H$228</definedName>
    <definedName name="_xlnm.Print_Area" localSheetId="357">'C2.3 (6)'!$A$1:$H$228</definedName>
    <definedName name="_xlnm.Print_Area" localSheetId="11">'C2.4'!$A$1:$H$28</definedName>
    <definedName name="_xlnm.Print_Area" localSheetId="101">'C2.4 (2)'!$A$1:$H$28</definedName>
    <definedName name="_xlnm.Print_Area" localSheetId="189">'C2.4 (4)'!$A$1:$H$28</definedName>
    <definedName name="_xlnm.Print_Area" localSheetId="268">'C2.4 (5)'!$A$1:$H$28</definedName>
    <definedName name="_xlnm.Print_Area" localSheetId="358">'C2.4 (6)'!$A$1:$H$28</definedName>
    <definedName name="_xlnm.Print_Area" localSheetId="179">'C20.1 (2)'!$A$1:$I$41</definedName>
    <definedName name="_xlnm.Print_Area" localSheetId="258">'C20.1 (4)'!$A$1:$I$41</definedName>
    <definedName name="_xlnm.Print_Area" localSheetId="89">'C20.1 (A1)'!$A$1:$I$29</definedName>
    <definedName name="_xlnm.Print_Area" localSheetId="346">'C20.1 (B1)'!$A$1:$I$20</definedName>
    <definedName name="_xlnm.Print_Area" localSheetId="436">'C20.1 (B2)'!$A$1:$I$20</definedName>
    <definedName name="_xlnm.Print_Area" localSheetId="102">'C3.1 (2)'!$A$1:$H$98</definedName>
    <definedName name="_xlnm.Print_Area" localSheetId="190">'C3.1 (4)'!$A$1:$H$98</definedName>
    <definedName name="_xlnm.Print_Area" localSheetId="269">'C3.1 (5)'!$A$1:$H$98</definedName>
    <definedName name="_xlnm.Print_Area" localSheetId="359">'C3.1 (6)'!$A$1:$H$98</definedName>
    <definedName name="_xlnm.Print_Area" localSheetId="12">'C3.1 (A1)'!$A$1:$H$61</definedName>
    <definedName name="_xlnm.Print_Area" localSheetId="103">'C3.2 (2)'!$A$1:$I$137</definedName>
    <definedName name="_xlnm.Print_Area" localSheetId="191">'C3.2 (4)'!$A$1:$I$137</definedName>
    <definedName name="_xlnm.Print_Area" localSheetId="360">'C3.2 (6)'!$A$1:$I$137</definedName>
    <definedName name="_xlnm.Print_Area" localSheetId="13">'C3.2 (A1)'!$A$1:$I$80</definedName>
    <definedName name="_xlnm.Print_Area" localSheetId="270">'C3.2 (B1)'!$A$1:$I$11</definedName>
    <definedName name="_xlnm.Print_Area" localSheetId="104">'C3.3 (2)'!$A$1:$H$85</definedName>
    <definedName name="_xlnm.Print_Area" localSheetId="192">'C3.3 (4)'!$A$1:$H$85</definedName>
    <definedName name="_xlnm.Print_Area" localSheetId="271">'C3.3 (5)'!$A$1:$H$85</definedName>
    <definedName name="_xlnm.Print_Area" localSheetId="361">'C3.3 (6)'!$A$1:$H$85</definedName>
    <definedName name="_xlnm.Print_Area" localSheetId="14">'C3.3 (A1)'!$A$1:$H$57</definedName>
    <definedName name="_xlnm.Print_Area" localSheetId="105">'C4.1 (2)'!$A$1:$H$90</definedName>
    <definedName name="_xlnm.Print_Area" localSheetId="193">'C4.1 (4)'!$A$1:$H$90</definedName>
    <definedName name="_xlnm.Print_Area" localSheetId="272">'C4.1 (5)'!$A$1:$H$90</definedName>
    <definedName name="_xlnm.Print_Area" localSheetId="362">'C4.1 (6)'!$A$1:$H$90</definedName>
    <definedName name="_xlnm.Print_Area" localSheetId="15">'C4.1 (A1)'!$A$1:$H$55</definedName>
    <definedName name="_xlnm.Print_Area" localSheetId="106">'C4.2 (2)'!$A$1:$H$72</definedName>
    <definedName name="_xlnm.Print_Area" localSheetId="194">'C4.2 (4)'!$A$1:$H$72</definedName>
    <definedName name="_xlnm.Print_Area" localSheetId="273">'C4.2 (5)'!$A$1:$H$72</definedName>
    <definedName name="_xlnm.Print_Area" localSheetId="363">'C4.2 (6)'!$A$1:$H$72</definedName>
    <definedName name="_xlnm.Print_Area" localSheetId="16">'C4.2 (A1)'!$A$1:$H$29</definedName>
    <definedName name="_xlnm.Print_Area" localSheetId="107">'C4.3 (2)'!$A$1:$I$120</definedName>
    <definedName name="_xlnm.Print_Area" localSheetId="195">'C4.3 (4)'!$A$1:$I$120</definedName>
    <definedName name="_xlnm.Print_Area" localSheetId="274">'C4.3 (5)'!$A$1:$I$120</definedName>
    <definedName name="_xlnm.Print_Area" localSheetId="364">'C4.3 (6)'!$A$1:$I$120</definedName>
    <definedName name="_xlnm.Print_Area" localSheetId="17">'C4.3 (A1)'!$A$1:$I$40</definedName>
    <definedName name="_xlnm.Print_Area" localSheetId="108">'C4.4 (2)'!$A$1:$H$82</definedName>
    <definedName name="_xlnm.Print_Area" localSheetId="275">'C4.4 (5)'!$A$1:$H$82</definedName>
    <definedName name="_xlnm.Print_Area" localSheetId="365">'C4.4 (6)'!$A$1:$H$82</definedName>
    <definedName name="_xlnm.Print_Area" localSheetId="18">'C4.4 (A1)'!$A$1:$H$16</definedName>
    <definedName name="_xlnm.Print_Area" localSheetId="109">'C5.1 (2)'!$A$1:$I$97</definedName>
    <definedName name="_xlnm.Print_Area" localSheetId="276">'C5.1 (5)'!$A$1:$I$97</definedName>
    <definedName name="_xlnm.Print_Area" localSheetId="366">'C5.1 (6)'!$A$1:$I$97</definedName>
    <definedName name="_xlnm.Print_Area" localSheetId="19">'C5.1 (A1)'!$A$1:$I$29</definedName>
    <definedName name="_xlnm.Print_Area" localSheetId="110">'C5.2 (2)'!$A$1:$H$53</definedName>
    <definedName name="_xlnm.Print_Area" localSheetId="277">'C5.2 (5)'!$A$1:$H$53</definedName>
    <definedName name="_xlnm.Print_Area" localSheetId="367">'C5.2 (6)'!$A$1:$H$53</definedName>
    <definedName name="_xlnm.Print_Area" localSheetId="20">'C5.2 (A1)'!$A$1:$H$16</definedName>
    <definedName name="_xlnm.Print_Area" localSheetId="278">'C5.3 (5)'!$A$1:$H$94</definedName>
    <definedName name="_xlnm.Print_Area" localSheetId="368">'C5.3 (6)'!$A$1:$H$94</definedName>
    <definedName name="_xlnm.Print_Area" localSheetId="21">'C5.3 (A1)'!$A$1:$H$33</definedName>
    <definedName name="_xlnm.Print_Area" localSheetId="111">'C5.3 (A2)'!$A$1:$H$16</definedName>
    <definedName name="_xlnm.Print_Area" localSheetId="112">'C5.4 (2)'!$A$1:$H$53</definedName>
    <definedName name="_xlnm.Print_Area" localSheetId="279">'C5.4 (5)'!$A$1:$H$53</definedName>
    <definedName name="_xlnm.Print_Area" localSheetId="369">'C5.4 (6)'!$A$1:$H$53</definedName>
    <definedName name="_xlnm.Print_Area" localSheetId="22">'C5.4 (A1)'!$A$1:$H$21</definedName>
    <definedName name="_xlnm.Print_Area" localSheetId="113">'C5.5 (2)'!$A$1:$I$204</definedName>
    <definedName name="_xlnm.Print_Area" localSheetId="196">'C5.5 (4)'!$A$1:$I$204</definedName>
    <definedName name="_xlnm.Print_Area" localSheetId="280">'C5.5 (5)'!$A$1:$I$204</definedName>
    <definedName name="_xlnm.Print_Area" localSheetId="370">'C5.5 (6)'!$A$1:$I$204</definedName>
    <definedName name="_xlnm.Print_Area" localSheetId="23">'C5.5 (A1)'!$A$1:$I$31</definedName>
    <definedName name="_xlnm.Print_Area" localSheetId="24">'C6.1'!$A$1:$H$54</definedName>
    <definedName name="_xlnm.Print_Area" localSheetId="114">'C6.1 (2)'!$A$1:$H$54</definedName>
    <definedName name="_xlnm.Print_Area" localSheetId="197">'C6.1 (4)'!$A$1:$H$54</definedName>
    <definedName name="_xlnm.Print_Area" localSheetId="281">'C6.1 (5)'!$A$1:$H$54</definedName>
    <definedName name="_xlnm.Print_Area" localSheetId="371">'C6.1 (6)'!$A$1:$H$54</definedName>
    <definedName name="_xlnm.Print_Area" localSheetId="115">'C6.2 (2)'!$A$1:$G$18</definedName>
    <definedName name="_xlnm.Print_Area" localSheetId="198">'C6.2 (4)'!$A$1:$G$18</definedName>
    <definedName name="_xlnm.Print_Area" localSheetId="282">'C6.2 (5)'!$A$1:$G$18</definedName>
    <definedName name="_xlnm.Print_Area" localSheetId="372">'C6.2 (6)'!$A$1:$G$18</definedName>
    <definedName name="_xlnm.Print_Area" localSheetId="25">'C6.2 (A1)'!$A$1:$G$12</definedName>
    <definedName name="_xlnm.Print_Area" localSheetId="26">'C7.1'!$A$1:$G$18</definedName>
    <definedName name="_xlnm.Print_Area" localSheetId="116">'C7.1 (2)'!$A$1:$G$18</definedName>
    <definedName name="_xlnm.Print_Area" localSheetId="199">'C7.1 (4)'!$A$1:$G$18</definedName>
    <definedName name="_xlnm.Print_Area" localSheetId="283">'C7.1 (5)'!$A$1:$G$18</definedName>
    <definedName name="_xlnm.Print_Area" localSheetId="373">'C7.1 (6)'!$A$1:$G$18</definedName>
    <definedName name="_xlnm.Print_Area" localSheetId="27">'C7.2'!$A$1:$H$40</definedName>
    <definedName name="_xlnm.Print_Area" localSheetId="117">'C7.2 (2)'!$A$1:$H$40</definedName>
    <definedName name="_xlnm.Print_Area" localSheetId="200">'C7.2 (4)'!$A$1:$H$40</definedName>
    <definedName name="_xlnm.Print_Area" localSheetId="284">'C7.2 (5)'!$A$1:$H$40</definedName>
    <definedName name="_xlnm.Print_Area" localSheetId="374">'C7.2 (6)'!$A$1:$H$40</definedName>
    <definedName name="_xlnm.Print_Area" localSheetId="28">'C7.3'!$A$1:$G$50</definedName>
    <definedName name="_xlnm.Print_Area" localSheetId="118">'C7.3 (2)'!$A$1:$G$50</definedName>
    <definedName name="_xlnm.Print_Area" localSheetId="201">'C7.3 (4)'!$A$1:$G$50</definedName>
    <definedName name="_xlnm.Print_Area" localSheetId="285">'C7.3 (5)'!$A$1:$G$50</definedName>
    <definedName name="_xlnm.Print_Area" localSheetId="375">'C7.3 (6)'!$A$1:$G$50</definedName>
    <definedName name="_xlnm.Print_Area" localSheetId="29">'C7.4'!$A$1:$G$10</definedName>
    <definedName name="_xlnm.Print_Area" localSheetId="119">'C7.4 (2)'!$A$1:$G$10</definedName>
    <definedName name="_xlnm.Print_Area" localSheetId="202">'C7.4 (4)'!$A$1:$G$10</definedName>
    <definedName name="_xlnm.Print_Area" localSheetId="286">'C7.4 (5)'!$A$1:$G$10</definedName>
    <definedName name="_xlnm.Print_Area" localSheetId="376">'C7.4 (6)'!$A$1:$G$10</definedName>
    <definedName name="_xlnm.Print_Area" localSheetId="30">'C7.5'!$A$1:$G$11</definedName>
    <definedName name="_xlnm.Print_Area" localSheetId="120">'C7.5 (2)'!$A$1:$G$11</definedName>
    <definedName name="_xlnm.Print_Area" localSheetId="203">'C7.5 (4)'!$A$1:$G$11</definedName>
    <definedName name="_xlnm.Print_Area" localSheetId="287">'C7.5 (5)'!$A$1:$G$11</definedName>
    <definedName name="_xlnm.Print_Area" localSheetId="377">'C7.5 (6)'!$A$1:$G$11</definedName>
    <definedName name="_xlnm.Print_Area" localSheetId="31">'C7.6'!$A$1:$G$11</definedName>
    <definedName name="_xlnm.Print_Area" localSheetId="121">'C7.6 (2)'!$A$1:$G$11</definedName>
    <definedName name="_xlnm.Print_Area" localSheetId="204">'C7.6 (4)'!$A$1:$G$11</definedName>
    <definedName name="_xlnm.Print_Area" localSheetId="288">'C7.6 (5)'!$A$1:$G$11</definedName>
    <definedName name="_xlnm.Print_Area" localSheetId="378">'C7.6 (6)'!$A$1:$G$11</definedName>
    <definedName name="_xlnm.Print_Area" localSheetId="122">'C8.1 (2)'!$A$1:$G$19</definedName>
    <definedName name="_xlnm.Print_Area" localSheetId="205">'C8.1 (4)'!$A$1:$G$19</definedName>
    <definedName name="_xlnm.Print_Area" localSheetId="289">'C8.1 (5)'!$A$1:$G$19</definedName>
    <definedName name="_xlnm.Print_Area" localSheetId="379">'C8.1 (6)'!$A$1:$G$19</definedName>
    <definedName name="_xlnm.Print_Area" localSheetId="32">'C8.1 (A1)'!$A$1:$G$16</definedName>
    <definedName name="_xlnm.Print_Area" localSheetId="33">'C8.2'!$A$1:$H$24</definedName>
    <definedName name="_xlnm.Print_Area" localSheetId="123">'C8.2 (2)'!$A$1:$H$24</definedName>
    <definedName name="_xlnm.Print_Area" localSheetId="206">'C8.2 (4)'!$A$1:$H$24</definedName>
    <definedName name="_xlnm.Print_Area" localSheetId="290">'C8.2 (5)'!$A$1:$H$24</definedName>
    <definedName name="_xlnm.Print_Area" localSheetId="380">'C8.2 (6)'!$A$1:$H$24</definedName>
    <definedName name="_xlnm.Print_Area" localSheetId="34">'C8.3'!$A$1:$G$14</definedName>
    <definedName name="_xlnm.Print_Area" localSheetId="124">'C8.3 (2)'!$A$1:$G$14</definedName>
    <definedName name="_xlnm.Print_Area" localSheetId="207">'C8.3 (4)'!$A$1:$G$14</definedName>
    <definedName name="_xlnm.Print_Area" localSheetId="291">'C8.3 (5)'!$A$1:$G$14</definedName>
    <definedName name="_xlnm.Print_Area" localSheetId="381">'C8.3 (6)'!$A$1:$G$14</definedName>
    <definedName name="_xlnm.Print_Area" localSheetId="35">'C8.4'!$A$1:$H$18</definedName>
    <definedName name="_xlnm.Print_Area" localSheetId="125">'C8.4 (2)'!$A$1:$H$18</definedName>
    <definedName name="_xlnm.Print_Area" localSheetId="208">'C8.4 (4)'!$A$1:$H$18</definedName>
    <definedName name="_xlnm.Print_Area" localSheetId="292">'C8.4 (5)'!$A$1:$H$18</definedName>
    <definedName name="_xlnm.Print_Area" localSheetId="382">'C8.4 (6)'!$A$1:$H$18</definedName>
    <definedName name="_xlnm.Print_Area" localSheetId="36">'C8.5'!$A$1:$H$20</definedName>
    <definedName name="_xlnm.Print_Area" localSheetId="209">'C8.5 (4)'!$A$1:$H$20</definedName>
    <definedName name="_xlnm.Print_Area" localSheetId="293">'C8.5 (5)'!$A$1:$H$20</definedName>
    <definedName name="_xlnm.Print_Area" localSheetId="383">'C8.5 (6)'!$A$1:$H$20</definedName>
    <definedName name="_xlnm.Print_Area" localSheetId="126">'C8.5 (A2)'!$A$1:$H$17</definedName>
    <definedName name="_xlnm.Print_Area" localSheetId="37">'C8.6'!$A$1:$G$13</definedName>
    <definedName name="_xlnm.Print_Area" localSheetId="210">'C8.6 (4)'!$A$1:$G$13</definedName>
    <definedName name="_xlnm.Print_Area" localSheetId="294">'C8.6 (5)'!$A$1:$G$13</definedName>
    <definedName name="_xlnm.Print_Area" localSheetId="384">'C8.6 (6)'!$A$1:$G$13</definedName>
    <definedName name="_xlnm.Print_Area" localSheetId="127">'C8.6 (A2)'!$A$1:$G$12</definedName>
    <definedName name="_xlnm.Print_Area" localSheetId="38">'C8.7'!$A$1:$G$16</definedName>
    <definedName name="_xlnm.Print_Area" localSheetId="128">'C8.7 (2)'!$A$1:$G$16</definedName>
    <definedName name="_xlnm.Print_Area" localSheetId="211">'C8.7 (4)'!$A$1:$G$16</definedName>
    <definedName name="_xlnm.Print_Area" localSheetId="295">'C8.7 (5)'!$A$1:$G$16</definedName>
    <definedName name="_xlnm.Print_Area" localSheetId="385">'C8.7 (6)'!$A$1:$G$16</definedName>
    <definedName name="_xlnm.Print_Area" localSheetId="39">'C8.8'!$A$1:$H$70</definedName>
    <definedName name="_xlnm.Print_Area" localSheetId="212">'C8.8 (4)'!$A$1:$H$70</definedName>
    <definedName name="_xlnm.Print_Area" localSheetId="296">'C8.8 (5)'!$A$1:$H$70</definedName>
    <definedName name="_xlnm.Print_Area" localSheetId="386">'C8.8 (6)'!$A$1:$H$70</definedName>
    <definedName name="_xlnm.Print_Area" localSheetId="129">'C8.8 (A2)'!$A$1:$H$52</definedName>
    <definedName name="_xlnm.Print_Area" localSheetId="40">'C8.9'!$A$1:$G$22</definedName>
    <definedName name="_xlnm.Print_Area" localSheetId="130">'C8.9 (2)'!$A$1:$G$22</definedName>
    <definedName name="_xlnm.Print_Area" localSheetId="213">'C8.9 (4)'!$A$1:$G$22</definedName>
    <definedName name="_xlnm.Print_Area" localSheetId="297">'C8.9 (5)'!$A$1:$G$22</definedName>
    <definedName name="_xlnm.Print_Area" localSheetId="387">'C8.9 (6)'!$A$1:$G$22</definedName>
    <definedName name="_xlnm.Print_Area" localSheetId="131">'C9.1 (2)'!$A$1:$H$106</definedName>
    <definedName name="_xlnm.Print_Area" localSheetId="214">'C9.1 (4)'!$A$1:$H$106</definedName>
    <definedName name="_xlnm.Print_Area" localSheetId="298">'C9.1 (5)'!$A$1:$H$106</definedName>
    <definedName name="_xlnm.Print_Area" localSheetId="388">'C9.1 (6)'!$A$1:$H$106</definedName>
    <definedName name="_xlnm.Print_Area" localSheetId="41">'C9.1 (A1)'!$A$1:$H$38</definedName>
    <definedName name="_xlnm.Print_Area" localSheetId="446">Electrical!$A$1:$I$20</definedName>
    <definedName name="_xlnm.Print_Area" localSheetId="439">'Roadworks (2)'!$A$1:$F$2055</definedName>
    <definedName name="_xlnm.Print_Area" localSheetId="90">'Sect D - D1000'!$A$1:$H$85</definedName>
    <definedName name="_xlnm.Print_Area" localSheetId="180">'Sect D - D1000 (2)'!$A$1:$H$85</definedName>
    <definedName name="_xlnm.Print_Area" localSheetId="347">'Sect D - D1000 (5)'!$A$1:$H$85</definedName>
    <definedName name="_xlnm.Print_Area" localSheetId="437">'Sect D - D1000 (6)'!$A$1:$H$85</definedName>
    <definedName name="_xlnm.Print_Area" localSheetId="182">'Sect D - D1000 (D)'!$A$1:$H$35</definedName>
    <definedName name="_xlnm.Print_Area" localSheetId="448">'Summary of Pricing'!$A$1:$I$148</definedName>
    <definedName name="_xlnm.Print_Area" localSheetId="91">'Summary of Pricing (A1)'!$A$1:$D$125</definedName>
    <definedName name="_xlnm.Print_Area" localSheetId="181">'Summary of Pricing (A2)'!$A$1:$D$127</definedName>
    <definedName name="_xlnm.Print_Area" localSheetId="348">'Summary of Pricing (B1)'!$A$1:$D$127</definedName>
    <definedName name="_xlnm.Print_Area" localSheetId="438">'Summary of Pricing (B2)'!$A$1:$D$127</definedName>
    <definedName name="_xlnm.Print_Area" localSheetId="183">'Summary of Pricing (D)'!$A$1:$D$9</definedName>
    <definedName name="_xlnm.Print_Area" localSheetId="447">'Summary of Pricing (E)'!$A$1:$D$98</definedName>
    <definedName name="_xlnm.Print_Titles" localSheetId="92">'C1.2 (2)'!$1:$2</definedName>
    <definedName name="_xlnm.Print_Titles" localSheetId="259">'C1.2 (5)'!$1:$2</definedName>
    <definedName name="_xlnm.Print_Titles" localSheetId="349">'C1.2 (6)'!$1:$2</definedName>
    <definedName name="_xlnm.Print_Titles" localSheetId="2">'C1.2 (A1)'!$1:$2</definedName>
    <definedName name="_xlnm.Print_Titles" localSheetId="93">'C1.3 (2)'!$1:$2</definedName>
    <definedName name="_xlnm.Print_Titles" localSheetId="184">'C1.3 (4)'!$1:$2</definedName>
    <definedName name="_xlnm.Print_Titles" localSheetId="260">'C1.3 (5)'!$1:$2</definedName>
    <definedName name="_xlnm.Print_Titles" localSheetId="350">'C1.3 (6)'!$1:$2</definedName>
    <definedName name="_xlnm.Print_Titles" localSheetId="3">'C1.3 (A1)'!$1:$2</definedName>
    <definedName name="_xlnm.Print_Titles" localSheetId="94">'C1.4 (2)'!$1:$2</definedName>
    <definedName name="_xlnm.Print_Titles" localSheetId="185">'C1.4 (4)'!$1:$2</definedName>
    <definedName name="_xlnm.Print_Titles" localSheetId="261">'C1.4 (5)'!$1:$2</definedName>
    <definedName name="_xlnm.Print_Titles" localSheetId="351">'C1.4 (6)'!$1:$2</definedName>
    <definedName name="_xlnm.Print_Titles" localSheetId="4">'C1.4 (A1)'!$1:$2</definedName>
    <definedName name="_xlnm.Print_Titles" localSheetId="95">'C1.5 (2)'!$1:$2</definedName>
    <definedName name="_xlnm.Print_Titles" localSheetId="262">'C1.5 (5)'!$1:$2</definedName>
    <definedName name="_xlnm.Print_Titles" localSheetId="352">'C1.5 (6)'!$1:$2</definedName>
    <definedName name="_xlnm.Print_Titles" localSheetId="5">'C1.5 (A1)'!$1:$2</definedName>
    <definedName name="_xlnm.Print_Titles" localSheetId="96">'C1.6 (2)'!$1:$2</definedName>
    <definedName name="_xlnm.Print_Titles" localSheetId="263">'C1.6 (5)'!$1:$2</definedName>
    <definedName name="_xlnm.Print_Titles" localSheetId="353">'C1.6 (6)'!$1:$2</definedName>
    <definedName name="_xlnm.Print_Titles" localSheetId="6">'C1.6 (A1)'!$1:$2</definedName>
    <definedName name="_xlnm.Print_Titles" localSheetId="97">'C1.7 (2)'!$1:$2</definedName>
    <definedName name="_xlnm.Print_Titles" localSheetId="354">'C1.7 (6)'!$1:$2</definedName>
    <definedName name="_xlnm.Print_Titles" localSheetId="7">'C1.7 (A1)'!$1:$2</definedName>
    <definedName name="_xlnm.Print_Titles" localSheetId="264">'C1.7 (B1)'!$1:$2</definedName>
    <definedName name="_xlnm.Print_Titles" localSheetId="99">'C2.2 (2)'!$1:$2</definedName>
    <definedName name="_xlnm.Print_Titles" localSheetId="187">'C2.2 (4)'!$1:$2</definedName>
    <definedName name="_xlnm.Print_Titles" localSheetId="266">'C2.2 (5)'!$1:$2</definedName>
    <definedName name="_xlnm.Print_Titles" localSheetId="356">'C2.2 (6)'!$1:$2</definedName>
    <definedName name="_xlnm.Print_Titles" localSheetId="9">'C2.2 (A1)'!$1:$2</definedName>
    <definedName name="_xlnm.Print_Titles" localSheetId="102">'C3.1 (2)'!$1:$2</definedName>
    <definedName name="_xlnm.Print_Titles" localSheetId="190">'C3.1 (4)'!$1:$2</definedName>
    <definedName name="_xlnm.Print_Titles" localSheetId="269">'C3.1 (5)'!$1:$2</definedName>
    <definedName name="_xlnm.Print_Titles" localSheetId="359">'C3.1 (6)'!$1:$2</definedName>
    <definedName name="_xlnm.Print_Titles" localSheetId="12">'C3.1 (A1)'!$1:$2</definedName>
    <definedName name="_xlnm.Print_Titles" localSheetId="103">'C3.2 (2)'!$1:$2</definedName>
    <definedName name="_xlnm.Print_Titles" localSheetId="191">'C3.2 (4)'!$1:$2</definedName>
    <definedName name="_xlnm.Print_Titles" localSheetId="360">'C3.2 (6)'!$1:$2</definedName>
    <definedName name="_xlnm.Print_Titles" localSheetId="13">'C3.2 (A1)'!$1:$2</definedName>
    <definedName name="_xlnm.Print_Titles" localSheetId="270">'C3.2 (B1)'!$1:$2</definedName>
    <definedName name="_xlnm.Print_Titles" localSheetId="104">'C3.3 (2)'!$1:$2</definedName>
    <definedName name="_xlnm.Print_Titles" localSheetId="192">'C3.3 (4)'!$1:$2</definedName>
    <definedName name="_xlnm.Print_Titles" localSheetId="271">'C3.3 (5)'!$1:$2</definedName>
    <definedName name="_xlnm.Print_Titles" localSheetId="361">'C3.3 (6)'!$1:$2</definedName>
    <definedName name="_xlnm.Print_Titles" localSheetId="14">'C3.3 (A1)'!$1:$2</definedName>
    <definedName name="_xlnm.Print_Titles" localSheetId="439">'Roadworks (2)'!$1:$4</definedName>
    <definedName name="_xlnm.Print_Titles" localSheetId="441">'Stakeholder (2)'!$1:$4</definedName>
  </definedNames>
  <calcPr calcId="191029" iterate="1" iterateCount="32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1" i="617" l="1"/>
  <c r="D91" i="617" s="1"/>
  <c r="C94" i="617"/>
  <c r="D94" i="617" s="1"/>
  <c r="C88" i="617"/>
  <c r="C87" i="617"/>
  <c r="C86" i="617"/>
  <c r="C85" i="617"/>
  <c r="C84" i="617"/>
  <c r="C83" i="617"/>
  <c r="C82" i="617"/>
  <c r="C81" i="617"/>
  <c r="C80" i="617"/>
  <c r="C79" i="617"/>
  <c r="C78" i="617"/>
  <c r="C77" i="617"/>
  <c r="C74" i="617"/>
  <c r="C73" i="617"/>
  <c r="C72" i="617"/>
  <c r="C71" i="617"/>
  <c r="C70" i="617"/>
  <c r="C69" i="617"/>
  <c r="C68" i="617"/>
  <c r="C67" i="617"/>
  <c r="C66" i="617"/>
  <c r="D74" i="617" s="1"/>
  <c r="C63" i="617"/>
  <c r="D63" i="617" s="1"/>
  <c r="C60" i="617"/>
  <c r="D60" i="617" s="1"/>
  <c r="C57" i="617"/>
  <c r="C56" i="617"/>
  <c r="C55" i="617"/>
  <c r="C54" i="617"/>
  <c r="C53" i="617"/>
  <c r="C52" i="617"/>
  <c r="C51" i="617"/>
  <c r="C50" i="617"/>
  <c r="C49" i="617"/>
  <c r="D57" i="617" s="1"/>
  <c r="C46" i="617"/>
  <c r="C45" i="617"/>
  <c r="C44" i="617"/>
  <c r="C43" i="617"/>
  <c r="C42" i="617"/>
  <c r="C41" i="617"/>
  <c r="C38" i="617"/>
  <c r="C37" i="617"/>
  <c r="C34" i="617"/>
  <c r="C33" i="617"/>
  <c r="C32" i="617"/>
  <c r="C31" i="617"/>
  <c r="C30" i="617"/>
  <c r="D34" i="617" s="1"/>
  <c r="C26" i="617"/>
  <c r="C25" i="617"/>
  <c r="C24" i="617"/>
  <c r="C23" i="617"/>
  <c r="D27" i="617" s="1"/>
  <c r="C20" i="617"/>
  <c r="C19" i="617"/>
  <c r="C18" i="617"/>
  <c r="D20" i="617" s="1"/>
  <c r="C15" i="617"/>
  <c r="C14" i="617"/>
  <c r="C13" i="617"/>
  <c r="C12" i="617"/>
  <c r="D15" i="617" s="1"/>
  <c r="C9" i="617"/>
  <c r="C8" i="617"/>
  <c r="C7" i="617"/>
  <c r="C6" i="617"/>
  <c r="C5" i="617"/>
  <c r="C4" i="617"/>
  <c r="D9" i="617" s="1"/>
  <c r="I15" i="616"/>
  <c r="F28" i="79"/>
  <c r="F27" i="79"/>
  <c r="F26" i="79"/>
  <c r="H9" i="593"/>
  <c r="R12" i="73"/>
  <c r="U11" i="73"/>
  <c r="T11" i="73"/>
  <c r="U10" i="73"/>
  <c r="T10" i="73"/>
  <c r="I38" i="77"/>
  <c r="H7" i="586"/>
  <c r="F25" i="106"/>
  <c r="H25" i="106" s="1"/>
  <c r="C97" i="617" l="1"/>
  <c r="H125" i="614" s="1"/>
  <c r="I125" i="614" s="1"/>
  <c r="I127" i="614" s="1"/>
  <c r="D88" i="617"/>
  <c r="D46" i="617"/>
  <c r="D38" i="617"/>
  <c r="H28" i="79"/>
  <c r="F37" i="79"/>
  <c r="H37" i="79" s="1"/>
  <c r="H27" i="79"/>
  <c r="F36" i="79"/>
  <c r="H36" i="79" s="1"/>
  <c r="H26" i="79"/>
  <c r="F35" i="79"/>
  <c r="H35" i="79" s="1"/>
  <c r="H15" i="503"/>
  <c r="H13" i="503"/>
  <c r="H12" i="503"/>
  <c r="H9" i="503"/>
  <c r="H7" i="503"/>
  <c r="H6" i="503"/>
  <c r="H15" i="593"/>
  <c r="H13" i="593"/>
  <c r="H12" i="593"/>
  <c r="H7" i="593"/>
  <c r="H19" i="593" l="1"/>
  <c r="F30" i="342" l="1"/>
  <c r="H10" i="82"/>
  <c r="F20" i="107" l="1"/>
  <c r="H20" i="107" s="1"/>
  <c r="F24" i="86"/>
  <c r="H24" i="86" s="1"/>
  <c r="F23" i="86"/>
  <c r="H23" i="86" s="1"/>
  <c r="F8" i="82"/>
  <c r="F7" i="82"/>
  <c r="G32" i="69" l="1"/>
  <c r="G34" i="69" s="1"/>
  <c r="I34" i="69" s="1"/>
  <c r="I32" i="69" l="1"/>
  <c r="G33" i="69"/>
  <c r="I33" i="69" s="1"/>
  <c r="I6" i="84"/>
  <c r="H8" i="82"/>
  <c r="F65" i="66"/>
  <c r="F22" i="66"/>
  <c r="H22" i="66" s="1"/>
  <c r="H20" i="66"/>
  <c r="H19" i="66"/>
  <c r="H18" i="66"/>
  <c r="H17" i="66"/>
  <c r="H16" i="66"/>
  <c r="H15" i="66"/>
  <c r="H14" i="66"/>
  <c r="H13" i="66"/>
  <c r="H23" i="110" l="1"/>
  <c r="G14" i="113" l="1"/>
  <c r="I14" i="113" s="1"/>
  <c r="I15" i="81" l="1"/>
  <c r="G59" i="69"/>
  <c r="U3" i="565"/>
  <c r="T3" i="565"/>
  <c r="R33" i="565" l="1"/>
  <c r="R30" i="565"/>
  <c r="R29" i="565"/>
  <c r="R28" i="565"/>
  <c r="R27" i="565"/>
  <c r="R25" i="565"/>
  <c r="R24" i="565"/>
  <c r="R23" i="565"/>
  <c r="R21" i="565"/>
  <c r="R20" i="565"/>
  <c r="R19" i="565"/>
  <c r="R17" i="565"/>
  <c r="R16" i="565"/>
  <c r="R15" i="565"/>
  <c r="R13" i="565"/>
  <c r="R12" i="565"/>
  <c r="R11" i="565"/>
  <c r="R10" i="565"/>
  <c r="R7" i="565"/>
  <c r="R6" i="565"/>
  <c r="R37" i="565" l="1"/>
  <c r="F20" i="342"/>
  <c r="G122" i="614"/>
  <c r="G62" i="614"/>
  <c r="G59" i="614"/>
  <c r="G48" i="614"/>
  <c r="G29" i="614"/>
  <c r="G116" i="614"/>
  <c r="G115" i="614"/>
  <c r="G114" i="614"/>
  <c r="G113" i="614"/>
  <c r="G112" i="614"/>
  <c r="G111" i="614"/>
  <c r="G110" i="614"/>
  <c r="G109" i="614"/>
  <c r="G108" i="614"/>
  <c r="G107" i="614"/>
  <c r="G106" i="614"/>
  <c r="G103" i="614"/>
  <c r="G102" i="614"/>
  <c r="G101" i="614"/>
  <c r="G100" i="614"/>
  <c r="G99" i="614"/>
  <c r="G98" i="614"/>
  <c r="G87" i="614"/>
  <c r="G86" i="614"/>
  <c r="G85" i="614"/>
  <c r="G84" i="614"/>
  <c r="G83" i="614"/>
  <c r="G82" i="614"/>
  <c r="G81" i="614"/>
  <c r="G80" i="614"/>
  <c r="G79" i="614"/>
  <c r="G78" i="614"/>
  <c r="G77" i="614"/>
  <c r="G76" i="614"/>
  <c r="G45" i="614"/>
  <c r="G44" i="614"/>
  <c r="G43" i="614"/>
  <c r="G42" i="614"/>
  <c r="G41" i="614"/>
  <c r="G40" i="614"/>
  <c r="G36" i="614"/>
  <c r="G15" i="614"/>
  <c r="G14" i="614"/>
  <c r="F122" i="614"/>
  <c r="F62" i="614"/>
  <c r="F59" i="614"/>
  <c r="F48" i="614"/>
  <c r="F29" i="614"/>
  <c r="E95" i="614"/>
  <c r="E94" i="614"/>
  <c r="E67" i="614"/>
  <c r="D122" i="614"/>
  <c r="D119" i="614"/>
  <c r="D90" i="614"/>
  <c r="D65" i="614"/>
  <c r="D59" i="614"/>
  <c r="D7" i="614"/>
  <c r="F116" i="614"/>
  <c r="E116" i="614"/>
  <c r="D116" i="614"/>
  <c r="F115" i="614"/>
  <c r="E115" i="614"/>
  <c r="D115" i="614"/>
  <c r="F114" i="614"/>
  <c r="E114" i="614"/>
  <c r="D114" i="614"/>
  <c r="F113" i="614"/>
  <c r="E113" i="614"/>
  <c r="D113" i="614"/>
  <c r="F112" i="614"/>
  <c r="E112" i="614"/>
  <c r="D112" i="614"/>
  <c r="F111" i="614"/>
  <c r="E111" i="614"/>
  <c r="D111" i="614"/>
  <c r="F110" i="614"/>
  <c r="E110" i="614"/>
  <c r="D110" i="614"/>
  <c r="F109" i="614"/>
  <c r="E109" i="614"/>
  <c r="D109" i="614"/>
  <c r="F108" i="614"/>
  <c r="E108" i="614"/>
  <c r="D108" i="614"/>
  <c r="F107" i="614"/>
  <c r="E107" i="614"/>
  <c r="D107" i="614"/>
  <c r="F106" i="614"/>
  <c r="E106" i="614"/>
  <c r="D106" i="614"/>
  <c r="F103" i="614"/>
  <c r="E103" i="614"/>
  <c r="D103" i="614"/>
  <c r="F102" i="614"/>
  <c r="E102" i="614"/>
  <c r="D102" i="614"/>
  <c r="F101" i="614"/>
  <c r="E101" i="614"/>
  <c r="D101" i="614"/>
  <c r="F100" i="614"/>
  <c r="E100" i="614"/>
  <c r="D100" i="614"/>
  <c r="F99" i="614"/>
  <c r="E99" i="614"/>
  <c r="D99" i="614"/>
  <c r="F98" i="614"/>
  <c r="E98" i="614"/>
  <c r="D98" i="614"/>
  <c r="F87" i="614"/>
  <c r="E87" i="614"/>
  <c r="D87" i="614"/>
  <c r="F86" i="614"/>
  <c r="E86" i="614"/>
  <c r="D86" i="614"/>
  <c r="F85" i="614"/>
  <c r="E85" i="614"/>
  <c r="D85" i="614"/>
  <c r="F84" i="614"/>
  <c r="E84" i="614"/>
  <c r="D84" i="614"/>
  <c r="F83" i="614"/>
  <c r="E83" i="614"/>
  <c r="D83" i="614"/>
  <c r="F82" i="614"/>
  <c r="E82" i="614"/>
  <c r="D82" i="614"/>
  <c r="F81" i="614"/>
  <c r="E81" i="614"/>
  <c r="D81" i="614"/>
  <c r="F80" i="614"/>
  <c r="E80" i="614"/>
  <c r="D80" i="614"/>
  <c r="F79" i="614"/>
  <c r="E79" i="614"/>
  <c r="D79" i="614"/>
  <c r="F78" i="614"/>
  <c r="E78" i="614"/>
  <c r="D78" i="614"/>
  <c r="F77" i="614"/>
  <c r="E77" i="614"/>
  <c r="D77" i="614"/>
  <c r="F76" i="614"/>
  <c r="E76" i="614"/>
  <c r="D76" i="614"/>
  <c r="F45" i="614"/>
  <c r="E45" i="614"/>
  <c r="D45" i="614"/>
  <c r="F44" i="614"/>
  <c r="E44" i="614"/>
  <c r="D44" i="614"/>
  <c r="F43" i="614"/>
  <c r="E43" i="614"/>
  <c r="D43" i="614"/>
  <c r="F42" i="614"/>
  <c r="E42" i="614"/>
  <c r="D42" i="614"/>
  <c r="F41" i="614"/>
  <c r="E41" i="614"/>
  <c r="D41" i="614"/>
  <c r="F40" i="614"/>
  <c r="E40" i="614"/>
  <c r="D40" i="614"/>
  <c r="F36" i="614"/>
  <c r="E36" i="614"/>
  <c r="D36" i="614"/>
  <c r="F15" i="614"/>
  <c r="E15" i="614"/>
  <c r="D15" i="614"/>
  <c r="F14" i="614"/>
  <c r="E14" i="614"/>
  <c r="D14" i="614"/>
  <c r="H65" i="66" l="1"/>
  <c r="H13" i="498"/>
  <c r="F82" i="612"/>
  <c r="H82" i="612" s="1"/>
  <c r="F77" i="612"/>
  <c r="H77" i="612" s="1"/>
  <c r="F75" i="612"/>
  <c r="H75" i="612" s="1"/>
  <c r="F65" i="612"/>
  <c r="H65" i="612" s="1"/>
  <c r="H34" i="612"/>
  <c r="F31" i="612"/>
  <c r="H31" i="612" s="1"/>
  <c r="F23" i="612"/>
  <c r="H23" i="612" s="1"/>
  <c r="H20" i="612"/>
  <c r="H19" i="612"/>
  <c r="H18" i="612"/>
  <c r="H16" i="612"/>
  <c r="H15" i="612"/>
  <c r="H14" i="612"/>
  <c r="H13" i="612"/>
  <c r="H12" i="612"/>
  <c r="F9" i="612"/>
  <c r="H9" i="612" s="1"/>
  <c r="G14" i="611"/>
  <c r="I14" i="611" s="1"/>
  <c r="G12" i="611"/>
  <c r="I12" i="611" s="1"/>
  <c r="G10" i="611"/>
  <c r="I10" i="611" s="1"/>
  <c r="G8" i="611"/>
  <c r="I8" i="611" s="1"/>
  <c r="G6" i="610"/>
  <c r="G5" i="610"/>
  <c r="G11" i="609"/>
  <c r="G15" i="609" s="1"/>
  <c r="C116" i="613" s="1"/>
  <c r="G36" i="608"/>
  <c r="G35" i="608"/>
  <c r="G33" i="608"/>
  <c r="G32" i="608"/>
  <c r="G31" i="608"/>
  <c r="G29" i="608"/>
  <c r="G28" i="608"/>
  <c r="G26" i="608"/>
  <c r="G25" i="608"/>
  <c r="G24" i="608"/>
  <c r="G22" i="608"/>
  <c r="G21" i="608"/>
  <c r="G20" i="608"/>
  <c r="G19" i="608"/>
  <c r="G17" i="608"/>
  <c r="G16" i="608"/>
  <c r="G15" i="608"/>
  <c r="G14" i="608"/>
  <c r="G13" i="608"/>
  <c r="G11" i="608"/>
  <c r="G10" i="608"/>
  <c r="G8" i="608"/>
  <c r="G6" i="608"/>
  <c r="G5" i="608"/>
  <c r="G19" i="607"/>
  <c r="G18" i="607"/>
  <c r="G17" i="607"/>
  <c r="G16" i="607"/>
  <c r="G15" i="607"/>
  <c r="G14" i="607"/>
  <c r="G13" i="607"/>
  <c r="G11" i="607"/>
  <c r="G10" i="607"/>
  <c r="G8" i="607"/>
  <c r="G7" i="607"/>
  <c r="G5" i="607"/>
  <c r="G8" i="606"/>
  <c r="G6" i="606"/>
  <c r="G5" i="606"/>
  <c r="G10" i="605"/>
  <c r="G9" i="605"/>
  <c r="G8" i="605"/>
  <c r="G6" i="605"/>
  <c r="E20" i="604"/>
  <c r="G20" i="604" s="1"/>
  <c r="G18" i="604"/>
  <c r="G16" i="604"/>
  <c r="G14" i="604"/>
  <c r="G13" i="604"/>
  <c r="G11" i="604"/>
  <c r="G10" i="604"/>
  <c r="G8" i="604"/>
  <c r="G7" i="604"/>
  <c r="G6" i="604"/>
  <c r="H23" i="603"/>
  <c r="H22" i="603"/>
  <c r="H21" i="603"/>
  <c r="H19" i="603"/>
  <c r="H18" i="603"/>
  <c r="H16" i="603"/>
  <c r="H15" i="603"/>
  <c r="H13" i="603"/>
  <c r="H12" i="603"/>
  <c r="H10" i="603"/>
  <c r="H9" i="603"/>
  <c r="H6" i="603"/>
  <c r="H5" i="603"/>
  <c r="G18" i="602"/>
  <c r="G17" i="602"/>
  <c r="G16" i="602"/>
  <c r="G15" i="602"/>
  <c r="G13" i="602"/>
  <c r="G12" i="602"/>
  <c r="G10" i="602"/>
  <c r="G9" i="602"/>
  <c r="G7" i="602"/>
  <c r="G6" i="602"/>
  <c r="G24" i="601"/>
  <c r="G22" i="601"/>
  <c r="G20" i="601"/>
  <c r="G18" i="601"/>
  <c r="G16" i="601"/>
  <c r="G14" i="601"/>
  <c r="G13" i="601"/>
  <c r="G11" i="601"/>
  <c r="G9" i="601"/>
  <c r="G8" i="601"/>
  <c r="G7" i="601"/>
  <c r="G6" i="601"/>
  <c r="I24" i="600"/>
  <c r="G22" i="600"/>
  <c r="I22" i="600" s="1"/>
  <c r="I17" i="600"/>
  <c r="I16" i="600"/>
  <c r="I15" i="600"/>
  <c r="I12" i="600"/>
  <c r="I11" i="600"/>
  <c r="I9" i="600"/>
  <c r="I8" i="600"/>
  <c r="I13" i="599"/>
  <c r="C104" i="613" s="1"/>
  <c r="G32" i="598"/>
  <c r="G30" i="598"/>
  <c r="G28" i="598"/>
  <c r="G26" i="598"/>
  <c r="G25" i="598"/>
  <c r="G23" i="598"/>
  <c r="G22" i="598"/>
  <c r="G21" i="598"/>
  <c r="G20" i="598"/>
  <c r="G7" i="597"/>
  <c r="G6" i="597"/>
  <c r="G6" i="596"/>
  <c r="G5" i="596"/>
  <c r="G14" i="595"/>
  <c r="G13" i="595"/>
  <c r="G12" i="595"/>
  <c r="G11" i="595"/>
  <c r="G9" i="595"/>
  <c r="G8" i="595"/>
  <c r="G7" i="595"/>
  <c r="G6" i="595"/>
  <c r="H20" i="594"/>
  <c r="H19" i="594"/>
  <c r="H18" i="594"/>
  <c r="H16" i="594"/>
  <c r="H15" i="594"/>
  <c r="H14" i="594"/>
  <c r="H11" i="594"/>
  <c r="H10" i="594"/>
  <c r="H8" i="594"/>
  <c r="H7" i="594"/>
  <c r="H6" i="594"/>
  <c r="G16" i="591"/>
  <c r="E15" i="591"/>
  <c r="G15" i="591" s="1"/>
  <c r="G12" i="591"/>
  <c r="G11" i="591"/>
  <c r="G10" i="591"/>
  <c r="G9" i="591"/>
  <c r="G6" i="591"/>
  <c r="G14" i="590"/>
  <c r="G13" i="590"/>
  <c r="G12" i="590"/>
  <c r="G11" i="590"/>
  <c r="G10" i="590"/>
  <c r="G8" i="590"/>
  <c r="G7" i="590"/>
  <c r="G6" i="590"/>
  <c r="G9" i="585"/>
  <c r="G8" i="585"/>
  <c r="G7" i="585"/>
  <c r="G6" i="585"/>
  <c r="F14" i="584"/>
  <c r="C87" i="613" s="1"/>
  <c r="F11" i="583"/>
  <c r="F10" i="583"/>
  <c r="F9" i="583"/>
  <c r="F8" i="583"/>
  <c r="F7" i="583"/>
  <c r="F6" i="583"/>
  <c r="F5" i="583"/>
  <c r="F16" i="582"/>
  <c r="F15" i="582"/>
  <c r="F14" i="582"/>
  <c r="F13" i="582"/>
  <c r="F12" i="582"/>
  <c r="F11" i="582"/>
  <c r="F10" i="582"/>
  <c r="F9" i="582"/>
  <c r="F8" i="582"/>
  <c r="F7" i="582"/>
  <c r="F6" i="582"/>
  <c r="F5" i="582"/>
  <c r="G21" i="581"/>
  <c r="G20" i="581"/>
  <c r="G19" i="581"/>
  <c r="G18" i="581"/>
  <c r="G17" i="581"/>
  <c r="G16" i="581"/>
  <c r="G15" i="581"/>
  <c r="G14" i="581"/>
  <c r="G13" i="581"/>
  <c r="G12" i="581"/>
  <c r="G11" i="581"/>
  <c r="G11" i="580"/>
  <c r="G10" i="580"/>
  <c r="G9" i="580"/>
  <c r="G7" i="580"/>
  <c r="G6" i="580"/>
  <c r="H42" i="579"/>
  <c r="H41" i="579"/>
  <c r="H40" i="579"/>
  <c r="H39" i="579"/>
  <c r="H38" i="579"/>
  <c r="H36" i="579"/>
  <c r="H35" i="579"/>
  <c r="H34" i="579"/>
  <c r="H33" i="579"/>
  <c r="H32" i="579"/>
  <c r="H31" i="579"/>
  <c r="H30" i="579"/>
  <c r="H27" i="579"/>
  <c r="H26" i="579"/>
  <c r="H25" i="579"/>
  <c r="H24" i="579"/>
  <c r="H22" i="579"/>
  <c r="H21" i="579"/>
  <c r="H20" i="579"/>
  <c r="H18" i="579"/>
  <c r="H17" i="579"/>
  <c r="H16" i="579"/>
  <c r="H15" i="579"/>
  <c r="H14" i="579"/>
  <c r="H13" i="579"/>
  <c r="H12" i="579"/>
  <c r="H10" i="579"/>
  <c r="H9" i="579"/>
  <c r="G22" i="578"/>
  <c r="G21" i="578"/>
  <c r="G20" i="578"/>
  <c r="G19" i="578"/>
  <c r="G17" i="578"/>
  <c r="G16" i="578"/>
  <c r="G15" i="578"/>
  <c r="G14" i="578"/>
  <c r="G13" i="578"/>
  <c r="G12" i="578"/>
  <c r="G10" i="578"/>
  <c r="G9" i="578"/>
  <c r="G8" i="578"/>
  <c r="G6" i="578"/>
  <c r="G36" i="577"/>
  <c r="G35" i="577"/>
  <c r="G34" i="577"/>
  <c r="G33" i="577"/>
  <c r="G31" i="577"/>
  <c r="G30" i="577"/>
  <c r="G29" i="577"/>
  <c r="G28" i="577"/>
  <c r="G27" i="577"/>
  <c r="G26" i="577"/>
  <c r="G25" i="577"/>
  <c r="G23" i="577"/>
  <c r="G22" i="577"/>
  <c r="G21" i="577"/>
  <c r="G20" i="577"/>
  <c r="G19" i="577"/>
  <c r="G17" i="577"/>
  <c r="G16" i="577"/>
  <c r="G15" i="577"/>
  <c r="G13" i="577"/>
  <c r="G12" i="577"/>
  <c r="G11" i="577"/>
  <c r="G10" i="577"/>
  <c r="G9" i="577"/>
  <c r="G77" i="576"/>
  <c r="G76" i="576"/>
  <c r="G75" i="576"/>
  <c r="G74" i="576"/>
  <c r="G73" i="576"/>
  <c r="G72" i="576"/>
  <c r="G71" i="576"/>
  <c r="G70" i="576"/>
  <c r="G69" i="576"/>
  <c r="G68" i="576"/>
  <c r="G67" i="576"/>
  <c r="G66" i="576"/>
  <c r="G60" i="576"/>
  <c r="G59" i="576"/>
  <c r="G58" i="576"/>
  <c r="G57" i="576"/>
  <c r="G56" i="576"/>
  <c r="G55" i="576"/>
  <c r="G54" i="576"/>
  <c r="G53" i="576"/>
  <c r="G51" i="576"/>
  <c r="G50" i="576"/>
  <c r="G49" i="576"/>
  <c r="G47" i="576"/>
  <c r="G46" i="576"/>
  <c r="G45" i="576"/>
  <c r="G44" i="576"/>
  <c r="G42" i="576"/>
  <c r="G41" i="576"/>
  <c r="G40" i="576"/>
  <c r="G39" i="576"/>
  <c r="G38" i="576"/>
  <c r="G37" i="576"/>
  <c r="G36" i="576"/>
  <c r="G35" i="576"/>
  <c r="G34" i="576"/>
  <c r="G33" i="576"/>
  <c r="G32" i="576"/>
  <c r="G31" i="576"/>
  <c r="G29" i="576"/>
  <c r="G28" i="576"/>
  <c r="G27" i="576"/>
  <c r="G25" i="576"/>
  <c r="G24" i="576"/>
  <c r="G23" i="576"/>
  <c r="G22" i="576"/>
  <c r="G21" i="576"/>
  <c r="G20" i="576"/>
  <c r="G19" i="576"/>
  <c r="G18" i="576"/>
  <c r="G17" i="576"/>
  <c r="G16" i="576"/>
  <c r="G29" i="575"/>
  <c r="G28" i="575"/>
  <c r="G27" i="575"/>
  <c r="G26" i="575"/>
  <c r="G25" i="575"/>
  <c r="G24" i="575"/>
  <c r="G22" i="575"/>
  <c r="G19" i="575"/>
  <c r="G18" i="575"/>
  <c r="G17" i="575"/>
  <c r="G15" i="575"/>
  <c r="G14" i="575"/>
  <c r="G12" i="575"/>
  <c r="G11" i="575"/>
  <c r="G10" i="575"/>
  <c r="G9" i="575"/>
  <c r="G8" i="575"/>
  <c r="H73" i="574"/>
  <c r="H72" i="574"/>
  <c r="H71" i="574"/>
  <c r="H68" i="574"/>
  <c r="H67" i="574"/>
  <c r="H66" i="574"/>
  <c r="H65" i="574"/>
  <c r="H63" i="574"/>
  <c r="H62" i="574"/>
  <c r="H60" i="574"/>
  <c r="H58" i="574"/>
  <c r="H56" i="574"/>
  <c r="H54" i="574"/>
  <c r="H53" i="574"/>
  <c r="H52" i="574"/>
  <c r="H50" i="574"/>
  <c r="H49" i="574"/>
  <c r="H48" i="574"/>
  <c r="H46" i="574"/>
  <c r="H45" i="574"/>
  <c r="H44" i="574"/>
  <c r="H42" i="574"/>
  <c r="H41" i="574"/>
  <c r="H40" i="574"/>
  <c r="H39" i="574"/>
  <c r="H38" i="574"/>
  <c r="H36" i="574"/>
  <c r="H35" i="574"/>
  <c r="H34" i="574"/>
  <c r="H32" i="574"/>
  <c r="H31" i="574"/>
  <c r="H27" i="574"/>
  <c r="H26" i="574"/>
  <c r="H25" i="574"/>
  <c r="H23" i="574"/>
  <c r="H22" i="574"/>
  <c r="H21" i="574"/>
  <c r="H19" i="574"/>
  <c r="H18" i="574"/>
  <c r="H17" i="574"/>
  <c r="H15" i="574"/>
  <c r="H14" i="574"/>
  <c r="H13" i="574"/>
  <c r="H10" i="574"/>
  <c r="G10" i="573"/>
  <c r="G9" i="573"/>
  <c r="G7" i="573"/>
  <c r="G6" i="573"/>
  <c r="H50" i="572"/>
  <c r="H49" i="572"/>
  <c r="H47" i="572"/>
  <c r="H46" i="572"/>
  <c r="H44" i="572"/>
  <c r="H43" i="572"/>
  <c r="H40" i="572"/>
  <c r="H39" i="572"/>
  <c r="H38" i="572"/>
  <c r="H37" i="572"/>
  <c r="H36" i="572"/>
  <c r="H35" i="572"/>
  <c r="H34" i="572"/>
  <c r="H33" i="572"/>
  <c r="H32" i="572"/>
  <c r="H31" i="572"/>
  <c r="H29" i="572"/>
  <c r="H28" i="572"/>
  <c r="H26" i="572"/>
  <c r="H24" i="572"/>
  <c r="H23" i="572"/>
  <c r="H22" i="572"/>
  <c r="H21" i="572"/>
  <c r="H20" i="572"/>
  <c r="H19" i="572"/>
  <c r="H17" i="572"/>
  <c r="H16" i="572"/>
  <c r="H15" i="572"/>
  <c r="H13" i="572"/>
  <c r="H12" i="572"/>
  <c r="H10" i="572"/>
  <c r="H9" i="572"/>
  <c r="H7" i="572"/>
  <c r="H6" i="572"/>
  <c r="G84" i="571"/>
  <c r="G83" i="571"/>
  <c r="G82" i="571"/>
  <c r="G81" i="571"/>
  <c r="G79" i="571"/>
  <c r="G78" i="571"/>
  <c r="G77" i="571"/>
  <c r="G76" i="571"/>
  <c r="G75" i="571"/>
  <c r="G74" i="571"/>
  <c r="E73" i="571"/>
  <c r="G73" i="571" s="1"/>
  <c r="G71" i="571"/>
  <c r="G70" i="571"/>
  <c r="G69" i="571"/>
  <c r="G68" i="571"/>
  <c r="G66" i="571"/>
  <c r="G65" i="571"/>
  <c r="G64" i="571"/>
  <c r="G62" i="571"/>
  <c r="G61" i="571"/>
  <c r="G60" i="571"/>
  <c r="G59" i="571"/>
  <c r="G58" i="571"/>
  <c r="G57" i="571"/>
  <c r="G55" i="571"/>
  <c r="G54" i="571"/>
  <c r="G53" i="571"/>
  <c r="G52" i="571"/>
  <c r="G50" i="571"/>
  <c r="G49" i="571"/>
  <c r="G48" i="571"/>
  <c r="G47" i="571"/>
  <c r="G45" i="571"/>
  <c r="G44" i="571"/>
  <c r="G43" i="571"/>
  <c r="G42" i="571"/>
  <c r="G41" i="571"/>
  <c r="G40" i="571"/>
  <c r="G39" i="571"/>
  <c r="G38" i="571"/>
  <c r="G37" i="571"/>
  <c r="G36" i="571"/>
  <c r="G35" i="571"/>
  <c r="G34" i="571"/>
  <c r="G33" i="571"/>
  <c r="G32" i="571"/>
  <c r="G31" i="571"/>
  <c r="G30" i="571"/>
  <c r="G29" i="571"/>
  <c r="G28" i="571"/>
  <c r="G27" i="571"/>
  <c r="G25" i="571"/>
  <c r="G24" i="571"/>
  <c r="G23" i="571"/>
  <c r="G22" i="571"/>
  <c r="G21" i="571"/>
  <c r="G20" i="571"/>
  <c r="G19" i="571"/>
  <c r="G18" i="571"/>
  <c r="G17" i="571"/>
  <c r="G16" i="571"/>
  <c r="G15" i="571"/>
  <c r="G14" i="571"/>
  <c r="G13" i="571"/>
  <c r="G12" i="571"/>
  <c r="G11" i="571"/>
  <c r="G10" i="571"/>
  <c r="G9" i="571"/>
  <c r="G8" i="571"/>
  <c r="G7" i="571"/>
  <c r="G6" i="571"/>
  <c r="H102" i="570"/>
  <c r="H101" i="570"/>
  <c r="H99" i="570"/>
  <c r="H98" i="570"/>
  <c r="H97" i="570"/>
  <c r="H96" i="570"/>
  <c r="F94" i="570"/>
  <c r="H94" i="570" s="1"/>
  <c r="H91" i="570"/>
  <c r="H90" i="570"/>
  <c r="H89" i="570"/>
  <c r="H87" i="570"/>
  <c r="H86" i="570"/>
  <c r="H85" i="570"/>
  <c r="H83" i="570"/>
  <c r="H82" i="570"/>
  <c r="H81" i="570"/>
  <c r="H80" i="570"/>
  <c r="H77" i="570"/>
  <c r="H76" i="570"/>
  <c r="H75" i="570"/>
  <c r="H74" i="570"/>
  <c r="H72" i="570"/>
  <c r="H71" i="570"/>
  <c r="H70" i="570"/>
  <c r="H69" i="570"/>
  <c r="H68" i="570"/>
  <c r="H66" i="570"/>
  <c r="H65" i="570"/>
  <c r="H63" i="570"/>
  <c r="H62" i="570"/>
  <c r="H60" i="570"/>
  <c r="H59" i="570"/>
  <c r="H57" i="570"/>
  <c r="H56" i="570"/>
  <c r="H55" i="570"/>
  <c r="H52" i="570"/>
  <c r="H51" i="570"/>
  <c r="H50" i="570"/>
  <c r="H49" i="570"/>
  <c r="H48" i="570"/>
  <c r="H47" i="570"/>
  <c r="H46" i="570"/>
  <c r="H44" i="570"/>
  <c r="H43" i="570"/>
  <c r="H42" i="570"/>
  <c r="H41" i="570"/>
  <c r="H39" i="570"/>
  <c r="H38" i="570"/>
  <c r="H37" i="570"/>
  <c r="H35" i="570"/>
  <c r="H34" i="570"/>
  <c r="H33" i="570"/>
  <c r="H31" i="570"/>
  <c r="H30" i="570"/>
  <c r="H29" i="570"/>
  <c r="H28" i="570"/>
  <c r="H27" i="570"/>
  <c r="H25" i="570"/>
  <c r="H24" i="570"/>
  <c r="H23" i="570"/>
  <c r="H22" i="570"/>
  <c r="H20" i="570"/>
  <c r="H19" i="570"/>
  <c r="H18" i="570"/>
  <c r="H17" i="570"/>
  <c r="H15" i="570"/>
  <c r="H14" i="570"/>
  <c r="H13" i="570"/>
  <c r="H12" i="570"/>
  <c r="H10" i="570"/>
  <c r="H9" i="570"/>
  <c r="H8" i="570"/>
  <c r="H7" i="570"/>
  <c r="I69" i="569"/>
  <c r="I68" i="569"/>
  <c r="I67" i="569"/>
  <c r="I66" i="569"/>
  <c r="I65" i="569"/>
  <c r="I64" i="569"/>
  <c r="I62" i="569"/>
  <c r="I61" i="569"/>
  <c r="I60" i="569"/>
  <c r="I58" i="569"/>
  <c r="I57" i="569"/>
  <c r="I56" i="569"/>
  <c r="I55" i="569"/>
  <c r="I54" i="569"/>
  <c r="I53" i="569"/>
  <c r="I52" i="569"/>
  <c r="I50" i="569"/>
  <c r="I49" i="569"/>
  <c r="I48" i="569"/>
  <c r="I47" i="569"/>
  <c r="I46" i="569"/>
  <c r="I45" i="569"/>
  <c r="I42" i="569"/>
  <c r="I41" i="569"/>
  <c r="I40" i="569"/>
  <c r="I39" i="569"/>
  <c r="I38" i="569"/>
  <c r="I37" i="569"/>
  <c r="I34" i="569"/>
  <c r="I33" i="569"/>
  <c r="I32" i="569"/>
  <c r="I31" i="569"/>
  <c r="I30" i="569"/>
  <c r="I29" i="569"/>
  <c r="I27" i="569"/>
  <c r="I26" i="569"/>
  <c r="I25" i="569"/>
  <c r="I23" i="569"/>
  <c r="I22" i="569"/>
  <c r="I19" i="569"/>
  <c r="I18" i="569"/>
  <c r="I16" i="569"/>
  <c r="I15" i="569"/>
  <c r="I13" i="569"/>
  <c r="I12" i="569"/>
  <c r="I11" i="569"/>
  <c r="I10" i="569"/>
  <c r="I9" i="569"/>
  <c r="I7" i="569"/>
  <c r="H75" i="568"/>
  <c r="H74" i="568"/>
  <c r="H73" i="568"/>
  <c r="H71" i="568"/>
  <c r="H70" i="568"/>
  <c r="H69" i="568"/>
  <c r="H68" i="568"/>
  <c r="H67" i="568"/>
  <c r="H66" i="568"/>
  <c r="H65" i="568"/>
  <c r="H64" i="568"/>
  <c r="H63" i="568"/>
  <c r="H62" i="568"/>
  <c r="H61" i="568"/>
  <c r="H59" i="568"/>
  <c r="H58" i="568"/>
  <c r="H57" i="568"/>
  <c r="H56" i="568"/>
  <c r="H55" i="568"/>
  <c r="H54" i="568"/>
  <c r="H52" i="568"/>
  <c r="H51" i="568"/>
  <c r="H50" i="568"/>
  <c r="H48" i="568"/>
  <c r="H46" i="568"/>
  <c r="H45" i="568"/>
  <c r="H44" i="568"/>
  <c r="H42" i="568"/>
  <c r="H41" i="568"/>
  <c r="H40" i="568"/>
  <c r="H38" i="568"/>
  <c r="H37" i="568"/>
  <c r="H35" i="568"/>
  <c r="H34" i="568"/>
  <c r="H33" i="568"/>
  <c r="H32" i="568"/>
  <c r="H30" i="568"/>
  <c r="H29" i="568"/>
  <c r="H28" i="568"/>
  <c r="H27" i="568"/>
  <c r="H26" i="568"/>
  <c r="H24" i="568"/>
  <c r="H23" i="568"/>
  <c r="H22" i="568"/>
  <c r="H21" i="568"/>
  <c r="H18" i="568"/>
  <c r="H17" i="568"/>
  <c r="H16" i="568"/>
  <c r="H15" i="568"/>
  <c r="H14" i="568"/>
  <c r="H10" i="568"/>
  <c r="H9" i="568"/>
  <c r="H8" i="568"/>
  <c r="H7" i="568"/>
  <c r="F7" i="567"/>
  <c r="F6" i="567"/>
  <c r="F5" i="567"/>
  <c r="H28" i="566"/>
  <c r="H27" i="566"/>
  <c r="H25" i="566"/>
  <c r="H24" i="566"/>
  <c r="H22" i="566"/>
  <c r="H21" i="566"/>
  <c r="H20" i="566"/>
  <c r="H19" i="566"/>
  <c r="H18" i="566"/>
  <c r="H17" i="566"/>
  <c r="H15" i="566"/>
  <c r="H13" i="566"/>
  <c r="H12" i="566"/>
  <c r="H11" i="566"/>
  <c r="H10" i="566"/>
  <c r="H9" i="566"/>
  <c r="H8" i="566"/>
  <c r="H7" i="566"/>
  <c r="F33" i="565"/>
  <c r="H33" i="565" s="1"/>
  <c r="H30" i="565"/>
  <c r="H29" i="565"/>
  <c r="H28" i="565"/>
  <c r="H27" i="565"/>
  <c r="H25" i="565"/>
  <c r="H24" i="565"/>
  <c r="H23" i="565"/>
  <c r="H21" i="565"/>
  <c r="H20" i="565"/>
  <c r="H19" i="565"/>
  <c r="H17" i="565"/>
  <c r="H16" i="565"/>
  <c r="H15" i="565"/>
  <c r="H13" i="565"/>
  <c r="H12" i="565"/>
  <c r="H11" i="565"/>
  <c r="H10" i="565"/>
  <c r="H7" i="565"/>
  <c r="H6" i="565"/>
  <c r="H124" i="564"/>
  <c r="H121" i="564"/>
  <c r="H120" i="564"/>
  <c r="H119" i="564"/>
  <c r="H117" i="564"/>
  <c r="H116" i="564"/>
  <c r="H115" i="564"/>
  <c r="H113" i="564"/>
  <c r="H112" i="564"/>
  <c r="H111" i="564"/>
  <c r="H110" i="564"/>
  <c r="H109" i="564"/>
  <c r="H107" i="564"/>
  <c r="H106" i="564"/>
  <c r="H104" i="564"/>
  <c r="H102" i="564"/>
  <c r="H101" i="564"/>
  <c r="H100" i="564"/>
  <c r="H98" i="564"/>
  <c r="H97" i="564"/>
  <c r="H96" i="564"/>
  <c r="H95" i="564"/>
  <c r="H94" i="564"/>
  <c r="H93" i="564"/>
  <c r="H92" i="564"/>
  <c r="H91" i="564"/>
  <c r="H89" i="564"/>
  <c r="H88" i="564"/>
  <c r="H86" i="564"/>
  <c r="H85" i="564"/>
  <c r="H83" i="564"/>
  <c r="H80" i="564"/>
  <c r="H79" i="564"/>
  <c r="H77" i="564"/>
  <c r="H76" i="564"/>
  <c r="H74" i="564"/>
  <c r="H73" i="564"/>
  <c r="H71" i="564"/>
  <c r="H70" i="564"/>
  <c r="H69" i="564"/>
  <c r="H68" i="564"/>
  <c r="H66" i="564"/>
  <c r="H65" i="564"/>
  <c r="H64" i="564"/>
  <c r="H63" i="564"/>
  <c r="H61" i="564"/>
  <c r="H60" i="564"/>
  <c r="H59" i="564"/>
  <c r="H58" i="564"/>
  <c r="H57" i="564"/>
  <c r="H56" i="564"/>
  <c r="H55" i="564"/>
  <c r="H53" i="564"/>
  <c r="H52" i="564"/>
  <c r="H51" i="564"/>
  <c r="H50" i="564"/>
  <c r="H49" i="564"/>
  <c r="H48" i="564"/>
  <c r="H47" i="564"/>
  <c r="H46" i="564"/>
  <c r="H45" i="564"/>
  <c r="H44" i="564"/>
  <c r="H43" i="564"/>
  <c r="H41" i="564"/>
  <c r="H40" i="564"/>
  <c r="H39" i="564"/>
  <c r="H38" i="564"/>
  <c r="H36" i="564"/>
  <c r="H35" i="564"/>
  <c r="H34" i="564"/>
  <c r="H33" i="564"/>
  <c r="H31" i="564"/>
  <c r="H30" i="564"/>
  <c r="H28" i="564"/>
  <c r="H27" i="564"/>
  <c r="H25" i="564"/>
  <c r="H22" i="564"/>
  <c r="H21" i="564"/>
  <c r="H20" i="564"/>
  <c r="H19" i="564"/>
  <c r="H18" i="564"/>
  <c r="H16" i="564"/>
  <c r="H15" i="564"/>
  <c r="H14" i="564"/>
  <c r="H13" i="564"/>
  <c r="H12" i="564"/>
  <c r="H10" i="564"/>
  <c r="H9" i="564"/>
  <c r="H8" i="564"/>
  <c r="H7" i="564"/>
  <c r="H6" i="564"/>
  <c r="H100" i="563"/>
  <c r="H97" i="563"/>
  <c r="H96" i="563"/>
  <c r="H95" i="563"/>
  <c r="H93" i="563"/>
  <c r="H92" i="563"/>
  <c r="H90" i="563"/>
  <c r="H89" i="563"/>
  <c r="H87" i="563"/>
  <c r="H86" i="563"/>
  <c r="H85" i="563"/>
  <c r="H83" i="563"/>
  <c r="H82" i="563"/>
  <c r="H81" i="563"/>
  <c r="H80" i="563"/>
  <c r="H79" i="563"/>
  <c r="H78" i="563"/>
  <c r="H76" i="563"/>
  <c r="H75" i="563"/>
  <c r="H73" i="563"/>
  <c r="H72" i="563"/>
  <c r="H70" i="563"/>
  <c r="H69" i="563"/>
  <c r="H67" i="563"/>
  <c r="H65" i="563"/>
  <c r="H64" i="563"/>
  <c r="H63" i="563"/>
  <c r="H62" i="563"/>
  <c r="H61" i="563"/>
  <c r="H60" i="563"/>
  <c r="H59" i="563"/>
  <c r="H58" i="563"/>
  <c r="H55" i="563"/>
  <c r="H54" i="563"/>
  <c r="H53" i="563"/>
  <c r="H52" i="563"/>
  <c r="H51" i="563"/>
  <c r="H50" i="563"/>
  <c r="H49" i="563"/>
  <c r="H48" i="563"/>
  <c r="H47" i="563"/>
  <c r="H43" i="563"/>
  <c r="H42" i="563"/>
  <c r="H41" i="563"/>
  <c r="H40" i="563"/>
  <c r="H39" i="563"/>
  <c r="H36" i="563"/>
  <c r="H35" i="563"/>
  <c r="H34" i="563"/>
  <c r="H33" i="563"/>
  <c r="H32" i="563"/>
  <c r="H29" i="563"/>
  <c r="H28" i="563"/>
  <c r="H27" i="563"/>
  <c r="H26" i="563"/>
  <c r="H24" i="563"/>
  <c r="H23" i="563"/>
  <c r="G16" i="562"/>
  <c r="G15" i="562"/>
  <c r="G14" i="562"/>
  <c r="G12" i="562"/>
  <c r="G11" i="562"/>
  <c r="G10" i="562"/>
  <c r="G9" i="562"/>
  <c r="G7" i="562"/>
  <c r="G6" i="562"/>
  <c r="H64" i="561"/>
  <c r="H63" i="561"/>
  <c r="H62" i="561"/>
  <c r="H60" i="561"/>
  <c r="H59" i="561"/>
  <c r="H57" i="561"/>
  <c r="H55" i="561"/>
  <c r="H54" i="561"/>
  <c r="H53" i="561"/>
  <c r="H52" i="561"/>
  <c r="H50" i="561"/>
  <c r="H49" i="561"/>
  <c r="H48" i="561"/>
  <c r="H47" i="561"/>
  <c r="H45" i="561"/>
  <c r="H44" i="561"/>
  <c r="H43" i="561"/>
  <c r="H42" i="561"/>
  <c r="H40" i="561"/>
  <c r="H39" i="561"/>
  <c r="H38" i="561"/>
  <c r="H37" i="561"/>
  <c r="H34" i="561"/>
  <c r="H33" i="561"/>
  <c r="H32" i="561"/>
  <c r="H31" i="561"/>
  <c r="H30" i="561"/>
  <c r="H28" i="561"/>
  <c r="H27" i="561"/>
  <c r="H26" i="561"/>
  <c r="H25" i="561"/>
  <c r="H23" i="561"/>
  <c r="H22" i="561"/>
  <c r="H21" i="561"/>
  <c r="H20" i="561"/>
  <c r="H17" i="561"/>
  <c r="H16" i="561"/>
  <c r="H15" i="561"/>
  <c r="H13" i="561"/>
  <c r="H12" i="561"/>
  <c r="H11" i="561"/>
  <c r="H9" i="561"/>
  <c r="H8" i="561"/>
  <c r="H7" i="561"/>
  <c r="G10" i="560"/>
  <c r="G9" i="560"/>
  <c r="G8" i="560"/>
  <c r="G7" i="560"/>
  <c r="G6" i="560"/>
  <c r="G9" i="559"/>
  <c r="G7" i="559"/>
  <c r="G6" i="559"/>
  <c r="H14" i="558"/>
  <c r="H13" i="558"/>
  <c r="H12" i="558"/>
  <c r="H10" i="558"/>
  <c r="H9" i="558"/>
  <c r="H8" i="558"/>
  <c r="H7" i="558"/>
  <c r="H12" i="557"/>
  <c r="H11" i="557"/>
  <c r="H10" i="557"/>
  <c r="H9" i="557"/>
  <c r="H8" i="557"/>
  <c r="H6" i="557"/>
  <c r="G8" i="556"/>
  <c r="G7" i="556"/>
  <c r="G6" i="556"/>
  <c r="H18" i="555"/>
  <c r="H17" i="555"/>
  <c r="H16" i="555"/>
  <c r="H14" i="555"/>
  <c r="H11" i="555"/>
  <c r="H10" i="555"/>
  <c r="H9" i="555"/>
  <c r="H7" i="555"/>
  <c r="G14" i="554"/>
  <c r="G13" i="554"/>
  <c r="G12" i="554"/>
  <c r="G10" i="554"/>
  <c r="G9" i="554"/>
  <c r="G8" i="554"/>
  <c r="G7" i="554"/>
  <c r="G6" i="554"/>
  <c r="G5" i="553"/>
  <c r="G9" i="553" s="1"/>
  <c r="C46" i="613" s="1"/>
  <c r="G5" i="552"/>
  <c r="G9" i="552" s="1"/>
  <c r="C45" i="613" s="1"/>
  <c r="G5" i="551"/>
  <c r="G8" i="551" s="1"/>
  <c r="C44" i="613" s="1"/>
  <c r="G44" i="550"/>
  <c r="G43" i="550"/>
  <c r="G42" i="550"/>
  <c r="G41" i="550"/>
  <c r="G39" i="550"/>
  <c r="G38" i="550"/>
  <c r="G37" i="550"/>
  <c r="G35" i="550"/>
  <c r="G34" i="550"/>
  <c r="G32" i="550"/>
  <c r="G31" i="550"/>
  <c r="G29" i="550"/>
  <c r="G28" i="550"/>
  <c r="G27" i="550"/>
  <c r="G26" i="550"/>
  <c r="G25" i="550"/>
  <c r="G24" i="550"/>
  <c r="G22" i="550"/>
  <c r="G21" i="550"/>
  <c r="G20" i="550"/>
  <c r="G18" i="550"/>
  <c r="G16" i="550"/>
  <c r="G15" i="550"/>
  <c r="G14" i="550"/>
  <c r="G13" i="550"/>
  <c r="G12" i="550"/>
  <c r="G10" i="550"/>
  <c r="G9" i="550"/>
  <c r="G8" i="550"/>
  <c r="G7" i="550"/>
  <c r="G6" i="550"/>
  <c r="H34" i="549"/>
  <c r="H33" i="549"/>
  <c r="H32" i="549"/>
  <c r="H30" i="549"/>
  <c r="H29" i="549"/>
  <c r="H27" i="549"/>
  <c r="H25" i="549"/>
  <c r="H24" i="549"/>
  <c r="H22" i="549"/>
  <c r="H21" i="549"/>
  <c r="H20" i="549"/>
  <c r="H18" i="549"/>
  <c r="H17" i="549"/>
  <c r="H16" i="549"/>
  <c r="H15" i="549"/>
  <c r="H13" i="549"/>
  <c r="H12" i="549"/>
  <c r="H11" i="549"/>
  <c r="H10" i="549"/>
  <c r="H9" i="549"/>
  <c r="H8" i="549"/>
  <c r="H7" i="549"/>
  <c r="H6" i="549"/>
  <c r="H5" i="549"/>
  <c r="G12" i="548"/>
  <c r="G11" i="548"/>
  <c r="G10" i="548"/>
  <c r="G9" i="548"/>
  <c r="G8" i="548"/>
  <c r="G7" i="548"/>
  <c r="G6" i="548"/>
  <c r="G12" i="547"/>
  <c r="E10" i="547"/>
  <c r="G10" i="547" s="1"/>
  <c r="G7" i="547"/>
  <c r="G6" i="547"/>
  <c r="H48" i="546"/>
  <c r="H47" i="546"/>
  <c r="H45" i="546"/>
  <c r="H44" i="546"/>
  <c r="H43" i="546"/>
  <c r="H41" i="546"/>
  <c r="H40" i="546"/>
  <c r="H39" i="546"/>
  <c r="H37" i="546"/>
  <c r="H36" i="546"/>
  <c r="H34" i="546"/>
  <c r="H33" i="546"/>
  <c r="H32" i="546"/>
  <c r="H30" i="546"/>
  <c r="H28" i="546"/>
  <c r="H27" i="546"/>
  <c r="H26" i="546"/>
  <c r="H24" i="546"/>
  <c r="H23" i="546"/>
  <c r="H22" i="546"/>
  <c r="H19" i="546"/>
  <c r="H18" i="546"/>
  <c r="H15" i="546"/>
  <c r="H14" i="546"/>
  <c r="H13" i="546"/>
  <c r="H11" i="546"/>
  <c r="H10" i="546"/>
  <c r="H7" i="546"/>
  <c r="H6" i="546"/>
  <c r="I198" i="545"/>
  <c r="I197" i="545"/>
  <c r="I196" i="545"/>
  <c r="I194" i="545"/>
  <c r="I193" i="545"/>
  <c r="I192" i="545"/>
  <c r="I189" i="545"/>
  <c r="I188" i="545"/>
  <c r="I187" i="545"/>
  <c r="I185" i="545"/>
  <c r="I184" i="545"/>
  <c r="I183" i="545"/>
  <c r="I179" i="545"/>
  <c r="I178" i="545"/>
  <c r="I177" i="545"/>
  <c r="I175" i="545"/>
  <c r="I174" i="545"/>
  <c r="I172" i="545"/>
  <c r="I171" i="545"/>
  <c r="I170" i="545"/>
  <c r="I168" i="545"/>
  <c r="I167" i="545"/>
  <c r="I166" i="545"/>
  <c r="I164" i="545"/>
  <c r="I163" i="545"/>
  <c r="I162" i="545"/>
  <c r="I159" i="545"/>
  <c r="I158" i="545"/>
  <c r="I157" i="545"/>
  <c r="I155" i="545"/>
  <c r="I154" i="545"/>
  <c r="I153" i="545"/>
  <c r="I151" i="545"/>
  <c r="I150" i="545"/>
  <c r="I149" i="545"/>
  <c r="I145" i="545"/>
  <c r="I144" i="545"/>
  <c r="I143" i="545"/>
  <c r="I141" i="545"/>
  <c r="I140" i="545"/>
  <c r="I137" i="545"/>
  <c r="I136" i="545"/>
  <c r="I135" i="545"/>
  <c r="I133" i="545"/>
  <c r="I132" i="545"/>
  <c r="I131" i="545"/>
  <c r="I130" i="545"/>
  <c r="I128" i="545"/>
  <c r="I127" i="545"/>
  <c r="I126" i="545"/>
  <c r="I125" i="545"/>
  <c r="I123" i="545"/>
  <c r="I122" i="545"/>
  <c r="I121" i="545"/>
  <c r="I120" i="545"/>
  <c r="I117" i="545"/>
  <c r="I116" i="545"/>
  <c r="I115" i="545"/>
  <c r="I114" i="545"/>
  <c r="I112" i="545"/>
  <c r="I111" i="545"/>
  <c r="I110" i="545"/>
  <c r="I109" i="545"/>
  <c r="I107" i="545"/>
  <c r="I106" i="545"/>
  <c r="I105" i="545"/>
  <c r="I104" i="545"/>
  <c r="I101" i="545"/>
  <c r="I100" i="545"/>
  <c r="I99" i="545"/>
  <c r="I98" i="545"/>
  <c r="I96" i="545"/>
  <c r="I95" i="545"/>
  <c r="I94" i="545"/>
  <c r="I93" i="545"/>
  <c r="I91" i="545"/>
  <c r="I90" i="545"/>
  <c r="I89" i="545"/>
  <c r="I88" i="545"/>
  <c r="I85" i="545"/>
  <c r="I84" i="545"/>
  <c r="I83" i="545"/>
  <c r="I82" i="545"/>
  <c r="I80" i="545"/>
  <c r="I79" i="545"/>
  <c r="I78" i="545"/>
  <c r="I77" i="545"/>
  <c r="I75" i="545"/>
  <c r="I74" i="545"/>
  <c r="I73" i="545"/>
  <c r="I72" i="545"/>
  <c r="I69" i="545"/>
  <c r="I68" i="545"/>
  <c r="I67" i="545"/>
  <c r="I66" i="545"/>
  <c r="I64" i="545"/>
  <c r="I63" i="545"/>
  <c r="I62" i="545"/>
  <c r="I61" i="545"/>
  <c r="I59" i="545"/>
  <c r="I58" i="545"/>
  <c r="I56" i="545"/>
  <c r="I55" i="545"/>
  <c r="I54" i="545"/>
  <c r="I51" i="545"/>
  <c r="I50" i="545"/>
  <c r="I49" i="545"/>
  <c r="I48" i="545"/>
  <c r="I46" i="545"/>
  <c r="I45" i="545"/>
  <c r="I44" i="545"/>
  <c r="I43" i="545"/>
  <c r="I41" i="545"/>
  <c r="I40" i="545"/>
  <c r="I39" i="545"/>
  <c r="I38" i="545"/>
  <c r="I35" i="545"/>
  <c r="I34" i="545"/>
  <c r="I33" i="545"/>
  <c r="I32" i="545"/>
  <c r="I31" i="545"/>
  <c r="I30" i="545"/>
  <c r="I29" i="545"/>
  <c r="I27" i="545"/>
  <c r="I26" i="545"/>
  <c r="I25" i="545"/>
  <c r="I24" i="545"/>
  <c r="I23" i="545"/>
  <c r="I21" i="545"/>
  <c r="I20" i="545"/>
  <c r="I18" i="545"/>
  <c r="I17" i="545"/>
  <c r="I16" i="545"/>
  <c r="I15" i="545"/>
  <c r="I14" i="545"/>
  <c r="I13" i="545"/>
  <c r="I12" i="545"/>
  <c r="I10" i="545"/>
  <c r="I9" i="545"/>
  <c r="I8" i="545"/>
  <c r="I5" i="545"/>
  <c r="H47" i="544"/>
  <c r="H46" i="544"/>
  <c r="H45" i="544"/>
  <c r="H44" i="544"/>
  <c r="H43" i="544"/>
  <c r="H42" i="544"/>
  <c r="H41" i="544"/>
  <c r="H40" i="544"/>
  <c r="H39" i="544"/>
  <c r="H37" i="544"/>
  <c r="H36" i="544"/>
  <c r="H35" i="544"/>
  <c r="H34" i="544"/>
  <c r="H32" i="544"/>
  <c r="H31" i="544"/>
  <c r="H30" i="544"/>
  <c r="H29" i="544"/>
  <c r="H27" i="544"/>
  <c r="H26" i="544"/>
  <c r="H24" i="544"/>
  <c r="H23" i="544"/>
  <c r="H21" i="544"/>
  <c r="H20" i="544"/>
  <c r="H18" i="544"/>
  <c r="H17" i="544"/>
  <c r="H14" i="544"/>
  <c r="H13" i="544"/>
  <c r="H12" i="544"/>
  <c r="H11" i="544"/>
  <c r="H10" i="544"/>
  <c r="H7" i="544"/>
  <c r="H6" i="544"/>
  <c r="H87" i="543"/>
  <c r="H86" i="543"/>
  <c r="H85" i="543"/>
  <c r="H83" i="543"/>
  <c r="H82" i="543"/>
  <c r="H81" i="543"/>
  <c r="H79" i="543"/>
  <c r="H78" i="543"/>
  <c r="H77" i="543"/>
  <c r="H76" i="543"/>
  <c r="H74" i="543"/>
  <c r="H73" i="543"/>
  <c r="H72" i="543"/>
  <c r="H71" i="543"/>
  <c r="H70" i="543"/>
  <c r="H69" i="543"/>
  <c r="H66" i="543"/>
  <c r="H65" i="543"/>
  <c r="H64" i="543"/>
  <c r="H63" i="543"/>
  <c r="H62" i="543"/>
  <c r="H61" i="543"/>
  <c r="H60" i="543"/>
  <c r="H59" i="543"/>
  <c r="H57" i="543"/>
  <c r="H56" i="543"/>
  <c r="H55" i="543"/>
  <c r="H54" i="543"/>
  <c r="H53" i="543"/>
  <c r="H52" i="543"/>
  <c r="H51" i="543"/>
  <c r="H50" i="543"/>
  <c r="H49" i="543"/>
  <c r="H48" i="543"/>
  <c r="H47" i="543"/>
  <c r="H46" i="543"/>
  <c r="H45" i="543"/>
  <c r="H44" i="543"/>
  <c r="H43" i="543"/>
  <c r="H42" i="543"/>
  <c r="H40" i="543"/>
  <c r="H39" i="543"/>
  <c r="H38" i="543"/>
  <c r="H37" i="543"/>
  <c r="H36" i="543"/>
  <c r="H35" i="543"/>
  <c r="H34" i="543"/>
  <c r="H33" i="543"/>
  <c r="H32" i="543"/>
  <c r="H31" i="543"/>
  <c r="H30" i="543"/>
  <c r="H29" i="543"/>
  <c r="H28" i="543"/>
  <c r="H27" i="543"/>
  <c r="H25" i="543"/>
  <c r="H24" i="543"/>
  <c r="H23" i="543"/>
  <c r="H22" i="543"/>
  <c r="H21" i="543"/>
  <c r="H20" i="543"/>
  <c r="H19" i="543"/>
  <c r="H18" i="543"/>
  <c r="H17" i="543"/>
  <c r="H16" i="543"/>
  <c r="H15" i="543"/>
  <c r="H14" i="543"/>
  <c r="H13" i="543"/>
  <c r="H12" i="543"/>
  <c r="H11" i="543"/>
  <c r="H9" i="543"/>
  <c r="H8" i="543"/>
  <c r="H5" i="543"/>
  <c r="H47" i="542"/>
  <c r="H46" i="542"/>
  <c r="H44" i="542"/>
  <c r="H43" i="542"/>
  <c r="H41" i="542"/>
  <c r="H40" i="542"/>
  <c r="H39" i="542"/>
  <c r="H38" i="542"/>
  <c r="H37" i="542"/>
  <c r="H35" i="542"/>
  <c r="H34" i="542"/>
  <c r="H33" i="542"/>
  <c r="H32" i="542"/>
  <c r="H31" i="542"/>
  <c r="H29" i="542"/>
  <c r="H28" i="542"/>
  <c r="H26" i="542"/>
  <c r="H25" i="542"/>
  <c r="H23" i="542"/>
  <c r="H22" i="542"/>
  <c r="H21" i="542"/>
  <c r="H20" i="542"/>
  <c r="H19" i="542"/>
  <c r="H18" i="542"/>
  <c r="H16" i="542"/>
  <c r="H15" i="542"/>
  <c r="H14" i="542"/>
  <c r="H12" i="542"/>
  <c r="H11" i="542"/>
  <c r="H10" i="542"/>
  <c r="H7" i="542"/>
  <c r="H6" i="542"/>
  <c r="I91" i="541"/>
  <c r="I90" i="541"/>
  <c r="I88" i="541"/>
  <c r="I87" i="541"/>
  <c r="I85" i="541"/>
  <c r="I84" i="541"/>
  <c r="I81" i="541"/>
  <c r="I80" i="541"/>
  <c r="I77" i="541"/>
  <c r="I76" i="541"/>
  <c r="I75" i="541"/>
  <c r="I73" i="541"/>
  <c r="I72" i="541"/>
  <c r="I71" i="541"/>
  <c r="I69" i="541"/>
  <c r="I68" i="541"/>
  <c r="I67" i="541"/>
  <c r="I66" i="541"/>
  <c r="I65" i="541"/>
  <c r="I63" i="541"/>
  <c r="I62" i="541"/>
  <c r="I61" i="541"/>
  <c r="I59" i="541"/>
  <c r="I58" i="541"/>
  <c r="I57" i="541"/>
  <c r="I56" i="541"/>
  <c r="I54" i="541"/>
  <c r="I53" i="541"/>
  <c r="I51" i="541"/>
  <c r="I50" i="541"/>
  <c r="I42" i="541"/>
  <c r="I41" i="541"/>
  <c r="I40" i="541"/>
  <c r="I38" i="541"/>
  <c r="I37" i="541"/>
  <c r="I35" i="541"/>
  <c r="I34" i="541"/>
  <c r="I31" i="541"/>
  <c r="I30" i="541"/>
  <c r="I28" i="541"/>
  <c r="I27" i="541"/>
  <c r="I26" i="541"/>
  <c r="I25" i="541"/>
  <c r="I24" i="541"/>
  <c r="I21" i="541"/>
  <c r="I20" i="541"/>
  <c r="I18" i="541"/>
  <c r="I17" i="541"/>
  <c r="I16" i="541"/>
  <c r="I15" i="541"/>
  <c r="I14" i="541"/>
  <c r="I11" i="541"/>
  <c r="I10" i="541"/>
  <c r="I9" i="541"/>
  <c r="I8" i="541"/>
  <c r="I7" i="541"/>
  <c r="I6" i="541"/>
  <c r="H76" i="540"/>
  <c r="H73" i="540"/>
  <c r="H72" i="540"/>
  <c r="H71" i="540"/>
  <c r="H69" i="540"/>
  <c r="H67" i="540"/>
  <c r="H65" i="540"/>
  <c r="H62" i="540"/>
  <c r="H61" i="540"/>
  <c r="H60" i="540"/>
  <c r="H59" i="540"/>
  <c r="H57" i="540"/>
  <c r="H56" i="540"/>
  <c r="H55" i="540"/>
  <c r="H54" i="540"/>
  <c r="H52" i="540"/>
  <c r="H51" i="540"/>
  <c r="H50" i="540"/>
  <c r="H49" i="540"/>
  <c r="H48" i="540"/>
  <c r="H47" i="540"/>
  <c r="H46" i="540"/>
  <c r="H45" i="540"/>
  <c r="H44" i="540"/>
  <c r="H43" i="540"/>
  <c r="H42" i="540"/>
  <c r="H41" i="540"/>
  <c r="H40" i="540"/>
  <c r="H39" i="540"/>
  <c r="H38" i="540"/>
  <c r="H37" i="540"/>
  <c r="H36" i="540"/>
  <c r="H33" i="540"/>
  <c r="H32" i="540"/>
  <c r="H31" i="540"/>
  <c r="H30" i="540"/>
  <c r="H28" i="540"/>
  <c r="H27" i="540"/>
  <c r="H26" i="540"/>
  <c r="H25" i="540"/>
  <c r="H23" i="540"/>
  <c r="H22" i="540"/>
  <c r="H21" i="540"/>
  <c r="H20" i="540"/>
  <c r="H19" i="540"/>
  <c r="H18" i="540"/>
  <c r="H17" i="540"/>
  <c r="H16" i="540"/>
  <c r="H15" i="540"/>
  <c r="H14" i="540"/>
  <c r="H13" i="540"/>
  <c r="H12" i="540"/>
  <c r="H11" i="540"/>
  <c r="H10" i="540"/>
  <c r="H9" i="540"/>
  <c r="H8" i="540"/>
  <c r="H7" i="540"/>
  <c r="I114" i="539"/>
  <c r="I113" i="539"/>
  <c r="I112" i="539"/>
  <c r="I110" i="539"/>
  <c r="I109" i="539"/>
  <c r="I108" i="539"/>
  <c r="I106" i="539"/>
  <c r="I105" i="539"/>
  <c r="I104" i="539"/>
  <c r="I103" i="539"/>
  <c r="I101" i="539"/>
  <c r="I100" i="539"/>
  <c r="I99" i="539"/>
  <c r="I98" i="539"/>
  <c r="I96" i="539"/>
  <c r="I95" i="539"/>
  <c r="I94" i="539"/>
  <c r="I93" i="539"/>
  <c r="I91" i="539"/>
  <c r="I90" i="539"/>
  <c r="I89" i="539"/>
  <c r="I88" i="539"/>
  <c r="I87" i="539"/>
  <c r="I85" i="539"/>
  <c r="I84" i="539"/>
  <c r="I83" i="539"/>
  <c r="I82" i="539"/>
  <c r="I81" i="539"/>
  <c r="I80" i="539"/>
  <c r="I77" i="539"/>
  <c r="I76" i="539"/>
  <c r="I75" i="539"/>
  <c r="I74" i="539"/>
  <c r="I73" i="539"/>
  <c r="I72" i="539"/>
  <c r="I68" i="539"/>
  <c r="I67" i="539"/>
  <c r="I65" i="539"/>
  <c r="I64" i="539"/>
  <c r="I62" i="539"/>
  <c r="I61" i="539"/>
  <c r="I59" i="539"/>
  <c r="I58" i="539"/>
  <c r="I55" i="539"/>
  <c r="I54" i="539"/>
  <c r="I53" i="539"/>
  <c r="I52" i="539"/>
  <c r="I51" i="539"/>
  <c r="I49" i="539"/>
  <c r="I48" i="539"/>
  <c r="I47" i="539"/>
  <c r="I46" i="539"/>
  <c r="I45" i="539"/>
  <c r="I43" i="539"/>
  <c r="I42" i="539"/>
  <c r="I41" i="539"/>
  <c r="I39" i="539"/>
  <c r="I38" i="539"/>
  <c r="I37" i="539"/>
  <c r="I35" i="539"/>
  <c r="I34" i="539"/>
  <c r="I33" i="539"/>
  <c r="I31" i="539"/>
  <c r="I30" i="539"/>
  <c r="I28" i="539"/>
  <c r="I27" i="539"/>
  <c r="I26" i="539"/>
  <c r="I24" i="539"/>
  <c r="I23" i="539"/>
  <c r="I22" i="539"/>
  <c r="I20" i="539"/>
  <c r="I19" i="539"/>
  <c r="I18" i="539"/>
  <c r="I16" i="539"/>
  <c r="I15" i="539"/>
  <c r="I14" i="539"/>
  <c r="I11" i="539"/>
  <c r="G10" i="539"/>
  <c r="I10" i="539" s="1"/>
  <c r="G7" i="539"/>
  <c r="I7" i="539" s="1"/>
  <c r="H66" i="538"/>
  <c r="H65" i="538"/>
  <c r="H64" i="538"/>
  <c r="H63" i="538"/>
  <c r="H62" i="538"/>
  <c r="H61" i="538"/>
  <c r="H58" i="538"/>
  <c r="H57" i="538"/>
  <c r="H56" i="538"/>
  <c r="H55" i="538"/>
  <c r="H54" i="538"/>
  <c r="H52" i="538"/>
  <c r="H51" i="538"/>
  <c r="H50" i="538"/>
  <c r="H49" i="538"/>
  <c r="H48" i="538"/>
  <c r="H46" i="538"/>
  <c r="H45" i="538"/>
  <c r="H44" i="538"/>
  <c r="H43" i="538"/>
  <c r="H42" i="538"/>
  <c r="H40" i="538"/>
  <c r="H39" i="538"/>
  <c r="H37" i="538"/>
  <c r="H36" i="538"/>
  <c r="H35" i="538"/>
  <c r="H34" i="538"/>
  <c r="H33" i="538"/>
  <c r="H31" i="538"/>
  <c r="H30" i="538"/>
  <c r="H29" i="538"/>
  <c r="H28" i="538"/>
  <c r="H27" i="538"/>
  <c r="H25" i="538"/>
  <c r="H24" i="538"/>
  <c r="H23" i="538"/>
  <c r="H22" i="538"/>
  <c r="H21" i="538"/>
  <c r="H19" i="538"/>
  <c r="H18" i="538"/>
  <c r="H17" i="538"/>
  <c r="H16" i="538"/>
  <c r="H15" i="538"/>
  <c r="F13" i="538"/>
  <c r="H13" i="538" s="1"/>
  <c r="H10" i="538"/>
  <c r="H9" i="538"/>
  <c r="H8" i="538"/>
  <c r="H7" i="538"/>
  <c r="H6" i="538"/>
  <c r="H84" i="537"/>
  <c r="H83" i="537"/>
  <c r="H82" i="537"/>
  <c r="H81" i="537"/>
  <c r="H79" i="537"/>
  <c r="H78" i="537"/>
  <c r="H75" i="537"/>
  <c r="H72" i="537"/>
  <c r="H71" i="537"/>
  <c r="H70" i="537"/>
  <c r="H68" i="537"/>
  <c r="H67" i="537"/>
  <c r="H66" i="537"/>
  <c r="H64" i="537"/>
  <c r="H63" i="537"/>
  <c r="H61" i="537"/>
  <c r="H60" i="537"/>
  <c r="H56" i="537"/>
  <c r="H55" i="537"/>
  <c r="H53" i="537"/>
  <c r="H52" i="537"/>
  <c r="H51" i="537"/>
  <c r="H49" i="537"/>
  <c r="H48" i="537"/>
  <c r="H47" i="537"/>
  <c r="H46" i="537"/>
  <c r="H45" i="537"/>
  <c r="H44" i="537"/>
  <c r="H43" i="537"/>
  <c r="H42" i="537"/>
  <c r="H40" i="537"/>
  <c r="H39" i="537"/>
  <c r="H38" i="537"/>
  <c r="H37" i="537"/>
  <c r="H36" i="537"/>
  <c r="H34" i="537"/>
  <c r="H33" i="537"/>
  <c r="H32" i="537"/>
  <c r="H31" i="537"/>
  <c r="H30" i="537"/>
  <c r="H28" i="537"/>
  <c r="H27" i="537"/>
  <c r="H26" i="537"/>
  <c r="H25" i="537"/>
  <c r="H24" i="537"/>
  <c r="H22" i="537"/>
  <c r="H21" i="537"/>
  <c r="H19" i="537"/>
  <c r="H17" i="537"/>
  <c r="H15" i="537"/>
  <c r="H13" i="537"/>
  <c r="H10" i="537"/>
  <c r="H8" i="537"/>
  <c r="H7" i="537"/>
  <c r="H78" i="536"/>
  <c r="H76" i="536"/>
  <c r="H74" i="536"/>
  <c r="H73" i="536"/>
  <c r="H72" i="536"/>
  <c r="H69" i="536"/>
  <c r="H68" i="536"/>
  <c r="H66" i="536"/>
  <c r="H65" i="536"/>
  <c r="H64" i="536"/>
  <c r="H63" i="536"/>
  <c r="H62" i="536"/>
  <c r="H60" i="536"/>
  <c r="H59" i="536"/>
  <c r="H58" i="536"/>
  <c r="H56" i="536"/>
  <c r="H55" i="536"/>
  <c r="H54" i="536"/>
  <c r="H52" i="536"/>
  <c r="H51" i="536"/>
  <c r="H49" i="536"/>
  <c r="H48" i="536"/>
  <c r="H46" i="536"/>
  <c r="H45" i="536"/>
  <c r="H43" i="536"/>
  <c r="H42" i="536"/>
  <c r="H41" i="536"/>
  <c r="H40" i="536"/>
  <c r="H38" i="536"/>
  <c r="H37" i="536"/>
  <c r="H34" i="536"/>
  <c r="H33" i="536"/>
  <c r="H32" i="536"/>
  <c r="H30" i="536"/>
  <c r="H29" i="536"/>
  <c r="H28" i="536"/>
  <c r="H27" i="536"/>
  <c r="H25" i="536"/>
  <c r="H23" i="536"/>
  <c r="H22" i="536"/>
  <c r="H19" i="536"/>
  <c r="H18" i="536"/>
  <c r="H16" i="536"/>
  <c r="H15" i="536"/>
  <c r="H14" i="536"/>
  <c r="H11" i="536"/>
  <c r="H10" i="536"/>
  <c r="H8" i="536"/>
  <c r="H7" i="536"/>
  <c r="I134" i="535"/>
  <c r="I133" i="535"/>
  <c r="I132" i="535"/>
  <c r="I131" i="535"/>
  <c r="I130" i="535"/>
  <c r="I129" i="535"/>
  <c r="I127" i="535"/>
  <c r="I126" i="535"/>
  <c r="I125" i="535"/>
  <c r="I124" i="535"/>
  <c r="I123" i="535"/>
  <c r="I122" i="535"/>
  <c r="I121" i="535"/>
  <c r="I120" i="535"/>
  <c r="I119" i="535"/>
  <c r="I118" i="535"/>
  <c r="I117" i="535"/>
  <c r="I116" i="535"/>
  <c r="I114" i="535"/>
  <c r="I110" i="535"/>
  <c r="I105" i="535"/>
  <c r="I104" i="535"/>
  <c r="I103" i="535"/>
  <c r="I101" i="535"/>
  <c r="I100" i="535"/>
  <c r="I98" i="535"/>
  <c r="I97" i="535"/>
  <c r="I94" i="535"/>
  <c r="I93" i="535"/>
  <c r="I92" i="535"/>
  <c r="I79" i="535"/>
  <c r="I78" i="535"/>
  <c r="I77" i="535"/>
  <c r="I74" i="535"/>
  <c r="I73" i="535"/>
  <c r="I72" i="535"/>
  <c r="I71" i="535"/>
  <c r="I68" i="535"/>
  <c r="I67" i="535"/>
  <c r="I66" i="535"/>
  <c r="I65" i="535"/>
  <c r="I63" i="535"/>
  <c r="I62" i="535"/>
  <c r="I60" i="535"/>
  <c r="I59" i="535"/>
  <c r="I58" i="535"/>
  <c r="I57" i="535"/>
  <c r="I56" i="535"/>
  <c r="I54" i="535"/>
  <c r="I53" i="535"/>
  <c r="I52" i="535"/>
  <c r="I51" i="535"/>
  <c r="I50" i="535"/>
  <c r="I48" i="535"/>
  <c r="I47" i="535"/>
  <c r="I46" i="535"/>
  <c r="I45" i="535"/>
  <c r="I44" i="535"/>
  <c r="I43" i="535"/>
  <c r="I41" i="535"/>
  <c r="I39" i="535"/>
  <c r="I38" i="535"/>
  <c r="I37" i="535"/>
  <c r="I36" i="535"/>
  <c r="I34" i="535"/>
  <c r="I33" i="535"/>
  <c r="I32" i="535"/>
  <c r="I31" i="535"/>
  <c r="I30" i="535"/>
  <c r="I29" i="535"/>
  <c r="I27" i="535"/>
  <c r="I25" i="535"/>
  <c r="I23" i="535"/>
  <c r="I22" i="535"/>
  <c r="I20" i="535"/>
  <c r="I19" i="535"/>
  <c r="I17" i="535"/>
  <c r="I15" i="535"/>
  <c r="I14" i="535"/>
  <c r="I13" i="535"/>
  <c r="I12" i="535"/>
  <c r="I11" i="535"/>
  <c r="I10" i="535"/>
  <c r="I9" i="535"/>
  <c r="I8" i="535"/>
  <c r="I7" i="535"/>
  <c r="H91" i="534"/>
  <c r="H90" i="534"/>
  <c r="H89" i="534"/>
  <c r="H88" i="534"/>
  <c r="H86" i="534"/>
  <c r="H85" i="534"/>
  <c r="H84" i="534"/>
  <c r="H83" i="534"/>
  <c r="H82" i="534"/>
  <c r="H80" i="534"/>
  <c r="H79" i="534"/>
  <c r="H78" i="534"/>
  <c r="H76" i="534"/>
  <c r="H75" i="534"/>
  <c r="H74" i="534"/>
  <c r="H73" i="534"/>
  <c r="H71" i="534"/>
  <c r="H70" i="534"/>
  <c r="H69" i="534"/>
  <c r="H68" i="534"/>
  <c r="H66" i="534"/>
  <c r="H65" i="534"/>
  <c r="H64" i="534"/>
  <c r="H62" i="534"/>
  <c r="H61" i="534"/>
  <c r="H58" i="534"/>
  <c r="H57" i="534"/>
  <c r="H55" i="534"/>
  <c r="H54" i="534"/>
  <c r="H52" i="534"/>
  <c r="H51" i="534"/>
  <c r="H49" i="534"/>
  <c r="H48" i="534"/>
  <c r="H47" i="534"/>
  <c r="H45" i="534"/>
  <c r="H44" i="534"/>
  <c r="H42" i="534"/>
  <c r="H41" i="534"/>
  <c r="H40" i="534"/>
  <c r="H39" i="534"/>
  <c r="H38" i="534"/>
  <c r="H37" i="534"/>
  <c r="H36" i="534"/>
  <c r="H33" i="534"/>
  <c r="H32" i="534"/>
  <c r="H31" i="534"/>
  <c r="H29" i="534"/>
  <c r="H28" i="534"/>
  <c r="H26" i="534"/>
  <c r="H24" i="534"/>
  <c r="H23" i="534"/>
  <c r="H22" i="534"/>
  <c r="H21" i="534"/>
  <c r="H19" i="534"/>
  <c r="H16" i="534"/>
  <c r="H15" i="534"/>
  <c r="H13" i="534"/>
  <c r="H12" i="534"/>
  <c r="H11" i="534"/>
  <c r="H10" i="534"/>
  <c r="H9" i="534"/>
  <c r="H8" i="534"/>
  <c r="H7" i="534"/>
  <c r="H22" i="533"/>
  <c r="H21" i="533"/>
  <c r="H19" i="533"/>
  <c r="H18" i="533"/>
  <c r="H17" i="533"/>
  <c r="H15" i="533"/>
  <c r="H14" i="533"/>
  <c r="H12" i="533"/>
  <c r="H11" i="533"/>
  <c r="H9" i="533"/>
  <c r="H8" i="533"/>
  <c r="H7" i="533"/>
  <c r="H6" i="533"/>
  <c r="H222" i="532"/>
  <c r="H221" i="532"/>
  <c r="H220" i="532"/>
  <c r="H218" i="532"/>
  <c r="H217" i="532"/>
  <c r="H215" i="532"/>
  <c r="H214" i="532"/>
  <c r="H211" i="532"/>
  <c r="H210" i="532"/>
  <c r="H209" i="532"/>
  <c r="H208" i="532"/>
  <c r="H206" i="532"/>
  <c r="H205" i="532"/>
  <c r="H203" i="532"/>
  <c r="H202" i="532"/>
  <c r="H201" i="532"/>
  <c r="H200" i="532"/>
  <c r="H199" i="532"/>
  <c r="H197" i="532"/>
  <c r="H196" i="532"/>
  <c r="H195" i="532"/>
  <c r="H194" i="532"/>
  <c r="H192" i="532"/>
  <c r="H191" i="532"/>
  <c r="H189" i="532"/>
  <c r="H188" i="532"/>
  <c r="H186" i="532"/>
  <c r="H185" i="532"/>
  <c r="H183" i="532"/>
  <c r="H182" i="532"/>
  <c r="H179" i="532"/>
  <c r="H178" i="532"/>
  <c r="H176" i="532"/>
  <c r="H175" i="532"/>
  <c r="H174" i="532"/>
  <c r="H173" i="532"/>
  <c r="H172" i="532"/>
  <c r="H171" i="532"/>
  <c r="H169" i="532"/>
  <c r="H168" i="532"/>
  <c r="H167" i="532"/>
  <c r="H166" i="532"/>
  <c r="H165" i="532"/>
  <c r="H162" i="532"/>
  <c r="H161" i="532"/>
  <c r="H160" i="532"/>
  <c r="H158" i="532"/>
  <c r="H157" i="532"/>
  <c r="H154" i="532"/>
  <c r="H153" i="532"/>
  <c r="H152" i="532"/>
  <c r="H150" i="532"/>
  <c r="H149" i="532"/>
  <c r="H146" i="532"/>
  <c r="H145" i="532"/>
  <c r="H144" i="532"/>
  <c r="H142" i="532"/>
  <c r="H141" i="532"/>
  <c r="H138" i="532"/>
  <c r="H137" i="532"/>
  <c r="H136" i="532"/>
  <c r="H134" i="532"/>
  <c r="H133" i="532"/>
  <c r="H130" i="532"/>
  <c r="H129" i="532"/>
  <c r="H128" i="532"/>
  <c r="H126" i="532"/>
  <c r="H125" i="532"/>
  <c r="H122" i="532"/>
  <c r="H121" i="532"/>
  <c r="H120" i="532"/>
  <c r="H118" i="532"/>
  <c r="H117" i="532"/>
  <c r="H114" i="532"/>
  <c r="H113" i="532"/>
  <c r="H112" i="532"/>
  <c r="H110" i="532"/>
  <c r="H109" i="532"/>
  <c r="H106" i="532"/>
  <c r="H105" i="532"/>
  <c r="H104" i="532"/>
  <c r="H103" i="532"/>
  <c r="H102" i="532"/>
  <c r="H101" i="532"/>
  <c r="H100" i="532"/>
  <c r="H99" i="532"/>
  <c r="H98" i="532"/>
  <c r="H97" i="532"/>
  <c r="H96" i="532"/>
  <c r="H94" i="532"/>
  <c r="H93" i="532"/>
  <c r="H92" i="532"/>
  <c r="H90" i="532"/>
  <c r="H89" i="532"/>
  <c r="H86" i="532"/>
  <c r="H85" i="532"/>
  <c r="H84" i="532"/>
  <c r="H82" i="532"/>
  <c r="H81" i="532"/>
  <c r="H80" i="532"/>
  <c r="H78" i="532"/>
  <c r="H77" i="532"/>
  <c r="H75" i="532"/>
  <c r="H74" i="532"/>
  <c r="H73" i="532"/>
  <c r="H71" i="532"/>
  <c r="H70" i="532"/>
  <c r="H69" i="532"/>
  <c r="H66" i="532"/>
  <c r="H65" i="532"/>
  <c r="H63" i="532"/>
  <c r="H62" i="532"/>
  <c r="H61" i="532"/>
  <c r="H60" i="532"/>
  <c r="H58" i="532"/>
  <c r="H57" i="532"/>
  <c r="H56" i="532"/>
  <c r="H55" i="532"/>
  <c r="H53" i="532"/>
  <c r="H52" i="532"/>
  <c r="H50" i="532"/>
  <c r="H49" i="532"/>
  <c r="H47" i="532"/>
  <c r="H46" i="532"/>
  <c r="H44" i="532"/>
  <c r="H43" i="532"/>
  <c r="H41" i="532"/>
  <c r="H40" i="532"/>
  <c r="H37" i="532"/>
  <c r="H36" i="532"/>
  <c r="H34" i="532"/>
  <c r="H33" i="532"/>
  <c r="H32" i="532"/>
  <c r="H31" i="532"/>
  <c r="H30" i="532"/>
  <c r="H29" i="532"/>
  <c r="H27" i="532"/>
  <c r="H26" i="532"/>
  <c r="H25" i="532"/>
  <c r="H24" i="532"/>
  <c r="H23" i="532"/>
  <c r="H20" i="532"/>
  <c r="H19" i="532"/>
  <c r="H18" i="532"/>
  <c r="H16" i="532"/>
  <c r="H15" i="532"/>
  <c r="H12" i="532"/>
  <c r="H11" i="532"/>
  <c r="H10" i="532"/>
  <c r="H8" i="532"/>
  <c r="H7" i="532"/>
  <c r="H70" i="531"/>
  <c r="H69" i="531"/>
  <c r="H68" i="531"/>
  <c r="H67" i="531"/>
  <c r="H65" i="531"/>
  <c r="H64" i="531"/>
  <c r="H63" i="531"/>
  <c r="H62" i="531"/>
  <c r="H60" i="531"/>
  <c r="H59" i="531"/>
  <c r="H57" i="531"/>
  <c r="H56" i="531"/>
  <c r="H54" i="531"/>
  <c r="H53" i="531"/>
  <c r="H51" i="531"/>
  <c r="H50" i="531"/>
  <c r="H47" i="531"/>
  <c r="H46" i="531"/>
  <c r="H44" i="531"/>
  <c r="H43" i="531"/>
  <c r="H42" i="531"/>
  <c r="H41" i="531"/>
  <c r="H39" i="531"/>
  <c r="H38" i="531"/>
  <c r="H36" i="531"/>
  <c r="H35" i="531"/>
  <c r="H34" i="531"/>
  <c r="H33" i="531"/>
  <c r="H31" i="531"/>
  <c r="H30" i="531"/>
  <c r="H29" i="531"/>
  <c r="H28" i="531"/>
  <c r="H26" i="531"/>
  <c r="H25" i="531"/>
  <c r="H24" i="531"/>
  <c r="H22" i="531"/>
  <c r="H21" i="531"/>
  <c r="H18" i="531"/>
  <c r="H17" i="531"/>
  <c r="H15" i="531"/>
  <c r="H14" i="531"/>
  <c r="H11" i="531"/>
  <c r="H10" i="531"/>
  <c r="H8" i="531"/>
  <c r="H7" i="531"/>
  <c r="H148" i="530"/>
  <c r="H147" i="530"/>
  <c r="H146" i="530"/>
  <c r="H144" i="530"/>
  <c r="H143" i="530"/>
  <c r="H142" i="530"/>
  <c r="H140" i="530"/>
  <c r="H139" i="530"/>
  <c r="H138" i="530"/>
  <c r="H136" i="530"/>
  <c r="H135" i="530"/>
  <c r="H134" i="530"/>
  <c r="H132" i="530"/>
  <c r="H131" i="530"/>
  <c r="H130" i="530"/>
  <c r="H128" i="530"/>
  <c r="H127" i="530"/>
  <c r="H126" i="530"/>
  <c r="H123" i="530"/>
  <c r="H122" i="530"/>
  <c r="H121" i="530"/>
  <c r="H120" i="530"/>
  <c r="H119" i="530"/>
  <c r="H118" i="530"/>
  <c r="H117" i="530"/>
  <c r="H116" i="530"/>
  <c r="H114" i="530"/>
  <c r="H113" i="530"/>
  <c r="H112" i="530"/>
  <c r="H110" i="530"/>
  <c r="H109" i="530"/>
  <c r="H108" i="530"/>
  <c r="H105" i="530"/>
  <c r="H104" i="530"/>
  <c r="H101" i="530"/>
  <c r="H95" i="530"/>
  <c r="H94" i="530"/>
  <c r="H92" i="530"/>
  <c r="H91" i="530"/>
  <c r="H89" i="530"/>
  <c r="H88" i="530"/>
  <c r="H87" i="530"/>
  <c r="H85" i="530"/>
  <c r="H84" i="530"/>
  <c r="H83" i="530"/>
  <c r="H81" i="530"/>
  <c r="H80" i="530"/>
  <c r="H79" i="530"/>
  <c r="H78" i="530"/>
  <c r="H76" i="530"/>
  <c r="H75" i="530"/>
  <c r="H74" i="530"/>
  <c r="H72" i="530"/>
  <c r="H71" i="530"/>
  <c r="H70" i="530"/>
  <c r="H69" i="530"/>
  <c r="H68" i="530"/>
  <c r="H66" i="530"/>
  <c r="H65" i="530"/>
  <c r="H64" i="530"/>
  <c r="H63" i="530"/>
  <c r="H62" i="530"/>
  <c r="H59" i="530"/>
  <c r="H58" i="530"/>
  <c r="H56" i="530"/>
  <c r="H55" i="530"/>
  <c r="H53" i="530"/>
  <c r="H52" i="530"/>
  <c r="H50" i="530"/>
  <c r="H49" i="530"/>
  <c r="H47" i="530"/>
  <c r="H46" i="530"/>
  <c r="H43" i="530"/>
  <c r="H42" i="530"/>
  <c r="H41" i="530"/>
  <c r="H39" i="530"/>
  <c r="H38" i="530"/>
  <c r="H37" i="530"/>
  <c r="H35" i="530"/>
  <c r="H34" i="530"/>
  <c r="H33" i="530"/>
  <c r="H31" i="530"/>
  <c r="H30" i="530"/>
  <c r="H29" i="530"/>
  <c r="H25" i="530"/>
  <c r="H21" i="530"/>
  <c r="F20" i="530"/>
  <c r="H20" i="530" s="1"/>
  <c r="F18" i="530"/>
  <c r="H18" i="530" s="1"/>
  <c r="F14" i="530"/>
  <c r="H14" i="530" s="1"/>
  <c r="F13" i="530"/>
  <c r="H13" i="530" s="1"/>
  <c r="H16" i="529"/>
  <c r="H15" i="529"/>
  <c r="H14" i="529"/>
  <c r="H12" i="529"/>
  <c r="H11" i="529"/>
  <c r="H8" i="529"/>
  <c r="H7" i="529"/>
  <c r="H6" i="529"/>
  <c r="G37" i="528"/>
  <c r="G34" i="528"/>
  <c r="G33" i="528"/>
  <c r="G31" i="528"/>
  <c r="G30" i="528"/>
  <c r="G29" i="528"/>
  <c r="G28" i="528"/>
  <c r="G27" i="528"/>
  <c r="G26" i="528"/>
  <c r="G24" i="528"/>
  <c r="G23" i="528"/>
  <c r="G22" i="528"/>
  <c r="G19" i="528"/>
  <c r="G18" i="528"/>
  <c r="G17" i="528"/>
  <c r="G16" i="528"/>
  <c r="G14" i="528"/>
  <c r="G13" i="528"/>
  <c r="G12" i="528"/>
  <c r="G11" i="528"/>
  <c r="G9" i="528"/>
  <c r="G8" i="528"/>
  <c r="G7" i="528"/>
  <c r="G6" i="528"/>
  <c r="G112" i="527"/>
  <c r="I112" i="527" s="1"/>
  <c r="I109" i="527"/>
  <c r="I108" i="527"/>
  <c r="I106" i="527"/>
  <c r="I105" i="527"/>
  <c r="I103" i="527"/>
  <c r="I102" i="527"/>
  <c r="I101" i="527"/>
  <c r="I100" i="527"/>
  <c r="I99" i="527"/>
  <c r="I98" i="527"/>
  <c r="I97" i="527"/>
  <c r="I95" i="527"/>
  <c r="I94" i="527"/>
  <c r="I93" i="527"/>
  <c r="I92" i="527"/>
  <c r="I91" i="527"/>
  <c r="I90" i="527"/>
  <c r="I88" i="527"/>
  <c r="I87" i="527"/>
  <c r="I86" i="527"/>
  <c r="I85" i="527"/>
  <c r="I84" i="527"/>
  <c r="I83" i="527"/>
  <c r="I82" i="527"/>
  <c r="I79" i="527"/>
  <c r="I78" i="527"/>
  <c r="I77" i="527"/>
  <c r="I76" i="527"/>
  <c r="I75" i="527"/>
  <c r="I72" i="527"/>
  <c r="G71" i="527"/>
  <c r="I71" i="527" s="1"/>
  <c r="I69" i="527"/>
  <c r="I68" i="527"/>
  <c r="I67" i="527"/>
  <c r="I66" i="527"/>
  <c r="I65" i="527"/>
  <c r="I64" i="527"/>
  <c r="I63" i="527"/>
  <c r="I62" i="527"/>
  <c r="I61" i="527"/>
  <c r="I60" i="527"/>
  <c r="I58" i="527"/>
  <c r="I55" i="527"/>
  <c r="I54" i="527"/>
  <c r="I53" i="527"/>
  <c r="I51" i="527"/>
  <c r="I50" i="527"/>
  <c r="I49" i="527"/>
  <c r="I47" i="527"/>
  <c r="I46" i="527"/>
  <c r="I44" i="527"/>
  <c r="I43" i="527"/>
  <c r="I41" i="527"/>
  <c r="I39" i="527"/>
  <c r="I37" i="527"/>
  <c r="I35" i="527"/>
  <c r="I33" i="527"/>
  <c r="I31" i="527"/>
  <c r="I30" i="527"/>
  <c r="I28" i="527"/>
  <c r="I27" i="527"/>
  <c r="I24" i="527"/>
  <c r="I21" i="527"/>
  <c r="I19" i="527"/>
  <c r="I16" i="527"/>
  <c r="I15" i="527"/>
  <c r="I12" i="527"/>
  <c r="I11" i="527"/>
  <c r="I10" i="527"/>
  <c r="I9" i="527"/>
  <c r="I8" i="527"/>
  <c r="I6" i="527"/>
  <c r="G103" i="526"/>
  <c r="G101" i="526"/>
  <c r="G99" i="526"/>
  <c r="G96" i="526"/>
  <c r="G95" i="526"/>
  <c r="G93" i="526"/>
  <c r="G92" i="526"/>
  <c r="G90" i="526"/>
  <c r="E87" i="526"/>
  <c r="G87" i="526" s="1"/>
  <c r="E85" i="526"/>
  <c r="G85" i="526" s="1"/>
  <c r="E83" i="526"/>
  <c r="G83" i="526" s="1"/>
  <c r="E81" i="526"/>
  <c r="G81" i="526" s="1"/>
  <c r="E79" i="526"/>
  <c r="G79" i="526" s="1"/>
  <c r="E77" i="526"/>
  <c r="G77" i="526" s="1"/>
  <c r="E75" i="526"/>
  <c r="G75" i="526" s="1"/>
  <c r="E73" i="526"/>
  <c r="G73" i="526" s="1"/>
  <c r="G70" i="526"/>
  <c r="G69" i="526"/>
  <c r="G68" i="526"/>
  <c r="G67" i="526"/>
  <c r="G66" i="526"/>
  <c r="G65" i="526"/>
  <c r="G64" i="526"/>
  <c r="G63" i="526"/>
  <c r="G62" i="526"/>
  <c r="G61" i="526"/>
  <c r="G60" i="526"/>
  <c r="G59" i="526"/>
  <c r="G58" i="526"/>
  <c r="G57" i="526"/>
  <c r="G56" i="526"/>
  <c r="G55" i="526"/>
  <c r="G54" i="526"/>
  <c r="G53" i="526"/>
  <c r="G52" i="526"/>
  <c r="G51" i="526"/>
  <c r="G50" i="526"/>
  <c r="G49" i="526"/>
  <c r="G48" i="526"/>
  <c r="G47" i="526"/>
  <c r="G46" i="526"/>
  <c r="G45" i="526"/>
  <c r="G44" i="526"/>
  <c r="G43" i="526"/>
  <c r="G42" i="526"/>
  <c r="G41" i="526"/>
  <c r="G40" i="526"/>
  <c r="G39" i="526"/>
  <c r="G38" i="526"/>
  <c r="G37" i="526"/>
  <c r="G36" i="526"/>
  <c r="G35" i="526"/>
  <c r="G34" i="526"/>
  <c r="G33" i="526"/>
  <c r="G31" i="526"/>
  <c r="G30" i="526"/>
  <c r="G29" i="526"/>
  <c r="G28" i="526"/>
  <c r="G27" i="526"/>
  <c r="G26" i="526"/>
  <c r="G25" i="526"/>
  <c r="G24" i="526"/>
  <c r="G23" i="526"/>
  <c r="G22" i="526"/>
  <c r="G21" i="526"/>
  <c r="E19" i="526"/>
  <c r="G19" i="526" s="1"/>
  <c r="G17" i="526"/>
  <c r="G16" i="526"/>
  <c r="G15" i="526"/>
  <c r="G14" i="526"/>
  <c r="G13" i="526"/>
  <c r="G12" i="526"/>
  <c r="G11" i="526"/>
  <c r="G10" i="526"/>
  <c r="G9" i="526"/>
  <c r="G8" i="526"/>
  <c r="G7" i="526"/>
  <c r="G6" i="526"/>
  <c r="H16" i="525"/>
  <c r="H14" i="525"/>
  <c r="H13" i="525"/>
  <c r="H12" i="525"/>
  <c r="H10" i="525"/>
  <c r="H9" i="525"/>
  <c r="F71" i="524"/>
  <c r="H71" i="524" s="1"/>
  <c r="F67" i="524"/>
  <c r="H67" i="524" s="1"/>
  <c r="H64" i="524"/>
  <c r="H63" i="524"/>
  <c r="H62" i="524"/>
  <c r="H61" i="524"/>
  <c r="H59" i="524"/>
  <c r="H58" i="524"/>
  <c r="H57" i="524"/>
  <c r="H56" i="524"/>
  <c r="H55" i="524"/>
  <c r="H54" i="524"/>
  <c r="H53" i="524"/>
  <c r="H52" i="524"/>
  <c r="H51" i="524"/>
  <c r="H49" i="524"/>
  <c r="H48" i="524"/>
  <c r="H47" i="524"/>
  <c r="H46" i="524"/>
  <c r="H45" i="524"/>
  <c r="H44" i="524"/>
  <c r="F41" i="524"/>
  <c r="F39" i="524"/>
  <c r="H39" i="524" s="1"/>
  <c r="F36" i="524"/>
  <c r="H36" i="524" s="1"/>
  <c r="H34" i="524"/>
  <c r="H29" i="524"/>
  <c r="H28" i="524"/>
  <c r="H27" i="524"/>
  <c r="H25" i="524"/>
  <c r="H24" i="524"/>
  <c r="H23" i="524"/>
  <c r="H22" i="524"/>
  <c r="H21" i="524"/>
  <c r="H20" i="524"/>
  <c r="H19" i="524"/>
  <c r="H18" i="524"/>
  <c r="H17" i="524"/>
  <c r="H16" i="524"/>
  <c r="H14" i="524"/>
  <c r="H13" i="524"/>
  <c r="H10" i="524"/>
  <c r="H7" i="524"/>
  <c r="H6" i="524"/>
  <c r="H82" i="164"/>
  <c r="H81" i="164"/>
  <c r="F79" i="164"/>
  <c r="H79" i="164" s="1"/>
  <c r="F76" i="164"/>
  <c r="H76" i="164" s="1"/>
  <c r="I55" i="113"/>
  <c r="I54" i="113"/>
  <c r="I53" i="113"/>
  <c r="I33" i="113"/>
  <c r="I32" i="113"/>
  <c r="I30" i="113"/>
  <c r="I27" i="113"/>
  <c r="I22" i="113"/>
  <c r="I21" i="113"/>
  <c r="I20" i="113"/>
  <c r="F82" i="522"/>
  <c r="H82" i="522" s="1"/>
  <c r="F77" i="522"/>
  <c r="H77" i="522" s="1"/>
  <c r="F75" i="522"/>
  <c r="H75" i="522" s="1"/>
  <c r="F65" i="522"/>
  <c r="H65" i="522" s="1"/>
  <c r="H34" i="522"/>
  <c r="F31" i="522"/>
  <c r="H31" i="522" s="1"/>
  <c r="F23" i="522"/>
  <c r="H23" i="522" s="1"/>
  <c r="H20" i="522"/>
  <c r="H19" i="522"/>
  <c r="H18" i="522"/>
  <c r="H16" i="522"/>
  <c r="H15" i="522"/>
  <c r="H14" i="522"/>
  <c r="H13" i="522"/>
  <c r="H12" i="522"/>
  <c r="F9" i="522"/>
  <c r="H9" i="522" s="1"/>
  <c r="G14" i="521"/>
  <c r="I14" i="521" s="1"/>
  <c r="G12" i="521"/>
  <c r="I12" i="521" s="1"/>
  <c r="G10" i="521"/>
  <c r="I10" i="521" s="1"/>
  <c r="G8" i="521"/>
  <c r="I8" i="521" s="1"/>
  <c r="G6" i="520"/>
  <c r="G5" i="520"/>
  <c r="G11" i="519"/>
  <c r="G15" i="519" s="1"/>
  <c r="C116" i="523" s="1"/>
  <c r="G36" i="518"/>
  <c r="G35" i="518"/>
  <c r="G33" i="518"/>
  <c r="G32" i="518"/>
  <c r="G31" i="518"/>
  <c r="G29" i="518"/>
  <c r="G28" i="518"/>
  <c r="G26" i="518"/>
  <c r="G25" i="518"/>
  <c r="G24" i="518"/>
  <c r="G22" i="518"/>
  <c r="G21" i="518"/>
  <c r="G20" i="518"/>
  <c r="G19" i="518"/>
  <c r="G17" i="518"/>
  <c r="G16" i="518"/>
  <c r="G15" i="518"/>
  <c r="G14" i="518"/>
  <c r="G13" i="518"/>
  <c r="G11" i="518"/>
  <c r="G10" i="518"/>
  <c r="G8" i="518"/>
  <c r="G6" i="518"/>
  <c r="G5" i="518"/>
  <c r="G19" i="517"/>
  <c r="G18" i="517"/>
  <c r="G17" i="517"/>
  <c r="G16" i="517"/>
  <c r="G15" i="517"/>
  <c r="G14" i="517"/>
  <c r="G13" i="517"/>
  <c r="G11" i="517"/>
  <c r="G10" i="517"/>
  <c r="G8" i="517"/>
  <c r="G7" i="517"/>
  <c r="G5" i="517"/>
  <c r="G8" i="516"/>
  <c r="G6" i="516"/>
  <c r="G5" i="516"/>
  <c r="G10" i="515"/>
  <c r="G9" i="515"/>
  <c r="G8" i="515"/>
  <c r="G6" i="515"/>
  <c r="E20" i="514"/>
  <c r="G20" i="514" s="1"/>
  <c r="G18" i="514"/>
  <c r="G16" i="514"/>
  <c r="G14" i="514"/>
  <c r="G13" i="514"/>
  <c r="G11" i="514"/>
  <c r="G10" i="514"/>
  <c r="G8" i="514"/>
  <c r="G7" i="514"/>
  <c r="G6" i="514"/>
  <c r="H23" i="513"/>
  <c r="H22" i="513"/>
  <c r="H21" i="513"/>
  <c r="H19" i="513"/>
  <c r="H18" i="513"/>
  <c r="H16" i="513"/>
  <c r="H15" i="513"/>
  <c r="H13" i="513"/>
  <c r="H12" i="513"/>
  <c r="H10" i="513"/>
  <c r="H9" i="513"/>
  <c r="H6" i="513"/>
  <c r="H5" i="513"/>
  <c r="G18" i="512"/>
  <c r="G17" i="512"/>
  <c r="G16" i="512"/>
  <c r="G15" i="512"/>
  <c r="G13" i="512"/>
  <c r="G12" i="512"/>
  <c r="G10" i="512"/>
  <c r="G9" i="512"/>
  <c r="G7" i="512"/>
  <c r="G6" i="512"/>
  <c r="G24" i="511"/>
  <c r="G22" i="511"/>
  <c r="G20" i="511"/>
  <c r="G18" i="511"/>
  <c r="G16" i="511"/>
  <c r="G14" i="511"/>
  <c r="G13" i="511"/>
  <c r="G11" i="511"/>
  <c r="G9" i="511"/>
  <c r="G8" i="511"/>
  <c r="G7" i="511"/>
  <c r="G6" i="511"/>
  <c r="I24" i="510"/>
  <c r="G22" i="510"/>
  <c r="I22" i="510" s="1"/>
  <c r="I17" i="510"/>
  <c r="I16" i="510"/>
  <c r="I15" i="510"/>
  <c r="I12" i="510"/>
  <c r="I11" i="510"/>
  <c r="I9" i="510"/>
  <c r="I8" i="510"/>
  <c r="I13" i="509"/>
  <c r="C104" i="523" s="1"/>
  <c r="G32" i="508"/>
  <c r="G30" i="508"/>
  <c r="G28" i="508"/>
  <c r="G26" i="508"/>
  <c r="G25" i="508"/>
  <c r="G23" i="508"/>
  <c r="G22" i="508"/>
  <c r="G21" i="508"/>
  <c r="G20" i="508"/>
  <c r="G7" i="507"/>
  <c r="G6" i="507"/>
  <c r="G6" i="506"/>
  <c r="G5" i="506"/>
  <c r="G14" i="505"/>
  <c r="G13" i="505"/>
  <c r="G12" i="505"/>
  <c r="G11" i="505"/>
  <c r="G9" i="505"/>
  <c r="G8" i="505"/>
  <c r="G7" i="505"/>
  <c r="G6" i="505"/>
  <c r="H20" i="504"/>
  <c r="H19" i="504"/>
  <c r="H18" i="504"/>
  <c r="H16" i="504"/>
  <c r="H15" i="504"/>
  <c r="H14" i="504"/>
  <c r="H11" i="504"/>
  <c r="H10" i="504"/>
  <c r="H8" i="504"/>
  <c r="H7" i="504"/>
  <c r="H6" i="504"/>
  <c r="G16" i="501"/>
  <c r="E15" i="501"/>
  <c r="G15" i="501" s="1"/>
  <c r="G12" i="501"/>
  <c r="G11" i="501"/>
  <c r="G10" i="501"/>
  <c r="G9" i="501"/>
  <c r="G6" i="501"/>
  <c r="G14" i="500"/>
  <c r="G13" i="500"/>
  <c r="G12" i="500"/>
  <c r="G11" i="500"/>
  <c r="G10" i="500"/>
  <c r="G8" i="500"/>
  <c r="G7" i="500"/>
  <c r="G6" i="500"/>
  <c r="G9" i="495"/>
  <c r="G8" i="495"/>
  <c r="G7" i="495"/>
  <c r="G6" i="495"/>
  <c r="F14" i="494"/>
  <c r="C87" i="523" s="1"/>
  <c r="F11" i="493"/>
  <c r="F10" i="493"/>
  <c r="F9" i="493"/>
  <c r="F8" i="493"/>
  <c r="F7" i="493"/>
  <c r="F6" i="493"/>
  <c r="F5" i="493"/>
  <c r="F16" i="492"/>
  <c r="F15" i="492"/>
  <c r="F14" i="492"/>
  <c r="F13" i="492"/>
  <c r="F12" i="492"/>
  <c r="F11" i="492"/>
  <c r="F10" i="492"/>
  <c r="F9" i="492"/>
  <c r="F8" i="492"/>
  <c r="F7" i="492"/>
  <c r="F6" i="492"/>
  <c r="F5" i="492"/>
  <c r="G21" i="491"/>
  <c r="G20" i="491"/>
  <c r="G19" i="491"/>
  <c r="G18" i="491"/>
  <c r="G17" i="491"/>
  <c r="G16" i="491"/>
  <c r="G15" i="491"/>
  <c r="G14" i="491"/>
  <c r="G13" i="491"/>
  <c r="G12" i="491"/>
  <c r="G11" i="491"/>
  <c r="G11" i="490"/>
  <c r="G10" i="490"/>
  <c r="G9" i="490"/>
  <c r="G7" i="490"/>
  <c r="G6" i="490"/>
  <c r="H42" i="489"/>
  <c r="H41" i="489"/>
  <c r="H40" i="489"/>
  <c r="H39" i="489"/>
  <c r="H38" i="489"/>
  <c r="H36" i="489"/>
  <c r="H35" i="489"/>
  <c r="H34" i="489"/>
  <c r="H33" i="489"/>
  <c r="H32" i="489"/>
  <c r="H31" i="489"/>
  <c r="H30" i="489"/>
  <c r="H27" i="489"/>
  <c r="H26" i="489"/>
  <c r="H25" i="489"/>
  <c r="H24" i="489"/>
  <c r="H22" i="489"/>
  <c r="H21" i="489"/>
  <c r="H20" i="489"/>
  <c r="H18" i="489"/>
  <c r="H17" i="489"/>
  <c r="H16" i="489"/>
  <c r="H15" i="489"/>
  <c r="H14" i="489"/>
  <c r="H13" i="489"/>
  <c r="H12" i="489"/>
  <c r="H10" i="489"/>
  <c r="H9" i="489"/>
  <c r="G22" i="488"/>
  <c r="G21" i="488"/>
  <c r="G20" i="488"/>
  <c r="G19" i="488"/>
  <c r="G17" i="488"/>
  <c r="G16" i="488"/>
  <c r="G15" i="488"/>
  <c r="G14" i="488"/>
  <c r="G13" i="488"/>
  <c r="G12" i="488"/>
  <c r="G10" i="488"/>
  <c r="G9" i="488"/>
  <c r="G8" i="488"/>
  <c r="G6" i="488"/>
  <c r="G36" i="487"/>
  <c r="G35" i="487"/>
  <c r="G34" i="487"/>
  <c r="G33" i="487"/>
  <c r="G31" i="487"/>
  <c r="G30" i="487"/>
  <c r="G29" i="487"/>
  <c r="G28" i="487"/>
  <c r="G27" i="487"/>
  <c r="G26" i="487"/>
  <c r="G25" i="487"/>
  <c r="G23" i="487"/>
  <c r="G22" i="487"/>
  <c r="G21" i="487"/>
  <c r="G20" i="487"/>
  <c r="G19" i="487"/>
  <c r="G17" i="487"/>
  <c r="G16" i="487"/>
  <c r="G15" i="487"/>
  <c r="G13" i="487"/>
  <c r="G12" i="487"/>
  <c r="G11" i="487"/>
  <c r="G10" i="487"/>
  <c r="G9" i="487"/>
  <c r="G77" i="486"/>
  <c r="G76" i="486"/>
  <c r="G75" i="486"/>
  <c r="G74" i="486"/>
  <c r="G73" i="486"/>
  <c r="G72" i="486"/>
  <c r="G71" i="486"/>
  <c r="G70" i="486"/>
  <c r="G69" i="486"/>
  <c r="G68" i="486"/>
  <c r="G67" i="486"/>
  <c r="G66" i="486"/>
  <c r="G60" i="486"/>
  <c r="G59" i="486"/>
  <c r="G58" i="486"/>
  <c r="G57" i="486"/>
  <c r="G56" i="486"/>
  <c r="G55" i="486"/>
  <c r="G54" i="486"/>
  <c r="G53" i="486"/>
  <c r="G51" i="486"/>
  <c r="G50" i="486"/>
  <c r="G49" i="486"/>
  <c r="G47" i="486"/>
  <c r="G46" i="486"/>
  <c r="G45" i="486"/>
  <c r="G44" i="486"/>
  <c r="G42" i="486"/>
  <c r="G41" i="486"/>
  <c r="G40" i="486"/>
  <c r="G39" i="486"/>
  <c r="G38" i="486"/>
  <c r="G37" i="486"/>
  <c r="G36" i="486"/>
  <c r="G35" i="486"/>
  <c r="G34" i="486"/>
  <c r="G33" i="486"/>
  <c r="G32" i="486"/>
  <c r="G31" i="486"/>
  <c r="G29" i="486"/>
  <c r="G28" i="486"/>
  <c r="G27" i="486"/>
  <c r="G25" i="486"/>
  <c r="G24" i="486"/>
  <c r="G23" i="486"/>
  <c r="G22" i="486"/>
  <c r="G21" i="486"/>
  <c r="G20" i="486"/>
  <c r="G19" i="486"/>
  <c r="G18" i="486"/>
  <c r="G17" i="486"/>
  <c r="G16" i="486"/>
  <c r="G29" i="485"/>
  <c r="G28" i="485"/>
  <c r="G27" i="485"/>
  <c r="G26" i="485"/>
  <c r="G25" i="485"/>
  <c r="G24" i="485"/>
  <c r="G22" i="485"/>
  <c r="G19" i="485"/>
  <c r="G18" i="485"/>
  <c r="G17" i="485"/>
  <c r="G15" i="485"/>
  <c r="G14" i="485"/>
  <c r="G12" i="485"/>
  <c r="G11" i="485"/>
  <c r="G10" i="485"/>
  <c r="G9" i="485"/>
  <c r="G8" i="485"/>
  <c r="H73" i="484"/>
  <c r="H72" i="484"/>
  <c r="H71" i="484"/>
  <c r="H68" i="484"/>
  <c r="H67" i="484"/>
  <c r="H66" i="484"/>
  <c r="H65" i="484"/>
  <c r="H63" i="484"/>
  <c r="H62" i="484"/>
  <c r="H60" i="484"/>
  <c r="H58" i="484"/>
  <c r="H56" i="484"/>
  <c r="H54" i="484"/>
  <c r="H53" i="484"/>
  <c r="H52" i="484"/>
  <c r="H50" i="484"/>
  <c r="H49" i="484"/>
  <c r="H48" i="484"/>
  <c r="H46" i="484"/>
  <c r="H45" i="484"/>
  <c r="H44" i="484"/>
  <c r="H42" i="484"/>
  <c r="H41" i="484"/>
  <c r="H40" i="484"/>
  <c r="H39" i="484"/>
  <c r="H38" i="484"/>
  <c r="H36" i="484"/>
  <c r="H35" i="484"/>
  <c r="H34" i="484"/>
  <c r="H32" i="484"/>
  <c r="H31" i="484"/>
  <c r="H27" i="484"/>
  <c r="H26" i="484"/>
  <c r="H25" i="484"/>
  <c r="H23" i="484"/>
  <c r="H22" i="484"/>
  <c r="H21" i="484"/>
  <c r="H19" i="484"/>
  <c r="H18" i="484"/>
  <c r="H17" i="484"/>
  <c r="H15" i="484"/>
  <c r="H14" i="484"/>
  <c r="H13" i="484"/>
  <c r="H10" i="484"/>
  <c r="G10" i="483"/>
  <c r="G9" i="483"/>
  <c r="G7" i="483"/>
  <c r="G6" i="483"/>
  <c r="H50" i="482"/>
  <c r="H49" i="482"/>
  <c r="H47" i="482"/>
  <c r="H46" i="482"/>
  <c r="H44" i="482"/>
  <c r="H43" i="482"/>
  <c r="H40" i="482"/>
  <c r="H39" i="482"/>
  <c r="H38" i="482"/>
  <c r="H37" i="482"/>
  <c r="H36" i="482"/>
  <c r="H35" i="482"/>
  <c r="H34" i="482"/>
  <c r="H33" i="482"/>
  <c r="H32" i="482"/>
  <c r="H31" i="482"/>
  <c r="H29" i="482"/>
  <c r="H28" i="482"/>
  <c r="H26" i="482"/>
  <c r="H24" i="482"/>
  <c r="H23" i="482"/>
  <c r="H22" i="482"/>
  <c r="H21" i="482"/>
  <c r="H20" i="482"/>
  <c r="H19" i="482"/>
  <c r="H17" i="482"/>
  <c r="H16" i="482"/>
  <c r="H15" i="482"/>
  <c r="H13" i="482"/>
  <c r="H12" i="482"/>
  <c r="H10" i="482"/>
  <c r="H9" i="482"/>
  <c r="H7" i="482"/>
  <c r="H6" i="482"/>
  <c r="G84" i="481"/>
  <c r="G83" i="481"/>
  <c r="G82" i="481"/>
  <c r="G81" i="481"/>
  <c r="G79" i="481"/>
  <c r="G78" i="481"/>
  <c r="G77" i="481"/>
  <c r="G76" i="481"/>
  <c r="G75" i="481"/>
  <c r="G74" i="481"/>
  <c r="E73" i="481"/>
  <c r="G73" i="481" s="1"/>
  <c r="G71" i="481"/>
  <c r="G70" i="481"/>
  <c r="G69" i="481"/>
  <c r="G68" i="481"/>
  <c r="G66" i="481"/>
  <c r="G65" i="481"/>
  <c r="G64" i="481"/>
  <c r="G62" i="481"/>
  <c r="G61" i="481"/>
  <c r="G60" i="481"/>
  <c r="G59" i="481"/>
  <c r="G58" i="481"/>
  <c r="G57" i="481"/>
  <c r="G55" i="481"/>
  <c r="G54" i="481"/>
  <c r="G53" i="481"/>
  <c r="G52" i="481"/>
  <c r="G50" i="481"/>
  <c r="G49" i="481"/>
  <c r="G48" i="481"/>
  <c r="G47" i="481"/>
  <c r="G45" i="481"/>
  <c r="G44" i="481"/>
  <c r="G43" i="481"/>
  <c r="G42" i="481"/>
  <c r="G41" i="481"/>
  <c r="G40" i="481"/>
  <c r="G39" i="481"/>
  <c r="G38" i="481"/>
  <c r="G37" i="481"/>
  <c r="G36" i="481"/>
  <c r="G35" i="481"/>
  <c r="G34" i="481"/>
  <c r="G33" i="481"/>
  <c r="G32" i="481"/>
  <c r="G31" i="481"/>
  <c r="G30" i="481"/>
  <c r="G29" i="481"/>
  <c r="G28" i="481"/>
  <c r="G27" i="481"/>
  <c r="G25" i="481"/>
  <c r="G24" i="481"/>
  <c r="G23" i="481"/>
  <c r="G22" i="481"/>
  <c r="G21" i="481"/>
  <c r="G20" i="481"/>
  <c r="G19" i="481"/>
  <c r="G18" i="481"/>
  <c r="G17" i="481"/>
  <c r="G16" i="481"/>
  <c r="G15" i="481"/>
  <c r="G14" i="481"/>
  <c r="G13" i="481"/>
  <c r="G12" i="481"/>
  <c r="G11" i="481"/>
  <c r="G10" i="481"/>
  <c r="G9" i="481"/>
  <c r="G8" i="481"/>
  <c r="G7" i="481"/>
  <c r="G6" i="481"/>
  <c r="H102" i="480"/>
  <c r="H101" i="480"/>
  <c r="H99" i="480"/>
  <c r="H98" i="480"/>
  <c r="H97" i="480"/>
  <c r="H96" i="480"/>
  <c r="F94" i="480"/>
  <c r="H94" i="480" s="1"/>
  <c r="H91" i="480"/>
  <c r="H90" i="480"/>
  <c r="H89" i="480"/>
  <c r="H87" i="480"/>
  <c r="H86" i="480"/>
  <c r="H85" i="480"/>
  <c r="H83" i="480"/>
  <c r="H82" i="480"/>
  <c r="H81" i="480"/>
  <c r="H80" i="480"/>
  <c r="H77" i="480"/>
  <c r="H76" i="480"/>
  <c r="H75" i="480"/>
  <c r="H74" i="480"/>
  <c r="H72" i="480"/>
  <c r="H71" i="480"/>
  <c r="H70" i="480"/>
  <c r="H69" i="480"/>
  <c r="H68" i="480"/>
  <c r="H66" i="480"/>
  <c r="H65" i="480"/>
  <c r="H63" i="480"/>
  <c r="H62" i="480"/>
  <c r="H60" i="480"/>
  <c r="H59" i="480"/>
  <c r="H57" i="480"/>
  <c r="H56" i="480"/>
  <c r="H55" i="480"/>
  <c r="H52" i="480"/>
  <c r="H51" i="480"/>
  <c r="H50" i="480"/>
  <c r="H49" i="480"/>
  <c r="H48" i="480"/>
  <c r="H47" i="480"/>
  <c r="H46" i="480"/>
  <c r="H44" i="480"/>
  <c r="H43" i="480"/>
  <c r="H42" i="480"/>
  <c r="H41" i="480"/>
  <c r="H39" i="480"/>
  <c r="H38" i="480"/>
  <c r="H37" i="480"/>
  <c r="H35" i="480"/>
  <c r="H34" i="480"/>
  <c r="H33" i="480"/>
  <c r="H31" i="480"/>
  <c r="H30" i="480"/>
  <c r="H29" i="480"/>
  <c r="H28" i="480"/>
  <c r="H27" i="480"/>
  <c r="H25" i="480"/>
  <c r="H24" i="480"/>
  <c r="H23" i="480"/>
  <c r="H22" i="480"/>
  <c r="H20" i="480"/>
  <c r="H19" i="480"/>
  <c r="H18" i="480"/>
  <c r="H17" i="480"/>
  <c r="H15" i="480"/>
  <c r="H14" i="480"/>
  <c r="H13" i="480"/>
  <c r="H12" i="480"/>
  <c r="H10" i="480"/>
  <c r="H9" i="480"/>
  <c r="H8" i="480"/>
  <c r="H7" i="480"/>
  <c r="I69" i="479"/>
  <c r="I68" i="479"/>
  <c r="I67" i="479"/>
  <c r="I66" i="479"/>
  <c r="I65" i="479"/>
  <c r="I64" i="479"/>
  <c r="I62" i="479"/>
  <c r="I61" i="479"/>
  <c r="I60" i="479"/>
  <c r="I58" i="479"/>
  <c r="I57" i="479"/>
  <c r="I56" i="479"/>
  <c r="I55" i="479"/>
  <c r="I54" i="479"/>
  <c r="I53" i="479"/>
  <c r="I52" i="479"/>
  <c r="I50" i="479"/>
  <c r="I49" i="479"/>
  <c r="I48" i="479"/>
  <c r="I47" i="479"/>
  <c r="I46" i="479"/>
  <c r="I45" i="479"/>
  <c r="I42" i="479"/>
  <c r="I41" i="479"/>
  <c r="I40" i="479"/>
  <c r="I39" i="479"/>
  <c r="I38" i="479"/>
  <c r="I37" i="479"/>
  <c r="I34" i="479"/>
  <c r="I33" i="479"/>
  <c r="I32" i="479"/>
  <c r="I31" i="479"/>
  <c r="I30" i="479"/>
  <c r="I29" i="479"/>
  <c r="I27" i="479"/>
  <c r="I26" i="479"/>
  <c r="I25" i="479"/>
  <c r="I23" i="479"/>
  <c r="I22" i="479"/>
  <c r="I19" i="479"/>
  <c r="I18" i="479"/>
  <c r="I16" i="479"/>
  <c r="I15" i="479"/>
  <c r="I13" i="479"/>
  <c r="I12" i="479"/>
  <c r="I11" i="479"/>
  <c r="I10" i="479"/>
  <c r="I9" i="479"/>
  <c r="I7" i="479"/>
  <c r="H75" i="478"/>
  <c r="H74" i="478"/>
  <c r="H73" i="478"/>
  <c r="H71" i="478"/>
  <c r="H70" i="478"/>
  <c r="H69" i="478"/>
  <c r="H68" i="478"/>
  <c r="H67" i="478"/>
  <c r="H66" i="478"/>
  <c r="H65" i="478"/>
  <c r="H64" i="478"/>
  <c r="H63" i="478"/>
  <c r="H62" i="478"/>
  <c r="H61" i="478"/>
  <c r="H59" i="478"/>
  <c r="H58" i="478"/>
  <c r="H57" i="478"/>
  <c r="H56" i="478"/>
  <c r="H55" i="478"/>
  <c r="H54" i="478"/>
  <c r="H52" i="478"/>
  <c r="H51" i="478"/>
  <c r="H50" i="478"/>
  <c r="H48" i="478"/>
  <c r="H46" i="478"/>
  <c r="H45" i="478"/>
  <c r="H44" i="478"/>
  <c r="H42" i="478"/>
  <c r="H41" i="478"/>
  <c r="H40" i="478"/>
  <c r="H38" i="478"/>
  <c r="H37" i="478"/>
  <c r="H35" i="478"/>
  <c r="H34" i="478"/>
  <c r="H33" i="478"/>
  <c r="H32" i="478"/>
  <c r="H30" i="478"/>
  <c r="H29" i="478"/>
  <c r="H28" i="478"/>
  <c r="H27" i="478"/>
  <c r="H26" i="478"/>
  <c r="H24" i="478"/>
  <c r="H23" i="478"/>
  <c r="H22" i="478"/>
  <c r="H21" i="478"/>
  <c r="H18" i="478"/>
  <c r="H17" i="478"/>
  <c r="H16" i="478"/>
  <c r="H15" i="478"/>
  <c r="H14" i="478"/>
  <c r="H10" i="478"/>
  <c r="H9" i="478"/>
  <c r="H8" i="478"/>
  <c r="H7" i="478"/>
  <c r="F7" i="477"/>
  <c r="F6" i="477"/>
  <c r="F5" i="477"/>
  <c r="H28" i="476"/>
  <c r="H27" i="476"/>
  <c r="H25" i="476"/>
  <c r="H24" i="476"/>
  <c r="H22" i="476"/>
  <c r="H21" i="476"/>
  <c r="H20" i="476"/>
  <c r="H19" i="476"/>
  <c r="H18" i="476"/>
  <c r="H17" i="476"/>
  <c r="H15" i="476"/>
  <c r="H13" i="476"/>
  <c r="H12" i="476"/>
  <c r="H11" i="476"/>
  <c r="H10" i="476"/>
  <c r="H9" i="476"/>
  <c r="H8" i="476"/>
  <c r="H7" i="476"/>
  <c r="F12" i="475"/>
  <c r="H12" i="475" s="1"/>
  <c r="H124" i="474"/>
  <c r="H121" i="474"/>
  <c r="H120" i="474"/>
  <c r="H119" i="474"/>
  <c r="H117" i="474"/>
  <c r="H116" i="474"/>
  <c r="H115" i="474"/>
  <c r="H113" i="474"/>
  <c r="H112" i="474"/>
  <c r="H111" i="474"/>
  <c r="H110" i="474"/>
  <c r="H109" i="474"/>
  <c r="H107" i="474"/>
  <c r="H106" i="474"/>
  <c r="H104" i="474"/>
  <c r="H102" i="474"/>
  <c r="H101" i="474"/>
  <c r="H100" i="474"/>
  <c r="H98" i="474"/>
  <c r="H97" i="474"/>
  <c r="H96" i="474"/>
  <c r="H95" i="474"/>
  <c r="H94" i="474"/>
  <c r="H93" i="474"/>
  <c r="H92" i="474"/>
  <c r="H91" i="474"/>
  <c r="H89" i="474"/>
  <c r="H88" i="474"/>
  <c r="H86" i="474"/>
  <c r="H85" i="474"/>
  <c r="H83" i="474"/>
  <c r="H80" i="474"/>
  <c r="H79" i="474"/>
  <c r="H77" i="474"/>
  <c r="H76" i="474"/>
  <c r="H74" i="474"/>
  <c r="H73" i="474"/>
  <c r="H71" i="474"/>
  <c r="H70" i="474"/>
  <c r="H69" i="474"/>
  <c r="H68" i="474"/>
  <c r="H66" i="474"/>
  <c r="H65" i="474"/>
  <c r="H64" i="474"/>
  <c r="H63" i="474"/>
  <c r="H61" i="474"/>
  <c r="H60" i="474"/>
  <c r="H59" i="474"/>
  <c r="H58" i="474"/>
  <c r="H57" i="474"/>
  <c r="H56" i="474"/>
  <c r="H55" i="474"/>
  <c r="H53" i="474"/>
  <c r="H52" i="474"/>
  <c r="H51" i="474"/>
  <c r="H50" i="474"/>
  <c r="H49" i="474"/>
  <c r="H48" i="474"/>
  <c r="H47" i="474"/>
  <c r="H46" i="474"/>
  <c r="H45" i="474"/>
  <c r="H44" i="474"/>
  <c r="H43" i="474"/>
  <c r="H41" i="474"/>
  <c r="H40" i="474"/>
  <c r="H39" i="474"/>
  <c r="H38" i="474"/>
  <c r="H36" i="474"/>
  <c r="H35" i="474"/>
  <c r="H34" i="474"/>
  <c r="H33" i="474"/>
  <c r="H31" i="474"/>
  <c r="H30" i="474"/>
  <c r="H28" i="474"/>
  <c r="H27" i="474"/>
  <c r="H25" i="474"/>
  <c r="H22" i="474"/>
  <c r="H21" i="474"/>
  <c r="H20" i="474"/>
  <c r="H19" i="474"/>
  <c r="H18" i="474"/>
  <c r="H16" i="474"/>
  <c r="H15" i="474"/>
  <c r="H14" i="474"/>
  <c r="H13" i="474"/>
  <c r="H12" i="474"/>
  <c r="H10" i="474"/>
  <c r="H9" i="474"/>
  <c r="H8" i="474"/>
  <c r="H7" i="474"/>
  <c r="H6" i="474"/>
  <c r="H100" i="473"/>
  <c r="H97" i="473"/>
  <c r="H96" i="473"/>
  <c r="H95" i="473"/>
  <c r="H93" i="473"/>
  <c r="H92" i="473"/>
  <c r="H90" i="473"/>
  <c r="H89" i="473"/>
  <c r="H87" i="473"/>
  <c r="H86" i="473"/>
  <c r="H85" i="473"/>
  <c r="H83" i="473"/>
  <c r="H82" i="473"/>
  <c r="H81" i="473"/>
  <c r="H80" i="473"/>
  <c r="H79" i="473"/>
  <c r="H78" i="473"/>
  <c r="H76" i="473"/>
  <c r="H75" i="473"/>
  <c r="H73" i="473"/>
  <c r="H72" i="473"/>
  <c r="H70" i="473"/>
  <c r="H69" i="473"/>
  <c r="H67" i="473"/>
  <c r="H65" i="473"/>
  <c r="H64" i="473"/>
  <c r="H63" i="473"/>
  <c r="H62" i="473"/>
  <c r="H61" i="473"/>
  <c r="H60" i="473"/>
  <c r="H59" i="473"/>
  <c r="H58" i="473"/>
  <c r="H55" i="473"/>
  <c r="H54" i="473"/>
  <c r="H53" i="473"/>
  <c r="H52" i="473"/>
  <c r="H51" i="473"/>
  <c r="H50" i="473"/>
  <c r="H49" i="473"/>
  <c r="H48" i="473"/>
  <c r="H47" i="473"/>
  <c r="H43" i="473"/>
  <c r="H42" i="473"/>
  <c r="H41" i="473"/>
  <c r="H40" i="473"/>
  <c r="H39" i="473"/>
  <c r="H36" i="473"/>
  <c r="H35" i="473"/>
  <c r="H34" i="473"/>
  <c r="H33" i="473"/>
  <c r="H32" i="473"/>
  <c r="H29" i="473"/>
  <c r="H28" i="473"/>
  <c r="H27" i="473"/>
  <c r="H26" i="473"/>
  <c r="H24" i="473"/>
  <c r="H23" i="473"/>
  <c r="G16" i="472"/>
  <c r="G15" i="472"/>
  <c r="G14" i="472"/>
  <c r="G12" i="472"/>
  <c r="G11" i="472"/>
  <c r="G10" i="472"/>
  <c r="G9" i="472"/>
  <c r="G7" i="472"/>
  <c r="G6" i="472"/>
  <c r="H64" i="471"/>
  <c r="H63" i="471"/>
  <c r="H62" i="471"/>
  <c r="H60" i="471"/>
  <c r="H59" i="471"/>
  <c r="H57" i="471"/>
  <c r="H55" i="471"/>
  <c r="H54" i="471"/>
  <c r="H53" i="471"/>
  <c r="H52" i="471"/>
  <c r="H50" i="471"/>
  <c r="H49" i="471"/>
  <c r="H48" i="471"/>
  <c r="H47" i="471"/>
  <c r="H45" i="471"/>
  <c r="H44" i="471"/>
  <c r="H43" i="471"/>
  <c r="H42" i="471"/>
  <c r="H40" i="471"/>
  <c r="H39" i="471"/>
  <c r="H38" i="471"/>
  <c r="H37" i="471"/>
  <c r="H34" i="471"/>
  <c r="H33" i="471"/>
  <c r="H32" i="471"/>
  <c r="H31" i="471"/>
  <c r="H30" i="471"/>
  <c r="H28" i="471"/>
  <c r="H27" i="471"/>
  <c r="H26" i="471"/>
  <c r="H25" i="471"/>
  <c r="H23" i="471"/>
  <c r="H22" i="471"/>
  <c r="H21" i="471"/>
  <c r="H20" i="471"/>
  <c r="H17" i="471"/>
  <c r="H16" i="471"/>
  <c r="H15" i="471"/>
  <c r="H13" i="471"/>
  <c r="H12" i="471"/>
  <c r="H11" i="471"/>
  <c r="H9" i="471"/>
  <c r="H8" i="471"/>
  <c r="H7" i="471"/>
  <c r="G10" i="470"/>
  <c r="G9" i="470"/>
  <c r="G8" i="470"/>
  <c r="G7" i="470"/>
  <c r="G6" i="470"/>
  <c r="G9" i="469"/>
  <c r="G7" i="469"/>
  <c r="G6" i="469"/>
  <c r="H14" i="468"/>
  <c r="H13" i="468"/>
  <c r="H12" i="468"/>
  <c r="H10" i="468"/>
  <c r="H9" i="468"/>
  <c r="H8" i="468"/>
  <c r="H7" i="468"/>
  <c r="H12" i="467"/>
  <c r="H11" i="467"/>
  <c r="H10" i="467"/>
  <c r="H9" i="467"/>
  <c r="H8" i="467"/>
  <c r="H6" i="467"/>
  <c r="G8" i="466"/>
  <c r="G7" i="466"/>
  <c r="G6" i="466"/>
  <c r="H18" i="465"/>
  <c r="H17" i="465"/>
  <c r="H16" i="465"/>
  <c r="H14" i="465"/>
  <c r="H11" i="465"/>
  <c r="H10" i="465"/>
  <c r="H9" i="465"/>
  <c r="H7" i="465"/>
  <c r="G14" i="464"/>
  <c r="G13" i="464"/>
  <c r="G12" i="464"/>
  <c r="G10" i="464"/>
  <c r="G9" i="464"/>
  <c r="G8" i="464"/>
  <c r="G7" i="464"/>
  <c r="G6" i="464"/>
  <c r="G5" i="463"/>
  <c r="G9" i="463" s="1"/>
  <c r="C46" i="523" s="1"/>
  <c r="G5" i="462"/>
  <c r="G9" i="462" s="1"/>
  <c r="C45" i="523" s="1"/>
  <c r="G5" i="461"/>
  <c r="G8" i="461" s="1"/>
  <c r="C44" i="523" s="1"/>
  <c r="G44" i="460"/>
  <c r="G43" i="460"/>
  <c r="G42" i="460"/>
  <c r="G41" i="460"/>
  <c r="G39" i="460"/>
  <c r="G38" i="460"/>
  <c r="G37" i="460"/>
  <c r="G35" i="460"/>
  <c r="G34" i="460"/>
  <c r="G32" i="460"/>
  <c r="G31" i="460"/>
  <c r="G29" i="460"/>
  <c r="G28" i="460"/>
  <c r="G27" i="460"/>
  <c r="G26" i="460"/>
  <c r="G25" i="460"/>
  <c r="G24" i="460"/>
  <c r="G22" i="460"/>
  <c r="G21" i="460"/>
  <c r="G20" i="460"/>
  <c r="G18" i="460"/>
  <c r="G16" i="460"/>
  <c r="G15" i="460"/>
  <c r="G14" i="460"/>
  <c r="G13" i="460"/>
  <c r="G12" i="460"/>
  <c r="G10" i="460"/>
  <c r="G9" i="460"/>
  <c r="G8" i="460"/>
  <c r="G7" i="460"/>
  <c r="G6" i="460"/>
  <c r="H34" i="459"/>
  <c r="H33" i="459"/>
  <c r="H32" i="459"/>
  <c r="H30" i="459"/>
  <c r="H29" i="459"/>
  <c r="H27" i="459"/>
  <c r="H25" i="459"/>
  <c r="H24" i="459"/>
  <c r="H22" i="459"/>
  <c r="H21" i="459"/>
  <c r="H20" i="459"/>
  <c r="H18" i="459"/>
  <c r="H17" i="459"/>
  <c r="H16" i="459"/>
  <c r="H15" i="459"/>
  <c r="H13" i="459"/>
  <c r="H12" i="459"/>
  <c r="H11" i="459"/>
  <c r="H10" i="459"/>
  <c r="H9" i="459"/>
  <c r="H8" i="459"/>
  <c r="H7" i="459"/>
  <c r="H6" i="459"/>
  <c r="H5" i="459"/>
  <c r="G12" i="458"/>
  <c r="G11" i="458"/>
  <c r="G10" i="458"/>
  <c r="G9" i="458"/>
  <c r="G8" i="458"/>
  <c r="G7" i="458"/>
  <c r="G6" i="458"/>
  <c r="G12" i="457"/>
  <c r="E10" i="457"/>
  <c r="G10" i="457" s="1"/>
  <c r="G7" i="457"/>
  <c r="G6" i="457"/>
  <c r="H48" i="456"/>
  <c r="H47" i="456"/>
  <c r="H45" i="456"/>
  <c r="H44" i="456"/>
  <c r="H43" i="456"/>
  <c r="H41" i="456"/>
  <c r="H40" i="456"/>
  <c r="H39" i="456"/>
  <c r="H37" i="456"/>
  <c r="H36" i="456"/>
  <c r="H34" i="456"/>
  <c r="H33" i="456"/>
  <c r="H32" i="456"/>
  <c r="H30" i="456"/>
  <c r="H28" i="456"/>
  <c r="H27" i="456"/>
  <c r="H26" i="456"/>
  <c r="H24" i="456"/>
  <c r="H23" i="456"/>
  <c r="H22" i="456"/>
  <c r="H19" i="456"/>
  <c r="H18" i="456"/>
  <c r="H15" i="456"/>
  <c r="H14" i="456"/>
  <c r="H13" i="456"/>
  <c r="H11" i="456"/>
  <c r="H10" i="456"/>
  <c r="H7" i="456"/>
  <c r="H6" i="456"/>
  <c r="I198" i="455"/>
  <c r="I197" i="455"/>
  <c r="I196" i="455"/>
  <c r="I194" i="455"/>
  <c r="I193" i="455"/>
  <c r="I192" i="455"/>
  <c r="I189" i="455"/>
  <c r="I188" i="455"/>
  <c r="I187" i="455"/>
  <c r="I185" i="455"/>
  <c r="I184" i="455"/>
  <c r="I183" i="455"/>
  <c r="I179" i="455"/>
  <c r="I178" i="455"/>
  <c r="I177" i="455"/>
  <c r="I175" i="455"/>
  <c r="I174" i="455"/>
  <c r="I172" i="455"/>
  <c r="I171" i="455"/>
  <c r="I170" i="455"/>
  <c r="I168" i="455"/>
  <c r="I167" i="455"/>
  <c r="I166" i="455"/>
  <c r="I164" i="455"/>
  <c r="I163" i="455"/>
  <c r="I162" i="455"/>
  <c r="I159" i="455"/>
  <c r="I158" i="455"/>
  <c r="I157" i="455"/>
  <c r="I155" i="455"/>
  <c r="I154" i="455"/>
  <c r="I153" i="455"/>
  <c r="I151" i="455"/>
  <c r="I150" i="455"/>
  <c r="I149" i="455"/>
  <c r="I145" i="455"/>
  <c r="I144" i="455"/>
  <c r="I143" i="455"/>
  <c r="I141" i="455"/>
  <c r="I140" i="455"/>
  <c r="I137" i="455"/>
  <c r="I136" i="455"/>
  <c r="I135" i="455"/>
  <c r="I133" i="455"/>
  <c r="I132" i="455"/>
  <c r="I131" i="455"/>
  <c r="I130" i="455"/>
  <c r="I128" i="455"/>
  <c r="I127" i="455"/>
  <c r="I126" i="455"/>
  <c r="I125" i="455"/>
  <c r="I123" i="455"/>
  <c r="I122" i="455"/>
  <c r="I121" i="455"/>
  <c r="I120" i="455"/>
  <c r="I117" i="455"/>
  <c r="I116" i="455"/>
  <c r="I115" i="455"/>
  <c r="I114" i="455"/>
  <c r="I112" i="455"/>
  <c r="I111" i="455"/>
  <c r="I110" i="455"/>
  <c r="I109" i="455"/>
  <c r="I107" i="455"/>
  <c r="I106" i="455"/>
  <c r="I105" i="455"/>
  <c r="I104" i="455"/>
  <c r="I101" i="455"/>
  <c r="I100" i="455"/>
  <c r="I99" i="455"/>
  <c r="I98" i="455"/>
  <c r="I96" i="455"/>
  <c r="I95" i="455"/>
  <c r="I94" i="455"/>
  <c r="I93" i="455"/>
  <c r="I91" i="455"/>
  <c r="I90" i="455"/>
  <c r="I89" i="455"/>
  <c r="I88" i="455"/>
  <c r="I85" i="455"/>
  <c r="I84" i="455"/>
  <c r="I83" i="455"/>
  <c r="I82" i="455"/>
  <c r="I80" i="455"/>
  <c r="I79" i="455"/>
  <c r="I78" i="455"/>
  <c r="I77" i="455"/>
  <c r="I75" i="455"/>
  <c r="I74" i="455"/>
  <c r="I73" i="455"/>
  <c r="I72" i="455"/>
  <c r="I69" i="455"/>
  <c r="I68" i="455"/>
  <c r="I67" i="455"/>
  <c r="I66" i="455"/>
  <c r="I64" i="455"/>
  <c r="I63" i="455"/>
  <c r="I62" i="455"/>
  <c r="I61" i="455"/>
  <c r="I59" i="455"/>
  <c r="I58" i="455"/>
  <c r="I56" i="455"/>
  <c r="I55" i="455"/>
  <c r="I54" i="455"/>
  <c r="I51" i="455"/>
  <c r="I50" i="455"/>
  <c r="I49" i="455"/>
  <c r="I48" i="455"/>
  <c r="I46" i="455"/>
  <c r="I45" i="455"/>
  <c r="I44" i="455"/>
  <c r="I43" i="455"/>
  <c r="I41" i="455"/>
  <c r="I40" i="455"/>
  <c r="I39" i="455"/>
  <c r="I38" i="455"/>
  <c r="I35" i="455"/>
  <c r="I34" i="455"/>
  <c r="I33" i="455"/>
  <c r="I32" i="455"/>
  <c r="I31" i="455"/>
  <c r="I30" i="455"/>
  <c r="I29" i="455"/>
  <c r="I27" i="455"/>
  <c r="I26" i="455"/>
  <c r="I25" i="455"/>
  <c r="I24" i="455"/>
  <c r="I23" i="455"/>
  <c r="I21" i="455"/>
  <c r="I20" i="455"/>
  <c r="I18" i="455"/>
  <c r="I17" i="455"/>
  <c r="I16" i="455"/>
  <c r="I15" i="455"/>
  <c r="I14" i="455"/>
  <c r="I13" i="455"/>
  <c r="I12" i="455"/>
  <c r="I10" i="455"/>
  <c r="I9" i="455"/>
  <c r="I8" i="455"/>
  <c r="I5" i="455"/>
  <c r="H47" i="454"/>
  <c r="H46" i="454"/>
  <c r="H45" i="454"/>
  <c r="H44" i="454"/>
  <c r="H43" i="454"/>
  <c r="H42" i="454"/>
  <c r="H41" i="454"/>
  <c r="H40" i="454"/>
  <c r="H39" i="454"/>
  <c r="H37" i="454"/>
  <c r="H36" i="454"/>
  <c r="H35" i="454"/>
  <c r="H34" i="454"/>
  <c r="H32" i="454"/>
  <c r="H31" i="454"/>
  <c r="H30" i="454"/>
  <c r="H29" i="454"/>
  <c r="H27" i="454"/>
  <c r="H26" i="454"/>
  <c r="H24" i="454"/>
  <c r="H23" i="454"/>
  <c r="H21" i="454"/>
  <c r="H20" i="454"/>
  <c r="H18" i="454"/>
  <c r="H17" i="454"/>
  <c r="H14" i="454"/>
  <c r="H13" i="454"/>
  <c r="H12" i="454"/>
  <c r="H11" i="454"/>
  <c r="H10" i="454"/>
  <c r="H7" i="454"/>
  <c r="H6" i="454"/>
  <c r="H87" i="453"/>
  <c r="H86" i="453"/>
  <c r="H85" i="453"/>
  <c r="H83" i="453"/>
  <c r="H82" i="453"/>
  <c r="H81" i="453"/>
  <c r="H79" i="453"/>
  <c r="H78" i="453"/>
  <c r="H77" i="453"/>
  <c r="H76" i="453"/>
  <c r="H74" i="453"/>
  <c r="H73" i="453"/>
  <c r="H72" i="453"/>
  <c r="H71" i="453"/>
  <c r="H70" i="453"/>
  <c r="H69" i="453"/>
  <c r="H66" i="453"/>
  <c r="H65" i="453"/>
  <c r="H64" i="453"/>
  <c r="H63" i="453"/>
  <c r="H62" i="453"/>
  <c r="H61" i="453"/>
  <c r="H60" i="453"/>
  <c r="H59" i="453"/>
  <c r="H57" i="453"/>
  <c r="H56" i="453"/>
  <c r="H55" i="453"/>
  <c r="H54" i="453"/>
  <c r="H53" i="453"/>
  <c r="H52" i="453"/>
  <c r="H51" i="453"/>
  <c r="H50" i="453"/>
  <c r="H49" i="453"/>
  <c r="H48" i="453"/>
  <c r="H47" i="453"/>
  <c r="H46" i="453"/>
  <c r="H45" i="453"/>
  <c r="H44" i="453"/>
  <c r="H43" i="453"/>
  <c r="H42" i="453"/>
  <c r="H40" i="453"/>
  <c r="H39" i="453"/>
  <c r="H38" i="453"/>
  <c r="H37" i="453"/>
  <c r="H36" i="453"/>
  <c r="H35" i="453"/>
  <c r="H34" i="453"/>
  <c r="H33" i="453"/>
  <c r="H32" i="453"/>
  <c r="H31" i="453"/>
  <c r="H30" i="453"/>
  <c r="H29" i="453"/>
  <c r="H28" i="453"/>
  <c r="H27" i="453"/>
  <c r="H25" i="453"/>
  <c r="H24" i="453"/>
  <c r="H23" i="453"/>
  <c r="H22" i="453"/>
  <c r="H21" i="453"/>
  <c r="H20" i="453"/>
  <c r="H19" i="453"/>
  <c r="H18" i="453"/>
  <c r="H17" i="453"/>
  <c r="H16" i="453"/>
  <c r="H15" i="453"/>
  <c r="H14" i="453"/>
  <c r="H13" i="453"/>
  <c r="H12" i="453"/>
  <c r="H11" i="453"/>
  <c r="H9" i="453"/>
  <c r="H8" i="453"/>
  <c r="H5" i="453"/>
  <c r="H47" i="452"/>
  <c r="H46" i="452"/>
  <c r="H44" i="452"/>
  <c r="H43" i="452"/>
  <c r="H41" i="452"/>
  <c r="H40" i="452"/>
  <c r="H39" i="452"/>
  <c r="H38" i="452"/>
  <c r="H37" i="452"/>
  <c r="H35" i="452"/>
  <c r="H34" i="452"/>
  <c r="H33" i="452"/>
  <c r="H32" i="452"/>
  <c r="H31" i="452"/>
  <c r="H29" i="452"/>
  <c r="H28" i="452"/>
  <c r="H26" i="452"/>
  <c r="H25" i="452"/>
  <c r="H23" i="452"/>
  <c r="H22" i="452"/>
  <c r="H21" i="452"/>
  <c r="H20" i="452"/>
  <c r="H19" i="452"/>
  <c r="H18" i="452"/>
  <c r="H16" i="452"/>
  <c r="H15" i="452"/>
  <c r="H14" i="452"/>
  <c r="H12" i="452"/>
  <c r="H11" i="452"/>
  <c r="H10" i="452"/>
  <c r="H7" i="452"/>
  <c r="H6" i="452"/>
  <c r="I91" i="451"/>
  <c r="I90" i="451"/>
  <c r="I88" i="451"/>
  <c r="I87" i="451"/>
  <c r="I85" i="451"/>
  <c r="I84" i="451"/>
  <c r="I81" i="451"/>
  <c r="I80" i="451"/>
  <c r="I77" i="451"/>
  <c r="I76" i="451"/>
  <c r="I75" i="451"/>
  <c r="I73" i="451"/>
  <c r="I72" i="451"/>
  <c r="I71" i="451"/>
  <c r="I69" i="451"/>
  <c r="I68" i="451"/>
  <c r="I67" i="451"/>
  <c r="I66" i="451"/>
  <c r="I65" i="451"/>
  <c r="I63" i="451"/>
  <c r="I62" i="451"/>
  <c r="I61" i="451"/>
  <c r="I59" i="451"/>
  <c r="I58" i="451"/>
  <c r="I57" i="451"/>
  <c r="I56" i="451"/>
  <c r="I54" i="451"/>
  <c r="I53" i="451"/>
  <c r="I51" i="451"/>
  <c r="I50" i="451"/>
  <c r="I42" i="451"/>
  <c r="I41" i="451"/>
  <c r="I40" i="451"/>
  <c r="I38" i="451"/>
  <c r="I37" i="451"/>
  <c r="I35" i="451"/>
  <c r="I34" i="451"/>
  <c r="I31" i="451"/>
  <c r="I30" i="451"/>
  <c r="I28" i="451"/>
  <c r="I27" i="451"/>
  <c r="I26" i="451"/>
  <c r="I25" i="451"/>
  <c r="I24" i="451"/>
  <c r="I21" i="451"/>
  <c r="I20" i="451"/>
  <c r="I18" i="451"/>
  <c r="I17" i="451"/>
  <c r="I16" i="451"/>
  <c r="I15" i="451"/>
  <c r="I14" i="451"/>
  <c r="I11" i="451"/>
  <c r="I10" i="451"/>
  <c r="I9" i="451"/>
  <c r="I8" i="451"/>
  <c r="I7" i="451"/>
  <c r="I6" i="451"/>
  <c r="H76" i="450"/>
  <c r="H73" i="450"/>
  <c r="H72" i="450"/>
  <c r="H71" i="450"/>
  <c r="H69" i="450"/>
  <c r="H67" i="450"/>
  <c r="H65" i="450"/>
  <c r="H62" i="450"/>
  <c r="H61" i="450"/>
  <c r="H60" i="450"/>
  <c r="H59" i="450"/>
  <c r="H57" i="450"/>
  <c r="H56" i="450"/>
  <c r="H55" i="450"/>
  <c r="H54" i="450"/>
  <c r="H52" i="450"/>
  <c r="H51" i="450"/>
  <c r="H50" i="450"/>
  <c r="H49" i="450"/>
  <c r="H48" i="450"/>
  <c r="H47" i="450"/>
  <c r="H46" i="450"/>
  <c r="H45" i="450"/>
  <c r="H44" i="450"/>
  <c r="H43" i="450"/>
  <c r="H42" i="450"/>
  <c r="H41" i="450"/>
  <c r="H40" i="450"/>
  <c r="H39" i="450"/>
  <c r="H38" i="450"/>
  <c r="H37" i="450"/>
  <c r="H36" i="450"/>
  <c r="H33" i="450"/>
  <c r="H32" i="450"/>
  <c r="H31" i="450"/>
  <c r="H30" i="450"/>
  <c r="H28" i="450"/>
  <c r="H27" i="450"/>
  <c r="H26" i="450"/>
  <c r="H25" i="450"/>
  <c r="H23" i="450"/>
  <c r="H22" i="450"/>
  <c r="H21" i="450"/>
  <c r="H20" i="450"/>
  <c r="H19" i="450"/>
  <c r="H18" i="450"/>
  <c r="H17" i="450"/>
  <c r="H16" i="450"/>
  <c r="H15" i="450"/>
  <c r="H14" i="450"/>
  <c r="H13" i="450"/>
  <c r="H12" i="450"/>
  <c r="H11" i="450"/>
  <c r="H10" i="450"/>
  <c r="H9" i="450"/>
  <c r="H8" i="450"/>
  <c r="H7" i="450"/>
  <c r="I114" i="449"/>
  <c r="I113" i="449"/>
  <c r="I112" i="449"/>
  <c r="I110" i="449"/>
  <c r="I109" i="449"/>
  <c r="I108" i="449"/>
  <c r="I106" i="449"/>
  <c r="I105" i="449"/>
  <c r="I104" i="449"/>
  <c r="I103" i="449"/>
  <c r="I101" i="449"/>
  <c r="I100" i="449"/>
  <c r="I99" i="449"/>
  <c r="I98" i="449"/>
  <c r="I96" i="449"/>
  <c r="I95" i="449"/>
  <c r="I94" i="449"/>
  <c r="I93" i="449"/>
  <c r="I91" i="449"/>
  <c r="I90" i="449"/>
  <c r="I89" i="449"/>
  <c r="I88" i="449"/>
  <c r="I87" i="449"/>
  <c r="I85" i="449"/>
  <c r="I84" i="449"/>
  <c r="I83" i="449"/>
  <c r="I82" i="449"/>
  <c r="I81" i="449"/>
  <c r="I80" i="449"/>
  <c r="I77" i="449"/>
  <c r="I76" i="449"/>
  <c r="I75" i="449"/>
  <c r="I74" i="449"/>
  <c r="I73" i="449"/>
  <c r="I72" i="449"/>
  <c r="I68" i="449"/>
  <c r="I67" i="449"/>
  <c r="I65" i="449"/>
  <c r="I64" i="449"/>
  <c r="I62" i="449"/>
  <c r="I61" i="449"/>
  <c r="I59" i="449"/>
  <c r="I58" i="449"/>
  <c r="I55" i="449"/>
  <c r="I54" i="449"/>
  <c r="I53" i="449"/>
  <c r="I52" i="449"/>
  <c r="I51" i="449"/>
  <c r="I49" i="449"/>
  <c r="I48" i="449"/>
  <c r="I47" i="449"/>
  <c r="I46" i="449"/>
  <c r="I45" i="449"/>
  <c r="I43" i="449"/>
  <c r="I42" i="449"/>
  <c r="I41" i="449"/>
  <c r="I39" i="449"/>
  <c r="I38" i="449"/>
  <c r="I37" i="449"/>
  <c r="I35" i="449"/>
  <c r="I34" i="449"/>
  <c r="I33" i="449"/>
  <c r="I31" i="449"/>
  <c r="I30" i="449"/>
  <c r="I28" i="449"/>
  <c r="I27" i="449"/>
  <c r="I26" i="449"/>
  <c r="I24" i="449"/>
  <c r="I23" i="449"/>
  <c r="I22" i="449"/>
  <c r="I20" i="449"/>
  <c r="I19" i="449"/>
  <c r="I18" i="449"/>
  <c r="I16" i="449"/>
  <c r="I15" i="449"/>
  <c r="I14" i="449"/>
  <c r="I11" i="449"/>
  <c r="G10" i="449"/>
  <c r="I10" i="449" s="1"/>
  <c r="G7" i="449"/>
  <c r="I7" i="449" s="1"/>
  <c r="H66" i="448"/>
  <c r="H65" i="448"/>
  <c r="H64" i="448"/>
  <c r="H63" i="448"/>
  <c r="H62" i="448"/>
  <c r="H61" i="448"/>
  <c r="H58" i="448"/>
  <c r="H57" i="448"/>
  <c r="H56" i="448"/>
  <c r="H55" i="448"/>
  <c r="H54" i="448"/>
  <c r="H52" i="448"/>
  <c r="H51" i="448"/>
  <c r="H50" i="448"/>
  <c r="H49" i="448"/>
  <c r="H48" i="448"/>
  <c r="H46" i="448"/>
  <c r="H45" i="448"/>
  <c r="H44" i="448"/>
  <c r="H43" i="448"/>
  <c r="H42" i="448"/>
  <c r="H40" i="448"/>
  <c r="H39" i="448"/>
  <c r="H37" i="448"/>
  <c r="H36" i="448"/>
  <c r="H35" i="448"/>
  <c r="H34" i="448"/>
  <c r="H33" i="448"/>
  <c r="H31" i="448"/>
  <c r="H30" i="448"/>
  <c r="H29" i="448"/>
  <c r="H28" i="448"/>
  <c r="H27" i="448"/>
  <c r="H25" i="448"/>
  <c r="H24" i="448"/>
  <c r="H23" i="448"/>
  <c r="H22" i="448"/>
  <c r="H21" i="448"/>
  <c r="H19" i="448"/>
  <c r="H18" i="448"/>
  <c r="H17" i="448"/>
  <c r="H16" i="448"/>
  <c r="H15" i="448"/>
  <c r="F13" i="448"/>
  <c r="H13" i="448" s="1"/>
  <c r="H10" i="448"/>
  <c r="H9" i="448"/>
  <c r="H8" i="448"/>
  <c r="H7" i="448"/>
  <c r="H6" i="448"/>
  <c r="H84" i="447"/>
  <c r="H83" i="447"/>
  <c r="H82" i="447"/>
  <c r="H81" i="447"/>
  <c r="H79" i="447"/>
  <c r="H78" i="447"/>
  <c r="H75" i="447"/>
  <c r="H72" i="447"/>
  <c r="H71" i="447"/>
  <c r="H70" i="447"/>
  <c r="H68" i="447"/>
  <c r="H67" i="447"/>
  <c r="H66" i="447"/>
  <c r="H64" i="447"/>
  <c r="H63" i="447"/>
  <c r="H61" i="447"/>
  <c r="H60" i="447"/>
  <c r="H56" i="447"/>
  <c r="H55" i="447"/>
  <c r="H53" i="447"/>
  <c r="H52" i="447"/>
  <c r="H51" i="447"/>
  <c r="H49" i="447"/>
  <c r="H48" i="447"/>
  <c r="H47" i="447"/>
  <c r="H46" i="447"/>
  <c r="H45" i="447"/>
  <c r="H44" i="447"/>
  <c r="H43" i="447"/>
  <c r="H42" i="447"/>
  <c r="H40" i="447"/>
  <c r="H39" i="447"/>
  <c r="H38" i="447"/>
  <c r="H37" i="447"/>
  <c r="H36" i="447"/>
  <c r="H34" i="447"/>
  <c r="H33" i="447"/>
  <c r="H32" i="447"/>
  <c r="H31" i="447"/>
  <c r="H30" i="447"/>
  <c r="H28" i="447"/>
  <c r="H27" i="447"/>
  <c r="H26" i="447"/>
  <c r="H25" i="447"/>
  <c r="H24" i="447"/>
  <c r="H22" i="447"/>
  <c r="H21" i="447"/>
  <c r="H19" i="447"/>
  <c r="H17" i="447"/>
  <c r="H15" i="447"/>
  <c r="H13" i="447"/>
  <c r="H10" i="447"/>
  <c r="H8" i="447"/>
  <c r="H7" i="447"/>
  <c r="H78" i="446"/>
  <c r="H76" i="446"/>
  <c r="H74" i="446"/>
  <c r="H73" i="446"/>
  <c r="H72" i="446"/>
  <c r="H69" i="446"/>
  <c r="H68" i="446"/>
  <c r="H66" i="446"/>
  <c r="H65" i="446"/>
  <c r="H64" i="446"/>
  <c r="H63" i="446"/>
  <c r="H62" i="446"/>
  <c r="H60" i="446"/>
  <c r="H59" i="446"/>
  <c r="H58" i="446"/>
  <c r="H56" i="446"/>
  <c r="H55" i="446"/>
  <c r="H54" i="446"/>
  <c r="H52" i="446"/>
  <c r="H51" i="446"/>
  <c r="H49" i="446"/>
  <c r="H48" i="446"/>
  <c r="H46" i="446"/>
  <c r="H45" i="446"/>
  <c r="H43" i="446"/>
  <c r="H42" i="446"/>
  <c r="H41" i="446"/>
  <c r="H40" i="446"/>
  <c r="H38" i="446"/>
  <c r="H37" i="446"/>
  <c r="H34" i="446"/>
  <c r="H33" i="446"/>
  <c r="H32" i="446"/>
  <c r="H30" i="446"/>
  <c r="H29" i="446"/>
  <c r="H28" i="446"/>
  <c r="H27" i="446"/>
  <c r="H25" i="446"/>
  <c r="H23" i="446"/>
  <c r="H22" i="446"/>
  <c r="H19" i="446"/>
  <c r="H18" i="446"/>
  <c r="H16" i="446"/>
  <c r="H15" i="446"/>
  <c r="H14" i="446"/>
  <c r="H11" i="446"/>
  <c r="H10" i="446"/>
  <c r="H8" i="446"/>
  <c r="H7" i="446"/>
  <c r="H91" i="444"/>
  <c r="H90" i="444"/>
  <c r="H89" i="444"/>
  <c r="H88" i="444"/>
  <c r="H86" i="444"/>
  <c r="H85" i="444"/>
  <c r="H84" i="444"/>
  <c r="H83" i="444"/>
  <c r="H82" i="444"/>
  <c r="H80" i="444"/>
  <c r="H79" i="444"/>
  <c r="H78" i="444"/>
  <c r="H76" i="444"/>
  <c r="H75" i="444"/>
  <c r="H74" i="444"/>
  <c r="H73" i="444"/>
  <c r="H71" i="444"/>
  <c r="H70" i="444"/>
  <c r="H69" i="444"/>
  <c r="H68" i="444"/>
  <c r="H66" i="444"/>
  <c r="H65" i="444"/>
  <c r="H64" i="444"/>
  <c r="H62" i="444"/>
  <c r="H61" i="444"/>
  <c r="H58" i="444"/>
  <c r="H57" i="444"/>
  <c r="H55" i="444"/>
  <c r="H54" i="444"/>
  <c r="H52" i="444"/>
  <c r="H51" i="444"/>
  <c r="H49" i="444"/>
  <c r="H48" i="444"/>
  <c r="H47" i="444"/>
  <c r="H45" i="444"/>
  <c r="H44" i="444"/>
  <c r="H42" i="444"/>
  <c r="H41" i="444"/>
  <c r="H40" i="444"/>
  <c r="H39" i="444"/>
  <c r="H38" i="444"/>
  <c r="H37" i="444"/>
  <c r="H36" i="444"/>
  <c r="H33" i="444"/>
  <c r="H32" i="444"/>
  <c r="H31" i="444"/>
  <c r="H29" i="444"/>
  <c r="H28" i="444"/>
  <c r="H26" i="444"/>
  <c r="H24" i="444"/>
  <c r="H23" i="444"/>
  <c r="H22" i="444"/>
  <c r="H21" i="444"/>
  <c r="H19" i="444"/>
  <c r="H16" i="444"/>
  <c r="H15" i="444"/>
  <c r="H13" i="444"/>
  <c r="H12" i="444"/>
  <c r="H11" i="444"/>
  <c r="H10" i="444"/>
  <c r="H9" i="444"/>
  <c r="H8" i="444"/>
  <c r="H7" i="444"/>
  <c r="H22" i="443"/>
  <c r="H21" i="443"/>
  <c r="H19" i="443"/>
  <c r="H18" i="443"/>
  <c r="H17" i="443"/>
  <c r="H15" i="443"/>
  <c r="H14" i="443"/>
  <c r="H12" i="443"/>
  <c r="H11" i="443"/>
  <c r="H9" i="443"/>
  <c r="H8" i="443"/>
  <c r="H7" i="443"/>
  <c r="H6" i="443"/>
  <c r="H222" i="442"/>
  <c r="H221" i="442"/>
  <c r="H220" i="442"/>
  <c r="H218" i="442"/>
  <c r="H217" i="442"/>
  <c r="H215" i="442"/>
  <c r="H214" i="442"/>
  <c r="H211" i="442"/>
  <c r="H210" i="442"/>
  <c r="H209" i="442"/>
  <c r="H208" i="442"/>
  <c r="H206" i="442"/>
  <c r="H205" i="442"/>
  <c r="H203" i="442"/>
  <c r="H202" i="442"/>
  <c r="H201" i="442"/>
  <c r="H200" i="442"/>
  <c r="H199" i="442"/>
  <c r="H197" i="442"/>
  <c r="H196" i="442"/>
  <c r="H195" i="442"/>
  <c r="H194" i="442"/>
  <c r="H192" i="442"/>
  <c r="H191" i="442"/>
  <c r="H189" i="442"/>
  <c r="H188" i="442"/>
  <c r="H186" i="442"/>
  <c r="H185" i="442"/>
  <c r="H183" i="442"/>
  <c r="H182" i="442"/>
  <c r="H179" i="442"/>
  <c r="H178" i="442"/>
  <c r="H176" i="442"/>
  <c r="H175" i="442"/>
  <c r="H174" i="442"/>
  <c r="H173" i="442"/>
  <c r="H172" i="442"/>
  <c r="H171" i="442"/>
  <c r="H169" i="442"/>
  <c r="H168" i="442"/>
  <c r="H167" i="442"/>
  <c r="H166" i="442"/>
  <c r="H165" i="442"/>
  <c r="H162" i="442"/>
  <c r="H161" i="442"/>
  <c r="H160" i="442"/>
  <c r="H158" i="442"/>
  <c r="H157" i="442"/>
  <c r="H154" i="442"/>
  <c r="H153" i="442"/>
  <c r="H152" i="442"/>
  <c r="H150" i="442"/>
  <c r="H149" i="442"/>
  <c r="H146" i="442"/>
  <c r="H145" i="442"/>
  <c r="H144" i="442"/>
  <c r="H142" i="442"/>
  <c r="H141" i="442"/>
  <c r="H138" i="442"/>
  <c r="H137" i="442"/>
  <c r="H136" i="442"/>
  <c r="H134" i="442"/>
  <c r="H133" i="442"/>
  <c r="H130" i="442"/>
  <c r="H129" i="442"/>
  <c r="H128" i="442"/>
  <c r="H126" i="442"/>
  <c r="H125" i="442"/>
  <c r="H122" i="442"/>
  <c r="H121" i="442"/>
  <c r="H120" i="442"/>
  <c r="H118" i="442"/>
  <c r="H117" i="442"/>
  <c r="H114" i="442"/>
  <c r="H113" i="442"/>
  <c r="H112" i="442"/>
  <c r="H110" i="442"/>
  <c r="H109" i="442"/>
  <c r="H106" i="442"/>
  <c r="H105" i="442"/>
  <c r="H104" i="442"/>
  <c r="H103" i="442"/>
  <c r="H102" i="442"/>
  <c r="H101" i="442"/>
  <c r="H100" i="442"/>
  <c r="H99" i="442"/>
  <c r="H98" i="442"/>
  <c r="H97" i="442"/>
  <c r="H96" i="442"/>
  <c r="H94" i="442"/>
  <c r="H93" i="442"/>
  <c r="H92" i="442"/>
  <c r="H90" i="442"/>
  <c r="H89" i="442"/>
  <c r="H86" i="442"/>
  <c r="H85" i="442"/>
  <c r="H84" i="442"/>
  <c r="H82" i="442"/>
  <c r="H81" i="442"/>
  <c r="H80" i="442"/>
  <c r="H78" i="442"/>
  <c r="H77" i="442"/>
  <c r="H75" i="442"/>
  <c r="H74" i="442"/>
  <c r="H73" i="442"/>
  <c r="H71" i="442"/>
  <c r="H70" i="442"/>
  <c r="H69" i="442"/>
  <c r="H66" i="442"/>
  <c r="H65" i="442"/>
  <c r="H63" i="442"/>
  <c r="H62" i="442"/>
  <c r="H61" i="442"/>
  <c r="H60" i="442"/>
  <c r="H58" i="442"/>
  <c r="H57" i="442"/>
  <c r="H56" i="442"/>
  <c r="H55" i="442"/>
  <c r="H53" i="442"/>
  <c r="H52" i="442"/>
  <c r="H50" i="442"/>
  <c r="H49" i="442"/>
  <c r="H47" i="442"/>
  <c r="H46" i="442"/>
  <c r="H44" i="442"/>
  <c r="H43" i="442"/>
  <c r="H41" i="442"/>
  <c r="H40" i="442"/>
  <c r="H37" i="442"/>
  <c r="H36" i="442"/>
  <c r="H34" i="442"/>
  <c r="H33" i="442"/>
  <c r="H32" i="442"/>
  <c r="H31" i="442"/>
  <c r="H30" i="442"/>
  <c r="H29" i="442"/>
  <c r="H27" i="442"/>
  <c r="H26" i="442"/>
  <c r="H25" i="442"/>
  <c r="H24" i="442"/>
  <c r="H23" i="442"/>
  <c r="H20" i="442"/>
  <c r="H19" i="442"/>
  <c r="H18" i="442"/>
  <c r="H16" i="442"/>
  <c r="H15" i="442"/>
  <c r="H12" i="442"/>
  <c r="H11" i="442"/>
  <c r="H10" i="442"/>
  <c r="H8" i="442"/>
  <c r="H7" i="442"/>
  <c r="H70" i="441"/>
  <c r="H69" i="441"/>
  <c r="H68" i="441"/>
  <c r="H67" i="441"/>
  <c r="H65" i="441"/>
  <c r="H64" i="441"/>
  <c r="H63" i="441"/>
  <c r="H62" i="441"/>
  <c r="H60" i="441"/>
  <c r="H59" i="441"/>
  <c r="H57" i="441"/>
  <c r="H56" i="441"/>
  <c r="H54" i="441"/>
  <c r="H53" i="441"/>
  <c r="H51" i="441"/>
  <c r="H50" i="441"/>
  <c r="H47" i="441"/>
  <c r="H46" i="441"/>
  <c r="H44" i="441"/>
  <c r="H43" i="441"/>
  <c r="H42" i="441"/>
  <c r="H41" i="441"/>
  <c r="H39" i="441"/>
  <c r="H38" i="441"/>
  <c r="H36" i="441"/>
  <c r="H35" i="441"/>
  <c r="H34" i="441"/>
  <c r="H33" i="441"/>
  <c r="H31" i="441"/>
  <c r="H30" i="441"/>
  <c r="H29" i="441"/>
  <c r="H28" i="441"/>
  <c r="H26" i="441"/>
  <c r="H25" i="441"/>
  <c r="H24" i="441"/>
  <c r="H22" i="441"/>
  <c r="H21" i="441"/>
  <c r="H18" i="441"/>
  <c r="H17" i="441"/>
  <c r="H15" i="441"/>
  <c r="H14" i="441"/>
  <c r="H11" i="441"/>
  <c r="H10" i="441"/>
  <c r="H8" i="441"/>
  <c r="H7" i="441"/>
  <c r="H148" i="440"/>
  <c r="H147" i="440"/>
  <c r="H146" i="440"/>
  <c r="H144" i="440"/>
  <c r="H143" i="440"/>
  <c r="H142" i="440"/>
  <c r="H140" i="440"/>
  <c r="H139" i="440"/>
  <c r="H138" i="440"/>
  <c r="H136" i="440"/>
  <c r="H135" i="440"/>
  <c r="H134" i="440"/>
  <c r="H132" i="440"/>
  <c r="H131" i="440"/>
  <c r="H130" i="440"/>
  <c r="H128" i="440"/>
  <c r="H127" i="440"/>
  <c r="H126" i="440"/>
  <c r="H123" i="440"/>
  <c r="H122" i="440"/>
  <c r="H121" i="440"/>
  <c r="H120" i="440"/>
  <c r="H119" i="440"/>
  <c r="H118" i="440"/>
  <c r="H117" i="440"/>
  <c r="H116" i="440"/>
  <c r="H114" i="440"/>
  <c r="H113" i="440"/>
  <c r="H112" i="440"/>
  <c r="H110" i="440"/>
  <c r="H109" i="440"/>
  <c r="H108" i="440"/>
  <c r="H105" i="440"/>
  <c r="H104" i="440"/>
  <c r="H101" i="440"/>
  <c r="H95" i="440"/>
  <c r="H94" i="440"/>
  <c r="H92" i="440"/>
  <c r="H91" i="440"/>
  <c r="H89" i="440"/>
  <c r="H88" i="440"/>
  <c r="H87" i="440"/>
  <c r="H85" i="440"/>
  <c r="H84" i="440"/>
  <c r="H83" i="440"/>
  <c r="H81" i="440"/>
  <c r="H80" i="440"/>
  <c r="H79" i="440"/>
  <c r="H78" i="440"/>
  <c r="H76" i="440"/>
  <c r="H75" i="440"/>
  <c r="H74" i="440"/>
  <c r="H72" i="440"/>
  <c r="H71" i="440"/>
  <c r="H70" i="440"/>
  <c r="H69" i="440"/>
  <c r="H68" i="440"/>
  <c r="H66" i="440"/>
  <c r="H65" i="440"/>
  <c r="H64" i="440"/>
  <c r="H63" i="440"/>
  <c r="H62" i="440"/>
  <c r="H59" i="440"/>
  <c r="H58" i="440"/>
  <c r="H56" i="440"/>
  <c r="H55" i="440"/>
  <c r="H53" i="440"/>
  <c r="H52" i="440"/>
  <c r="H50" i="440"/>
  <c r="H49" i="440"/>
  <c r="H47" i="440"/>
  <c r="H46" i="440"/>
  <c r="H43" i="440"/>
  <c r="H42" i="440"/>
  <c r="H41" i="440"/>
  <c r="H39" i="440"/>
  <c r="H38" i="440"/>
  <c r="H37" i="440"/>
  <c r="H35" i="440"/>
  <c r="H34" i="440"/>
  <c r="H33" i="440"/>
  <c r="H31" i="440"/>
  <c r="H30" i="440"/>
  <c r="H29" i="440"/>
  <c r="H25" i="440"/>
  <c r="H21" i="440"/>
  <c r="F20" i="440"/>
  <c r="H20" i="440" s="1"/>
  <c r="F18" i="440"/>
  <c r="H18" i="440" s="1"/>
  <c r="F14" i="440"/>
  <c r="H14" i="440" s="1"/>
  <c r="F13" i="440"/>
  <c r="H13" i="440" s="1"/>
  <c r="G37" i="438"/>
  <c r="G34" i="438"/>
  <c r="G33" i="438"/>
  <c r="G31" i="438"/>
  <c r="G30" i="438"/>
  <c r="G29" i="438"/>
  <c r="G28" i="438"/>
  <c r="G27" i="438"/>
  <c r="G26" i="438"/>
  <c r="G24" i="438"/>
  <c r="G23" i="438"/>
  <c r="G22" i="438"/>
  <c r="G19" i="438"/>
  <c r="G18" i="438"/>
  <c r="G17" i="438"/>
  <c r="G16" i="438"/>
  <c r="G14" i="438"/>
  <c r="G13" i="438"/>
  <c r="G12" i="438"/>
  <c r="G11" i="438"/>
  <c r="G9" i="438"/>
  <c r="G8" i="438"/>
  <c r="G7" i="438"/>
  <c r="G6" i="438"/>
  <c r="G112" i="437"/>
  <c r="I112" i="437" s="1"/>
  <c r="I109" i="437"/>
  <c r="I108" i="437"/>
  <c r="I106" i="437"/>
  <c r="I105" i="437"/>
  <c r="I103" i="437"/>
  <c r="I102" i="437"/>
  <c r="I101" i="437"/>
  <c r="I100" i="437"/>
  <c r="I99" i="437"/>
  <c r="I98" i="437"/>
  <c r="I97" i="437"/>
  <c r="I95" i="437"/>
  <c r="I94" i="437"/>
  <c r="I93" i="437"/>
  <c r="I92" i="437"/>
  <c r="I91" i="437"/>
  <c r="I90" i="437"/>
  <c r="I88" i="437"/>
  <c r="I87" i="437"/>
  <c r="I86" i="437"/>
  <c r="I85" i="437"/>
  <c r="I84" i="437"/>
  <c r="I83" i="437"/>
  <c r="I82" i="437"/>
  <c r="I79" i="437"/>
  <c r="I78" i="437"/>
  <c r="I77" i="437"/>
  <c r="I76" i="437"/>
  <c r="I75" i="437"/>
  <c r="I72" i="437"/>
  <c r="G71" i="437"/>
  <c r="I71" i="437" s="1"/>
  <c r="I69" i="437"/>
  <c r="I68" i="437"/>
  <c r="I67" i="437"/>
  <c r="I66" i="437"/>
  <c r="I65" i="437"/>
  <c r="I64" i="437"/>
  <c r="I63" i="437"/>
  <c r="I62" i="437"/>
  <c r="I61" i="437"/>
  <c r="I60" i="437"/>
  <c r="I58" i="437"/>
  <c r="I55" i="437"/>
  <c r="I54" i="437"/>
  <c r="I53" i="437"/>
  <c r="I51" i="437"/>
  <c r="I50" i="437"/>
  <c r="I49" i="437"/>
  <c r="I47" i="437"/>
  <c r="I46" i="437"/>
  <c r="I44" i="437"/>
  <c r="I43" i="437"/>
  <c r="I41" i="437"/>
  <c r="I39" i="437"/>
  <c r="I37" i="437"/>
  <c r="I35" i="437"/>
  <c r="I33" i="437"/>
  <c r="I31" i="437"/>
  <c r="I30" i="437"/>
  <c r="I28" i="437"/>
  <c r="I27" i="437"/>
  <c r="I24" i="437"/>
  <c r="I21" i="437"/>
  <c r="I19" i="437"/>
  <c r="I16" i="437"/>
  <c r="I15" i="437"/>
  <c r="I12" i="437"/>
  <c r="I11" i="437"/>
  <c r="I10" i="437"/>
  <c r="I9" i="437"/>
  <c r="I8" i="437"/>
  <c r="I6" i="437"/>
  <c r="G103" i="436"/>
  <c r="G101" i="436"/>
  <c r="G99" i="436"/>
  <c r="G96" i="436"/>
  <c r="G95" i="436"/>
  <c r="G93" i="436"/>
  <c r="G92" i="436"/>
  <c r="G90" i="436"/>
  <c r="E87" i="436"/>
  <c r="G87" i="436" s="1"/>
  <c r="E85" i="436"/>
  <c r="G85" i="436" s="1"/>
  <c r="E83" i="436"/>
  <c r="G83" i="436" s="1"/>
  <c r="E81" i="436"/>
  <c r="G81" i="436" s="1"/>
  <c r="E79" i="436"/>
  <c r="G79" i="436" s="1"/>
  <c r="E77" i="436"/>
  <c r="G77" i="436" s="1"/>
  <c r="E75" i="436"/>
  <c r="G75" i="436" s="1"/>
  <c r="E73" i="436"/>
  <c r="G73" i="436" s="1"/>
  <c r="G70" i="436"/>
  <c r="G69" i="436"/>
  <c r="G68" i="436"/>
  <c r="G67" i="436"/>
  <c r="G66" i="436"/>
  <c r="G65" i="436"/>
  <c r="G64" i="436"/>
  <c r="G63" i="436"/>
  <c r="G62" i="436"/>
  <c r="G61" i="436"/>
  <c r="G60" i="436"/>
  <c r="G59" i="436"/>
  <c r="G58" i="436"/>
  <c r="G57" i="436"/>
  <c r="G56" i="436"/>
  <c r="G55" i="436"/>
  <c r="G54" i="436"/>
  <c r="G53" i="436"/>
  <c r="G52" i="436"/>
  <c r="G51" i="436"/>
  <c r="G50" i="436"/>
  <c r="G49" i="436"/>
  <c r="G48" i="436"/>
  <c r="G47" i="436"/>
  <c r="G46" i="436"/>
  <c r="G45" i="436"/>
  <c r="G44" i="436"/>
  <c r="G43" i="436"/>
  <c r="G42" i="436"/>
  <c r="G41" i="436"/>
  <c r="G40" i="436"/>
  <c r="G39" i="436"/>
  <c r="G38" i="436"/>
  <c r="G37" i="436"/>
  <c r="G36" i="436"/>
  <c r="G35" i="436"/>
  <c r="G34" i="436"/>
  <c r="G33" i="436"/>
  <c r="G31" i="436"/>
  <c r="G30" i="436"/>
  <c r="G29" i="436"/>
  <c r="G28" i="436"/>
  <c r="G27" i="436"/>
  <c r="G26" i="436"/>
  <c r="G25" i="436"/>
  <c r="G24" i="436"/>
  <c r="G23" i="436"/>
  <c r="G22" i="436"/>
  <c r="G21" i="436"/>
  <c r="E19" i="436"/>
  <c r="G19" i="436" s="1"/>
  <c r="G17" i="436"/>
  <c r="G16" i="436"/>
  <c r="G15" i="436"/>
  <c r="G14" i="436"/>
  <c r="G13" i="436"/>
  <c r="G12" i="436"/>
  <c r="G11" i="436"/>
  <c r="G10" i="436"/>
  <c r="G9" i="436"/>
  <c r="G8" i="436"/>
  <c r="G7" i="436"/>
  <c r="G6" i="436"/>
  <c r="H16" i="435"/>
  <c r="H14" i="435"/>
  <c r="H13" i="435"/>
  <c r="H12" i="435"/>
  <c r="H10" i="435"/>
  <c r="H9" i="435"/>
  <c r="F71" i="434"/>
  <c r="H71" i="434" s="1"/>
  <c r="F67" i="434"/>
  <c r="H67" i="434" s="1"/>
  <c r="H64" i="434"/>
  <c r="H63" i="434"/>
  <c r="H62" i="434"/>
  <c r="H61" i="434"/>
  <c r="H59" i="434"/>
  <c r="H58" i="434"/>
  <c r="H57" i="434"/>
  <c r="H56" i="434"/>
  <c r="H55" i="434"/>
  <c r="H54" i="434"/>
  <c r="H53" i="434"/>
  <c r="H52" i="434"/>
  <c r="H51" i="434"/>
  <c r="H49" i="434"/>
  <c r="H48" i="434"/>
  <c r="H47" i="434"/>
  <c r="H46" i="434"/>
  <c r="H45" i="434"/>
  <c r="H44" i="434"/>
  <c r="F41" i="434"/>
  <c r="H41" i="434" s="1"/>
  <c r="F39" i="434"/>
  <c r="H39" i="434" s="1"/>
  <c r="H36" i="434"/>
  <c r="H34" i="434"/>
  <c r="H32" i="434"/>
  <c r="H29" i="434"/>
  <c r="H28" i="434"/>
  <c r="H27" i="434"/>
  <c r="H25" i="434"/>
  <c r="H24" i="434"/>
  <c r="H23" i="434"/>
  <c r="H22" i="434"/>
  <c r="H21" i="434"/>
  <c r="H20" i="434"/>
  <c r="H19" i="434"/>
  <c r="H18" i="434"/>
  <c r="H17" i="434"/>
  <c r="H16" i="434"/>
  <c r="H14" i="434"/>
  <c r="H13" i="434"/>
  <c r="H10" i="434"/>
  <c r="H7" i="434"/>
  <c r="H6" i="434"/>
  <c r="G35" i="431"/>
  <c r="I35" i="431" s="1"/>
  <c r="I32" i="431"/>
  <c r="G31" i="431"/>
  <c r="I31" i="431" s="1"/>
  <c r="G29" i="431"/>
  <c r="I29" i="431" s="1"/>
  <c r="G27" i="431"/>
  <c r="I27" i="431" s="1"/>
  <c r="G25" i="431"/>
  <c r="I25" i="431" s="1"/>
  <c r="G23" i="431"/>
  <c r="I23" i="431" s="1"/>
  <c r="G18" i="431"/>
  <c r="I18" i="431" s="1"/>
  <c r="G15" i="431"/>
  <c r="I15" i="431" s="1"/>
  <c r="G13" i="431"/>
  <c r="I13" i="431" s="1"/>
  <c r="G11" i="431"/>
  <c r="I11" i="431" s="1"/>
  <c r="G9" i="431"/>
  <c r="I9" i="431" s="1"/>
  <c r="I5" i="431"/>
  <c r="G6" i="430"/>
  <c r="G5" i="430"/>
  <c r="G11" i="429"/>
  <c r="G15" i="429" s="1"/>
  <c r="G36" i="428"/>
  <c r="G35" i="428"/>
  <c r="G33" i="428"/>
  <c r="G32" i="428"/>
  <c r="G31" i="428"/>
  <c r="G29" i="428"/>
  <c r="G28" i="428"/>
  <c r="G26" i="428"/>
  <c r="G25" i="428"/>
  <c r="G24" i="428"/>
  <c r="G22" i="428"/>
  <c r="G21" i="428"/>
  <c r="G20" i="428"/>
  <c r="G19" i="428"/>
  <c r="G17" i="428"/>
  <c r="G16" i="428"/>
  <c r="G15" i="428"/>
  <c r="G14" i="428"/>
  <c r="G13" i="428"/>
  <c r="G11" i="428"/>
  <c r="G10" i="428"/>
  <c r="G8" i="428"/>
  <c r="G6" i="428"/>
  <c r="G5" i="428"/>
  <c r="G19" i="427"/>
  <c r="G18" i="427"/>
  <c r="G17" i="427"/>
  <c r="G16" i="427"/>
  <c r="G15" i="427"/>
  <c r="G14" i="427"/>
  <c r="G13" i="427"/>
  <c r="G11" i="427"/>
  <c r="G10" i="427"/>
  <c r="G8" i="427"/>
  <c r="G7" i="427"/>
  <c r="G5" i="427"/>
  <c r="G8" i="426"/>
  <c r="G6" i="426"/>
  <c r="G5" i="426"/>
  <c r="G10" i="425"/>
  <c r="G9" i="425"/>
  <c r="G8" i="425"/>
  <c r="G6" i="425"/>
  <c r="E20" i="424"/>
  <c r="G20" i="424" s="1"/>
  <c r="G18" i="424"/>
  <c r="G16" i="424"/>
  <c r="G14" i="424"/>
  <c r="G13" i="424"/>
  <c r="G11" i="424"/>
  <c r="G10" i="424"/>
  <c r="G8" i="424"/>
  <c r="G7" i="424"/>
  <c r="G6" i="424"/>
  <c r="H23" i="423"/>
  <c r="H22" i="423"/>
  <c r="H21" i="423"/>
  <c r="H19" i="423"/>
  <c r="H18" i="423"/>
  <c r="H16" i="423"/>
  <c r="H15" i="423"/>
  <c r="H13" i="423"/>
  <c r="H12" i="423"/>
  <c r="H10" i="423"/>
  <c r="H9" i="423"/>
  <c r="H6" i="423"/>
  <c r="H5" i="423"/>
  <c r="G18" i="422"/>
  <c r="G17" i="422"/>
  <c r="G16" i="422"/>
  <c r="G15" i="422"/>
  <c r="G13" i="422"/>
  <c r="G12" i="422"/>
  <c r="G10" i="422"/>
  <c r="G9" i="422"/>
  <c r="G7" i="422"/>
  <c r="G6" i="422"/>
  <c r="G24" i="421"/>
  <c r="G22" i="421"/>
  <c r="G20" i="421"/>
  <c r="G18" i="421"/>
  <c r="G16" i="421"/>
  <c r="G14" i="421"/>
  <c r="G13" i="421"/>
  <c r="G11" i="421"/>
  <c r="G9" i="421"/>
  <c r="G8" i="421"/>
  <c r="G7" i="421"/>
  <c r="G6" i="421"/>
  <c r="I24" i="420"/>
  <c r="G22" i="420"/>
  <c r="I22" i="420" s="1"/>
  <c r="I17" i="420"/>
  <c r="I16" i="420"/>
  <c r="I15" i="420"/>
  <c r="I12" i="420"/>
  <c r="I11" i="420"/>
  <c r="I9" i="420"/>
  <c r="I8" i="420"/>
  <c r="I13" i="419"/>
  <c r="G32" i="418"/>
  <c r="G30" i="418"/>
  <c r="G28" i="418"/>
  <c r="G26" i="418"/>
  <c r="G25" i="418"/>
  <c r="G23" i="418"/>
  <c r="G22" i="418"/>
  <c r="G21" i="418"/>
  <c r="G20" i="418"/>
  <c r="G7" i="417"/>
  <c r="G6" i="417"/>
  <c r="G6" i="416"/>
  <c r="G5" i="416"/>
  <c r="G14" i="415"/>
  <c r="G13" i="415"/>
  <c r="G12" i="415"/>
  <c r="G11" i="415"/>
  <c r="G9" i="415"/>
  <c r="G8" i="415"/>
  <c r="G7" i="415"/>
  <c r="G6" i="415"/>
  <c r="H20" i="414"/>
  <c r="H19" i="414"/>
  <c r="H18" i="414"/>
  <c r="H16" i="414"/>
  <c r="H15" i="414"/>
  <c r="H14" i="414"/>
  <c r="H11" i="414"/>
  <c r="H10" i="414"/>
  <c r="H8" i="414"/>
  <c r="H7" i="414"/>
  <c r="H6" i="414"/>
  <c r="H38" i="413"/>
  <c r="H37" i="413"/>
  <c r="H35" i="413"/>
  <c r="H33" i="413"/>
  <c r="H32" i="413"/>
  <c r="H31" i="413"/>
  <c r="H30" i="413"/>
  <c r="H29" i="413"/>
  <c r="H28" i="413"/>
  <c r="H27" i="413"/>
  <c r="H25" i="413"/>
  <c r="H24" i="413"/>
  <c r="H21" i="413"/>
  <c r="H20" i="413"/>
  <c r="H19" i="413"/>
  <c r="H18" i="413"/>
  <c r="H17" i="413"/>
  <c r="H16" i="413"/>
  <c r="H14" i="413"/>
  <c r="H13" i="413"/>
  <c r="H11" i="413"/>
  <c r="H10" i="413"/>
  <c r="H9" i="413"/>
  <c r="H8" i="413"/>
  <c r="H7" i="413"/>
  <c r="H6" i="413"/>
  <c r="H42" i="412"/>
  <c r="H41" i="412"/>
  <c r="F39" i="412"/>
  <c r="H39" i="412" s="1"/>
  <c r="H36" i="412"/>
  <c r="H35" i="412"/>
  <c r="H34" i="412"/>
  <c r="H32" i="412"/>
  <c r="H31" i="412"/>
  <c r="H28" i="412"/>
  <c r="H27" i="412"/>
  <c r="H26" i="412"/>
  <c r="H25" i="412"/>
  <c r="H24" i="412"/>
  <c r="H23" i="412"/>
  <c r="H22" i="412"/>
  <c r="H20" i="412"/>
  <c r="H19" i="412"/>
  <c r="H16" i="412"/>
  <c r="H15" i="412"/>
  <c r="H13" i="412"/>
  <c r="H12" i="412"/>
  <c r="H10" i="412"/>
  <c r="H9" i="412"/>
  <c r="H7" i="412"/>
  <c r="H6" i="412"/>
  <c r="G16" i="411"/>
  <c r="E15" i="411"/>
  <c r="G15" i="411" s="1"/>
  <c r="G12" i="411"/>
  <c r="G11" i="411"/>
  <c r="G10" i="411"/>
  <c r="G9" i="411"/>
  <c r="G6" i="411"/>
  <c r="G14" i="410"/>
  <c r="G13" i="410"/>
  <c r="G12" i="410"/>
  <c r="G11" i="410"/>
  <c r="G10" i="410"/>
  <c r="G8" i="410"/>
  <c r="G7" i="410"/>
  <c r="G6" i="410"/>
  <c r="H54" i="409"/>
  <c r="H53" i="409"/>
  <c r="H51" i="409"/>
  <c r="H50" i="409"/>
  <c r="H48" i="409"/>
  <c r="H47" i="409"/>
  <c r="H46" i="409"/>
  <c r="H45" i="409"/>
  <c r="H44" i="409"/>
  <c r="H43" i="409"/>
  <c r="H41" i="409"/>
  <c r="H40" i="409"/>
  <c r="H38" i="409"/>
  <c r="H37" i="409"/>
  <c r="H34" i="409"/>
  <c r="H32" i="409"/>
  <c r="H31" i="409"/>
  <c r="H29" i="409"/>
  <c r="H27" i="409"/>
  <c r="H26" i="409"/>
  <c r="H24" i="409"/>
  <c r="H23" i="409"/>
  <c r="H21" i="409"/>
  <c r="H20" i="409"/>
  <c r="H17" i="409"/>
  <c r="H16" i="409"/>
  <c r="H14" i="409"/>
  <c r="H13" i="409"/>
  <c r="H11" i="409"/>
  <c r="H10" i="409"/>
  <c r="H8" i="409"/>
  <c r="H7" i="409"/>
  <c r="H15" i="408"/>
  <c r="H14" i="408"/>
  <c r="H13" i="408"/>
  <c r="H12" i="408"/>
  <c r="H11" i="408"/>
  <c r="H10" i="408"/>
  <c r="H9" i="408"/>
  <c r="H8" i="408"/>
  <c r="H7" i="408"/>
  <c r="G15" i="407"/>
  <c r="G14" i="407"/>
  <c r="G12" i="407"/>
  <c r="G11" i="407"/>
  <c r="G10" i="407"/>
  <c r="G8" i="407"/>
  <c r="G7" i="407"/>
  <c r="G6" i="407"/>
  <c r="G5" i="407"/>
  <c r="H86" i="406"/>
  <c r="H85" i="406"/>
  <c r="H84" i="406"/>
  <c r="H83" i="406"/>
  <c r="H82" i="406"/>
  <c r="H81" i="406"/>
  <c r="H78" i="406"/>
  <c r="H77" i="406"/>
  <c r="H76" i="406"/>
  <c r="H74" i="406"/>
  <c r="H73" i="406"/>
  <c r="H72" i="406"/>
  <c r="H71" i="406"/>
  <c r="H69" i="406"/>
  <c r="H67" i="406"/>
  <c r="H66" i="406"/>
  <c r="H65" i="406"/>
  <c r="H62" i="406"/>
  <c r="H61" i="406"/>
  <c r="H60" i="406"/>
  <c r="H59" i="406"/>
  <c r="H58" i="406"/>
  <c r="H57" i="406"/>
  <c r="H56" i="406"/>
  <c r="H55" i="406"/>
  <c r="H53" i="406"/>
  <c r="H52" i="406"/>
  <c r="H51" i="406"/>
  <c r="H50" i="406"/>
  <c r="H49" i="406"/>
  <c r="H48" i="406"/>
  <c r="H46" i="406"/>
  <c r="H45" i="406"/>
  <c r="H44" i="406"/>
  <c r="H43" i="406"/>
  <c r="H42" i="406"/>
  <c r="H41" i="406"/>
  <c r="H39" i="406"/>
  <c r="H38" i="406"/>
  <c r="H37" i="406"/>
  <c r="H36" i="406"/>
  <c r="H35" i="406"/>
  <c r="H34" i="406"/>
  <c r="H33" i="406"/>
  <c r="H32" i="406"/>
  <c r="H30" i="406"/>
  <c r="H29" i="406"/>
  <c r="H28" i="406"/>
  <c r="H23" i="406"/>
  <c r="H22" i="406"/>
  <c r="H21" i="406"/>
  <c r="H20" i="406"/>
  <c r="H17" i="406"/>
  <c r="H16" i="406"/>
  <c r="H15" i="406"/>
  <c r="H14" i="406"/>
  <c r="H13" i="406"/>
  <c r="H12" i="406"/>
  <c r="H11" i="406"/>
  <c r="F8" i="406"/>
  <c r="H8" i="406" s="1"/>
  <c r="G9" i="405"/>
  <c r="G8" i="405"/>
  <c r="G7" i="405"/>
  <c r="G6" i="405"/>
  <c r="F14" i="404"/>
  <c r="F11" i="403"/>
  <c r="F10" i="403"/>
  <c r="F9" i="403"/>
  <c r="F8" i="403"/>
  <c r="F7" i="403"/>
  <c r="F6" i="403"/>
  <c r="F5" i="403"/>
  <c r="F16" i="402"/>
  <c r="F15" i="402"/>
  <c r="F14" i="402"/>
  <c r="F13" i="402"/>
  <c r="F12" i="402"/>
  <c r="F11" i="402"/>
  <c r="F10" i="402"/>
  <c r="F9" i="402"/>
  <c r="F8" i="402"/>
  <c r="F7" i="402"/>
  <c r="F6" i="402"/>
  <c r="F5" i="402"/>
  <c r="G21" i="401"/>
  <c r="G20" i="401"/>
  <c r="G19" i="401"/>
  <c r="G18" i="401"/>
  <c r="G17" i="401"/>
  <c r="G16" i="401"/>
  <c r="G15" i="401"/>
  <c r="G14" i="401"/>
  <c r="G13" i="401"/>
  <c r="G12" i="401"/>
  <c r="G11" i="401"/>
  <c r="G11" i="400"/>
  <c r="G10" i="400"/>
  <c r="G9" i="400"/>
  <c r="G7" i="400"/>
  <c r="G6" i="400"/>
  <c r="H42" i="399"/>
  <c r="H41" i="399"/>
  <c r="H40" i="399"/>
  <c r="H39" i="399"/>
  <c r="H38" i="399"/>
  <c r="H36" i="399"/>
  <c r="H35" i="399"/>
  <c r="H34" i="399"/>
  <c r="H33" i="399"/>
  <c r="H32" i="399"/>
  <c r="H31" i="399"/>
  <c r="H30" i="399"/>
  <c r="H27" i="399"/>
  <c r="H26" i="399"/>
  <c r="H25" i="399"/>
  <c r="H24" i="399"/>
  <c r="H22" i="399"/>
  <c r="H21" i="399"/>
  <c r="H20" i="399"/>
  <c r="H18" i="399"/>
  <c r="H17" i="399"/>
  <c r="H16" i="399"/>
  <c r="H15" i="399"/>
  <c r="H14" i="399"/>
  <c r="H13" i="399"/>
  <c r="H12" i="399"/>
  <c r="H10" i="399"/>
  <c r="H9" i="399"/>
  <c r="G22" i="398"/>
  <c r="G21" i="398"/>
  <c r="G20" i="398"/>
  <c r="G19" i="398"/>
  <c r="G17" i="398"/>
  <c r="G16" i="398"/>
  <c r="G15" i="398"/>
  <c r="G14" i="398"/>
  <c r="G13" i="398"/>
  <c r="G12" i="398"/>
  <c r="G10" i="398"/>
  <c r="G9" i="398"/>
  <c r="G8" i="398"/>
  <c r="G6" i="398"/>
  <c r="G36" i="397"/>
  <c r="G35" i="397"/>
  <c r="G34" i="397"/>
  <c r="G33" i="397"/>
  <c r="G31" i="397"/>
  <c r="G30" i="397"/>
  <c r="G29" i="397"/>
  <c r="G28" i="397"/>
  <c r="G27" i="397"/>
  <c r="G26" i="397"/>
  <c r="G25" i="397"/>
  <c r="G23" i="397"/>
  <c r="G22" i="397"/>
  <c r="G21" i="397"/>
  <c r="G20" i="397"/>
  <c r="G19" i="397"/>
  <c r="G17" i="397"/>
  <c r="G16" i="397"/>
  <c r="G15" i="397"/>
  <c r="G13" i="397"/>
  <c r="G12" i="397"/>
  <c r="G11" i="397"/>
  <c r="G10" i="397"/>
  <c r="G9" i="397"/>
  <c r="G77" i="396"/>
  <c r="G76" i="396"/>
  <c r="G75" i="396"/>
  <c r="G74" i="396"/>
  <c r="G73" i="396"/>
  <c r="G72" i="396"/>
  <c r="G71" i="396"/>
  <c r="G70" i="396"/>
  <c r="G69" i="396"/>
  <c r="G68" i="396"/>
  <c r="G67" i="396"/>
  <c r="G66" i="396"/>
  <c r="G60" i="396"/>
  <c r="G59" i="396"/>
  <c r="G58" i="396"/>
  <c r="G57" i="396"/>
  <c r="G56" i="396"/>
  <c r="G55" i="396"/>
  <c r="G54" i="396"/>
  <c r="G53" i="396"/>
  <c r="G51" i="396"/>
  <c r="G50" i="396"/>
  <c r="G49" i="396"/>
  <c r="G47" i="396"/>
  <c r="G46" i="396"/>
  <c r="G45" i="396"/>
  <c r="G44" i="396"/>
  <c r="G42" i="396"/>
  <c r="G41" i="396"/>
  <c r="G40" i="396"/>
  <c r="G39" i="396"/>
  <c r="G38" i="396"/>
  <c r="G37" i="396"/>
  <c r="G36" i="396"/>
  <c r="G35" i="396"/>
  <c r="G34" i="396"/>
  <c r="G33" i="396"/>
  <c r="G32" i="396"/>
  <c r="G31" i="396"/>
  <c r="G29" i="396"/>
  <c r="G28" i="396"/>
  <c r="G27" i="396"/>
  <c r="G25" i="396"/>
  <c r="G24" i="396"/>
  <c r="G23" i="396"/>
  <c r="G22" i="396"/>
  <c r="G21" i="396"/>
  <c r="G20" i="396"/>
  <c r="G19" i="396"/>
  <c r="G18" i="396"/>
  <c r="G17" i="396"/>
  <c r="G16" i="396"/>
  <c r="G29" i="395"/>
  <c r="G28" i="395"/>
  <c r="G27" i="395"/>
  <c r="G26" i="395"/>
  <c r="G25" i="395"/>
  <c r="G24" i="395"/>
  <c r="G22" i="395"/>
  <c r="G19" i="395"/>
  <c r="G18" i="395"/>
  <c r="G17" i="395"/>
  <c r="G15" i="395"/>
  <c r="G14" i="395"/>
  <c r="G12" i="395"/>
  <c r="G11" i="395"/>
  <c r="G10" i="395"/>
  <c r="G9" i="395"/>
  <c r="G8" i="395"/>
  <c r="H73" i="394"/>
  <c r="H72" i="394"/>
  <c r="H71" i="394"/>
  <c r="H68" i="394"/>
  <c r="H67" i="394"/>
  <c r="H66" i="394"/>
  <c r="H65" i="394"/>
  <c r="H63" i="394"/>
  <c r="H62" i="394"/>
  <c r="H60" i="394"/>
  <c r="H58" i="394"/>
  <c r="H56" i="394"/>
  <c r="H54" i="394"/>
  <c r="H53" i="394"/>
  <c r="H52" i="394"/>
  <c r="H50" i="394"/>
  <c r="H49" i="394"/>
  <c r="H48" i="394"/>
  <c r="H46" i="394"/>
  <c r="H45" i="394"/>
  <c r="H44" i="394"/>
  <c r="H42" i="394"/>
  <c r="H41" i="394"/>
  <c r="H40" i="394"/>
  <c r="H39" i="394"/>
  <c r="H38" i="394"/>
  <c r="H36" i="394"/>
  <c r="H35" i="394"/>
  <c r="H34" i="394"/>
  <c r="H32" i="394"/>
  <c r="H31" i="394"/>
  <c r="H27" i="394"/>
  <c r="H26" i="394"/>
  <c r="H25" i="394"/>
  <c r="H23" i="394"/>
  <c r="H22" i="394"/>
  <c r="H21" i="394"/>
  <c r="H19" i="394"/>
  <c r="H18" i="394"/>
  <c r="H17" i="394"/>
  <c r="H15" i="394"/>
  <c r="H14" i="394"/>
  <c r="H13" i="394"/>
  <c r="H10" i="394"/>
  <c r="H50" i="392"/>
  <c r="H49" i="392"/>
  <c r="H47" i="392"/>
  <c r="H46" i="392"/>
  <c r="H44" i="392"/>
  <c r="H43" i="392"/>
  <c r="H40" i="392"/>
  <c r="H39" i="392"/>
  <c r="H38" i="392"/>
  <c r="H37" i="392"/>
  <c r="H36" i="392"/>
  <c r="H35" i="392"/>
  <c r="H34" i="392"/>
  <c r="H33" i="392"/>
  <c r="H32" i="392"/>
  <c r="H31" i="392"/>
  <c r="H29" i="392"/>
  <c r="H28" i="392"/>
  <c r="H26" i="392"/>
  <c r="H24" i="392"/>
  <c r="H23" i="392"/>
  <c r="H22" i="392"/>
  <c r="H21" i="392"/>
  <c r="H20" i="392"/>
  <c r="H19" i="392"/>
  <c r="H17" i="392"/>
  <c r="H16" i="392"/>
  <c r="H15" i="392"/>
  <c r="H13" i="392"/>
  <c r="H12" i="392"/>
  <c r="H10" i="392"/>
  <c r="H9" i="392"/>
  <c r="H7" i="392"/>
  <c r="H6" i="392"/>
  <c r="G84" i="391"/>
  <c r="G83" i="391"/>
  <c r="G82" i="391"/>
  <c r="G81" i="391"/>
  <c r="G79" i="391"/>
  <c r="G78" i="391"/>
  <c r="G77" i="391"/>
  <c r="G76" i="391"/>
  <c r="G75" i="391"/>
  <c r="G74" i="391"/>
  <c r="E73" i="391"/>
  <c r="G73" i="391" s="1"/>
  <c r="G71" i="391"/>
  <c r="G70" i="391"/>
  <c r="G69" i="391"/>
  <c r="G68" i="391"/>
  <c r="G66" i="391"/>
  <c r="G65" i="391"/>
  <c r="G64" i="391"/>
  <c r="G62" i="391"/>
  <c r="G61" i="391"/>
  <c r="G60" i="391"/>
  <c r="G59" i="391"/>
  <c r="G58" i="391"/>
  <c r="G57" i="391"/>
  <c r="G55" i="391"/>
  <c r="G54" i="391"/>
  <c r="G53" i="391"/>
  <c r="G52" i="391"/>
  <c r="G50" i="391"/>
  <c r="G49" i="391"/>
  <c r="G48" i="391"/>
  <c r="G47" i="391"/>
  <c r="G45" i="391"/>
  <c r="G44" i="391"/>
  <c r="G43" i="391"/>
  <c r="G42" i="391"/>
  <c r="G41" i="391"/>
  <c r="G40" i="391"/>
  <c r="G39" i="391"/>
  <c r="G38" i="391"/>
  <c r="G37" i="391"/>
  <c r="G36" i="391"/>
  <c r="G35" i="391"/>
  <c r="G34" i="391"/>
  <c r="G33" i="391"/>
  <c r="G32" i="391"/>
  <c r="G31" i="391"/>
  <c r="G30" i="391"/>
  <c r="G29" i="391"/>
  <c r="G28" i="391"/>
  <c r="G27" i="391"/>
  <c r="G25" i="391"/>
  <c r="G24" i="391"/>
  <c r="G23" i="391"/>
  <c r="G22" i="391"/>
  <c r="G21" i="391"/>
  <c r="G20" i="391"/>
  <c r="G19" i="391"/>
  <c r="G18" i="391"/>
  <c r="G17" i="391"/>
  <c r="G16" i="391"/>
  <c r="G15" i="391"/>
  <c r="G14" i="391"/>
  <c r="G13" i="391"/>
  <c r="G12" i="391"/>
  <c r="G11" i="391"/>
  <c r="G10" i="391"/>
  <c r="G9" i="391"/>
  <c r="G8" i="391"/>
  <c r="G7" i="391"/>
  <c r="G6" i="391"/>
  <c r="H75" i="388"/>
  <c r="H74" i="388"/>
  <c r="H73" i="388"/>
  <c r="H71" i="388"/>
  <c r="H70" i="388"/>
  <c r="H69" i="388"/>
  <c r="H68" i="388"/>
  <c r="H67" i="388"/>
  <c r="H66" i="388"/>
  <c r="H65" i="388"/>
  <c r="H64" i="388"/>
  <c r="H63" i="388"/>
  <c r="H62" i="388"/>
  <c r="H61" i="388"/>
  <c r="H59" i="388"/>
  <c r="H58" i="388"/>
  <c r="H57" i="388"/>
  <c r="H56" i="388"/>
  <c r="H55" i="388"/>
  <c r="H54" i="388"/>
  <c r="H52" i="388"/>
  <c r="H51" i="388"/>
  <c r="H50" i="388"/>
  <c r="H48" i="388"/>
  <c r="H46" i="388"/>
  <c r="H45" i="388"/>
  <c r="H44" i="388"/>
  <c r="H42" i="388"/>
  <c r="H41" i="388"/>
  <c r="H40" i="388"/>
  <c r="H38" i="388"/>
  <c r="H37" i="388"/>
  <c r="H35" i="388"/>
  <c r="H34" i="388"/>
  <c r="H33" i="388"/>
  <c r="H32" i="388"/>
  <c r="H30" i="388"/>
  <c r="H29" i="388"/>
  <c r="H28" i="388"/>
  <c r="H27" i="388"/>
  <c r="H26" i="388"/>
  <c r="H24" i="388"/>
  <c r="H23" i="388"/>
  <c r="H22" i="388"/>
  <c r="H21" i="388"/>
  <c r="H18" i="388"/>
  <c r="H17" i="388"/>
  <c r="H16" i="388"/>
  <c r="H15" i="388"/>
  <c r="H14" i="388"/>
  <c r="H10" i="388"/>
  <c r="H9" i="388"/>
  <c r="H8" i="388"/>
  <c r="H7" i="388"/>
  <c r="F7" i="387"/>
  <c r="F6" i="387"/>
  <c r="F5" i="387"/>
  <c r="H28" i="386"/>
  <c r="H27" i="386"/>
  <c r="H25" i="386"/>
  <c r="H24" i="386"/>
  <c r="H22" i="386"/>
  <c r="H21" i="386"/>
  <c r="H20" i="386"/>
  <c r="H19" i="386"/>
  <c r="H18" i="386"/>
  <c r="H17" i="386"/>
  <c r="H15" i="386"/>
  <c r="H13" i="386"/>
  <c r="H12" i="386"/>
  <c r="H11" i="386"/>
  <c r="H10" i="386"/>
  <c r="H9" i="386"/>
  <c r="H8" i="386"/>
  <c r="H7" i="386"/>
  <c r="F33" i="385"/>
  <c r="H33" i="385" s="1"/>
  <c r="H30" i="385"/>
  <c r="H29" i="385"/>
  <c r="H28" i="385"/>
  <c r="H27" i="385"/>
  <c r="H25" i="385"/>
  <c r="H24" i="385"/>
  <c r="H23" i="385"/>
  <c r="H21" i="385"/>
  <c r="H20" i="385"/>
  <c r="H19" i="385"/>
  <c r="H17" i="385"/>
  <c r="H16" i="385"/>
  <c r="H15" i="385"/>
  <c r="H13" i="385"/>
  <c r="H12" i="385"/>
  <c r="H11" i="385"/>
  <c r="H10" i="385"/>
  <c r="H7" i="385"/>
  <c r="H6" i="385"/>
  <c r="H100" i="383"/>
  <c r="H97" i="383"/>
  <c r="H96" i="383"/>
  <c r="H95" i="383"/>
  <c r="H93" i="383"/>
  <c r="H92" i="383"/>
  <c r="H90" i="383"/>
  <c r="H89" i="383"/>
  <c r="H87" i="383"/>
  <c r="H86" i="383"/>
  <c r="H85" i="383"/>
  <c r="H83" i="383"/>
  <c r="H82" i="383"/>
  <c r="H81" i="383"/>
  <c r="H80" i="383"/>
  <c r="H79" i="383"/>
  <c r="H78" i="383"/>
  <c r="H76" i="383"/>
  <c r="H75" i="383"/>
  <c r="H73" i="383"/>
  <c r="H72" i="383"/>
  <c r="H70" i="383"/>
  <c r="H69" i="383"/>
  <c r="H67" i="383"/>
  <c r="H65" i="383"/>
  <c r="H64" i="383"/>
  <c r="H63" i="383"/>
  <c r="H62" i="383"/>
  <c r="H61" i="383"/>
  <c r="H60" i="383"/>
  <c r="H59" i="383"/>
  <c r="H58" i="383"/>
  <c r="H55" i="383"/>
  <c r="H54" i="383"/>
  <c r="H53" i="383"/>
  <c r="H52" i="383"/>
  <c r="H51" i="383"/>
  <c r="H50" i="383"/>
  <c r="H49" i="383"/>
  <c r="H48" i="383"/>
  <c r="H47" i="383"/>
  <c r="H43" i="383"/>
  <c r="H42" i="383"/>
  <c r="H41" i="383"/>
  <c r="H40" i="383"/>
  <c r="H39" i="383"/>
  <c r="H36" i="383"/>
  <c r="H35" i="383"/>
  <c r="H34" i="383"/>
  <c r="H33" i="383"/>
  <c r="H32" i="383"/>
  <c r="H29" i="383"/>
  <c r="H28" i="383"/>
  <c r="H27" i="383"/>
  <c r="H26" i="383"/>
  <c r="H24" i="383"/>
  <c r="H23" i="383"/>
  <c r="G16" i="382"/>
  <c r="G15" i="382"/>
  <c r="G14" i="382"/>
  <c r="G12" i="382"/>
  <c r="G11" i="382"/>
  <c r="G10" i="382"/>
  <c r="G9" i="382"/>
  <c r="G7" i="382"/>
  <c r="G6" i="382"/>
  <c r="H64" i="381"/>
  <c r="H63" i="381"/>
  <c r="H62" i="381"/>
  <c r="H60" i="381"/>
  <c r="H59" i="381"/>
  <c r="H57" i="381"/>
  <c r="H55" i="381"/>
  <c r="H54" i="381"/>
  <c r="H53" i="381"/>
  <c r="H52" i="381"/>
  <c r="H50" i="381"/>
  <c r="H49" i="381"/>
  <c r="H48" i="381"/>
  <c r="H47" i="381"/>
  <c r="H45" i="381"/>
  <c r="H44" i="381"/>
  <c r="H43" i="381"/>
  <c r="H42" i="381"/>
  <c r="H40" i="381"/>
  <c r="H39" i="381"/>
  <c r="H38" i="381"/>
  <c r="H37" i="381"/>
  <c r="H34" i="381"/>
  <c r="H33" i="381"/>
  <c r="H32" i="381"/>
  <c r="H31" i="381"/>
  <c r="H30" i="381"/>
  <c r="H28" i="381"/>
  <c r="H27" i="381"/>
  <c r="H26" i="381"/>
  <c r="H25" i="381"/>
  <c r="H23" i="381"/>
  <c r="H22" i="381"/>
  <c r="H21" i="381"/>
  <c r="H20" i="381"/>
  <c r="H17" i="381"/>
  <c r="H16" i="381"/>
  <c r="H15" i="381"/>
  <c r="H13" i="381"/>
  <c r="H12" i="381"/>
  <c r="H11" i="381"/>
  <c r="H9" i="381"/>
  <c r="H8" i="381"/>
  <c r="H7" i="381"/>
  <c r="G10" i="380"/>
  <c r="G9" i="380"/>
  <c r="G8" i="380"/>
  <c r="G7" i="380"/>
  <c r="G6" i="380"/>
  <c r="G9" i="379"/>
  <c r="G7" i="379"/>
  <c r="G6" i="379"/>
  <c r="H14" i="378"/>
  <c r="H13" i="378"/>
  <c r="H12" i="378"/>
  <c r="H10" i="378"/>
  <c r="H9" i="378"/>
  <c r="H8" i="378"/>
  <c r="H7" i="378"/>
  <c r="H12" i="377"/>
  <c r="H11" i="377"/>
  <c r="H10" i="377"/>
  <c r="H9" i="377"/>
  <c r="H8" i="377"/>
  <c r="H6" i="377"/>
  <c r="G8" i="376"/>
  <c r="G7" i="376"/>
  <c r="G6" i="376"/>
  <c r="H18" i="375"/>
  <c r="H17" i="375"/>
  <c r="H16" i="375"/>
  <c r="H14" i="375"/>
  <c r="H11" i="375"/>
  <c r="H10" i="375"/>
  <c r="H9" i="375"/>
  <c r="H7" i="375"/>
  <c r="G14" i="374"/>
  <c r="G13" i="374"/>
  <c r="G12" i="374"/>
  <c r="G10" i="374"/>
  <c r="G9" i="374"/>
  <c r="G8" i="374"/>
  <c r="G7" i="374"/>
  <c r="G6" i="374"/>
  <c r="G5" i="373"/>
  <c r="G9" i="373" s="1"/>
  <c r="G5" i="372"/>
  <c r="G9" i="372" s="1"/>
  <c r="G5" i="371"/>
  <c r="G8" i="371" s="1"/>
  <c r="G44" i="370"/>
  <c r="G43" i="370"/>
  <c r="G42" i="370"/>
  <c r="G41" i="370"/>
  <c r="G39" i="370"/>
  <c r="G38" i="370"/>
  <c r="G37" i="370"/>
  <c r="G35" i="370"/>
  <c r="G34" i="370"/>
  <c r="G32" i="370"/>
  <c r="G31" i="370"/>
  <c r="G29" i="370"/>
  <c r="G28" i="370"/>
  <c r="G27" i="370"/>
  <c r="G26" i="370"/>
  <c r="G25" i="370"/>
  <c r="G24" i="370"/>
  <c r="G22" i="370"/>
  <c r="G21" i="370"/>
  <c r="G20" i="370"/>
  <c r="G18" i="370"/>
  <c r="G16" i="370"/>
  <c r="G15" i="370"/>
  <c r="G14" i="370"/>
  <c r="G13" i="370"/>
  <c r="G12" i="370"/>
  <c r="G10" i="370"/>
  <c r="G9" i="370"/>
  <c r="G8" i="370"/>
  <c r="G7" i="370"/>
  <c r="G6" i="370"/>
  <c r="H34" i="369"/>
  <c r="H33" i="369"/>
  <c r="H32" i="369"/>
  <c r="H30" i="369"/>
  <c r="H29" i="369"/>
  <c r="H27" i="369"/>
  <c r="H25" i="369"/>
  <c r="H24" i="369"/>
  <c r="H22" i="369"/>
  <c r="H21" i="369"/>
  <c r="H20" i="369"/>
  <c r="H18" i="369"/>
  <c r="H17" i="369"/>
  <c r="H16" i="369"/>
  <c r="H15" i="369"/>
  <c r="H13" i="369"/>
  <c r="H12" i="369"/>
  <c r="H11" i="369"/>
  <c r="H10" i="369"/>
  <c r="H9" i="369"/>
  <c r="H8" i="369"/>
  <c r="H7" i="369"/>
  <c r="H6" i="369"/>
  <c r="H5" i="369"/>
  <c r="G12" i="368"/>
  <c r="G11" i="368"/>
  <c r="G10" i="368"/>
  <c r="G9" i="368"/>
  <c r="G8" i="368"/>
  <c r="G7" i="368"/>
  <c r="G6" i="368"/>
  <c r="G12" i="367"/>
  <c r="E10" i="367"/>
  <c r="G10" i="367" s="1"/>
  <c r="G7" i="367"/>
  <c r="G6" i="367"/>
  <c r="H48" i="366"/>
  <c r="H47" i="366"/>
  <c r="H45" i="366"/>
  <c r="H44" i="366"/>
  <c r="H43" i="366"/>
  <c r="H41" i="366"/>
  <c r="H40" i="366"/>
  <c r="H39" i="366"/>
  <c r="H37" i="366"/>
  <c r="H36" i="366"/>
  <c r="H34" i="366"/>
  <c r="H33" i="366"/>
  <c r="H32" i="366"/>
  <c r="H30" i="366"/>
  <c r="H28" i="366"/>
  <c r="H27" i="366"/>
  <c r="H26" i="366"/>
  <c r="H24" i="366"/>
  <c r="H23" i="366"/>
  <c r="H22" i="366"/>
  <c r="H19" i="366"/>
  <c r="H18" i="366"/>
  <c r="H15" i="366"/>
  <c r="H14" i="366"/>
  <c r="H13" i="366"/>
  <c r="H11" i="366"/>
  <c r="H10" i="366"/>
  <c r="H7" i="366"/>
  <c r="H6" i="366"/>
  <c r="I198" i="365"/>
  <c r="I197" i="365"/>
  <c r="I196" i="365"/>
  <c r="I194" i="365"/>
  <c r="I193" i="365"/>
  <c r="I192" i="365"/>
  <c r="I189" i="365"/>
  <c r="I188" i="365"/>
  <c r="I187" i="365"/>
  <c r="I185" i="365"/>
  <c r="I184" i="365"/>
  <c r="I183" i="365"/>
  <c r="I179" i="365"/>
  <c r="I178" i="365"/>
  <c r="I177" i="365"/>
  <c r="I175" i="365"/>
  <c r="I174" i="365"/>
  <c r="I172" i="365"/>
  <c r="I171" i="365"/>
  <c r="I170" i="365"/>
  <c r="I168" i="365"/>
  <c r="I167" i="365"/>
  <c r="I166" i="365"/>
  <c r="I164" i="365"/>
  <c r="I163" i="365"/>
  <c r="I162" i="365"/>
  <c r="I159" i="365"/>
  <c r="I158" i="365"/>
  <c r="I157" i="365"/>
  <c r="I155" i="365"/>
  <c r="I154" i="365"/>
  <c r="I153" i="365"/>
  <c r="I151" i="365"/>
  <c r="I150" i="365"/>
  <c r="I149" i="365"/>
  <c r="I145" i="365"/>
  <c r="I144" i="365"/>
  <c r="I143" i="365"/>
  <c r="I141" i="365"/>
  <c r="I140" i="365"/>
  <c r="I137" i="365"/>
  <c r="I136" i="365"/>
  <c r="I135" i="365"/>
  <c r="I133" i="365"/>
  <c r="I132" i="365"/>
  <c r="I131" i="365"/>
  <c r="I130" i="365"/>
  <c r="I128" i="365"/>
  <c r="I127" i="365"/>
  <c r="I126" i="365"/>
  <c r="I125" i="365"/>
  <c r="I123" i="365"/>
  <c r="I122" i="365"/>
  <c r="I121" i="365"/>
  <c r="I120" i="365"/>
  <c r="I117" i="365"/>
  <c r="I116" i="365"/>
  <c r="I115" i="365"/>
  <c r="I114" i="365"/>
  <c r="I112" i="365"/>
  <c r="I111" i="365"/>
  <c r="I110" i="365"/>
  <c r="I109" i="365"/>
  <c r="I107" i="365"/>
  <c r="I106" i="365"/>
  <c r="I105" i="365"/>
  <c r="I104" i="365"/>
  <c r="I101" i="365"/>
  <c r="I100" i="365"/>
  <c r="I99" i="365"/>
  <c r="I98" i="365"/>
  <c r="I96" i="365"/>
  <c r="I95" i="365"/>
  <c r="I94" i="365"/>
  <c r="I93" i="365"/>
  <c r="I91" i="365"/>
  <c r="I90" i="365"/>
  <c r="I89" i="365"/>
  <c r="I88" i="365"/>
  <c r="I85" i="365"/>
  <c r="I84" i="365"/>
  <c r="I83" i="365"/>
  <c r="I82" i="365"/>
  <c r="I80" i="365"/>
  <c r="I79" i="365"/>
  <c r="I78" i="365"/>
  <c r="I77" i="365"/>
  <c r="I75" i="365"/>
  <c r="I74" i="365"/>
  <c r="I73" i="365"/>
  <c r="I72" i="365"/>
  <c r="I69" i="365"/>
  <c r="I68" i="365"/>
  <c r="I67" i="365"/>
  <c r="I66" i="365"/>
  <c r="I64" i="365"/>
  <c r="I63" i="365"/>
  <c r="I62" i="365"/>
  <c r="I61" i="365"/>
  <c r="I59" i="365"/>
  <c r="I58" i="365"/>
  <c r="I56" i="365"/>
  <c r="I55" i="365"/>
  <c r="I54" i="365"/>
  <c r="I51" i="365"/>
  <c r="I50" i="365"/>
  <c r="I49" i="365"/>
  <c r="I48" i="365"/>
  <c r="I46" i="365"/>
  <c r="I45" i="365"/>
  <c r="I44" i="365"/>
  <c r="I43" i="365"/>
  <c r="I41" i="365"/>
  <c r="I40" i="365"/>
  <c r="I39" i="365"/>
  <c r="I38" i="365"/>
  <c r="I35" i="365"/>
  <c r="I34" i="365"/>
  <c r="I33" i="365"/>
  <c r="I32" i="365"/>
  <c r="I31" i="365"/>
  <c r="I30" i="365"/>
  <c r="I29" i="365"/>
  <c r="I27" i="365"/>
  <c r="I26" i="365"/>
  <c r="I25" i="365"/>
  <c r="I24" i="365"/>
  <c r="I23" i="365"/>
  <c r="I21" i="365"/>
  <c r="I20" i="365"/>
  <c r="I18" i="365"/>
  <c r="I17" i="365"/>
  <c r="I16" i="365"/>
  <c r="I15" i="365"/>
  <c r="I14" i="365"/>
  <c r="I13" i="365"/>
  <c r="I12" i="365"/>
  <c r="I10" i="365"/>
  <c r="I9" i="365"/>
  <c r="I8" i="365"/>
  <c r="I5" i="365"/>
  <c r="I114" i="359"/>
  <c r="I113" i="359"/>
  <c r="I112" i="359"/>
  <c r="I110" i="359"/>
  <c r="I109" i="359"/>
  <c r="I108" i="359"/>
  <c r="I106" i="359"/>
  <c r="I105" i="359"/>
  <c r="I104" i="359"/>
  <c r="I103" i="359"/>
  <c r="I101" i="359"/>
  <c r="I100" i="359"/>
  <c r="I99" i="359"/>
  <c r="I98" i="359"/>
  <c r="I96" i="359"/>
  <c r="I95" i="359"/>
  <c r="I94" i="359"/>
  <c r="I93" i="359"/>
  <c r="I91" i="359"/>
  <c r="I90" i="359"/>
  <c r="I89" i="359"/>
  <c r="I88" i="359"/>
  <c r="I87" i="359"/>
  <c r="I85" i="359"/>
  <c r="I84" i="359"/>
  <c r="I83" i="359"/>
  <c r="I82" i="359"/>
  <c r="I81" i="359"/>
  <c r="I80" i="359"/>
  <c r="I77" i="359"/>
  <c r="I76" i="359"/>
  <c r="I75" i="359"/>
  <c r="I74" i="359"/>
  <c r="I73" i="359"/>
  <c r="I72" i="359"/>
  <c r="I68" i="359"/>
  <c r="I67" i="359"/>
  <c r="I65" i="359"/>
  <c r="I64" i="359"/>
  <c r="I62" i="359"/>
  <c r="I61" i="359"/>
  <c r="I59" i="359"/>
  <c r="I58" i="359"/>
  <c r="I55" i="359"/>
  <c r="I54" i="359"/>
  <c r="I53" i="359"/>
  <c r="I52" i="359"/>
  <c r="I51" i="359"/>
  <c r="I49" i="359"/>
  <c r="I48" i="359"/>
  <c r="I47" i="359"/>
  <c r="I46" i="359"/>
  <c r="I45" i="359"/>
  <c r="I43" i="359"/>
  <c r="I42" i="359"/>
  <c r="I41" i="359"/>
  <c r="I39" i="359"/>
  <c r="I38" i="359"/>
  <c r="I37" i="359"/>
  <c r="I35" i="359"/>
  <c r="I34" i="359"/>
  <c r="I33" i="359"/>
  <c r="I31" i="359"/>
  <c r="I30" i="359"/>
  <c r="I28" i="359"/>
  <c r="I27" i="359"/>
  <c r="I26" i="359"/>
  <c r="I24" i="359"/>
  <c r="I23" i="359"/>
  <c r="I22" i="359"/>
  <c r="I20" i="359"/>
  <c r="I19" i="359"/>
  <c r="I18" i="359"/>
  <c r="I16" i="359"/>
  <c r="I15" i="359"/>
  <c r="I14" i="359"/>
  <c r="I11" i="359"/>
  <c r="G10" i="359"/>
  <c r="I10" i="359" s="1"/>
  <c r="G7" i="359"/>
  <c r="I7" i="359" s="1"/>
  <c r="H66" i="358"/>
  <c r="H65" i="358"/>
  <c r="H64" i="358"/>
  <c r="H63" i="358"/>
  <c r="H62" i="358"/>
  <c r="H61" i="358"/>
  <c r="H58" i="358"/>
  <c r="H57" i="358"/>
  <c r="H56" i="358"/>
  <c r="H55" i="358"/>
  <c r="H54" i="358"/>
  <c r="H52" i="358"/>
  <c r="H51" i="358"/>
  <c r="H50" i="358"/>
  <c r="H49" i="358"/>
  <c r="H48" i="358"/>
  <c r="H46" i="358"/>
  <c r="H45" i="358"/>
  <c r="H44" i="358"/>
  <c r="H43" i="358"/>
  <c r="H42" i="358"/>
  <c r="H40" i="358"/>
  <c r="H39" i="358"/>
  <c r="H37" i="358"/>
  <c r="H36" i="358"/>
  <c r="H35" i="358"/>
  <c r="H34" i="358"/>
  <c r="H33" i="358"/>
  <c r="H31" i="358"/>
  <c r="H30" i="358"/>
  <c r="H29" i="358"/>
  <c r="H28" i="358"/>
  <c r="H27" i="358"/>
  <c r="H25" i="358"/>
  <c r="H24" i="358"/>
  <c r="H23" i="358"/>
  <c r="H22" i="358"/>
  <c r="H21" i="358"/>
  <c r="H19" i="358"/>
  <c r="H18" i="358"/>
  <c r="H17" i="358"/>
  <c r="H16" i="358"/>
  <c r="H15" i="358"/>
  <c r="F13" i="358"/>
  <c r="H13" i="358" s="1"/>
  <c r="H10" i="358"/>
  <c r="H9" i="358"/>
  <c r="H8" i="358"/>
  <c r="H7" i="358"/>
  <c r="H6" i="358"/>
  <c r="H84" i="357"/>
  <c r="H83" i="357"/>
  <c r="H82" i="357"/>
  <c r="H81" i="357"/>
  <c r="H79" i="357"/>
  <c r="H78" i="357"/>
  <c r="H75" i="357"/>
  <c r="H72" i="357"/>
  <c r="H71" i="357"/>
  <c r="H70" i="357"/>
  <c r="H68" i="357"/>
  <c r="H67" i="357"/>
  <c r="H66" i="357"/>
  <c r="H64" i="357"/>
  <c r="H63" i="357"/>
  <c r="H61" i="357"/>
  <c r="H60" i="357"/>
  <c r="H56" i="357"/>
  <c r="H55" i="357"/>
  <c r="H53" i="357"/>
  <c r="H52" i="357"/>
  <c r="H51" i="357"/>
  <c r="H49" i="357"/>
  <c r="H48" i="357"/>
  <c r="H47" i="357"/>
  <c r="H46" i="357"/>
  <c r="H45" i="357"/>
  <c r="H44" i="357"/>
  <c r="H43" i="357"/>
  <c r="H42" i="357"/>
  <c r="H40" i="357"/>
  <c r="H39" i="357"/>
  <c r="H38" i="357"/>
  <c r="H37" i="357"/>
  <c r="H36" i="357"/>
  <c r="H34" i="357"/>
  <c r="H33" i="357"/>
  <c r="H32" i="357"/>
  <c r="H31" i="357"/>
  <c r="H30" i="357"/>
  <c r="H28" i="357"/>
  <c r="H27" i="357"/>
  <c r="H26" i="357"/>
  <c r="H25" i="357"/>
  <c r="H24" i="357"/>
  <c r="H22" i="357"/>
  <c r="H21" i="357"/>
  <c r="H19" i="357"/>
  <c r="H17" i="357"/>
  <c r="H15" i="357"/>
  <c r="H13" i="357"/>
  <c r="H10" i="357"/>
  <c r="H8" i="357"/>
  <c r="H7" i="357"/>
  <c r="H78" i="356"/>
  <c r="H76" i="356"/>
  <c r="H74" i="356"/>
  <c r="H73" i="356"/>
  <c r="H72" i="356"/>
  <c r="H69" i="356"/>
  <c r="H68" i="356"/>
  <c r="H66" i="356"/>
  <c r="H65" i="356"/>
  <c r="H64" i="356"/>
  <c r="H63" i="356"/>
  <c r="H62" i="356"/>
  <c r="H60" i="356"/>
  <c r="H59" i="356"/>
  <c r="H58" i="356"/>
  <c r="H56" i="356"/>
  <c r="H55" i="356"/>
  <c r="H54" i="356"/>
  <c r="H52" i="356"/>
  <c r="H51" i="356"/>
  <c r="H49" i="356"/>
  <c r="H48" i="356"/>
  <c r="H46" i="356"/>
  <c r="H45" i="356"/>
  <c r="H43" i="356"/>
  <c r="H42" i="356"/>
  <c r="H41" i="356"/>
  <c r="H40" i="356"/>
  <c r="H38" i="356"/>
  <c r="H37" i="356"/>
  <c r="H34" i="356"/>
  <c r="H33" i="356"/>
  <c r="H32" i="356"/>
  <c r="H30" i="356"/>
  <c r="H29" i="356"/>
  <c r="H28" i="356"/>
  <c r="H27" i="356"/>
  <c r="H25" i="356"/>
  <c r="H23" i="356"/>
  <c r="H22" i="356"/>
  <c r="H19" i="356"/>
  <c r="H18" i="356"/>
  <c r="H16" i="356"/>
  <c r="H15" i="356"/>
  <c r="H14" i="356"/>
  <c r="H11" i="356"/>
  <c r="H10" i="356"/>
  <c r="H8" i="356"/>
  <c r="H7" i="356"/>
  <c r="I134" i="355"/>
  <c r="I133" i="355"/>
  <c r="I132" i="355"/>
  <c r="I131" i="355"/>
  <c r="I130" i="355"/>
  <c r="I129" i="355"/>
  <c r="I127" i="355"/>
  <c r="I126" i="355"/>
  <c r="I125" i="355"/>
  <c r="I124" i="355"/>
  <c r="I123" i="355"/>
  <c r="I122" i="355"/>
  <c r="I121" i="355"/>
  <c r="I120" i="355"/>
  <c r="I119" i="355"/>
  <c r="I118" i="355"/>
  <c r="I117" i="355"/>
  <c r="I116" i="355"/>
  <c r="I114" i="355"/>
  <c r="I110" i="355"/>
  <c r="I105" i="355"/>
  <c r="I104" i="355"/>
  <c r="I103" i="355"/>
  <c r="I101" i="355"/>
  <c r="I100" i="355"/>
  <c r="I98" i="355"/>
  <c r="I97" i="355"/>
  <c r="I94" i="355"/>
  <c r="I93" i="355"/>
  <c r="I92" i="355"/>
  <c r="I79" i="355"/>
  <c r="I78" i="355"/>
  <c r="I77" i="355"/>
  <c r="I74" i="355"/>
  <c r="I73" i="355"/>
  <c r="I72" i="355"/>
  <c r="I71" i="355"/>
  <c r="I68" i="355"/>
  <c r="I67" i="355"/>
  <c r="I66" i="355"/>
  <c r="I65" i="355"/>
  <c r="I63" i="355"/>
  <c r="I62" i="355"/>
  <c r="I60" i="355"/>
  <c r="I59" i="355"/>
  <c r="I58" i="355"/>
  <c r="I57" i="355"/>
  <c r="I56" i="355"/>
  <c r="I54" i="355"/>
  <c r="I53" i="355"/>
  <c r="I52" i="355"/>
  <c r="I51" i="355"/>
  <c r="I50" i="355"/>
  <c r="I48" i="355"/>
  <c r="I47" i="355"/>
  <c r="I46" i="355"/>
  <c r="I45" i="355"/>
  <c r="I44" i="355"/>
  <c r="I43" i="355"/>
  <c r="I41" i="355"/>
  <c r="I39" i="355"/>
  <c r="I38" i="355"/>
  <c r="I37" i="355"/>
  <c r="I36" i="355"/>
  <c r="I34" i="355"/>
  <c r="I33" i="355"/>
  <c r="I32" i="355"/>
  <c r="I31" i="355"/>
  <c r="I30" i="355"/>
  <c r="I29" i="355"/>
  <c r="I27" i="355"/>
  <c r="I25" i="355"/>
  <c r="I23" i="355"/>
  <c r="I22" i="355"/>
  <c r="I20" i="355"/>
  <c r="I19" i="355"/>
  <c r="I17" i="355"/>
  <c r="I15" i="355"/>
  <c r="I14" i="355"/>
  <c r="I13" i="355"/>
  <c r="I12" i="355"/>
  <c r="I11" i="355"/>
  <c r="I10" i="355"/>
  <c r="I9" i="355"/>
  <c r="I8" i="355"/>
  <c r="I7" i="355"/>
  <c r="H91" i="354"/>
  <c r="H90" i="354"/>
  <c r="H89" i="354"/>
  <c r="H88" i="354"/>
  <c r="H86" i="354"/>
  <c r="H85" i="354"/>
  <c r="H84" i="354"/>
  <c r="H83" i="354"/>
  <c r="H82" i="354"/>
  <c r="H80" i="354"/>
  <c r="H79" i="354"/>
  <c r="H78" i="354"/>
  <c r="H76" i="354"/>
  <c r="H75" i="354"/>
  <c r="H74" i="354"/>
  <c r="H73" i="354"/>
  <c r="H71" i="354"/>
  <c r="H70" i="354"/>
  <c r="H69" i="354"/>
  <c r="H68" i="354"/>
  <c r="H66" i="354"/>
  <c r="H65" i="354"/>
  <c r="H64" i="354"/>
  <c r="H62" i="354"/>
  <c r="H61" i="354"/>
  <c r="H58" i="354"/>
  <c r="H57" i="354"/>
  <c r="H55" i="354"/>
  <c r="H54" i="354"/>
  <c r="H52" i="354"/>
  <c r="H51" i="354"/>
  <c r="H49" i="354"/>
  <c r="H48" i="354"/>
  <c r="H47" i="354"/>
  <c r="H45" i="354"/>
  <c r="H44" i="354"/>
  <c r="H42" i="354"/>
  <c r="H41" i="354"/>
  <c r="H40" i="354"/>
  <c r="H39" i="354"/>
  <c r="H38" i="354"/>
  <c r="H37" i="354"/>
  <c r="H36" i="354"/>
  <c r="H33" i="354"/>
  <c r="H32" i="354"/>
  <c r="H31" i="354"/>
  <c r="H29" i="354"/>
  <c r="H28" i="354"/>
  <c r="H26" i="354"/>
  <c r="H24" i="354"/>
  <c r="H23" i="354"/>
  <c r="H22" i="354"/>
  <c r="H21" i="354"/>
  <c r="H19" i="354"/>
  <c r="H16" i="354"/>
  <c r="H15" i="354"/>
  <c r="H13" i="354"/>
  <c r="H12" i="354"/>
  <c r="H11" i="354"/>
  <c r="H10" i="354"/>
  <c r="H9" i="354"/>
  <c r="H8" i="354"/>
  <c r="H7" i="354"/>
  <c r="H22" i="353"/>
  <c r="H21" i="353"/>
  <c r="H19" i="353"/>
  <c r="H18" i="353"/>
  <c r="H17" i="353"/>
  <c r="H15" i="353"/>
  <c r="H14" i="353"/>
  <c r="H12" i="353"/>
  <c r="H11" i="353"/>
  <c r="H9" i="353"/>
  <c r="H8" i="353"/>
  <c r="H7" i="353"/>
  <c r="H6" i="353"/>
  <c r="H222" i="352"/>
  <c r="H221" i="352"/>
  <c r="H220" i="352"/>
  <c r="H218" i="352"/>
  <c r="H217" i="352"/>
  <c r="H215" i="352"/>
  <c r="H214" i="352"/>
  <c r="H211" i="352"/>
  <c r="H210" i="352"/>
  <c r="H209" i="352"/>
  <c r="H208" i="352"/>
  <c r="H206" i="352"/>
  <c r="H205" i="352"/>
  <c r="H203" i="352"/>
  <c r="H202" i="352"/>
  <c r="H201" i="352"/>
  <c r="H200" i="352"/>
  <c r="H199" i="352"/>
  <c r="H197" i="352"/>
  <c r="H196" i="352"/>
  <c r="H195" i="352"/>
  <c r="H194" i="352"/>
  <c r="H192" i="352"/>
  <c r="H191" i="352"/>
  <c r="H189" i="352"/>
  <c r="H188" i="352"/>
  <c r="H186" i="352"/>
  <c r="H185" i="352"/>
  <c r="H183" i="352"/>
  <c r="H182" i="352"/>
  <c r="H179" i="352"/>
  <c r="H178" i="352"/>
  <c r="H176" i="352"/>
  <c r="H175" i="352"/>
  <c r="H174" i="352"/>
  <c r="H173" i="352"/>
  <c r="H172" i="352"/>
  <c r="H171" i="352"/>
  <c r="H169" i="352"/>
  <c r="H168" i="352"/>
  <c r="H167" i="352"/>
  <c r="H166" i="352"/>
  <c r="H165" i="352"/>
  <c r="H162" i="352"/>
  <c r="H161" i="352"/>
  <c r="H160" i="352"/>
  <c r="H158" i="352"/>
  <c r="H157" i="352"/>
  <c r="H154" i="352"/>
  <c r="H153" i="352"/>
  <c r="H152" i="352"/>
  <c r="H150" i="352"/>
  <c r="H149" i="352"/>
  <c r="H146" i="352"/>
  <c r="H145" i="352"/>
  <c r="H144" i="352"/>
  <c r="H142" i="352"/>
  <c r="H141" i="352"/>
  <c r="H138" i="352"/>
  <c r="H137" i="352"/>
  <c r="H136" i="352"/>
  <c r="H134" i="352"/>
  <c r="H133" i="352"/>
  <c r="H130" i="352"/>
  <c r="H129" i="352"/>
  <c r="H128" i="352"/>
  <c r="H126" i="352"/>
  <c r="H125" i="352"/>
  <c r="H122" i="352"/>
  <c r="H121" i="352"/>
  <c r="H120" i="352"/>
  <c r="H118" i="352"/>
  <c r="H117" i="352"/>
  <c r="H114" i="352"/>
  <c r="H113" i="352"/>
  <c r="H112" i="352"/>
  <c r="H110" i="352"/>
  <c r="H109" i="352"/>
  <c r="H106" i="352"/>
  <c r="H105" i="352"/>
  <c r="H104" i="352"/>
  <c r="H103" i="352"/>
  <c r="H102" i="352"/>
  <c r="H101" i="352"/>
  <c r="H100" i="352"/>
  <c r="H99" i="352"/>
  <c r="H98" i="352"/>
  <c r="H97" i="352"/>
  <c r="H96" i="352"/>
  <c r="H94" i="352"/>
  <c r="H93" i="352"/>
  <c r="H92" i="352"/>
  <c r="H90" i="352"/>
  <c r="H89" i="352"/>
  <c r="H86" i="352"/>
  <c r="H85" i="352"/>
  <c r="H84" i="352"/>
  <c r="H82" i="352"/>
  <c r="H81" i="352"/>
  <c r="H80" i="352"/>
  <c r="H78" i="352"/>
  <c r="H77" i="352"/>
  <c r="H75" i="352"/>
  <c r="H74" i="352"/>
  <c r="H73" i="352"/>
  <c r="H71" i="352"/>
  <c r="H70" i="352"/>
  <c r="H69" i="352"/>
  <c r="H66" i="352"/>
  <c r="H65" i="352"/>
  <c r="H63" i="352"/>
  <c r="H62" i="352"/>
  <c r="H61" i="352"/>
  <c r="H60" i="352"/>
  <c r="H58" i="352"/>
  <c r="H57" i="352"/>
  <c r="H56" i="352"/>
  <c r="H55" i="352"/>
  <c r="H53" i="352"/>
  <c r="H52" i="352"/>
  <c r="H50" i="352"/>
  <c r="H49" i="352"/>
  <c r="H47" i="352"/>
  <c r="H46" i="352"/>
  <c r="H44" i="352"/>
  <c r="H43" i="352"/>
  <c r="H41" i="352"/>
  <c r="H40" i="352"/>
  <c r="H37" i="352"/>
  <c r="H36" i="352"/>
  <c r="H34" i="352"/>
  <c r="H33" i="352"/>
  <c r="H32" i="352"/>
  <c r="H31" i="352"/>
  <c r="H30" i="352"/>
  <c r="H29" i="352"/>
  <c r="H27" i="352"/>
  <c r="H26" i="352"/>
  <c r="H25" i="352"/>
  <c r="H24" i="352"/>
  <c r="H23" i="352"/>
  <c r="H20" i="352"/>
  <c r="H19" i="352"/>
  <c r="H18" i="352"/>
  <c r="H16" i="352"/>
  <c r="H15" i="352"/>
  <c r="H12" i="352"/>
  <c r="H11" i="352"/>
  <c r="H10" i="352"/>
  <c r="H8" i="352"/>
  <c r="H7" i="352"/>
  <c r="H70" i="351"/>
  <c r="H69" i="351"/>
  <c r="H68" i="351"/>
  <c r="H67" i="351"/>
  <c r="H65" i="351"/>
  <c r="H64" i="351"/>
  <c r="H63" i="351"/>
  <c r="H62" i="351"/>
  <c r="H60" i="351"/>
  <c r="H59" i="351"/>
  <c r="H57" i="351"/>
  <c r="H56" i="351"/>
  <c r="H54" i="351"/>
  <c r="H53" i="351"/>
  <c r="H51" i="351"/>
  <c r="H50" i="351"/>
  <c r="H47" i="351"/>
  <c r="H46" i="351"/>
  <c r="H44" i="351"/>
  <c r="H43" i="351"/>
  <c r="H42" i="351"/>
  <c r="H41" i="351"/>
  <c r="H39" i="351"/>
  <c r="H38" i="351"/>
  <c r="H36" i="351"/>
  <c r="H35" i="351"/>
  <c r="H34" i="351"/>
  <c r="H33" i="351"/>
  <c r="H31" i="351"/>
  <c r="H30" i="351"/>
  <c r="H29" i="351"/>
  <c r="H28" i="351"/>
  <c r="H26" i="351"/>
  <c r="H25" i="351"/>
  <c r="H24" i="351"/>
  <c r="H22" i="351"/>
  <c r="H21" i="351"/>
  <c r="H18" i="351"/>
  <c r="H17" i="351"/>
  <c r="H15" i="351"/>
  <c r="H14" i="351"/>
  <c r="H11" i="351"/>
  <c r="H10" i="351"/>
  <c r="H8" i="351"/>
  <c r="H7" i="351"/>
  <c r="H148" i="350"/>
  <c r="H147" i="350"/>
  <c r="H146" i="350"/>
  <c r="H144" i="350"/>
  <c r="H143" i="350"/>
  <c r="H142" i="350"/>
  <c r="H140" i="350"/>
  <c r="H139" i="350"/>
  <c r="H138" i="350"/>
  <c r="H136" i="350"/>
  <c r="H135" i="350"/>
  <c r="H134" i="350"/>
  <c r="H132" i="350"/>
  <c r="H131" i="350"/>
  <c r="H130" i="350"/>
  <c r="H128" i="350"/>
  <c r="H127" i="350"/>
  <c r="H126" i="350"/>
  <c r="H123" i="350"/>
  <c r="H122" i="350"/>
  <c r="H121" i="350"/>
  <c r="H120" i="350"/>
  <c r="H119" i="350"/>
  <c r="H118" i="350"/>
  <c r="H117" i="350"/>
  <c r="H116" i="350"/>
  <c r="H114" i="350"/>
  <c r="H113" i="350"/>
  <c r="H112" i="350"/>
  <c r="H110" i="350"/>
  <c r="H109" i="350"/>
  <c r="H108" i="350"/>
  <c r="H105" i="350"/>
  <c r="H104" i="350"/>
  <c r="H101" i="350"/>
  <c r="H95" i="350"/>
  <c r="H94" i="350"/>
  <c r="H92" i="350"/>
  <c r="H91" i="350"/>
  <c r="H89" i="350"/>
  <c r="H88" i="350"/>
  <c r="H87" i="350"/>
  <c r="H85" i="350"/>
  <c r="H84" i="350"/>
  <c r="H83" i="350"/>
  <c r="H81" i="350"/>
  <c r="H80" i="350"/>
  <c r="H79" i="350"/>
  <c r="H78" i="350"/>
  <c r="H76" i="350"/>
  <c r="H75" i="350"/>
  <c r="H74" i="350"/>
  <c r="H72" i="350"/>
  <c r="H71" i="350"/>
  <c r="H70" i="350"/>
  <c r="H69" i="350"/>
  <c r="H68" i="350"/>
  <c r="H66" i="350"/>
  <c r="H65" i="350"/>
  <c r="H64" i="350"/>
  <c r="H63" i="350"/>
  <c r="H62" i="350"/>
  <c r="H59" i="350"/>
  <c r="H58" i="350"/>
  <c r="H56" i="350"/>
  <c r="H55" i="350"/>
  <c r="H53" i="350"/>
  <c r="H52" i="350"/>
  <c r="H50" i="350"/>
  <c r="H49" i="350"/>
  <c r="H47" i="350"/>
  <c r="H46" i="350"/>
  <c r="H43" i="350"/>
  <c r="H42" i="350"/>
  <c r="H41" i="350"/>
  <c r="H39" i="350"/>
  <c r="H38" i="350"/>
  <c r="H37" i="350"/>
  <c r="H35" i="350"/>
  <c r="H34" i="350"/>
  <c r="H33" i="350"/>
  <c r="H31" i="350"/>
  <c r="H30" i="350"/>
  <c r="H29" i="350"/>
  <c r="H25" i="350"/>
  <c r="H21" i="350"/>
  <c r="F20" i="350"/>
  <c r="H20" i="350" s="1"/>
  <c r="F18" i="350"/>
  <c r="H18" i="350" s="1"/>
  <c r="F14" i="350"/>
  <c r="H14" i="350" s="1"/>
  <c r="F13" i="350"/>
  <c r="H13" i="350" s="1"/>
  <c r="G103" i="346"/>
  <c r="G101" i="346"/>
  <c r="G99" i="346"/>
  <c r="G96" i="346"/>
  <c r="G95" i="346"/>
  <c r="G93" i="346"/>
  <c r="G92" i="346"/>
  <c r="G90" i="346"/>
  <c r="E87" i="346"/>
  <c r="G87" i="346" s="1"/>
  <c r="E85" i="346"/>
  <c r="G85" i="346" s="1"/>
  <c r="E83" i="346"/>
  <c r="G83" i="346" s="1"/>
  <c r="E81" i="346"/>
  <c r="G81" i="346" s="1"/>
  <c r="E79" i="346"/>
  <c r="G79" i="346" s="1"/>
  <c r="E77" i="346"/>
  <c r="G77" i="346" s="1"/>
  <c r="E75" i="346"/>
  <c r="G75" i="346" s="1"/>
  <c r="E73" i="346"/>
  <c r="G73" i="346" s="1"/>
  <c r="G70" i="346"/>
  <c r="G69" i="346"/>
  <c r="G68" i="346"/>
  <c r="G67" i="346"/>
  <c r="G66" i="346"/>
  <c r="G65" i="346"/>
  <c r="G64" i="346"/>
  <c r="G63" i="346"/>
  <c r="G62" i="346"/>
  <c r="G61" i="346"/>
  <c r="G60" i="346"/>
  <c r="G59" i="346"/>
  <c r="G58" i="346"/>
  <c r="G57" i="346"/>
  <c r="G56" i="346"/>
  <c r="G55" i="346"/>
  <c r="G54" i="346"/>
  <c r="G53" i="346"/>
  <c r="G52" i="346"/>
  <c r="G51" i="346"/>
  <c r="G50" i="346"/>
  <c r="G49" i="346"/>
  <c r="G48" i="346"/>
  <c r="G47" i="346"/>
  <c r="G46" i="346"/>
  <c r="G45" i="346"/>
  <c r="G44" i="346"/>
  <c r="G43" i="346"/>
  <c r="G42" i="346"/>
  <c r="G41" i="346"/>
  <c r="G40" i="346"/>
  <c r="G39" i="346"/>
  <c r="G38" i="346"/>
  <c r="G37" i="346"/>
  <c r="G36" i="346"/>
  <c r="G35" i="346"/>
  <c r="G34" i="346"/>
  <c r="G33" i="346"/>
  <c r="G31" i="346"/>
  <c r="G30" i="346"/>
  <c r="G29" i="346"/>
  <c r="G28" i="346"/>
  <c r="G27" i="346"/>
  <c r="G26" i="346"/>
  <c r="G25" i="346"/>
  <c r="G24" i="346"/>
  <c r="G23" i="346"/>
  <c r="G22" i="346"/>
  <c r="G21" i="346"/>
  <c r="E19" i="346"/>
  <c r="G19" i="346" s="1"/>
  <c r="G17" i="346"/>
  <c r="G16" i="346"/>
  <c r="G15" i="346"/>
  <c r="G14" i="346"/>
  <c r="G13" i="346"/>
  <c r="G12" i="346"/>
  <c r="G11" i="346"/>
  <c r="G10" i="346"/>
  <c r="G9" i="346"/>
  <c r="G8" i="346"/>
  <c r="G7" i="346"/>
  <c r="G6" i="346"/>
  <c r="H16" i="345"/>
  <c r="H14" i="345"/>
  <c r="H13" i="345"/>
  <c r="H12" i="345"/>
  <c r="H10" i="345"/>
  <c r="H9" i="345"/>
  <c r="H30" i="342"/>
  <c r="F23" i="342"/>
  <c r="H23" i="342" s="1"/>
  <c r="F9" i="342"/>
  <c r="H9" i="342" s="1"/>
  <c r="F82" i="252"/>
  <c r="H82" i="252" s="1"/>
  <c r="F77" i="252"/>
  <c r="H77" i="252" s="1"/>
  <c r="F75" i="252"/>
  <c r="H75" i="252" s="1"/>
  <c r="F65" i="252"/>
  <c r="H65" i="252" s="1"/>
  <c r="H34" i="252"/>
  <c r="F31" i="252"/>
  <c r="H31" i="252" s="1"/>
  <c r="F23" i="252"/>
  <c r="H23" i="252" s="1"/>
  <c r="H20" i="252"/>
  <c r="H19" i="252"/>
  <c r="H18" i="252"/>
  <c r="H16" i="252"/>
  <c r="H15" i="252"/>
  <c r="H14" i="252"/>
  <c r="H13" i="252"/>
  <c r="H12" i="252"/>
  <c r="F9" i="252"/>
  <c r="H9" i="252" s="1"/>
  <c r="G35" i="251"/>
  <c r="I35" i="251" s="1"/>
  <c r="I32" i="251"/>
  <c r="G31" i="251"/>
  <c r="I31" i="251" s="1"/>
  <c r="G29" i="251"/>
  <c r="I29" i="251" s="1"/>
  <c r="G27" i="251"/>
  <c r="I27" i="251" s="1"/>
  <c r="G25" i="251"/>
  <c r="I25" i="251" s="1"/>
  <c r="G23" i="251"/>
  <c r="I23" i="251" s="1"/>
  <c r="G18" i="251"/>
  <c r="I18" i="251" s="1"/>
  <c r="G15" i="251"/>
  <c r="I15" i="251" s="1"/>
  <c r="G13" i="251"/>
  <c r="I13" i="251" s="1"/>
  <c r="G11" i="251"/>
  <c r="I11" i="251" s="1"/>
  <c r="G9" i="251"/>
  <c r="I9" i="251" s="1"/>
  <c r="I5" i="251"/>
  <c r="G6" i="250"/>
  <c r="G5" i="250"/>
  <c r="G11" i="249"/>
  <c r="G15" i="249" s="1"/>
  <c r="C116" i="253" s="1"/>
  <c r="G36" i="248"/>
  <c r="G35" i="248"/>
  <c r="G33" i="248"/>
  <c r="G32" i="248"/>
  <c r="G31" i="248"/>
  <c r="G29" i="248"/>
  <c r="G28" i="248"/>
  <c r="G26" i="248"/>
  <c r="G25" i="248"/>
  <c r="G24" i="248"/>
  <c r="G22" i="248"/>
  <c r="G21" i="248"/>
  <c r="G20" i="248"/>
  <c r="G19" i="248"/>
  <c r="G17" i="248"/>
  <c r="G16" i="248"/>
  <c r="G15" i="248"/>
  <c r="G14" i="248"/>
  <c r="G13" i="248"/>
  <c r="G11" i="248"/>
  <c r="G10" i="248"/>
  <c r="G8" i="248"/>
  <c r="G6" i="248"/>
  <c r="G5" i="248"/>
  <c r="G19" i="247"/>
  <c r="G18" i="247"/>
  <c r="G17" i="247"/>
  <c r="G16" i="247"/>
  <c r="G15" i="247"/>
  <c r="G14" i="247"/>
  <c r="G13" i="247"/>
  <c r="G11" i="247"/>
  <c r="G10" i="247"/>
  <c r="G8" i="247"/>
  <c r="G7" i="247"/>
  <c r="G5" i="247"/>
  <c r="G8" i="246"/>
  <c r="G6" i="246"/>
  <c r="G5" i="246"/>
  <c r="G10" i="245"/>
  <c r="G9" i="245"/>
  <c r="G8" i="245"/>
  <c r="G6" i="245"/>
  <c r="E20" i="244"/>
  <c r="G20" i="244" s="1"/>
  <c r="G18" i="244"/>
  <c r="G16" i="244"/>
  <c r="G14" i="244"/>
  <c r="G13" i="244"/>
  <c r="G11" i="244"/>
  <c r="G10" i="244"/>
  <c r="G8" i="244"/>
  <c r="G7" i="244"/>
  <c r="G6" i="244"/>
  <c r="H23" i="243"/>
  <c r="H22" i="243"/>
  <c r="H21" i="243"/>
  <c r="H19" i="243"/>
  <c r="H18" i="243"/>
  <c r="H16" i="243"/>
  <c r="H15" i="243"/>
  <c r="H13" i="243"/>
  <c r="H12" i="243"/>
  <c r="H10" i="243"/>
  <c r="H9" i="243"/>
  <c r="H6" i="243"/>
  <c r="H5" i="243"/>
  <c r="G18" i="242"/>
  <c r="G17" i="242"/>
  <c r="G16" i="242"/>
  <c r="G15" i="242"/>
  <c r="G13" i="242"/>
  <c r="G12" i="242"/>
  <c r="G10" i="242"/>
  <c r="G9" i="242"/>
  <c r="G7" i="242"/>
  <c r="G6" i="242"/>
  <c r="G24" i="241"/>
  <c r="G22" i="241"/>
  <c r="G20" i="241"/>
  <c r="G18" i="241"/>
  <c r="G16" i="241"/>
  <c r="G14" i="241"/>
  <c r="G13" i="241"/>
  <c r="G11" i="241"/>
  <c r="G9" i="241"/>
  <c r="G8" i="241"/>
  <c r="G7" i="241"/>
  <c r="G6" i="241"/>
  <c r="I24" i="240"/>
  <c r="G22" i="240"/>
  <c r="I22" i="240" s="1"/>
  <c r="I17" i="240"/>
  <c r="I16" i="240"/>
  <c r="I15" i="240"/>
  <c r="I12" i="240"/>
  <c r="I11" i="240"/>
  <c r="I9" i="240"/>
  <c r="I8" i="240"/>
  <c r="I13" i="239"/>
  <c r="C104" i="253" s="1"/>
  <c r="G32" i="238"/>
  <c r="G30" i="238"/>
  <c r="G28" i="238"/>
  <c r="G26" i="238"/>
  <c r="G25" i="238"/>
  <c r="G23" i="238"/>
  <c r="G22" i="238"/>
  <c r="G21" i="238"/>
  <c r="G20" i="238"/>
  <c r="G7" i="237"/>
  <c r="G6" i="237"/>
  <c r="G6" i="236"/>
  <c r="G5" i="236"/>
  <c r="G14" i="235"/>
  <c r="G13" i="235"/>
  <c r="G12" i="235"/>
  <c r="G11" i="235"/>
  <c r="G9" i="235"/>
  <c r="G8" i="235"/>
  <c r="G7" i="235"/>
  <c r="G6" i="235"/>
  <c r="H20" i="234"/>
  <c r="H19" i="234"/>
  <c r="H18" i="234"/>
  <c r="H16" i="234"/>
  <c r="H15" i="234"/>
  <c r="H14" i="234"/>
  <c r="H11" i="234"/>
  <c r="H10" i="234"/>
  <c r="H8" i="234"/>
  <c r="H7" i="234"/>
  <c r="H6" i="234"/>
  <c r="H38" i="233"/>
  <c r="H37" i="233"/>
  <c r="H35" i="233"/>
  <c r="H33" i="233"/>
  <c r="H32" i="233"/>
  <c r="H31" i="233"/>
  <c r="H30" i="233"/>
  <c r="H29" i="233"/>
  <c r="H28" i="233"/>
  <c r="H27" i="233"/>
  <c r="H25" i="233"/>
  <c r="H24" i="233"/>
  <c r="H21" i="233"/>
  <c r="H20" i="233"/>
  <c r="H19" i="233"/>
  <c r="H18" i="233"/>
  <c r="H17" i="233"/>
  <c r="H16" i="233"/>
  <c r="H14" i="233"/>
  <c r="H13" i="233"/>
  <c r="H11" i="233"/>
  <c r="H10" i="233"/>
  <c r="H9" i="233"/>
  <c r="H8" i="233"/>
  <c r="H7" i="233"/>
  <c r="H6" i="233"/>
  <c r="H42" i="232"/>
  <c r="H41" i="232"/>
  <c r="F39" i="232"/>
  <c r="H39" i="232" s="1"/>
  <c r="H36" i="232"/>
  <c r="H35" i="232"/>
  <c r="H34" i="232"/>
  <c r="H32" i="232"/>
  <c r="H31" i="232"/>
  <c r="H28" i="232"/>
  <c r="H27" i="232"/>
  <c r="H26" i="232"/>
  <c r="H25" i="232"/>
  <c r="H24" i="232"/>
  <c r="H23" i="232"/>
  <c r="H22" i="232"/>
  <c r="H20" i="232"/>
  <c r="H19" i="232"/>
  <c r="H16" i="232"/>
  <c r="H15" i="232"/>
  <c r="H13" i="232"/>
  <c r="H12" i="232"/>
  <c r="H10" i="232"/>
  <c r="H9" i="232"/>
  <c r="H7" i="232"/>
  <c r="H6" i="232"/>
  <c r="G16" i="231"/>
  <c r="E15" i="231"/>
  <c r="G15" i="231" s="1"/>
  <c r="G12" i="231"/>
  <c r="G11" i="231"/>
  <c r="G10" i="231"/>
  <c r="G9" i="231"/>
  <c r="G6" i="231"/>
  <c r="G14" i="230"/>
  <c r="G13" i="230"/>
  <c r="G12" i="230"/>
  <c r="G11" i="230"/>
  <c r="G10" i="230"/>
  <c r="G8" i="230"/>
  <c r="G7" i="230"/>
  <c r="G6" i="230"/>
  <c r="H54" i="229"/>
  <c r="H53" i="229"/>
  <c r="H51" i="229"/>
  <c r="H50" i="229"/>
  <c r="H48" i="229"/>
  <c r="H47" i="229"/>
  <c r="H46" i="229"/>
  <c r="H45" i="229"/>
  <c r="H44" i="229"/>
  <c r="H43" i="229"/>
  <c r="H41" i="229"/>
  <c r="H40" i="229"/>
  <c r="H38" i="229"/>
  <c r="H37" i="229"/>
  <c r="H34" i="229"/>
  <c r="H32" i="229"/>
  <c r="H31" i="229"/>
  <c r="H29" i="229"/>
  <c r="H27" i="229"/>
  <c r="H26" i="229"/>
  <c r="H24" i="229"/>
  <c r="H23" i="229"/>
  <c r="H21" i="229"/>
  <c r="H20" i="229"/>
  <c r="H17" i="229"/>
  <c r="H16" i="229"/>
  <c r="H14" i="229"/>
  <c r="H13" i="229"/>
  <c r="H11" i="229"/>
  <c r="H10" i="229"/>
  <c r="H8" i="229"/>
  <c r="H7" i="229"/>
  <c r="H15" i="228"/>
  <c r="H14" i="228"/>
  <c r="H13" i="228"/>
  <c r="H12" i="228"/>
  <c r="H11" i="228"/>
  <c r="H10" i="228"/>
  <c r="H9" i="228"/>
  <c r="H8" i="228"/>
  <c r="H7" i="228"/>
  <c r="G15" i="227"/>
  <c r="G14" i="227"/>
  <c r="G12" i="227"/>
  <c r="G11" i="227"/>
  <c r="G10" i="227"/>
  <c r="G8" i="227"/>
  <c r="G7" i="227"/>
  <c r="G6" i="227"/>
  <c r="G5" i="227"/>
  <c r="H86" i="226"/>
  <c r="H85" i="226"/>
  <c r="H84" i="226"/>
  <c r="H83" i="226"/>
  <c r="H82" i="226"/>
  <c r="H81" i="226"/>
  <c r="H78" i="226"/>
  <c r="H77" i="226"/>
  <c r="H76" i="226"/>
  <c r="H74" i="226"/>
  <c r="H73" i="226"/>
  <c r="H72" i="226"/>
  <c r="H71" i="226"/>
  <c r="H69" i="226"/>
  <c r="H67" i="226"/>
  <c r="H66" i="226"/>
  <c r="H65" i="226"/>
  <c r="H62" i="226"/>
  <c r="H61" i="226"/>
  <c r="H60" i="226"/>
  <c r="H59" i="226"/>
  <c r="H58" i="226"/>
  <c r="H57" i="226"/>
  <c r="H56" i="226"/>
  <c r="H55" i="226"/>
  <c r="H53" i="226"/>
  <c r="H52" i="226"/>
  <c r="H51" i="226"/>
  <c r="H50" i="226"/>
  <c r="H49" i="226"/>
  <c r="H48" i="226"/>
  <c r="H46" i="226"/>
  <c r="H45" i="226"/>
  <c r="H44" i="226"/>
  <c r="H43" i="226"/>
  <c r="H42" i="226"/>
  <c r="H41" i="226"/>
  <c r="H39" i="226"/>
  <c r="H38" i="226"/>
  <c r="H37" i="226"/>
  <c r="H36" i="226"/>
  <c r="H35" i="226"/>
  <c r="H34" i="226"/>
  <c r="H33" i="226"/>
  <c r="H32" i="226"/>
  <c r="H30" i="226"/>
  <c r="H29" i="226"/>
  <c r="H28" i="226"/>
  <c r="H23" i="226"/>
  <c r="H22" i="226"/>
  <c r="H21" i="226"/>
  <c r="H20" i="226"/>
  <c r="H17" i="226"/>
  <c r="H16" i="226"/>
  <c r="H15" i="226"/>
  <c r="H14" i="226"/>
  <c r="H13" i="226"/>
  <c r="H12" i="226"/>
  <c r="H11" i="226"/>
  <c r="F8" i="226"/>
  <c r="H8" i="226" s="1"/>
  <c r="G9" i="225"/>
  <c r="G8" i="225"/>
  <c r="G7" i="225"/>
  <c r="G6" i="225"/>
  <c r="F14" i="224"/>
  <c r="C87" i="253" s="1"/>
  <c r="F11" i="223"/>
  <c r="F10" i="223"/>
  <c r="F9" i="223"/>
  <c r="F8" i="223"/>
  <c r="F7" i="223"/>
  <c r="F6" i="223"/>
  <c r="F5" i="223"/>
  <c r="F16" i="222"/>
  <c r="F15" i="222"/>
  <c r="F14" i="222"/>
  <c r="F13" i="222"/>
  <c r="F12" i="222"/>
  <c r="F11" i="222"/>
  <c r="F10" i="222"/>
  <c r="F9" i="222"/>
  <c r="F8" i="222"/>
  <c r="F7" i="222"/>
  <c r="F6" i="222"/>
  <c r="F5" i="222"/>
  <c r="G21" i="221"/>
  <c r="G20" i="221"/>
  <c r="G19" i="221"/>
  <c r="G18" i="221"/>
  <c r="G17" i="221"/>
  <c r="G16" i="221"/>
  <c r="G15" i="221"/>
  <c r="G14" i="221"/>
  <c r="G13" i="221"/>
  <c r="G12" i="221"/>
  <c r="G11" i="221"/>
  <c r="G11" i="220"/>
  <c r="G10" i="220"/>
  <c r="G9" i="220"/>
  <c r="G7" i="220"/>
  <c r="G6" i="220"/>
  <c r="H42" i="219"/>
  <c r="H41" i="219"/>
  <c r="H40" i="219"/>
  <c r="H39" i="219"/>
  <c r="H38" i="219"/>
  <c r="H36" i="219"/>
  <c r="H35" i="219"/>
  <c r="H34" i="219"/>
  <c r="H33" i="219"/>
  <c r="H32" i="219"/>
  <c r="H31" i="219"/>
  <c r="H30" i="219"/>
  <c r="H27" i="219"/>
  <c r="H26" i="219"/>
  <c r="H25" i="219"/>
  <c r="H24" i="219"/>
  <c r="H22" i="219"/>
  <c r="H21" i="219"/>
  <c r="H20" i="219"/>
  <c r="H18" i="219"/>
  <c r="H17" i="219"/>
  <c r="H16" i="219"/>
  <c r="H15" i="219"/>
  <c r="H14" i="219"/>
  <c r="H13" i="219"/>
  <c r="H12" i="219"/>
  <c r="H10" i="219"/>
  <c r="H9" i="219"/>
  <c r="G22" i="218"/>
  <c r="G21" i="218"/>
  <c r="G20" i="218"/>
  <c r="G19" i="218"/>
  <c r="G17" i="218"/>
  <c r="G16" i="218"/>
  <c r="G15" i="218"/>
  <c r="G14" i="218"/>
  <c r="G13" i="218"/>
  <c r="G12" i="218"/>
  <c r="G10" i="218"/>
  <c r="G9" i="218"/>
  <c r="G8" i="218"/>
  <c r="G6" i="218"/>
  <c r="G36" i="217"/>
  <c r="G35" i="217"/>
  <c r="G34" i="217"/>
  <c r="G33" i="217"/>
  <c r="G31" i="217"/>
  <c r="G30" i="217"/>
  <c r="G29" i="217"/>
  <c r="G28" i="217"/>
  <c r="G27" i="217"/>
  <c r="G26" i="217"/>
  <c r="G25" i="217"/>
  <c r="G23" i="217"/>
  <c r="G22" i="217"/>
  <c r="G21" i="217"/>
  <c r="G20" i="217"/>
  <c r="G19" i="217"/>
  <c r="G17" i="217"/>
  <c r="G16" i="217"/>
  <c r="G15" i="217"/>
  <c r="G13" i="217"/>
  <c r="G12" i="217"/>
  <c r="G11" i="217"/>
  <c r="G10" i="217"/>
  <c r="G9" i="217"/>
  <c r="G77" i="216"/>
  <c r="G76" i="216"/>
  <c r="G75" i="216"/>
  <c r="G74" i="216"/>
  <c r="G73" i="216"/>
  <c r="G72" i="216"/>
  <c r="G71" i="216"/>
  <c r="G70" i="216"/>
  <c r="G69" i="216"/>
  <c r="G68" i="216"/>
  <c r="G67" i="216"/>
  <c r="G66" i="216"/>
  <c r="G60" i="216"/>
  <c r="G59" i="216"/>
  <c r="G58" i="216"/>
  <c r="G57" i="216"/>
  <c r="G56" i="216"/>
  <c r="G55" i="216"/>
  <c r="G54" i="216"/>
  <c r="G53" i="216"/>
  <c r="G51" i="216"/>
  <c r="G50" i="216"/>
  <c r="G49" i="216"/>
  <c r="G47" i="216"/>
  <c r="G46" i="216"/>
  <c r="G45" i="216"/>
  <c r="G44" i="216"/>
  <c r="G42" i="216"/>
  <c r="G41" i="216"/>
  <c r="G40" i="216"/>
  <c r="G39" i="216"/>
  <c r="G38" i="216"/>
  <c r="G37" i="216"/>
  <c r="G36" i="216"/>
  <c r="G35" i="216"/>
  <c r="G34" i="216"/>
  <c r="G33" i="216"/>
  <c r="G32" i="216"/>
  <c r="G31" i="216"/>
  <c r="G29" i="216"/>
  <c r="G28" i="216"/>
  <c r="G27" i="216"/>
  <c r="G25" i="216"/>
  <c r="G24" i="216"/>
  <c r="G23" i="216"/>
  <c r="G22" i="216"/>
  <c r="G21" i="216"/>
  <c r="G20" i="216"/>
  <c r="G19" i="216"/>
  <c r="G18" i="216"/>
  <c r="G17" i="216"/>
  <c r="G16" i="216"/>
  <c r="G29" i="215"/>
  <c r="G28" i="215"/>
  <c r="G27" i="215"/>
  <c r="G26" i="215"/>
  <c r="G25" i="215"/>
  <c r="G24" i="215"/>
  <c r="G22" i="215"/>
  <c r="G19" i="215"/>
  <c r="G18" i="215"/>
  <c r="G17" i="215"/>
  <c r="G15" i="215"/>
  <c r="G14" i="215"/>
  <c r="G12" i="215"/>
  <c r="G11" i="215"/>
  <c r="G10" i="215"/>
  <c r="G9" i="215"/>
  <c r="G8" i="215"/>
  <c r="H73" i="214"/>
  <c r="H72" i="214"/>
  <c r="H71" i="214"/>
  <c r="H68" i="214"/>
  <c r="H67" i="214"/>
  <c r="H66" i="214"/>
  <c r="H65" i="214"/>
  <c r="H63" i="214"/>
  <c r="H62" i="214"/>
  <c r="H60" i="214"/>
  <c r="H58" i="214"/>
  <c r="H56" i="214"/>
  <c r="H54" i="214"/>
  <c r="H53" i="214"/>
  <c r="H52" i="214"/>
  <c r="H50" i="214"/>
  <c r="H49" i="214"/>
  <c r="H48" i="214"/>
  <c r="H46" i="214"/>
  <c r="H45" i="214"/>
  <c r="H44" i="214"/>
  <c r="H42" i="214"/>
  <c r="H41" i="214"/>
  <c r="H40" i="214"/>
  <c r="H39" i="214"/>
  <c r="H38" i="214"/>
  <c r="H36" i="214"/>
  <c r="H35" i="214"/>
  <c r="H34" i="214"/>
  <c r="H32" i="214"/>
  <c r="H31" i="214"/>
  <c r="H27" i="214"/>
  <c r="H26" i="214"/>
  <c r="H25" i="214"/>
  <c r="H23" i="214"/>
  <c r="H22" i="214"/>
  <c r="H21" i="214"/>
  <c r="H19" i="214"/>
  <c r="H18" i="214"/>
  <c r="H17" i="214"/>
  <c r="H15" i="214"/>
  <c r="H14" i="214"/>
  <c r="H13" i="214"/>
  <c r="H10" i="214"/>
  <c r="G10" i="213"/>
  <c r="G9" i="213"/>
  <c r="G7" i="213"/>
  <c r="G6" i="213"/>
  <c r="H50" i="212"/>
  <c r="H49" i="212"/>
  <c r="H47" i="212"/>
  <c r="H46" i="212"/>
  <c r="H44" i="212"/>
  <c r="H43" i="212"/>
  <c r="H40" i="212"/>
  <c r="H39" i="212"/>
  <c r="H38" i="212"/>
  <c r="H37" i="212"/>
  <c r="H36" i="212"/>
  <c r="H35" i="212"/>
  <c r="H34" i="212"/>
  <c r="H33" i="212"/>
  <c r="H32" i="212"/>
  <c r="H31" i="212"/>
  <c r="H29" i="212"/>
  <c r="H28" i="212"/>
  <c r="H26" i="212"/>
  <c r="H24" i="212"/>
  <c r="H23" i="212"/>
  <c r="H22" i="212"/>
  <c r="H21" i="212"/>
  <c r="H20" i="212"/>
  <c r="H19" i="212"/>
  <c r="H17" i="212"/>
  <c r="H16" i="212"/>
  <c r="H15" i="212"/>
  <c r="H13" i="212"/>
  <c r="H12" i="212"/>
  <c r="H10" i="212"/>
  <c r="H9" i="212"/>
  <c r="H7" i="212"/>
  <c r="H6" i="212"/>
  <c r="G84" i="211"/>
  <c r="G83" i="211"/>
  <c r="G82" i="211"/>
  <c r="G81" i="211"/>
  <c r="G79" i="211"/>
  <c r="G78" i="211"/>
  <c r="G77" i="211"/>
  <c r="G76" i="211"/>
  <c r="G75" i="211"/>
  <c r="G74" i="211"/>
  <c r="E73" i="211"/>
  <c r="G73" i="211" s="1"/>
  <c r="G71" i="211"/>
  <c r="G70" i="211"/>
  <c r="G69" i="211"/>
  <c r="G68" i="211"/>
  <c r="G66" i="211"/>
  <c r="G65" i="211"/>
  <c r="G64" i="211"/>
  <c r="G62" i="211"/>
  <c r="G61" i="211"/>
  <c r="G60" i="211"/>
  <c r="G59" i="211"/>
  <c r="G58" i="211"/>
  <c r="G57" i="211"/>
  <c r="G55" i="211"/>
  <c r="G54" i="211"/>
  <c r="G53" i="211"/>
  <c r="G52" i="211"/>
  <c r="G50" i="211"/>
  <c r="G49" i="211"/>
  <c r="G48" i="211"/>
  <c r="G47" i="211"/>
  <c r="G45" i="211"/>
  <c r="G44" i="211"/>
  <c r="G43" i="211"/>
  <c r="G42" i="211"/>
  <c r="G41" i="211"/>
  <c r="G40" i="211"/>
  <c r="G39" i="211"/>
  <c r="G38" i="211"/>
  <c r="G37" i="211"/>
  <c r="G36" i="211"/>
  <c r="G35" i="211"/>
  <c r="G34" i="211"/>
  <c r="G33" i="211"/>
  <c r="G32" i="211"/>
  <c r="G31" i="211"/>
  <c r="G30" i="211"/>
  <c r="G29" i="211"/>
  <c r="G28" i="211"/>
  <c r="G27" i="211"/>
  <c r="G25" i="211"/>
  <c r="G24" i="211"/>
  <c r="G23" i="211"/>
  <c r="G22" i="211"/>
  <c r="G21" i="211"/>
  <c r="G20" i="211"/>
  <c r="G19" i="211"/>
  <c r="G18" i="211"/>
  <c r="G17" i="211"/>
  <c r="G16" i="211"/>
  <c r="G15" i="211"/>
  <c r="G14" i="211"/>
  <c r="G13" i="211"/>
  <c r="G12" i="211"/>
  <c r="G11" i="211"/>
  <c r="G10" i="211"/>
  <c r="G9" i="211"/>
  <c r="G8" i="211"/>
  <c r="G7" i="211"/>
  <c r="G6" i="211"/>
  <c r="H102" i="210"/>
  <c r="H101" i="210"/>
  <c r="H99" i="210"/>
  <c r="H98" i="210"/>
  <c r="H97" i="210"/>
  <c r="H96" i="210"/>
  <c r="F94" i="210"/>
  <c r="H94" i="210" s="1"/>
  <c r="H91" i="210"/>
  <c r="H90" i="210"/>
  <c r="H89" i="210"/>
  <c r="H87" i="210"/>
  <c r="H86" i="210"/>
  <c r="H85" i="210"/>
  <c r="H83" i="210"/>
  <c r="H82" i="210"/>
  <c r="H81" i="210"/>
  <c r="H80" i="210"/>
  <c r="H77" i="210"/>
  <c r="H76" i="210"/>
  <c r="H75" i="210"/>
  <c r="H74" i="210"/>
  <c r="H72" i="210"/>
  <c r="H71" i="210"/>
  <c r="H70" i="210"/>
  <c r="H69" i="210"/>
  <c r="H68" i="210"/>
  <c r="H66" i="210"/>
  <c r="H65" i="210"/>
  <c r="H63" i="210"/>
  <c r="H62" i="210"/>
  <c r="H60" i="210"/>
  <c r="H59" i="210"/>
  <c r="H57" i="210"/>
  <c r="H56" i="210"/>
  <c r="H55" i="210"/>
  <c r="H52" i="210"/>
  <c r="H51" i="210"/>
  <c r="H50" i="210"/>
  <c r="H49" i="210"/>
  <c r="H48" i="210"/>
  <c r="H47" i="210"/>
  <c r="H46" i="210"/>
  <c r="H44" i="210"/>
  <c r="H43" i="210"/>
  <c r="H42" i="210"/>
  <c r="H41" i="210"/>
  <c r="H39" i="210"/>
  <c r="H38" i="210"/>
  <c r="H37" i="210"/>
  <c r="H35" i="210"/>
  <c r="H34" i="210"/>
  <c r="H33" i="210"/>
  <c r="H31" i="210"/>
  <c r="H30" i="210"/>
  <c r="H29" i="210"/>
  <c r="H28" i="210"/>
  <c r="H27" i="210"/>
  <c r="H25" i="210"/>
  <c r="H24" i="210"/>
  <c r="H23" i="210"/>
  <c r="H22" i="210"/>
  <c r="H20" i="210"/>
  <c r="H19" i="210"/>
  <c r="H18" i="210"/>
  <c r="H17" i="210"/>
  <c r="H15" i="210"/>
  <c r="H14" i="210"/>
  <c r="H13" i="210"/>
  <c r="H12" i="210"/>
  <c r="H10" i="210"/>
  <c r="H9" i="210"/>
  <c r="H8" i="210"/>
  <c r="H7" i="210"/>
  <c r="I69" i="209"/>
  <c r="I68" i="209"/>
  <c r="I67" i="209"/>
  <c r="I66" i="209"/>
  <c r="I65" i="209"/>
  <c r="I64" i="209"/>
  <c r="I62" i="209"/>
  <c r="I61" i="209"/>
  <c r="I60" i="209"/>
  <c r="I58" i="209"/>
  <c r="I57" i="209"/>
  <c r="I56" i="209"/>
  <c r="I55" i="209"/>
  <c r="I54" i="209"/>
  <c r="I53" i="209"/>
  <c r="I52" i="209"/>
  <c r="I50" i="209"/>
  <c r="I49" i="209"/>
  <c r="I48" i="209"/>
  <c r="I47" i="209"/>
  <c r="I46" i="209"/>
  <c r="I45" i="209"/>
  <c r="I42" i="209"/>
  <c r="I41" i="209"/>
  <c r="I40" i="209"/>
  <c r="I39" i="209"/>
  <c r="I38" i="209"/>
  <c r="I37" i="209"/>
  <c r="I34" i="209"/>
  <c r="I33" i="209"/>
  <c r="I32" i="209"/>
  <c r="I31" i="209"/>
  <c r="I30" i="209"/>
  <c r="I29" i="209"/>
  <c r="I27" i="209"/>
  <c r="I26" i="209"/>
  <c r="I25" i="209"/>
  <c r="I23" i="209"/>
  <c r="I22" i="209"/>
  <c r="I19" i="209"/>
  <c r="I18" i="209"/>
  <c r="I16" i="209"/>
  <c r="I15" i="209"/>
  <c r="I13" i="209"/>
  <c r="I12" i="209"/>
  <c r="I11" i="209"/>
  <c r="I10" i="209"/>
  <c r="I9" i="209"/>
  <c r="I7" i="209"/>
  <c r="H75" i="208"/>
  <c r="H74" i="208"/>
  <c r="H73" i="208"/>
  <c r="H71" i="208"/>
  <c r="H70" i="208"/>
  <c r="H69" i="208"/>
  <c r="H68" i="208"/>
  <c r="H67" i="208"/>
  <c r="H66" i="208"/>
  <c r="H65" i="208"/>
  <c r="H64" i="208"/>
  <c r="H63" i="208"/>
  <c r="H62" i="208"/>
  <c r="H61" i="208"/>
  <c r="H59" i="208"/>
  <c r="H58" i="208"/>
  <c r="H57" i="208"/>
  <c r="H56" i="208"/>
  <c r="H55" i="208"/>
  <c r="H54" i="208"/>
  <c r="H52" i="208"/>
  <c r="H51" i="208"/>
  <c r="H50" i="208"/>
  <c r="H48" i="208"/>
  <c r="H46" i="208"/>
  <c r="H45" i="208"/>
  <c r="H44" i="208"/>
  <c r="H42" i="208"/>
  <c r="H41" i="208"/>
  <c r="H40" i="208"/>
  <c r="H38" i="208"/>
  <c r="H37" i="208"/>
  <c r="H35" i="208"/>
  <c r="H34" i="208"/>
  <c r="H33" i="208"/>
  <c r="H32" i="208"/>
  <c r="H30" i="208"/>
  <c r="H29" i="208"/>
  <c r="H28" i="208"/>
  <c r="H27" i="208"/>
  <c r="H26" i="208"/>
  <c r="H24" i="208"/>
  <c r="H23" i="208"/>
  <c r="H22" i="208"/>
  <c r="H21" i="208"/>
  <c r="H18" i="208"/>
  <c r="H17" i="208"/>
  <c r="H16" i="208"/>
  <c r="H15" i="208"/>
  <c r="H14" i="208"/>
  <c r="H10" i="208"/>
  <c r="H9" i="208"/>
  <c r="H8" i="208"/>
  <c r="H7" i="208"/>
  <c r="F7" i="207"/>
  <c r="F6" i="207"/>
  <c r="F5" i="207"/>
  <c r="H28" i="206"/>
  <c r="H27" i="206"/>
  <c r="H25" i="206"/>
  <c r="H24" i="206"/>
  <c r="H22" i="206"/>
  <c r="H21" i="206"/>
  <c r="H20" i="206"/>
  <c r="H19" i="206"/>
  <c r="H18" i="206"/>
  <c r="H17" i="206"/>
  <c r="H15" i="206"/>
  <c r="H13" i="206"/>
  <c r="H12" i="206"/>
  <c r="H11" i="206"/>
  <c r="H10" i="206"/>
  <c r="H9" i="206"/>
  <c r="H8" i="206"/>
  <c r="H7" i="206"/>
  <c r="F33" i="205"/>
  <c r="H33" i="205" s="1"/>
  <c r="H30" i="205"/>
  <c r="H29" i="205"/>
  <c r="H28" i="205"/>
  <c r="H27" i="205"/>
  <c r="H25" i="205"/>
  <c r="H24" i="205"/>
  <c r="H23" i="205"/>
  <c r="H21" i="205"/>
  <c r="H20" i="205"/>
  <c r="H19" i="205"/>
  <c r="H17" i="205"/>
  <c r="H16" i="205"/>
  <c r="H15" i="205"/>
  <c r="H13" i="205"/>
  <c r="H12" i="205"/>
  <c r="H11" i="205"/>
  <c r="H10" i="205"/>
  <c r="H7" i="205"/>
  <c r="H6" i="205"/>
  <c r="H100" i="203"/>
  <c r="H97" i="203"/>
  <c r="H96" i="203"/>
  <c r="H95" i="203"/>
  <c r="H93" i="203"/>
  <c r="H92" i="203"/>
  <c r="H90" i="203"/>
  <c r="H89" i="203"/>
  <c r="H87" i="203"/>
  <c r="H86" i="203"/>
  <c r="H85" i="203"/>
  <c r="H83" i="203"/>
  <c r="H82" i="203"/>
  <c r="H81" i="203"/>
  <c r="H80" i="203"/>
  <c r="H79" i="203"/>
  <c r="H78" i="203"/>
  <c r="H76" i="203"/>
  <c r="H75" i="203"/>
  <c r="H73" i="203"/>
  <c r="H72" i="203"/>
  <c r="H70" i="203"/>
  <c r="H69" i="203"/>
  <c r="H67" i="203"/>
  <c r="H65" i="203"/>
  <c r="H64" i="203"/>
  <c r="H63" i="203"/>
  <c r="H62" i="203"/>
  <c r="H61" i="203"/>
  <c r="H60" i="203"/>
  <c r="H59" i="203"/>
  <c r="H58" i="203"/>
  <c r="H55" i="203"/>
  <c r="H54" i="203"/>
  <c r="H53" i="203"/>
  <c r="H52" i="203"/>
  <c r="H51" i="203"/>
  <c r="H50" i="203"/>
  <c r="H49" i="203"/>
  <c r="H48" i="203"/>
  <c r="H47" i="203"/>
  <c r="H43" i="203"/>
  <c r="H42" i="203"/>
  <c r="H41" i="203"/>
  <c r="H40" i="203"/>
  <c r="H39" i="203"/>
  <c r="H36" i="203"/>
  <c r="H35" i="203"/>
  <c r="H34" i="203"/>
  <c r="H33" i="203"/>
  <c r="H32" i="203"/>
  <c r="H29" i="203"/>
  <c r="H28" i="203"/>
  <c r="H27" i="203"/>
  <c r="H26" i="203"/>
  <c r="H24" i="203"/>
  <c r="H23" i="203"/>
  <c r="G16" i="202"/>
  <c r="G15" i="202"/>
  <c r="G14" i="202"/>
  <c r="G12" i="202"/>
  <c r="G11" i="202"/>
  <c r="G10" i="202"/>
  <c r="G9" i="202"/>
  <c r="G7" i="202"/>
  <c r="G6" i="202"/>
  <c r="G10" i="200"/>
  <c r="G9" i="200"/>
  <c r="G8" i="200"/>
  <c r="G7" i="200"/>
  <c r="G6" i="200"/>
  <c r="H12" i="197"/>
  <c r="H11" i="197"/>
  <c r="H10" i="197"/>
  <c r="H9" i="197"/>
  <c r="H8" i="197"/>
  <c r="H6" i="197"/>
  <c r="G8" i="196"/>
  <c r="G7" i="196"/>
  <c r="G6" i="196"/>
  <c r="H18" i="195"/>
  <c r="H17" i="195"/>
  <c r="H16" i="195"/>
  <c r="H14" i="195"/>
  <c r="H11" i="195"/>
  <c r="H10" i="195"/>
  <c r="H9" i="195"/>
  <c r="H7" i="195"/>
  <c r="G14" i="194"/>
  <c r="G13" i="194"/>
  <c r="G12" i="194"/>
  <c r="G10" i="194"/>
  <c r="G9" i="194"/>
  <c r="G8" i="194"/>
  <c r="G7" i="194"/>
  <c r="G6" i="194"/>
  <c r="G5" i="193"/>
  <c r="G9" i="193" s="1"/>
  <c r="C46" i="253" s="1"/>
  <c r="G5" i="192"/>
  <c r="G9" i="192" s="1"/>
  <c r="C45" i="253" s="1"/>
  <c r="G5" i="191"/>
  <c r="G8" i="191" s="1"/>
  <c r="C44" i="253" s="1"/>
  <c r="G44" i="190"/>
  <c r="G43" i="190"/>
  <c r="G42" i="190"/>
  <c r="G41" i="190"/>
  <c r="G39" i="190"/>
  <c r="G38" i="190"/>
  <c r="G37" i="190"/>
  <c r="G35" i="190"/>
  <c r="G34" i="190"/>
  <c r="G32" i="190"/>
  <c r="G31" i="190"/>
  <c r="G29" i="190"/>
  <c r="G28" i="190"/>
  <c r="G27" i="190"/>
  <c r="G26" i="190"/>
  <c r="G25" i="190"/>
  <c r="G24" i="190"/>
  <c r="G22" i="190"/>
  <c r="G21" i="190"/>
  <c r="G20" i="190"/>
  <c r="G18" i="190"/>
  <c r="G16" i="190"/>
  <c r="G15" i="190"/>
  <c r="G14" i="190"/>
  <c r="G13" i="190"/>
  <c r="G12" i="190"/>
  <c r="G10" i="190"/>
  <c r="G9" i="190"/>
  <c r="G8" i="190"/>
  <c r="G7" i="190"/>
  <c r="G6" i="190"/>
  <c r="H34" i="189"/>
  <c r="H33" i="189"/>
  <c r="H32" i="189"/>
  <c r="H30" i="189"/>
  <c r="H29" i="189"/>
  <c r="H27" i="189"/>
  <c r="H25" i="189"/>
  <c r="H24" i="189"/>
  <c r="H22" i="189"/>
  <c r="H21" i="189"/>
  <c r="H20" i="189"/>
  <c r="H18" i="189"/>
  <c r="H17" i="189"/>
  <c r="H16" i="189"/>
  <c r="H15" i="189"/>
  <c r="H13" i="189"/>
  <c r="H12" i="189"/>
  <c r="H11" i="189"/>
  <c r="H10" i="189"/>
  <c r="H9" i="189"/>
  <c r="H8" i="189"/>
  <c r="H7" i="189"/>
  <c r="H6" i="189"/>
  <c r="H5" i="189"/>
  <c r="G12" i="188"/>
  <c r="G11" i="188"/>
  <c r="G10" i="188"/>
  <c r="G9" i="188"/>
  <c r="G8" i="188"/>
  <c r="G7" i="188"/>
  <c r="G6" i="188"/>
  <c r="G12" i="187"/>
  <c r="E10" i="187"/>
  <c r="G10" i="187" s="1"/>
  <c r="G7" i="187"/>
  <c r="G6" i="187"/>
  <c r="H48" i="186"/>
  <c r="H47" i="186"/>
  <c r="H45" i="186"/>
  <c r="H44" i="186"/>
  <c r="H43" i="186"/>
  <c r="H41" i="186"/>
  <c r="H40" i="186"/>
  <c r="H39" i="186"/>
  <c r="H37" i="186"/>
  <c r="H36" i="186"/>
  <c r="H34" i="186"/>
  <c r="H33" i="186"/>
  <c r="H32" i="186"/>
  <c r="H30" i="186"/>
  <c r="H28" i="186"/>
  <c r="H27" i="186"/>
  <c r="H26" i="186"/>
  <c r="H24" i="186"/>
  <c r="H23" i="186"/>
  <c r="H22" i="186"/>
  <c r="H19" i="186"/>
  <c r="H18" i="186"/>
  <c r="H15" i="186"/>
  <c r="H14" i="186"/>
  <c r="H13" i="186"/>
  <c r="H11" i="186"/>
  <c r="H10" i="186"/>
  <c r="H7" i="186"/>
  <c r="H6" i="186"/>
  <c r="I198" i="185"/>
  <c r="I197" i="185"/>
  <c r="I196" i="185"/>
  <c r="I194" i="185"/>
  <c r="I193" i="185"/>
  <c r="I192" i="185"/>
  <c r="I189" i="185"/>
  <c r="I188" i="185"/>
  <c r="I187" i="185"/>
  <c r="I185" i="185"/>
  <c r="I184" i="185"/>
  <c r="I183" i="185"/>
  <c r="I179" i="185"/>
  <c r="I178" i="185"/>
  <c r="I177" i="185"/>
  <c r="I175" i="185"/>
  <c r="I174" i="185"/>
  <c r="I172" i="185"/>
  <c r="I171" i="185"/>
  <c r="I170" i="185"/>
  <c r="I168" i="185"/>
  <c r="I167" i="185"/>
  <c r="I166" i="185"/>
  <c r="I164" i="185"/>
  <c r="I163" i="185"/>
  <c r="I162" i="185"/>
  <c r="I159" i="185"/>
  <c r="I158" i="185"/>
  <c r="I157" i="185"/>
  <c r="I155" i="185"/>
  <c r="I154" i="185"/>
  <c r="I153" i="185"/>
  <c r="I151" i="185"/>
  <c r="I150" i="185"/>
  <c r="I149" i="185"/>
  <c r="I145" i="185"/>
  <c r="I144" i="185"/>
  <c r="I143" i="185"/>
  <c r="I141" i="185"/>
  <c r="I140" i="185"/>
  <c r="I137" i="185"/>
  <c r="I136" i="185"/>
  <c r="I135" i="185"/>
  <c r="I133" i="185"/>
  <c r="I132" i="185"/>
  <c r="I131" i="185"/>
  <c r="I130" i="185"/>
  <c r="I128" i="185"/>
  <c r="I127" i="185"/>
  <c r="I126" i="185"/>
  <c r="I125" i="185"/>
  <c r="I123" i="185"/>
  <c r="I122" i="185"/>
  <c r="I121" i="185"/>
  <c r="I120" i="185"/>
  <c r="I117" i="185"/>
  <c r="I116" i="185"/>
  <c r="I115" i="185"/>
  <c r="I114" i="185"/>
  <c r="I112" i="185"/>
  <c r="I111" i="185"/>
  <c r="I110" i="185"/>
  <c r="I109" i="185"/>
  <c r="I107" i="185"/>
  <c r="I106" i="185"/>
  <c r="I105" i="185"/>
  <c r="I104" i="185"/>
  <c r="I101" i="185"/>
  <c r="I100" i="185"/>
  <c r="I99" i="185"/>
  <c r="I98" i="185"/>
  <c r="I96" i="185"/>
  <c r="I95" i="185"/>
  <c r="I94" i="185"/>
  <c r="I93" i="185"/>
  <c r="I91" i="185"/>
  <c r="I90" i="185"/>
  <c r="I89" i="185"/>
  <c r="I88" i="185"/>
  <c r="I85" i="185"/>
  <c r="I84" i="185"/>
  <c r="I83" i="185"/>
  <c r="I82" i="185"/>
  <c r="I80" i="185"/>
  <c r="I79" i="185"/>
  <c r="I78" i="185"/>
  <c r="I77" i="185"/>
  <c r="I75" i="185"/>
  <c r="I74" i="185"/>
  <c r="I73" i="185"/>
  <c r="I72" i="185"/>
  <c r="I69" i="185"/>
  <c r="I68" i="185"/>
  <c r="I67" i="185"/>
  <c r="I66" i="185"/>
  <c r="I64" i="185"/>
  <c r="I63" i="185"/>
  <c r="I62" i="185"/>
  <c r="I61" i="185"/>
  <c r="I59" i="185"/>
  <c r="I58" i="185"/>
  <c r="I56" i="185"/>
  <c r="I55" i="185"/>
  <c r="I54" i="185"/>
  <c r="I51" i="185"/>
  <c r="I50" i="185"/>
  <c r="I49" i="185"/>
  <c r="I48" i="185"/>
  <c r="I46" i="185"/>
  <c r="I45" i="185"/>
  <c r="I44" i="185"/>
  <c r="I43" i="185"/>
  <c r="I41" i="185"/>
  <c r="I40" i="185"/>
  <c r="I39" i="185"/>
  <c r="I38" i="185"/>
  <c r="I35" i="185"/>
  <c r="I34" i="185"/>
  <c r="I33" i="185"/>
  <c r="I32" i="185"/>
  <c r="I31" i="185"/>
  <c r="I30" i="185"/>
  <c r="I29" i="185"/>
  <c r="I27" i="185"/>
  <c r="I26" i="185"/>
  <c r="I25" i="185"/>
  <c r="I24" i="185"/>
  <c r="I23" i="185"/>
  <c r="I21" i="185"/>
  <c r="I20" i="185"/>
  <c r="I18" i="185"/>
  <c r="I17" i="185"/>
  <c r="I16" i="185"/>
  <c r="I15" i="185"/>
  <c r="I14" i="185"/>
  <c r="I13" i="185"/>
  <c r="I12" i="185"/>
  <c r="I10" i="185"/>
  <c r="I9" i="185"/>
  <c r="I8" i="185"/>
  <c r="I5" i="185"/>
  <c r="H47" i="184"/>
  <c r="H46" i="184"/>
  <c r="H45" i="184"/>
  <c r="H44" i="184"/>
  <c r="H43" i="184"/>
  <c r="H42" i="184"/>
  <c r="H41" i="184"/>
  <c r="H40" i="184"/>
  <c r="H39" i="184"/>
  <c r="H37" i="184"/>
  <c r="H36" i="184"/>
  <c r="H35" i="184"/>
  <c r="H34" i="184"/>
  <c r="H32" i="184"/>
  <c r="H31" i="184"/>
  <c r="H30" i="184"/>
  <c r="H29" i="184"/>
  <c r="H27" i="184"/>
  <c r="H26" i="184"/>
  <c r="H24" i="184"/>
  <c r="H23" i="184"/>
  <c r="H21" i="184"/>
  <c r="H20" i="184"/>
  <c r="H18" i="184"/>
  <c r="H17" i="184"/>
  <c r="H14" i="184"/>
  <c r="H13" i="184"/>
  <c r="H12" i="184"/>
  <c r="H11" i="184"/>
  <c r="H10" i="184"/>
  <c r="H7" i="184"/>
  <c r="H6" i="184"/>
  <c r="H47" i="182"/>
  <c r="H46" i="182"/>
  <c r="H44" i="182"/>
  <c r="H43" i="182"/>
  <c r="H41" i="182"/>
  <c r="H40" i="182"/>
  <c r="H39" i="182"/>
  <c r="H38" i="182"/>
  <c r="H37" i="182"/>
  <c r="H35" i="182"/>
  <c r="H34" i="182"/>
  <c r="H33" i="182"/>
  <c r="H32" i="182"/>
  <c r="H31" i="182"/>
  <c r="H29" i="182"/>
  <c r="H28" i="182"/>
  <c r="H26" i="182"/>
  <c r="H25" i="182"/>
  <c r="H23" i="182"/>
  <c r="H22" i="182"/>
  <c r="H21" i="182"/>
  <c r="H20" i="182"/>
  <c r="H19" i="182"/>
  <c r="H18" i="182"/>
  <c r="H16" i="182"/>
  <c r="H15" i="182"/>
  <c r="H14" i="182"/>
  <c r="H12" i="182"/>
  <c r="H11" i="182"/>
  <c r="H10" i="182"/>
  <c r="H7" i="182"/>
  <c r="H6" i="182"/>
  <c r="I91" i="181"/>
  <c r="I90" i="181"/>
  <c r="I88" i="181"/>
  <c r="I87" i="181"/>
  <c r="I85" i="181"/>
  <c r="I84" i="181"/>
  <c r="I81" i="181"/>
  <c r="I80" i="181"/>
  <c r="I77" i="181"/>
  <c r="I76" i="181"/>
  <c r="I75" i="181"/>
  <c r="I73" i="181"/>
  <c r="I72" i="181"/>
  <c r="I71" i="181"/>
  <c r="I69" i="181"/>
  <c r="I68" i="181"/>
  <c r="I67" i="181"/>
  <c r="I66" i="181"/>
  <c r="I65" i="181"/>
  <c r="I63" i="181"/>
  <c r="I62" i="181"/>
  <c r="I61" i="181"/>
  <c r="I59" i="181"/>
  <c r="I58" i="181"/>
  <c r="I57" i="181"/>
  <c r="I56" i="181"/>
  <c r="I54" i="181"/>
  <c r="I53" i="181"/>
  <c r="I51" i="181"/>
  <c r="I50" i="181"/>
  <c r="I42" i="181"/>
  <c r="I41" i="181"/>
  <c r="I40" i="181"/>
  <c r="I38" i="181"/>
  <c r="I37" i="181"/>
  <c r="I35" i="181"/>
  <c r="I34" i="181"/>
  <c r="I31" i="181"/>
  <c r="I30" i="181"/>
  <c r="I28" i="181"/>
  <c r="I27" i="181"/>
  <c r="I26" i="181"/>
  <c r="I25" i="181"/>
  <c r="I24" i="181"/>
  <c r="I21" i="181"/>
  <c r="I20" i="181"/>
  <c r="I18" i="181"/>
  <c r="I17" i="181"/>
  <c r="I16" i="181"/>
  <c r="I15" i="181"/>
  <c r="I14" i="181"/>
  <c r="I11" i="181"/>
  <c r="I10" i="181"/>
  <c r="I9" i="181"/>
  <c r="I8" i="181"/>
  <c r="I7" i="181"/>
  <c r="I6" i="181"/>
  <c r="H76" i="180"/>
  <c r="H73" i="180"/>
  <c r="H72" i="180"/>
  <c r="H71" i="180"/>
  <c r="H69" i="180"/>
  <c r="H67" i="180"/>
  <c r="H65" i="180"/>
  <c r="H62" i="180"/>
  <c r="H61" i="180"/>
  <c r="H60" i="180"/>
  <c r="H59" i="180"/>
  <c r="H57" i="180"/>
  <c r="H56" i="180"/>
  <c r="H55" i="180"/>
  <c r="H54" i="180"/>
  <c r="H52" i="180"/>
  <c r="H51" i="180"/>
  <c r="H50" i="180"/>
  <c r="H49" i="180"/>
  <c r="H48" i="180"/>
  <c r="H47" i="180"/>
  <c r="H46" i="180"/>
  <c r="H45" i="180"/>
  <c r="H44" i="180"/>
  <c r="H43" i="180"/>
  <c r="H42" i="180"/>
  <c r="H41" i="180"/>
  <c r="H40" i="180"/>
  <c r="H39" i="180"/>
  <c r="H38" i="180"/>
  <c r="H37" i="180"/>
  <c r="H36" i="180"/>
  <c r="H33" i="180"/>
  <c r="H32" i="180"/>
  <c r="H31" i="180"/>
  <c r="H30" i="180"/>
  <c r="H28" i="180"/>
  <c r="H27" i="180"/>
  <c r="H26" i="180"/>
  <c r="H25" i="180"/>
  <c r="H23" i="180"/>
  <c r="H22" i="180"/>
  <c r="H21" i="180"/>
  <c r="H20" i="180"/>
  <c r="H19" i="180"/>
  <c r="H18" i="180"/>
  <c r="H17" i="180"/>
  <c r="H16" i="180"/>
  <c r="H15" i="180"/>
  <c r="H14" i="180"/>
  <c r="H13" i="180"/>
  <c r="H12" i="180"/>
  <c r="H11" i="180"/>
  <c r="H10" i="180"/>
  <c r="H9" i="180"/>
  <c r="H8" i="180"/>
  <c r="H7" i="180"/>
  <c r="I114" i="179"/>
  <c r="I113" i="179"/>
  <c r="I112" i="179"/>
  <c r="I110" i="179"/>
  <c r="I109" i="179"/>
  <c r="I108" i="179"/>
  <c r="I106" i="179"/>
  <c r="I105" i="179"/>
  <c r="I104" i="179"/>
  <c r="I103" i="179"/>
  <c r="I101" i="179"/>
  <c r="I100" i="179"/>
  <c r="I99" i="179"/>
  <c r="I98" i="179"/>
  <c r="I96" i="179"/>
  <c r="I95" i="179"/>
  <c r="I94" i="179"/>
  <c r="I93" i="179"/>
  <c r="I91" i="179"/>
  <c r="I90" i="179"/>
  <c r="I89" i="179"/>
  <c r="I88" i="179"/>
  <c r="I87" i="179"/>
  <c r="I85" i="179"/>
  <c r="I84" i="179"/>
  <c r="I83" i="179"/>
  <c r="I82" i="179"/>
  <c r="I81" i="179"/>
  <c r="I80" i="179"/>
  <c r="I77" i="179"/>
  <c r="I76" i="179"/>
  <c r="I75" i="179"/>
  <c r="I74" i="179"/>
  <c r="I73" i="179"/>
  <c r="I72" i="179"/>
  <c r="I68" i="179"/>
  <c r="I67" i="179"/>
  <c r="I65" i="179"/>
  <c r="I64" i="179"/>
  <c r="I62" i="179"/>
  <c r="I61" i="179"/>
  <c r="I59" i="179"/>
  <c r="I58" i="179"/>
  <c r="I55" i="179"/>
  <c r="I54" i="179"/>
  <c r="I53" i="179"/>
  <c r="I52" i="179"/>
  <c r="I51" i="179"/>
  <c r="I49" i="179"/>
  <c r="I48" i="179"/>
  <c r="I47" i="179"/>
  <c r="I46" i="179"/>
  <c r="I45" i="179"/>
  <c r="I43" i="179"/>
  <c r="I42" i="179"/>
  <c r="I41" i="179"/>
  <c r="I39" i="179"/>
  <c r="I38" i="179"/>
  <c r="I37" i="179"/>
  <c r="I35" i="179"/>
  <c r="I34" i="179"/>
  <c r="I33" i="179"/>
  <c r="I31" i="179"/>
  <c r="I30" i="179"/>
  <c r="I28" i="179"/>
  <c r="I27" i="179"/>
  <c r="I26" i="179"/>
  <c r="I24" i="179"/>
  <c r="I23" i="179"/>
  <c r="I22" i="179"/>
  <c r="I20" i="179"/>
  <c r="I19" i="179"/>
  <c r="I18" i="179"/>
  <c r="I16" i="179"/>
  <c r="I15" i="179"/>
  <c r="I14" i="179"/>
  <c r="I11" i="179"/>
  <c r="G10" i="179"/>
  <c r="I10" i="179" s="1"/>
  <c r="G7" i="179"/>
  <c r="I7" i="179" s="1"/>
  <c r="H66" i="178"/>
  <c r="H65" i="178"/>
  <c r="H64" i="178"/>
  <c r="H63" i="178"/>
  <c r="H62" i="178"/>
  <c r="H61" i="178"/>
  <c r="H58" i="178"/>
  <c r="H57" i="178"/>
  <c r="H56" i="178"/>
  <c r="H55" i="178"/>
  <c r="H54" i="178"/>
  <c r="H52" i="178"/>
  <c r="H51" i="178"/>
  <c r="H50" i="178"/>
  <c r="H49" i="178"/>
  <c r="H48" i="178"/>
  <c r="H46" i="178"/>
  <c r="H45" i="178"/>
  <c r="H44" i="178"/>
  <c r="H43" i="178"/>
  <c r="H42" i="178"/>
  <c r="H40" i="178"/>
  <c r="H39" i="178"/>
  <c r="H37" i="178"/>
  <c r="H36" i="178"/>
  <c r="H35" i="178"/>
  <c r="H34" i="178"/>
  <c r="H33" i="178"/>
  <c r="H31" i="178"/>
  <c r="H30" i="178"/>
  <c r="H29" i="178"/>
  <c r="H28" i="178"/>
  <c r="H27" i="178"/>
  <c r="H25" i="178"/>
  <c r="H24" i="178"/>
  <c r="H23" i="178"/>
  <c r="H22" i="178"/>
  <c r="H21" i="178"/>
  <c r="H19" i="178"/>
  <c r="H18" i="178"/>
  <c r="H17" i="178"/>
  <c r="H16" i="178"/>
  <c r="H15" i="178"/>
  <c r="F13" i="178"/>
  <c r="H13" i="178" s="1"/>
  <c r="H10" i="178"/>
  <c r="H9" i="178"/>
  <c r="H8" i="178"/>
  <c r="H7" i="178"/>
  <c r="H6" i="178"/>
  <c r="H84" i="177"/>
  <c r="H83" i="177"/>
  <c r="H82" i="177"/>
  <c r="H81" i="177"/>
  <c r="H79" i="177"/>
  <c r="H78" i="177"/>
  <c r="H75" i="177"/>
  <c r="H72" i="177"/>
  <c r="H71" i="177"/>
  <c r="H70" i="177"/>
  <c r="H68" i="177"/>
  <c r="H67" i="177"/>
  <c r="H66" i="177"/>
  <c r="H64" i="177"/>
  <c r="H63" i="177"/>
  <c r="H61" i="177"/>
  <c r="H60" i="177"/>
  <c r="H56" i="177"/>
  <c r="H55" i="177"/>
  <c r="H53" i="177"/>
  <c r="H52" i="177"/>
  <c r="H51" i="177"/>
  <c r="H49" i="177"/>
  <c r="H48" i="177"/>
  <c r="H47" i="177"/>
  <c r="H46" i="177"/>
  <c r="H45" i="177"/>
  <c r="H44" i="177"/>
  <c r="H43" i="177"/>
  <c r="H42" i="177"/>
  <c r="H40" i="177"/>
  <c r="H39" i="177"/>
  <c r="H38" i="177"/>
  <c r="H37" i="177"/>
  <c r="H36" i="177"/>
  <c r="H34" i="177"/>
  <c r="H33" i="177"/>
  <c r="H32" i="177"/>
  <c r="H31" i="177"/>
  <c r="H30" i="177"/>
  <c r="H28" i="177"/>
  <c r="H27" i="177"/>
  <c r="H26" i="177"/>
  <c r="H25" i="177"/>
  <c r="H24" i="177"/>
  <c r="H22" i="177"/>
  <c r="H21" i="177"/>
  <c r="H19" i="177"/>
  <c r="H17" i="177"/>
  <c r="H15" i="177"/>
  <c r="H13" i="177"/>
  <c r="H10" i="177"/>
  <c r="H8" i="177"/>
  <c r="H7" i="177"/>
  <c r="H78" i="176"/>
  <c r="H76" i="176"/>
  <c r="H74" i="176"/>
  <c r="H73" i="176"/>
  <c r="H72" i="176"/>
  <c r="H69" i="176"/>
  <c r="H68" i="176"/>
  <c r="H66" i="176"/>
  <c r="H65" i="176"/>
  <c r="H64" i="176"/>
  <c r="H63" i="176"/>
  <c r="H62" i="176"/>
  <c r="H60" i="176"/>
  <c r="H59" i="176"/>
  <c r="H58" i="176"/>
  <c r="H56" i="176"/>
  <c r="H55" i="176"/>
  <c r="H54" i="176"/>
  <c r="H52" i="176"/>
  <c r="H51" i="176"/>
  <c r="H49" i="176"/>
  <c r="H48" i="176"/>
  <c r="H46" i="176"/>
  <c r="H45" i="176"/>
  <c r="H43" i="176"/>
  <c r="H42" i="176"/>
  <c r="H41" i="176"/>
  <c r="H40" i="176"/>
  <c r="H38" i="176"/>
  <c r="H37" i="176"/>
  <c r="H34" i="176"/>
  <c r="H33" i="176"/>
  <c r="H32" i="176"/>
  <c r="H30" i="176"/>
  <c r="H29" i="176"/>
  <c r="H28" i="176"/>
  <c r="H27" i="176"/>
  <c r="H25" i="176"/>
  <c r="H23" i="176"/>
  <c r="H22" i="176"/>
  <c r="H19" i="176"/>
  <c r="H18" i="176"/>
  <c r="H16" i="176"/>
  <c r="H15" i="176"/>
  <c r="H14" i="176"/>
  <c r="H11" i="176"/>
  <c r="H10" i="176"/>
  <c r="H8" i="176"/>
  <c r="H7" i="176"/>
  <c r="I134" i="175"/>
  <c r="I133" i="175"/>
  <c r="I132" i="175"/>
  <c r="I131" i="175"/>
  <c r="I130" i="175"/>
  <c r="I129" i="175"/>
  <c r="I127" i="175"/>
  <c r="I126" i="175"/>
  <c r="I125" i="175"/>
  <c r="I124" i="175"/>
  <c r="I123" i="175"/>
  <c r="I122" i="175"/>
  <c r="I121" i="175"/>
  <c r="I120" i="175"/>
  <c r="I119" i="175"/>
  <c r="I118" i="175"/>
  <c r="I117" i="175"/>
  <c r="I116" i="175"/>
  <c r="I114" i="175"/>
  <c r="I110" i="175"/>
  <c r="I105" i="175"/>
  <c r="I104" i="175"/>
  <c r="I103" i="175"/>
  <c r="I101" i="175"/>
  <c r="I100" i="175"/>
  <c r="I98" i="175"/>
  <c r="I97" i="175"/>
  <c r="I94" i="175"/>
  <c r="I93" i="175"/>
  <c r="I92" i="175"/>
  <c r="I79" i="175"/>
  <c r="I78" i="175"/>
  <c r="I77" i="175"/>
  <c r="I74" i="175"/>
  <c r="I73" i="175"/>
  <c r="I72" i="175"/>
  <c r="I71" i="175"/>
  <c r="I68" i="175"/>
  <c r="I67" i="175"/>
  <c r="I66" i="175"/>
  <c r="I65" i="175"/>
  <c r="I63" i="175"/>
  <c r="I62" i="175"/>
  <c r="I60" i="175"/>
  <c r="I59" i="175"/>
  <c r="I58" i="175"/>
  <c r="I57" i="175"/>
  <c r="I56" i="175"/>
  <c r="I54" i="175"/>
  <c r="I53" i="175"/>
  <c r="I52" i="175"/>
  <c r="I51" i="175"/>
  <c r="I50" i="175"/>
  <c r="I48" i="175"/>
  <c r="I47" i="175"/>
  <c r="I46" i="175"/>
  <c r="I45" i="175"/>
  <c r="I44" i="175"/>
  <c r="I43" i="175"/>
  <c r="I41" i="175"/>
  <c r="I39" i="175"/>
  <c r="I38" i="175"/>
  <c r="I37" i="175"/>
  <c r="I36" i="175"/>
  <c r="I34" i="175"/>
  <c r="I33" i="175"/>
  <c r="I32" i="175"/>
  <c r="I31" i="175"/>
  <c r="I30" i="175"/>
  <c r="I29" i="175"/>
  <c r="I27" i="175"/>
  <c r="I25" i="175"/>
  <c r="I23" i="175"/>
  <c r="I22" i="175"/>
  <c r="I20" i="175"/>
  <c r="I19" i="175"/>
  <c r="I17" i="175"/>
  <c r="I15" i="175"/>
  <c r="I14" i="175"/>
  <c r="I13" i="175"/>
  <c r="I12" i="175"/>
  <c r="I11" i="175"/>
  <c r="I10" i="175"/>
  <c r="I9" i="175"/>
  <c r="I8" i="175"/>
  <c r="I7" i="175"/>
  <c r="H91" i="174"/>
  <c r="H90" i="174"/>
  <c r="H89" i="174"/>
  <c r="H88" i="174"/>
  <c r="H86" i="174"/>
  <c r="H85" i="174"/>
  <c r="H84" i="174"/>
  <c r="H83" i="174"/>
  <c r="H82" i="174"/>
  <c r="H80" i="174"/>
  <c r="H79" i="174"/>
  <c r="H78" i="174"/>
  <c r="H76" i="174"/>
  <c r="H75" i="174"/>
  <c r="H74" i="174"/>
  <c r="H73" i="174"/>
  <c r="H71" i="174"/>
  <c r="H70" i="174"/>
  <c r="H69" i="174"/>
  <c r="H68" i="174"/>
  <c r="H66" i="174"/>
  <c r="H65" i="174"/>
  <c r="H64" i="174"/>
  <c r="H62" i="174"/>
  <c r="H61" i="174"/>
  <c r="H58" i="174"/>
  <c r="H57" i="174"/>
  <c r="H55" i="174"/>
  <c r="H54" i="174"/>
  <c r="H52" i="174"/>
  <c r="H51" i="174"/>
  <c r="H49" i="174"/>
  <c r="H48" i="174"/>
  <c r="H47" i="174"/>
  <c r="H45" i="174"/>
  <c r="H44" i="174"/>
  <c r="H42" i="174"/>
  <c r="H41" i="174"/>
  <c r="H40" i="174"/>
  <c r="H39" i="174"/>
  <c r="H38" i="174"/>
  <c r="H37" i="174"/>
  <c r="H36" i="174"/>
  <c r="H33" i="174"/>
  <c r="H32" i="174"/>
  <c r="H31" i="174"/>
  <c r="H29" i="174"/>
  <c r="H28" i="174"/>
  <c r="H26" i="174"/>
  <c r="H24" i="174"/>
  <c r="H23" i="174"/>
  <c r="H22" i="174"/>
  <c r="H21" i="174"/>
  <c r="H19" i="174"/>
  <c r="H16" i="174"/>
  <c r="H15" i="174"/>
  <c r="H13" i="174"/>
  <c r="H12" i="174"/>
  <c r="H11" i="174"/>
  <c r="H10" i="174"/>
  <c r="H9" i="174"/>
  <c r="H8" i="174"/>
  <c r="H7" i="174"/>
  <c r="H22" i="173"/>
  <c r="H21" i="173"/>
  <c r="H19" i="173"/>
  <c r="H18" i="173"/>
  <c r="H17" i="173"/>
  <c r="H15" i="173"/>
  <c r="H14" i="173"/>
  <c r="H12" i="173"/>
  <c r="H11" i="173"/>
  <c r="H9" i="173"/>
  <c r="H8" i="173"/>
  <c r="H7" i="173"/>
  <c r="H6" i="173"/>
  <c r="H222" i="172"/>
  <c r="H221" i="172"/>
  <c r="H220" i="172"/>
  <c r="H218" i="172"/>
  <c r="H217" i="172"/>
  <c r="H215" i="172"/>
  <c r="H214" i="172"/>
  <c r="H211" i="172"/>
  <c r="H210" i="172"/>
  <c r="H209" i="172"/>
  <c r="H208" i="172"/>
  <c r="H206" i="172"/>
  <c r="H205" i="172"/>
  <c r="H203" i="172"/>
  <c r="H202" i="172"/>
  <c r="H201" i="172"/>
  <c r="H200" i="172"/>
  <c r="H199" i="172"/>
  <c r="H197" i="172"/>
  <c r="H196" i="172"/>
  <c r="H195" i="172"/>
  <c r="H194" i="172"/>
  <c r="H192" i="172"/>
  <c r="H191" i="172"/>
  <c r="H189" i="172"/>
  <c r="H188" i="172"/>
  <c r="H186" i="172"/>
  <c r="H185" i="172"/>
  <c r="H183" i="172"/>
  <c r="H182" i="172"/>
  <c r="H179" i="172"/>
  <c r="H178" i="172"/>
  <c r="H176" i="172"/>
  <c r="H175" i="172"/>
  <c r="H174" i="172"/>
  <c r="H173" i="172"/>
  <c r="H172" i="172"/>
  <c r="H171" i="172"/>
  <c r="H169" i="172"/>
  <c r="H168" i="172"/>
  <c r="H167" i="172"/>
  <c r="H166" i="172"/>
  <c r="H165" i="172"/>
  <c r="H162" i="172"/>
  <c r="H161" i="172"/>
  <c r="H160" i="172"/>
  <c r="H158" i="172"/>
  <c r="H157" i="172"/>
  <c r="H154" i="172"/>
  <c r="H153" i="172"/>
  <c r="H152" i="172"/>
  <c r="H150" i="172"/>
  <c r="H149" i="172"/>
  <c r="H146" i="172"/>
  <c r="H145" i="172"/>
  <c r="H144" i="172"/>
  <c r="H142" i="172"/>
  <c r="H141" i="172"/>
  <c r="H138" i="172"/>
  <c r="H137" i="172"/>
  <c r="H136" i="172"/>
  <c r="H134" i="172"/>
  <c r="H133" i="172"/>
  <c r="H130" i="172"/>
  <c r="H129" i="172"/>
  <c r="H128" i="172"/>
  <c r="H126" i="172"/>
  <c r="H125" i="172"/>
  <c r="H122" i="172"/>
  <c r="H121" i="172"/>
  <c r="H120" i="172"/>
  <c r="H118" i="172"/>
  <c r="H117" i="172"/>
  <c r="H114" i="172"/>
  <c r="H113" i="172"/>
  <c r="H112" i="172"/>
  <c r="H110" i="172"/>
  <c r="H109" i="172"/>
  <c r="H106" i="172"/>
  <c r="H105" i="172"/>
  <c r="H104" i="172"/>
  <c r="H103" i="172"/>
  <c r="H102" i="172"/>
  <c r="H101" i="172"/>
  <c r="H100" i="172"/>
  <c r="H99" i="172"/>
  <c r="H98" i="172"/>
  <c r="H97" i="172"/>
  <c r="H96" i="172"/>
  <c r="H94" i="172"/>
  <c r="H93" i="172"/>
  <c r="H92" i="172"/>
  <c r="H90" i="172"/>
  <c r="H89" i="172"/>
  <c r="H86" i="172"/>
  <c r="H85" i="172"/>
  <c r="H84" i="172"/>
  <c r="H82" i="172"/>
  <c r="H81" i="172"/>
  <c r="H80" i="172"/>
  <c r="H78" i="172"/>
  <c r="H77" i="172"/>
  <c r="H75" i="172"/>
  <c r="H74" i="172"/>
  <c r="H73" i="172"/>
  <c r="H71" i="172"/>
  <c r="H70" i="172"/>
  <c r="H69" i="172"/>
  <c r="H66" i="172"/>
  <c r="H65" i="172"/>
  <c r="H63" i="172"/>
  <c r="H62" i="172"/>
  <c r="H61" i="172"/>
  <c r="H60" i="172"/>
  <c r="H58" i="172"/>
  <c r="H57" i="172"/>
  <c r="H56" i="172"/>
  <c r="H55" i="172"/>
  <c r="H53" i="172"/>
  <c r="H52" i="172"/>
  <c r="H50" i="172"/>
  <c r="H49" i="172"/>
  <c r="H47" i="172"/>
  <c r="H46" i="172"/>
  <c r="H44" i="172"/>
  <c r="H43" i="172"/>
  <c r="H41" i="172"/>
  <c r="H40" i="172"/>
  <c r="H37" i="172"/>
  <c r="H36" i="172"/>
  <c r="H34" i="172"/>
  <c r="H33" i="172"/>
  <c r="H32" i="172"/>
  <c r="H31" i="172"/>
  <c r="H30" i="172"/>
  <c r="H29" i="172"/>
  <c r="H27" i="172"/>
  <c r="H26" i="172"/>
  <c r="H25" i="172"/>
  <c r="H24" i="172"/>
  <c r="H23" i="172"/>
  <c r="H20" i="172"/>
  <c r="H19" i="172"/>
  <c r="H18" i="172"/>
  <c r="H16" i="172"/>
  <c r="H15" i="172"/>
  <c r="H12" i="172"/>
  <c r="H11" i="172"/>
  <c r="H10" i="172"/>
  <c r="H8" i="172"/>
  <c r="H7" i="172"/>
  <c r="H70" i="171"/>
  <c r="H69" i="171"/>
  <c r="H68" i="171"/>
  <c r="H67" i="171"/>
  <c r="H65" i="171"/>
  <c r="H64" i="171"/>
  <c r="H63" i="171"/>
  <c r="H62" i="171"/>
  <c r="H60" i="171"/>
  <c r="H59" i="171"/>
  <c r="H57" i="171"/>
  <c r="H56" i="171"/>
  <c r="H54" i="171"/>
  <c r="H53" i="171"/>
  <c r="H51" i="171"/>
  <c r="H50" i="171"/>
  <c r="H47" i="171"/>
  <c r="H46" i="171"/>
  <c r="H44" i="171"/>
  <c r="H43" i="171"/>
  <c r="H42" i="171"/>
  <c r="H41" i="171"/>
  <c r="H39" i="171"/>
  <c r="H38" i="171"/>
  <c r="H36" i="171"/>
  <c r="H35" i="171"/>
  <c r="H34" i="171"/>
  <c r="H33" i="171"/>
  <c r="H31" i="171"/>
  <c r="H30" i="171"/>
  <c r="H29" i="171"/>
  <c r="H28" i="171"/>
  <c r="H26" i="171"/>
  <c r="H25" i="171"/>
  <c r="H24" i="171"/>
  <c r="H22" i="171"/>
  <c r="H21" i="171"/>
  <c r="H18" i="171"/>
  <c r="H17" i="171"/>
  <c r="H15" i="171"/>
  <c r="H14" i="171"/>
  <c r="H11" i="171"/>
  <c r="H10" i="171"/>
  <c r="H8" i="171"/>
  <c r="H7" i="171"/>
  <c r="H148" i="170"/>
  <c r="H147" i="170"/>
  <c r="H146" i="170"/>
  <c r="H144" i="170"/>
  <c r="H143" i="170"/>
  <c r="H142" i="170"/>
  <c r="H140" i="170"/>
  <c r="H139" i="170"/>
  <c r="H138" i="170"/>
  <c r="H136" i="170"/>
  <c r="H135" i="170"/>
  <c r="H134" i="170"/>
  <c r="H132" i="170"/>
  <c r="H131" i="170"/>
  <c r="H130" i="170"/>
  <c r="H128" i="170"/>
  <c r="H127" i="170"/>
  <c r="H126" i="170"/>
  <c r="H123" i="170"/>
  <c r="H122" i="170"/>
  <c r="H121" i="170"/>
  <c r="H120" i="170"/>
  <c r="H119" i="170"/>
  <c r="H118" i="170"/>
  <c r="H117" i="170"/>
  <c r="H116" i="170"/>
  <c r="H114" i="170"/>
  <c r="H113" i="170"/>
  <c r="H112" i="170"/>
  <c r="H110" i="170"/>
  <c r="H109" i="170"/>
  <c r="H108" i="170"/>
  <c r="H105" i="170"/>
  <c r="H104" i="170"/>
  <c r="H101" i="170"/>
  <c r="H95" i="170"/>
  <c r="H94" i="170"/>
  <c r="H92" i="170"/>
  <c r="H91" i="170"/>
  <c r="H89" i="170"/>
  <c r="H88" i="170"/>
  <c r="H87" i="170"/>
  <c r="H85" i="170"/>
  <c r="H84" i="170"/>
  <c r="H83" i="170"/>
  <c r="H81" i="170"/>
  <c r="H80" i="170"/>
  <c r="H79" i="170"/>
  <c r="H78" i="170"/>
  <c r="H76" i="170"/>
  <c r="H75" i="170"/>
  <c r="H74" i="170"/>
  <c r="H72" i="170"/>
  <c r="H71" i="170"/>
  <c r="H70" i="170"/>
  <c r="H69" i="170"/>
  <c r="H68" i="170"/>
  <c r="H66" i="170"/>
  <c r="H65" i="170"/>
  <c r="H64" i="170"/>
  <c r="H63" i="170"/>
  <c r="H62" i="170"/>
  <c r="H59" i="170"/>
  <c r="H58" i="170"/>
  <c r="H56" i="170"/>
  <c r="H55" i="170"/>
  <c r="H53" i="170"/>
  <c r="H52" i="170"/>
  <c r="H50" i="170"/>
  <c r="H49" i="170"/>
  <c r="H47" i="170"/>
  <c r="H46" i="170"/>
  <c r="H43" i="170"/>
  <c r="H42" i="170"/>
  <c r="H41" i="170"/>
  <c r="H39" i="170"/>
  <c r="H38" i="170"/>
  <c r="H37" i="170"/>
  <c r="H35" i="170"/>
  <c r="H34" i="170"/>
  <c r="H33" i="170"/>
  <c r="H31" i="170"/>
  <c r="H30" i="170"/>
  <c r="H29" i="170"/>
  <c r="H25" i="170"/>
  <c r="H21" i="170"/>
  <c r="F20" i="170"/>
  <c r="H20" i="170" s="1"/>
  <c r="F18" i="170"/>
  <c r="H18" i="170" s="1"/>
  <c r="F14" i="170"/>
  <c r="H14" i="170" s="1"/>
  <c r="F13" i="170"/>
  <c r="H13" i="170" s="1"/>
  <c r="H16" i="169"/>
  <c r="H15" i="169"/>
  <c r="H14" i="169"/>
  <c r="H12" i="169"/>
  <c r="H11" i="169"/>
  <c r="H8" i="169"/>
  <c r="H7" i="169"/>
  <c r="H6" i="169"/>
  <c r="G37" i="168"/>
  <c r="G34" i="168"/>
  <c r="G33" i="168"/>
  <c r="G31" i="168"/>
  <c r="G30" i="168"/>
  <c r="G29" i="168"/>
  <c r="G28" i="168"/>
  <c r="G27" i="168"/>
  <c r="G26" i="168"/>
  <c r="G24" i="168"/>
  <c r="G23" i="168"/>
  <c r="G22" i="168"/>
  <c r="G19" i="168"/>
  <c r="G18" i="168"/>
  <c r="G17" i="168"/>
  <c r="G16" i="168"/>
  <c r="G14" i="168"/>
  <c r="G13" i="168"/>
  <c r="G12" i="168"/>
  <c r="G11" i="168"/>
  <c r="G9" i="168"/>
  <c r="G8" i="168"/>
  <c r="G7" i="168"/>
  <c r="G6" i="168"/>
  <c r="I112" i="167"/>
  <c r="I109" i="167"/>
  <c r="I108" i="167"/>
  <c r="I106" i="167"/>
  <c r="I105" i="167"/>
  <c r="I103" i="167"/>
  <c r="I102" i="167"/>
  <c r="I101" i="167"/>
  <c r="I100" i="167"/>
  <c r="I99" i="167"/>
  <c r="I98" i="167"/>
  <c r="I97" i="167"/>
  <c r="I95" i="167"/>
  <c r="I94" i="167"/>
  <c r="I93" i="167"/>
  <c r="I92" i="167"/>
  <c r="I91" i="167"/>
  <c r="I90" i="167"/>
  <c r="I88" i="167"/>
  <c r="I87" i="167"/>
  <c r="I86" i="167"/>
  <c r="I85" i="167"/>
  <c r="I84" i="167"/>
  <c r="I83" i="167"/>
  <c r="I82" i="167"/>
  <c r="I79" i="167"/>
  <c r="I78" i="167"/>
  <c r="I77" i="167"/>
  <c r="I76" i="167"/>
  <c r="I75" i="167"/>
  <c r="I72" i="167"/>
  <c r="I71" i="167"/>
  <c r="I69" i="167"/>
  <c r="I68" i="167"/>
  <c r="I67" i="167"/>
  <c r="I66" i="167"/>
  <c r="I65" i="167"/>
  <c r="I64" i="167"/>
  <c r="I63" i="167"/>
  <c r="I62" i="167"/>
  <c r="I61" i="167"/>
  <c r="I60" i="167"/>
  <c r="I58" i="167"/>
  <c r="I55" i="167"/>
  <c r="I54" i="167"/>
  <c r="I53" i="167"/>
  <c r="I51" i="167"/>
  <c r="I50" i="167"/>
  <c r="I49" i="167"/>
  <c r="I47" i="167"/>
  <c r="I46" i="167"/>
  <c r="I44" i="167"/>
  <c r="I43" i="167"/>
  <c r="I41" i="167"/>
  <c r="I39" i="167"/>
  <c r="I37" i="167"/>
  <c r="I35" i="167"/>
  <c r="I33" i="167"/>
  <c r="I31" i="167"/>
  <c r="I30" i="167"/>
  <c r="I28" i="167"/>
  <c r="I27" i="167"/>
  <c r="I24" i="167"/>
  <c r="I21" i="167"/>
  <c r="I19" i="167"/>
  <c r="I16" i="167"/>
  <c r="I15" i="167"/>
  <c r="I12" i="167"/>
  <c r="I11" i="167"/>
  <c r="I10" i="167"/>
  <c r="I9" i="167"/>
  <c r="I8" i="167"/>
  <c r="I6" i="167"/>
  <c r="G103" i="166"/>
  <c r="G101" i="166"/>
  <c r="G99" i="166"/>
  <c r="G96" i="166"/>
  <c r="G95" i="166"/>
  <c r="G93" i="166"/>
  <c r="G92" i="166"/>
  <c r="G90" i="166"/>
  <c r="E87" i="166"/>
  <c r="G87" i="166" s="1"/>
  <c r="E85" i="166"/>
  <c r="G85" i="166" s="1"/>
  <c r="E83" i="166"/>
  <c r="G83" i="166" s="1"/>
  <c r="E81" i="166"/>
  <c r="G81" i="166" s="1"/>
  <c r="E79" i="166"/>
  <c r="G79" i="166" s="1"/>
  <c r="E77" i="166"/>
  <c r="G77" i="166" s="1"/>
  <c r="E75" i="166"/>
  <c r="G75" i="166" s="1"/>
  <c r="E73" i="166"/>
  <c r="G73" i="166" s="1"/>
  <c r="G70" i="166"/>
  <c r="G69" i="166"/>
  <c r="G68" i="166"/>
  <c r="G67" i="166"/>
  <c r="G66" i="166"/>
  <c r="G65" i="166"/>
  <c r="G64" i="166"/>
  <c r="G63" i="166"/>
  <c r="G62" i="166"/>
  <c r="G61" i="166"/>
  <c r="G60" i="166"/>
  <c r="G59" i="166"/>
  <c r="G58" i="166"/>
  <c r="G57" i="166"/>
  <c r="G56" i="166"/>
  <c r="G55" i="166"/>
  <c r="G54" i="166"/>
  <c r="G53" i="166"/>
  <c r="G52" i="166"/>
  <c r="G51" i="166"/>
  <c r="G50" i="166"/>
  <c r="G49" i="166"/>
  <c r="G48" i="166"/>
  <c r="G47" i="166"/>
  <c r="G46" i="166"/>
  <c r="G45" i="166"/>
  <c r="G44" i="166"/>
  <c r="G43" i="166"/>
  <c r="G42" i="166"/>
  <c r="G41" i="166"/>
  <c r="G40" i="166"/>
  <c r="G39" i="166"/>
  <c r="G38" i="166"/>
  <c r="G37" i="166"/>
  <c r="G36" i="166"/>
  <c r="G35" i="166"/>
  <c r="G34" i="166"/>
  <c r="G33" i="166"/>
  <c r="G31" i="166"/>
  <c r="G30" i="166"/>
  <c r="G29" i="166"/>
  <c r="G28" i="166"/>
  <c r="G27" i="166"/>
  <c r="G26" i="166"/>
  <c r="G25" i="166"/>
  <c r="G24" i="166"/>
  <c r="G23" i="166"/>
  <c r="G22" i="166"/>
  <c r="G21" i="166"/>
  <c r="E19" i="166"/>
  <c r="G19" i="166" s="1"/>
  <c r="G17" i="166"/>
  <c r="G16" i="166"/>
  <c r="G15" i="166"/>
  <c r="G14" i="166"/>
  <c r="G13" i="166"/>
  <c r="G12" i="166"/>
  <c r="G11" i="166"/>
  <c r="G10" i="166"/>
  <c r="G9" i="166"/>
  <c r="G8" i="166"/>
  <c r="G7" i="166"/>
  <c r="G6" i="166"/>
  <c r="H16" i="165"/>
  <c r="H14" i="165"/>
  <c r="H13" i="165"/>
  <c r="H12" i="165"/>
  <c r="H10" i="165"/>
  <c r="H9" i="165"/>
  <c r="F71" i="164"/>
  <c r="H71" i="164" s="1"/>
  <c r="F67" i="164"/>
  <c r="H67" i="164" s="1"/>
  <c r="H64" i="164"/>
  <c r="H63" i="164"/>
  <c r="H62" i="164"/>
  <c r="H61" i="164"/>
  <c r="H59" i="164"/>
  <c r="H58" i="164"/>
  <c r="H57" i="164"/>
  <c r="H56" i="164"/>
  <c r="H55" i="164"/>
  <c r="H54" i="164"/>
  <c r="H53" i="164"/>
  <c r="H52" i="164"/>
  <c r="H51" i="164"/>
  <c r="H49" i="164"/>
  <c r="H48" i="164"/>
  <c r="H47" i="164"/>
  <c r="H46" i="164"/>
  <c r="H45" i="164"/>
  <c r="H44" i="164"/>
  <c r="F41" i="164"/>
  <c r="H41" i="164" s="1"/>
  <c r="F39" i="164"/>
  <c r="H39" i="164" s="1"/>
  <c r="F36" i="164"/>
  <c r="H36" i="164" s="1"/>
  <c r="H34" i="164"/>
  <c r="H32" i="164"/>
  <c r="H29" i="164"/>
  <c r="H28" i="164"/>
  <c r="H27" i="164"/>
  <c r="H25" i="164"/>
  <c r="H24" i="164"/>
  <c r="H23" i="164"/>
  <c r="H22" i="164"/>
  <c r="H21" i="164"/>
  <c r="H20" i="164"/>
  <c r="H19" i="164"/>
  <c r="H18" i="164"/>
  <c r="H17" i="164"/>
  <c r="H16" i="164"/>
  <c r="H14" i="164"/>
  <c r="H13" i="164"/>
  <c r="H10" i="164"/>
  <c r="H7" i="164"/>
  <c r="H6" i="164"/>
  <c r="I17" i="113"/>
  <c r="I16" i="113"/>
  <c r="I13" i="113"/>
  <c r="I12" i="113"/>
  <c r="I9" i="113"/>
  <c r="I7" i="113"/>
  <c r="G14" i="573" l="1"/>
  <c r="C74" i="613" s="1"/>
  <c r="G73" i="614" s="1"/>
  <c r="F11" i="387"/>
  <c r="G16" i="547"/>
  <c r="C38" i="613" s="1"/>
  <c r="G11" i="417"/>
  <c r="G23" i="607"/>
  <c r="C114" i="613" s="1"/>
  <c r="F11" i="567"/>
  <c r="C68" i="613" s="1"/>
  <c r="G67" i="614" s="1"/>
  <c r="F11" i="207"/>
  <c r="C68" i="253" s="1"/>
  <c r="D68" i="614" s="1"/>
  <c r="G17" i="554"/>
  <c r="C49" i="613" s="1"/>
  <c r="G49" i="614" s="1"/>
  <c r="G10" i="596"/>
  <c r="C101" i="613" s="1"/>
  <c r="H52" i="546"/>
  <c r="C37" i="613" s="1"/>
  <c r="G37" i="614" s="1"/>
  <c r="G11" i="597"/>
  <c r="C102" i="613" s="1"/>
  <c r="G18" i="585"/>
  <c r="C88" i="613" s="1"/>
  <c r="G11" i="559"/>
  <c r="C54" i="613" s="1"/>
  <c r="G54" i="614" s="1"/>
  <c r="G10" i="610"/>
  <c r="C117" i="613" s="1"/>
  <c r="G14" i="560"/>
  <c r="C55" i="613" s="1"/>
  <c r="G55" i="614" s="1"/>
  <c r="G81" i="576"/>
  <c r="C79" i="613" s="1"/>
  <c r="G21" i="602"/>
  <c r="C109" i="613" s="1"/>
  <c r="I73" i="569"/>
  <c r="C70" i="613" s="1"/>
  <c r="G69" i="614" s="1"/>
  <c r="G20" i="562"/>
  <c r="C57" i="613" s="1"/>
  <c r="H77" i="574"/>
  <c r="C77" i="613" s="1"/>
  <c r="F20" i="582"/>
  <c r="C85" i="613" s="1"/>
  <c r="G16" i="548"/>
  <c r="C41" i="613" s="1"/>
  <c r="H54" i="572"/>
  <c r="C73" i="613" s="1"/>
  <c r="G72" i="614" s="1"/>
  <c r="G12" i="606"/>
  <c r="C113" i="613" s="1"/>
  <c r="H26" i="533"/>
  <c r="C15" i="613" s="1"/>
  <c r="G15" i="580"/>
  <c r="C83" i="613" s="1"/>
  <c r="G41" i="608"/>
  <c r="C115" i="613" s="1"/>
  <c r="H20" i="525"/>
  <c r="C5" i="613" s="1"/>
  <c r="G5" i="614" s="1"/>
  <c r="G15" i="605"/>
  <c r="C112" i="613" s="1"/>
  <c r="G12" i="556"/>
  <c r="C51" i="613" s="1"/>
  <c r="G51" i="614" s="1"/>
  <c r="G33" i="575"/>
  <c r="C78" i="613" s="1"/>
  <c r="G18" i="595"/>
  <c r="C100" i="613" s="1"/>
  <c r="G26" i="578"/>
  <c r="C81" i="613" s="1"/>
  <c r="G27" i="581"/>
  <c r="C84" i="613" s="1"/>
  <c r="F15" i="583"/>
  <c r="C86" i="613" s="1"/>
  <c r="H226" i="532"/>
  <c r="C14" i="613" s="1"/>
  <c r="H51" i="542"/>
  <c r="C31" i="613" s="1"/>
  <c r="G31" i="614" s="1"/>
  <c r="H38" i="549"/>
  <c r="C42" i="613" s="1"/>
  <c r="G18" i="590"/>
  <c r="C95" i="613" s="1"/>
  <c r="G94" i="614" s="1"/>
  <c r="H16" i="557"/>
  <c r="C52" i="613" s="1"/>
  <c r="G52" i="614" s="1"/>
  <c r="G88" i="571"/>
  <c r="C72" i="613" s="1"/>
  <c r="G71" i="614" s="1"/>
  <c r="H46" i="579"/>
  <c r="C82" i="613" s="1"/>
  <c r="H18" i="558"/>
  <c r="C53" i="613" s="1"/>
  <c r="G53" i="614" s="1"/>
  <c r="H68" i="561"/>
  <c r="C56" i="613" s="1"/>
  <c r="G56" i="614" s="1"/>
  <c r="I95" i="541"/>
  <c r="C30" i="613" s="1"/>
  <c r="G30" i="614" s="1"/>
  <c r="H51" i="544"/>
  <c r="C33" i="613" s="1"/>
  <c r="G33" i="614" s="1"/>
  <c r="G48" i="550"/>
  <c r="C43" i="613" s="1"/>
  <c r="H24" i="594"/>
  <c r="C99" i="613" s="1"/>
  <c r="H22" i="555"/>
  <c r="C50" i="613" s="1"/>
  <c r="G50" i="614" s="1"/>
  <c r="G36" i="598"/>
  <c r="C103" i="613" s="1"/>
  <c r="G24" i="604"/>
  <c r="C111" i="613" s="1"/>
  <c r="G40" i="577"/>
  <c r="C80" i="613" s="1"/>
  <c r="G28" i="601"/>
  <c r="C108" i="613" s="1"/>
  <c r="H106" i="570"/>
  <c r="C71" i="613" s="1"/>
  <c r="G70" i="614" s="1"/>
  <c r="H27" i="603"/>
  <c r="C110" i="613" s="1"/>
  <c r="I15" i="611"/>
  <c r="H79" i="568"/>
  <c r="C69" i="613" s="1"/>
  <c r="G68" i="614" s="1"/>
  <c r="H31" i="566"/>
  <c r="C67" i="613" s="1"/>
  <c r="G66" i="614" s="1"/>
  <c r="H37" i="565"/>
  <c r="C66" i="613" s="1"/>
  <c r="G65" i="614" s="1"/>
  <c r="H128" i="564"/>
  <c r="C63" i="613" s="1"/>
  <c r="D63" i="613" s="1"/>
  <c r="H104" i="563"/>
  <c r="C60" i="613" s="1"/>
  <c r="D60" i="613" s="1"/>
  <c r="I202" i="545"/>
  <c r="C34" i="613" s="1"/>
  <c r="H92" i="543"/>
  <c r="C32" i="613" s="1"/>
  <c r="G32" i="614" s="1"/>
  <c r="H80" i="540"/>
  <c r="C26" i="613" s="1"/>
  <c r="I118" i="539"/>
  <c r="C25" i="613" s="1"/>
  <c r="H70" i="538"/>
  <c r="C24" i="613" s="1"/>
  <c r="H88" i="537"/>
  <c r="C23" i="613" s="1"/>
  <c r="H84" i="536"/>
  <c r="C20" i="613" s="1"/>
  <c r="G20" i="614" s="1"/>
  <c r="I137" i="535"/>
  <c r="C19" i="613" s="1"/>
  <c r="G19" i="614" s="1"/>
  <c r="H96" i="534"/>
  <c r="C18" i="613" s="1"/>
  <c r="G18" i="614" s="1"/>
  <c r="H74" i="531"/>
  <c r="C13" i="613" s="1"/>
  <c r="G13" i="614" s="1"/>
  <c r="H20" i="529"/>
  <c r="C9" i="613" s="1"/>
  <c r="G9" i="614" s="1"/>
  <c r="H20" i="435"/>
  <c r="C5" i="523" s="1"/>
  <c r="F5" i="614" s="1"/>
  <c r="G41" i="528"/>
  <c r="C8" i="613" s="1"/>
  <c r="G8" i="614" s="1"/>
  <c r="G20" i="591"/>
  <c r="C96" i="613" s="1"/>
  <c r="G95" i="614" s="1"/>
  <c r="G107" i="526"/>
  <c r="C6" i="613" s="1"/>
  <c r="G6" i="614" s="1"/>
  <c r="I116" i="527"/>
  <c r="C7" i="613" s="1"/>
  <c r="G7" i="614" s="1"/>
  <c r="H87" i="524"/>
  <c r="C4" i="613" s="1"/>
  <c r="G4" i="614" s="1"/>
  <c r="H152" i="530"/>
  <c r="C12" i="613" s="1"/>
  <c r="G12" i="614" s="1"/>
  <c r="I29" i="600"/>
  <c r="C107" i="613" s="1"/>
  <c r="H85" i="612"/>
  <c r="C123" i="613" s="1"/>
  <c r="D123" i="613" s="1"/>
  <c r="G14" i="200"/>
  <c r="C55" i="253" s="1"/>
  <c r="D54" i="614" s="1"/>
  <c r="G21" i="422"/>
  <c r="G12" i="196"/>
  <c r="C51" i="253" s="1"/>
  <c r="D50" i="614" s="1"/>
  <c r="G16" i="457"/>
  <c r="C38" i="523" s="1"/>
  <c r="H16" i="377"/>
  <c r="G11" i="469"/>
  <c r="C54" i="523" s="1"/>
  <c r="F54" i="614" s="1"/>
  <c r="G18" i="505"/>
  <c r="C100" i="523" s="1"/>
  <c r="G10" i="520"/>
  <c r="C117" i="523" s="1"/>
  <c r="G12" i="466"/>
  <c r="C51" i="523" s="1"/>
  <c r="F51" i="614" s="1"/>
  <c r="H16" i="467"/>
  <c r="C52" i="523" s="1"/>
  <c r="F52" i="614" s="1"/>
  <c r="G17" i="464"/>
  <c r="C49" i="523" s="1"/>
  <c r="F49" i="614" s="1"/>
  <c r="G10" i="506"/>
  <c r="C101" i="523" s="1"/>
  <c r="H104" i="473"/>
  <c r="C60" i="523" s="1"/>
  <c r="D60" i="523" s="1"/>
  <c r="H24" i="504"/>
  <c r="C99" i="523" s="1"/>
  <c r="G11" i="507"/>
  <c r="C102" i="523" s="1"/>
  <c r="H24" i="414"/>
  <c r="G14" i="470"/>
  <c r="C55" i="523" s="1"/>
  <c r="F55" i="614" s="1"/>
  <c r="G36" i="508"/>
  <c r="C103" i="523" s="1"/>
  <c r="G41" i="518"/>
  <c r="C115" i="523" s="1"/>
  <c r="G24" i="514"/>
  <c r="C111" i="523" s="1"/>
  <c r="H18" i="378"/>
  <c r="I202" i="455"/>
  <c r="C34" i="523" s="1"/>
  <c r="G81" i="486"/>
  <c r="C79" i="523" s="1"/>
  <c r="G20" i="411"/>
  <c r="H74" i="441"/>
  <c r="C13" i="523" s="1"/>
  <c r="F13" i="614" s="1"/>
  <c r="F15" i="493"/>
  <c r="C86" i="523" s="1"/>
  <c r="G15" i="515"/>
  <c r="C112" i="523" s="1"/>
  <c r="H85" i="522"/>
  <c r="C123" i="523" s="1"/>
  <c r="D123" i="523" s="1"/>
  <c r="H77" i="484"/>
  <c r="C77" i="523" s="1"/>
  <c r="F20" i="492"/>
  <c r="C85" i="523" s="1"/>
  <c r="I116" i="437"/>
  <c r="C7" i="523" s="1"/>
  <c r="F7" i="614" s="1"/>
  <c r="H70" i="448"/>
  <c r="C24" i="523" s="1"/>
  <c r="G12" i="516"/>
  <c r="C113" i="523" s="1"/>
  <c r="G15" i="400"/>
  <c r="H84" i="446"/>
  <c r="C20" i="523" s="1"/>
  <c r="F20" i="614" s="1"/>
  <c r="H38" i="459"/>
  <c r="C42" i="523" s="1"/>
  <c r="H68" i="471"/>
  <c r="C56" i="523" s="1"/>
  <c r="F56" i="614" s="1"/>
  <c r="F11" i="477"/>
  <c r="C68" i="523" s="1"/>
  <c r="F67" i="614" s="1"/>
  <c r="G88" i="481"/>
  <c r="C72" i="523" s="1"/>
  <c r="F71" i="614" s="1"/>
  <c r="H46" i="489"/>
  <c r="C82" i="523" s="1"/>
  <c r="I29" i="510"/>
  <c r="C107" i="523" s="1"/>
  <c r="G16" i="367"/>
  <c r="G11" i="379"/>
  <c r="I95" i="451"/>
  <c r="C30" i="523" s="1"/>
  <c r="F30" i="614" s="1"/>
  <c r="H52" i="456"/>
  <c r="C37" i="523" s="1"/>
  <c r="F37" i="614" s="1"/>
  <c r="G48" i="460"/>
  <c r="C43" i="523" s="1"/>
  <c r="H31" i="476"/>
  <c r="C67" i="523" s="1"/>
  <c r="F66" i="614" s="1"/>
  <c r="G18" i="500"/>
  <c r="C95" i="523" s="1"/>
  <c r="F94" i="614" s="1"/>
  <c r="G21" i="512"/>
  <c r="C109" i="523" s="1"/>
  <c r="H104" i="383"/>
  <c r="H79" i="478"/>
  <c r="C69" i="523" s="1"/>
  <c r="F68" i="614" s="1"/>
  <c r="I73" i="479"/>
  <c r="C70" i="523" s="1"/>
  <c r="F69" i="614" s="1"/>
  <c r="G40" i="487"/>
  <c r="C80" i="523" s="1"/>
  <c r="H51" i="454"/>
  <c r="C33" i="523" s="1"/>
  <c r="F33" i="614" s="1"/>
  <c r="H18" i="468"/>
  <c r="C53" i="523" s="1"/>
  <c r="F53" i="614" s="1"/>
  <c r="G12" i="426"/>
  <c r="G10" i="430"/>
  <c r="H152" i="440"/>
  <c r="C12" i="523" s="1"/>
  <c r="F12" i="614" s="1"/>
  <c r="H96" i="444"/>
  <c r="C18" i="523" s="1"/>
  <c r="F18" i="614" s="1"/>
  <c r="G23" i="517"/>
  <c r="C114" i="523" s="1"/>
  <c r="H226" i="442"/>
  <c r="C14" i="523" s="1"/>
  <c r="F15" i="403"/>
  <c r="H51" i="452"/>
  <c r="C31" i="523" s="1"/>
  <c r="F31" i="614" s="1"/>
  <c r="H22" i="465"/>
  <c r="C50" i="523" s="1"/>
  <c r="F50" i="614" s="1"/>
  <c r="H106" i="480"/>
  <c r="C71" i="523" s="1"/>
  <c r="F70" i="614" s="1"/>
  <c r="G12" i="246"/>
  <c r="C113" i="253" s="1"/>
  <c r="G10" i="250"/>
  <c r="C117" i="253" s="1"/>
  <c r="G12" i="376"/>
  <c r="G14" i="483"/>
  <c r="C74" i="523" s="1"/>
  <c r="F73" i="614" s="1"/>
  <c r="G18" i="495"/>
  <c r="C88" i="523" s="1"/>
  <c r="G20" i="501"/>
  <c r="C96" i="523" s="1"/>
  <c r="F95" i="614" s="1"/>
  <c r="G41" i="438"/>
  <c r="C8" i="523" s="1"/>
  <c r="F8" i="614" s="1"/>
  <c r="G20" i="472"/>
  <c r="C57" i="523" s="1"/>
  <c r="H128" i="474"/>
  <c r="C63" i="523" s="1"/>
  <c r="D63" i="523" s="1"/>
  <c r="G18" i="410"/>
  <c r="H92" i="453"/>
  <c r="C32" i="523" s="1"/>
  <c r="F32" i="614" s="1"/>
  <c r="G16" i="458"/>
  <c r="C41" i="523" s="1"/>
  <c r="H54" i="482"/>
  <c r="C73" i="523" s="1"/>
  <c r="F72" i="614" s="1"/>
  <c r="G15" i="490"/>
  <c r="C83" i="523" s="1"/>
  <c r="H26" i="443"/>
  <c r="C15" i="523" s="1"/>
  <c r="G28" i="511"/>
  <c r="C108" i="523" s="1"/>
  <c r="H27" i="513"/>
  <c r="C110" i="523" s="1"/>
  <c r="F20" i="402"/>
  <c r="G18" i="405"/>
  <c r="H19" i="408"/>
  <c r="G10" i="416"/>
  <c r="G33" i="485"/>
  <c r="C78" i="523" s="1"/>
  <c r="G26" i="488"/>
  <c r="C81" i="523" s="1"/>
  <c r="G27" i="491"/>
  <c r="C84" i="523" s="1"/>
  <c r="H20" i="165"/>
  <c r="C5" i="253" s="1"/>
  <c r="D5" i="614" s="1"/>
  <c r="G107" i="436"/>
  <c r="C6" i="523" s="1"/>
  <c r="F6" i="614" s="1"/>
  <c r="I15" i="521"/>
  <c r="C120" i="523" s="1"/>
  <c r="H88" i="447"/>
  <c r="C23" i="523" s="1"/>
  <c r="H87" i="434"/>
  <c r="C4" i="523" s="1"/>
  <c r="F4" i="614" s="1"/>
  <c r="H80" i="450"/>
  <c r="C26" i="523" s="1"/>
  <c r="I118" i="449"/>
  <c r="C25" i="523" s="1"/>
  <c r="H74" i="351"/>
  <c r="I202" i="365"/>
  <c r="H68" i="381"/>
  <c r="H42" i="413"/>
  <c r="G18" i="415"/>
  <c r="G17" i="374"/>
  <c r="G88" i="391"/>
  <c r="H38" i="369"/>
  <c r="H31" i="386"/>
  <c r="H46" i="399"/>
  <c r="I29" i="420"/>
  <c r="H84" i="356"/>
  <c r="H37" i="385"/>
  <c r="G107" i="346"/>
  <c r="H226" i="352"/>
  <c r="G48" i="370"/>
  <c r="H79" i="388"/>
  <c r="G40" i="397"/>
  <c r="G24" i="424"/>
  <c r="G23" i="427"/>
  <c r="H52" i="186"/>
  <c r="C37" i="253" s="1"/>
  <c r="D37" i="614" s="1"/>
  <c r="G10" i="236"/>
  <c r="C101" i="253" s="1"/>
  <c r="H88" i="357"/>
  <c r="H70" i="358"/>
  <c r="H52" i="366"/>
  <c r="H24" i="234"/>
  <c r="C99" i="253" s="1"/>
  <c r="H152" i="350"/>
  <c r="H22" i="375"/>
  <c r="G26" i="398"/>
  <c r="G11" i="237"/>
  <c r="C102" i="253" s="1"/>
  <c r="H96" i="354"/>
  <c r="H58" i="409"/>
  <c r="I118" i="359"/>
  <c r="G20" i="382"/>
  <c r="H77" i="394"/>
  <c r="H90" i="406"/>
  <c r="G20" i="407"/>
  <c r="G81" i="396"/>
  <c r="H54" i="392"/>
  <c r="G28" i="421"/>
  <c r="H27" i="423"/>
  <c r="G20" i="227"/>
  <c r="C92" i="253" s="1"/>
  <c r="D92" i="614" s="1"/>
  <c r="I137" i="355"/>
  <c r="G16" i="368"/>
  <c r="H88" i="177"/>
  <c r="C23" i="253" s="1"/>
  <c r="H20" i="345"/>
  <c r="G14" i="380"/>
  <c r="G33" i="395"/>
  <c r="G27" i="401"/>
  <c r="G36" i="418"/>
  <c r="G41" i="428"/>
  <c r="H26" i="353"/>
  <c r="G15" i="425"/>
  <c r="G16" i="187"/>
  <c r="C38" i="253" s="1"/>
  <c r="H104" i="203"/>
  <c r="C60" i="253" s="1"/>
  <c r="D60" i="253" s="1"/>
  <c r="I36" i="431"/>
  <c r="H46" i="412"/>
  <c r="H37" i="205"/>
  <c r="C66" i="253" s="1"/>
  <c r="D66" i="614" s="1"/>
  <c r="H38" i="189"/>
  <c r="C42" i="253" s="1"/>
  <c r="G40" i="217"/>
  <c r="C80" i="253" s="1"/>
  <c r="G88" i="211"/>
  <c r="C72" i="253" s="1"/>
  <c r="D72" i="614" s="1"/>
  <c r="H51" i="182"/>
  <c r="C31" i="253" s="1"/>
  <c r="D30" i="614" s="1"/>
  <c r="H16" i="197"/>
  <c r="C52" i="253" s="1"/>
  <c r="D51" i="614" s="1"/>
  <c r="H79" i="208"/>
  <c r="C69" i="253" s="1"/>
  <c r="D69" i="614" s="1"/>
  <c r="F20" i="222"/>
  <c r="C85" i="253" s="1"/>
  <c r="H226" i="172"/>
  <c r="C14" i="253" s="1"/>
  <c r="H31" i="206"/>
  <c r="C67" i="253" s="1"/>
  <c r="D67" i="614" s="1"/>
  <c r="G14" i="213"/>
  <c r="C74" i="253" s="1"/>
  <c r="G26" i="218"/>
  <c r="C81" i="253" s="1"/>
  <c r="H58" i="229"/>
  <c r="C94" i="253" s="1"/>
  <c r="D94" i="614" s="1"/>
  <c r="G20" i="231"/>
  <c r="C96" i="253" s="1"/>
  <c r="D96" i="614" s="1"/>
  <c r="H42" i="233"/>
  <c r="C98" i="253" s="1"/>
  <c r="G23" i="247"/>
  <c r="C114" i="253" s="1"/>
  <c r="G48" i="190"/>
  <c r="C43" i="253" s="1"/>
  <c r="H22" i="195"/>
  <c r="C50" i="253" s="1"/>
  <c r="D49" i="614" s="1"/>
  <c r="G18" i="225"/>
  <c r="C88" i="253" s="1"/>
  <c r="H51" i="184"/>
  <c r="C33" i="253" s="1"/>
  <c r="D32" i="614" s="1"/>
  <c r="H90" i="226"/>
  <c r="C91" i="253" s="1"/>
  <c r="D91" i="614" s="1"/>
  <c r="G24" i="244"/>
  <c r="C111" i="253" s="1"/>
  <c r="H96" i="174"/>
  <c r="C18" i="253" s="1"/>
  <c r="D18" i="614" s="1"/>
  <c r="I118" i="179"/>
  <c r="C25" i="253" s="1"/>
  <c r="H77" i="214"/>
  <c r="C77" i="253" s="1"/>
  <c r="H46" i="219"/>
  <c r="C82" i="253" s="1"/>
  <c r="I137" i="175"/>
  <c r="C19" i="253" s="1"/>
  <c r="D19" i="614" s="1"/>
  <c r="G20" i="202"/>
  <c r="C57" i="253" s="1"/>
  <c r="D56" i="614" s="1"/>
  <c r="G81" i="216"/>
  <c r="C79" i="253" s="1"/>
  <c r="I95" i="181"/>
  <c r="C30" i="253" s="1"/>
  <c r="D29" i="614" s="1"/>
  <c r="G15" i="220"/>
  <c r="C83" i="253" s="1"/>
  <c r="G21" i="242"/>
  <c r="C109" i="253" s="1"/>
  <c r="G28" i="241"/>
  <c r="C108" i="253" s="1"/>
  <c r="H27" i="243"/>
  <c r="C110" i="253" s="1"/>
  <c r="G41" i="168"/>
  <c r="C8" i="253" s="1"/>
  <c r="D8" i="614" s="1"/>
  <c r="H26" i="173"/>
  <c r="C15" i="253" s="1"/>
  <c r="H80" i="180"/>
  <c r="C26" i="253" s="1"/>
  <c r="G16" i="188"/>
  <c r="C41" i="253" s="1"/>
  <c r="G36" i="238"/>
  <c r="C103" i="253" s="1"/>
  <c r="H84" i="176"/>
  <c r="C20" i="253" s="1"/>
  <c r="D20" i="614" s="1"/>
  <c r="G33" i="215"/>
  <c r="C78" i="253" s="1"/>
  <c r="G27" i="221"/>
  <c r="C84" i="253" s="1"/>
  <c r="F15" i="223"/>
  <c r="C86" i="253" s="1"/>
  <c r="G15" i="245"/>
  <c r="C112" i="253" s="1"/>
  <c r="H20" i="169"/>
  <c r="C9" i="253" s="1"/>
  <c r="D9" i="614" s="1"/>
  <c r="H74" i="171"/>
  <c r="C13" i="253" s="1"/>
  <c r="D13" i="614" s="1"/>
  <c r="I73" i="209"/>
  <c r="C70" i="253" s="1"/>
  <c r="D70" i="614" s="1"/>
  <c r="H19" i="228"/>
  <c r="C93" i="253" s="1"/>
  <c r="D93" i="614" s="1"/>
  <c r="G41" i="248"/>
  <c r="C115" i="253" s="1"/>
  <c r="I116" i="167"/>
  <c r="G18" i="230"/>
  <c r="C95" i="253" s="1"/>
  <c r="D95" i="614" s="1"/>
  <c r="G18" i="235"/>
  <c r="C100" i="253" s="1"/>
  <c r="H70" i="178"/>
  <c r="C24" i="253" s="1"/>
  <c r="I202" i="185"/>
  <c r="C34" i="253" s="1"/>
  <c r="D33" i="614" s="1"/>
  <c r="G17" i="194"/>
  <c r="H54" i="212"/>
  <c r="C73" i="253" s="1"/>
  <c r="D73" i="614" s="1"/>
  <c r="H46" i="232"/>
  <c r="C97" i="253" s="1"/>
  <c r="D97" i="614" s="1"/>
  <c r="G107" i="166"/>
  <c r="C6" i="253" s="1"/>
  <c r="D6" i="614" s="1"/>
  <c r="I29" i="240"/>
  <c r="C107" i="253" s="1"/>
  <c r="I36" i="251"/>
  <c r="C120" i="253" s="1"/>
  <c r="D120" i="253" s="1"/>
  <c r="H106" i="210"/>
  <c r="C71" i="253" s="1"/>
  <c r="D71" i="614" s="1"/>
  <c r="H85" i="252"/>
  <c r="C123" i="253" s="1"/>
  <c r="D123" i="253" s="1"/>
  <c r="H152" i="170"/>
  <c r="C12" i="253" s="1"/>
  <c r="D12" i="614" s="1"/>
  <c r="H96" i="164"/>
  <c r="C4" i="253" s="1"/>
  <c r="D4" i="614" s="1"/>
  <c r="F11" i="72"/>
  <c r="H11" i="72" s="1"/>
  <c r="F12" i="72"/>
  <c r="H12" i="72" s="1"/>
  <c r="A5" i="162"/>
  <c r="F13" i="162"/>
  <c r="F15" i="162"/>
  <c r="F17" i="162"/>
  <c r="F19" i="162"/>
  <c r="F21" i="162"/>
  <c r="F25" i="162"/>
  <c r="F27" i="162"/>
  <c r="F31" i="162"/>
  <c r="F33" i="162"/>
  <c r="F35" i="162"/>
  <c r="F37" i="162"/>
  <c r="F39" i="162"/>
  <c r="F43" i="162"/>
  <c r="F45" i="162"/>
  <c r="F47" i="162"/>
  <c r="A50" i="162"/>
  <c r="F58" i="162"/>
  <c r="F62" i="162"/>
  <c r="F64" i="162"/>
  <c r="F70" i="162"/>
  <c r="A73" i="162"/>
  <c r="F81" i="162"/>
  <c r="F83" i="162"/>
  <c r="F85" i="162"/>
  <c r="A88" i="162"/>
  <c r="F96" i="162"/>
  <c r="F98" i="162"/>
  <c r="F100" i="162"/>
  <c r="F104" i="162"/>
  <c r="F106" i="162"/>
  <c r="F108" i="162"/>
  <c r="F112" i="162"/>
  <c r="F114" i="162"/>
  <c r="F118" i="162"/>
  <c r="F120" i="162"/>
  <c r="A123" i="162"/>
  <c r="F129" i="162"/>
  <c r="F131" i="162"/>
  <c r="F133" i="162"/>
  <c r="F135" i="162"/>
  <c r="F137" i="162"/>
  <c r="A140" i="162"/>
  <c r="F148" i="162"/>
  <c r="F150" i="162"/>
  <c r="F152" i="162"/>
  <c r="F154" i="162"/>
  <c r="F156" i="162"/>
  <c r="F160" i="162"/>
  <c r="A163" i="162"/>
  <c r="F171" i="162"/>
  <c r="D173" i="162" s="1"/>
  <c r="F173" i="162" s="1"/>
  <c r="F175" i="162"/>
  <c r="D177" i="162" s="1"/>
  <c r="F177" i="162" s="1"/>
  <c r="F179" i="162"/>
  <c r="D181" i="162" s="1"/>
  <c r="F181" i="162" s="1"/>
  <c r="F183" i="162"/>
  <c r="D185" i="162" s="1"/>
  <c r="F185" i="162" s="1"/>
  <c r="A6" i="161"/>
  <c r="F14" i="161"/>
  <c r="F16" i="161" s="1"/>
  <c r="F292" i="161" s="1"/>
  <c r="A17" i="161"/>
  <c r="F25" i="161"/>
  <c r="F27" i="161"/>
  <c r="A30" i="161"/>
  <c r="F36" i="161"/>
  <c r="F41" i="161"/>
  <c r="F43" i="161"/>
  <c r="F47" i="161"/>
  <c r="D49" i="161" s="1"/>
  <c r="F49" i="161" s="1"/>
  <c r="A52" i="161"/>
  <c r="F60" i="161"/>
  <c r="F62" i="161"/>
  <c r="F64" i="161"/>
  <c r="F66" i="161"/>
  <c r="F68" i="161"/>
  <c r="E70" i="161"/>
  <c r="F70" i="161" s="1"/>
  <c r="F74" i="161"/>
  <c r="F76" i="161"/>
  <c r="F78" i="161"/>
  <c r="F80" i="161"/>
  <c r="F82" i="161"/>
  <c r="F86" i="161"/>
  <c r="F90" i="161"/>
  <c r="F92" i="161"/>
  <c r="F100" i="161"/>
  <c r="F102" i="161"/>
  <c r="F104" i="161"/>
  <c r="A107" i="161"/>
  <c r="F115" i="161"/>
  <c r="F117" i="161"/>
  <c r="F119" i="161"/>
  <c r="F123" i="161"/>
  <c r="F125" i="161"/>
  <c r="F131" i="161"/>
  <c r="F135" i="161"/>
  <c r="A138" i="161"/>
  <c r="F146" i="161"/>
  <c r="F148" i="161"/>
  <c r="F152" i="161"/>
  <c r="F154" i="161"/>
  <c r="F158" i="161"/>
  <c r="F162" i="161"/>
  <c r="F164" i="161"/>
  <c r="F166" i="161"/>
  <c r="A169" i="161"/>
  <c r="F177" i="161"/>
  <c r="F179" i="161"/>
  <c r="F181" i="161"/>
  <c r="F187" i="161"/>
  <c r="F191" i="161"/>
  <c r="F195" i="161"/>
  <c r="F199" i="161"/>
  <c r="F201" i="161"/>
  <c r="F203" i="161"/>
  <c r="F207" i="161"/>
  <c r="F211" i="161"/>
  <c r="F213" i="161"/>
  <c r="F215" i="161"/>
  <c r="F217" i="161"/>
  <c r="A220" i="161"/>
  <c r="F226" i="161"/>
  <c r="F228" i="161"/>
  <c r="F230" i="161"/>
  <c r="F232" i="161"/>
  <c r="F234" i="161"/>
  <c r="F236" i="161"/>
  <c r="F238" i="161"/>
  <c r="A241" i="161"/>
  <c r="F247" i="161"/>
  <c r="F249" i="161"/>
  <c r="F253" i="161"/>
  <c r="F257" i="161"/>
  <c r="F259" i="161"/>
  <c r="F263" i="161"/>
  <c r="A266" i="161"/>
  <c r="F274" i="161"/>
  <c r="D276" i="161" s="1"/>
  <c r="F276" i="161" s="1"/>
  <c r="F278" i="161"/>
  <c r="D280" i="161" s="1"/>
  <c r="F280" i="161" s="1"/>
  <c r="F282" i="161"/>
  <c r="D284" i="161" s="1"/>
  <c r="F284" i="161" s="1"/>
  <c r="F286" i="161"/>
  <c r="D288" i="161" s="1"/>
  <c r="F288" i="161" s="1"/>
  <c r="A5" i="160"/>
  <c r="F11" i="160"/>
  <c r="D13" i="160" s="1"/>
  <c r="F13" i="160" s="1"/>
  <c r="A16" i="160"/>
  <c r="F25" i="160"/>
  <c r="F27" i="160"/>
  <c r="F29" i="160"/>
  <c r="A32" i="160"/>
  <c r="F38" i="160"/>
  <c r="F40" i="160"/>
  <c r="F44" i="160"/>
  <c r="F48" i="160"/>
  <c r="F50" i="160"/>
  <c r="F52" i="160"/>
  <c r="F55" i="160"/>
  <c r="F59" i="160"/>
  <c r="A62" i="160"/>
  <c r="F68" i="160"/>
  <c r="F74" i="160"/>
  <c r="F78" i="160"/>
  <c r="F80" i="160"/>
  <c r="F82" i="160"/>
  <c r="A85" i="160"/>
  <c r="F93" i="160"/>
  <c r="F99" i="160"/>
  <c r="F103" i="160"/>
  <c r="A106" i="160"/>
  <c r="F114" i="160"/>
  <c r="F118" i="160"/>
  <c r="F120" i="160"/>
  <c r="F122" i="160"/>
  <c r="A125" i="160"/>
  <c r="F133" i="160"/>
  <c r="F135" i="160"/>
  <c r="A138" i="160"/>
  <c r="F146" i="160"/>
  <c r="F148" i="160" s="1"/>
  <c r="F405" i="160" s="1"/>
  <c r="A149" i="160"/>
  <c r="F155" i="160"/>
  <c r="F157" i="160"/>
  <c r="F159" i="160"/>
  <c r="F161" i="160"/>
  <c r="F163" i="160"/>
  <c r="A166" i="160"/>
  <c r="F172" i="160"/>
  <c r="F176" i="160"/>
  <c r="F180" i="160"/>
  <c r="F184" i="160"/>
  <c r="F188" i="160"/>
  <c r="F190" i="160"/>
  <c r="F192" i="160"/>
  <c r="F194" i="160"/>
  <c r="A197" i="160"/>
  <c r="F205" i="160"/>
  <c r="F207" i="160"/>
  <c r="A210" i="160"/>
  <c r="F216" i="160"/>
  <c r="F220" i="160"/>
  <c r="F224" i="160"/>
  <c r="F228" i="160"/>
  <c r="A231" i="160"/>
  <c r="F239" i="160"/>
  <c r="F243" i="160"/>
  <c r="F245" i="160"/>
  <c r="F249" i="160"/>
  <c r="F251" i="160"/>
  <c r="F253" i="160"/>
  <c r="F257" i="160"/>
  <c r="F265" i="160"/>
  <c r="F267" i="160"/>
  <c r="F269" i="160"/>
  <c r="F271" i="160"/>
  <c r="F277" i="160"/>
  <c r="F279" i="160"/>
  <c r="F281" i="160"/>
  <c r="F287" i="160"/>
  <c r="F291" i="160"/>
  <c r="F293" i="160"/>
  <c r="F299" i="160"/>
  <c r="F301" i="160"/>
  <c r="F303" i="160"/>
  <c r="F305" i="160"/>
  <c r="F311" i="160"/>
  <c r="F313" i="160"/>
  <c r="F315" i="160"/>
  <c r="F319" i="160"/>
  <c r="F321" i="160"/>
  <c r="F323" i="160"/>
  <c r="F327" i="160"/>
  <c r="F329" i="160"/>
  <c r="F331" i="160"/>
  <c r="A334" i="160"/>
  <c r="F342" i="160"/>
  <c r="F346" i="160"/>
  <c r="A349" i="160"/>
  <c r="F355" i="160"/>
  <c r="F357" i="160" s="1"/>
  <c r="F412" i="160" s="1"/>
  <c r="A358" i="160"/>
  <c r="F366" i="160"/>
  <c r="F368" i="160"/>
  <c r="F370" i="160"/>
  <c r="F374" i="160"/>
  <c r="F376" i="160"/>
  <c r="F378" i="160"/>
  <c r="F382" i="160"/>
  <c r="F388" i="160"/>
  <c r="F390" i="160"/>
  <c r="F394" i="160"/>
  <c r="A5" i="159"/>
  <c r="F11" i="159"/>
  <c r="F15" i="159"/>
  <c r="D17" i="159" s="1"/>
  <c r="F17" i="159" s="1"/>
  <c r="F23" i="159"/>
  <c r="F25" i="159"/>
  <c r="F27" i="159"/>
  <c r="F29" i="159"/>
  <c r="F31" i="159"/>
  <c r="F35" i="159"/>
  <c r="F37" i="159"/>
  <c r="F39" i="159"/>
  <c r="F43" i="159"/>
  <c r="D45" i="159" s="1"/>
  <c r="F45" i="159" s="1"/>
  <c r="F47" i="159"/>
  <c r="F49" i="159"/>
  <c r="F55" i="159"/>
  <c r="F57" i="159"/>
  <c r="F63" i="159"/>
  <c r="F65" i="159"/>
  <c r="F69" i="159"/>
  <c r="D71" i="159" s="1"/>
  <c r="F71" i="159" s="1"/>
  <c r="A5" i="158"/>
  <c r="F13" i="158"/>
  <c r="F17" i="158"/>
  <c r="A20" i="158"/>
  <c r="F28" i="158"/>
  <c r="F30" i="158"/>
  <c r="F32" i="158"/>
  <c r="F36" i="158"/>
  <c r="A39" i="158"/>
  <c r="F45" i="158"/>
  <c r="F47" i="158" s="1"/>
  <c r="F173" i="158" s="1"/>
  <c r="A48" i="158"/>
  <c r="F56" i="158"/>
  <c r="F58" i="158"/>
  <c r="F60" i="158"/>
  <c r="F64" i="158"/>
  <c r="F66" i="158"/>
  <c r="F68" i="158"/>
  <c r="F74" i="158"/>
  <c r="F76" i="158"/>
  <c r="F78" i="158"/>
  <c r="F80" i="158"/>
  <c r="F84" i="158"/>
  <c r="F86" i="158"/>
  <c r="F88" i="158"/>
  <c r="F90" i="158"/>
  <c r="F94" i="158"/>
  <c r="F96" i="158"/>
  <c r="F98" i="158"/>
  <c r="F100" i="158"/>
  <c r="F102" i="158"/>
  <c r="F108" i="158"/>
  <c r="F110" i="158"/>
  <c r="F112" i="158"/>
  <c r="F114" i="158"/>
  <c r="F118" i="158"/>
  <c r="F120" i="158"/>
  <c r="F124" i="158"/>
  <c r="F128" i="158"/>
  <c r="F130" i="158"/>
  <c r="F134" i="158"/>
  <c r="A137" i="158"/>
  <c r="F143" i="158"/>
  <c r="F145" i="158"/>
  <c r="F149" i="158"/>
  <c r="F153" i="158"/>
  <c r="F157" i="158"/>
  <c r="F159" i="158"/>
  <c r="F161" i="158"/>
  <c r="F165" i="158"/>
  <c r="D167" i="158"/>
  <c r="E167" i="158"/>
  <c r="A171" i="158"/>
  <c r="B171" i="158"/>
  <c r="A174" i="158"/>
  <c r="B174" i="158"/>
  <c r="A175" i="158"/>
  <c r="B175" i="158"/>
  <c r="A5" i="157"/>
  <c r="F11" i="157"/>
  <c r="F15" i="157"/>
  <c r="F17" i="157"/>
  <c r="F19" i="157"/>
  <c r="F21" i="157"/>
  <c r="F23" i="157"/>
  <c r="F27" i="157"/>
  <c r="F29" i="157"/>
  <c r="F33" i="157"/>
  <c r="D35" i="157" s="1"/>
  <c r="F35" i="157" s="1"/>
  <c r="F37" i="157"/>
  <c r="D39" i="157" s="1"/>
  <c r="F39" i="157" s="1"/>
  <c r="F45" i="157"/>
  <c r="F47" i="157"/>
  <c r="F49" i="157"/>
  <c r="F51" i="157"/>
  <c r="F53" i="157"/>
  <c r="F57" i="157"/>
  <c r="F59" i="157"/>
  <c r="F61" i="157"/>
  <c r="F63" i="157"/>
  <c r="F65" i="157"/>
  <c r="F67" i="157"/>
  <c r="F69" i="157"/>
  <c r="F71" i="157"/>
  <c r="F73" i="157"/>
  <c r="F77" i="157"/>
  <c r="F79" i="157"/>
  <c r="F81" i="157"/>
  <c r="F85" i="157"/>
  <c r="D87" i="157" s="1"/>
  <c r="F87" i="157" s="1"/>
  <c r="F91" i="157"/>
  <c r="F95" i="157"/>
  <c r="F99" i="157"/>
  <c r="D101" i="157" s="1"/>
  <c r="F101" i="157" s="1"/>
  <c r="F105" i="157"/>
  <c r="D107" i="157" s="1"/>
  <c r="F107" i="157" s="1"/>
  <c r="F111" i="157"/>
  <c r="F113" i="157"/>
  <c r="A116" i="157"/>
  <c r="F122" i="157"/>
  <c r="F124" i="157"/>
  <c r="F128" i="157"/>
  <c r="F130" i="157"/>
  <c r="F134" i="157"/>
  <c r="F136" i="157"/>
  <c r="F138" i="157"/>
  <c r="F140" i="157"/>
  <c r="F142" i="157"/>
  <c r="A145" i="157"/>
  <c r="F151" i="157"/>
  <c r="F153" i="157"/>
  <c r="F155" i="157"/>
  <c r="F157" i="157"/>
  <c r="F159" i="157"/>
  <c r="F161" i="157"/>
  <c r="F163" i="157"/>
  <c r="F165" i="157"/>
  <c r="F167" i="157"/>
  <c r="F169" i="157"/>
  <c r="D171" i="157" s="1"/>
  <c r="F171" i="157" s="1"/>
  <c r="F175" i="157"/>
  <c r="F177" i="157"/>
  <c r="F179" i="157"/>
  <c r="F181" i="157"/>
  <c r="F183" i="157"/>
  <c r="F185" i="157"/>
  <c r="F187" i="157"/>
  <c r="F189" i="157"/>
  <c r="F191" i="157"/>
  <c r="F195" i="157"/>
  <c r="F197" i="157"/>
  <c r="F199" i="157"/>
  <c r="F201" i="157"/>
  <c r="F203" i="157"/>
  <c r="F205" i="157"/>
  <c r="F207" i="157"/>
  <c r="F209" i="157"/>
  <c r="F211" i="157"/>
  <c r="F213" i="157"/>
  <c r="F215" i="157"/>
  <c r="F217" i="157"/>
  <c r="F219" i="157"/>
  <c r="F221" i="157"/>
  <c r="F223" i="157"/>
  <c r="F225" i="157"/>
  <c r="F227" i="157"/>
  <c r="F229" i="157"/>
  <c r="F231" i="157"/>
  <c r="F233" i="157"/>
  <c r="F235" i="157"/>
  <c r="F237" i="157"/>
  <c r="F239" i="157"/>
  <c r="F241" i="157"/>
  <c r="F243" i="157"/>
  <c r="F245" i="157"/>
  <c r="F247" i="157"/>
  <c r="F249" i="157"/>
  <c r="F253" i="157"/>
  <c r="D255" i="157" s="1"/>
  <c r="F255" i="157" s="1"/>
  <c r="F257" i="157"/>
  <c r="D259" i="157" s="1"/>
  <c r="F259" i="157" s="1"/>
  <c r="F261" i="157"/>
  <c r="D263" i="157" s="1"/>
  <c r="F263" i="157" s="1"/>
  <c r="F265" i="157"/>
  <c r="D267" i="157" s="1"/>
  <c r="F267" i="157" s="1"/>
  <c r="F269" i="157"/>
  <c r="D271" i="157" s="1"/>
  <c r="F271" i="157" s="1"/>
  <c r="F273" i="157"/>
  <c r="D275" i="157" s="1"/>
  <c r="F275" i="157" s="1"/>
  <c r="F279" i="157"/>
  <c r="F281" i="157"/>
  <c r="F285" i="157"/>
  <c r="F287" i="157"/>
  <c r="F291" i="157"/>
  <c r="F293" i="157"/>
  <c r="F294" i="157"/>
  <c r="F296" i="157"/>
  <c r="A299" i="157"/>
  <c r="F305" i="157"/>
  <c r="F307" i="157"/>
  <c r="F309" i="157"/>
  <c r="F317" i="157"/>
  <c r="F319" i="157"/>
  <c r="F325" i="157"/>
  <c r="F329" i="157"/>
  <c r="F335" i="157"/>
  <c r="F341" i="157"/>
  <c r="F343" i="157"/>
  <c r="F347" i="157"/>
  <c r="F349" i="157"/>
  <c r="F353" i="157"/>
  <c r="F357" i="157"/>
  <c r="F361" i="157"/>
  <c r="F365" i="157"/>
  <c r="F369" i="157"/>
  <c r="F373" i="157"/>
  <c r="F375" i="157"/>
  <c r="F379" i="157"/>
  <c r="F381" i="157"/>
  <c r="F385" i="157"/>
  <c r="F387" i="157"/>
  <c r="F389" i="157"/>
  <c r="F393" i="157"/>
  <c r="F395" i="157"/>
  <c r="F397" i="157"/>
  <c r="F403" i="157"/>
  <c r="F407" i="157"/>
  <c r="F409" i="157"/>
  <c r="F411" i="157"/>
  <c r="F413" i="157"/>
  <c r="F415" i="157"/>
  <c r="F417" i="157"/>
  <c r="F419" i="157"/>
  <c r="F421" i="157"/>
  <c r="F423" i="157"/>
  <c r="D425" i="157" s="1"/>
  <c r="F425" i="157" s="1"/>
  <c r="F431" i="157"/>
  <c r="F433" i="157"/>
  <c r="F435" i="157"/>
  <c r="F437" i="157"/>
  <c r="F439" i="157"/>
  <c r="F445" i="157"/>
  <c r="F447" i="157"/>
  <c r="F449" i="157"/>
  <c r="F453" i="157"/>
  <c r="F455" i="157"/>
  <c r="F457" i="157"/>
  <c r="F459" i="157"/>
  <c r="F461" i="157"/>
  <c r="F463" i="157"/>
  <c r="F465" i="157"/>
  <c r="F469" i="157"/>
  <c r="F471" i="157"/>
  <c r="F475" i="157"/>
  <c r="F477" i="157"/>
  <c r="F481" i="157"/>
  <c r="D483" i="157" s="1"/>
  <c r="F483" i="157" s="1"/>
  <c r="A486" i="157"/>
  <c r="F492" i="157"/>
  <c r="F494" i="157"/>
  <c r="F498" i="157"/>
  <c r="F502" i="157"/>
  <c r="F504" i="157"/>
  <c r="F506" i="157"/>
  <c r="F508" i="157"/>
  <c r="F512" i="157"/>
  <c r="F514" i="157"/>
  <c r="A517" i="157"/>
  <c r="F523" i="157"/>
  <c r="F529" i="157"/>
  <c r="F531" i="157"/>
  <c r="F535" i="157"/>
  <c r="F537" i="157"/>
  <c r="F539" i="157"/>
  <c r="A542" i="157"/>
  <c r="F548" i="157"/>
  <c r="F554" i="157"/>
  <c r="D562" i="157" s="1"/>
  <c r="F562" i="157" s="1"/>
  <c r="F558" i="157"/>
  <c r="D564" i="157" s="1"/>
  <c r="F564" i="157" s="1"/>
  <c r="F566" i="157"/>
  <c r="F572" i="157"/>
  <c r="F578" i="157"/>
  <c r="F580" i="157"/>
  <c r="F584" i="157"/>
  <c r="F588" i="157"/>
  <c r="A591" i="157"/>
  <c r="F599" i="157"/>
  <c r="F603" i="157"/>
  <c r="F609" i="157"/>
  <c r="F613" i="157"/>
  <c r="F617" i="157"/>
  <c r="F619" i="157"/>
  <c r="F621" i="157"/>
  <c r="A624" i="157"/>
  <c r="F632" i="157"/>
  <c r="F634" i="157"/>
  <c r="F636" i="157"/>
  <c r="F640" i="157"/>
  <c r="F648" i="157"/>
  <c r="F650" i="157"/>
  <c r="F652" i="157"/>
  <c r="F658" i="157"/>
  <c r="F664" i="157"/>
  <c r="F666" i="157"/>
  <c r="F668" i="157"/>
  <c r="F670" i="157"/>
  <c r="F674" i="157"/>
  <c r="F676" i="157"/>
  <c r="F680" i="157"/>
  <c r="F684" i="157"/>
  <c r="F686" i="157"/>
  <c r="F690" i="157"/>
  <c r="F696" i="157"/>
  <c r="F698" i="157"/>
  <c r="F700" i="157"/>
  <c r="F704" i="157"/>
  <c r="F706" i="157"/>
  <c r="F708" i="157"/>
  <c r="F710" i="157"/>
  <c r="F714" i="157"/>
  <c r="F716" i="157"/>
  <c r="F718" i="157"/>
  <c r="F720" i="157"/>
  <c r="F722" i="157"/>
  <c r="F724" i="157"/>
  <c r="F728" i="157"/>
  <c r="F730" i="157"/>
  <c r="F732" i="157"/>
  <c r="A735" i="157"/>
  <c r="F743" i="157"/>
  <c r="F745" i="157"/>
  <c r="F747" i="157"/>
  <c r="F749" i="157"/>
  <c r="F751" i="157"/>
  <c r="F753" i="157"/>
  <c r="F755" i="157"/>
  <c r="F759" i="157"/>
  <c r="F763" i="157"/>
  <c r="F765" i="157"/>
  <c r="F769" i="157"/>
  <c r="F777" i="157"/>
  <c r="F779" i="157"/>
  <c r="F781" i="157"/>
  <c r="F785" i="157"/>
  <c r="F787" i="157"/>
  <c r="F795" i="157"/>
  <c r="F797" i="157"/>
  <c r="F799" i="157"/>
  <c r="F801" i="157"/>
  <c r="F803" i="157"/>
  <c r="F807" i="157"/>
  <c r="F809" i="157"/>
  <c r="F811" i="157"/>
  <c r="F815" i="157"/>
  <c r="F817" i="157"/>
  <c r="F819" i="157"/>
  <c r="F823" i="157"/>
  <c r="F825" i="157"/>
  <c r="F829" i="157"/>
  <c r="F831" i="157"/>
  <c r="F837" i="157"/>
  <c r="F839" i="157"/>
  <c r="F841" i="157"/>
  <c r="F847" i="157"/>
  <c r="F849" i="157"/>
  <c r="F851" i="157"/>
  <c r="F867" i="157"/>
  <c r="F871" i="157"/>
  <c r="F873" i="157"/>
  <c r="F877" i="157"/>
  <c r="F879" i="157"/>
  <c r="F881" i="157"/>
  <c r="A884" i="157"/>
  <c r="F892" i="157"/>
  <c r="F894" i="157"/>
  <c r="F900" i="157"/>
  <c r="F902" i="157"/>
  <c r="F904" i="157"/>
  <c r="F908" i="157"/>
  <c r="F910" i="157"/>
  <c r="F914" i="157"/>
  <c r="F920" i="157"/>
  <c r="F922" i="157"/>
  <c r="F926" i="157"/>
  <c r="F928" i="157"/>
  <c r="F932" i="157"/>
  <c r="F934" i="157"/>
  <c r="F938" i="157"/>
  <c r="F942" i="157"/>
  <c r="F944" i="157"/>
  <c r="F948" i="157"/>
  <c r="F950" i="157"/>
  <c r="F954" i="157"/>
  <c r="F956" i="157"/>
  <c r="F962" i="157"/>
  <c r="F966" i="157"/>
  <c r="F970" i="157"/>
  <c r="A973" i="157"/>
  <c r="F981" i="157"/>
  <c r="F983" i="157"/>
  <c r="F987" i="157"/>
  <c r="F991" i="157"/>
  <c r="F995" i="157"/>
  <c r="F999" i="157"/>
  <c r="F1001" i="157"/>
  <c r="F1005" i="157"/>
  <c r="F1007" i="157"/>
  <c r="F1009" i="157"/>
  <c r="F1013" i="157"/>
  <c r="F1017" i="157"/>
  <c r="F1021" i="157"/>
  <c r="F1023" i="157"/>
  <c r="F1025" i="157"/>
  <c r="F1029" i="157"/>
  <c r="F1037" i="157"/>
  <c r="F1039" i="157"/>
  <c r="F1043" i="157"/>
  <c r="D1047" i="157"/>
  <c r="F1047" i="157" s="1"/>
  <c r="F1051" i="157"/>
  <c r="F1053" i="157"/>
  <c r="F1055" i="157"/>
  <c r="F1057" i="157"/>
  <c r="A1060" i="157"/>
  <c r="F1066" i="157"/>
  <c r="F1070" i="157"/>
  <c r="F1072" i="157"/>
  <c r="F1074" i="157"/>
  <c r="F1076" i="157"/>
  <c r="F1080" i="157"/>
  <c r="F1082" i="157"/>
  <c r="F1086" i="157"/>
  <c r="F1088" i="157"/>
  <c r="F1092" i="157"/>
  <c r="F1094" i="157"/>
  <c r="F1100" i="157"/>
  <c r="A1103" i="157"/>
  <c r="F1107" i="157"/>
  <c r="F1113" i="157"/>
  <c r="F1115" i="157"/>
  <c r="F1119" i="157"/>
  <c r="F1121" i="157"/>
  <c r="F1125" i="157"/>
  <c r="F1127" i="157"/>
  <c r="F1129" i="157"/>
  <c r="F1133" i="157"/>
  <c r="F1135" i="157"/>
  <c r="F1139" i="157"/>
  <c r="F1141" i="157"/>
  <c r="F1143" i="157"/>
  <c r="F1149" i="157"/>
  <c r="F1153" i="157"/>
  <c r="F1155" i="157"/>
  <c r="F1159" i="157"/>
  <c r="F1163" i="157"/>
  <c r="A1166" i="157"/>
  <c r="F1174" i="157"/>
  <c r="F1180" i="157"/>
  <c r="A1185" i="157"/>
  <c r="F1191" i="157"/>
  <c r="F1199" i="157"/>
  <c r="F1201" i="157"/>
  <c r="F1205" i="157"/>
  <c r="F1207" i="157"/>
  <c r="F1211" i="157"/>
  <c r="F1213" i="157"/>
  <c r="F1225" i="157"/>
  <c r="A1228" i="157"/>
  <c r="F1236" i="157"/>
  <c r="F1238" i="157"/>
  <c r="F1252" i="157"/>
  <c r="A1255" i="157"/>
  <c r="F1259" i="157"/>
  <c r="F1267" i="157"/>
  <c r="F1269" i="157"/>
  <c r="F1271" i="157"/>
  <c r="F1275" i="157"/>
  <c r="F1277" i="157"/>
  <c r="F1279" i="157"/>
  <c r="F1285" i="157"/>
  <c r="F1287" i="157"/>
  <c r="D1291" i="157"/>
  <c r="F1291" i="157" s="1"/>
  <c r="D1293" i="157"/>
  <c r="F1293" i="157" s="1"/>
  <c r="F1297" i="157"/>
  <c r="F1299" i="157"/>
  <c r="A1302" i="157"/>
  <c r="F1310" i="157"/>
  <c r="F1312" i="157"/>
  <c r="F1318" i="157"/>
  <c r="F1322" i="157"/>
  <c r="F1324" i="157"/>
  <c r="F1326" i="157"/>
  <c r="A1329" i="157"/>
  <c r="F1333" i="157"/>
  <c r="F1335" i="157"/>
  <c r="F1337" i="157"/>
  <c r="F1339" i="157"/>
  <c r="F1343" i="157"/>
  <c r="F1347" i="157"/>
  <c r="F1349" i="157"/>
  <c r="F1351" i="157"/>
  <c r="F1353" i="157"/>
  <c r="F1357" i="157"/>
  <c r="F1359" i="157"/>
  <c r="F1361" i="157"/>
  <c r="F1363" i="157"/>
  <c r="F1371" i="157"/>
  <c r="F1373" i="157"/>
  <c r="F1377" i="157"/>
  <c r="A1380" i="157"/>
  <c r="F1386" i="157"/>
  <c r="F1388" i="157"/>
  <c r="F1392" i="157"/>
  <c r="F1394" i="157"/>
  <c r="F1396" i="157"/>
  <c r="A1399" i="157"/>
  <c r="F1407" i="157"/>
  <c r="F1413" i="157"/>
  <c r="F1415" i="157"/>
  <c r="F1419" i="157"/>
  <c r="F1421" i="157"/>
  <c r="F1425" i="157"/>
  <c r="F1427" i="157"/>
  <c r="F1429" i="157"/>
  <c r="F1435" i="157"/>
  <c r="F1439" i="157"/>
  <c r="F1443" i="157"/>
  <c r="F1445" i="157"/>
  <c r="F1447" i="157"/>
  <c r="F1449" i="157"/>
  <c r="F1453" i="157"/>
  <c r="A1456" i="157"/>
  <c r="F1462" i="157"/>
  <c r="F1464" i="157"/>
  <c r="F1468" i="157"/>
  <c r="F1472" i="157"/>
  <c r="F1476" i="157"/>
  <c r="F1478" i="157"/>
  <c r="F1480" i="157"/>
  <c r="F1484" i="157"/>
  <c r="F1486" i="157"/>
  <c r="F1490" i="157"/>
  <c r="F1492" i="157"/>
  <c r="A1495" i="157"/>
  <c r="F1503" i="157"/>
  <c r="F1505" i="157"/>
  <c r="F1511" i="157"/>
  <c r="F1515" i="157"/>
  <c r="F1517" i="157"/>
  <c r="F1521" i="157"/>
  <c r="D1523" i="157" s="1"/>
  <c r="F1523" i="157" s="1"/>
  <c r="A1526" i="157"/>
  <c r="F1534" i="157"/>
  <c r="F1536" i="157"/>
  <c r="F1538" i="157"/>
  <c r="F1542" i="157"/>
  <c r="F1544" i="157"/>
  <c r="F1546" i="157"/>
  <c r="F1548" i="157"/>
  <c r="F1550" i="157"/>
  <c r="F1554" i="157"/>
  <c r="F1556" i="157"/>
  <c r="F1560" i="157"/>
  <c r="F1562" i="157"/>
  <c r="F1564" i="157"/>
  <c r="A1567" i="157"/>
  <c r="F1575" i="157"/>
  <c r="F1577" i="157"/>
  <c r="F1579" i="157"/>
  <c r="F1587" i="157"/>
  <c r="F1589" i="157"/>
  <c r="F1593" i="157"/>
  <c r="F1595" i="157"/>
  <c r="F1597" i="157"/>
  <c r="F1599" i="157"/>
  <c r="A1602" i="157"/>
  <c r="F1610" i="157"/>
  <c r="F1614" i="157"/>
  <c r="F1616" i="157"/>
  <c r="F1620" i="157"/>
  <c r="F1622" i="157"/>
  <c r="F1624" i="157"/>
  <c r="F1628" i="157"/>
  <c r="F1630" i="157"/>
  <c r="F1638" i="157"/>
  <c r="F1640" i="157"/>
  <c r="F1642" i="157"/>
  <c r="D1648" i="157"/>
  <c r="F1648" i="157" s="1"/>
  <c r="F1650" i="157"/>
  <c r="F1652" i="157"/>
  <c r="D1654" i="157"/>
  <c r="F1654" i="157" s="1"/>
  <c r="F1660" i="157"/>
  <c r="F1662" i="157"/>
  <c r="F1666" i="157"/>
  <c r="F1668" i="157"/>
  <c r="F1674" i="157"/>
  <c r="F1676" i="157"/>
  <c r="F1678" i="157"/>
  <c r="F1680" i="157"/>
  <c r="F1682" i="157"/>
  <c r="F1688" i="157"/>
  <c r="F1690" i="157"/>
  <c r="F1692" i="157"/>
  <c r="F1694" i="157"/>
  <c r="F1696" i="157"/>
  <c r="F1698" i="157"/>
  <c r="F1700" i="157"/>
  <c r="F1704" i="157"/>
  <c r="F1708" i="157"/>
  <c r="F1710" i="157"/>
  <c r="F1712" i="157"/>
  <c r="A1715" i="157"/>
  <c r="F1723" i="157"/>
  <c r="F1725" i="157"/>
  <c r="F1729" i="157"/>
  <c r="F1731" i="157"/>
  <c r="F1735" i="157"/>
  <c r="F1741" i="157"/>
  <c r="F1745" i="157"/>
  <c r="F1749" i="157"/>
  <c r="F1751" i="157"/>
  <c r="F1753" i="157"/>
  <c r="F1755" i="157"/>
  <c r="F1759" i="157"/>
  <c r="F1761" i="157"/>
  <c r="F1765" i="157"/>
  <c r="F1767" i="157"/>
  <c r="F1769" i="157"/>
  <c r="F1773" i="157"/>
  <c r="F1775" i="157"/>
  <c r="F1777" i="157"/>
  <c r="F1783" i="157"/>
  <c r="F1785" i="157"/>
  <c r="F1787" i="157"/>
  <c r="F1791" i="157"/>
  <c r="F1793" i="157"/>
  <c r="A1796" i="157"/>
  <c r="F1806" i="157"/>
  <c r="F1808" i="157"/>
  <c r="F1810" i="157"/>
  <c r="F1812" i="157"/>
  <c r="F1814" i="157"/>
  <c r="F1818" i="157"/>
  <c r="F1820" i="157"/>
  <c r="F1822" i="157"/>
  <c r="F1824" i="157"/>
  <c r="F1826" i="157"/>
  <c r="F1834" i="157"/>
  <c r="F1836" i="157"/>
  <c r="F1838" i="157"/>
  <c r="F1840" i="157"/>
  <c r="F1842" i="157"/>
  <c r="F1846" i="157"/>
  <c r="F1848" i="157"/>
  <c r="F1850" i="157"/>
  <c r="F1852" i="157"/>
  <c r="F1854" i="157"/>
  <c r="F1858" i="157"/>
  <c r="F1860" i="157"/>
  <c r="F1862" i="157"/>
  <c r="F1870" i="157"/>
  <c r="F1872" i="157"/>
  <c r="F1874" i="157"/>
  <c r="F1876" i="157"/>
  <c r="F1878" i="157"/>
  <c r="F1880" i="157"/>
  <c r="F1884" i="157"/>
  <c r="A1887" i="157"/>
  <c r="F1893" i="157"/>
  <c r="F1895" i="157"/>
  <c r="F1899" i="157"/>
  <c r="F1901" i="157"/>
  <c r="F1905" i="157"/>
  <c r="F1907" i="157"/>
  <c r="F1911" i="157"/>
  <c r="F1913" i="157"/>
  <c r="F1915" i="157"/>
  <c r="F1919" i="157"/>
  <c r="F1921" i="157"/>
  <c r="F1923" i="157"/>
  <c r="F1929" i="157"/>
  <c r="F1931" i="157"/>
  <c r="F1937" i="157"/>
  <c r="F1939" i="157"/>
  <c r="F1947" i="157"/>
  <c r="F1949" i="157"/>
  <c r="F1951" i="157"/>
  <c r="F1953" i="157"/>
  <c r="F1955" i="157"/>
  <c r="F1957" i="157"/>
  <c r="F1959" i="157"/>
  <c r="F1961" i="157"/>
  <c r="F1963" i="157"/>
  <c r="F1967" i="157"/>
  <c r="F1969" i="157"/>
  <c r="F1971" i="157"/>
  <c r="F1973" i="157"/>
  <c r="A1976" i="157"/>
  <c r="F1982" i="157"/>
  <c r="F1984" i="157" s="1"/>
  <c r="F2053" i="157" s="1"/>
  <c r="A1985" i="157"/>
  <c r="F1991" i="157"/>
  <c r="D1993" i="157" s="1"/>
  <c r="F1993" i="157" s="1"/>
  <c r="F1997" i="157"/>
  <c r="F2001" i="157"/>
  <c r="D2003" i="157" s="1"/>
  <c r="F2003" i="157" s="1"/>
  <c r="F2005" i="157"/>
  <c r="D2007" i="157" s="1"/>
  <c r="F2007" i="157" s="1"/>
  <c r="F2009" i="157"/>
  <c r="D2011" i="157" s="1"/>
  <c r="F2011" i="157" s="1"/>
  <c r="F2013" i="157"/>
  <c r="F2017" i="157"/>
  <c r="D2019" i="157" s="1"/>
  <c r="F2019" i="157" s="1"/>
  <c r="A2023" i="157"/>
  <c r="B2023" i="157"/>
  <c r="A2024" i="157"/>
  <c r="B2024" i="157"/>
  <c r="A2025" i="157"/>
  <c r="B2025" i="157"/>
  <c r="A2026" i="157"/>
  <c r="B2026" i="157"/>
  <c r="A2027" i="157"/>
  <c r="B2027" i="157"/>
  <c r="A2028" i="157"/>
  <c r="B2028" i="157"/>
  <c r="A2029" i="157"/>
  <c r="B2029" i="157"/>
  <c r="A2030" i="157"/>
  <c r="B2030" i="157"/>
  <c r="A2031" i="157"/>
  <c r="B2031" i="157"/>
  <c r="A2032" i="157"/>
  <c r="B2032" i="157"/>
  <c r="A2033" i="157"/>
  <c r="B2033" i="157"/>
  <c r="A2034" i="157"/>
  <c r="B2034" i="157"/>
  <c r="A2035" i="157"/>
  <c r="B2035" i="157"/>
  <c r="A2036" i="157"/>
  <c r="B2036" i="157"/>
  <c r="A2037" i="157"/>
  <c r="B2037" i="157"/>
  <c r="A2038" i="157"/>
  <c r="B2038" i="157"/>
  <c r="A2039" i="157"/>
  <c r="B2039" i="157"/>
  <c r="A2040" i="157"/>
  <c r="B2040" i="157"/>
  <c r="A2041" i="157"/>
  <c r="B2041" i="157"/>
  <c r="A2042" i="157"/>
  <c r="B2042" i="157"/>
  <c r="A2043" i="157"/>
  <c r="B2043" i="157"/>
  <c r="A2044" i="157"/>
  <c r="B2044" i="157"/>
  <c r="A2045" i="157"/>
  <c r="B2045" i="157"/>
  <c r="A2046" i="157"/>
  <c r="B2046" i="157"/>
  <c r="A2047" i="157"/>
  <c r="B2047" i="157"/>
  <c r="A2048" i="157"/>
  <c r="B2048" i="157"/>
  <c r="A2049" i="157"/>
  <c r="B2049" i="157"/>
  <c r="A2050" i="157"/>
  <c r="B2050" i="157"/>
  <c r="A2051" i="157"/>
  <c r="B2051" i="157"/>
  <c r="A2052" i="157"/>
  <c r="B2052" i="157"/>
  <c r="A2053" i="157"/>
  <c r="B2053" i="157"/>
  <c r="A2054" i="157"/>
  <c r="B2054" i="157"/>
  <c r="D59" i="159" l="1"/>
  <c r="F59" i="159" s="1"/>
  <c r="F73" i="159" s="1"/>
  <c r="F76" i="159" s="1"/>
  <c r="F78" i="159" s="1"/>
  <c r="F29" i="161"/>
  <c r="F293" i="161" s="1"/>
  <c r="D38" i="613"/>
  <c r="D117" i="613"/>
  <c r="D38" i="523"/>
  <c r="D46" i="613"/>
  <c r="C120" i="613"/>
  <c r="D120" i="523"/>
  <c r="F119" i="614"/>
  <c r="D88" i="613"/>
  <c r="F209" i="160"/>
  <c r="F408" i="160" s="1"/>
  <c r="F137" i="160"/>
  <c r="F404" i="160" s="1"/>
  <c r="D57" i="613"/>
  <c r="D15" i="523"/>
  <c r="D38" i="253"/>
  <c r="D34" i="613"/>
  <c r="D74" i="613"/>
  <c r="D27" i="613"/>
  <c r="D20" i="613"/>
  <c r="D15" i="613"/>
  <c r="D57" i="523"/>
  <c r="D117" i="523"/>
  <c r="D9" i="613"/>
  <c r="D88" i="523"/>
  <c r="F167" i="158"/>
  <c r="F169" i="158" s="1"/>
  <c r="F175" i="158" s="1"/>
  <c r="D34" i="523"/>
  <c r="D46" i="523"/>
  <c r="F1254" i="157"/>
  <c r="F2039" i="157" s="1"/>
  <c r="F105" i="160"/>
  <c r="F402" i="160" s="1"/>
  <c r="F84" i="160"/>
  <c r="F401" i="160" s="1"/>
  <c r="F139" i="162"/>
  <c r="F193" i="162" s="1"/>
  <c r="F348" i="160"/>
  <c r="F411" i="160" s="1"/>
  <c r="F72" i="162"/>
  <c r="F190" i="162" s="1"/>
  <c r="D46" i="253"/>
  <c r="D27" i="253"/>
  <c r="D74" i="253"/>
  <c r="F1165" i="157"/>
  <c r="F2036" i="157" s="1"/>
  <c r="F1184" i="157"/>
  <c r="F2037" i="157" s="1"/>
  <c r="F1398" i="157"/>
  <c r="F2043" i="157" s="1"/>
  <c r="F1494" i="157"/>
  <c r="F2045" i="157" s="1"/>
  <c r="F87" i="162"/>
  <c r="F191" i="162" s="1"/>
  <c r="F230" i="160"/>
  <c r="F409" i="160" s="1"/>
  <c r="D88" i="253"/>
  <c r="F1328" i="157"/>
  <c r="F2041" i="157" s="1"/>
  <c r="F19" i="158"/>
  <c r="F171" i="158" s="1"/>
  <c r="D27" i="523"/>
  <c r="F1102" i="157"/>
  <c r="F2035" i="157" s="1"/>
  <c r="F124" i="160"/>
  <c r="F403" i="160" s="1"/>
  <c r="F1227" i="157"/>
  <c r="F2038" i="157" s="1"/>
  <c r="F516" i="157"/>
  <c r="F2027" i="157" s="1"/>
  <c r="F31" i="160"/>
  <c r="F399" i="160" s="1"/>
  <c r="F265" i="161"/>
  <c r="F300" i="161" s="1"/>
  <c r="F168" i="161"/>
  <c r="F297" i="161" s="1"/>
  <c r="F1886" i="157"/>
  <c r="F2051" i="157" s="1"/>
  <c r="D392" i="160"/>
  <c r="F392" i="160" s="1"/>
  <c r="F396" i="160" s="1"/>
  <c r="F413" i="160" s="1"/>
  <c r="F883" i="157"/>
  <c r="F2032" i="157" s="1"/>
  <c r="F136" i="158"/>
  <c r="F174" i="158" s="1"/>
  <c r="D117" i="253"/>
  <c r="F623" i="157"/>
  <c r="F2030" i="157" s="1"/>
  <c r="F196" i="160"/>
  <c r="F407" i="160" s="1"/>
  <c r="F106" i="161"/>
  <c r="F295" i="161" s="1"/>
  <c r="F1795" i="157"/>
  <c r="F2050" i="157" s="1"/>
  <c r="F1714" i="157"/>
  <c r="F2049" i="157" s="1"/>
  <c r="F1059" i="157"/>
  <c r="F2034" i="157" s="1"/>
  <c r="F333" i="160"/>
  <c r="F410" i="160" s="1"/>
  <c r="F137" i="161"/>
  <c r="F296" i="161" s="1"/>
  <c r="F144" i="157"/>
  <c r="F2024" i="157" s="1"/>
  <c r="F219" i="161"/>
  <c r="F298" i="161" s="1"/>
  <c r="F122" i="162"/>
  <c r="F192" i="162" s="1"/>
  <c r="F38" i="158"/>
  <c r="F172" i="158" s="1"/>
  <c r="F15" i="160"/>
  <c r="F398" i="160" s="1"/>
  <c r="F1566" i="157"/>
  <c r="F2047" i="157" s="1"/>
  <c r="F1379" i="157"/>
  <c r="F2042" i="157" s="1"/>
  <c r="F165" i="160"/>
  <c r="F406" i="160" s="1"/>
  <c r="D20" i="253"/>
  <c r="F1975" i="157"/>
  <c r="F2052" i="157" s="1"/>
  <c r="F49" i="162"/>
  <c r="F189" i="162" s="1"/>
  <c r="F1301" i="157"/>
  <c r="F2040" i="157" s="1"/>
  <c r="F734" i="157"/>
  <c r="F2031" i="157" s="1"/>
  <c r="F1525" i="157"/>
  <c r="F2046" i="157" s="1"/>
  <c r="F1601" i="157"/>
  <c r="F2048" i="157" s="1"/>
  <c r="F240" i="161"/>
  <c r="F299" i="161" s="1"/>
  <c r="F162" i="162"/>
  <c r="F541" i="157"/>
  <c r="F2028" i="157" s="1"/>
  <c r="D15" i="253"/>
  <c r="D104" i="253"/>
  <c r="F1455" i="157"/>
  <c r="F2044" i="157" s="1"/>
  <c r="F972" i="157"/>
  <c r="F2033" i="157" s="1"/>
  <c r="F590" i="157"/>
  <c r="F2029" i="157" s="1"/>
  <c r="D9" i="253"/>
  <c r="F115" i="157"/>
  <c r="F2023" i="157" s="1"/>
  <c r="F485" i="157"/>
  <c r="F2026" i="157" s="1"/>
  <c r="F51" i="161"/>
  <c r="F294" i="161" s="1"/>
  <c r="F298" i="157"/>
  <c r="F2025" i="157" s="1"/>
  <c r="F2021" i="157"/>
  <c r="F2054" i="157" s="1"/>
  <c r="G119" i="614" l="1"/>
  <c r="D120" i="613"/>
  <c r="F194" i="162"/>
  <c r="F187" i="162"/>
  <c r="F195" i="162" s="1"/>
  <c r="F290" i="161"/>
  <c r="F301" i="161" s="1"/>
  <c r="F302" i="161" s="1"/>
  <c r="F61" i="160"/>
  <c r="F400" i="160" s="1"/>
  <c r="F414" i="160" s="1"/>
  <c r="F176" i="158"/>
  <c r="F2055" i="157"/>
  <c r="F196" i="162" l="1"/>
  <c r="F82" i="62"/>
  <c r="H82" i="62" s="1"/>
  <c r="F77" i="62"/>
  <c r="H77" i="62" s="1"/>
  <c r="F75" i="62"/>
  <c r="H75" i="62" s="1"/>
  <c r="F65" i="62"/>
  <c r="H65" i="62" s="1"/>
  <c r="G9" i="102"/>
  <c r="G23" i="155"/>
  <c r="I23" i="155" s="1"/>
  <c r="H29" i="92" l="1"/>
  <c r="H13" i="92"/>
  <c r="H22" i="92"/>
  <c r="H21" i="92"/>
  <c r="H20" i="92"/>
  <c r="H18" i="92"/>
  <c r="H17" i="92"/>
  <c r="H16" i="92"/>
  <c r="H15" i="92"/>
  <c r="H12" i="92"/>
  <c r="H11" i="92"/>
  <c r="H10" i="92"/>
  <c r="H9" i="92"/>
  <c r="H8" i="92"/>
  <c r="H7" i="92"/>
  <c r="H6" i="92"/>
  <c r="H5" i="92"/>
  <c r="G12" i="91"/>
  <c r="H34" i="62" l="1"/>
  <c r="F31" i="62"/>
  <c r="H31" i="62" s="1"/>
  <c r="H20" i="62"/>
  <c r="H19" i="62"/>
  <c r="H18" i="62"/>
  <c r="H16" i="62"/>
  <c r="H15" i="62"/>
  <c r="H14" i="62"/>
  <c r="H13" i="62"/>
  <c r="H12" i="62"/>
  <c r="F23" i="62"/>
  <c r="H23" i="62" s="1"/>
  <c r="F9" i="62"/>
  <c r="H9" i="62" s="1"/>
  <c r="F39" i="137"/>
  <c r="H39" i="137" s="1"/>
  <c r="G19" i="155"/>
  <c r="I19" i="155" s="1"/>
  <c r="G17" i="155"/>
  <c r="I17" i="155" s="1"/>
  <c r="G15" i="155"/>
  <c r="I15" i="155" s="1"/>
  <c r="G13" i="155"/>
  <c r="I13" i="155" s="1"/>
  <c r="G8" i="155"/>
  <c r="I8" i="155" s="1"/>
  <c r="G6" i="156"/>
  <c r="G5" i="156"/>
  <c r="G11" i="153"/>
  <c r="G36" i="154"/>
  <c r="G35" i="154"/>
  <c r="G33" i="154"/>
  <c r="G32" i="154"/>
  <c r="G31" i="154"/>
  <c r="G29" i="154"/>
  <c r="G28" i="154"/>
  <c r="G26" i="154"/>
  <c r="G25" i="154"/>
  <c r="G24" i="154"/>
  <c r="G22" i="154"/>
  <c r="G21" i="154"/>
  <c r="G20" i="154"/>
  <c r="G19" i="154"/>
  <c r="G17" i="154"/>
  <c r="G16" i="154"/>
  <c r="G15" i="154"/>
  <c r="G14" i="154"/>
  <c r="G13" i="154"/>
  <c r="G11" i="154"/>
  <c r="G10" i="154"/>
  <c r="G8" i="154"/>
  <c r="G6" i="154"/>
  <c r="G5" i="154"/>
  <c r="G19" i="152"/>
  <c r="G18" i="152"/>
  <c r="G17" i="152"/>
  <c r="G16" i="152"/>
  <c r="G15" i="152"/>
  <c r="G14" i="152"/>
  <c r="G13" i="152"/>
  <c r="G11" i="152"/>
  <c r="G10" i="152"/>
  <c r="G8" i="152"/>
  <c r="G7" i="152"/>
  <c r="G5" i="152"/>
  <c r="G8" i="151"/>
  <c r="G6" i="151"/>
  <c r="G5" i="151"/>
  <c r="G10" i="150"/>
  <c r="G9" i="150"/>
  <c r="G8" i="150"/>
  <c r="G6" i="150"/>
  <c r="G18" i="149"/>
  <c r="G16" i="149"/>
  <c r="G14" i="149"/>
  <c r="G13" i="149"/>
  <c r="G11" i="149"/>
  <c r="G10" i="149"/>
  <c r="G8" i="149"/>
  <c r="G7" i="149"/>
  <c r="G6" i="149"/>
  <c r="E20" i="149"/>
  <c r="G20" i="149" s="1"/>
  <c r="H23" i="147"/>
  <c r="H22" i="147"/>
  <c r="H21" i="147"/>
  <c r="H19" i="147"/>
  <c r="H18" i="147"/>
  <c r="H16" i="147"/>
  <c r="H15" i="147"/>
  <c r="H13" i="147"/>
  <c r="H12" i="147"/>
  <c r="H10" i="147"/>
  <c r="H9" i="147"/>
  <c r="H6" i="147"/>
  <c r="H5" i="147"/>
  <c r="G18" i="148"/>
  <c r="G17" i="148"/>
  <c r="G16" i="148"/>
  <c r="G15" i="148"/>
  <c r="G13" i="148"/>
  <c r="G12" i="148"/>
  <c r="G10" i="148"/>
  <c r="G9" i="148"/>
  <c r="G7" i="148"/>
  <c r="G6" i="148"/>
  <c r="G24" i="146"/>
  <c r="G22" i="146"/>
  <c r="G20" i="146"/>
  <c r="G18" i="146"/>
  <c r="G16" i="146"/>
  <c r="G14" i="146"/>
  <c r="G13" i="146"/>
  <c r="G11" i="146"/>
  <c r="G9" i="146"/>
  <c r="G8" i="146"/>
  <c r="G7" i="146"/>
  <c r="G6" i="146"/>
  <c r="I24" i="145"/>
  <c r="I17" i="145"/>
  <c r="I16" i="145"/>
  <c r="I15" i="145"/>
  <c r="I12" i="145"/>
  <c r="I11" i="145"/>
  <c r="I9" i="145"/>
  <c r="I8" i="145"/>
  <c r="G22" i="145"/>
  <c r="I22" i="145" s="1"/>
  <c r="G32" i="143"/>
  <c r="G30" i="143"/>
  <c r="G28" i="143"/>
  <c r="G26" i="143"/>
  <c r="G25" i="143"/>
  <c r="G23" i="143"/>
  <c r="G22" i="143"/>
  <c r="G21" i="143"/>
  <c r="G20" i="143"/>
  <c r="G7" i="142"/>
  <c r="G6" i="142"/>
  <c r="G6" i="141"/>
  <c r="G5" i="141"/>
  <c r="G14" i="140"/>
  <c r="G13" i="140"/>
  <c r="G12" i="140"/>
  <c r="G11" i="140"/>
  <c r="G9" i="140"/>
  <c r="G8" i="140"/>
  <c r="G7" i="140"/>
  <c r="G6" i="140"/>
  <c r="H20" i="139"/>
  <c r="H19" i="139"/>
  <c r="H18" i="139"/>
  <c r="H16" i="139"/>
  <c r="H15" i="139"/>
  <c r="H14" i="139"/>
  <c r="H11" i="139"/>
  <c r="H10" i="139"/>
  <c r="H8" i="139"/>
  <c r="H7" i="139"/>
  <c r="H6" i="139"/>
  <c r="H38" i="138"/>
  <c r="H37" i="138"/>
  <c r="H35" i="138"/>
  <c r="H33" i="138"/>
  <c r="H32" i="138"/>
  <c r="H31" i="138"/>
  <c r="H30" i="138"/>
  <c r="H29" i="138"/>
  <c r="H28" i="138"/>
  <c r="H27" i="138"/>
  <c r="H25" i="138"/>
  <c r="H24" i="138"/>
  <c r="H21" i="138"/>
  <c r="H20" i="138"/>
  <c r="H19" i="138"/>
  <c r="H18" i="138"/>
  <c r="H17" i="138"/>
  <c r="H16" i="138"/>
  <c r="H14" i="138"/>
  <c r="H13" i="138"/>
  <c r="H11" i="138"/>
  <c r="H10" i="138"/>
  <c r="H9" i="138"/>
  <c r="H8" i="138"/>
  <c r="H7" i="138"/>
  <c r="H6" i="138"/>
  <c r="H42" i="137"/>
  <c r="H41" i="137"/>
  <c r="H36" i="137"/>
  <c r="H35" i="137"/>
  <c r="H34" i="137"/>
  <c r="H32" i="137"/>
  <c r="H31" i="137"/>
  <c r="H28" i="137"/>
  <c r="H27" i="137"/>
  <c r="H26" i="137"/>
  <c r="H25" i="137"/>
  <c r="H24" i="137"/>
  <c r="H23" i="137"/>
  <c r="H22" i="137"/>
  <c r="H20" i="137"/>
  <c r="H19" i="137"/>
  <c r="H16" i="137"/>
  <c r="H15" i="137"/>
  <c r="H13" i="137"/>
  <c r="H12" i="137"/>
  <c r="H10" i="137"/>
  <c r="H9" i="137"/>
  <c r="H7" i="137"/>
  <c r="H6" i="137"/>
  <c r="G16" i="136"/>
  <c r="G12" i="136"/>
  <c r="G11" i="136"/>
  <c r="G10" i="136"/>
  <c r="G9" i="136"/>
  <c r="G6" i="136"/>
  <c r="E15" i="136"/>
  <c r="G15" i="136" s="1"/>
  <c r="G14" i="135"/>
  <c r="G13" i="135"/>
  <c r="G12" i="135"/>
  <c r="G11" i="135"/>
  <c r="G10" i="135"/>
  <c r="G8" i="135"/>
  <c r="G7" i="135"/>
  <c r="G6" i="135"/>
  <c r="H54" i="134"/>
  <c r="H53" i="134"/>
  <c r="H51" i="134"/>
  <c r="H50" i="134"/>
  <c r="H48" i="134"/>
  <c r="H47" i="134"/>
  <c r="H46" i="134"/>
  <c r="H45" i="134"/>
  <c r="H44" i="134"/>
  <c r="H43" i="134"/>
  <c r="H41" i="134"/>
  <c r="H40" i="134"/>
  <c r="H38" i="134"/>
  <c r="H37" i="134"/>
  <c r="H34" i="134"/>
  <c r="H32" i="134"/>
  <c r="H31" i="134"/>
  <c r="H29" i="134"/>
  <c r="H27" i="134"/>
  <c r="H26" i="134"/>
  <c r="H24" i="134"/>
  <c r="H23" i="134"/>
  <c r="H21" i="134"/>
  <c r="H20" i="134"/>
  <c r="H17" i="134"/>
  <c r="H16" i="134"/>
  <c r="H14" i="134"/>
  <c r="H13" i="134"/>
  <c r="H11" i="134"/>
  <c r="H10" i="134"/>
  <c r="H8" i="134"/>
  <c r="H7" i="134"/>
  <c r="H15" i="133"/>
  <c r="H14" i="133"/>
  <c r="H13" i="133"/>
  <c r="H12" i="133"/>
  <c r="H11" i="133"/>
  <c r="H10" i="133"/>
  <c r="H9" i="133"/>
  <c r="H8" i="133"/>
  <c r="H7" i="133"/>
  <c r="G15" i="132"/>
  <c r="G14" i="132"/>
  <c r="G12" i="132"/>
  <c r="G11" i="132"/>
  <c r="G10" i="132"/>
  <c r="G8" i="132"/>
  <c r="G7" i="132"/>
  <c r="G6" i="132"/>
  <c r="G5" i="132"/>
  <c r="H86" i="131"/>
  <c r="H85" i="131"/>
  <c r="H84" i="131"/>
  <c r="H83" i="131"/>
  <c r="H82" i="131"/>
  <c r="H81" i="131"/>
  <c r="H78" i="131"/>
  <c r="H77" i="131"/>
  <c r="H76" i="131"/>
  <c r="H74" i="131"/>
  <c r="H73" i="131"/>
  <c r="H72" i="131"/>
  <c r="H71" i="131"/>
  <c r="H69" i="131"/>
  <c r="H67" i="131"/>
  <c r="H66" i="131"/>
  <c r="H65" i="131"/>
  <c r="H62" i="131"/>
  <c r="H61" i="131"/>
  <c r="H60" i="131"/>
  <c r="H59" i="131"/>
  <c r="H58" i="131"/>
  <c r="H57" i="131"/>
  <c r="H56" i="131"/>
  <c r="H55" i="131"/>
  <c r="H53" i="131"/>
  <c r="H52" i="131"/>
  <c r="H51" i="131"/>
  <c r="H50" i="131"/>
  <c r="H49" i="131"/>
  <c r="H48" i="131"/>
  <c r="H46" i="131"/>
  <c r="H45" i="131"/>
  <c r="H44" i="131"/>
  <c r="H43" i="131"/>
  <c r="H42" i="131"/>
  <c r="H41" i="131"/>
  <c r="H39" i="131"/>
  <c r="H38" i="131"/>
  <c r="H37" i="131"/>
  <c r="H36" i="131"/>
  <c r="H35" i="131"/>
  <c r="H34" i="131"/>
  <c r="H33" i="131"/>
  <c r="H32" i="131"/>
  <c r="H30" i="131"/>
  <c r="H29" i="131"/>
  <c r="H28" i="131"/>
  <c r="H23" i="131"/>
  <c r="H22" i="131"/>
  <c r="H21" i="131"/>
  <c r="H20" i="131"/>
  <c r="H17" i="131"/>
  <c r="H16" i="131"/>
  <c r="H15" i="131"/>
  <c r="H14" i="131"/>
  <c r="H13" i="131"/>
  <c r="H12" i="131"/>
  <c r="H11" i="131"/>
  <c r="F8" i="131"/>
  <c r="H8" i="131" s="1"/>
  <c r="G9" i="130"/>
  <c r="G8" i="130"/>
  <c r="G7" i="130"/>
  <c r="G6" i="130"/>
  <c r="F11" i="128"/>
  <c r="F10" i="128"/>
  <c r="F9" i="128"/>
  <c r="F8" i="128"/>
  <c r="F7" i="128"/>
  <c r="F6" i="128"/>
  <c r="F5" i="128"/>
  <c r="F16" i="127"/>
  <c r="F15" i="127"/>
  <c r="F14" i="127"/>
  <c r="F13" i="127"/>
  <c r="F12" i="127"/>
  <c r="F11" i="127"/>
  <c r="F10" i="127"/>
  <c r="F9" i="127"/>
  <c r="F8" i="127"/>
  <c r="F7" i="127"/>
  <c r="F6" i="127"/>
  <c r="F5" i="127"/>
  <c r="G21" i="126"/>
  <c r="G20" i="126"/>
  <c r="G19" i="126"/>
  <c r="G18" i="126"/>
  <c r="G17" i="126"/>
  <c r="G16" i="126"/>
  <c r="G15" i="126"/>
  <c r="G14" i="126"/>
  <c r="G13" i="126"/>
  <c r="G12" i="126"/>
  <c r="G11" i="126"/>
  <c r="G11" i="125"/>
  <c r="G10" i="125"/>
  <c r="G9" i="125"/>
  <c r="G7" i="125"/>
  <c r="G6" i="125"/>
  <c r="H42" i="124"/>
  <c r="H41" i="124"/>
  <c r="H40" i="124"/>
  <c r="H39" i="124"/>
  <c r="H38" i="124"/>
  <c r="H36" i="124"/>
  <c r="H35" i="124"/>
  <c r="H34" i="124"/>
  <c r="H33" i="124"/>
  <c r="H32" i="124"/>
  <c r="H31" i="124"/>
  <c r="H30" i="124"/>
  <c r="H27" i="124"/>
  <c r="H26" i="124"/>
  <c r="H25" i="124"/>
  <c r="H24" i="124"/>
  <c r="H22" i="124"/>
  <c r="H21" i="124"/>
  <c r="H20" i="124"/>
  <c r="H18" i="124"/>
  <c r="H17" i="124"/>
  <c r="H16" i="124"/>
  <c r="H15" i="124"/>
  <c r="H14" i="124"/>
  <c r="H13" i="124"/>
  <c r="H12" i="124"/>
  <c r="H10" i="124"/>
  <c r="H9" i="124"/>
  <c r="G22" i="123"/>
  <c r="G21" i="123"/>
  <c r="G20" i="123"/>
  <c r="G19" i="123"/>
  <c r="G17" i="123"/>
  <c r="G16" i="123"/>
  <c r="G15" i="123"/>
  <c r="G14" i="123"/>
  <c r="G13" i="123"/>
  <c r="G12" i="123"/>
  <c r="G10" i="123"/>
  <c r="G9" i="123"/>
  <c r="G8" i="123"/>
  <c r="G6" i="123"/>
  <c r="G36" i="121"/>
  <c r="G35" i="121"/>
  <c r="G34" i="121"/>
  <c r="G33" i="121"/>
  <c r="G31" i="121"/>
  <c r="G30" i="121"/>
  <c r="G29" i="121"/>
  <c r="G28" i="121"/>
  <c r="G27" i="121"/>
  <c r="G26" i="121"/>
  <c r="G25" i="121"/>
  <c r="G23" i="121"/>
  <c r="G22" i="121"/>
  <c r="G21" i="121"/>
  <c r="G20" i="121"/>
  <c r="G19" i="121"/>
  <c r="G17" i="121"/>
  <c r="G16" i="121"/>
  <c r="G15" i="121"/>
  <c r="G13" i="121"/>
  <c r="G12" i="121"/>
  <c r="G11" i="121"/>
  <c r="G10" i="121"/>
  <c r="G9" i="121"/>
  <c r="G77" i="120"/>
  <c r="G76" i="120"/>
  <c r="G75" i="120"/>
  <c r="G74" i="120"/>
  <c r="G73" i="120"/>
  <c r="G72" i="120"/>
  <c r="G71" i="120"/>
  <c r="G70" i="120"/>
  <c r="G69" i="120"/>
  <c r="G68" i="120"/>
  <c r="G67" i="120"/>
  <c r="G66" i="120"/>
  <c r="G60" i="120"/>
  <c r="G59" i="120"/>
  <c r="G58" i="120"/>
  <c r="G57" i="120"/>
  <c r="G56" i="120"/>
  <c r="G55" i="120"/>
  <c r="G54" i="120"/>
  <c r="G53" i="120"/>
  <c r="G51" i="120"/>
  <c r="G50" i="120"/>
  <c r="G49" i="120"/>
  <c r="G47" i="120"/>
  <c r="G46" i="120"/>
  <c r="G45" i="120"/>
  <c r="G44" i="120"/>
  <c r="G42" i="120"/>
  <c r="G41" i="120"/>
  <c r="G40" i="120"/>
  <c r="G39" i="120"/>
  <c r="G38" i="120"/>
  <c r="G37" i="120"/>
  <c r="G36" i="120"/>
  <c r="G35" i="120"/>
  <c r="G34" i="120"/>
  <c r="G33" i="120"/>
  <c r="G32" i="120"/>
  <c r="G31" i="120"/>
  <c r="G29" i="120"/>
  <c r="G28" i="120"/>
  <c r="G27" i="120"/>
  <c r="G25" i="120"/>
  <c r="G24" i="120"/>
  <c r="G23" i="120"/>
  <c r="G22" i="120"/>
  <c r="G21" i="120"/>
  <c r="G20" i="120"/>
  <c r="G19" i="120"/>
  <c r="G18" i="120"/>
  <c r="G17" i="120"/>
  <c r="G16" i="120"/>
  <c r="G29" i="119"/>
  <c r="G28" i="119"/>
  <c r="G27" i="119"/>
  <c r="G26" i="119"/>
  <c r="G25" i="119"/>
  <c r="G24" i="119"/>
  <c r="G22" i="119"/>
  <c r="G19" i="119"/>
  <c r="G18" i="119"/>
  <c r="G17" i="119"/>
  <c r="G15" i="119"/>
  <c r="G14" i="119"/>
  <c r="G12" i="119"/>
  <c r="G11" i="119"/>
  <c r="G10" i="119"/>
  <c r="G9" i="119"/>
  <c r="G8" i="119"/>
  <c r="H73" i="118"/>
  <c r="H72" i="118"/>
  <c r="H71" i="118"/>
  <c r="H68" i="118"/>
  <c r="H67" i="118"/>
  <c r="H66" i="118"/>
  <c r="H65" i="118"/>
  <c r="H63" i="118"/>
  <c r="H62" i="118"/>
  <c r="H60" i="118"/>
  <c r="H58" i="118"/>
  <c r="H56" i="118"/>
  <c r="H54" i="118"/>
  <c r="H53" i="118"/>
  <c r="H52" i="118"/>
  <c r="H50" i="118"/>
  <c r="H49" i="118"/>
  <c r="H48" i="118"/>
  <c r="H46" i="118"/>
  <c r="H45" i="118"/>
  <c r="H44" i="118"/>
  <c r="H42" i="118"/>
  <c r="H41" i="118"/>
  <c r="H40" i="118"/>
  <c r="H39" i="118"/>
  <c r="H38" i="118"/>
  <c r="H36" i="118"/>
  <c r="H35" i="118"/>
  <c r="H34" i="118"/>
  <c r="H32" i="118"/>
  <c r="H31" i="118"/>
  <c r="H27" i="118"/>
  <c r="H26" i="118"/>
  <c r="H25" i="118"/>
  <c r="H23" i="118"/>
  <c r="H22" i="118"/>
  <c r="H21" i="118"/>
  <c r="H19" i="118"/>
  <c r="H18" i="118"/>
  <c r="H17" i="118"/>
  <c r="H15" i="118"/>
  <c r="H14" i="118"/>
  <c r="H13" i="118"/>
  <c r="H10" i="118"/>
  <c r="G19" i="115" l="1"/>
  <c r="I52" i="113"/>
  <c r="I51" i="113"/>
  <c r="I49" i="113"/>
  <c r="I48" i="113"/>
  <c r="I47" i="113"/>
  <c r="I46" i="113"/>
  <c r="I45" i="113"/>
  <c r="I44" i="113"/>
  <c r="I43" i="113"/>
  <c r="I40" i="113"/>
  <c r="I39" i="113"/>
  <c r="I38" i="113"/>
  <c r="I37" i="113"/>
  <c r="I36" i="113"/>
  <c r="I29" i="113"/>
  <c r="I26" i="113"/>
  <c r="I25" i="113"/>
  <c r="I24" i="113"/>
  <c r="I10" i="113"/>
  <c r="F7" i="111"/>
  <c r="F6" i="111"/>
  <c r="F5" i="111"/>
  <c r="F17" i="108"/>
  <c r="H17" i="108" s="1"/>
  <c r="G16" i="105" l="1"/>
  <c r="G15" i="105"/>
  <c r="G14" i="105"/>
  <c r="G12" i="105"/>
  <c r="G11" i="105"/>
  <c r="G10" i="105"/>
  <c r="G9" i="105"/>
  <c r="G7" i="105"/>
  <c r="G6" i="105"/>
  <c r="H64" i="104"/>
  <c r="H63" i="104"/>
  <c r="H62" i="104"/>
  <c r="H60" i="104"/>
  <c r="H59" i="104"/>
  <c r="H57" i="104"/>
  <c r="H55" i="104"/>
  <c r="H54" i="104"/>
  <c r="H53" i="104"/>
  <c r="H52" i="104"/>
  <c r="H50" i="104"/>
  <c r="H49" i="104"/>
  <c r="H48" i="104"/>
  <c r="H47" i="104"/>
  <c r="H45" i="104"/>
  <c r="H44" i="104"/>
  <c r="H43" i="104"/>
  <c r="H42" i="104"/>
  <c r="H40" i="104"/>
  <c r="H39" i="104"/>
  <c r="H38" i="104"/>
  <c r="H37" i="104"/>
  <c r="H34" i="104"/>
  <c r="H33" i="104"/>
  <c r="H32" i="104"/>
  <c r="H31" i="104"/>
  <c r="H30" i="104"/>
  <c r="H28" i="104"/>
  <c r="H27" i="104"/>
  <c r="H26" i="104"/>
  <c r="H25" i="104"/>
  <c r="H23" i="104"/>
  <c r="H22" i="104"/>
  <c r="H21" i="104"/>
  <c r="H20" i="104"/>
  <c r="H17" i="104"/>
  <c r="H16" i="104"/>
  <c r="H15" i="104"/>
  <c r="H13" i="104"/>
  <c r="H12" i="104"/>
  <c r="H11" i="104"/>
  <c r="H9" i="104"/>
  <c r="H8" i="104"/>
  <c r="H7" i="104"/>
  <c r="G10" i="103"/>
  <c r="G9" i="103"/>
  <c r="G8" i="103"/>
  <c r="G7" i="103"/>
  <c r="G6" i="103"/>
  <c r="G7" i="102"/>
  <c r="G6" i="102"/>
  <c r="H14" i="101"/>
  <c r="H13" i="101"/>
  <c r="H12" i="101"/>
  <c r="H10" i="101"/>
  <c r="H9" i="101"/>
  <c r="H8" i="101"/>
  <c r="H7" i="101"/>
  <c r="H12" i="100"/>
  <c r="H11" i="100"/>
  <c r="H10" i="100"/>
  <c r="H9" i="100"/>
  <c r="H8" i="100"/>
  <c r="H6" i="100"/>
  <c r="G8" i="99"/>
  <c r="G7" i="99"/>
  <c r="G6" i="99"/>
  <c r="H18" i="98"/>
  <c r="H17" i="98"/>
  <c r="H16" i="98"/>
  <c r="H14" i="98"/>
  <c r="H11" i="98"/>
  <c r="H10" i="98"/>
  <c r="H9" i="98"/>
  <c r="H7" i="98"/>
  <c r="G5" i="96"/>
  <c r="G5" i="94"/>
  <c r="G5" i="95"/>
  <c r="G44" i="93"/>
  <c r="G43" i="93"/>
  <c r="G42" i="93"/>
  <c r="G41" i="93"/>
  <c r="G39" i="93"/>
  <c r="G38" i="93"/>
  <c r="G37" i="93"/>
  <c r="G35" i="93"/>
  <c r="G34" i="93"/>
  <c r="G32" i="93"/>
  <c r="G31" i="93"/>
  <c r="G29" i="93"/>
  <c r="G28" i="93"/>
  <c r="G27" i="93"/>
  <c r="G26" i="93"/>
  <c r="G25" i="93"/>
  <c r="G24" i="93"/>
  <c r="G22" i="93"/>
  <c r="G21" i="93"/>
  <c r="G20" i="93"/>
  <c r="G18" i="93"/>
  <c r="G16" i="93"/>
  <c r="G15" i="93"/>
  <c r="G14" i="93"/>
  <c r="G13" i="93"/>
  <c r="G12" i="93"/>
  <c r="G10" i="93"/>
  <c r="G9" i="93"/>
  <c r="G8" i="93"/>
  <c r="G7" i="93"/>
  <c r="G6" i="93"/>
  <c r="H34" i="92"/>
  <c r="H33" i="92"/>
  <c r="H32" i="92"/>
  <c r="H30" i="92"/>
  <c r="H27" i="92"/>
  <c r="H25" i="92"/>
  <c r="H24" i="92"/>
  <c r="G11" i="91"/>
  <c r="G10" i="91"/>
  <c r="G9" i="91"/>
  <c r="G8" i="91"/>
  <c r="G7" i="91"/>
  <c r="G6" i="91"/>
  <c r="H48" i="89"/>
  <c r="H47" i="89"/>
  <c r="H45" i="89"/>
  <c r="H44" i="89"/>
  <c r="H43" i="89"/>
  <c r="H41" i="89"/>
  <c r="H40" i="89"/>
  <c r="H39" i="89"/>
  <c r="H37" i="89"/>
  <c r="H36" i="89"/>
  <c r="H34" i="89"/>
  <c r="H33" i="89"/>
  <c r="H32" i="89"/>
  <c r="H30" i="89"/>
  <c r="H28" i="89"/>
  <c r="H27" i="89"/>
  <c r="H26" i="89"/>
  <c r="H24" i="89"/>
  <c r="H23" i="89"/>
  <c r="H22" i="89"/>
  <c r="H19" i="89"/>
  <c r="H18" i="89"/>
  <c r="H15" i="89"/>
  <c r="H14" i="89"/>
  <c r="H13" i="89"/>
  <c r="H11" i="89"/>
  <c r="H10" i="89"/>
  <c r="H7" i="89"/>
  <c r="H6" i="89"/>
  <c r="I34" i="81"/>
  <c r="I32" i="81"/>
  <c r="I30" i="81"/>
  <c r="I29" i="81"/>
  <c r="I27" i="81"/>
  <c r="I23" i="81"/>
  <c r="I22" i="81"/>
  <c r="I21" i="81"/>
  <c r="I19" i="81"/>
  <c r="I18" i="81"/>
  <c r="I16" i="81"/>
  <c r="I14" i="81"/>
  <c r="I12" i="81"/>
  <c r="I11" i="81"/>
  <c r="I9" i="81"/>
  <c r="I8" i="81"/>
  <c r="I5" i="81"/>
  <c r="G48" i="93" l="1"/>
  <c r="C42" i="614" s="1"/>
  <c r="H52" i="89"/>
  <c r="C36" i="614" s="1"/>
  <c r="H22" i="75"/>
  <c r="H21" i="75"/>
  <c r="H19" i="75"/>
  <c r="H18" i="75"/>
  <c r="H17" i="75"/>
  <c r="H15" i="75"/>
  <c r="H14" i="75"/>
  <c r="H12" i="75"/>
  <c r="H11" i="75"/>
  <c r="H9" i="75"/>
  <c r="H8" i="75"/>
  <c r="H7" i="75"/>
  <c r="H6" i="75"/>
  <c r="H106" i="74"/>
  <c r="H105" i="74"/>
  <c r="H104" i="74"/>
  <c r="H103" i="74"/>
  <c r="H102" i="74"/>
  <c r="H101" i="74"/>
  <c r="H100" i="74"/>
  <c r="H99" i="74"/>
  <c r="H98" i="74"/>
  <c r="H222" i="74"/>
  <c r="H221" i="74"/>
  <c r="H220" i="74"/>
  <c r="H218" i="74"/>
  <c r="H217" i="74"/>
  <c r="H215" i="74"/>
  <c r="H214" i="74"/>
  <c r="H211" i="74"/>
  <c r="H210" i="74"/>
  <c r="H209" i="74"/>
  <c r="H208" i="74"/>
  <c r="H206" i="74"/>
  <c r="H205" i="74"/>
  <c r="H203" i="74"/>
  <c r="H202" i="74"/>
  <c r="H201" i="74"/>
  <c r="H200" i="74"/>
  <c r="H199" i="74"/>
  <c r="H197" i="74"/>
  <c r="H196" i="74"/>
  <c r="H195" i="74"/>
  <c r="H194" i="74"/>
  <c r="H192" i="74"/>
  <c r="H191" i="74"/>
  <c r="H189" i="74"/>
  <c r="H188" i="74"/>
  <c r="H186" i="74"/>
  <c r="H185" i="74"/>
  <c r="H183" i="74"/>
  <c r="H182" i="74"/>
  <c r="H179" i="74"/>
  <c r="H178" i="74"/>
  <c r="H176" i="74"/>
  <c r="H175" i="74"/>
  <c r="H174" i="74"/>
  <c r="H173" i="74"/>
  <c r="H172" i="74"/>
  <c r="H171" i="74"/>
  <c r="H169" i="74"/>
  <c r="H168" i="74"/>
  <c r="H167" i="74"/>
  <c r="H166" i="74"/>
  <c r="H165" i="74"/>
  <c r="H162" i="74"/>
  <c r="H161" i="74"/>
  <c r="H160" i="74"/>
  <c r="H158" i="74"/>
  <c r="H157" i="74"/>
  <c r="H154" i="74"/>
  <c r="H153" i="74"/>
  <c r="H152" i="74"/>
  <c r="H150" i="74"/>
  <c r="H149" i="74"/>
  <c r="H146" i="74"/>
  <c r="H145" i="74"/>
  <c r="H144" i="74"/>
  <c r="H142" i="74"/>
  <c r="H141" i="74"/>
  <c r="H138" i="74"/>
  <c r="H137" i="74"/>
  <c r="H136" i="74"/>
  <c r="H134" i="74"/>
  <c r="H133" i="74"/>
  <c r="H130" i="74"/>
  <c r="H129" i="74"/>
  <c r="H128" i="74"/>
  <c r="H126" i="74"/>
  <c r="H125" i="74"/>
  <c r="H122" i="74"/>
  <c r="H121" i="74"/>
  <c r="H120" i="74"/>
  <c r="H118" i="74"/>
  <c r="H117" i="74"/>
  <c r="H114" i="74"/>
  <c r="H113" i="74"/>
  <c r="H112" i="74"/>
  <c r="H110" i="74"/>
  <c r="H109" i="74"/>
  <c r="H97" i="74"/>
  <c r="H96" i="74"/>
  <c r="H94" i="74"/>
  <c r="H93" i="74"/>
  <c r="H92" i="74"/>
  <c r="H90" i="74"/>
  <c r="H89" i="74"/>
  <c r="H86" i="74"/>
  <c r="H85" i="74"/>
  <c r="H84" i="74"/>
  <c r="H82" i="74"/>
  <c r="H81" i="74"/>
  <c r="H80" i="74"/>
  <c r="H78" i="74"/>
  <c r="H77" i="74"/>
  <c r="H75" i="74"/>
  <c r="H74" i="74"/>
  <c r="H73" i="74"/>
  <c r="H71" i="74"/>
  <c r="H70" i="74"/>
  <c r="H69" i="74"/>
  <c r="H66" i="74"/>
  <c r="H65" i="74"/>
  <c r="H63" i="74"/>
  <c r="H62" i="74"/>
  <c r="H61" i="74"/>
  <c r="H60" i="74"/>
  <c r="H58" i="74"/>
  <c r="H57" i="74"/>
  <c r="H56" i="74"/>
  <c r="H55" i="74"/>
  <c r="H53" i="74"/>
  <c r="H52" i="74"/>
  <c r="H50" i="74"/>
  <c r="H49" i="74"/>
  <c r="H47" i="74"/>
  <c r="H46" i="74"/>
  <c r="H44" i="74"/>
  <c r="H43" i="74"/>
  <c r="H41" i="74"/>
  <c r="H40" i="74"/>
  <c r="H37" i="74"/>
  <c r="H36" i="74"/>
  <c r="H34" i="74"/>
  <c r="H33" i="74"/>
  <c r="H32" i="74"/>
  <c r="H31" i="74"/>
  <c r="H30" i="74"/>
  <c r="H29" i="74"/>
  <c r="H27" i="74"/>
  <c r="H26" i="74"/>
  <c r="H25" i="74"/>
  <c r="H24" i="74"/>
  <c r="H23" i="74"/>
  <c r="H20" i="74"/>
  <c r="H19" i="74"/>
  <c r="H18" i="74"/>
  <c r="H16" i="74"/>
  <c r="H15" i="74"/>
  <c r="H12" i="74"/>
  <c r="H11" i="74"/>
  <c r="H10" i="74"/>
  <c r="H8" i="74"/>
  <c r="H7" i="74"/>
  <c r="G81" i="69" l="1"/>
  <c r="I81" i="69" s="1"/>
  <c r="H29" i="66"/>
  <c r="E62" i="68"/>
  <c r="E68" i="68"/>
  <c r="G68" i="68" s="1"/>
  <c r="E66" i="68"/>
  <c r="G66" i="68" s="1"/>
  <c r="E64" i="68"/>
  <c r="G64" i="68" s="1"/>
  <c r="E60" i="68"/>
  <c r="G60" i="68" s="1"/>
  <c r="E58" i="68"/>
  <c r="G58" i="68" s="1"/>
  <c r="E16" i="68"/>
  <c r="G16" i="68" s="1"/>
  <c r="H55" i="66" l="1"/>
  <c r="H31" i="66"/>
  <c r="H85" i="62" l="1"/>
  <c r="C122" i="64" s="1"/>
  <c r="G10" i="156"/>
  <c r="G15" i="153"/>
  <c r="G41" i="154"/>
  <c r="G23" i="152"/>
  <c r="G12" i="151"/>
  <c r="G15" i="150"/>
  <c r="G24" i="149"/>
  <c r="H27" i="147"/>
  <c r="G21" i="148"/>
  <c r="G28" i="146"/>
  <c r="I29" i="145"/>
  <c r="I13" i="144"/>
  <c r="G36" i="143"/>
  <c r="G11" i="142"/>
  <c r="G10" i="141"/>
  <c r="G18" i="140"/>
  <c r="H24" i="139"/>
  <c r="H42" i="138"/>
  <c r="C97" i="64" s="1"/>
  <c r="C97" i="614" s="1"/>
  <c r="H46" i="137"/>
  <c r="C96" i="64" s="1"/>
  <c r="C96" i="614" s="1"/>
  <c r="G20" i="136"/>
  <c r="C95" i="64" s="1"/>
  <c r="C95" i="614" s="1"/>
  <c r="H95" i="614" s="1"/>
  <c r="G18" i="135"/>
  <c r="C94" i="64" s="1"/>
  <c r="C94" i="614" s="1"/>
  <c r="H94" i="614" s="1"/>
  <c r="H58" i="134"/>
  <c r="C93" i="64" s="1"/>
  <c r="C93" i="614" s="1"/>
  <c r="H19" i="133"/>
  <c r="C92" i="64" s="1"/>
  <c r="C92" i="614" s="1"/>
  <c r="G20" i="132"/>
  <c r="C91" i="64" s="1"/>
  <c r="C91" i="614" s="1"/>
  <c r="H90" i="131"/>
  <c r="C90" i="64" s="1"/>
  <c r="C90" i="614" s="1"/>
  <c r="G18" i="130"/>
  <c r="F14" i="129"/>
  <c r="F15" i="128"/>
  <c r="F20" i="127"/>
  <c r="G27" i="126"/>
  <c r="G15" i="125"/>
  <c r="H46" i="124"/>
  <c r="G26" i="123"/>
  <c r="G40" i="121"/>
  <c r="G81" i="120"/>
  <c r="G33" i="119"/>
  <c r="H77" i="118"/>
  <c r="I59" i="113"/>
  <c r="C69" i="64" s="1"/>
  <c r="C69" i="614" s="1"/>
  <c r="F11" i="111"/>
  <c r="C67" i="64" s="1"/>
  <c r="C67" i="614" s="1"/>
  <c r="H67" i="614" s="1"/>
  <c r="G20" i="105"/>
  <c r="C56" i="64" s="1"/>
  <c r="C56" i="614" s="1"/>
  <c r="H68" i="104"/>
  <c r="C55" i="64" s="1"/>
  <c r="C55" i="614" s="1"/>
  <c r="G14" i="103"/>
  <c r="C54" i="64" s="1"/>
  <c r="C54" i="614" s="1"/>
  <c r="H54" i="614" s="1"/>
  <c r="G11" i="102"/>
  <c r="C53" i="64" s="1"/>
  <c r="C53" i="614" s="1"/>
  <c r="H18" i="101"/>
  <c r="C52" i="64" s="1"/>
  <c r="C52" i="614" s="1"/>
  <c r="H52" i="614" s="1"/>
  <c r="H16" i="100"/>
  <c r="C51" i="64" s="1"/>
  <c r="C51" i="614" s="1"/>
  <c r="H51" i="614" s="1"/>
  <c r="G12" i="99"/>
  <c r="C50" i="64" s="1"/>
  <c r="C50" i="614" s="1"/>
  <c r="H50" i="614" s="1"/>
  <c r="H22" i="98"/>
  <c r="C49" i="64" s="1"/>
  <c r="C49" i="614" s="1"/>
  <c r="H49" i="614" s="1"/>
  <c r="G9" i="96"/>
  <c r="G9" i="94"/>
  <c r="G8" i="95"/>
  <c r="C42" i="64"/>
  <c r="H38" i="92"/>
  <c r="G16" i="91"/>
  <c r="C99" i="64" l="1"/>
  <c r="C99" i="614"/>
  <c r="C100" i="64"/>
  <c r="C100" i="614"/>
  <c r="C79" i="64"/>
  <c r="C79" i="614"/>
  <c r="C101" i="64"/>
  <c r="C101" i="614"/>
  <c r="C40" i="64"/>
  <c r="C40" i="614"/>
  <c r="C80" i="64"/>
  <c r="C80" i="614"/>
  <c r="C102" i="64"/>
  <c r="C102" i="614"/>
  <c r="C81" i="64"/>
  <c r="C81" i="614"/>
  <c r="C82" i="64"/>
  <c r="C82" i="614"/>
  <c r="C83" i="64"/>
  <c r="C83" i="614"/>
  <c r="C44" i="64"/>
  <c r="C44" i="614"/>
  <c r="C84" i="64"/>
  <c r="C84" i="614"/>
  <c r="C108" i="64"/>
  <c r="C108" i="614"/>
  <c r="C78" i="64"/>
  <c r="C78" i="614"/>
  <c r="C107" i="64"/>
  <c r="C107" i="614"/>
  <c r="C45" i="64"/>
  <c r="C45" i="614"/>
  <c r="I45" i="614" s="1"/>
  <c r="C85" i="64"/>
  <c r="C85" i="614"/>
  <c r="C109" i="64"/>
  <c r="C109" i="614"/>
  <c r="C106" i="64"/>
  <c r="C106" i="614"/>
  <c r="C43" i="64"/>
  <c r="C43" i="614"/>
  <c r="C86" i="64"/>
  <c r="C86" i="614"/>
  <c r="C110" i="64"/>
  <c r="C110" i="614"/>
  <c r="C103" i="64"/>
  <c r="C103" i="614"/>
  <c r="C112" i="64"/>
  <c r="C112" i="614"/>
  <c r="C76" i="64"/>
  <c r="C76" i="614"/>
  <c r="C113" i="64"/>
  <c r="C113" i="614"/>
  <c r="C77" i="64"/>
  <c r="C77" i="614"/>
  <c r="C114" i="64"/>
  <c r="C114" i="614"/>
  <c r="C41" i="64"/>
  <c r="C41" i="614"/>
  <c r="C87" i="64"/>
  <c r="C87" i="614"/>
  <c r="I87" i="614" s="1"/>
  <c r="C115" i="64"/>
  <c r="C115" i="614"/>
  <c r="C98" i="64"/>
  <c r="C98" i="614"/>
  <c r="C111" i="64"/>
  <c r="C111" i="614"/>
  <c r="C116" i="64"/>
  <c r="C116" i="614"/>
  <c r="I116" i="614" s="1"/>
  <c r="D122" i="64"/>
  <c r="C122" i="614"/>
  <c r="H69" i="614"/>
  <c r="C36" i="64"/>
  <c r="I38" i="81"/>
  <c r="H26" i="75"/>
  <c r="H226" i="74"/>
  <c r="D116" i="64" l="1"/>
  <c r="D103" i="64"/>
  <c r="D87" i="64"/>
  <c r="D45" i="64"/>
  <c r="C14" i="64"/>
  <c r="C14" i="614"/>
  <c r="C15" i="64"/>
  <c r="C15" i="614"/>
  <c r="C25" i="64"/>
  <c r="C25" i="614"/>
  <c r="H25" i="614" s="1"/>
  <c r="G62" i="68"/>
  <c r="H62" i="66" l="1"/>
  <c r="H11" i="67"/>
  <c r="H12" i="67"/>
  <c r="H6" i="66" l="1"/>
  <c r="H10" i="66"/>
  <c r="H11" i="66"/>
  <c r="H23" i="66"/>
  <c r="H26" i="66"/>
  <c r="H34" i="66"/>
  <c r="H35" i="66"/>
  <c r="H36" i="66"/>
  <c r="H37" i="66"/>
  <c r="H38" i="66"/>
  <c r="H40" i="66"/>
  <c r="H41" i="66"/>
  <c r="H42" i="66"/>
  <c r="H43" i="66"/>
  <c r="H44" i="66"/>
  <c r="H45" i="66"/>
  <c r="H46" i="66"/>
  <c r="H47" i="66"/>
  <c r="H48" i="66"/>
  <c r="H50" i="66"/>
  <c r="H51" i="66"/>
  <c r="H52" i="66"/>
  <c r="H67" i="66"/>
  <c r="H68" i="66"/>
  <c r="H82" i="66" l="1"/>
  <c r="C4" i="64" s="1"/>
  <c r="C4" i="614" l="1"/>
  <c r="H4" i="614" l="1"/>
  <c r="H14" i="67"/>
  <c r="H15" i="67"/>
  <c r="H16" i="67"/>
  <c r="H18" i="67"/>
  <c r="H22" i="67" l="1"/>
  <c r="C5" i="64" s="1"/>
  <c r="C5" i="614" s="1"/>
  <c r="H5" i="614" l="1"/>
  <c r="G6" i="68"/>
  <c r="G7" i="68"/>
  <c r="G8" i="68"/>
  <c r="G9" i="68"/>
  <c r="G10" i="68"/>
  <c r="G11" i="68"/>
  <c r="G12" i="68"/>
  <c r="G13" i="68"/>
  <c r="G14" i="68"/>
  <c r="G18" i="68"/>
  <c r="G19" i="68"/>
  <c r="G20" i="68"/>
  <c r="G21" i="68"/>
  <c r="G22" i="68"/>
  <c r="G23" i="68"/>
  <c r="G24" i="68"/>
  <c r="G25" i="68"/>
  <c r="G26" i="68"/>
  <c r="G28" i="68"/>
  <c r="G29" i="68"/>
  <c r="G30" i="68"/>
  <c r="G31" i="68"/>
  <c r="G32" i="68"/>
  <c r="G33" i="68"/>
  <c r="G34" i="68"/>
  <c r="G35" i="68"/>
  <c r="G36" i="68"/>
  <c r="G37" i="68"/>
  <c r="G38" i="68"/>
  <c r="G39" i="68"/>
  <c r="G40" i="68"/>
  <c r="G41" i="68"/>
  <c r="G42" i="68"/>
  <c r="G43" i="68"/>
  <c r="G44" i="68"/>
  <c r="G45" i="68"/>
  <c r="G46" i="68"/>
  <c r="G47" i="68"/>
  <c r="G48" i="68"/>
  <c r="G49" i="68"/>
  <c r="G50" i="68"/>
  <c r="G51" i="68"/>
  <c r="G52" i="68"/>
  <c r="G53" i="68"/>
  <c r="G54" i="68"/>
  <c r="G55" i="68"/>
  <c r="G71" i="68"/>
  <c r="G74" i="68"/>
  <c r="G75" i="68"/>
  <c r="G78" i="68"/>
  <c r="G80" i="68"/>
  <c r="G84" i="68" l="1"/>
  <c r="C6" i="64" l="1"/>
  <c r="C6" i="614" s="1"/>
  <c r="H6" i="614" l="1"/>
  <c r="I6" i="69"/>
  <c r="I7" i="69"/>
  <c r="I8" i="69"/>
  <c r="I11" i="69"/>
  <c r="I12" i="69"/>
  <c r="I14" i="69"/>
  <c r="I16" i="69"/>
  <c r="I19" i="69"/>
  <c r="I22" i="69"/>
  <c r="I23" i="69"/>
  <c r="I25" i="69"/>
  <c r="I26" i="69"/>
  <c r="I28" i="69"/>
  <c r="I30" i="69"/>
  <c r="I37" i="69"/>
  <c r="I38" i="69"/>
  <c r="I40" i="69"/>
  <c r="I41" i="69"/>
  <c r="I43" i="69"/>
  <c r="I44" i="69"/>
  <c r="I45" i="69"/>
  <c r="I47" i="69"/>
  <c r="I48" i="69"/>
  <c r="I49" i="69"/>
  <c r="I52" i="69"/>
  <c r="I55" i="69"/>
  <c r="I56" i="69"/>
  <c r="I57" i="69"/>
  <c r="I58" i="69"/>
  <c r="I59" i="69"/>
  <c r="I62" i="69"/>
  <c r="I63" i="69"/>
  <c r="I64" i="69"/>
  <c r="I66" i="69"/>
  <c r="I67" i="69"/>
  <c r="I68" i="69"/>
  <c r="I69" i="69"/>
  <c r="I70" i="69"/>
  <c r="I71" i="69"/>
  <c r="I72" i="69"/>
  <c r="I74" i="69"/>
  <c r="I75" i="69"/>
  <c r="I77" i="69"/>
  <c r="I78" i="69"/>
  <c r="I85" i="69" l="1"/>
  <c r="C7" i="64" s="1"/>
  <c r="C7" i="614" l="1"/>
  <c r="H7" i="614" l="1"/>
  <c r="G6" i="70"/>
  <c r="G7" i="70"/>
  <c r="G9" i="70"/>
  <c r="G11" i="70"/>
  <c r="G12" i="70"/>
  <c r="G13" i="70"/>
  <c r="G14" i="70"/>
  <c r="G16" i="70"/>
  <c r="G17" i="70"/>
  <c r="G21" i="70" l="1"/>
  <c r="C8" i="64" s="1"/>
  <c r="C8" i="614" l="1"/>
  <c r="H8" i="614" l="1"/>
  <c r="H6" i="71"/>
  <c r="H9" i="71"/>
  <c r="H10" i="71"/>
  <c r="H12" i="71"/>
  <c r="H13" i="71"/>
  <c r="H14" i="71"/>
  <c r="H18" i="71" l="1"/>
  <c r="C9" i="64" s="1"/>
  <c r="D9" i="64" s="1"/>
  <c r="H14" i="72"/>
  <c r="H17" i="72"/>
  <c r="H20" i="72"/>
  <c r="H21" i="72"/>
  <c r="H23" i="72"/>
  <c r="H25" i="72"/>
  <c r="C9" i="614" l="1"/>
  <c r="H29" i="72"/>
  <c r="C12" i="64" s="1"/>
  <c r="C12" i="614" s="1"/>
  <c r="H12" i="614" s="1"/>
  <c r="H7" i="73"/>
  <c r="H9" i="73"/>
  <c r="H14" i="73"/>
  <c r="H16" i="73"/>
  <c r="H17" i="73"/>
  <c r="H18" i="73"/>
  <c r="H7" i="76" l="1"/>
  <c r="H8" i="76"/>
  <c r="H9" i="76"/>
  <c r="H11" i="76"/>
  <c r="H15" i="76"/>
  <c r="H16" i="76"/>
  <c r="H17" i="76"/>
  <c r="H20" i="76"/>
  <c r="H21" i="76"/>
  <c r="H22" i="76"/>
  <c r="H23" i="76"/>
  <c r="H25" i="76"/>
  <c r="H26" i="76"/>
  <c r="H28" i="76"/>
  <c r="H30" i="76"/>
  <c r="H31" i="76"/>
  <c r="H33" i="76"/>
  <c r="H36" i="76"/>
  <c r="H37" i="76"/>
  <c r="H38" i="76"/>
  <c r="H40" i="76"/>
  <c r="H41" i="76"/>
  <c r="H42" i="76"/>
  <c r="H43" i="76"/>
  <c r="H45" i="76"/>
  <c r="H46" i="76"/>
  <c r="H47" i="76"/>
  <c r="H48" i="76"/>
  <c r="H49" i="76"/>
  <c r="H50" i="76"/>
  <c r="H52" i="76"/>
  <c r="H53" i="76"/>
  <c r="H54" i="76"/>
  <c r="H59" i="76" l="1"/>
  <c r="C18" i="64" s="1"/>
  <c r="C18" i="614" l="1"/>
  <c r="H18" i="614" l="1"/>
  <c r="I7" i="77"/>
  <c r="I8" i="77"/>
  <c r="I9" i="77"/>
  <c r="I10" i="77"/>
  <c r="I11" i="77"/>
  <c r="I12" i="77"/>
  <c r="I13" i="77"/>
  <c r="I15" i="77"/>
  <c r="I17" i="77"/>
  <c r="I18" i="77"/>
  <c r="I20" i="77"/>
  <c r="I24" i="77"/>
  <c r="I25" i="77"/>
  <c r="I26" i="77"/>
  <c r="I28" i="77"/>
  <c r="I29" i="77"/>
  <c r="I32" i="77"/>
  <c r="I33" i="77"/>
  <c r="I34" i="77"/>
  <c r="I35" i="77"/>
  <c r="I36" i="77"/>
  <c r="I39" i="77"/>
  <c r="I40" i="77"/>
  <c r="I42" i="77"/>
  <c r="I43" i="77"/>
  <c r="I44" i="77"/>
  <c r="I46" i="77"/>
  <c r="I47" i="77"/>
  <c r="I49" i="77"/>
  <c r="I50" i="77"/>
  <c r="I53" i="77"/>
  <c r="I54" i="77"/>
  <c r="I55" i="77"/>
  <c r="I58" i="77"/>
  <c r="I59" i="77"/>
  <c r="I60" i="77"/>
  <c r="I68" i="77"/>
  <c r="I70" i="77"/>
  <c r="I71" i="77"/>
  <c r="I72" i="77"/>
  <c r="I73" i="77"/>
  <c r="I75" i="77"/>
  <c r="I76" i="77"/>
  <c r="I77" i="77"/>
  <c r="I80" i="77" l="1"/>
  <c r="C19" i="64" s="1"/>
  <c r="C19" i="614" l="1"/>
  <c r="H7" i="78"/>
  <c r="H9" i="78"/>
  <c r="H10" i="78"/>
  <c r="H13" i="78"/>
  <c r="H14" i="78"/>
  <c r="H15" i="78"/>
  <c r="H17" i="78"/>
  <c r="H18" i="78"/>
  <c r="H20" i="78"/>
  <c r="H23" i="78"/>
  <c r="H24" i="78"/>
  <c r="H26" i="78"/>
  <c r="H27" i="78"/>
  <c r="H28" i="78"/>
  <c r="H29" i="78"/>
  <c r="H31" i="78"/>
  <c r="H32" i="78"/>
  <c r="H34" i="78"/>
  <c r="H36" i="78"/>
  <c r="H37" i="78"/>
  <c r="H39" i="78"/>
  <c r="H40" i="78"/>
  <c r="H42" i="78"/>
  <c r="H43" i="78"/>
  <c r="H46" i="78"/>
  <c r="H48" i="78"/>
  <c r="H50" i="78"/>
  <c r="H56" i="78" l="1"/>
  <c r="C20" i="64" s="1"/>
  <c r="C20" i="614" l="1"/>
  <c r="D20" i="64"/>
  <c r="H20" i="614" l="1"/>
  <c r="H7" i="79"/>
  <c r="H8" i="79"/>
  <c r="H10" i="79"/>
  <c r="H12" i="79"/>
  <c r="H14" i="79"/>
  <c r="H16" i="79"/>
  <c r="H17" i="79"/>
  <c r="H19" i="79"/>
  <c r="H20" i="79"/>
  <c r="H21" i="79"/>
  <c r="H23" i="79"/>
  <c r="H30" i="79"/>
  <c r="H31" i="79"/>
  <c r="H32" i="79"/>
  <c r="H41" i="79"/>
  <c r="H42" i="79"/>
  <c r="H44" i="79"/>
  <c r="H46" i="79"/>
  <c r="H47" i="79"/>
  <c r="H48" i="79"/>
  <c r="H49" i="79"/>
  <c r="H53" i="79" l="1"/>
  <c r="C23" i="64" l="1"/>
  <c r="C23" i="614"/>
  <c r="H23" i="614" l="1"/>
  <c r="H6" i="80"/>
  <c r="H8" i="80"/>
  <c r="H9" i="80"/>
  <c r="H10" i="80"/>
  <c r="H11" i="80"/>
  <c r="H13" i="80"/>
  <c r="H14" i="80"/>
  <c r="H16" i="80"/>
  <c r="H17" i="80"/>
  <c r="H19" i="80"/>
  <c r="H20" i="80"/>
  <c r="H23" i="80"/>
  <c r="H27" i="80" l="1"/>
  <c r="C24" i="64" s="1"/>
  <c r="C24" i="614" l="1"/>
  <c r="H24" i="614" s="1"/>
  <c r="H7" i="82"/>
  <c r="H14" i="82" l="1"/>
  <c r="C26" i="614" s="1"/>
  <c r="H26" i="614" s="1"/>
  <c r="I26" i="614" s="1"/>
  <c r="I9" i="84"/>
  <c r="I10" i="84"/>
  <c r="I12" i="84"/>
  <c r="I13" i="84"/>
  <c r="I15" i="84"/>
  <c r="I16" i="84"/>
  <c r="I23" i="84"/>
  <c r="C26" i="64" l="1"/>
  <c r="D26" i="64" s="1"/>
  <c r="I27" i="84"/>
  <c r="C29" i="64" s="1"/>
  <c r="C29" i="614" s="1"/>
  <c r="H29" i="614" l="1"/>
  <c r="H7" i="85"/>
  <c r="H8" i="85"/>
  <c r="H10" i="85"/>
  <c r="H14" i="85" l="1"/>
  <c r="C30" i="64" s="1"/>
  <c r="C30" i="614" s="1"/>
  <c r="H30" i="614" l="1"/>
  <c r="H5" i="86"/>
  <c r="H9" i="86"/>
  <c r="H11" i="86"/>
  <c r="H12" i="86"/>
  <c r="H13" i="86"/>
  <c r="H15" i="86"/>
  <c r="H16" i="86"/>
  <c r="H17" i="86"/>
  <c r="H20" i="86"/>
  <c r="H21" i="86"/>
  <c r="H26" i="86"/>
  <c r="H31" i="86" l="1"/>
  <c r="C31" i="64" s="1"/>
  <c r="C31" i="614" l="1"/>
  <c r="H7" i="87"/>
  <c r="H8" i="87"/>
  <c r="H11" i="87"/>
  <c r="H13" i="87"/>
  <c r="H14" i="87"/>
  <c r="H15" i="87"/>
  <c r="H19" i="87" l="1"/>
  <c r="C32" i="64" s="1"/>
  <c r="C32" i="614" s="1"/>
  <c r="H32" i="614" l="1"/>
  <c r="I5" i="88"/>
  <c r="I6" i="88"/>
  <c r="I7" i="88"/>
  <c r="I8" i="88"/>
  <c r="I9" i="88"/>
  <c r="I11" i="88"/>
  <c r="I12" i="88"/>
  <c r="I13" i="88"/>
  <c r="I14" i="88"/>
  <c r="I16" i="88"/>
  <c r="I17" i="88"/>
  <c r="I18" i="88"/>
  <c r="I22" i="88"/>
  <c r="I23" i="88"/>
  <c r="I25" i="88"/>
  <c r="I29" i="88" l="1"/>
  <c r="C33" i="64" s="1"/>
  <c r="D33" i="64" l="1"/>
  <c r="C33" i="614"/>
  <c r="H33" i="614" l="1"/>
  <c r="G6" i="90"/>
  <c r="G10" i="90" s="1"/>
  <c r="C37" i="64" s="1"/>
  <c r="D37" i="64" l="1"/>
  <c r="C37" i="614"/>
  <c r="H37" i="614" l="1"/>
  <c r="I37" i="614" s="1"/>
  <c r="G6" i="97"/>
  <c r="G7" i="97"/>
  <c r="G9" i="97"/>
  <c r="G10" i="97"/>
  <c r="G11" i="97"/>
  <c r="G14" i="97" l="1"/>
  <c r="C48" i="64" s="1"/>
  <c r="C48" i="614" s="1"/>
  <c r="D48" i="64" l="1"/>
  <c r="H13" i="106"/>
  <c r="H14" i="106"/>
  <c r="H16" i="106"/>
  <c r="H17" i="106"/>
  <c r="H18" i="106"/>
  <c r="H21" i="106"/>
  <c r="H23" i="106"/>
  <c r="H27" i="106"/>
  <c r="H28" i="106"/>
  <c r="H29" i="106"/>
  <c r="H30" i="106"/>
  <c r="H32" i="106"/>
  <c r="H36" i="106" l="1"/>
  <c r="C59" i="64" s="1"/>
  <c r="D59" i="64" s="1"/>
  <c r="C59" i="614" l="1"/>
  <c r="H59" i="614" s="1"/>
  <c r="I59" i="614" s="1"/>
  <c r="H6" i="107"/>
  <c r="H7" i="107"/>
  <c r="H9" i="107"/>
  <c r="H11" i="107"/>
  <c r="H14" i="107"/>
  <c r="H15" i="107"/>
  <c r="H16" i="107"/>
  <c r="H18" i="107"/>
  <c r="H19" i="107"/>
  <c r="H28" i="107" l="1"/>
  <c r="C62" i="64"/>
  <c r="D62" i="64" s="1"/>
  <c r="H7" i="108"/>
  <c r="H8" i="108"/>
  <c r="H10" i="108"/>
  <c r="H11" i="108"/>
  <c r="H13" i="108"/>
  <c r="H14" i="108"/>
  <c r="C62" i="614" l="1"/>
  <c r="H21" i="108"/>
  <c r="C65" i="64" s="1"/>
  <c r="C65" i="614" s="1"/>
  <c r="H7" i="110"/>
  <c r="H8" i="110"/>
  <c r="H9" i="110"/>
  <c r="H12" i="110"/>
  <c r="H13" i="110"/>
  <c r="H14" i="110"/>
  <c r="H15" i="110"/>
  <c r="H16" i="110"/>
  <c r="H18" i="110"/>
  <c r="H19" i="110"/>
  <c r="H21" i="110"/>
  <c r="H22" i="110"/>
  <c r="H25" i="110" l="1"/>
  <c r="C66" i="64" s="1"/>
  <c r="C66" i="614"/>
  <c r="H66" i="614" l="1"/>
  <c r="H7" i="112"/>
  <c r="H8" i="112"/>
  <c r="H9" i="112"/>
  <c r="H13" i="112"/>
  <c r="H14" i="112"/>
  <c r="H16" i="112"/>
  <c r="H17" i="112"/>
  <c r="H18" i="112"/>
  <c r="H19" i="112"/>
  <c r="H23" i="112" l="1"/>
  <c r="C68" i="64" s="1"/>
  <c r="C68" i="614" s="1"/>
  <c r="H68" i="614" l="1"/>
  <c r="H7" i="114"/>
  <c r="H8" i="114"/>
  <c r="H10" i="114"/>
  <c r="H11" i="114"/>
  <c r="H13" i="114"/>
  <c r="H16" i="114"/>
  <c r="H18" i="114"/>
  <c r="H21" i="114"/>
  <c r="H22" i="114"/>
  <c r="H23" i="114"/>
  <c r="H24" i="114"/>
  <c r="H26" i="114"/>
  <c r="H27" i="114"/>
  <c r="H29" i="114"/>
  <c r="H30" i="114"/>
  <c r="H31" i="114"/>
  <c r="H33" i="114"/>
  <c r="H34" i="114"/>
  <c r="H35" i="114"/>
  <c r="H38" i="114"/>
  <c r="H39" i="114"/>
  <c r="H40" i="114"/>
  <c r="H42" i="114"/>
  <c r="H43" i="114"/>
  <c r="H44" i="114"/>
  <c r="H45" i="114"/>
  <c r="H47" i="114" l="1"/>
  <c r="C70" i="64" s="1"/>
  <c r="C70" i="614" s="1"/>
  <c r="H70" i="614" l="1"/>
  <c r="G7" i="115"/>
  <c r="G8" i="115"/>
  <c r="G9" i="115"/>
  <c r="G10" i="115"/>
  <c r="G11" i="115"/>
  <c r="G13" i="115"/>
  <c r="G14" i="115"/>
  <c r="G15" i="115"/>
  <c r="G16" i="115"/>
  <c r="G17" i="115"/>
  <c r="G21" i="115"/>
  <c r="G22" i="115"/>
  <c r="G23" i="115"/>
  <c r="G24" i="115"/>
  <c r="G25" i="115"/>
  <c r="G27" i="115"/>
  <c r="G28" i="115"/>
  <c r="G29" i="115"/>
  <c r="G30" i="115"/>
  <c r="G31" i="115"/>
  <c r="G33" i="115"/>
  <c r="G34" i="115"/>
  <c r="G35" i="115"/>
  <c r="G38" i="115"/>
  <c r="G39" i="115"/>
  <c r="G40" i="115"/>
  <c r="G41" i="115"/>
  <c r="G42" i="115"/>
  <c r="G43" i="115"/>
  <c r="G45" i="115"/>
  <c r="G49" i="115" l="1"/>
  <c r="C71" i="64" s="1"/>
  <c r="C71" i="614" s="1"/>
  <c r="H71" i="614" l="1"/>
  <c r="H6" i="116"/>
  <c r="H7" i="116"/>
  <c r="H9" i="116"/>
  <c r="H10" i="116"/>
  <c r="H12" i="116"/>
  <c r="H13" i="116"/>
  <c r="H15" i="116"/>
  <c r="H16" i="116"/>
  <c r="H17" i="116"/>
  <c r="H19" i="116"/>
  <c r="H20" i="116"/>
  <c r="H21" i="116"/>
  <c r="H24" i="116"/>
  <c r="H25" i="116"/>
  <c r="H28" i="116"/>
  <c r="H29" i="116"/>
  <c r="H33" i="116"/>
  <c r="H34" i="116"/>
  <c r="H35" i="116"/>
  <c r="H36" i="116"/>
  <c r="H37" i="116"/>
  <c r="H38" i="116"/>
  <c r="H39" i="116"/>
  <c r="H40" i="116"/>
  <c r="H41" i="116"/>
  <c r="H42" i="116"/>
  <c r="H44" i="116"/>
  <c r="H45" i="116"/>
  <c r="H49" i="116" l="1"/>
  <c r="C72" i="64" s="1"/>
  <c r="C72" i="614" s="1"/>
  <c r="H72" i="614" l="1"/>
  <c r="G6" i="117"/>
  <c r="G10" i="117" s="1"/>
  <c r="C73" i="64" l="1"/>
  <c r="C73" i="614" l="1"/>
  <c r="D73" i="64"/>
  <c r="H73" i="614" l="1"/>
  <c r="I10" i="155"/>
  <c r="I20" i="155"/>
  <c r="I24" i="155" l="1"/>
  <c r="C119" i="64" s="1"/>
  <c r="D119" i="64" s="1"/>
  <c r="C119" i="614" l="1"/>
  <c r="H119" i="614" s="1"/>
  <c r="I119" i="614" s="1"/>
  <c r="H7" i="183"/>
  <c r="H9" i="183"/>
  <c r="H14" i="183" l="1"/>
  <c r="C32" i="253" s="1"/>
  <c r="D31" i="614" s="1"/>
  <c r="D32" i="253" l="1"/>
  <c r="H31" i="614"/>
  <c r="I33" i="614" s="1"/>
  <c r="H7" i="198"/>
  <c r="H8" i="198"/>
  <c r="H9" i="198"/>
  <c r="H11" i="198"/>
  <c r="H15" i="198" l="1"/>
  <c r="C53" i="253" s="1"/>
  <c r="D48" i="614" s="1"/>
  <c r="H48" i="614" l="1"/>
  <c r="G6" i="199"/>
  <c r="G8" i="199"/>
  <c r="G10" i="199" l="1"/>
  <c r="C54" i="253" s="1"/>
  <c r="D53" i="614" s="1"/>
  <c r="H53" i="614" l="1"/>
  <c r="H7" i="201"/>
  <c r="H8" i="201"/>
  <c r="H9" i="201"/>
  <c r="H11" i="201"/>
  <c r="H12" i="201"/>
  <c r="H13" i="201"/>
  <c r="H16" i="201"/>
  <c r="H17" i="201"/>
  <c r="H18" i="201"/>
  <c r="H19" i="201"/>
  <c r="H21" i="201"/>
  <c r="H22" i="201"/>
  <c r="H23" i="201"/>
  <c r="H24" i="201"/>
  <c r="H26" i="201"/>
  <c r="H27" i="201"/>
  <c r="H28" i="201"/>
  <c r="H29" i="201"/>
  <c r="H30" i="201"/>
  <c r="H33" i="201"/>
  <c r="H34" i="201"/>
  <c r="H35" i="201"/>
  <c r="H36" i="201"/>
  <c r="H38" i="201"/>
  <c r="H39" i="201"/>
  <c r="H41" i="201"/>
  <c r="H43" i="201"/>
  <c r="H44" i="201"/>
  <c r="H46" i="201"/>
  <c r="H50" i="201" l="1"/>
  <c r="C56" i="253" s="1"/>
  <c r="D55" i="614" s="1"/>
  <c r="D56" i="253" l="1"/>
  <c r="H55" i="614"/>
  <c r="I55" i="614" s="1"/>
  <c r="H6" i="204"/>
  <c r="H7" i="204"/>
  <c r="H9" i="204"/>
  <c r="H11" i="204"/>
  <c r="H14" i="204"/>
  <c r="H15" i="204"/>
  <c r="H16" i="204"/>
  <c r="H18" i="204"/>
  <c r="H19" i="204"/>
  <c r="H23" i="204" l="1"/>
  <c r="C63" i="253" s="1"/>
  <c r="D63" i="253" s="1"/>
  <c r="C126" i="253" l="1"/>
  <c r="C5" i="163" s="1"/>
  <c r="D62" i="614"/>
  <c r="H62" i="614" s="1"/>
  <c r="I62" i="614" s="1"/>
  <c r="D127" i="614"/>
  <c r="H12" i="342"/>
  <c r="H13" i="342"/>
  <c r="H14" i="342"/>
  <c r="H15" i="342"/>
  <c r="H16" i="342"/>
  <c r="H18" i="342"/>
  <c r="H19" i="342"/>
  <c r="H20" i="342"/>
  <c r="H35" i="342" l="1"/>
  <c r="C5" i="343" s="1"/>
  <c r="D5" i="343" s="1"/>
  <c r="C8" i="343" s="1"/>
  <c r="C7" i="163" s="1"/>
  <c r="E122" i="614" l="1"/>
  <c r="E127" i="614" l="1"/>
  <c r="H122" i="614"/>
  <c r="I122" i="614" s="1"/>
  <c r="H7" i="439"/>
  <c r="H11" i="439" s="1"/>
  <c r="C9" i="523" s="1"/>
  <c r="D9" i="523" s="1"/>
  <c r="F9" i="614" l="1"/>
  <c r="H9" i="614" l="1"/>
  <c r="I9" i="614" s="1"/>
  <c r="I7" i="445"/>
  <c r="I8" i="445"/>
  <c r="I11" i="445" l="1"/>
  <c r="C19" i="523" s="1"/>
  <c r="D19" i="523" s="1"/>
  <c r="F19" i="614" l="1"/>
  <c r="H19" i="614" s="1"/>
  <c r="I20" i="614" s="1"/>
  <c r="H6" i="475"/>
  <c r="H8" i="475"/>
  <c r="H9" i="475"/>
  <c r="H16" i="475" l="1"/>
  <c r="C66" i="523" s="1"/>
  <c r="D66" i="523" l="1"/>
  <c r="F65" i="614"/>
  <c r="H65" i="614" s="1"/>
  <c r="I73" i="614" s="1"/>
  <c r="H7" i="496"/>
  <c r="H8" i="496"/>
  <c r="H9" i="496"/>
  <c r="H10" i="496"/>
  <c r="H11" i="496"/>
  <c r="H12" i="496"/>
  <c r="H14" i="496"/>
  <c r="H15" i="496"/>
  <c r="H16" i="496"/>
  <c r="H17" i="496"/>
  <c r="H18" i="496"/>
  <c r="H20" i="496"/>
  <c r="H22" i="496"/>
  <c r="H23" i="496"/>
  <c r="H27" i="496"/>
  <c r="H28" i="496"/>
  <c r="H29" i="496"/>
  <c r="H33" i="496" l="1"/>
  <c r="C91" i="523" s="1"/>
  <c r="F90" i="614" s="1"/>
  <c r="G7" i="497"/>
  <c r="G8" i="497"/>
  <c r="G9" i="497"/>
  <c r="G11" i="497"/>
  <c r="G12" i="497"/>
  <c r="G13" i="497"/>
  <c r="G14" i="497"/>
  <c r="G18" i="497" l="1"/>
  <c r="C92" i="523" s="1"/>
  <c r="F91" i="614" s="1"/>
  <c r="H7" i="498"/>
  <c r="H8" i="498"/>
  <c r="H10" i="498"/>
  <c r="H11" i="498"/>
  <c r="H14" i="498"/>
  <c r="H16" i="498"/>
  <c r="H17" i="498"/>
  <c r="H18" i="498"/>
  <c r="H22" i="498" l="1"/>
  <c r="C93" i="523" s="1"/>
  <c r="F92" i="614" s="1"/>
  <c r="H7" i="499"/>
  <c r="H8" i="499"/>
  <c r="H9" i="499"/>
  <c r="H12" i="499"/>
  <c r="H14" i="499"/>
  <c r="H16" i="499"/>
  <c r="H18" i="499"/>
  <c r="H19" i="499"/>
  <c r="H20" i="499"/>
  <c r="H22" i="499"/>
  <c r="H26" i="499" l="1"/>
  <c r="C94" i="523" s="1"/>
  <c r="F93" i="614" s="1"/>
  <c r="H6" i="502"/>
  <c r="H7" i="502"/>
  <c r="H8" i="502"/>
  <c r="H9" i="502"/>
  <c r="H10" i="502"/>
  <c r="H11" i="502"/>
  <c r="H12" i="502"/>
  <c r="H16" i="502" l="1"/>
  <c r="C97" i="523" s="1"/>
  <c r="F96" i="614" s="1"/>
  <c r="H19" i="503" l="1"/>
  <c r="C98" i="523" s="1"/>
  <c r="F97" i="614" s="1"/>
  <c r="C126" i="523"/>
  <c r="C9" i="163" s="1"/>
  <c r="D98" i="523" l="1"/>
  <c r="F127" i="614"/>
  <c r="H8" i="586"/>
  <c r="H9" i="586"/>
  <c r="H10" i="586"/>
  <c r="H11" i="586"/>
  <c r="H16" i="586"/>
  <c r="H17" i="586"/>
  <c r="H18" i="586"/>
  <c r="H19" i="586"/>
  <c r="H20" i="586"/>
  <c r="H22" i="586"/>
  <c r="H23" i="586"/>
  <c r="H27" i="586" l="1"/>
  <c r="C91" i="613" s="1"/>
  <c r="G90" i="614" s="1"/>
  <c r="H90" i="614" l="1"/>
  <c r="G7" i="587"/>
  <c r="G9" i="587"/>
  <c r="G10" i="587"/>
  <c r="G11" i="587"/>
  <c r="G15" i="587" l="1"/>
  <c r="C92" i="613" s="1"/>
  <c r="G91" i="614" s="1"/>
  <c r="H91" i="614" l="1"/>
  <c r="H7" i="588"/>
  <c r="H8" i="588"/>
  <c r="H9" i="588"/>
  <c r="H13" i="588" l="1"/>
  <c r="C93" i="613" s="1"/>
  <c r="G92" i="614" s="1"/>
  <c r="H92" i="614" l="1"/>
  <c r="H7" i="589"/>
  <c r="H8" i="589"/>
  <c r="H9" i="589"/>
  <c r="H11" i="589"/>
  <c r="H12" i="589"/>
  <c r="H13" i="589"/>
  <c r="H15" i="589"/>
  <c r="H16" i="589"/>
  <c r="H18" i="589"/>
  <c r="H19" i="589"/>
  <c r="H23" i="589" l="1"/>
  <c r="C94" i="613" s="1"/>
  <c r="G93" i="614" s="1"/>
  <c r="H93" i="614" l="1"/>
  <c r="H6" i="592"/>
  <c r="H7" i="592"/>
  <c r="H8" i="592"/>
  <c r="H9" i="592"/>
  <c r="H10" i="592"/>
  <c r="H14" i="592" l="1"/>
  <c r="C97" i="613" s="1"/>
  <c r="G96" i="614" s="1"/>
  <c r="H96" i="614" l="1"/>
  <c r="C98" i="613" l="1"/>
  <c r="G97" i="614" s="1"/>
  <c r="C126" i="613" l="1"/>
  <c r="C11" i="163" s="1"/>
  <c r="D98" i="613"/>
  <c r="H97" i="614"/>
  <c r="I97" i="614" s="1"/>
  <c r="G127" i="614"/>
  <c r="H12" i="73" l="1"/>
  <c r="H22" i="73" s="1"/>
  <c r="C13" i="64" s="1"/>
  <c r="C13" i="614" s="1"/>
  <c r="T12" i="73"/>
  <c r="U12" i="73"/>
  <c r="C127" i="614" l="1"/>
  <c r="H13" i="614"/>
  <c r="I13" i="614" s="1"/>
  <c r="I130" i="614" s="1"/>
  <c r="I132" i="614" s="1"/>
  <c r="D13" i="64"/>
  <c r="C125" i="64"/>
  <c r="C3" i="163" s="1"/>
  <c r="C13" i="163" s="1"/>
  <c r="C16" i="163" l="1"/>
  <c r="C18" i="163" s="1"/>
  <c r="I136" i="614"/>
  <c r="I138" i="614" s="1"/>
  <c r="C20" i="163" l="1"/>
  <c r="C22" i="16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tc={E399EDDD-9E93-4862-9D65-6A94966A1F92}</author>
  </authors>
  <commentList>
    <comment ref="D61" authorId="0" shapeId="0" xr:uid="{E399EDDD-9E93-4862-9D65-6A94966A1F92}">
      <text>
        <t>[Threaded comment]
Your version of Excel allows you to read this threaded comment; however, any edits to it will get removed if the file is opened in a newer version of Excel. Learn more: https://go.microsoft.com/fwlink/?linkid=870924
Comment:
    Should moving of households be added to  this description?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tc={E994B6E6-4449-4530-A0A2-32CA5329D1CE}</author>
  </authors>
  <commentList>
    <comment ref="D18" authorId="0" shapeId="0" xr:uid="{E994B6E6-4449-4530-A0A2-32CA5329D1CE}">
      <text>
        <t>[Threaded comment]
Your version of Excel allows you to read this threaded comment; however, any edits to it will get removed if the file is opened in a newer version of Excel. Learn more: https://go.microsoft.com/fwlink/?linkid=870924
Comment:
    Check if text should stay in italics?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tc={5759CBCA-9E74-477F-A869-3BADA822DB37}</author>
  </authors>
  <commentList>
    <comment ref="A22" authorId="0" shapeId="0" xr:uid="{5759CBCA-9E74-477F-A869-3BADA822DB37}">
      <text>
        <t>[Threaded comment]
Your version of Excel allows you to read this threaded comment; however, any edits to it will get removed if the file is opened in a newer version of Excel. Learn more: https://go.microsoft.com/fwlink/?linkid=870924
Comment:
    Check if this is described in standard documents or project documents.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tc={3D4929AA-19C5-4E2E-BD50-FDD7F1F8A431}</author>
  </authors>
  <commentList>
    <comment ref="E30" authorId="0" shapeId="0" xr:uid="{3D4929AA-19C5-4E2E-BD50-FDD7F1F8A431}">
      <text>
        <t>[Threaded comment]
Your version of Excel allows you to read this threaded comment; however, any edits to it will get removed if the file is opened in a newer version of Excel. Learn more: https://go.microsoft.com/fwlink/?linkid=870924
Comment:
    Add typical drawing reference
Reply:
    Check if posts are indeed included or measured separately.</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tc={2E8A5839-497E-4EE8-85A2-1336CF476DB8}</author>
  </authors>
  <commentList>
    <comment ref="D7" authorId="0" shapeId="0" xr:uid="{2E8A5839-497E-4EE8-85A2-1336CF476DB8}">
      <text>
        <t>[Threaded comment]
Your version of Excel allows you to read this threaded comment; however, any edits to it will get removed if the file is opened in a newer version of Excel. Learn more: https://go.microsoft.com/fwlink/?linkid=870924
Comment:
    This is class C strength concrete and not durable concrete - if class C it must be C13.4.1.1 or else you have specified the wrong strength here if it should have been D concrete and not C</t>
      </text>
    </comment>
  </commentList>
</comments>
</file>

<file path=xl/sharedStrings.xml><?xml version="1.0" encoding="utf-8"?>
<sst xmlns="http://schemas.openxmlformats.org/spreadsheetml/2006/main" count="56322" uniqueCount="6902">
  <si>
    <t>ITEM</t>
  </si>
  <si>
    <t>DESCRIPTION</t>
  </si>
  <si>
    <t>UNIT</t>
  </si>
  <si>
    <t>QTY</t>
  </si>
  <si>
    <t>RATE</t>
  </si>
  <si>
    <t>AMT</t>
  </si>
  <si>
    <t>Car ports</t>
  </si>
  <si>
    <t>CLEARING AND GRUBBING</t>
  </si>
  <si>
    <t>DRAINS</t>
  </si>
  <si>
    <t>Excavation for open drains:</t>
  </si>
  <si>
    <t>Impermeable backfilling to subsoil drainage systems</t>
  </si>
  <si>
    <t>Pipes in subsoil drainage systems:</t>
  </si>
  <si>
    <t>Concrete outlet structures, manhole boxes, junction boxes and cleaning eyes for subsoil drainage systems:</t>
  </si>
  <si>
    <t>Repairing or replacing existing drainage systems</t>
  </si>
  <si>
    <t>Backfilling existing eroded side drains</t>
  </si>
  <si>
    <t>Concrete pipe culverts:</t>
  </si>
  <si>
    <t>Plaster</t>
  </si>
  <si>
    <t>Benching</t>
  </si>
  <si>
    <t>Accessories</t>
  </si>
  <si>
    <t>Cast in situ concrete chutes (measured by components):</t>
  </si>
  <si>
    <t>Precast concrete blocks in outlet structures</t>
  </si>
  <si>
    <t>Asphalt berms</t>
  </si>
  <si>
    <t>BORROW MATERIALS</t>
  </si>
  <si>
    <t xml:space="preserve"> </t>
  </si>
  <si>
    <t>Provision and application of water for curing</t>
  </si>
  <si>
    <t>Curing by covering with the subsequent layer</t>
  </si>
  <si>
    <t>Cutting back the edges of the existing surfacing for the repairing of edge breaks</t>
  </si>
  <si>
    <t>PRIME COAT</t>
  </si>
  <si>
    <t>Prime coat:</t>
  </si>
  <si>
    <t>Backfilling of excavations for patching with:</t>
  </si>
  <si>
    <t>Aggregate for blinding:</t>
  </si>
  <si>
    <t>Bituminous binder variations:</t>
  </si>
  <si>
    <t>Rolling the cracks</t>
  </si>
  <si>
    <t>lump sum</t>
  </si>
  <si>
    <t>TOTAL CARRIED FORWARD TO SUMMARY</t>
  </si>
  <si>
    <t>(ii)</t>
  </si>
  <si>
    <t>(i)</t>
  </si>
  <si>
    <t>(a)</t>
  </si>
  <si>
    <t>GENERAL REQUIREMENTS AND PROVISIONS</t>
  </si>
  <si>
    <t>(b)</t>
  </si>
  <si>
    <t>Fixed obligations</t>
  </si>
  <si>
    <t>Value-related obligations</t>
  </si>
  <si>
    <t>(d)</t>
  </si>
  <si>
    <t>(e)</t>
  </si>
  <si>
    <t>day</t>
  </si>
  <si>
    <t>(f)</t>
  </si>
  <si>
    <t>(g)</t>
  </si>
  <si>
    <t>(h)</t>
  </si>
  <si>
    <t>(j)</t>
  </si>
  <si>
    <t>(iii)</t>
  </si>
  <si>
    <t>Items measured by number</t>
  </si>
  <si>
    <t>(v)</t>
  </si>
  <si>
    <t>(x)</t>
  </si>
  <si>
    <t>Items measured by area</t>
  </si>
  <si>
    <t>Shelving as specified, complete with brackets</t>
  </si>
  <si>
    <t>Roller blinds, opaque type</t>
  </si>
  <si>
    <t>Venetian blinds</t>
  </si>
  <si>
    <t>Fixed costs</t>
  </si>
  <si>
    <t>Running costs</t>
  </si>
  <si>
    <t>(c)</t>
  </si>
  <si>
    <t>Flagmen</t>
  </si>
  <si>
    <t>(k)</t>
  </si>
  <si>
    <t>(l)</t>
  </si>
  <si>
    <t>(m)</t>
  </si>
  <si>
    <t>(n)</t>
  </si>
  <si>
    <t>Traffic safety officer</t>
  </si>
  <si>
    <t>Personnel</t>
  </si>
  <si>
    <t>Materials</t>
  </si>
  <si>
    <t>Manholes and inlet and outlet structures</t>
  </si>
  <si>
    <t>Culvert barrels</t>
  </si>
  <si>
    <t>Exposing of existing subsoil drains</t>
  </si>
  <si>
    <t>Using the excavated material</t>
  </si>
  <si>
    <t>Mild steel bars</t>
  </si>
  <si>
    <t>High-tensile steel bars</t>
  </si>
  <si>
    <t>Welded steel fabric</t>
  </si>
  <si>
    <t>Reinforced concrete</t>
  </si>
  <si>
    <t>In hard material</t>
  </si>
  <si>
    <t>To sides with formwork on the internal face only</t>
  </si>
  <si>
    <t>To ends of slabs</t>
  </si>
  <si>
    <t>Planing</t>
  </si>
  <si>
    <t>month</t>
  </si>
  <si>
    <t>D10.01</t>
  </si>
  <si>
    <t>Target Group Participation</t>
  </si>
  <si>
    <t>D10.02</t>
  </si>
  <si>
    <t>Stakeholder and Community Liaison and Social Facilitation</t>
  </si>
  <si>
    <t>D10.03</t>
  </si>
  <si>
    <t>Tender Process for Targeted Enterprises</t>
  </si>
  <si>
    <t>D10.04</t>
  </si>
  <si>
    <t>Responsibilities of the Contractor towards Targeted Enterprises</t>
  </si>
  <si>
    <t>D10.05</t>
  </si>
  <si>
    <t>Construction Works by Targeted Enterprises</t>
  </si>
  <si>
    <t>D10.06</t>
  </si>
  <si>
    <t>Training, coaching, guidance, mentoring and assistance</t>
  </si>
  <si>
    <t>SUBTOTAL A</t>
  </si>
  <si>
    <t>C2.3 SUMMARY OF PRICING SCHEDULE</t>
  </si>
  <si>
    <t>Person.Month</t>
  </si>
  <si>
    <t>C1.2</t>
  </si>
  <si>
    <t>C1.2.1</t>
  </si>
  <si>
    <t>Environmental Management</t>
  </si>
  <si>
    <t>C1.2.1.1</t>
  </si>
  <si>
    <t>Monitoring of compliance with and reporting on the EMP</t>
  </si>
  <si>
    <t>C1.2.1.2</t>
  </si>
  <si>
    <t>C1.2.2</t>
  </si>
  <si>
    <t>Programming and Reporting</t>
  </si>
  <si>
    <t>C1.2.2.1</t>
  </si>
  <si>
    <t>Submission of a Scheme 1 Programme</t>
  </si>
  <si>
    <t>C1.2.2.2</t>
  </si>
  <si>
    <t>Reviewing and updating a Scheme 1 Programme</t>
  </si>
  <si>
    <t>C1.2.2.3</t>
  </si>
  <si>
    <t>Submission of a Scheme 2 Initial Programme</t>
  </si>
  <si>
    <t>C1.2.2.4</t>
  </si>
  <si>
    <t>Submission of a Scheme 2 Full Programme</t>
  </si>
  <si>
    <t>C1.2.2.5</t>
  </si>
  <si>
    <t>Reviewing and updating a Scheme 2 programme every month</t>
  </si>
  <si>
    <t>C1.2.2.6</t>
  </si>
  <si>
    <t>Preparation and submission of all information and reports specified in the Contract Documentation</t>
  </si>
  <si>
    <t>C1.2.3</t>
  </si>
  <si>
    <t>Routine road maintenance of existing public roads within the Site of the Works or other public roads outside the Site of the Works which are used as detours</t>
  </si>
  <si>
    <t>C 1.2.3.1</t>
  </si>
  <si>
    <t>Grass cutting</t>
  </si>
  <si>
    <t>C1.2.3.2</t>
  </si>
  <si>
    <t>Drain cleaning</t>
  </si>
  <si>
    <t>C1.2.3.3</t>
  </si>
  <si>
    <t>Cleaning out culverts</t>
  </si>
  <si>
    <r>
      <t>cubic metre (m</t>
    </r>
    <r>
      <rPr>
        <vertAlign val="superscript"/>
        <sz val="10"/>
        <rFont val="Arial"/>
        <family val="2"/>
      </rPr>
      <t>3</t>
    </r>
    <r>
      <rPr>
        <sz val="10"/>
        <rFont val="Arial"/>
        <family val="2"/>
      </rPr>
      <t>)</t>
    </r>
  </si>
  <si>
    <t>C1.2.3.4</t>
  </si>
  <si>
    <t>Collection of rubbish / litter</t>
  </si>
  <si>
    <t>C1.2.3.5</t>
  </si>
  <si>
    <t>Base patching using crushed stone material stabilised with bitumen emulsion and cement</t>
  </si>
  <si>
    <t>C1.2.3.6</t>
  </si>
  <si>
    <t>Base and/or surface patching using cold premixed asphalt</t>
  </si>
  <si>
    <t>C1.2.3.7</t>
  </si>
  <si>
    <t>Base and/or surface patching using hot plant mixed asphalt</t>
  </si>
  <si>
    <t>ton (t)</t>
  </si>
  <si>
    <t>C1.2.3.8</t>
  </si>
  <si>
    <t>Replacement of damaged guardrails including posts</t>
  </si>
  <si>
    <t>metre (m)</t>
  </si>
  <si>
    <t>C1.2.3.9</t>
  </si>
  <si>
    <t>Grading of temporary gravel deviations and existing roads used as detours</t>
  </si>
  <si>
    <t>C1.2.3.10</t>
  </si>
  <si>
    <t>Watering of temporary gravel deviations and existing roads used as detours</t>
  </si>
  <si>
    <t>C1.2.3.11</t>
  </si>
  <si>
    <t>Other road maintenance work ordered by the Engineer</t>
  </si>
  <si>
    <t>C1.2.3.12</t>
  </si>
  <si>
    <t>Handling cost, profit and all other charges in respect of item C1.2.3.11</t>
  </si>
  <si>
    <t>Liaison with the routine road maintenance contractor</t>
  </si>
  <si>
    <t>C1.2.3.13</t>
  </si>
  <si>
    <t>C1.2.4</t>
  </si>
  <si>
    <t>Stakeholder liaison</t>
  </si>
  <si>
    <t>C1.2.5</t>
  </si>
  <si>
    <t xml:space="preserve">Safety </t>
  </si>
  <si>
    <t>C1.2.5.1</t>
  </si>
  <si>
    <t>Health and safety plan</t>
  </si>
  <si>
    <t>C1.2.5.2</t>
  </si>
  <si>
    <t>Implementation of health and safety plan</t>
  </si>
  <si>
    <t>C1.2.6</t>
  </si>
  <si>
    <t>Work adjacent to properties</t>
  </si>
  <si>
    <t>C1.2.6.1</t>
  </si>
  <si>
    <t>Survey of adjacent properties</t>
  </si>
  <si>
    <t>Preventive and/or mitigation measures</t>
  </si>
  <si>
    <t>C1.2.6.2</t>
  </si>
  <si>
    <t>C1.2.6.3</t>
  </si>
  <si>
    <t>Handling cost, profit and all other charges in respect of item C1.2.6.2</t>
  </si>
  <si>
    <t>Road safety audits</t>
  </si>
  <si>
    <t>C1.2.7.1</t>
  </si>
  <si>
    <t>Stage 4 work zone traffic management audit</t>
  </si>
  <si>
    <t>C1.2.7.2</t>
  </si>
  <si>
    <t>C1.2.7.3</t>
  </si>
  <si>
    <t>Stage 5 pre-opening stage traffic safety audit</t>
  </si>
  <si>
    <t>C1.2.7.4</t>
  </si>
  <si>
    <t>C1.2.8</t>
  </si>
  <si>
    <t>Dayworks</t>
  </si>
  <si>
    <t>C1.2.8.1</t>
  </si>
  <si>
    <t>C1.2.8.2</t>
  </si>
  <si>
    <t>C1.2.8.3</t>
  </si>
  <si>
    <t>C1.2.8.4</t>
  </si>
  <si>
    <t>Unskilled labourer</t>
  </si>
  <si>
    <t>Semi-skilled labourer</t>
  </si>
  <si>
    <t>Skilled labourer</t>
  </si>
  <si>
    <t>Gang leader</t>
  </si>
  <si>
    <t>Foreman</t>
  </si>
  <si>
    <t>Skilled artisan</t>
  </si>
  <si>
    <t>Motor grader</t>
  </si>
  <si>
    <t>Vibratory roller</t>
  </si>
  <si>
    <t>Pneumatic roller</t>
  </si>
  <si>
    <t>Front end loader</t>
  </si>
  <si>
    <t>Tractor loader backhoe</t>
  </si>
  <si>
    <t>Excavator</t>
  </si>
  <si>
    <t>Compressor</t>
  </si>
  <si>
    <t>Light delivery vehicle</t>
  </si>
  <si>
    <t xml:space="preserve">Dump truck </t>
  </si>
  <si>
    <t>Procurement of materials</t>
  </si>
  <si>
    <t>Contractor's handling costs, profit and all other charges in respect of item C1.2.8.4(a)</t>
  </si>
  <si>
    <t>Disposal of non-useable assets</t>
  </si>
  <si>
    <t>C1.2.9</t>
  </si>
  <si>
    <t>C1.2.9.1</t>
  </si>
  <si>
    <t>C1.2.9.2</t>
  </si>
  <si>
    <t>C1.2.9.3</t>
  </si>
  <si>
    <t>Disposal of non-useable assets not identified at time of tender</t>
  </si>
  <si>
    <t>Handling cost, profit and all other charges in respect of item C1.2.9.2</t>
  </si>
  <si>
    <t>C1.3</t>
  </si>
  <si>
    <t>CONTRACTOR’S SITE ESTABLISHMENT AND GENERAL OBLIGATIONS</t>
  </si>
  <si>
    <t>The Contractor's general obligations</t>
  </si>
  <si>
    <t>C1.3.1.1</t>
  </si>
  <si>
    <t>C1.3.1.2</t>
  </si>
  <si>
    <t>C1.3.1.3</t>
  </si>
  <si>
    <t>Time-related obligations</t>
  </si>
  <si>
    <t>C1.3.2</t>
  </si>
  <si>
    <t>Contract sign boards</t>
  </si>
  <si>
    <r>
      <t>square metre (m</t>
    </r>
    <r>
      <rPr>
        <vertAlign val="superscript"/>
        <sz val="10"/>
        <color rgb="FF000000"/>
        <rFont val="Arial"/>
        <family val="2"/>
      </rPr>
      <t>2</t>
    </r>
    <r>
      <rPr>
        <sz val="10"/>
        <color rgb="FF000000"/>
        <rFont val="Arial"/>
        <family val="2"/>
      </rPr>
      <t>)</t>
    </r>
  </si>
  <si>
    <t>C1.4</t>
  </si>
  <si>
    <t>FACILITIES FOR THE ENGINEER</t>
  </si>
  <si>
    <t>C1.4.1</t>
  </si>
  <si>
    <t>Site accommodation</t>
  </si>
  <si>
    <t>C1.4.1.1</t>
  </si>
  <si>
    <t>C1.4.1.2</t>
  </si>
  <si>
    <t>C1.4.1.3</t>
  </si>
  <si>
    <t>C1.4.1.4</t>
  </si>
  <si>
    <t>C1.4.1.5</t>
  </si>
  <si>
    <t>C1.4.1.6</t>
  </si>
  <si>
    <t>C1.4.1.7</t>
  </si>
  <si>
    <t>C1.4.1.8</t>
  </si>
  <si>
    <t>C1.4.1.9</t>
  </si>
  <si>
    <t>C1.4.1.10</t>
  </si>
  <si>
    <t>C1.4.1.11</t>
  </si>
  <si>
    <t>C1.4.1.12</t>
  </si>
  <si>
    <t>C1.4.1.13</t>
  </si>
  <si>
    <t>C1.4.1.14</t>
  </si>
  <si>
    <t xml:space="preserve">Offices and conference room </t>
  </si>
  <si>
    <t>Laboratories</t>
  </si>
  <si>
    <t>Open concrete working floors and verandas</t>
  </si>
  <si>
    <t>Roofs over open concrete working floors and verandas</t>
  </si>
  <si>
    <t xml:space="preserve">Store rooms inside the laboratory </t>
  </si>
  <si>
    <t>Change room with a shower</t>
  </si>
  <si>
    <t>Rented housing paid for by the Contractor</t>
  </si>
  <si>
    <t>Contractor's handling costs, profit and all other charges in respect of item C1.4.1.13</t>
  </si>
  <si>
    <t>C1.4.2</t>
  </si>
  <si>
    <t>Work benches with a concrete slab top</t>
  </si>
  <si>
    <t>Work-benches with a wooden top</t>
  </si>
  <si>
    <t>Constant-temperature baths of concrete and/or plastered brick</t>
  </si>
  <si>
    <t>Concrete footings and pedestals for laboratory equipment</t>
  </si>
  <si>
    <t>Notice boards</t>
  </si>
  <si>
    <t>White boards</t>
  </si>
  <si>
    <t>Galvanised wire mesh fencing for store rooms</t>
  </si>
  <si>
    <t>Galvanised wire mesh store room gate with a padlock</t>
  </si>
  <si>
    <t>C1.4.2.1</t>
  </si>
  <si>
    <t>C1.4.2.2</t>
  </si>
  <si>
    <t>C1.4.2.3</t>
  </si>
  <si>
    <t>C1.4.2.4</t>
  </si>
  <si>
    <t>C1.4.2.5</t>
  </si>
  <si>
    <t>C1.4.2.6</t>
  </si>
  <si>
    <t>C1.4.2.7</t>
  </si>
  <si>
    <t>C1.4.2.8</t>
  </si>
  <si>
    <t>C1.4.2.9</t>
  </si>
  <si>
    <t>C1.4.2.10</t>
  </si>
  <si>
    <t>C1.4.2.11</t>
  </si>
  <si>
    <t>C1.4.3</t>
  </si>
  <si>
    <t>C1.4.3.1</t>
  </si>
  <si>
    <t>C1.4.3.2</t>
  </si>
  <si>
    <t>C1.4.3.3</t>
  </si>
  <si>
    <t>C1.4.3.4</t>
  </si>
  <si>
    <t>C1.4.3.5</t>
  </si>
  <si>
    <t>C1.4.3.6</t>
  </si>
  <si>
    <t>C1.4.3.7</t>
  </si>
  <si>
    <t>C1.4.3.8</t>
  </si>
  <si>
    <t>C1.4.3.9</t>
  </si>
  <si>
    <t>C1.4.3.10</t>
  </si>
  <si>
    <t>C1.4.3.11</t>
  </si>
  <si>
    <t>C1.4.3.12</t>
  </si>
  <si>
    <t>C1.4.3.13</t>
  </si>
  <si>
    <t>C1.4.3.14</t>
  </si>
  <si>
    <t>C1.4.3.15</t>
  </si>
  <si>
    <t>C1.4.3.16</t>
  </si>
  <si>
    <t>C1.4.3.17</t>
  </si>
  <si>
    <t>C1.4.3.18</t>
  </si>
  <si>
    <t>C1.4.3.19</t>
  </si>
  <si>
    <t>C1.4.3.20</t>
  </si>
  <si>
    <t>C1.4.3.21</t>
  </si>
  <si>
    <t>C1.4.3.22</t>
  </si>
  <si>
    <t>C1.4.3.23</t>
  </si>
  <si>
    <t>C1.4.3.24</t>
  </si>
  <si>
    <t>C1.4.3.25</t>
  </si>
  <si>
    <t>C1.4.3.26</t>
  </si>
  <si>
    <t>C1.4.3.27</t>
  </si>
  <si>
    <t>C1.4.3.28</t>
  </si>
  <si>
    <t>C1.4.3.29</t>
  </si>
  <si>
    <t>C1.4.3.30</t>
  </si>
  <si>
    <t>C1.4.3.31</t>
  </si>
  <si>
    <t>C1.4.3.32</t>
  </si>
  <si>
    <t>C1.4.3.33</t>
  </si>
  <si>
    <t>C1.4.3.34</t>
  </si>
  <si>
    <t>C1.4.3.35</t>
  </si>
  <si>
    <t>C1.4.3.36</t>
  </si>
  <si>
    <t>C1.4.3.37</t>
  </si>
  <si>
    <t>C1.4.3.38</t>
  </si>
  <si>
    <t>Office swivel chair</t>
  </si>
  <si>
    <t xml:space="preserve">Office chair </t>
  </si>
  <si>
    <t>Draughtsman's stool</t>
  </si>
  <si>
    <t>Laboratory high chair</t>
  </si>
  <si>
    <t>Drawing table</t>
  </si>
  <si>
    <t>Conference table</t>
  </si>
  <si>
    <t>Bookcase</t>
  </si>
  <si>
    <t>Filing cabinet</t>
  </si>
  <si>
    <t>General purpose steel cabinet with shelves</t>
  </si>
  <si>
    <t>Wall mounted pivot plan filing system</t>
  </si>
  <si>
    <t>220/250 volt power outlet plug point</t>
  </si>
  <si>
    <t>400/231 volt 3-phase power outlet plug point</t>
  </si>
  <si>
    <t>11 watt compact fluorescent bulb ceiling light</t>
  </si>
  <si>
    <t xml:space="preserve">7 watt LED bulb ceiling light </t>
  </si>
  <si>
    <t xml:space="preserve">Wash-hand basin </t>
  </si>
  <si>
    <t xml:space="preserve">Laboratory basin </t>
  </si>
  <si>
    <t>Extractor fan</t>
  </si>
  <si>
    <t>Fume cupboard</t>
  </si>
  <si>
    <t>Fire extinguisher 9,0 kg, dry powder type</t>
  </si>
  <si>
    <t>Air-conditioning unit</t>
  </si>
  <si>
    <t>Heater</t>
  </si>
  <si>
    <t>Concrete specimen curing bath</t>
  </si>
  <si>
    <t>Waste paper basket</t>
  </si>
  <si>
    <t>UPS / Voltage stabiliser</t>
  </si>
  <si>
    <t>A3 / A4 colour printer, copier, scanner</t>
  </si>
  <si>
    <t>A4 colour printer, copier, scanner</t>
  </si>
  <si>
    <t>Rain gauge</t>
  </si>
  <si>
    <t>Minimum/maximum atmospheric temperature gauge</t>
  </si>
  <si>
    <t>Digital thermometer</t>
  </si>
  <si>
    <t>Mobile outdoor weather station</t>
  </si>
  <si>
    <t>Measuring wheel</t>
  </si>
  <si>
    <t>First aid kit</t>
  </si>
  <si>
    <t>C1.4.4</t>
  </si>
  <si>
    <t>Prime cost items</t>
  </si>
  <si>
    <t>C1.4.4.1</t>
  </si>
  <si>
    <t>C1.4.4.2</t>
  </si>
  <si>
    <t>C1.4.4.3</t>
  </si>
  <si>
    <t>C1.4.4.4</t>
  </si>
  <si>
    <t>C1.4.4.5</t>
  </si>
  <si>
    <t>C1.4.4.6</t>
  </si>
  <si>
    <t>C1.4.4.7</t>
  </si>
  <si>
    <t>C1.4.4.8</t>
  </si>
  <si>
    <t>C1.4.4.9</t>
  </si>
  <si>
    <t>C1.4.4.10</t>
  </si>
  <si>
    <t>C1.4.4.11</t>
  </si>
  <si>
    <t>C1.4.4.12</t>
  </si>
  <si>
    <t>C1.4.4.13</t>
  </si>
  <si>
    <t>C1.4.4.14</t>
  </si>
  <si>
    <t>C1.4.4.15</t>
  </si>
  <si>
    <t>C1.4.4.16</t>
  </si>
  <si>
    <t>Cell phones costs, including pro-rata rentals, for calls made in connection with contract administration</t>
  </si>
  <si>
    <t>Handling costs and profit in respect of item C1.4.4.1</t>
  </si>
  <si>
    <t xml:space="preserve">The provision of a direct independent telephone line for the Engineer, including the monthly rental charges and the cost of business calls </t>
  </si>
  <si>
    <t>Handling costs and profit in respect of item C1.4.4.3</t>
  </si>
  <si>
    <t>The provision of internet connectivity and WiFi data for Engineer’s site staff</t>
  </si>
  <si>
    <t>Handling costs and profit in respect of item C1.4.4.5</t>
  </si>
  <si>
    <t xml:space="preserve">The provision of paper and ink for a combination colour printer/copier/scanner </t>
  </si>
  <si>
    <t>Handling costs and profit in respect of item C1.4.4.7</t>
  </si>
  <si>
    <t>The provision of a complete 220/250 volt single phase electrical power installation, including all poles, insulators, wiring, switchboards, mains connections, meters etc.</t>
  </si>
  <si>
    <t>Handling costs and profit in respect of item C1.4.4.9</t>
  </si>
  <si>
    <t>The provision of a complete 440/231 volt three phase electrical power installation, including all poles, insulators, wiring, switchboards, mains connections, meters etc.</t>
  </si>
  <si>
    <t>Handling costs and profit in respect of item C1.4.4.11</t>
  </si>
  <si>
    <t>Provision of a 440/231 volt three phase electricity generator if electricity from a power supply authority is not available on site</t>
  </si>
  <si>
    <t>Handling costs and profit in respect of item C1.4.4.13</t>
  </si>
  <si>
    <t>The provision of all gas installations required at the site offices, laboratories and at the Engineer’s staff accommodation (if required), including gas storage cylinders, tubing, regulators, gas burners and shut-off cocks</t>
  </si>
  <si>
    <t>Handling costs and profit in respect of item C1.4.4.15</t>
  </si>
  <si>
    <t>percentage (%)</t>
  </si>
  <si>
    <t>C1.4.5</t>
  </si>
  <si>
    <t>Services at site offices, laboratories and site accommodation</t>
  </si>
  <si>
    <t>C1.4.5.1</t>
  </si>
  <si>
    <t>C1.4.5.2</t>
  </si>
  <si>
    <t>C1.4.6</t>
  </si>
  <si>
    <t>Office staff</t>
  </si>
  <si>
    <t>C1.4.6.1</t>
  </si>
  <si>
    <t>C1.4.6.2</t>
  </si>
  <si>
    <t>Secretary / receptionist</t>
  </si>
  <si>
    <t>Technical assistant</t>
  </si>
  <si>
    <t>C1.4.7</t>
  </si>
  <si>
    <t>Site inspection transport</t>
  </si>
  <si>
    <t>C1.4.7.1</t>
  </si>
  <si>
    <t>C1.4.7.2</t>
  </si>
  <si>
    <t>Travel on site</t>
  </si>
  <si>
    <t>C1.4.8</t>
  </si>
  <si>
    <t>Site security measures for the Engineer’s facilities</t>
  </si>
  <si>
    <t>C1.4.8.1</t>
  </si>
  <si>
    <t>C1.4.8.2</t>
  </si>
  <si>
    <t>C1.4.8.3</t>
  </si>
  <si>
    <t>C1.4.8.4</t>
  </si>
  <si>
    <t>C1.4.8.5</t>
  </si>
  <si>
    <t>C1.4.8.6</t>
  </si>
  <si>
    <t>Supply and installation of all required security measures at the Engineer’s site offices and laboratories</t>
  </si>
  <si>
    <t>Provision of security guards / watchmen and an armed response service at the Engineer’s site offices and laboratories</t>
  </si>
  <si>
    <t>Supply and installation of all required security measures at the Engineer’s site accommodation</t>
  </si>
  <si>
    <t>Provision of security guards / watchmen and an armed response service at the Engineer’s site accommodation</t>
  </si>
  <si>
    <t>C1.5</t>
  </si>
  <si>
    <t>ACCOMMODATION OF TRAFFIC</t>
  </si>
  <si>
    <t>C1.5.1</t>
  </si>
  <si>
    <t>Accommodation of pedestrian and non-motorised traffic</t>
  </si>
  <si>
    <t>C1.5.1.1</t>
  </si>
  <si>
    <t>Construction of temporary pedestrian walkways and/or cycle paths:</t>
  </si>
  <si>
    <t>C1.5.1.2</t>
  </si>
  <si>
    <t>Gravel surfaced pedestrian walkways / cycle paths</t>
  </si>
  <si>
    <t>Bitumen surfaced pedestrian walkways / cycle paths</t>
  </si>
  <si>
    <t>C1.5.2</t>
  </si>
  <si>
    <t>Accommodation of vehicular traffic</t>
  </si>
  <si>
    <t>C1.5.3</t>
  </si>
  <si>
    <t>Liaison with traffic authorities</t>
  </si>
  <si>
    <t>Construction of temporary deviations</t>
  </si>
  <si>
    <t>C1.5.5</t>
  </si>
  <si>
    <t>Maintenance of temporary deviations</t>
  </si>
  <si>
    <t>C1.5.5.1</t>
  </si>
  <si>
    <t>C1.5.5.2</t>
  </si>
  <si>
    <t>C1.5.5.3</t>
  </si>
  <si>
    <t>C1.5.5.4</t>
  </si>
  <si>
    <t>C1.5.5.5</t>
  </si>
  <si>
    <t>C1.5.5.6</t>
  </si>
  <si>
    <t>C1.5.5.7</t>
  </si>
  <si>
    <t>C1.5.5.8</t>
  </si>
  <si>
    <t>C1.5.5.9</t>
  </si>
  <si>
    <t>C1.5.5.10</t>
  </si>
  <si>
    <t>C1.5.5.11</t>
  </si>
  <si>
    <t>C1.5.5.12</t>
  </si>
  <si>
    <t>Replacement of damaged guardrails</t>
  </si>
  <si>
    <t>Grading of temporary deviations and existing roads used as detours</t>
  </si>
  <si>
    <t>Watering of temporary deviations and existing roads used as detours</t>
  </si>
  <si>
    <t>Handling cost, profit and all other charges in respect of item C1.5.6.11</t>
  </si>
  <si>
    <t>hectare (ha)</t>
  </si>
  <si>
    <t>kilometre (km)</t>
  </si>
  <si>
    <t>kilogram (kg)</t>
  </si>
  <si>
    <t>tonne (t)</t>
  </si>
  <si>
    <t>provisional sum</t>
  </si>
  <si>
    <r>
      <t>cubic metre (m</t>
    </r>
    <r>
      <rPr>
        <vertAlign val="superscript"/>
        <sz val="10"/>
        <color rgb="FF000000"/>
        <rFont val="Arial"/>
        <family val="2"/>
      </rPr>
      <t>3</t>
    </r>
    <r>
      <rPr>
        <sz val="10"/>
        <color rgb="FF000000"/>
        <rFont val="Arial"/>
        <family val="2"/>
      </rPr>
      <t>)</t>
    </r>
  </si>
  <si>
    <t xml:space="preserve">month </t>
  </si>
  <si>
    <t>rate (per asset)</t>
  </si>
  <si>
    <t>number (No.)</t>
  </si>
  <si>
    <t>per day</t>
  </si>
  <si>
    <t>Removal of temporary deviations</t>
  </si>
  <si>
    <t>C1.5.6</t>
  </si>
  <si>
    <t>C1.5.7</t>
  </si>
  <si>
    <t>Temporary traffic control facilities</t>
  </si>
  <si>
    <t>C1.5.7.1</t>
  </si>
  <si>
    <t>C1.5.7.2</t>
  </si>
  <si>
    <t>C1.5.7.3</t>
  </si>
  <si>
    <t>C1.5.7.4</t>
  </si>
  <si>
    <t>C1.5.7.5</t>
  </si>
  <si>
    <t>Delineators including mounting bases and ballast:</t>
  </si>
  <si>
    <t>Traffic controllers</t>
  </si>
  <si>
    <t>Provision of illuminated traffic signs:</t>
  </si>
  <si>
    <t>Flashing LED illuminated arrow board</t>
  </si>
  <si>
    <t>Mobile variable message sign</t>
  </si>
  <si>
    <t>Mobile variable message sign with a speed measuring and display capability</t>
  </si>
  <si>
    <t>man-shift</t>
  </si>
  <si>
    <t>C1.5.7.6</t>
  </si>
  <si>
    <t>Maintenance of illuminated traffic signs:</t>
  </si>
  <si>
    <t>C1.5.7.7</t>
  </si>
  <si>
    <t>Traffic calming devices:</t>
  </si>
  <si>
    <t>C1.5.7.8</t>
  </si>
  <si>
    <t>Traffic control stations</t>
  </si>
  <si>
    <t>C1.5.7.9</t>
  </si>
  <si>
    <t>Cleaning of traffic control facilities</t>
  </si>
  <si>
    <t>C1.5.8</t>
  </si>
  <si>
    <t>man-month</t>
  </si>
  <si>
    <t>C1.5.9</t>
  </si>
  <si>
    <t>Traffic safety vehicle</t>
  </si>
  <si>
    <t>C1.5.10</t>
  </si>
  <si>
    <t>Tow trucks</t>
  </si>
  <si>
    <t>C1.5.10.1</t>
  </si>
  <si>
    <t>C1.5.10.2</t>
  </si>
  <si>
    <t>Provision of a tow truck on call for light vehicles weighing less than two tonnes</t>
  </si>
  <si>
    <t>Provision of a tow truck on call for heavy vehicles weighing two tonnes or more</t>
  </si>
  <si>
    <t>C1.5.11</t>
  </si>
  <si>
    <t>Provision of safety equipment for visitors</t>
  </si>
  <si>
    <t>C1.5.11.1</t>
  </si>
  <si>
    <t>C1.5.11.2</t>
  </si>
  <si>
    <t>Provision of reflective safety vests for visitors</t>
  </si>
  <si>
    <t>Provision of hard hats for visitors</t>
  </si>
  <si>
    <t>C1.5.12</t>
  </si>
  <si>
    <t>Additional traffic accommodation facilities ordered by the Engineer:</t>
  </si>
  <si>
    <t>C1.5.12.1</t>
  </si>
  <si>
    <t>C1.5.12.2</t>
  </si>
  <si>
    <t xml:space="preserve">Provision of additional traffic accommodation facilities </t>
  </si>
  <si>
    <t>Handling cost, profit and all other charges in respect of item C1.5.12.1</t>
  </si>
  <si>
    <t>C1.6</t>
  </si>
  <si>
    <t>C1.6.1</t>
  </si>
  <si>
    <t>Clearing</t>
  </si>
  <si>
    <t>C1.6.1.1</t>
  </si>
  <si>
    <t>C1.6.1.2</t>
  </si>
  <si>
    <t>C1.6.1.3</t>
  </si>
  <si>
    <t>C1.6.1.4</t>
  </si>
  <si>
    <t>Clearing with machines and some hand labour where necessary</t>
  </si>
  <si>
    <t>Clearing with hand labour only when labour enhanced work is specified</t>
  </si>
  <si>
    <t>C1.6.2</t>
  </si>
  <si>
    <t>Grubbing</t>
  </si>
  <si>
    <t>C1.6.2.1</t>
  </si>
  <si>
    <t>C1.6.2.2</t>
  </si>
  <si>
    <t>C1.6.2.3</t>
  </si>
  <si>
    <t>C1.6.2.4</t>
  </si>
  <si>
    <t>Grubbing with machines and some hand labour where necessary</t>
  </si>
  <si>
    <t>Grubbing with hand labour when labour enhancement work is specified or it is not practical to use a machine</t>
  </si>
  <si>
    <t>C1.6.3</t>
  </si>
  <si>
    <t>Removal and grubbing of large trees and tree stumps:</t>
  </si>
  <si>
    <t>C1.6.3.1</t>
  </si>
  <si>
    <t>C1.6.3.2</t>
  </si>
  <si>
    <t>C1.6.3.3</t>
  </si>
  <si>
    <t>C1.6.3.4</t>
  </si>
  <si>
    <t>Removal of trees in forests and plantations</t>
  </si>
  <si>
    <t>C1.6.4</t>
  </si>
  <si>
    <t>Removal of buildings and structures</t>
  </si>
  <si>
    <t>C1.6.4.1</t>
  </si>
  <si>
    <t>C1.6.5</t>
  </si>
  <si>
    <t>Spreading organic matter and covering with soil</t>
  </si>
  <si>
    <t>C1.6.6</t>
  </si>
  <si>
    <t>Mulching selected organic matter</t>
  </si>
  <si>
    <t>C1.6.7</t>
  </si>
  <si>
    <t>Re-clearing of previously cleared areas</t>
  </si>
  <si>
    <t>C1.6.8</t>
  </si>
  <si>
    <t>Conservation of vegetation:</t>
  </si>
  <si>
    <t>C1.6.8.1</t>
  </si>
  <si>
    <t>C1.6.8.2</t>
  </si>
  <si>
    <t>C1.6.8.3</t>
  </si>
  <si>
    <t>C1.6.8.4</t>
  </si>
  <si>
    <t>C1.6.8.5</t>
  </si>
  <si>
    <t>C1.6.8.6</t>
  </si>
  <si>
    <t>Establishment of a temporary nursery</t>
  </si>
  <si>
    <t>Removal, storage and maintenance of shrubs</t>
  </si>
  <si>
    <t>C1.6.9</t>
  </si>
  <si>
    <t>Conservation of topsoil:</t>
  </si>
  <si>
    <t>C1.6.9.1</t>
  </si>
  <si>
    <t>C1.6.9.2</t>
  </si>
  <si>
    <t>Stockpiling topsoil</t>
  </si>
  <si>
    <t>Windrowing topsoil</t>
  </si>
  <si>
    <t>C1.6.10</t>
  </si>
  <si>
    <t>Disposal of hazardous waste material:</t>
  </si>
  <si>
    <t>C1.6.10.1</t>
  </si>
  <si>
    <t>C1.6.10.2</t>
  </si>
  <si>
    <t>Handling cost, profit and all other charges in respect of item C1.6.10.1</t>
  </si>
  <si>
    <t>C1.7</t>
  </si>
  <si>
    <t>LOADING AND HAULING</t>
  </si>
  <si>
    <t>C1.7.1</t>
  </si>
  <si>
    <t>Loading</t>
  </si>
  <si>
    <t>C1.7.1.1</t>
  </si>
  <si>
    <t>C1.7.1.2</t>
  </si>
  <si>
    <t>C1.7.1.3</t>
  </si>
  <si>
    <t>Loading from stockpile using machines and some hand labour where necessary</t>
  </si>
  <si>
    <t>Loading from heaps or windrows using machines and/some hand labour where necessary</t>
  </si>
  <si>
    <t>Loading by hand only from stockpile or heaps when labour enhancement work is specified or it is not possible to use machines</t>
  </si>
  <si>
    <t>C1.7.2</t>
  </si>
  <si>
    <t>Hauling</t>
  </si>
  <si>
    <t>C1.7.2.1</t>
  </si>
  <si>
    <t>C1.7.2.2</t>
  </si>
  <si>
    <t>Hauling material for use in the Works and off-loading it on the site of the Works:</t>
  </si>
  <si>
    <t>Soil, gravel, crushed stone and pavement layer material</t>
  </si>
  <si>
    <t>Boulders and hard material</t>
  </si>
  <si>
    <t>Soil and gravel material</t>
  </si>
  <si>
    <r>
      <t>cubic metre - kilometre (m</t>
    </r>
    <r>
      <rPr>
        <vertAlign val="superscript"/>
        <sz val="10"/>
        <color rgb="FF000000"/>
        <rFont val="Arial"/>
        <family val="2"/>
      </rPr>
      <t xml:space="preserve">3 </t>
    </r>
    <r>
      <rPr>
        <sz val="10"/>
        <color rgb="FF000000"/>
        <rFont val="Arial"/>
        <family val="2"/>
      </rPr>
      <t>- km)</t>
    </r>
  </si>
  <si>
    <t>C2.1</t>
  </si>
  <si>
    <t>GENERAL REQUIREMENTS AND TRENCHING FOR SERVICES</t>
  </si>
  <si>
    <t>C2.1.1</t>
  </si>
  <si>
    <t>Location, identification, protection and relocation of existing services</t>
  </si>
  <si>
    <t>C2.1.1.1</t>
  </si>
  <si>
    <t>C2.1.1.2</t>
  </si>
  <si>
    <t>C2.1.1.3</t>
  </si>
  <si>
    <t>C2.1.1.4</t>
  </si>
  <si>
    <t>Contractor’s obligations</t>
  </si>
  <si>
    <t>Permanent services relocation or protection work by others</t>
  </si>
  <si>
    <t>Handling costs and profit in respect of item C2.1.1.2 above</t>
  </si>
  <si>
    <t>Permanent services relocation or protection work by the Contractor</t>
  </si>
  <si>
    <t>C2.1.2</t>
  </si>
  <si>
    <r>
      <t>Existing services location, detection and verification</t>
    </r>
    <r>
      <rPr>
        <sz val="10"/>
        <rFont val="Arial"/>
        <family val="2"/>
      </rPr>
      <t xml:space="preserve"> </t>
    </r>
  </si>
  <si>
    <t>C2.1.2.1</t>
  </si>
  <si>
    <t>C2.1.2.2</t>
  </si>
  <si>
    <t>C2.1.2.3</t>
  </si>
  <si>
    <t>C2.1.2.4</t>
  </si>
  <si>
    <t>C2.1.2.5</t>
  </si>
  <si>
    <t>Handling costs and profit in respect of item C2.1.2.1 above</t>
  </si>
  <si>
    <t>Survey to verify existing service positions</t>
  </si>
  <si>
    <t xml:space="preserve">Handling costs and profit in respect of item C2.1.2.3 above </t>
  </si>
  <si>
    <r>
      <t xml:space="preserve">Using hand excavation to locate, expose and verify services </t>
    </r>
    <r>
      <rPr>
        <b/>
        <sz val="10"/>
        <rFont val="Arial"/>
        <family val="2"/>
      </rPr>
      <t xml:space="preserve"> </t>
    </r>
  </si>
  <si>
    <t>C2.1.3</t>
  </si>
  <si>
    <t>Obtaining construction or work permits</t>
  </si>
  <si>
    <t>C2.1.4</t>
  </si>
  <si>
    <t xml:space="preserve">Provision of guarantees or deposits for services </t>
  </si>
  <si>
    <t>C2.1.4.1</t>
  </si>
  <si>
    <t>C2.1.4.2</t>
  </si>
  <si>
    <t xml:space="preserve">Providing guarantees and deposits                          </t>
  </si>
  <si>
    <t xml:space="preserve">Handling costs and profit in respect of item C2.1.4.1 above            </t>
  </si>
  <si>
    <t>prime cost (PC) sum</t>
  </si>
  <si>
    <t>C2.1.5</t>
  </si>
  <si>
    <t>Provision of record drawings and applicable data</t>
  </si>
  <si>
    <t>C2.1.6</t>
  </si>
  <si>
    <t>Trench excavation (in soft material)</t>
  </si>
  <si>
    <t>C2.1.6.1</t>
  </si>
  <si>
    <t>C2.1.6.2</t>
  </si>
  <si>
    <t>C2.1.6.3</t>
  </si>
  <si>
    <t>C2.1.7</t>
  </si>
  <si>
    <t>Extra over items C2.1.6, C2.1.8 and C2.1.16 for excavating in:</t>
  </si>
  <si>
    <t>C2.1.7.1</t>
  </si>
  <si>
    <t>C2.1.7.2</t>
  </si>
  <si>
    <t xml:space="preserve">Hard material irrespective of depth </t>
  </si>
  <si>
    <t xml:space="preserve">Stabilised material irrespective of depth </t>
  </si>
  <si>
    <t>C2.1.8</t>
  </si>
  <si>
    <t>Excavations outside the normal trench profile</t>
  </si>
  <si>
    <t>C2.1.9</t>
  </si>
  <si>
    <t>Trench excavation using labour enhanced construction methods</t>
  </si>
  <si>
    <t>C2.1.9.1</t>
  </si>
  <si>
    <t>C2.1.9.2</t>
  </si>
  <si>
    <t>C2.1.9.3</t>
  </si>
  <si>
    <t>C2.1.9.4</t>
  </si>
  <si>
    <t>C2.1.10</t>
  </si>
  <si>
    <t>C2.1.10.1</t>
  </si>
  <si>
    <t>C2.1.10.2</t>
  </si>
  <si>
    <t xml:space="preserve">Soft material </t>
  </si>
  <si>
    <t xml:space="preserve">Hard material  </t>
  </si>
  <si>
    <t>C2.1.11</t>
  </si>
  <si>
    <t>Backfilling of trenches</t>
  </si>
  <si>
    <t>C2.1.11.1</t>
  </si>
  <si>
    <t>C2.1.11.2</t>
  </si>
  <si>
    <t>From the excavated trench material</t>
  </si>
  <si>
    <t xml:space="preserve">From other excavations on Site </t>
  </si>
  <si>
    <t>From approved borrow areas</t>
  </si>
  <si>
    <t>From sources provided by the Contractor</t>
  </si>
  <si>
    <t>C2.1.12</t>
  </si>
  <si>
    <t xml:space="preserve">Backfilling additional excavations in trench floors due to poor founding conditions using: </t>
  </si>
  <si>
    <t>C2.1.12.1</t>
  </si>
  <si>
    <t>C2.1.12.2</t>
  </si>
  <si>
    <t>C2.1.12.3</t>
  </si>
  <si>
    <t>C2.1.13</t>
  </si>
  <si>
    <t>Extra over item C2.1.11 for backfilling with soil cement or stabilised material</t>
  </si>
  <si>
    <t>C2.1.13.1</t>
  </si>
  <si>
    <t>C2.1.13.2</t>
  </si>
  <si>
    <t>C2.1.13.3</t>
  </si>
  <si>
    <t>C2.1.13.4</t>
  </si>
  <si>
    <t>C2.1.14</t>
  </si>
  <si>
    <t>Extra over items C2.1.11, C2.1.12 and C2.1.13 for additional compaction of backfill</t>
  </si>
  <si>
    <t>C2.1.14.1</t>
  </si>
  <si>
    <t>C2.1.14.2</t>
  </si>
  <si>
    <t>C2.1.14.3</t>
  </si>
  <si>
    <t>C2.1.15</t>
  </si>
  <si>
    <t>Stone packing</t>
  </si>
  <si>
    <t>C2.1.15.1</t>
  </si>
  <si>
    <t>C2.1.15.2</t>
  </si>
  <si>
    <t>In bolsters</t>
  </si>
  <si>
    <t>In tunnels</t>
  </si>
  <si>
    <t>C2.1.16</t>
  </si>
  <si>
    <t>C2.1.17</t>
  </si>
  <si>
    <t>Removal and disposal of spoil material from trench excavations:</t>
  </si>
  <si>
    <t>C2.1.17.1</t>
  </si>
  <si>
    <t>C2.1.17.2</t>
  </si>
  <si>
    <t>To spoil sites provided by the Employer as indicated in the Contract Documentation or as instructed by the Engineer</t>
  </si>
  <si>
    <t>To spoil sites or dumping areas provided by the Contractor</t>
  </si>
  <si>
    <t>C2.1.18</t>
  </si>
  <si>
    <t xml:space="preserve">Timbering, strutting and shoring  </t>
  </si>
  <si>
    <t>C2.1.18.1</t>
  </si>
  <si>
    <t>C2.1.18.2</t>
  </si>
  <si>
    <t xml:space="preserve">Timbering, strutting and shoring left in excavations  </t>
  </si>
  <si>
    <t>C2.1.19</t>
  </si>
  <si>
    <t>Dealing with water during services work</t>
  </si>
  <si>
    <t>C2.1.19.1</t>
  </si>
  <si>
    <t>C2.1.19.2</t>
  </si>
  <si>
    <t>Dealing with surface water</t>
  </si>
  <si>
    <t>Dealing with subsurface water</t>
  </si>
  <si>
    <t>C2.1.20</t>
  </si>
  <si>
    <t>C2.1.20.1</t>
  </si>
  <si>
    <t>C2.1.20.2</t>
  </si>
  <si>
    <t>C2.1.20.3</t>
  </si>
  <si>
    <t>Provide equipment</t>
  </si>
  <si>
    <t>Operate and maintain</t>
  </si>
  <si>
    <t>Remove equipment</t>
  </si>
  <si>
    <t>C2.1.21</t>
  </si>
  <si>
    <t>Supply and installation of sandbags in trenches</t>
  </si>
  <si>
    <t>C2.1.21.1</t>
  </si>
  <si>
    <t>C2.1.21.2</t>
  </si>
  <si>
    <t>number of bags (No.)</t>
  </si>
  <si>
    <t>C2.1.22</t>
  </si>
  <si>
    <t>Existing services that intersect or adjoin a trench</t>
  </si>
  <si>
    <t>C2.1.22.1</t>
  </si>
  <si>
    <t>C2.1.22.2</t>
  </si>
  <si>
    <t>Reinstatement of trenches in existing surfaced roads using:</t>
  </si>
  <si>
    <t>C2.1.23</t>
  </si>
  <si>
    <t>C2.1.23.1</t>
  </si>
  <si>
    <t>C2.1.23.2</t>
  </si>
  <si>
    <t>C2.1.23.3</t>
  </si>
  <si>
    <t>C2.1.23.4</t>
  </si>
  <si>
    <t>C2.1.23.5</t>
  </si>
  <si>
    <t>C2.1.23.6</t>
  </si>
  <si>
    <t>C2.1.23.7</t>
  </si>
  <si>
    <t>C2.1.23.8</t>
  </si>
  <si>
    <t>C2.1.24</t>
  </si>
  <si>
    <t xml:space="preserve">Saw-cutting before excavation </t>
  </si>
  <si>
    <t>C2.1.24.1</t>
  </si>
  <si>
    <t>C2.1.24.2</t>
  </si>
  <si>
    <t>C2.1.24.3</t>
  </si>
  <si>
    <t>Saw-cutting asphalt to an average depth:</t>
  </si>
  <si>
    <t>Saw-cutting concrete to an average depth:</t>
  </si>
  <si>
    <t>C2.1.25</t>
  </si>
  <si>
    <t>Removal of existing services:</t>
  </si>
  <si>
    <t>C2.1.25.1</t>
  </si>
  <si>
    <t>C2.1.25.2</t>
  </si>
  <si>
    <t>C2.1.25.3</t>
  </si>
  <si>
    <t>Etc., insert additional items as required</t>
  </si>
  <si>
    <t>C2.1.26</t>
  </si>
  <si>
    <t>Disposal of existing service materials:</t>
  </si>
  <si>
    <t>C2.1.26.1</t>
  </si>
  <si>
    <t>C2.1.26.2</t>
  </si>
  <si>
    <t>C2.1.26.3</t>
  </si>
  <si>
    <t>C2.1.27</t>
  </si>
  <si>
    <t>Demolition of existing manholes, access chambers and other service structures consisting of:</t>
  </si>
  <si>
    <t>C2.1.27.1</t>
  </si>
  <si>
    <t>C2.1.27.2</t>
  </si>
  <si>
    <t>C2.1.27.3</t>
  </si>
  <si>
    <t>Unreinforced concrete</t>
  </si>
  <si>
    <t>Masonry</t>
  </si>
  <si>
    <t>C2.2</t>
  </si>
  <si>
    <t>DRY SERVICES</t>
  </si>
  <si>
    <t>C2.2.1</t>
  </si>
  <si>
    <t>C2.2.1.1</t>
  </si>
  <si>
    <t>C2.2.1.2</t>
  </si>
  <si>
    <t>Supply, lay and prove ducts</t>
  </si>
  <si>
    <t>State diameter</t>
  </si>
  <si>
    <t>C2.2.2</t>
  </si>
  <si>
    <t>Extra over item C2.2.1 for the provision of split ducts</t>
  </si>
  <si>
    <t>C2.2.2.1</t>
  </si>
  <si>
    <t>C2.2.2.2</t>
  </si>
  <si>
    <t>Lay and prove ducts provided by others</t>
  </si>
  <si>
    <t>C2.2.3</t>
  </si>
  <si>
    <t>C2.2.3.1</t>
  </si>
  <si>
    <t>C2.2.3.2</t>
  </si>
  <si>
    <t>C2.2.4</t>
  </si>
  <si>
    <t>Bedding for ducts compacted to 90 % of MDD (100 % for sand) using material:</t>
  </si>
  <si>
    <t>C2.2.4.1</t>
  </si>
  <si>
    <t>C2.2.4.2</t>
  </si>
  <si>
    <t>C2.2.4.3</t>
  </si>
  <si>
    <t>C2.2.4.4</t>
  </si>
  <si>
    <t>C2.2.4.5</t>
  </si>
  <si>
    <t>C2.2.4.6</t>
  </si>
  <si>
    <t>C2.2.4.7</t>
  </si>
  <si>
    <t>Selected from the excavated trench material</t>
  </si>
  <si>
    <t>Selected from other excavations on site</t>
  </si>
  <si>
    <t>Selected from approved borrow areas</t>
  </si>
  <si>
    <t>Selected from sources provided by the Contractor</t>
  </si>
  <si>
    <t>From commercial sources</t>
  </si>
  <si>
    <t>Extra over items C2.2.4.1 to C2.2.4.5 for stabilising material with cement</t>
  </si>
  <si>
    <t>C2.2.5</t>
  </si>
  <si>
    <t>Concrete for bedding and encasement of ducts</t>
  </si>
  <si>
    <t>C2.2.5.1</t>
  </si>
  <si>
    <t>C2.2.5.2</t>
  </si>
  <si>
    <t>C2.2.6</t>
  </si>
  <si>
    <t>Duct accessories (markers, marking, draw wires and end caps etc.)</t>
  </si>
  <si>
    <t>C2.2.6.1</t>
  </si>
  <si>
    <t>C2.2.6.2</t>
  </si>
  <si>
    <t>C2.2.6.3</t>
  </si>
  <si>
    <t>C2.2.6.4</t>
  </si>
  <si>
    <t>C2.2.6.5</t>
  </si>
  <si>
    <t>Other accessories</t>
  </si>
  <si>
    <t>C2.2.7</t>
  </si>
  <si>
    <t xml:space="preserve">Handholes, manholes and access chambers for ducts </t>
  </si>
  <si>
    <t>C2.2.7.1</t>
  </si>
  <si>
    <t>C2.2.7.2</t>
  </si>
  <si>
    <t>C2.2.7.3</t>
  </si>
  <si>
    <t>C2.2.7.4</t>
  </si>
  <si>
    <t>Other structures</t>
  </si>
  <si>
    <t>C2.2.8</t>
  </si>
  <si>
    <t>C2.2.8.1</t>
  </si>
  <si>
    <t>C2.2.8.2</t>
  </si>
  <si>
    <t>C2.2.8.3</t>
  </si>
  <si>
    <t>C2.2.8.4</t>
  </si>
  <si>
    <t>C2.2.9</t>
  </si>
  <si>
    <t>C2.2.9.1</t>
  </si>
  <si>
    <t>C2.2.9.2</t>
  </si>
  <si>
    <t>C2.2.9.3</t>
  </si>
  <si>
    <t>C2.2.9.4</t>
  </si>
  <si>
    <t>C2.3</t>
  </si>
  <si>
    <t>WET SERVICES</t>
  </si>
  <si>
    <t>C2.3.1</t>
  </si>
  <si>
    <t>C2.3.1.1</t>
  </si>
  <si>
    <t>C2.3.1.2</t>
  </si>
  <si>
    <t>C2.3.1.3</t>
  </si>
  <si>
    <t>C2.3.2</t>
  </si>
  <si>
    <t>Extra over item C2.3.1 for sewer specials</t>
  </si>
  <si>
    <t>C2.3.2.1</t>
  </si>
  <si>
    <t>C2.3.2.2</t>
  </si>
  <si>
    <t>C2.3.2.3</t>
  </si>
  <si>
    <t>C2.3.3</t>
  </si>
  <si>
    <t>C2.3.3.1</t>
  </si>
  <si>
    <t>C2.3.3.2</t>
  </si>
  <si>
    <t>C2.3.3.3</t>
  </si>
  <si>
    <t>Bedding using selected granular material</t>
  </si>
  <si>
    <t>From other excavations on Site</t>
  </si>
  <si>
    <t>Selected fill blanket material</t>
  </si>
  <si>
    <t xml:space="preserve">Extra over items C2.3.3.1(a) to C2.3.3.1(c) and C2.3.3.2(a) to C2.3.3.2(c) for screening material    </t>
  </si>
  <si>
    <t>C2.3.4</t>
  </si>
  <si>
    <t>Concrete for bedding (Class A) and encasement for sewers</t>
  </si>
  <si>
    <t>C2.3.4.1</t>
  </si>
  <si>
    <t>C2.3.4.2</t>
  </si>
  <si>
    <t>C2.3.5</t>
  </si>
  <si>
    <t xml:space="preserve">Manholes, inspection chambers and cleaning eyes for sewers </t>
  </si>
  <si>
    <t>C2.3.5.1</t>
  </si>
  <si>
    <t>C2.3.5.2</t>
  </si>
  <si>
    <t>C2.3.5.3</t>
  </si>
  <si>
    <t>C2.3.5.4</t>
  </si>
  <si>
    <t>C2.3.5.5</t>
  </si>
  <si>
    <t>C2.3.6</t>
  </si>
  <si>
    <t>Covers and frames for sewer manholes, inspection chambers and other structures</t>
  </si>
  <si>
    <t>C2.3.6.1</t>
  </si>
  <si>
    <t>C2.3.6.2</t>
  </si>
  <si>
    <t>C2.3.6.3</t>
  </si>
  <si>
    <t>C2.3.6.4</t>
  </si>
  <si>
    <t>C2.3.7</t>
  </si>
  <si>
    <t>C2.3.7.1</t>
  </si>
  <si>
    <t>C2.3.7.3</t>
  </si>
  <si>
    <t>C2.3.7.2</t>
  </si>
  <si>
    <t>C2.3.7.4</t>
  </si>
  <si>
    <t>C2.3.7.5</t>
  </si>
  <si>
    <t>C2.3.8</t>
  </si>
  <si>
    <t>C2.3.8.1</t>
  </si>
  <si>
    <t>C2.3.8.2</t>
  </si>
  <si>
    <t>C2.3.8.3</t>
  </si>
  <si>
    <t>C2.3.8.4</t>
  </si>
  <si>
    <t>C2.3.8.5</t>
  </si>
  <si>
    <t>Erf connections to sewer manholes</t>
  </si>
  <si>
    <t xml:space="preserve">Connecting sewers to existing manholes </t>
  </si>
  <si>
    <t xml:space="preserve">Breaking into an existing sewer and building a new manhole </t>
  </si>
  <si>
    <r>
      <t>Sewer connections</t>
    </r>
    <r>
      <rPr>
        <b/>
        <sz val="10"/>
        <color rgb="FF000000"/>
        <rFont val="Arial"/>
        <family val="2"/>
      </rPr>
      <t xml:space="preserve"> (erf and existing line connections)</t>
    </r>
  </si>
  <si>
    <t>Sum</t>
  </si>
  <si>
    <t>C2.3.9</t>
  </si>
  <si>
    <t>Raising and lowering existing sewer manholes</t>
  </si>
  <si>
    <t>C2.3.9.1</t>
  </si>
  <si>
    <t>C2.3.9.2</t>
  </si>
  <si>
    <t xml:space="preserve">Raising manholes </t>
  </si>
  <si>
    <t xml:space="preserve">Lowering manholes </t>
  </si>
  <si>
    <t>C2.3.10</t>
  </si>
  <si>
    <r>
      <t>Testing of sewer manholes</t>
    </r>
    <r>
      <rPr>
        <sz val="10"/>
        <rFont val="Arial"/>
        <family val="2"/>
      </rPr>
      <t xml:space="preserve">  </t>
    </r>
  </si>
  <si>
    <t>C2.3.11</t>
  </si>
  <si>
    <t>C2.3.11.1</t>
  </si>
  <si>
    <t>C2.3.11.2</t>
  </si>
  <si>
    <r>
      <t>CCTV camera inspections</t>
    </r>
    <r>
      <rPr>
        <sz val="10"/>
        <rFont val="Arial"/>
        <family val="2"/>
      </rPr>
      <t xml:space="preserve"> </t>
    </r>
  </si>
  <si>
    <t>C2.3.12</t>
  </si>
  <si>
    <t>C2.3.13</t>
  </si>
  <si>
    <t>C2.3.14</t>
  </si>
  <si>
    <t>C2.3.15</t>
  </si>
  <si>
    <t>C2.3.16</t>
  </si>
  <si>
    <t>C2.3.17</t>
  </si>
  <si>
    <t>C2.3.18</t>
  </si>
  <si>
    <t>C2.3.19</t>
  </si>
  <si>
    <t>C2.3.20</t>
  </si>
  <si>
    <t>C2.3.21</t>
  </si>
  <si>
    <t>Supply and lay water mains complete with couplings</t>
  </si>
  <si>
    <t>C2.3.21.1</t>
  </si>
  <si>
    <t>C2.3.21.2</t>
  </si>
  <si>
    <t>C2.3.21.3</t>
  </si>
  <si>
    <t>C2.3.22</t>
  </si>
  <si>
    <t xml:space="preserve">Extra over item C2.3.21 for supplying and fixing water main fittings or specials complete with couplings </t>
  </si>
  <si>
    <t>C2.3.22.1</t>
  </si>
  <si>
    <t>C2.3.22.2</t>
  </si>
  <si>
    <t>C2.3.22.3</t>
  </si>
  <si>
    <t>C2.3.23</t>
  </si>
  <si>
    <t>Extra over item C2.3.21 for supplying and fixing water main valves</t>
  </si>
  <si>
    <t>C2.3.23.1</t>
  </si>
  <si>
    <t>C2.3.23.2</t>
  </si>
  <si>
    <t>C2.3.23.3</t>
  </si>
  <si>
    <t>C2.3.24</t>
  </si>
  <si>
    <t>Extra over item C2.3.21 for cutting of pipes and the supplying and fixing of extra couplings</t>
  </si>
  <si>
    <t>C2.3.24.1</t>
  </si>
  <si>
    <t>C2.3.24.2</t>
  </si>
  <si>
    <t>C2.3.24.3</t>
  </si>
  <si>
    <t>C2.3.25</t>
  </si>
  <si>
    <t xml:space="preserve">Extra over items C2.3.21, C2.3.22 and C2.3.23 for supplying and installing joints with machined collars and special couplings </t>
  </si>
  <si>
    <t>C2.3.25.1</t>
  </si>
  <si>
    <t>C2.3.25.2</t>
  </si>
  <si>
    <t>C2.3.25.3</t>
  </si>
  <si>
    <t>C2.3.26</t>
  </si>
  <si>
    <t>Supplying and installing pipes, specials and valves on short pipe runs</t>
  </si>
  <si>
    <t>C2.3.26.1</t>
  </si>
  <si>
    <t>C2.3.26.2</t>
  </si>
  <si>
    <t>C2.3.26.3</t>
  </si>
  <si>
    <t>C2.3.27</t>
  </si>
  <si>
    <t xml:space="preserve">Extra over item C2.3.21 for encasing (wrapping) joints </t>
  </si>
  <si>
    <t>C2.3.27.1</t>
  </si>
  <si>
    <t>State for each water main the number of joints to be encased (wrapped)</t>
  </si>
  <si>
    <t>C2.3.28</t>
  </si>
  <si>
    <t xml:space="preserve">Installation of hydrants and water meters </t>
  </si>
  <si>
    <t>C2.3.28.1</t>
  </si>
  <si>
    <t>C2.3.28.2</t>
  </si>
  <si>
    <t>C2.3.28.3</t>
  </si>
  <si>
    <t>Describe hydrant type</t>
  </si>
  <si>
    <t>Describe water meter type</t>
  </si>
  <si>
    <t>C2.3.29.1</t>
  </si>
  <si>
    <t>C2.3.29</t>
  </si>
  <si>
    <t>Bedding for water mains (Class B and C) and fill blanket compacted to 90 % of MDD (100 % for sand)</t>
  </si>
  <si>
    <t>C2.3.29.2</t>
  </si>
  <si>
    <t>C2.3.29.3</t>
  </si>
  <si>
    <t xml:space="preserve">Extra over items C2.3.29.1(a) to C2.3.29.1(c) and C2.3.29.2(a) to C2.3.29.2(c) for screening material    </t>
  </si>
  <si>
    <t>C2.3.30</t>
  </si>
  <si>
    <t>Concrete for bedding (Class A) and encasement for water mains</t>
  </si>
  <si>
    <t>C2.3.30.1</t>
  </si>
  <si>
    <t>C2.3.30.2</t>
  </si>
  <si>
    <t>C2.3.31</t>
  </si>
  <si>
    <t>Manholes, valve and hydrant chambers etc. for water mains</t>
  </si>
  <si>
    <t>C2.3.31.1</t>
  </si>
  <si>
    <t>C2.3.31.2</t>
  </si>
  <si>
    <t>C2.3.31.3</t>
  </si>
  <si>
    <t>C2.3.31.4</t>
  </si>
  <si>
    <t>C2.3.32</t>
  </si>
  <si>
    <t>Covers and frames for water main manholes, valve and hydrant chambers and other structures</t>
  </si>
  <si>
    <t>C2.3.32.1</t>
  </si>
  <si>
    <t>C2.3.32.2</t>
  </si>
  <si>
    <t>C2.3.32.3</t>
  </si>
  <si>
    <t>C2.3.32.4</t>
  </si>
  <si>
    <t>C2.3.33</t>
  </si>
  <si>
    <t>C2.3.33.1</t>
  </si>
  <si>
    <t>C2.3.33.2</t>
  </si>
  <si>
    <t>C2.3.33.3</t>
  </si>
  <si>
    <t>C2.3.33.4</t>
  </si>
  <si>
    <t>C2.3.33.5</t>
  </si>
  <si>
    <t>C2.3.33.6</t>
  </si>
  <si>
    <r>
      <t xml:space="preserve">Water main </t>
    </r>
    <r>
      <rPr>
        <b/>
        <sz val="10"/>
        <color rgb="FF000000"/>
        <rFont val="Arial"/>
        <family val="2"/>
      </rPr>
      <t>accessories (anchor or thrust blocks, pedestals or marker posts etc.)</t>
    </r>
  </si>
  <si>
    <t>C2.3.34</t>
  </si>
  <si>
    <t>C2.3.34.1</t>
  </si>
  <si>
    <t>C2.3.34.2</t>
  </si>
  <si>
    <t>C2.3.34.3</t>
  </si>
  <si>
    <t>C2.3.34.4</t>
  </si>
  <si>
    <r>
      <t>Connections</t>
    </r>
    <r>
      <rPr>
        <b/>
        <sz val="10"/>
        <color rgb="FF000000"/>
        <rFont val="Arial"/>
        <family val="2"/>
      </rPr>
      <t xml:space="preserve"> to existing water mains</t>
    </r>
    <r>
      <rPr>
        <b/>
        <sz val="10"/>
        <rFont val="Arial"/>
        <family val="2"/>
      </rPr>
      <t xml:space="preserve"> </t>
    </r>
  </si>
  <si>
    <t>C2.3.35</t>
  </si>
  <si>
    <t>Raising and lowering existing manholes or valve or hydrant chambers</t>
  </si>
  <si>
    <t>C2.3.35.1</t>
  </si>
  <si>
    <t>C2.3.35.2</t>
  </si>
  <si>
    <t>Raising manholes or valve of hydrant chambers</t>
  </si>
  <si>
    <t>Lowering manholes or valve or hydrant chambers</t>
  </si>
  <si>
    <t xml:space="preserve">Disinfection of potable water pipelines </t>
  </si>
  <si>
    <t>C2.3.36.1</t>
  </si>
  <si>
    <t>C2.3.36.2</t>
  </si>
  <si>
    <t>C2.3.36.3</t>
  </si>
  <si>
    <r>
      <t xml:space="preserve">Supply, lay, </t>
    </r>
    <r>
      <rPr>
        <b/>
        <sz val="10"/>
        <rFont val="Arial"/>
        <family val="2"/>
      </rPr>
      <t>joint and test sewers</t>
    </r>
  </si>
  <si>
    <t>C2.4</t>
  </si>
  <si>
    <t>ENERGY AND OTHER SERVICES</t>
  </si>
  <si>
    <t>C2.4.1</t>
  </si>
  <si>
    <t>Bedding for electric power cables using material:</t>
  </si>
  <si>
    <t>C2.4.1.1</t>
  </si>
  <si>
    <t>C2.4.1.2</t>
  </si>
  <si>
    <t>C2.4.1.3</t>
  </si>
  <si>
    <t>C2.4.1.4</t>
  </si>
  <si>
    <t>C2.4.1.5</t>
  </si>
  <si>
    <t>C2.4.2</t>
  </si>
  <si>
    <t xml:space="preserve">Concrete for bedding and encasement for electric power cables </t>
  </si>
  <si>
    <t>C2.4.2.1</t>
  </si>
  <si>
    <t>C2.4.2.2</t>
  </si>
  <si>
    <t>Concrete bedding (Class C16/20-20 concrete)</t>
  </si>
  <si>
    <t>Concrete encasement of cables (Class C16/20-20 concrete)</t>
  </si>
  <si>
    <t>C2.4.3</t>
  </si>
  <si>
    <t>Cable laying accessories (warning tape, protection slabs, markers etc.)</t>
  </si>
  <si>
    <t>C2.4.3.1</t>
  </si>
  <si>
    <t>C2.4.3.2</t>
  </si>
  <si>
    <t>C2.4.3.3</t>
  </si>
  <si>
    <t>C2.4.3.4</t>
  </si>
  <si>
    <t>C3.1</t>
  </si>
  <si>
    <t>C3.1.1</t>
  </si>
  <si>
    <t>C3.1.1.1</t>
  </si>
  <si>
    <t>C3.1.1.2</t>
  </si>
  <si>
    <t>C3.1.1.3</t>
  </si>
  <si>
    <t>C3.1.1.4</t>
  </si>
  <si>
    <t>C3.1.1.5</t>
  </si>
  <si>
    <t>Excavating all material situated within the following depth ranges below the surface level using conventional methods:</t>
  </si>
  <si>
    <t>Extra over sub-item C3.1.1.1 for excavation in hard and boulder material, irrespective of depth</t>
  </si>
  <si>
    <t>Extra over sub-item C3.1.1.1 for excavation in stabilised existing road layers, irrespective of depth</t>
  </si>
  <si>
    <t>C3.1.2</t>
  </si>
  <si>
    <t xml:space="preserve">Clearing, shaping and disposal of accumulated sediment in existing unlined open drains </t>
  </si>
  <si>
    <t>C3.1.2.1</t>
  </si>
  <si>
    <t>C3.1.2.2</t>
  </si>
  <si>
    <t>Using conventional methods</t>
  </si>
  <si>
    <t>Using labour enhanced construction methods</t>
  </si>
  <si>
    <t>C3.1.3</t>
  </si>
  <si>
    <t>Excavation, clearing and disposal of accumulated sediment in existing lined drains and drainage systems</t>
  </si>
  <si>
    <t>C3.1.3.2</t>
  </si>
  <si>
    <t>C3.1.3.1</t>
  </si>
  <si>
    <t>C3.1.3.3</t>
  </si>
  <si>
    <t>Concrete or other lined side drains</t>
  </si>
  <si>
    <t>Using labour enhanced construction methods:</t>
  </si>
  <si>
    <t>Using conventional methods (in excess of 1,5m):</t>
  </si>
  <si>
    <t>C3.1.4</t>
  </si>
  <si>
    <t>Excavation and disposal of material for subsoil drainage systems:</t>
  </si>
  <si>
    <t>C3.1.4.1</t>
  </si>
  <si>
    <t>C3.1.4.2</t>
  </si>
  <si>
    <t>C3.1.4.3</t>
  </si>
  <si>
    <t>C3.1.4.4</t>
  </si>
  <si>
    <t>C3.1.4.5</t>
  </si>
  <si>
    <t>C3.1.4.6</t>
  </si>
  <si>
    <t>Excavating in all material situated within the following depth ranges below the surface:</t>
  </si>
  <si>
    <t>Extra over sub-item C3.1.4.1 for excavation in hard and boulder material, irrespective of depth</t>
  </si>
  <si>
    <t>Extra over sub-item C3.1.4.1 for excavation through stabilised existing road layers</t>
  </si>
  <si>
    <t>Excavation and disposal of material for composite in-plane fin-drain type drainage systems using a trenching machine:</t>
  </si>
  <si>
    <t>C3.1.5</t>
  </si>
  <si>
    <t>C3.1.5.1</t>
  </si>
  <si>
    <t>C3.1.5.2</t>
  </si>
  <si>
    <t>C3.1.5.3</t>
  </si>
  <si>
    <t>Un-stabilised natural gravel obtained from approved sources on the site</t>
  </si>
  <si>
    <t>G5 material obtained from commercial sources</t>
  </si>
  <si>
    <t>C3.1.6</t>
  </si>
  <si>
    <t>C3.1.6.1</t>
  </si>
  <si>
    <t>C3.1.6.2</t>
  </si>
  <si>
    <t>C3.1.7</t>
  </si>
  <si>
    <t>C3.1.7.1</t>
  </si>
  <si>
    <t>C3.1.7.2</t>
  </si>
  <si>
    <t>Construction of banks and dykes:</t>
  </si>
  <si>
    <t>Banks and dykes using conventional methods</t>
  </si>
  <si>
    <t>Banks and dykes using labour enhanced construction methods</t>
  </si>
  <si>
    <t>Natural permeable material in subsoil drainage systems (approved crushed stone):</t>
  </si>
  <si>
    <t>C3.1.8</t>
  </si>
  <si>
    <t>Natural permeable material in subsoil drainage systems (approved natural sand):</t>
  </si>
  <si>
    <t>C3.1.8.1</t>
  </si>
  <si>
    <t>C3.1.8.2</t>
  </si>
  <si>
    <t>C3.1.9</t>
  </si>
  <si>
    <t>C3.1.9.1</t>
  </si>
  <si>
    <t>C3.1.10</t>
  </si>
  <si>
    <t>Polymer film sheeting or similar approved material, for lining subsoil drainage systems:</t>
  </si>
  <si>
    <t>C3.1.10.1</t>
  </si>
  <si>
    <t>C3.1.10.2</t>
  </si>
  <si>
    <t>C3.1.11</t>
  </si>
  <si>
    <t>C3.1.12</t>
  </si>
  <si>
    <t>Composite drainage systems</t>
  </si>
  <si>
    <t>C3.1.12.1</t>
  </si>
  <si>
    <t>C3.1.12.2</t>
  </si>
  <si>
    <t>C3.1.12.3</t>
  </si>
  <si>
    <t>C3.1.12.4</t>
  </si>
  <si>
    <t>C3.1.13</t>
  </si>
  <si>
    <t>C3.1.13.1</t>
  </si>
  <si>
    <t>C3.1.13.2</t>
  </si>
  <si>
    <t>C3.1.13.3</t>
  </si>
  <si>
    <t>C3.1.13.4</t>
  </si>
  <si>
    <t>C3.1.14</t>
  </si>
  <si>
    <t>Caps for subsoil drain pipes:</t>
  </si>
  <si>
    <t>C3.1.14.1</t>
  </si>
  <si>
    <t>C3.1.14.2</t>
  </si>
  <si>
    <t>C3.1.14.3</t>
  </si>
  <si>
    <t>Concrete caps</t>
  </si>
  <si>
    <t>Cast metal iron caps</t>
  </si>
  <si>
    <t>C3.1.15</t>
  </si>
  <si>
    <t>C3.1.16</t>
  </si>
  <si>
    <t>Loading and hauling of material in excess of 1,0 km</t>
  </si>
  <si>
    <t>cubic metre - kilometre (m3 - km)</t>
  </si>
  <si>
    <t>C3.1.17</t>
  </si>
  <si>
    <t>C3.1.18</t>
  </si>
  <si>
    <t>C3.1.19</t>
  </si>
  <si>
    <t>C3.1.20</t>
  </si>
  <si>
    <t>Breaking into existing drainage structures and install subsoil drain pipe</t>
  </si>
  <si>
    <t>C3.1.21</t>
  </si>
  <si>
    <t>Clearing of existing subsoil drains</t>
  </si>
  <si>
    <t>C3.1.21.1</t>
  </si>
  <si>
    <t>C3.1.21.2</t>
  </si>
  <si>
    <t>Cleaning rod, brush and flushing</t>
  </si>
  <si>
    <t>Hydro jetting</t>
  </si>
  <si>
    <t>C3.1.22</t>
  </si>
  <si>
    <t>Test flushing of subsoil drain pipe systems</t>
  </si>
  <si>
    <t>C3.1.23</t>
  </si>
  <si>
    <t>C3.1.24</t>
  </si>
  <si>
    <t>Submission of as built drawings by the Contractor</t>
  </si>
  <si>
    <t>C3.2</t>
  </si>
  <si>
    <t>CULVERTS</t>
  </si>
  <si>
    <t>C3.2.1</t>
  </si>
  <si>
    <t>Excavation for culvert structures:</t>
  </si>
  <si>
    <t>C3.2.1.1</t>
  </si>
  <si>
    <t>C3.2.1.2</t>
  </si>
  <si>
    <t>C3.2.1.3</t>
  </si>
  <si>
    <t>C3.2.1.4</t>
  </si>
  <si>
    <t>C3.2.1.5</t>
  </si>
  <si>
    <t>Excavating in all material situated within the following depth ranges below the surface level:</t>
  </si>
  <si>
    <t>Extra over sub-item C3.2.1.1 for excavation in stabilised existing road layers, irrespective of depth</t>
  </si>
  <si>
    <t>Extra over sub-item C3.2.1.1 for excavation in hard or boulder material, irrespective of depth</t>
  </si>
  <si>
    <t>Backfilling</t>
  </si>
  <si>
    <t>C3.2.2.1</t>
  </si>
  <si>
    <t>C3.2.2.2</t>
  </si>
  <si>
    <t>C3.2.2.3</t>
  </si>
  <si>
    <t>C3.2.2.4</t>
  </si>
  <si>
    <t>Using imported selected material:</t>
  </si>
  <si>
    <t xml:space="preserve">Extra over sub-items C3.2.2.1 and C3.2.2.2 for soil cement backfilling </t>
  </si>
  <si>
    <t>Variation in cement</t>
  </si>
  <si>
    <t>C3.2.3</t>
  </si>
  <si>
    <t>C3.2.3.1</t>
  </si>
  <si>
    <t>C3.2.3.2</t>
  </si>
  <si>
    <t>C3.2.3.3</t>
  </si>
  <si>
    <t>C3.2.3.4</t>
  </si>
  <si>
    <t>C3.2.3.5</t>
  </si>
  <si>
    <t>C3.2.4</t>
  </si>
  <si>
    <t>Metal and U-PVC culverts:</t>
  </si>
  <si>
    <t>C3.2.4.1</t>
  </si>
  <si>
    <t>C3.2.4.2</t>
  </si>
  <si>
    <t>C3.2.4.3</t>
  </si>
  <si>
    <t>C3.2.4.4</t>
  </si>
  <si>
    <t>Provision of skew or bevelled ends for metal culverts</t>
  </si>
  <si>
    <t>C3.2.5</t>
  </si>
  <si>
    <t>Rectangular culverts with prefabricated elements:</t>
  </si>
  <si>
    <t>C3.2.5.1</t>
  </si>
  <si>
    <t>C3.2.5.2</t>
  </si>
  <si>
    <t>C3.2.5.3</t>
  </si>
  <si>
    <t>C3.2.6</t>
  </si>
  <si>
    <t>Extra over items C3.2.3, C3.2.4 and C3.2.5 for constructing inclined culverts</t>
  </si>
  <si>
    <t>C3.2.7</t>
  </si>
  <si>
    <t>Cast in situ concrete and formwork:</t>
  </si>
  <si>
    <t>C3.2.7.1</t>
  </si>
  <si>
    <t>C3.2.7.2</t>
  </si>
  <si>
    <t>C3.2.7.3</t>
  </si>
  <si>
    <t>C3.2.7.4</t>
  </si>
  <si>
    <t>C3.2.7.5</t>
  </si>
  <si>
    <t>C3.2.7.6</t>
  </si>
  <si>
    <t>C3.2.7.7</t>
  </si>
  <si>
    <t>cubic metre (m3)</t>
  </si>
  <si>
    <t>C3.2.8</t>
  </si>
  <si>
    <t>C3.2.9</t>
  </si>
  <si>
    <t>C3.2.10</t>
  </si>
  <si>
    <t>Reinforcement:</t>
  </si>
  <si>
    <t>C3.2.10.1</t>
  </si>
  <si>
    <t>C3.2.10.2</t>
  </si>
  <si>
    <t>C3.2.10.3</t>
  </si>
  <si>
    <t>C3.2.10.4</t>
  </si>
  <si>
    <t>C3.2.11</t>
  </si>
  <si>
    <t>C3.2.12</t>
  </si>
  <si>
    <t>Demolition of concrete members or elements:</t>
  </si>
  <si>
    <t>C3.2.12.1</t>
  </si>
  <si>
    <t>C3.2.12.2</t>
  </si>
  <si>
    <t>Removing and re-laying existing culverts:</t>
  </si>
  <si>
    <t>C3.2.13.1</t>
  </si>
  <si>
    <t>C3.2.13.2</t>
  </si>
  <si>
    <t>C3.2.13.3</t>
  </si>
  <si>
    <t>C3.2.14</t>
  </si>
  <si>
    <t>C3.2.15</t>
  </si>
  <si>
    <t>Manholes and catch pits, with prefabricated elements</t>
  </si>
  <si>
    <t>C3.2.15.1</t>
  </si>
  <si>
    <t>C3.2.15.2</t>
  </si>
  <si>
    <t>C3.2.15.3</t>
  </si>
  <si>
    <t>C3.2.15.4</t>
  </si>
  <si>
    <t>Prefabricated roofs:</t>
  </si>
  <si>
    <t>Prefabricated floors (installed at a standard depth of 1,0m):</t>
  </si>
  <si>
    <t>Prefabricated walls:</t>
  </si>
  <si>
    <t>C3.2.16</t>
  </si>
  <si>
    <t>Brickwork (Engineering bricks):</t>
  </si>
  <si>
    <t>C3.2.16.1</t>
  </si>
  <si>
    <t>C3.2.16.2</t>
  </si>
  <si>
    <t>C3.2.16.3</t>
  </si>
  <si>
    <t>C3.2.16.4</t>
  </si>
  <si>
    <t>C3.2.17</t>
  </si>
  <si>
    <t>C3.2.18</t>
  </si>
  <si>
    <t>C3.2.19</t>
  </si>
  <si>
    <t>C3.2.19.2</t>
  </si>
  <si>
    <t>C3.2.19.3</t>
  </si>
  <si>
    <t>C3.2.19.4</t>
  </si>
  <si>
    <t>C3.2.19.5</t>
  </si>
  <si>
    <t>C3.2.19.6</t>
  </si>
  <si>
    <t>C3.2.19.7</t>
  </si>
  <si>
    <t>C3.2.19.8</t>
  </si>
  <si>
    <t>C3.2.20</t>
  </si>
  <si>
    <t>C3.2.21</t>
  </si>
  <si>
    <t>C3.2.22</t>
  </si>
  <si>
    <t>C3.2.23</t>
  </si>
  <si>
    <t>C3.2.24</t>
  </si>
  <si>
    <t>Compaction of bedding for inlets, outlets, manholes and catchpits:</t>
  </si>
  <si>
    <t>C3.2.24.1</t>
  </si>
  <si>
    <t>C3.2.24.2</t>
  </si>
  <si>
    <t>C3.2.25</t>
  </si>
  <si>
    <t>litre (ℓ)</t>
  </si>
  <si>
    <t>C3.2.26</t>
  </si>
  <si>
    <t>C3.2.27</t>
  </si>
  <si>
    <t>Repair with epoxy mortar</t>
  </si>
  <si>
    <t>C3.3</t>
  </si>
  <si>
    <t>CONCRETE KERBING AND CHANNELING, ASPHALT BERMS, CHUTES, DOWNPIPES, AS WELL AS CONCRETE, STONE PITCHED AND GABION LININGS FOR OPEN DRAINS</t>
  </si>
  <si>
    <t>C3.3.1</t>
  </si>
  <si>
    <t>Concrete kerbing:</t>
  </si>
  <si>
    <t>C3.3.1.1</t>
  </si>
  <si>
    <t>C3.3.1.2</t>
  </si>
  <si>
    <t xml:space="preserve">Cast in situ kerbing </t>
  </si>
  <si>
    <t>C3.3.2</t>
  </si>
  <si>
    <t>Concrete kerbing-channeling combination:</t>
  </si>
  <si>
    <t>C3.3.2.1</t>
  </si>
  <si>
    <t>C3.3.2.2</t>
  </si>
  <si>
    <t>C3.3.3</t>
  </si>
  <si>
    <t>Extra over items C3.3.1 and C3.3.2 for concrete kerbing or concrete kerbing and channeling on curves</t>
  </si>
  <si>
    <t>C3.3.3.1</t>
  </si>
  <si>
    <t>C3.3.3.2</t>
  </si>
  <si>
    <t>C3.3.3.3</t>
  </si>
  <si>
    <t>C3.3.4</t>
  </si>
  <si>
    <t>Extra over item C3.3.2 for drop kerbs at pedestrian crossings and driveways</t>
  </si>
  <si>
    <t>C3.3.5</t>
  </si>
  <si>
    <t>C3.3.5.1</t>
  </si>
  <si>
    <t>C3.3.5.2</t>
  </si>
  <si>
    <t>C3.3.5.3</t>
  </si>
  <si>
    <t>C3.3.5.4</t>
  </si>
  <si>
    <t>C3.3.6.1</t>
  </si>
  <si>
    <t>C3.3.6.2</t>
  </si>
  <si>
    <t>C3.3.6.3</t>
  </si>
  <si>
    <t>C3.3.7</t>
  </si>
  <si>
    <t>C3.3.7.1</t>
  </si>
  <si>
    <t>C3.3.7.2</t>
  </si>
  <si>
    <t>C3.3.7.3</t>
  </si>
  <si>
    <t>Stone pitched chutes</t>
  </si>
  <si>
    <t>C3.3.8</t>
  </si>
  <si>
    <t>Linings for open drains:</t>
  </si>
  <si>
    <t>C3.3.9.1</t>
  </si>
  <si>
    <t>C3.3.9.2</t>
  </si>
  <si>
    <t>C3.3.9.3</t>
  </si>
  <si>
    <t>C3.3.8.1</t>
  </si>
  <si>
    <t>C3.3.8.2</t>
  </si>
  <si>
    <t>C3.3.8.3</t>
  </si>
  <si>
    <t>C3.3.9</t>
  </si>
  <si>
    <t>C3.3.10</t>
  </si>
  <si>
    <t>C3.3.11</t>
  </si>
  <si>
    <t>C3.3.12</t>
  </si>
  <si>
    <t>C3.3.12.1</t>
  </si>
  <si>
    <t>C3.3.12.2</t>
  </si>
  <si>
    <t>C3.3.12.3</t>
  </si>
  <si>
    <t>C3.3.12.4</t>
  </si>
  <si>
    <t>C3.3.13</t>
  </si>
  <si>
    <t>C3.3.14</t>
  </si>
  <si>
    <t>Cutting bituminous surfacing and pavement layers for concrete kerbing, channeling or concrete-lined drains</t>
  </si>
  <si>
    <t>C3.3.15</t>
  </si>
  <si>
    <t>Energy dissipaters in outlet structures</t>
  </si>
  <si>
    <t>C3.3.15.1</t>
  </si>
  <si>
    <t>C3.3.15.2</t>
  </si>
  <si>
    <t>Stones set in outlet structures</t>
  </si>
  <si>
    <t>C3.3.16</t>
  </si>
  <si>
    <t>C4.1</t>
  </si>
  <si>
    <t>C4.1.1</t>
  </si>
  <si>
    <t>Compiling and implementing M&amp;U plans</t>
  </si>
  <si>
    <t>C4.1.1.1</t>
  </si>
  <si>
    <t>C4.1.1.2</t>
  </si>
  <si>
    <t>C4.1.2</t>
  </si>
  <si>
    <t>Additional material investigations during the supplementary exploration</t>
  </si>
  <si>
    <t>C4.1.2.1</t>
  </si>
  <si>
    <t>C4.1.2.2</t>
  </si>
  <si>
    <t xml:space="preserve">Cost of additional trial pits and/or drilling and laboratory testing  </t>
  </si>
  <si>
    <t>Handling costs and profit in respect of item C4.1.2.1</t>
  </si>
  <si>
    <t>C4.1.3</t>
  </si>
  <si>
    <t>Construction and maintenance of temporary haul and access roads</t>
  </si>
  <si>
    <t>C4.1.3.1</t>
  </si>
  <si>
    <t>C4.1.3.2</t>
  </si>
  <si>
    <t>C4.1.3.3</t>
  </si>
  <si>
    <t>Temporary unsealed roads</t>
  </si>
  <si>
    <t>Cost to repair existing public roads or streets</t>
  </si>
  <si>
    <t>Handling cost and profit in respect of item C4.1.3.2</t>
  </si>
  <si>
    <t>C4.1.4</t>
  </si>
  <si>
    <t>Removing of the overburden</t>
  </si>
  <si>
    <t>C4.1.4.1</t>
  </si>
  <si>
    <t>C4.1.4.2</t>
  </si>
  <si>
    <t>In borrow pits</t>
  </si>
  <si>
    <t>In quarries:</t>
  </si>
  <si>
    <t>Soft material</t>
  </si>
  <si>
    <t>Hard material (by blasting)</t>
  </si>
  <si>
    <t>C4.1.5</t>
  </si>
  <si>
    <t>Excavating of materials in the borrow pits and quarries, material obtained from</t>
  </si>
  <si>
    <t>C4.1.5.1</t>
  </si>
  <si>
    <t>C4.1.5.2</t>
  </si>
  <si>
    <t>C4.1.5.3</t>
  </si>
  <si>
    <t>C4.1.5.4</t>
  </si>
  <si>
    <t>C4.1.5.5</t>
  </si>
  <si>
    <t xml:space="preserve">Soft excavation </t>
  </si>
  <si>
    <t>Boulder excavation class A</t>
  </si>
  <si>
    <t>Boulder excavation class B</t>
  </si>
  <si>
    <t>Hard excavation (other than by blasting)</t>
  </si>
  <si>
    <t>Hard excavation (by blasting)</t>
  </si>
  <si>
    <t>C4.1.6</t>
  </si>
  <si>
    <t>Providing crushing, screening and related plants</t>
  </si>
  <si>
    <t>C4.1.6.1</t>
  </si>
  <si>
    <t>C4.1.6.2</t>
  </si>
  <si>
    <t>C4.1.6.3</t>
  </si>
  <si>
    <t>C4.1.6.4</t>
  </si>
  <si>
    <t>C4.1.6.5</t>
  </si>
  <si>
    <t>Single-stage crushing plant</t>
  </si>
  <si>
    <t>Two-stage crushing plant</t>
  </si>
  <si>
    <t>Multiple-stage crushing and screening plant</t>
  </si>
  <si>
    <t>Screening plant</t>
  </si>
  <si>
    <t>C4.1.7</t>
  </si>
  <si>
    <t>Producing the material by</t>
  </si>
  <si>
    <t>C4.1.7.1</t>
  </si>
  <si>
    <t>C4.1.7.2</t>
  </si>
  <si>
    <t>C4.1.7.3</t>
  </si>
  <si>
    <t>C4.1.7.4</t>
  </si>
  <si>
    <t>C4.1.7.5</t>
  </si>
  <si>
    <t xml:space="preserve">Single-stage crushing </t>
  </si>
  <si>
    <t xml:space="preserve">Two-stage crushing </t>
  </si>
  <si>
    <t>Multiple-stage crushing including screening</t>
  </si>
  <si>
    <t xml:space="preserve">Screening only </t>
  </si>
  <si>
    <t>C4.1.8</t>
  </si>
  <si>
    <t>Moving and re-erecting the crushing, screening and related plants on the site</t>
  </si>
  <si>
    <t>C4.1.8.1</t>
  </si>
  <si>
    <t>C4.1.8.2</t>
  </si>
  <si>
    <t>C4.1.8.3</t>
  </si>
  <si>
    <t>C4.1.8.4</t>
  </si>
  <si>
    <t>C4.1.8.5</t>
  </si>
  <si>
    <t xml:space="preserve">Multiple-stage crushing and screening plant  </t>
  </si>
  <si>
    <t>C4.1.9</t>
  </si>
  <si>
    <t xml:space="preserve">Breaking down oversize material </t>
  </si>
  <si>
    <t>C4.1.10</t>
  </si>
  <si>
    <t>Compacting the floor of the stockpile sites</t>
  </si>
  <si>
    <t>C4.1.11</t>
  </si>
  <si>
    <t xml:space="preserve">Constructing a platform for the stockpile site </t>
  </si>
  <si>
    <t>Stockpiling the material</t>
  </si>
  <si>
    <t>C4.1.12</t>
  </si>
  <si>
    <t>C4.1.12.1</t>
  </si>
  <si>
    <t>C4.1.12.2</t>
  </si>
  <si>
    <t>Material from a producing plant</t>
  </si>
  <si>
    <t>Material directly from the excavation</t>
  </si>
  <si>
    <t>C4.1.13</t>
  </si>
  <si>
    <t>Removing surplus material from the stockpile</t>
  </si>
  <si>
    <t>C4.1.14</t>
  </si>
  <si>
    <t>Removing the fill platform and temporary banks at the stockpile sites upon completion</t>
  </si>
  <si>
    <t>C4.1.14.1</t>
  </si>
  <si>
    <t>C4.1.14.2</t>
  </si>
  <si>
    <t>Fill platform</t>
  </si>
  <si>
    <t>Temporary banks</t>
  </si>
  <si>
    <t>C4.1.15</t>
  </si>
  <si>
    <t>Shaping and finishing the borrow pit and quarry areas, and the stockpile sites</t>
  </si>
  <si>
    <t>C4.1.15.1</t>
  </si>
  <si>
    <t>C4.1.15.2</t>
  </si>
  <si>
    <t>Shaping and finishing the borrow pit and quarry areas, and the stockpile sites:</t>
  </si>
  <si>
    <t>Stockpile sites</t>
  </si>
  <si>
    <t>Finishing of the borrow pit and quarry areas, and the stockpile sites using labour enhanced methods of construction:</t>
  </si>
  <si>
    <t>C4.1.16</t>
  </si>
  <si>
    <t>C4.1.16.1</t>
  </si>
  <si>
    <t>C4.1.16.2</t>
  </si>
  <si>
    <t>C4.1.16.3</t>
  </si>
  <si>
    <t>Materials manager</t>
  </si>
  <si>
    <t>Excavation controller</t>
  </si>
  <si>
    <t>Stockpile controller</t>
  </si>
  <si>
    <t>Weighbridge facility</t>
  </si>
  <si>
    <t>C4.1.17</t>
  </si>
  <si>
    <t>C4.1.17.1</t>
  </si>
  <si>
    <t>C4.1.17.2</t>
  </si>
  <si>
    <t>Providing, erecting and removal of a weighbridge facility</t>
  </si>
  <si>
    <t>Operating the weighbridge</t>
  </si>
  <si>
    <t>C4.1.18</t>
  </si>
  <si>
    <t>Compensation to landowners or legal occupants in respect of land acquisition, royalties and/or loss of crops</t>
  </si>
  <si>
    <t>C4.1.18.1</t>
  </si>
  <si>
    <t>C4.1.18.2</t>
  </si>
  <si>
    <t xml:space="preserve">Amount allowed, expenditure to be approved or instructed by the Employer  </t>
  </si>
  <si>
    <t>Handling costs and profit in respect of item C4.1.18.1</t>
  </si>
  <si>
    <t>C4.1.19</t>
  </si>
  <si>
    <t>Excavating hard material</t>
  </si>
  <si>
    <t>C4.1.20</t>
  </si>
  <si>
    <t>C4.1.20.1</t>
  </si>
  <si>
    <t>C4.1.20.2</t>
  </si>
  <si>
    <t>Single stage crushing</t>
  </si>
  <si>
    <t>Multi-stage crushing and screening</t>
  </si>
  <si>
    <t>C4.1.21</t>
  </si>
  <si>
    <t>Stockpiling the crushed material</t>
  </si>
  <si>
    <t>C4.2</t>
  </si>
  <si>
    <t>CUT MATERIALS</t>
  </si>
  <si>
    <t>C4.2.1</t>
  </si>
  <si>
    <t>Compiling and implementing M&amp;U plans for the cuttings</t>
  </si>
  <si>
    <t>C4.2.1.1</t>
  </si>
  <si>
    <t>C4.2.1.2</t>
  </si>
  <si>
    <t>C4.2.1.3</t>
  </si>
  <si>
    <t>C4.2.1.4</t>
  </si>
  <si>
    <t>C4.2.1.5</t>
  </si>
  <si>
    <t>C4.2.2</t>
  </si>
  <si>
    <t>C4.2.2.1</t>
  </si>
  <si>
    <t>C4.2.2.2</t>
  </si>
  <si>
    <t>Cost of additional trial pits and/or drilling and laboratory testing</t>
  </si>
  <si>
    <t>Handling costs and profit in respect of item C4.2.2.1</t>
  </si>
  <si>
    <t>C4.2.3</t>
  </si>
  <si>
    <t>Excavating of materials in cuttings, material obtained from</t>
  </si>
  <si>
    <t>C4.2.3.1</t>
  </si>
  <si>
    <t>C4.2.3.2</t>
  </si>
  <si>
    <t>C4.2.3.3</t>
  </si>
  <si>
    <t>C4.2.3.4</t>
  </si>
  <si>
    <t>C4.2.3.5</t>
  </si>
  <si>
    <t>C4.2.4</t>
  </si>
  <si>
    <t>Excavating of materials in box cuts, material obtained from</t>
  </si>
  <si>
    <t>C4.2.4.1</t>
  </si>
  <si>
    <t>C4.2.4.2</t>
  </si>
  <si>
    <t>C4.2.4.3</t>
  </si>
  <si>
    <t>C4.2.4.4</t>
  </si>
  <si>
    <t>C4.2.4.5</t>
  </si>
  <si>
    <t>C4.2.5</t>
  </si>
  <si>
    <t>Excavating of materials in designated excavations, material obtained from</t>
  </si>
  <si>
    <t>C4.2.5.1</t>
  </si>
  <si>
    <t>C4.2.5.2</t>
  </si>
  <si>
    <t>C4.2.5.3</t>
  </si>
  <si>
    <t>C4.2.5.4</t>
  </si>
  <si>
    <t>C4.2.5.5</t>
  </si>
  <si>
    <t>C4.2.6</t>
  </si>
  <si>
    <t>Widening of existing cuttings</t>
  </si>
  <si>
    <t>C4.2.6.1</t>
  </si>
  <si>
    <t>C4.2.6.2</t>
  </si>
  <si>
    <t>C4.2.6.3</t>
  </si>
  <si>
    <t>C4.2.6.4</t>
  </si>
  <si>
    <t>C4.2.6.5</t>
  </si>
  <si>
    <t>C4.2.7</t>
  </si>
  <si>
    <t>Removal of unsuitable stable cut material to spoil</t>
  </si>
  <si>
    <t>C4.2.7.1</t>
  </si>
  <si>
    <t>C4.2.7.2</t>
  </si>
  <si>
    <t>C4.2.8</t>
  </si>
  <si>
    <t>Excavate material to spoil in sites designated by the Employer, material obtained from</t>
  </si>
  <si>
    <t>C4.2.8.1</t>
  </si>
  <si>
    <t>C4.2.8.2</t>
  </si>
  <si>
    <t>C4.2.8.3</t>
  </si>
  <si>
    <t>C4.2.8.4</t>
  </si>
  <si>
    <t>C4.2.8.5</t>
  </si>
  <si>
    <t>Soft excavation, overburden and unsuitable material</t>
  </si>
  <si>
    <t xml:space="preserve">Boulder excavation class A </t>
  </si>
  <si>
    <t xml:space="preserve">Boulder excavation class B </t>
  </si>
  <si>
    <t>C4.2.9</t>
  </si>
  <si>
    <t>Excavate material to spoil in sites designated by the Contractor, material obtained from</t>
  </si>
  <si>
    <t>C4.2.9.1</t>
  </si>
  <si>
    <t>C4.2.9.2</t>
  </si>
  <si>
    <t>C4.2.9.3</t>
  </si>
  <si>
    <t>C4.2.9.4</t>
  </si>
  <si>
    <t>C4.2.9.5</t>
  </si>
  <si>
    <t>C4.2.10</t>
  </si>
  <si>
    <t>Backfilling of the unavoidable overbreak in hard and boulder excavation</t>
  </si>
  <si>
    <t>C4.2.10.1</t>
  </si>
  <si>
    <t>C4.2.10.2</t>
  </si>
  <si>
    <t>C4.2.10.3</t>
  </si>
  <si>
    <t>Compliant gravel material</t>
  </si>
  <si>
    <t>Concrete class 15 MPa</t>
  </si>
  <si>
    <t>C4.2.11</t>
  </si>
  <si>
    <t>C4.2.12</t>
  </si>
  <si>
    <t>Finishing the side slopes</t>
  </si>
  <si>
    <t>C4.2.12.1</t>
  </si>
  <si>
    <t>C4.2.12.2</t>
  </si>
  <si>
    <t>C4.2.12.3</t>
  </si>
  <si>
    <t xml:space="preserve">Cuttings: </t>
  </si>
  <si>
    <t xml:space="preserve">In soft material </t>
  </si>
  <si>
    <t>In boulder material class A and B</t>
  </si>
  <si>
    <t>In soft material using labour enhanced methods of construction</t>
  </si>
  <si>
    <t>Designated excavations</t>
  </si>
  <si>
    <t>Designated excavations using labour enhanced methods of construction</t>
  </si>
  <si>
    <t>C4.3</t>
  </si>
  <si>
    <t>EXISTING ROAD MATERIALS</t>
  </si>
  <si>
    <t>C4.3.1</t>
  </si>
  <si>
    <t>Additional material investigations</t>
  </si>
  <si>
    <t>C4.3.1.1</t>
  </si>
  <si>
    <t>C4.3.1.2</t>
  </si>
  <si>
    <t>Handling cost and profit in respect of item C4.3.1.1</t>
  </si>
  <si>
    <t>C4.3.2</t>
  </si>
  <si>
    <t>Cleaning the existing road surface</t>
  </si>
  <si>
    <t>C4.3.2.1</t>
  </si>
  <si>
    <t>C4.3.2.2</t>
  </si>
  <si>
    <t xml:space="preserve">Cost to clean the road surface </t>
  </si>
  <si>
    <t>C4.3.3</t>
  </si>
  <si>
    <t>C4.3.4</t>
  </si>
  <si>
    <t xml:space="preserve">Saw-cutting existing materials within the following average depth ranges </t>
  </si>
  <si>
    <t>C4.3.4.1</t>
  </si>
  <si>
    <t>C4.3.4.2</t>
  </si>
  <si>
    <t>C4.3..4.3</t>
  </si>
  <si>
    <t>C4.3.4.4</t>
  </si>
  <si>
    <t>Crushed stone and gravel material:</t>
  </si>
  <si>
    <t>Cemented material:</t>
  </si>
  <si>
    <t xml:space="preserve">Concrete material: </t>
  </si>
  <si>
    <t>C4.3.5</t>
  </si>
  <si>
    <t>Providing the milling machine on the site</t>
  </si>
  <si>
    <t>C4.3.5.1</t>
  </si>
  <si>
    <t>C4.3.5.2</t>
  </si>
  <si>
    <t>Large milling machine with a cutting width exceeding 1,2m</t>
  </si>
  <si>
    <t>C4.3.6</t>
  </si>
  <si>
    <t>Milling and removal of existing asphalt layers with an average milling depth (Contractor takes ownership)</t>
  </si>
  <si>
    <t>C4.3.6.1</t>
  </si>
  <si>
    <t>C4.3.6.2</t>
  </si>
  <si>
    <t>C4.3.6.3</t>
  </si>
  <si>
    <t>C4.3.7</t>
  </si>
  <si>
    <t>Milling and removal of existing asphalt layers with an average milling depth (Employer takes ownership)</t>
  </si>
  <si>
    <t>C4.3.7.1</t>
  </si>
  <si>
    <t>C4.3.7.2</t>
  </si>
  <si>
    <t>C4.3.7.3</t>
  </si>
  <si>
    <t>C4.3.8</t>
  </si>
  <si>
    <t>Excavating material by milling</t>
  </si>
  <si>
    <t>C4.3.8.1</t>
  </si>
  <si>
    <t>C4.3.8.2</t>
  </si>
  <si>
    <t>C4.3.8.3</t>
  </si>
  <si>
    <t>Crushed stone material</t>
  </si>
  <si>
    <t>Cemented material</t>
  </si>
  <si>
    <t>Natural gravel material</t>
  </si>
  <si>
    <t>C4.3.9</t>
  </si>
  <si>
    <t>Excavating material by using conventional road construction equipment</t>
  </si>
  <si>
    <t>C4.3.9.1</t>
  </si>
  <si>
    <t>C4.3.9.2</t>
  </si>
  <si>
    <t>C4.3.9.3</t>
  </si>
  <si>
    <t>C4.3.9.4</t>
  </si>
  <si>
    <t>C4.3.9.5</t>
  </si>
  <si>
    <t xml:space="preserve">Asphalt material </t>
  </si>
  <si>
    <t>Crushed stone and macadam materials</t>
  </si>
  <si>
    <t>Natural gravel and sand materials</t>
  </si>
  <si>
    <t>Coarse fill and rock fill</t>
  </si>
  <si>
    <t>Excavating material by using labour enhanced methods of construction</t>
  </si>
  <si>
    <t>C4.3.10</t>
  </si>
  <si>
    <t>C4.3.10.1</t>
  </si>
  <si>
    <t>C4.3.10.2</t>
  </si>
  <si>
    <t>C4.3.10.3</t>
  </si>
  <si>
    <t>C4.3.10.4</t>
  </si>
  <si>
    <t>Asphalt material</t>
  </si>
  <si>
    <t>C4.3.11</t>
  </si>
  <si>
    <t>Breaking down a stabilised layer by using conventional road construction equipment</t>
  </si>
  <si>
    <t>C4.3.12</t>
  </si>
  <si>
    <t>Removing of existing concrete material within the following average depth ranges</t>
  </si>
  <si>
    <t>C4.3.12.1</t>
  </si>
  <si>
    <t>C4.3.12.2</t>
  </si>
  <si>
    <t>C4.3.12.3</t>
  </si>
  <si>
    <t>The break-up method:</t>
  </si>
  <si>
    <t>The break-up method using labour enhanced methods of construction:</t>
  </si>
  <si>
    <t>The lift-out method:</t>
  </si>
  <si>
    <t>C4.3.13</t>
  </si>
  <si>
    <t>C4.3.13.1</t>
  </si>
  <si>
    <t>C4.3.13.2</t>
  </si>
  <si>
    <t xml:space="preserve">Using construction equipment </t>
  </si>
  <si>
    <t>Using labour enhanced methods of construction</t>
  </si>
  <si>
    <t>C4.3.14</t>
  </si>
  <si>
    <t>Removing of existing road edging and services structures</t>
  </si>
  <si>
    <t>Removing of existing road edging using construction equipment:</t>
  </si>
  <si>
    <t xml:space="preserve">Kerbing and edge beams: </t>
  </si>
  <si>
    <t>In situ concrete kerbing and edge beams</t>
  </si>
  <si>
    <t>Kerb inlets</t>
  </si>
  <si>
    <t>Grid inlets</t>
  </si>
  <si>
    <t>Etc., for other services structures</t>
  </si>
  <si>
    <t>C4.3.14.1</t>
  </si>
  <si>
    <t>C4.3.14.2</t>
  </si>
  <si>
    <t>Removing of existing road edging using labour enhanced methods of construction:</t>
  </si>
  <si>
    <t>C4.3.15</t>
  </si>
  <si>
    <t>Stockpiling of road layer materials</t>
  </si>
  <si>
    <t>C4.3.15.1</t>
  </si>
  <si>
    <t>C4.3.15.2</t>
  </si>
  <si>
    <t>C4.3.15.3</t>
  </si>
  <si>
    <t>C4.3.15.4</t>
  </si>
  <si>
    <t>C4.3.15.5</t>
  </si>
  <si>
    <t>Concrete pavements</t>
  </si>
  <si>
    <t>C4.3.16</t>
  </si>
  <si>
    <t>Stacking paving blocks and road edging</t>
  </si>
  <si>
    <t>C4.3.16.1</t>
  </si>
  <si>
    <t>C4.3.16.2</t>
  </si>
  <si>
    <t>C4.3.16.3</t>
  </si>
  <si>
    <t>C4.3.16.4</t>
  </si>
  <si>
    <t>Precast kerb inlets</t>
  </si>
  <si>
    <t>Precast manholes</t>
  </si>
  <si>
    <t>C4.3.17</t>
  </si>
  <si>
    <t>Excavate non-compliant or excess pavement layer material to spoil in sites designated by the Employer, material consisting of</t>
  </si>
  <si>
    <t>C4.3.17.1</t>
  </si>
  <si>
    <t>C4.3.17.2</t>
  </si>
  <si>
    <t>C4.3.17.3</t>
  </si>
  <si>
    <t>C4.3.17.4</t>
  </si>
  <si>
    <t>Crushed stone, macadam, gravel and sand material</t>
  </si>
  <si>
    <t>Concrete material</t>
  </si>
  <si>
    <t>C4.3.18</t>
  </si>
  <si>
    <t>Excavate non-compliant or excess pavement layer material to spoil in sites designated by the Contractor, material consisting of</t>
  </si>
  <si>
    <t>C4.3.18.1</t>
  </si>
  <si>
    <t>C4.3.18.2</t>
  </si>
  <si>
    <t>C4.3.18.3</t>
  </si>
  <si>
    <t>C4.3.18.4</t>
  </si>
  <si>
    <t>C4.3.19</t>
  </si>
  <si>
    <t>Spoiling of paving blocks and road edging in spoil sites designated by the Employer</t>
  </si>
  <si>
    <t>C4.3.19.1</t>
  </si>
  <si>
    <t>C4.3.19.2</t>
  </si>
  <si>
    <t>C4.3.19.3</t>
  </si>
  <si>
    <t xml:space="preserve">Paving blocks </t>
  </si>
  <si>
    <t>Precast and in situ concrete kerbing, edge beams and channels at precast kerbing</t>
  </si>
  <si>
    <t>Kerb and grid inlets, and other services structures</t>
  </si>
  <si>
    <t>C4.3.20</t>
  </si>
  <si>
    <t>Spoiling of paving blocks and road edging in spoil sites designated by the Contractor</t>
  </si>
  <si>
    <t>C4.3.20.1</t>
  </si>
  <si>
    <t>C4.3.20.2</t>
  </si>
  <si>
    <t>C4.3.20.3</t>
  </si>
  <si>
    <t>C4.4</t>
  </si>
  <si>
    <t>COMMERCIAL MATERIALS</t>
  </si>
  <si>
    <t>C4.4.1</t>
  </si>
  <si>
    <t>C4.4.1.1</t>
  </si>
  <si>
    <t>(o)</t>
  </si>
  <si>
    <t>(p)</t>
  </si>
  <si>
    <t>(q)</t>
  </si>
  <si>
    <t>Pavement layer material:</t>
  </si>
  <si>
    <t>Type G1 material</t>
  </si>
  <si>
    <t>Type G2 material</t>
  </si>
  <si>
    <t>Sand for the base and shoulder layers</t>
  </si>
  <si>
    <t>Sand for a subbase layer</t>
  </si>
  <si>
    <t>Sand for a selected layer</t>
  </si>
  <si>
    <t>Natural or crushed gravel material for an unsealed shoulder layer</t>
  </si>
  <si>
    <t>Natural or crushed gravel material for the wearing course of an unsealed road</t>
  </si>
  <si>
    <t>C4.4.1.2</t>
  </si>
  <si>
    <t>Macadam material:</t>
  </si>
  <si>
    <t>Coarse aggregate</t>
  </si>
  <si>
    <t>Fine aggregate</t>
  </si>
  <si>
    <t>C4.4.1.3</t>
  </si>
  <si>
    <t>Drainage blanket layer material</t>
  </si>
  <si>
    <t>Soil cement material (pre-blended by the supplier)</t>
  </si>
  <si>
    <t>Fill material in the earthworks:</t>
  </si>
  <si>
    <t>C4.4.1.4</t>
  </si>
  <si>
    <t>C4.4.1.5</t>
  </si>
  <si>
    <t>Normal or coarse fill</t>
  </si>
  <si>
    <t>Rock fill</t>
  </si>
  <si>
    <t>Sand</t>
  </si>
  <si>
    <t>Pioneer material</t>
  </si>
  <si>
    <t>C4.4.1.6</t>
  </si>
  <si>
    <t>Commercial materials identified by the Contractor from commercial, private or other non-commercial suppliers</t>
  </si>
  <si>
    <t>C4.4.2</t>
  </si>
  <si>
    <t>C4.4.2.1</t>
  </si>
  <si>
    <t>C4.4.2.2</t>
  </si>
  <si>
    <t>C4.4.2.3</t>
  </si>
  <si>
    <t>C4.4.2.4</t>
  </si>
  <si>
    <t>C4.4.2.5</t>
  </si>
  <si>
    <t>C4.4.2.6</t>
  </si>
  <si>
    <t>C4.4.3</t>
  </si>
  <si>
    <t>Cost to procure commercial materials identified by the Employer from private or non-commercial sources</t>
  </si>
  <si>
    <t>Cost of procuring</t>
  </si>
  <si>
    <t>Handling cost and profit in respect of item C4.4.3.1</t>
  </si>
  <si>
    <t>C4.4.3.1</t>
  </si>
  <si>
    <t>C4.4.3.2</t>
  </si>
  <si>
    <t>Cementitious stabilising agents</t>
  </si>
  <si>
    <t>C4.4.4</t>
  </si>
  <si>
    <t>Cement</t>
  </si>
  <si>
    <t>Road lime</t>
  </si>
  <si>
    <t>C4.4.4.1</t>
  </si>
  <si>
    <t>C4.4.4.2</t>
  </si>
  <si>
    <t>C4.4.4.3</t>
  </si>
  <si>
    <t>C4.4.5</t>
  </si>
  <si>
    <t>Bituminous stabilising agents</t>
  </si>
  <si>
    <t>C4.4.5.1</t>
  </si>
  <si>
    <t>C4.4.5.2</t>
  </si>
  <si>
    <t>C4.4.6</t>
  </si>
  <si>
    <t>Sampling and material testing by a commercial laboratory for the stabilisation designs</t>
  </si>
  <si>
    <t>C4.4.7</t>
  </si>
  <si>
    <t>C4.4.7.1</t>
  </si>
  <si>
    <t>C4.4.7.2</t>
  </si>
  <si>
    <t>Cost of sampling and material testing</t>
  </si>
  <si>
    <t>Handling cost and profit in respect of item C4.4.7.1</t>
  </si>
  <si>
    <t>C4.5</t>
  </si>
  <si>
    <t>ALTERNATIVE MATERIALS</t>
  </si>
  <si>
    <t>C5.1</t>
  </si>
  <si>
    <t>ROADBED</t>
  </si>
  <si>
    <t>C5.1.1</t>
  </si>
  <si>
    <t>Roadbed construction and compaction:</t>
  </si>
  <si>
    <t>C5.1.1.1</t>
  </si>
  <si>
    <t>C5.1.1.2</t>
  </si>
  <si>
    <t>C5.1.1.3</t>
  </si>
  <si>
    <t>C5.1.1.4</t>
  </si>
  <si>
    <t>C5.1.1.5</t>
  </si>
  <si>
    <t>C5.1.1.6</t>
  </si>
  <si>
    <t>C5.1.2</t>
  </si>
  <si>
    <t>C5.1.2.1</t>
  </si>
  <si>
    <t>C5.1.2.2</t>
  </si>
  <si>
    <t>Excavate material to spoil from roadbed construction, material obtained from:</t>
  </si>
  <si>
    <t>Soft excavation</t>
  </si>
  <si>
    <t>Boulder excavation Class A</t>
  </si>
  <si>
    <t>Boulder excavation Class B</t>
  </si>
  <si>
    <t>Excavate material to spoil from roadbed construction, using labour enhancement, material obtained from:</t>
  </si>
  <si>
    <t>Intermediate excavation</t>
  </si>
  <si>
    <t>C5.1.3</t>
  </si>
  <si>
    <t>Removal of unsuitable material to spoil:</t>
  </si>
  <si>
    <t>C5.1.3.1</t>
  </si>
  <si>
    <t>C5.1.3.2</t>
  </si>
  <si>
    <t xml:space="preserve">Stable material </t>
  </si>
  <si>
    <t>Unstable material</t>
  </si>
  <si>
    <t>C5.1.4</t>
  </si>
  <si>
    <t>In-situ treatment of roadbed in hard material:</t>
  </si>
  <si>
    <t>C5.1.4.1</t>
  </si>
  <si>
    <t>C5.1.4.2</t>
  </si>
  <si>
    <t>In-situ treatment by ripping</t>
  </si>
  <si>
    <t>In-situ treatment by drilling and blasting</t>
  </si>
  <si>
    <t>In-situ treatment by drilling and splitting the material using non-explosive, rock-breaking products</t>
  </si>
  <si>
    <t>C5.1.5</t>
  </si>
  <si>
    <t>Roller-pass compaction:</t>
  </si>
  <si>
    <t>C5.1.5.1</t>
  </si>
  <si>
    <t>C5.1.5.2</t>
  </si>
  <si>
    <t>C5.1.5.3</t>
  </si>
  <si>
    <t xml:space="preserve">Grid rollers </t>
  </si>
  <si>
    <t>Pad foot vibratory rollers</t>
  </si>
  <si>
    <t>Smooth drum vibratory rollers</t>
  </si>
  <si>
    <t>Impact rollers</t>
  </si>
  <si>
    <t>Pneumatic rollers</t>
  </si>
  <si>
    <t>High energy impact compactor/roller (HEIC)</t>
  </si>
  <si>
    <t>C5.1.6</t>
  </si>
  <si>
    <t>Construction of a roadbed trial section:</t>
  </si>
  <si>
    <t>C5.1.6.1</t>
  </si>
  <si>
    <t>C5.1.6.2</t>
  </si>
  <si>
    <t>C5.1.6.3</t>
  </si>
  <si>
    <t>C5.1.6.4</t>
  </si>
  <si>
    <t>C5.1.6.5</t>
  </si>
  <si>
    <t>C5.1.6.6</t>
  </si>
  <si>
    <t>C5.1.6.7</t>
  </si>
  <si>
    <t>Non wetting-up collapsing soil trial section at in-situ moisture content using conventional rollers and/or HEIC</t>
  </si>
  <si>
    <t>Non wetting-up collapsing soil trial section by excavating the soil to stockpile and then importing the soil from the stockpile to controlled compacted layers</t>
  </si>
  <si>
    <t>Wetting-up collapsing soil trial section</t>
  </si>
  <si>
    <t>Active clay</t>
  </si>
  <si>
    <t>Roller-pass compaction.</t>
  </si>
  <si>
    <t>Construction of the roadbed in collapsing soil:</t>
  </si>
  <si>
    <t>C5.1.7</t>
  </si>
  <si>
    <t>C5.1.7.1</t>
  </si>
  <si>
    <t>C5.1.7.2</t>
  </si>
  <si>
    <t>C5.1.7.3</t>
  </si>
  <si>
    <t>C5.1.7.4</t>
  </si>
  <si>
    <t>C5.1.7.5</t>
  </si>
  <si>
    <t>kilolitre (kℓ)</t>
  </si>
  <si>
    <t>C5.1.8</t>
  </si>
  <si>
    <t>C5.1.8.1</t>
  </si>
  <si>
    <t>C5.1.8.2</t>
  </si>
  <si>
    <t>By material modification</t>
  </si>
  <si>
    <t>By lime modification</t>
  </si>
  <si>
    <t>C5.1.9</t>
  </si>
  <si>
    <t>Construction of roadbed comprising active clay:</t>
  </si>
  <si>
    <t>C5.1.9.1</t>
  </si>
  <si>
    <t>C5.1.9.2</t>
  </si>
  <si>
    <t>Roadbed construction using lime</t>
  </si>
  <si>
    <t>Roadbed construction by removal of active clay</t>
  </si>
  <si>
    <t>C5.1.10</t>
  </si>
  <si>
    <t>Construction of roadbed comprising a pioneer layer</t>
  </si>
  <si>
    <t>C5.1.11</t>
  </si>
  <si>
    <t>Excavation for benches:</t>
  </si>
  <si>
    <t>Side-cut to fill in soft material</t>
  </si>
  <si>
    <t>Side-cut to spoil in soft material</t>
  </si>
  <si>
    <t>Excavation for benches using labour enhancement</t>
  </si>
  <si>
    <t>Side-cut to fill</t>
  </si>
  <si>
    <t>Intermediate material</t>
  </si>
  <si>
    <t>Side-cut to spoil</t>
  </si>
  <si>
    <t>Construction of a levelling layer:</t>
  </si>
  <si>
    <t>C5.1.12</t>
  </si>
  <si>
    <t>C5.1.12.1</t>
  </si>
  <si>
    <t>C5.1.12.2</t>
  </si>
  <si>
    <t>C5.2</t>
  </si>
  <si>
    <t>FILL</t>
  </si>
  <si>
    <t>C5.2.1</t>
  </si>
  <si>
    <t>Compiling and implementing M&amp;U plans:</t>
  </si>
  <si>
    <t>C5.2.1.1</t>
  </si>
  <si>
    <t>C5.2.1.2</t>
  </si>
  <si>
    <t>C5.2.2</t>
  </si>
  <si>
    <t xml:space="preserve">Fill construction: </t>
  </si>
  <si>
    <t>C5.2.2.1</t>
  </si>
  <si>
    <t>C5.2.2.2</t>
  </si>
  <si>
    <t>C5.2.2.3</t>
  </si>
  <si>
    <t>C5.2.2.4</t>
  </si>
  <si>
    <t>C5.2.2.5</t>
  </si>
  <si>
    <t>C5.2.2.6</t>
  </si>
  <si>
    <t>C5.2.2.7</t>
  </si>
  <si>
    <t>Roller-pass compaction</t>
  </si>
  <si>
    <t>Rock fill material all as per Clause A5.2.7.6</t>
  </si>
  <si>
    <t>Rock fill embankment toe</t>
  </si>
  <si>
    <t>Sand filter layer</t>
  </si>
  <si>
    <t>Drainage blanket layer</t>
  </si>
  <si>
    <t>C5.2.3</t>
  </si>
  <si>
    <t>C5.2.4</t>
  </si>
  <si>
    <t>Correcting rock fills that are deficient in fine material, extra over C5.2.2.4</t>
  </si>
  <si>
    <t xml:space="preserve">Fill in sidewalk: </t>
  </si>
  <si>
    <t>C5.2.5</t>
  </si>
  <si>
    <t>C5.2.5.1</t>
  </si>
  <si>
    <t>C5.2.5.2</t>
  </si>
  <si>
    <t>C5.2.6</t>
  </si>
  <si>
    <t>Fill material in shoulder widening:</t>
  </si>
  <si>
    <t>C5.2.6.1</t>
  </si>
  <si>
    <t>C5.2.6.2</t>
  </si>
  <si>
    <t>C5.2.7</t>
  </si>
  <si>
    <t>Construction of a trial section:</t>
  </si>
  <si>
    <t>C5.2.7.1</t>
  </si>
  <si>
    <t>C5.2.7.2</t>
  </si>
  <si>
    <t>C5.2.7.3</t>
  </si>
  <si>
    <t>C5.2.7.4</t>
  </si>
  <si>
    <t>C5.2.7.5</t>
  </si>
  <si>
    <t xml:space="preserve">Normal fill </t>
  </si>
  <si>
    <t>Sand fill</t>
  </si>
  <si>
    <t>C5.2.8</t>
  </si>
  <si>
    <t>Finishing off rock fill slopes:</t>
  </si>
  <si>
    <t>C5.2.8.1</t>
  </si>
  <si>
    <t>C5.2.8.2</t>
  </si>
  <si>
    <t>Finishing off rock fill slopes with soft material</t>
  </si>
  <si>
    <t>C5.2.9</t>
  </si>
  <si>
    <t>Finishing-off fill slopes, medians and interchange areas:</t>
  </si>
  <si>
    <t>Fill slopes</t>
  </si>
  <si>
    <t xml:space="preserve">Medians and interchange areas </t>
  </si>
  <si>
    <t>C5.3</t>
  </si>
  <si>
    <t>ROAD PAVEMENT LAYERS</t>
  </si>
  <si>
    <t>C5.3.1</t>
  </si>
  <si>
    <t>Compiling and implementing M&amp;U plans for the construction of all the pavement layers.</t>
  </si>
  <si>
    <t>C5.3.2</t>
  </si>
  <si>
    <t>Construction of pavement layers</t>
  </si>
  <si>
    <t>C5.3.2.1</t>
  </si>
  <si>
    <t>Construction of layers using conventional construction methods:</t>
  </si>
  <si>
    <t>(r)</t>
  </si>
  <si>
    <t>(s)</t>
  </si>
  <si>
    <t>(t)</t>
  </si>
  <si>
    <t>(u)</t>
  </si>
  <si>
    <t>(w)</t>
  </si>
  <si>
    <t>(y)</t>
  </si>
  <si>
    <t>(z)</t>
  </si>
  <si>
    <t>(aa)</t>
  </si>
  <si>
    <t>(bb)</t>
  </si>
  <si>
    <t>(cc)</t>
  </si>
  <si>
    <t>Construction of layers using labour enhancement:</t>
  </si>
  <si>
    <t>C5.3.3</t>
  </si>
  <si>
    <t>Construction of crushed stone base supplied by the Employer</t>
  </si>
  <si>
    <t>C5.3.4</t>
  </si>
  <si>
    <t>C5.3.5</t>
  </si>
  <si>
    <t>Breaking down oversize layer material on the road:</t>
  </si>
  <si>
    <t>C5.3.5.1</t>
  </si>
  <si>
    <t>C5.3.5.2</t>
  </si>
  <si>
    <t>C5.3.5.3</t>
  </si>
  <si>
    <t>C5.3.5.4</t>
  </si>
  <si>
    <t>C5.3.5.5</t>
  </si>
  <si>
    <t xml:space="preserve">By tamping roller </t>
  </si>
  <si>
    <t xml:space="preserve">By pad foot vibratory roller </t>
  </si>
  <si>
    <t xml:space="preserve">By vibratory roller </t>
  </si>
  <si>
    <t>By any other roller type</t>
  </si>
  <si>
    <r>
      <t>square metre-pass (m</t>
    </r>
    <r>
      <rPr>
        <vertAlign val="superscript"/>
        <sz val="10"/>
        <color rgb="FF000000"/>
        <rFont val="Arial"/>
        <family val="2"/>
      </rPr>
      <t>2</t>
    </r>
    <r>
      <rPr>
        <sz val="10"/>
        <color rgb="FF000000"/>
        <rFont val="Arial"/>
        <family val="2"/>
      </rPr>
      <t>-pass)</t>
    </r>
  </si>
  <si>
    <t>C5.3.6</t>
  </si>
  <si>
    <t>Removal of oversize material</t>
  </si>
  <si>
    <t>C5.3.7</t>
  </si>
  <si>
    <t>Recombining recovered material</t>
  </si>
  <si>
    <t>C5.3.8</t>
  </si>
  <si>
    <t>Processing of coarse gravel subbase or base layers</t>
  </si>
  <si>
    <t>C5.3.9</t>
  </si>
  <si>
    <t>C5.3.9.1</t>
  </si>
  <si>
    <t>C5.3.9.2</t>
  </si>
  <si>
    <t>Construction of a trial section using conventional methods of construction</t>
  </si>
  <si>
    <t>Construction of a trial section using labour enhancement methods</t>
  </si>
  <si>
    <t>C5.3.10</t>
  </si>
  <si>
    <t>Removal of a completed trial section</t>
  </si>
  <si>
    <t>C5.1.10.1</t>
  </si>
  <si>
    <t>C5.3.10.2</t>
  </si>
  <si>
    <t>C5.3.10.3</t>
  </si>
  <si>
    <t>Stabilised layer</t>
  </si>
  <si>
    <t>PMPL layer</t>
  </si>
  <si>
    <t>Crushed stone layer</t>
  </si>
  <si>
    <t>C5.3.11</t>
  </si>
  <si>
    <t>Riding quality measurements:</t>
  </si>
  <si>
    <t>C5.3.11.1</t>
  </si>
  <si>
    <t>C5.3.11.2</t>
  </si>
  <si>
    <t>C5.3.11.3</t>
  </si>
  <si>
    <t>C5.3.12</t>
  </si>
  <si>
    <t>Using a rolling straight edge</t>
  </si>
  <si>
    <t>Using an inertial profilometer</t>
  </si>
  <si>
    <t>Surface regularity payment adjustments</t>
  </si>
  <si>
    <t>C5.4</t>
  </si>
  <si>
    <t>STABILISATION</t>
  </si>
  <si>
    <t>C5.4.1</t>
  </si>
  <si>
    <t>C5.4.1.1</t>
  </si>
  <si>
    <t>C5.4.1.2</t>
  </si>
  <si>
    <r>
      <t>Pre-treatment of gravel</t>
    </r>
    <r>
      <rPr>
        <b/>
        <i/>
        <sz val="10"/>
        <color rgb="FF000000"/>
        <rFont val="Arial"/>
        <family val="2"/>
      </rPr>
      <t xml:space="preserve"> </t>
    </r>
    <r>
      <rPr>
        <b/>
        <sz val="10"/>
        <color rgb="FF000000"/>
        <rFont val="Arial"/>
        <family val="2"/>
      </rPr>
      <t>layers:</t>
    </r>
  </si>
  <si>
    <t>C5.4.2</t>
  </si>
  <si>
    <t>Chemical stabilisation:</t>
  </si>
  <si>
    <t>C5.4.2.1</t>
  </si>
  <si>
    <t>C5.4.2.2</t>
  </si>
  <si>
    <t>C5.4.3</t>
  </si>
  <si>
    <t>C5.4.4</t>
  </si>
  <si>
    <t>C5.4.5</t>
  </si>
  <si>
    <t>C5.4.5.1</t>
  </si>
  <si>
    <t>C5.4.5.2</t>
  </si>
  <si>
    <t>Cementitious stabilisation agents for pavement layers:</t>
  </si>
  <si>
    <t>Cement (for pavement layer)</t>
  </si>
  <si>
    <t>And so forth for other agents (for pavement layers)</t>
  </si>
  <si>
    <t>C5.4.6</t>
  </si>
  <si>
    <t>C5.4.6.1</t>
  </si>
  <si>
    <t>C5.4.6.2</t>
  </si>
  <si>
    <t>And so forth for other agents</t>
  </si>
  <si>
    <t>C5.4.7</t>
  </si>
  <si>
    <t>C5.4.8</t>
  </si>
  <si>
    <t>C5.4.8.1</t>
  </si>
  <si>
    <t>C5.4.8.2</t>
  </si>
  <si>
    <t>C5.4.8.3</t>
  </si>
  <si>
    <t>C5.4.8.4</t>
  </si>
  <si>
    <t>Foamed bitumen</t>
  </si>
  <si>
    <t>C5.4.9</t>
  </si>
  <si>
    <t>C5.4.9.1</t>
  </si>
  <si>
    <t>C5.4.9.2</t>
  </si>
  <si>
    <t>C5.4.10</t>
  </si>
  <si>
    <t>C5.4.11</t>
  </si>
  <si>
    <t>C5.4.12</t>
  </si>
  <si>
    <t>C5.4.12.1</t>
  </si>
  <si>
    <t>C5.4.12.2</t>
  </si>
  <si>
    <t>C5.4.12.3</t>
  </si>
  <si>
    <t>C5.4.12.4</t>
  </si>
  <si>
    <t>Cut back bitumen</t>
  </si>
  <si>
    <t>Inverted bitumen emulsion</t>
  </si>
  <si>
    <t>Spray grade emulsion</t>
  </si>
  <si>
    <t>Curing compound for PMPL layers</t>
  </si>
  <si>
    <t>C5.4.13</t>
  </si>
  <si>
    <t>C5.4.14</t>
  </si>
  <si>
    <t>Trial section for a chemically stabilised layer</t>
  </si>
  <si>
    <t>C5.4.15</t>
  </si>
  <si>
    <t>C5.4.16</t>
  </si>
  <si>
    <t>Mechanical modification</t>
  </si>
  <si>
    <t>C5.4.17</t>
  </si>
  <si>
    <t>Addition of a soil binder</t>
  </si>
  <si>
    <t>C5.5</t>
  </si>
  <si>
    <t>RECONSTRUCTION OF PAVEMENT LAYERS</t>
  </si>
  <si>
    <t>C5.5.1</t>
  </si>
  <si>
    <t>Compiling and implementing M&amp;U plans for the reconstruction of an existing road pavement</t>
  </si>
  <si>
    <t>C5.5.2</t>
  </si>
  <si>
    <t>Reconstruction preparatory work:</t>
  </si>
  <si>
    <t>C5.5.2.1</t>
  </si>
  <si>
    <t>C5.5.2.2</t>
  </si>
  <si>
    <t xml:space="preserve">Undivided carriageway: </t>
  </si>
  <si>
    <t>Divided carriageway:</t>
  </si>
  <si>
    <t>C5.5.3</t>
  </si>
  <si>
    <t>Construction equipment for sampling of in-situ material for mix design procedure</t>
  </si>
  <si>
    <t>C5.5.4</t>
  </si>
  <si>
    <t>Sampling of in-situ material for mix design procedure</t>
  </si>
  <si>
    <t>C5.5.5</t>
  </si>
  <si>
    <t>Construction of a trial section using a recycler</t>
  </si>
  <si>
    <t>C5.5.6</t>
  </si>
  <si>
    <t>Construction of a trial section using conventional construction equipment</t>
  </si>
  <si>
    <t>Pre-milling existing wearing course material:</t>
  </si>
  <si>
    <t>C5.5.7</t>
  </si>
  <si>
    <t>C5.5.7.1</t>
  </si>
  <si>
    <t>C5.5.7.2</t>
  </si>
  <si>
    <t>C5.5.8</t>
  </si>
  <si>
    <t>C5.5.8.1</t>
  </si>
  <si>
    <t>C5.5.8.2</t>
  </si>
  <si>
    <t>C5.5.8.3</t>
  </si>
  <si>
    <t>C5.5.8.4</t>
  </si>
  <si>
    <t>C5.5.9</t>
  </si>
  <si>
    <t>Temporarily blading layer material to windrow</t>
  </si>
  <si>
    <t>C5.5.10</t>
  </si>
  <si>
    <t>C5.5.10.1</t>
  </si>
  <si>
    <t>C5.5.10.2</t>
  </si>
  <si>
    <t>C5.5.10.3</t>
  </si>
  <si>
    <t>C5.5.10.4</t>
  </si>
  <si>
    <t>C5.5.11</t>
  </si>
  <si>
    <t>Watering the exposed pavement layer</t>
  </si>
  <si>
    <t>C5.5.12</t>
  </si>
  <si>
    <t>Removal of surplus material from site</t>
  </si>
  <si>
    <t>C5.5.13</t>
  </si>
  <si>
    <t>C5.5.14</t>
  </si>
  <si>
    <t>C5.5.14.1</t>
  </si>
  <si>
    <t>C5.5.14.2</t>
  </si>
  <si>
    <t>C5.5.14.3</t>
  </si>
  <si>
    <t>Trench width of … and depth of ....</t>
  </si>
  <si>
    <t>C5.5.15</t>
  </si>
  <si>
    <t>C5.5.15.1</t>
  </si>
  <si>
    <t>C5.5.15.2</t>
  </si>
  <si>
    <t>C5.5.15.3</t>
  </si>
  <si>
    <t>C5.5.16</t>
  </si>
  <si>
    <t>C5.5.16.1</t>
  </si>
  <si>
    <t>C5.5.16.2</t>
  </si>
  <si>
    <t>C5.5.16.3</t>
  </si>
  <si>
    <t>C5.5.17</t>
  </si>
  <si>
    <t>C5.5.17.1</t>
  </si>
  <si>
    <t>C5.5.17.2</t>
  </si>
  <si>
    <t>C5.5.17.3</t>
  </si>
  <si>
    <t>C5.5.18</t>
  </si>
  <si>
    <t>C5.5.18.1</t>
  </si>
  <si>
    <t>C5.5.18.2</t>
  </si>
  <si>
    <t>C5.5.18.3</t>
  </si>
  <si>
    <t>C5.5.19</t>
  </si>
  <si>
    <t>C5.5.19.1</t>
  </si>
  <si>
    <t>C5.5.19.2</t>
  </si>
  <si>
    <t>C5.5.19.3</t>
  </si>
  <si>
    <t>Chemically stabilised base layer compacted to 98 % of MDD:</t>
  </si>
  <si>
    <t>C5.5.20</t>
  </si>
  <si>
    <t>Material shortfall or make-up material</t>
  </si>
  <si>
    <t>C5.5.20.1</t>
  </si>
  <si>
    <t>C5.5.20.2</t>
  </si>
  <si>
    <t>C5.5.20.3</t>
  </si>
  <si>
    <t xml:space="preserve">For selected layer </t>
  </si>
  <si>
    <t xml:space="preserve">For subbase layer </t>
  </si>
  <si>
    <t xml:space="preserve">For base layer </t>
  </si>
  <si>
    <t>C5.5.21</t>
  </si>
  <si>
    <t>Finishing the stabilised layer</t>
  </si>
  <si>
    <t>C5.5.21.1</t>
  </si>
  <si>
    <t>C5.5.21.2</t>
  </si>
  <si>
    <t>C5.5.21.3</t>
  </si>
  <si>
    <t>Slush trial section with:</t>
  </si>
  <si>
    <t>Water</t>
  </si>
  <si>
    <t>Diluted emulsion</t>
  </si>
  <si>
    <t>Slush reconstructed section with:</t>
  </si>
  <si>
    <t>Application of a diluted emulsion spray</t>
  </si>
  <si>
    <t>C5.5.22</t>
  </si>
  <si>
    <t>C5.5.22.1</t>
  </si>
  <si>
    <t>Excavate the following layers:</t>
  </si>
  <si>
    <t xml:space="preserve">Asphalt layers with a surface area: </t>
  </si>
  <si>
    <t>Cemented layers with a surface area:</t>
  </si>
  <si>
    <t>C5.5.22.2</t>
  </si>
  <si>
    <t>Excavate the following layers using labour enhanced methods of construction:</t>
  </si>
  <si>
    <t xml:space="preserve">Asphalt layers with a surface area:  </t>
  </si>
  <si>
    <t>C5.5.23</t>
  </si>
  <si>
    <t>C5.5.23.1</t>
  </si>
  <si>
    <t>C5.5.23.2</t>
  </si>
  <si>
    <t>C5.5.24</t>
  </si>
  <si>
    <t>C5.5.24.1</t>
  </si>
  <si>
    <t>C5.5.24.2</t>
  </si>
  <si>
    <t>C5.5.25</t>
  </si>
  <si>
    <t>Compacting the floor of the excavation for patching</t>
  </si>
  <si>
    <t>C5.5.26</t>
  </si>
  <si>
    <t xml:space="preserve">Backfill patching excavations in existing pavements: </t>
  </si>
  <si>
    <t>C5.5.26.1</t>
  </si>
  <si>
    <t>C5.5.26.2</t>
  </si>
  <si>
    <t>Backfill with the following pavement layer material:</t>
  </si>
  <si>
    <t>Backfill with the following pavement layer material using labour enhanced methods of construction:</t>
  </si>
  <si>
    <t>C6.1</t>
  </si>
  <si>
    <t>PAVER LAID CONCRETE LAYERS</t>
  </si>
  <si>
    <t>C6.1.1</t>
  </si>
  <si>
    <t>Construction of trial section (Complete: including texturing and curing)</t>
  </si>
  <si>
    <t>C6.1.1.1</t>
  </si>
  <si>
    <t>C6.1.1.2</t>
  </si>
  <si>
    <t>C6.1.2</t>
  </si>
  <si>
    <t>Construction of jointed concrete pavement (JCP) (Excluding texturing and curing)</t>
  </si>
  <si>
    <t>C6.1.2.1</t>
  </si>
  <si>
    <t>C6.1.2.2</t>
  </si>
  <si>
    <t>C6.1.2.3</t>
  </si>
  <si>
    <t>JCP without dowels:</t>
  </si>
  <si>
    <t>JCP with dowels:</t>
  </si>
  <si>
    <t xml:space="preserve">Additional concrete placed to thicken up the slab at joints as specified in the Contract Documentation  </t>
  </si>
  <si>
    <t>C6.1.3</t>
  </si>
  <si>
    <t>C6.1.3.1</t>
  </si>
  <si>
    <t>C6.1.4</t>
  </si>
  <si>
    <t>Construction of continuously reinforced concrete pavement (Excluding texturing and curing)</t>
  </si>
  <si>
    <t>C6.1.4.1</t>
  </si>
  <si>
    <t>C6.1.4.2</t>
  </si>
  <si>
    <t>Continuously reinforced concrete pavement (CRCP):</t>
  </si>
  <si>
    <t>C6.1.5</t>
  </si>
  <si>
    <t xml:space="preserve">Texturing and curing the concrete pavement  </t>
  </si>
  <si>
    <t>Burlap-dragged and grooved texture:</t>
  </si>
  <si>
    <t>Paving train constructed</t>
  </si>
  <si>
    <t>Labour enhanced construction</t>
  </si>
  <si>
    <t>Burlap-dragged and broom finish only</t>
  </si>
  <si>
    <t>Curing:</t>
  </si>
  <si>
    <t>C6.1.6</t>
  </si>
  <si>
    <t xml:space="preserve">Variation in the rate of application of the curing compound </t>
  </si>
  <si>
    <t>C6.1.7</t>
  </si>
  <si>
    <t>Joints</t>
  </si>
  <si>
    <t>C6.1.7.1</t>
  </si>
  <si>
    <t>C6.1.7.2</t>
  </si>
  <si>
    <t>C6.1.7.3</t>
  </si>
  <si>
    <t>Expansion joints complete (excluding dowels)</t>
  </si>
  <si>
    <t>Longitudinal hinge joints:</t>
  </si>
  <si>
    <t>Inserted by mechanical dowel bar inserter</t>
  </si>
  <si>
    <t>Pre-installed on approved frame</t>
  </si>
  <si>
    <t>Mild steel</t>
  </si>
  <si>
    <t>High tensile steel</t>
  </si>
  <si>
    <t>Forming and sealing joints between asphalt and concrete pavements</t>
  </si>
  <si>
    <t>C6.1.8</t>
  </si>
  <si>
    <t xml:space="preserve">Steel reinforcement in concrete pavements  </t>
  </si>
  <si>
    <t>C6.1.8.1</t>
  </si>
  <si>
    <t>C6.1.8.2</t>
  </si>
  <si>
    <t xml:space="preserve">Mild steel bars </t>
  </si>
  <si>
    <t>High tensile steel bars</t>
  </si>
  <si>
    <t xml:space="preserve">Drilling of testing of cores  </t>
  </si>
  <si>
    <r>
      <t>Welded steel fabric</t>
    </r>
    <r>
      <rPr>
        <i/>
        <sz val="10"/>
        <rFont val="Arial"/>
        <family val="2"/>
      </rPr>
      <t xml:space="preserve"> </t>
    </r>
  </si>
  <si>
    <t>C6.2</t>
  </si>
  <si>
    <t>SEGMENTAL BLOCK PAVING LAYERS</t>
  </si>
  <si>
    <t>C6.2.1</t>
  </si>
  <si>
    <t xml:space="preserve">Segmental block paving  </t>
  </si>
  <si>
    <t>C6.2.1.1.</t>
  </si>
  <si>
    <t>C6.2.2</t>
  </si>
  <si>
    <t xml:space="preserve">Cast in-situ concrete edge and intermediate beams </t>
  </si>
  <si>
    <t>C6.2.3</t>
  </si>
  <si>
    <t>Provision and application of approved herbicide and ant poison</t>
  </si>
  <si>
    <t>C6.2.3.1</t>
  </si>
  <si>
    <t>C6.2.3.2</t>
  </si>
  <si>
    <t>Provision of materials</t>
  </si>
  <si>
    <t>Contractor’s charges and profit added to the prime cost sum</t>
  </si>
  <si>
    <t>C6.2.4</t>
  </si>
  <si>
    <t>C6.2.4.1</t>
  </si>
  <si>
    <t>C7.1</t>
  </si>
  <si>
    <t>REPLACEMENT OF EXISTING JOINT SEALANT</t>
  </si>
  <si>
    <t>C7.1.1</t>
  </si>
  <si>
    <t>C7.1.1.1</t>
  </si>
  <si>
    <t>C7.1.1.2</t>
  </si>
  <si>
    <t>C7.1.1.3</t>
  </si>
  <si>
    <t>C7.1.1.4</t>
  </si>
  <si>
    <t>C7.1.1.5</t>
  </si>
  <si>
    <t>C7.1.1.6</t>
  </si>
  <si>
    <t>Removal of existing seal and backing material</t>
  </si>
  <si>
    <t>Installation of backing material in saw cut joints (to fit saw cut dimensions)</t>
  </si>
  <si>
    <t xml:space="preserve">Installation of cold pour sealant  </t>
  </si>
  <si>
    <t>C7.1.2</t>
  </si>
  <si>
    <t xml:space="preserve">Transverse and longitudinal crack and joint repairs incorporating the following treatments  </t>
  </si>
  <si>
    <t>Filling joint reservoir with cementitious non-shrink grout</t>
  </si>
  <si>
    <t>Cross-stitching of longitudinal and transverse joints and cracks</t>
  </si>
  <si>
    <t>Application of wet-to-dry epoxy to vertical faces and top of existing concrete</t>
  </si>
  <si>
    <t>Restoration of load transfer at transverse contraction joints</t>
  </si>
  <si>
    <t>C7.2</t>
  </si>
  <si>
    <t>REPAIR TO CONCRETE PANELS AND CONCRETE ADJACENT TO UNCONTROLLED CRACKS AND EXISTING JOINTS</t>
  </si>
  <si>
    <t>C7.2.1</t>
  </si>
  <si>
    <t>C7.2.2</t>
  </si>
  <si>
    <t>Grouting of cracks</t>
  </si>
  <si>
    <t>C7.2.3</t>
  </si>
  <si>
    <t>C7.2.4</t>
  </si>
  <si>
    <t>C7.2.5</t>
  </si>
  <si>
    <t>C7.2.5.1</t>
  </si>
  <si>
    <t>C7.2.5.2</t>
  </si>
  <si>
    <t>C7.2.6</t>
  </si>
  <si>
    <t>Pre-treating existing dowels</t>
  </si>
  <si>
    <t>C7.2.6.1</t>
  </si>
  <si>
    <t>C7.2.6.2</t>
  </si>
  <si>
    <t>Free ends in existing concrete</t>
  </si>
  <si>
    <t>Free ends in new concrete</t>
  </si>
  <si>
    <t>C7.2.7</t>
  </si>
  <si>
    <t>Curing</t>
  </si>
  <si>
    <t>C7.2.8</t>
  </si>
  <si>
    <t>C7.3</t>
  </si>
  <si>
    <t>REMOVAL AND REINSTATEMENT OF EXISTING CONCRETE LAYERS</t>
  </si>
  <si>
    <t>C7.3.1</t>
  </si>
  <si>
    <t>Removal of concrete in rehabilitation work</t>
  </si>
  <si>
    <t>C7.3.1.1</t>
  </si>
  <si>
    <t>C7.3.1.2</t>
  </si>
  <si>
    <t>C7.3.1.3</t>
  </si>
  <si>
    <t>Concrete without reinforcing</t>
  </si>
  <si>
    <t>Underlying layers</t>
  </si>
  <si>
    <t>C7.3.2</t>
  </si>
  <si>
    <t>Full depth repairs using hand placed concrete with CEM I 52,5</t>
  </si>
  <si>
    <t>C7.3.3</t>
  </si>
  <si>
    <t xml:space="preserve">Partial Depth Repairs using hand placed fine concrete </t>
  </si>
  <si>
    <t>C7.3.4</t>
  </si>
  <si>
    <t xml:space="preserve">Tie-bars and dowels for full depth repairs </t>
  </si>
  <si>
    <t>C7.3.4.1</t>
  </si>
  <si>
    <t>C7.3.4.2</t>
  </si>
  <si>
    <t>C7.3.5</t>
  </si>
  <si>
    <t>Partial Depth Repairs using hand placed acrylic resin grout</t>
  </si>
  <si>
    <t>C7.3.6</t>
  </si>
  <si>
    <t>Reinstating the subbase with lean mix concrete</t>
  </si>
  <si>
    <t>C7.3.7</t>
  </si>
  <si>
    <t>Removal of exposed stitches in concrete pavement</t>
  </si>
  <si>
    <t>C7.3.8</t>
  </si>
  <si>
    <t xml:space="preserve">Sawing of concrete in rehabilitation works to different depths </t>
  </si>
  <si>
    <t>C7.3.9</t>
  </si>
  <si>
    <t>C7.3.8.1</t>
  </si>
  <si>
    <t>Removal of existing supporting layers in rehabilitation work</t>
  </si>
  <si>
    <t>C7.3.9.1</t>
  </si>
  <si>
    <t>C7.3.9.2</t>
  </si>
  <si>
    <t>Granular material</t>
  </si>
  <si>
    <t>C7.3.10</t>
  </si>
  <si>
    <t>Preparing the underlying layers after the concrete has been removed</t>
  </si>
  <si>
    <t>C7.3.10.1</t>
  </si>
  <si>
    <t>C7.3.10.2</t>
  </si>
  <si>
    <t>C7.3.10.3</t>
  </si>
  <si>
    <t>C7.3.10.4</t>
  </si>
  <si>
    <t>C7.3.10.5</t>
  </si>
  <si>
    <t>C7.3.10.6</t>
  </si>
  <si>
    <t>Re-compaction of remaining underlying layers</t>
  </si>
  <si>
    <t xml:space="preserve">Levelling the surface with coarse slurry (micro surfacing) </t>
  </si>
  <si>
    <t>C7.3.11</t>
  </si>
  <si>
    <t>C7.3.11.1</t>
  </si>
  <si>
    <t>C7.3.11.2</t>
  </si>
  <si>
    <t>C7.3.12</t>
  </si>
  <si>
    <t>C7.3.12.1</t>
  </si>
  <si>
    <t>C7.3.12.2</t>
  </si>
  <si>
    <t>C7.3.13</t>
  </si>
  <si>
    <t>C7.3.13.1</t>
  </si>
  <si>
    <t>C7.3.13.2</t>
  </si>
  <si>
    <t>C7.3.14</t>
  </si>
  <si>
    <t>C7.3.15</t>
  </si>
  <si>
    <t>C7.3.15.1</t>
  </si>
  <si>
    <t>C7.3.15.2</t>
  </si>
  <si>
    <t>C7.3.15.3</t>
  </si>
  <si>
    <t>C7.3.16</t>
  </si>
  <si>
    <t>Temporary Partial Depth Repairs using Asphalt Materials</t>
  </si>
  <si>
    <t>C7.4</t>
  </si>
  <si>
    <t>REINSTATEMENT OF SLAB SUPPORT BY GROUT INJECTION</t>
  </si>
  <si>
    <t>C7.4.1</t>
  </si>
  <si>
    <t>Sub-sealing of the concrete pavement</t>
  </si>
  <si>
    <t>number of 50 kg cement pockets</t>
  </si>
  <si>
    <t>REINSTATEMENT OF RIDING QUALITY</t>
  </si>
  <si>
    <t>C7.5.1</t>
  </si>
  <si>
    <t>C7.5</t>
  </si>
  <si>
    <t>C7.6</t>
  </si>
  <si>
    <t>REINSTATEMENT OF SURFACE TEXTURE</t>
  </si>
  <si>
    <t>C7.6.1</t>
  </si>
  <si>
    <t>C8.1</t>
  </si>
  <si>
    <t>C8.1.1</t>
  </si>
  <si>
    <t>C8.1.1.1</t>
  </si>
  <si>
    <t>C8.1.1.2</t>
  </si>
  <si>
    <t>C8.1.1.3</t>
  </si>
  <si>
    <t>C8.1.1.4</t>
  </si>
  <si>
    <t>C8.1.1.5</t>
  </si>
  <si>
    <t>MC -10 cut-back bitumen</t>
  </si>
  <si>
    <t>MC -30 cut-back bitumen</t>
  </si>
  <si>
    <t>C8.2.1</t>
  </si>
  <si>
    <t>C8.1.2</t>
  </si>
  <si>
    <t>C8.1.2.1</t>
  </si>
  <si>
    <t>C8.1.2.2</t>
  </si>
  <si>
    <t>Natural sand</t>
  </si>
  <si>
    <t>Crusher sand</t>
  </si>
  <si>
    <t>C8.1.3</t>
  </si>
  <si>
    <t>Extra over item C8.1.1 for applying the prime coat accessible only to hand-held or light equipment</t>
  </si>
  <si>
    <t>C8.2</t>
  </si>
  <si>
    <t>COVER SPRAYS, FOG SPRAYS AND REJUVENATION SPRAYS</t>
  </si>
  <si>
    <t>Cover sprays, fog sprays and rejuvenation sprays</t>
  </si>
  <si>
    <t>C8.2.1.1</t>
  </si>
  <si>
    <t>C8.2.1.2</t>
  </si>
  <si>
    <t>C8.2.1.3</t>
  </si>
  <si>
    <t>C8.2.1.4</t>
  </si>
  <si>
    <t>Cutback Inverted bitumen emulsion</t>
  </si>
  <si>
    <t>C8.2.2</t>
  </si>
  <si>
    <t>Extra over item C8.2.1 for labour enhanced application</t>
  </si>
  <si>
    <t>C8.2.2.1</t>
  </si>
  <si>
    <t>C8.2.2.2</t>
  </si>
  <si>
    <t>C8.2.2.3</t>
  </si>
  <si>
    <t>C8.2.2.4</t>
  </si>
  <si>
    <t>Cutback inverted bitumen emulsion</t>
  </si>
  <si>
    <t>C8.3</t>
  </si>
  <si>
    <t>TEXTURE TREATMENT</t>
  </si>
  <si>
    <t>C8.3.1</t>
  </si>
  <si>
    <t>Texture treatment</t>
  </si>
  <si>
    <t>C8.3.1.1</t>
  </si>
  <si>
    <t>C8.3.1.2</t>
  </si>
  <si>
    <t>C8.3.1.3</t>
  </si>
  <si>
    <t>C8.4</t>
  </si>
  <si>
    <t>RUT AND/OR DEPRESSION CORRECTION</t>
  </si>
  <si>
    <t>C8.4.1</t>
  </si>
  <si>
    <t>Rut and/or Depression correction (screeding)</t>
  </si>
  <si>
    <t>C8.4.1.1</t>
  </si>
  <si>
    <t>C8.4.1.2</t>
  </si>
  <si>
    <t>Correction material</t>
  </si>
  <si>
    <t>C8.5</t>
  </si>
  <si>
    <t>STANDARD CRACK SEALING</t>
  </si>
  <si>
    <t>Standard crack sealing</t>
  </si>
  <si>
    <t>C8.5.1</t>
  </si>
  <si>
    <t>C8.5.1.1</t>
  </si>
  <si>
    <t>C8.5.1.2</t>
  </si>
  <si>
    <t>C8.5.1.3</t>
  </si>
  <si>
    <t>C8.5.1.4</t>
  </si>
  <si>
    <t>C8.5.1.5</t>
  </si>
  <si>
    <t>C8.5.1.6</t>
  </si>
  <si>
    <t>Cleaning cracks</t>
  </si>
  <si>
    <t>Cleaning crack with cold compressed air</t>
  </si>
  <si>
    <t>Cleaning crack with hot compressed air</t>
  </si>
  <si>
    <t>Applying herbicides for sealing cracks</t>
  </si>
  <si>
    <t>Sealing the cracks</t>
  </si>
  <si>
    <t>Heating of surface before rolling</t>
  </si>
  <si>
    <t>C8.6</t>
  </si>
  <si>
    <t>GEOSYNTHETIC CRACK SEALING</t>
  </si>
  <si>
    <t>C8.6.1</t>
  </si>
  <si>
    <t>Geosynthetic crack sealing</t>
  </si>
  <si>
    <t>C8.6.1.1</t>
  </si>
  <si>
    <t>C8.6.1.2</t>
  </si>
  <si>
    <t>C8.7</t>
  </si>
  <si>
    <t>PLANING</t>
  </si>
  <si>
    <t>C8.7.1</t>
  </si>
  <si>
    <t>C8.7.1.1</t>
  </si>
  <si>
    <t>C8.7.1.2</t>
  </si>
  <si>
    <t>C8.7.1.3</t>
  </si>
  <si>
    <t>C8.7.1.4</t>
  </si>
  <si>
    <t>C8.7.1.5</t>
  </si>
  <si>
    <t>Hand spraying</t>
  </si>
  <si>
    <t>Spraying with mechanical equipment</t>
  </si>
  <si>
    <t>Rolling the planed surface</t>
  </si>
  <si>
    <t>roller passes (m²-pass)</t>
  </si>
  <si>
    <t>C8.8</t>
  </si>
  <si>
    <t>PATCHING AND EDGE BREAK REPAIR</t>
  </si>
  <si>
    <t>C8.8.1</t>
  </si>
  <si>
    <t>Saw cutting pavement layers for patching</t>
  </si>
  <si>
    <t>C8.8.1.1</t>
  </si>
  <si>
    <t>C8.8.1.2</t>
  </si>
  <si>
    <t>C8.8.1.3</t>
  </si>
  <si>
    <t>Asphalt or bituminous surfacing to an average depth</t>
  </si>
  <si>
    <t>Cemented pavement layers to an average depth</t>
  </si>
  <si>
    <t>Granular layers to an average depth</t>
  </si>
  <si>
    <t>C8.8.2</t>
  </si>
  <si>
    <t>Excavation in existing pavements for patching (non-milling)</t>
  </si>
  <si>
    <t>C8.8.2.1</t>
  </si>
  <si>
    <t>C8.8.2.2</t>
  </si>
  <si>
    <t>C8.8.2.3</t>
  </si>
  <si>
    <t>Asphalt layers</t>
  </si>
  <si>
    <t>Cemented layers</t>
  </si>
  <si>
    <t>C8.8.3</t>
  </si>
  <si>
    <t>C8.8.4</t>
  </si>
  <si>
    <t>C8.8.4.1</t>
  </si>
  <si>
    <t>C8.8.4.2</t>
  </si>
  <si>
    <t>C8.8.4.3</t>
  </si>
  <si>
    <t>C8.8.4.4</t>
  </si>
  <si>
    <t>Geosynthetic patching</t>
  </si>
  <si>
    <t>C8.8.5.1</t>
  </si>
  <si>
    <t>C8.8.5</t>
  </si>
  <si>
    <t>C8.8.6</t>
  </si>
  <si>
    <t xml:space="preserve">Repairing edge breaks in surfacing </t>
  </si>
  <si>
    <t>C8.8.6.1</t>
  </si>
  <si>
    <t>C8.8.6.2</t>
  </si>
  <si>
    <t>C8.8.6.3</t>
  </si>
  <si>
    <t>Reconstructing edges using:</t>
  </si>
  <si>
    <t>C8.9</t>
  </si>
  <si>
    <t>REPAIR OF SURFACE DEFECTS</t>
  </si>
  <si>
    <t>C8.9.1</t>
  </si>
  <si>
    <t>Heating of the road surface</t>
  </si>
  <si>
    <t>C8.9.1.1</t>
  </si>
  <si>
    <t>C8.9.1.2</t>
  </si>
  <si>
    <t>Establishing of heating apparatus on site for softening of the road surface</t>
  </si>
  <si>
    <t>Heating of road surface</t>
  </si>
  <si>
    <t>C8.9.2</t>
  </si>
  <si>
    <t>Aggregate for treatment of bleeding sections</t>
  </si>
  <si>
    <t>C8.9.2.1</t>
  </si>
  <si>
    <t>C8.9.2.2</t>
  </si>
  <si>
    <t>C8.9.3</t>
  </si>
  <si>
    <t>Application and rolling in of heated aggregate</t>
  </si>
  <si>
    <t>C8.9.4</t>
  </si>
  <si>
    <t>Trial sections for heating, application and rolling in of heated aggregate</t>
  </si>
  <si>
    <r>
      <t>square metre (m</t>
    </r>
    <r>
      <rPr>
        <vertAlign val="superscript"/>
        <sz val="10"/>
        <rFont val="Arial"/>
        <family val="2"/>
      </rPr>
      <t>2</t>
    </r>
    <r>
      <rPr>
        <sz val="10"/>
        <rFont val="Arial"/>
        <family val="2"/>
      </rPr>
      <t>)</t>
    </r>
  </si>
  <si>
    <t>C2.3.36</t>
  </si>
  <si>
    <r>
      <t>cubic metre (m</t>
    </r>
    <r>
      <rPr>
        <vertAlign val="superscript"/>
        <sz val="10"/>
        <color rgb="FF000000"/>
        <rFont val="Arial"/>
        <family val="2"/>
      </rPr>
      <t>3</t>
    </r>
    <r>
      <rPr>
        <sz val="10"/>
        <color rgb="FF000000"/>
        <rFont val="Arial"/>
        <family val="2"/>
      </rPr>
      <t>) or ton (t)</t>
    </r>
  </si>
  <si>
    <t>C8.9.5</t>
  </si>
  <si>
    <t>Water cutting</t>
  </si>
  <si>
    <t>C8.9.5.1</t>
  </si>
  <si>
    <t>C8.9.5.2</t>
  </si>
  <si>
    <t xml:space="preserve">Establishing of water cutting equipment on site </t>
  </si>
  <si>
    <t>Water cutting of the road surface</t>
  </si>
  <si>
    <t>C8.9.6</t>
  </si>
  <si>
    <t>Trial sections for water cutting</t>
  </si>
  <si>
    <t>C9.1</t>
  </si>
  <si>
    <t>ASPHALT LAYERS</t>
  </si>
  <si>
    <t>C9.1.1</t>
  </si>
  <si>
    <t>Asphalt mix designs</t>
  </si>
  <si>
    <t>C9.1.1.1</t>
  </si>
  <si>
    <t>C9.1.1.2</t>
  </si>
  <si>
    <t>Stone skeletal mixes:</t>
  </si>
  <si>
    <t>Sand skeletal mixes:</t>
  </si>
  <si>
    <t>C9.1.2</t>
  </si>
  <si>
    <t xml:space="preserve">Construction of trial sections </t>
  </si>
  <si>
    <t>C9.1.2.1</t>
  </si>
  <si>
    <t>C9.1.2.2</t>
  </si>
  <si>
    <t>C9.1.3</t>
  </si>
  <si>
    <t>Application of bond coat</t>
  </si>
  <si>
    <t>C9.1.3.1</t>
  </si>
  <si>
    <t>C9.1.3.2</t>
  </si>
  <si>
    <t>C9.1.3.3</t>
  </si>
  <si>
    <t>C9.1.3.4</t>
  </si>
  <si>
    <t xml:space="preserve">Applied in restricted areas using a portable pressure sprayer </t>
  </si>
  <si>
    <t xml:space="preserve">Applied by hand using brushes on all exposed transverse and longitudinal construction joints </t>
  </si>
  <si>
    <t>C9.1.4</t>
  </si>
  <si>
    <t xml:space="preserve">Asphalt base </t>
  </si>
  <si>
    <t>C9.1.4.1</t>
  </si>
  <si>
    <t>C9.1.4.2</t>
  </si>
  <si>
    <t>New Construction</t>
  </si>
  <si>
    <t xml:space="preserve">Any mix certified for specific applications by an approved agency as being fit for the purpose and as specified in the Contract Documentation. </t>
  </si>
  <si>
    <t>In all cases state placing technique (hand/paver)</t>
  </si>
  <si>
    <t xml:space="preserve">Rehabilitation </t>
  </si>
  <si>
    <t>C9.1.5</t>
  </si>
  <si>
    <t>Asphalt surfacing</t>
  </si>
  <si>
    <t>C9.1.5.1</t>
  </si>
  <si>
    <t>C9.1.5.2</t>
  </si>
  <si>
    <t>New construction</t>
  </si>
  <si>
    <t>C9.1.6</t>
  </si>
  <si>
    <t>C9.1.7</t>
  </si>
  <si>
    <t>Placing and compacting asphalt in restricted areas</t>
  </si>
  <si>
    <t>C9.1.7.1</t>
  </si>
  <si>
    <t>C9.1.7.2</t>
  </si>
  <si>
    <t>Certified: any mixes certified for specific applications by an approved agency as being fit for the purpose and as specified in the Contract Documentation</t>
  </si>
  <si>
    <t>C9.1.8</t>
  </si>
  <si>
    <t>Surfacing of bridge decks</t>
  </si>
  <si>
    <t>C9.1.8.1</t>
  </si>
  <si>
    <t>C9.1.8.2</t>
  </si>
  <si>
    <t>C9.1.9.1</t>
  </si>
  <si>
    <t>C9.1.9.2</t>
  </si>
  <si>
    <t>By means of chip spreader</t>
  </si>
  <si>
    <t>By hand in restricted areas</t>
  </si>
  <si>
    <t>C9.1.10</t>
  </si>
  <si>
    <t xml:space="preserve">Variation rates  </t>
  </si>
  <si>
    <t>C9.1.10.1</t>
  </si>
  <si>
    <t>C9.1.10.2</t>
  </si>
  <si>
    <t>C9.1.10.3</t>
  </si>
  <si>
    <t>C9.1.10.4</t>
  </si>
  <si>
    <t>C9.1.10.5</t>
  </si>
  <si>
    <t>C9.1.10.6</t>
  </si>
  <si>
    <t xml:space="preserve">Aggregate   </t>
  </si>
  <si>
    <t>Rolled-in chippings</t>
  </si>
  <si>
    <t>C9.1.11</t>
  </si>
  <si>
    <t>C9.1.11.1</t>
  </si>
  <si>
    <t>C9.1.11.2</t>
  </si>
  <si>
    <t>Rehabilitation</t>
  </si>
  <si>
    <t>C9.1.12</t>
  </si>
  <si>
    <t>C9.1.13</t>
  </si>
  <si>
    <t>C9.1.13.1</t>
  </si>
  <si>
    <t>C9.1.13.2</t>
  </si>
  <si>
    <t>C9.1.14</t>
  </si>
  <si>
    <t xml:space="preserve">Surface regularity testing as described in Clause A9.1.8.4  </t>
  </si>
  <si>
    <t>C9.1.14.1</t>
  </si>
  <si>
    <t>C9.1.14.2</t>
  </si>
  <si>
    <t>Profiler Surveys utilising equipment as specified - Base layers and surfacing layers</t>
  </si>
  <si>
    <t>lane kilometre (km)</t>
  </si>
  <si>
    <t>C9.1.15</t>
  </si>
  <si>
    <t xml:space="preserve">Milling of bridge decks and keys adjacent to bridge decks </t>
  </si>
  <si>
    <t>C9.1.15.1</t>
  </si>
  <si>
    <t>C9.1.15.2</t>
  </si>
  <si>
    <t>C9.1.15.3</t>
  </si>
  <si>
    <t>Provision of an appropriate sized milling machine</t>
  </si>
  <si>
    <t xml:space="preserve">Milling of bridge decks and keys to bridge deck approaches </t>
  </si>
  <si>
    <t>Cleaning of milled surfaces</t>
  </si>
  <si>
    <t>C9.1.16</t>
  </si>
  <si>
    <t xml:space="preserve">Work undertaken in accordance with a Product Performance Guarantee System </t>
  </si>
  <si>
    <t>C9.1.16.1</t>
  </si>
  <si>
    <t>C9.1.16.2</t>
  </si>
  <si>
    <t xml:space="preserve">Provision of a Performance Guarantee </t>
  </si>
  <si>
    <t>C10.1.1</t>
  </si>
  <si>
    <t>C10.1</t>
  </si>
  <si>
    <t>C10.1.1.1</t>
  </si>
  <si>
    <t>C10.1.1.2</t>
  </si>
  <si>
    <t>C10.1.1.3</t>
  </si>
  <si>
    <t>C10.1.1.4</t>
  </si>
  <si>
    <t>C10.1.1.5</t>
  </si>
  <si>
    <t>C10.1.2.1</t>
  </si>
  <si>
    <t>C10.1.12.2</t>
  </si>
  <si>
    <t>C10.1.2.2</t>
  </si>
  <si>
    <t>C10.1.2.3</t>
  </si>
  <si>
    <t>C10.1.2.4</t>
  </si>
  <si>
    <t>C10.1.2.5</t>
  </si>
  <si>
    <t>Multiple stone seals including a cover spray, if specified using:</t>
  </si>
  <si>
    <t>C10.1.3.1</t>
  </si>
  <si>
    <t>C10.1.3.2</t>
  </si>
  <si>
    <t>C10.1.3.3</t>
  </si>
  <si>
    <t>C10.1.3.4</t>
  </si>
  <si>
    <t>C10.1.3.5</t>
  </si>
  <si>
    <t>Embargo period effects</t>
  </si>
  <si>
    <t>C10.1.4.1</t>
  </si>
  <si>
    <t>C10.1.4.2</t>
  </si>
  <si>
    <t>Re-establishment of sealing team after embargo period</t>
  </si>
  <si>
    <t>C10.1.5</t>
  </si>
  <si>
    <t>Sand or Grit seals using:</t>
  </si>
  <si>
    <t>C10.1.5.1</t>
  </si>
  <si>
    <t>C10.1.5.2</t>
  </si>
  <si>
    <t>C10.1.6.1</t>
  </si>
  <si>
    <t>C10.1.6.2</t>
  </si>
  <si>
    <t>C10.1.7</t>
  </si>
  <si>
    <t>Graded aggregate (Otta) seals using:</t>
  </si>
  <si>
    <t>C10.1.7.1</t>
  </si>
  <si>
    <t>C10.1.7.2</t>
  </si>
  <si>
    <t>C10.1.7.3</t>
  </si>
  <si>
    <t>C10.1.7.4</t>
  </si>
  <si>
    <t>C10.1.8</t>
  </si>
  <si>
    <t>Graded aggregate (Otta) seals, with aggregate applied by hand, using:</t>
  </si>
  <si>
    <t>C10.1.8.1</t>
  </si>
  <si>
    <t>C10.1.8.2</t>
  </si>
  <si>
    <t>C10.1.8.3</t>
  </si>
  <si>
    <t>C10.1.8.4</t>
  </si>
  <si>
    <t>C10.1.9</t>
  </si>
  <si>
    <t>C10.1.9.1</t>
  </si>
  <si>
    <t>C10.1.9.2</t>
  </si>
  <si>
    <t>C10.1.9.3</t>
  </si>
  <si>
    <t>C10.1.9.4</t>
  </si>
  <si>
    <t>C10.1.9.5</t>
  </si>
  <si>
    <t>C10.1.9.6</t>
  </si>
  <si>
    <t>C10.1.9.7</t>
  </si>
  <si>
    <t>C10.1.9.8</t>
  </si>
  <si>
    <t>C10.1.9.9</t>
  </si>
  <si>
    <t>C10.1.9.10</t>
  </si>
  <si>
    <t>C10.1.9.11</t>
  </si>
  <si>
    <t>70/100 Penetration grade bitumen</t>
  </si>
  <si>
    <t>Homogeneous modified binder S-E1 with 4,5% MC30</t>
  </si>
  <si>
    <t>Homogeneous modified binder S-E1 with 9% MC30</t>
  </si>
  <si>
    <t>MC-3000 cut-back bitumen</t>
  </si>
  <si>
    <t>C10.1.10</t>
  </si>
  <si>
    <t>C10.1.10.1</t>
  </si>
  <si>
    <t>C10.1.10.2</t>
  </si>
  <si>
    <t>C10.1.10.3</t>
  </si>
  <si>
    <t>C10.1.10.4</t>
  </si>
  <si>
    <t>C10.1.10.5</t>
  </si>
  <si>
    <t>C10.1.10.6</t>
  </si>
  <si>
    <t>C10.1.10.7</t>
  </si>
  <si>
    <t>Grit</t>
  </si>
  <si>
    <t>Application of cover spray:</t>
  </si>
  <si>
    <t>C10.1.11.1</t>
  </si>
  <si>
    <t>C10.1.11.2</t>
  </si>
  <si>
    <t>C10.1.11.3</t>
  </si>
  <si>
    <t>C10.1.11.4</t>
  </si>
  <si>
    <t>Application of cover spray by hand:</t>
  </si>
  <si>
    <t>C10.1.12.1</t>
  </si>
  <si>
    <t>C10.1.12.3</t>
  </si>
  <si>
    <t>C10.1.12.4</t>
  </si>
  <si>
    <t>60% Anionic Stable-grade emulsion</t>
  </si>
  <si>
    <t>C10.1.13</t>
  </si>
  <si>
    <t>Precoating of aggregate using a dedicated plant</t>
  </si>
  <si>
    <t>C10.1.13.1</t>
  </si>
  <si>
    <t>C10.1.13.2</t>
  </si>
  <si>
    <t>C10.1.14</t>
  </si>
  <si>
    <t>Precoating of aggregate using a frontend loader</t>
  </si>
  <si>
    <t>C10.1.14.1</t>
  </si>
  <si>
    <t>C10.1.14.2</t>
  </si>
  <si>
    <t>C10.1.15</t>
  </si>
  <si>
    <t xml:space="preserve">Precoating of aggregate by hand </t>
  </si>
  <si>
    <t>C10.1.15.1</t>
  </si>
  <si>
    <t>C10.1.15.2</t>
  </si>
  <si>
    <t>C10.1.16</t>
  </si>
  <si>
    <t>Addition of wetting agent:</t>
  </si>
  <si>
    <t>C10.1.16.1</t>
  </si>
  <si>
    <t>C10.1.16.2</t>
  </si>
  <si>
    <t>Providing and supplying</t>
  </si>
  <si>
    <t>Handling, applying, profit and all other costs</t>
  </si>
  <si>
    <t>percentage of prime-cost sum</t>
  </si>
  <si>
    <t>C10.1.17</t>
  </si>
  <si>
    <t>C10.1.17.1</t>
  </si>
  <si>
    <t>C10.1.17.2</t>
  </si>
  <si>
    <t>C10.1.18</t>
  </si>
  <si>
    <t>Aggregate for blinding by hand:</t>
  </si>
  <si>
    <t>C10.1.18.1</t>
  </si>
  <si>
    <t>C10.1.18.2</t>
  </si>
  <si>
    <t>C10.1.19</t>
  </si>
  <si>
    <t>Extra over item for work in areas inaccessible to mechanical equipment:</t>
  </si>
  <si>
    <t>C10.1.19.2</t>
  </si>
  <si>
    <t>C10.1.19.1</t>
  </si>
  <si>
    <t>C10.1.19.3</t>
  </si>
  <si>
    <t>C10.1.19.4</t>
  </si>
  <si>
    <t>C10.1.19.5</t>
  </si>
  <si>
    <t>C10.1.19.6</t>
  </si>
  <si>
    <t>C10.1.19.7</t>
  </si>
  <si>
    <t>C10.1.19.8</t>
  </si>
  <si>
    <t>C10.1.19.9</t>
  </si>
  <si>
    <t>Single seals</t>
  </si>
  <si>
    <t>Multiple stone seals</t>
  </si>
  <si>
    <t>Cape seals with one layer of slurry</t>
  </si>
  <si>
    <t>Cape seals with two layers of slurry</t>
  </si>
  <si>
    <t>Graded aggregate seals</t>
  </si>
  <si>
    <t>Sand and Grit seals</t>
  </si>
  <si>
    <t>Conventional slurry</t>
  </si>
  <si>
    <t>Microsurfacing</t>
  </si>
  <si>
    <t>Adding Grit or slurry to single seals on areas subjected to traffic turning and breaking actions or localised cold areas:</t>
  </si>
  <si>
    <t>Applying Grit</t>
  </si>
  <si>
    <t>Applying Texture slurry</t>
  </si>
  <si>
    <t>Supply and application of geosynthetic membrane:</t>
  </si>
  <si>
    <t>C10.1.20</t>
  </si>
  <si>
    <t>C10.1.20.1</t>
  </si>
  <si>
    <t>C10.1.21</t>
  </si>
  <si>
    <t>Slurry and microsurfacing:</t>
  </si>
  <si>
    <t>C10.1.21.1</t>
  </si>
  <si>
    <t>C10.1.21.2</t>
  </si>
  <si>
    <t>C10.1.22</t>
  </si>
  <si>
    <t>Bituminous single seal and slurry, including a cover spray if specified:</t>
  </si>
  <si>
    <t>C10.1.22.1</t>
  </si>
  <si>
    <t>C10.1.22.2</t>
  </si>
  <si>
    <t>C10.1.22.3</t>
  </si>
  <si>
    <t>C10.1.22.4</t>
  </si>
  <si>
    <t>C10.1.23</t>
  </si>
  <si>
    <t>Slurry-bound macadam seal:</t>
  </si>
  <si>
    <t>C10.1.23.1</t>
  </si>
  <si>
    <t>C10.1.23.2</t>
  </si>
  <si>
    <t>C10.1.23.3</t>
  </si>
  <si>
    <t>Variation in the rate of application of the fine slurry:</t>
  </si>
  <si>
    <t>C10.1.24</t>
  </si>
  <si>
    <t>Fine grade</t>
  </si>
  <si>
    <t>Medium grade</t>
  </si>
  <si>
    <t>C10.1.24.1</t>
  </si>
  <si>
    <t>C10.1.24.2</t>
  </si>
  <si>
    <t>C10.1.25</t>
  </si>
  <si>
    <t>C10.1.26</t>
  </si>
  <si>
    <t>C10.1.27</t>
  </si>
  <si>
    <t>Provision of Performance Guarantee in respect of the Surfacing</t>
  </si>
  <si>
    <t>C10.1.28</t>
  </si>
  <si>
    <t>C11.1</t>
  </si>
  <si>
    <t>TRAINING, COACHING, GUIDANCE, MENTORING AND ASSISTANCE</t>
  </si>
  <si>
    <t xml:space="preserve">Contract Participation Performance bonus </t>
  </si>
  <si>
    <t xml:space="preserve">Cost of liaison, social facilitation and PLC support </t>
  </si>
  <si>
    <t xml:space="preserve">Handling cost and profit in respect of sub-item D10.02(a) </t>
  </si>
  <si>
    <t>Contractor’s charge for the management and execution of the Targeted Enterprise procurement process:</t>
  </si>
  <si>
    <t>(iv)</t>
  </si>
  <si>
    <t>Targeted Enterprise Procurement Coordinator</t>
  </si>
  <si>
    <t>Procurement process for the totality of all tenders concluded for the appointment of Targeted Enterprise suppliers</t>
  </si>
  <si>
    <t>Procurement process for the totality of all tenders concluded for the appointment of Targeted Enterprise subcontractors of CIDB 1 and 2 contractor grading</t>
  </si>
  <si>
    <t>Procurement process for the totality of all tenders concluded for the appointment of Targeted Enterprise subcontractors of CIDB 3 and 4 contractor grading</t>
  </si>
  <si>
    <t>Procurement process for the totality of all tenders concluded for the appointment of Targeted Enterprise subcontractors of CIDB 5 and higher contractor grading</t>
  </si>
  <si>
    <t>Targeted Enterprise Construction Manager</t>
  </si>
  <si>
    <t>Targeted Enterprise Site Supervisors</t>
  </si>
  <si>
    <t>Contractor’s establishment, management, management support, assistance, coaching, guidance, mentoring and supervision of Targeted Enterprises</t>
  </si>
  <si>
    <t>Handling costs and profit in respect of payment associated with sub-item D10.05(a)</t>
  </si>
  <si>
    <t>Preliminary and General Obligations of Targeted Enterprise sub-contractors appointed in terms of Section D</t>
  </si>
  <si>
    <t>Payments associated with the construction works carried out by Targeted Enterprise subcontractors of CIDB 1 and 2 contractor grading designation appointed in terms of Section D</t>
  </si>
  <si>
    <t>Fluctuation between the main contractor’s rates and that of the Targeted Enterprise subcontractors</t>
  </si>
  <si>
    <t>Training Costs</t>
  </si>
  <si>
    <t>Accredited NQF training</t>
  </si>
  <si>
    <t>Accredited generic skills training</t>
  </si>
  <si>
    <t>Community skills training</t>
  </si>
  <si>
    <t>Handling cost and profit in respect of subitems D10.06(a)(i), (ii) and (iii)</t>
  </si>
  <si>
    <t>Student experiential training</t>
  </si>
  <si>
    <t>Student stipends</t>
  </si>
  <si>
    <t>Provision of experiential training</t>
  </si>
  <si>
    <t>Training venue</t>
  </si>
  <si>
    <t>Mobile access units</t>
  </si>
  <si>
    <t>days</t>
  </si>
  <si>
    <t>Epoxy mortar</t>
  </si>
  <si>
    <t>Curing of repair surfaces</t>
  </si>
  <si>
    <t>Grouting for:</t>
  </si>
  <si>
    <t>Establishment on site for crack injection</t>
  </si>
  <si>
    <t>Site and core tests</t>
  </si>
  <si>
    <t>Establishment on site for sprayed concrete work</t>
  </si>
  <si>
    <t>Preparation of concrete surface</t>
  </si>
  <si>
    <t>Trial sample panels</t>
  </si>
  <si>
    <t>Supply new ancillary elements</t>
  </si>
  <si>
    <t>Temporary support and foundations</t>
  </si>
  <si>
    <t>Jacking equipment</t>
  </si>
  <si>
    <t>Percentage on prime cost sum for charges and profits</t>
  </si>
  <si>
    <t>Site testing and testing of cores</t>
  </si>
  <si>
    <t>Percentage on provisional sum for charges and profit</t>
  </si>
  <si>
    <t>Dismantle and remove from site</t>
  </si>
  <si>
    <t>Dismantle and remove all jacking equipment from site</t>
  </si>
  <si>
    <t>square metre (m2)</t>
  </si>
  <si>
    <t>Foundation trenches for stone masonry walls</t>
  </si>
  <si>
    <t>C11.1.1</t>
  </si>
  <si>
    <t>C11.1.2</t>
  </si>
  <si>
    <t>C11.2</t>
  </si>
  <si>
    <t>Stone pitching</t>
  </si>
  <si>
    <t>C11.2.1</t>
  </si>
  <si>
    <t>C11.2.2</t>
  </si>
  <si>
    <t>C11.2.3</t>
  </si>
  <si>
    <t>Plain stone pitching</t>
  </si>
  <si>
    <t>Method 1</t>
  </si>
  <si>
    <t>Method 2</t>
  </si>
  <si>
    <t>Grouted stone pitching with mortar</t>
  </si>
  <si>
    <t xml:space="preserve">Grouted stone pitching on a concrete bed </t>
  </si>
  <si>
    <t>C11.1.1.1</t>
  </si>
  <si>
    <t>C11.1.1.2</t>
  </si>
  <si>
    <t>C11.1.2.1</t>
  </si>
  <si>
    <t>C11.1.2.2</t>
  </si>
  <si>
    <t>C11.1.2.3</t>
  </si>
  <si>
    <t>C11.1.3</t>
  </si>
  <si>
    <t>Riprap</t>
  </si>
  <si>
    <t>C11.1.3.1</t>
  </si>
  <si>
    <t>C11.1.3.2</t>
  </si>
  <si>
    <t>C11.1.3.3</t>
  </si>
  <si>
    <t>C11.1.3.4</t>
  </si>
  <si>
    <t>Filter layer consisting of:</t>
  </si>
  <si>
    <t>Crushed stone</t>
  </si>
  <si>
    <t>C11.1.4</t>
  </si>
  <si>
    <t>Stone masonry walls:</t>
  </si>
  <si>
    <t>C11.1.4.1</t>
  </si>
  <si>
    <t>C11.1.4.2</t>
  </si>
  <si>
    <t>C11.1.4.3</t>
  </si>
  <si>
    <t>Plain packed stone walls</t>
  </si>
  <si>
    <t>Cement-mortared stone walls</t>
  </si>
  <si>
    <t>Extra over items C11.1.4.1 and C11.1.4.2 for procuring stone from commercial sources</t>
  </si>
  <si>
    <t>C11.1.5</t>
  </si>
  <si>
    <t>Concrete pitching or paving</t>
  </si>
  <si>
    <t>C11.1.5.1</t>
  </si>
  <si>
    <t>C11.1.5.2</t>
  </si>
  <si>
    <t>C11.1.5.3</t>
  </si>
  <si>
    <t>C11.1.6</t>
  </si>
  <si>
    <t>C11.1.7</t>
  </si>
  <si>
    <t>Provision of approved herbicide and ant poison:</t>
  </si>
  <si>
    <t>C11.1.7.1</t>
  </si>
  <si>
    <t>C11.1.7.2</t>
  </si>
  <si>
    <t>PITCHING, STONEWORK, CAST IN SITU CONCRETE FOR PROTECTION AGAINST EROSION</t>
  </si>
  <si>
    <t>NON-STRUCTURAL GABIONS</t>
  </si>
  <si>
    <t>Foundation trench excavation:</t>
  </si>
  <si>
    <t>C11.2.4</t>
  </si>
  <si>
    <t>Excavating all material situated within the following depth ranges below the surface level</t>
  </si>
  <si>
    <t>Extra over sub-item C11.2.1.1 for excavation in hard material, irrespective of depth</t>
  </si>
  <si>
    <t>Surface preparation for bedding the gabion boxes and mattresses</t>
  </si>
  <si>
    <t>Gabion boxes and mattresses:</t>
  </si>
  <si>
    <t>C11.2.3.1</t>
  </si>
  <si>
    <t>C11.2.3.2</t>
  </si>
  <si>
    <t>C11.2.3.3</t>
  </si>
  <si>
    <t>C11.2.3.4</t>
  </si>
  <si>
    <t>Geotextile (type and grade indicated)</t>
  </si>
  <si>
    <t>C11.3</t>
  </si>
  <si>
    <t>GUIDE BLOCKS AND KILOMETRE MARKERS</t>
  </si>
  <si>
    <t>C11.3.1</t>
  </si>
  <si>
    <t xml:space="preserve">Guide blocks </t>
  </si>
  <si>
    <t xml:space="preserve">Kilometre markers </t>
  </si>
  <si>
    <t>C11.3.2</t>
  </si>
  <si>
    <t>C11.3.3</t>
  </si>
  <si>
    <t>ROAD RESTRAINT SYSTEMS</t>
  </si>
  <si>
    <t>C11.4</t>
  </si>
  <si>
    <t>C11.4.1</t>
  </si>
  <si>
    <t>C11.4.1.1</t>
  </si>
  <si>
    <t>C11.4.1.2</t>
  </si>
  <si>
    <t>Complete galvanized system compliant to SANS 1350:</t>
  </si>
  <si>
    <t>Terminal sections for 3,81 guardrails comprising of:</t>
  </si>
  <si>
    <t>End wings to SANS 1350</t>
  </si>
  <si>
    <t>Bullnoses to SANS 1350</t>
  </si>
  <si>
    <t xml:space="preserve">Bridge adapters to SANS 1350 </t>
  </si>
  <si>
    <t>Performance based vehicle restraint systems</t>
  </si>
  <si>
    <t>C11.4.2.1</t>
  </si>
  <si>
    <t>C11.4.2.2</t>
  </si>
  <si>
    <t>C11.4.2.3</t>
  </si>
  <si>
    <t>Etc for other types, permanent and temporary</t>
  </si>
  <si>
    <t>Project specific concrete barrier systems</t>
  </si>
  <si>
    <t>C11.4.3</t>
  </si>
  <si>
    <t>C11.4.3.1</t>
  </si>
  <si>
    <t>C11.4.3.2</t>
  </si>
  <si>
    <t>C11.4.3.3</t>
  </si>
  <si>
    <t>C11.4.3.4</t>
  </si>
  <si>
    <t>Relocating or stacking precast barrier moved in excess of 1,0 km</t>
  </si>
  <si>
    <t>Extra over for horizontally curved guard rails</t>
  </si>
  <si>
    <t>C11.4.4</t>
  </si>
  <si>
    <t>C11.4.4.1</t>
  </si>
  <si>
    <t>C11.4.4.2</t>
  </si>
  <si>
    <t>C11.4.5</t>
  </si>
  <si>
    <t>C11.4.5.1</t>
  </si>
  <si>
    <t>C11.4.5.2</t>
  </si>
  <si>
    <t>C11.4.5.3</t>
  </si>
  <si>
    <t>Timber</t>
  </si>
  <si>
    <t>Reflective plates</t>
  </si>
  <si>
    <t>C11.4.6</t>
  </si>
  <si>
    <t>C11.4.6.1</t>
  </si>
  <si>
    <t>C11.4.6.2</t>
  </si>
  <si>
    <t>Steel plates</t>
  </si>
  <si>
    <t>Plastic plates</t>
  </si>
  <si>
    <t>Removing existing guardrails:</t>
  </si>
  <si>
    <t>C11.4.7</t>
  </si>
  <si>
    <t>C11.4.8</t>
  </si>
  <si>
    <t>C11.4.8.1</t>
  </si>
  <si>
    <t>Painting guardrails, end wings and bullnoses</t>
  </si>
  <si>
    <t>C11.4.9</t>
  </si>
  <si>
    <t>Re-erection of guardrails with recovered or provided material:</t>
  </si>
  <si>
    <t>C11.4.9.1</t>
  </si>
  <si>
    <t>C11.4.9.3</t>
  </si>
  <si>
    <t>C11.4.9.2</t>
  </si>
  <si>
    <t>Single guardrail</t>
  </si>
  <si>
    <t>Double guardrail</t>
  </si>
  <si>
    <t>Extra over C11.4.9.1 and C11.4.9.2 for excavating holes of posts using labour enhanced methods</t>
  </si>
  <si>
    <t>C11.4.10</t>
  </si>
  <si>
    <t>End treatments to existing guardrails with recovered or provided material:</t>
  </si>
  <si>
    <t>C11.4.10.1</t>
  </si>
  <si>
    <t>C11.4.10.2</t>
  </si>
  <si>
    <t>C11.4.10.3</t>
  </si>
  <si>
    <t>C11.4.10.4</t>
  </si>
  <si>
    <t>C11.4.10.5</t>
  </si>
  <si>
    <t>C11.4.10.6</t>
  </si>
  <si>
    <t>End wings</t>
  </si>
  <si>
    <t>Bullnoses</t>
  </si>
  <si>
    <t>Bridge adaptors</t>
  </si>
  <si>
    <t>End treatments with single guardrails</t>
  </si>
  <si>
    <t>End treatments with double guardrails</t>
  </si>
  <si>
    <t>C11.4.11</t>
  </si>
  <si>
    <t>New material required for the re-erection guardrails with recovered materials:</t>
  </si>
  <si>
    <t>C11.4.11.1</t>
  </si>
  <si>
    <t>C11.4.11.2</t>
  </si>
  <si>
    <t>C11.4.11.3</t>
  </si>
  <si>
    <t>C11.4.11.4</t>
  </si>
  <si>
    <t>C11.4.11.5</t>
  </si>
  <si>
    <t>C11.4.11.6</t>
  </si>
  <si>
    <t>C11.4.11.7</t>
  </si>
  <si>
    <t>C11.4.11.8</t>
  </si>
  <si>
    <t>Timber posts compliant to SANS 457</t>
  </si>
  <si>
    <t>Steel posts</t>
  </si>
  <si>
    <t>Spacer blocks compliant to SANS 457</t>
  </si>
  <si>
    <t>Splice bolt complete with nut and washer compliant to SANS 1350</t>
  </si>
  <si>
    <t>Post bolt complete with nut and washer compliant to SANS 1350</t>
  </si>
  <si>
    <t>C11.4.12</t>
  </si>
  <si>
    <t>Extra over items C11.4.1 and C11.4.2 for drilling and blasting holes for guardrail posts</t>
  </si>
  <si>
    <t>Steel base plates for guardrail posts on structures</t>
  </si>
  <si>
    <t>C11.4.13</t>
  </si>
  <si>
    <t>C11.4.14</t>
  </si>
  <si>
    <t>Nailing of gang nail plates on top of timber guardrail posts</t>
  </si>
  <si>
    <t>C11.4.15</t>
  </si>
  <si>
    <t>Disposal of existing guardrails</t>
  </si>
  <si>
    <t>C11.4.15.1</t>
  </si>
  <si>
    <t>C11.4.15.2</t>
  </si>
  <si>
    <t>C11.4.15.3</t>
  </si>
  <si>
    <t>Straight or curved longitudinal guardrails</t>
  </si>
  <si>
    <r>
      <t>Extra over C11.4.1.2(d) and C11.4.1.2(e) for excavating holes for posts using labour enhanced methods (soft and intermediate)</t>
    </r>
    <r>
      <rPr>
        <b/>
        <i/>
        <sz val="10"/>
        <color rgb="FF000000"/>
        <rFont val="Arial"/>
        <family val="2"/>
      </rPr>
      <t xml:space="preserve"> </t>
    </r>
  </si>
  <si>
    <r>
      <t xml:space="preserve">Complete longitudinal barrier system to EN </t>
    </r>
    <r>
      <rPr>
        <sz val="10"/>
        <rFont val="Arial"/>
        <family val="2"/>
      </rPr>
      <t>1317 or AASHTO MASH or NCHRP350 as alternative where no MASH product is available:</t>
    </r>
  </si>
  <si>
    <r>
      <t xml:space="preserve">Terminal sections for the following to EN 1317 </t>
    </r>
    <r>
      <rPr>
        <sz val="10"/>
        <rFont val="Arial"/>
        <family val="2"/>
      </rPr>
      <t>or AASHTO MASH or NCHRP350 as alternative where no MASH product is available:</t>
    </r>
  </si>
  <si>
    <r>
      <t>Extra over C11.4.5.1 and C11.4.5.2 for excavating holes of posts using labour enhanced methods</t>
    </r>
    <r>
      <rPr>
        <b/>
        <i/>
        <sz val="10"/>
        <color rgb="FF000000"/>
        <rFont val="Arial"/>
        <family val="2"/>
      </rPr>
      <t xml:space="preserve"> </t>
    </r>
  </si>
  <si>
    <r>
      <t>Renovating guardrail material:</t>
    </r>
    <r>
      <rPr>
        <i/>
        <sz val="10"/>
        <color rgb="FF000000"/>
        <rFont val="Arial"/>
        <family val="2"/>
      </rPr>
      <t xml:space="preserve"> </t>
    </r>
  </si>
  <si>
    <r>
      <t>Extra over C11.4.10.4 and C11.4.10.5 for excavating holes of posts using labour enhanced methods (soft and intermediate)</t>
    </r>
    <r>
      <rPr>
        <b/>
        <i/>
        <sz val="10"/>
        <color rgb="FF000000"/>
        <rFont val="Arial"/>
        <family val="2"/>
      </rPr>
      <t xml:space="preserve"> </t>
    </r>
  </si>
  <si>
    <t>C11.5</t>
  </si>
  <si>
    <t>FENCING</t>
  </si>
  <si>
    <t>C11.5.1</t>
  </si>
  <si>
    <t>Supply and erect new fencing material for new fences and for supplementing material in existing fences which are being repaired or removed:</t>
  </si>
  <si>
    <t>C11.5.1.1</t>
  </si>
  <si>
    <t>C11.5.1.2</t>
  </si>
  <si>
    <t>C11.5.1.3</t>
  </si>
  <si>
    <t>C11.5.1.4</t>
  </si>
  <si>
    <t>C11.5.1.5</t>
  </si>
  <si>
    <t>C11.5.1.6</t>
  </si>
  <si>
    <t>C11.5.1.7</t>
  </si>
  <si>
    <t>C11.5.1.8</t>
  </si>
  <si>
    <t>C11.5.1.9</t>
  </si>
  <si>
    <t>C11.5.1.10</t>
  </si>
  <si>
    <t>C11.5.1.11</t>
  </si>
  <si>
    <t>Diamond mesh</t>
  </si>
  <si>
    <t>Wire netting</t>
  </si>
  <si>
    <t>Barbed-tape security barrier</t>
  </si>
  <si>
    <t>Hinge joint mesh square</t>
  </si>
  <si>
    <t>Straining posts, stays and anchors:</t>
  </si>
  <si>
    <t>Vertical</t>
  </si>
  <si>
    <t>Inclined</t>
  </si>
  <si>
    <t>Horizontal</t>
  </si>
  <si>
    <t>Extra over items C11.5.1.3; C11.5.1.4 and C11.5.1.6 for stone packing</t>
  </si>
  <si>
    <t>Extra over items C11.5.1.3; C11.5.1.4 and C11.5.1.6 for trenching</t>
  </si>
  <si>
    <t>C11.5.2</t>
  </si>
  <si>
    <t>C11.5.3</t>
  </si>
  <si>
    <t>Moving existing fences and gates:</t>
  </si>
  <si>
    <t>C11.5.3.1</t>
  </si>
  <si>
    <t>C11.5.3.2</t>
  </si>
  <si>
    <t>Fences:</t>
  </si>
  <si>
    <t>Stock-proof fences</t>
  </si>
  <si>
    <t>Vermin-proof fences</t>
  </si>
  <si>
    <t>Pedestrian fences</t>
  </si>
  <si>
    <t>Security fences</t>
  </si>
  <si>
    <t>Game fences</t>
  </si>
  <si>
    <t>Gates</t>
  </si>
  <si>
    <t>C11.5.4</t>
  </si>
  <si>
    <t>Dismantling existing fences and gates:</t>
  </si>
  <si>
    <t>C11.5.4.1</t>
  </si>
  <si>
    <t>C11.5.4.2</t>
  </si>
  <si>
    <t>C11.5.5</t>
  </si>
  <si>
    <t>Providing temporary fences and gates:</t>
  </si>
  <si>
    <t>C11.5.5.1</t>
  </si>
  <si>
    <t>C11.5.5.2</t>
  </si>
  <si>
    <t>C11.5.5.3</t>
  </si>
  <si>
    <t>C11.5.5.4</t>
  </si>
  <si>
    <t>C11.5.5.5</t>
  </si>
  <si>
    <t>Stock-proof fence</t>
  </si>
  <si>
    <t>Vermin-proof fence</t>
  </si>
  <si>
    <t>Pedestrian fence</t>
  </si>
  <si>
    <t>C11.5.6</t>
  </si>
  <si>
    <t>Ringbolts for anchoring fencing to structures</t>
  </si>
  <si>
    <t>C11.5.7</t>
  </si>
  <si>
    <t>Drilling and blasting holes for posts and anchors</t>
  </si>
  <si>
    <t>C11.5.8</t>
  </si>
  <si>
    <t>Posts fixed horizontally to the bottom of wire mesh for the closing of openings under fences:</t>
  </si>
  <si>
    <t>C11.5.8.1</t>
  </si>
  <si>
    <t>C11.5.8.2</t>
  </si>
  <si>
    <t>C11.5.9</t>
  </si>
  <si>
    <t>C11.5.10</t>
  </si>
  <si>
    <t>Disposal of existing fencing materials</t>
  </si>
  <si>
    <t>C11.5.10.1</t>
  </si>
  <si>
    <t>C11.5.10.2</t>
  </si>
  <si>
    <t>C11.5.10.3</t>
  </si>
  <si>
    <t>C11.5.10.4</t>
  </si>
  <si>
    <t>C11.5.10.5</t>
  </si>
  <si>
    <t>C11.5.10.6</t>
  </si>
  <si>
    <r>
      <t>Game fences</t>
    </r>
    <r>
      <rPr>
        <b/>
        <i/>
        <sz val="10"/>
        <color rgb="FF000000"/>
        <rFont val="Arial"/>
        <family val="2"/>
      </rPr>
      <t xml:space="preserve"> </t>
    </r>
  </si>
  <si>
    <t>C11.6</t>
  </si>
  <si>
    <t xml:space="preserve">ROAD SIGNS </t>
  </si>
  <si>
    <t>Road signboards with painted or coloured semi-matt background. Symbols, lettering and borders in semi- matt black or in Class I retro-reflective material, where the sign board is constructed from:</t>
  </si>
  <si>
    <t>C11.6.1.1</t>
  </si>
  <si>
    <t>C11.6.1.2</t>
  </si>
  <si>
    <t>C11.6.1.3</t>
  </si>
  <si>
    <t>C11.6.1.4</t>
  </si>
  <si>
    <t>C11.6.1.5</t>
  </si>
  <si>
    <t>C11.6.1.6</t>
  </si>
  <si>
    <t>C11.6.1.7</t>
  </si>
  <si>
    <t>C11.6.1.8</t>
  </si>
  <si>
    <t>C11.6.1.9</t>
  </si>
  <si>
    <t>C11.6.1.10</t>
  </si>
  <si>
    <t>C11.6.1.11</t>
  </si>
  <si>
    <t>C11.6.1.12</t>
  </si>
  <si>
    <t>Aluminium composite sheet</t>
  </si>
  <si>
    <t>Prepainted galvanized steel plate:</t>
  </si>
  <si>
    <t>Extra over items C11.6.1.1 to C11.6.1.4 for attaching signboards to overhead gantry structures and overhead to bridges</t>
  </si>
  <si>
    <t>Regulatory signs, temporary</t>
  </si>
  <si>
    <t>C11.6.2</t>
  </si>
  <si>
    <t>Extra over on item C11.6.1 for using:</t>
  </si>
  <si>
    <t>C11.6.2.1</t>
  </si>
  <si>
    <t>C11.6.2.2</t>
  </si>
  <si>
    <t>Background of retro-reflective material:</t>
  </si>
  <si>
    <t>Class I</t>
  </si>
  <si>
    <t>Class III</t>
  </si>
  <si>
    <t>Class IV specify a) or b)</t>
  </si>
  <si>
    <t>Lettering, symbols, numbers, arrows, emblems and borders of retro-reflective material:</t>
  </si>
  <si>
    <t>C11.6.3</t>
  </si>
  <si>
    <t>C11.6.3.1</t>
  </si>
  <si>
    <t>C11.6.3.2</t>
  </si>
  <si>
    <t>C11.6.4</t>
  </si>
  <si>
    <t>C11.6.4.1</t>
  </si>
  <si>
    <t>C11.6.4.2</t>
  </si>
  <si>
    <t>Replace marker boards on existing kilometre posts</t>
  </si>
  <si>
    <t>C11.6.5</t>
  </si>
  <si>
    <t>C11.6.5.1</t>
  </si>
  <si>
    <t>C11.6.5.2</t>
  </si>
  <si>
    <t>C11.6.5.3</t>
  </si>
  <si>
    <t>C11.6.5.4</t>
  </si>
  <si>
    <t>C11.6.5.5</t>
  </si>
  <si>
    <t>Excavating soft material and backfilling</t>
  </si>
  <si>
    <t>Excavating soft or intermediate material and backfilling using labour enhanced construction methods</t>
  </si>
  <si>
    <t>Extra over item C11.6.5.1 for hard material excavation</t>
  </si>
  <si>
    <t>Imported backfill material from commercial sources</t>
  </si>
  <si>
    <t>Dismantling, storing and re-erecting road signs with a surface area of:</t>
  </si>
  <si>
    <t>C11.6.6</t>
  </si>
  <si>
    <t>C11.6.6.1</t>
  </si>
  <si>
    <t>C11.6.6.2</t>
  </si>
  <si>
    <t>C11.6.6.3</t>
  </si>
  <si>
    <t>C11.6.6.4</t>
  </si>
  <si>
    <t>C11.6.7</t>
  </si>
  <si>
    <t>Dismantling and storing of road signs and overhead signs</t>
  </si>
  <si>
    <t>C11.6.7.1</t>
  </si>
  <si>
    <t>C11.6.7.2</t>
  </si>
  <si>
    <t>Dismantling and storing of road signs with a surface area of:</t>
  </si>
  <si>
    <t>Dismantling and storing of overhead signs with a surface area of:</t>
  </si>
  <si>
    <t>C11.6.8</t>
  </si>
  <si>
    <t>Danger plates at culverts/structures</t>
  </si>
  <si>
    <t>C11.6.8.1</t>
  </si>
  <si>
    <t>C11.6.8.2</t>
  </si>
  <si>
    <t>C11.6.8.3</t>
  </si>
  <si>
    <t>C11.6.9</t>
  </si>
  <si>
    <t>Installation of traffic signals</t>
  </si>
  <si>
    <t>C11.6.9.1</t>
  </si>
  <si>
    <t>C11.6.9.2</t>
  </si>
  <si>
    <t>Specialist installation of traffic signals</t>
  </si>
  <si>
    <t>Handling cost, profit and all other charges of sub item C11.6.9.1</t>
  </si>
  <si>
    <t>C11.6.10</t>
  </si>
  <si>
    <t>Disposing of road signs with a surface area of:</t>
  </si>
  <si>
    <t>C11.6.10.1</t>
  </si>
  <si>
    <t>C11.6.10.2</t>
  </si>
  <si>
    <t>C11.6.10.3</t>
  </si>
  <si>
    <t>C11.6.10.4</t>
  </si>
  <si>
    <t>C11.6.11</t>
  </si>
  <si>
    <t>Disposing of overhead road signs:</t>
  </si>
  <si>
    <t>C11.6.11.1</t>
  </si>
  <si>
    <t>C11.6.11.2</t>
  </si>
  <si>
    <r>
      <t>Area 0 to 0,5 m</t>
    </r>
    <r>
      <rPr>
        <vertAlign val="superscript"/>
        <sz val="10"/>
        <rFont val="Arial"/>
        <family val="2"/>
      </rPr>
      <t>2</t>
    </r>
  </si>
  <si>
    <r>
      <t>Area exceeding 0,5 m</t>
    </r>
    <r>
      <rPr>
        <vertAlign val="superscript"/>
        <sz val="10"/>
        <rFont val="Arial"/>
        <family val="2"/>
      </rPr>
      <t>2</t>
    </r>
    <r>
      <rPr>
        <sz val="10"/>
        <rFont val="Arial"/>
        <family val="2"/>
      </rPr>
      <t xml:space="preserve"> but not 2,0 m</t>
    </r>
    <r>
      <rPr>
        <vertAlign val="superscript"/>
        <sz val="10"/>
        <rFont val="Arial"/>
        <family val="2"/>
      </rPr>
      <t>2</t>
    </r>
  </si>
  <si>
    <r>
      <t>Area exceeding 2,0 m</t>
    </r>
    <r>
      <rPr>
        <vertAlign val="superscript"/>
        <sz val="10"/>
        <rFont val="Arial"/>
        <family val="2"/>
      </rPr>
      <t>2</t>
    </r>
    <r>
      <rPr>
        <sz val="10"/>
        <rFont val="Arial"/>
        <family val="2"/>
      </rPr>
      <t xml:space="preserve"> but not 10 m</t>
    </r>
    <r>
      <rPr>
        <vertAlign val="superscript"/>
        <sz val="10"/>
        <rFont val="Arial"/>
        <family val="2"/>
      </rPr>
      <t>2</t>
    </r>
  </si>
  <si>
    <r>
      <t>Area exceeding 10 m</t>
    </r>
    <r>
      <rPr>
        <vertAlign val="superscript"/>
        <sz val="10"/>
        <rFont val="Arial"/>
        <family val="2"/>
      </rPr>
      <t>2</t>
    </r>
  </si>
  <si>
    <r>
      <t>Area exceeding 2,0 m</t>
    </r>
    <r>
      <rPr>
        <vertAlign val="superscript"/>
        <sz val="10"/>
        <rFont val="Arial"/>
        <family val="2"/>
      </rPr>
      <t xml:space="preserve">2 </t>
    </r>
    <r>
      <rPr>
        <sz val="10"/>
        <rFont val="Arial"/>
        <family val="2"/>
      </rPr>
      <t>but not 10 m</t>
    </r>
    <r>
      <rPr>
        <vertAlign val="superscript"/>
        <sz val="10"/>
        <rFont val="Arial"/>
        <family val="2"/>
      </rPr>
      <t>2</t>
    </r>
  </si>
  <si>
    <r>
      <t>Regulatory signs, permanent</t>
    </r>
    <r>
      <rPr>
        <b/>
        <i/>
        <sz val="10"/>
        <color rgb="FF000000"/>
        <rFont val="Arial"/>
        <family val="2"/>
      </rPr>
      <t xml:space="preserve"> </t>
    </r>
  </si>
  <si>
    <r>
      <t>Warning signs, temporary</t>
    </r>
    <r>
      <rPr>
        <b/>
        <i/>
        <sz val="10"/>
        <color rgb="FF000000"/>
        <rFont val="Arial"/>
        <family val="2"/>
      </rPr>
      <t xml:space="preserve"> </t>
    </r>
  </si>
  <si>
    <r>
      <t>Exceeding 2,0 m</t>
    </r>
    <r>
      <rPr>
        <vertAlign val="superscript"/>
        <sz val="10"/>
        <rFont val="Arial"/>
        <family val="2"/>
      </rPr>
      <t>2</t>
    </r>
    <r>
      <rPr>
        <sz val="10"/>
        <rFont val="Arial"/>
        <family val="2"/>
      </rPr>
      <t xml:space="preserve"> but not 10 m</t>
    </r>
    <r>
      <rPr>
        <vertAlign val="superscript"/>
        <sz val="10"/>
        <rFont val="Arial"/>
        <family val="2"/>
      </rPr>
      <t>2</t>
    </r>
  </si>
  <si>
    <r>
      <t>Exceeding 10 m</t>
    </r>
    <r>
      <rPr>
        <vertAlign val="superscript"/>
        <sz val="10"/>
        <rFont val="Arial"/>
        <family val="2"/>
      </rPr>
      <t>2</t>
    </r>
  </si>
  <si>
    <r>
      <t>Area exceeding 0 m</t>
    </r>
    <r>
      <rPr>
        <vertAlign val="superscript"/>
        <sz val="10"/>
        <rFont val="Arial"/>
        <family val="2"/>
      </rPr>
      <t>2</t>
    </r>
    <r>
      <rPr>
        <sz val="10"/>
        <rFont val="Arial"/>
        <family val="2"/>
      </rPr>
      <t xml:space="preserve"> but not 2,0 m</t>
    </r>
    <r>
      <rPr>
        <vertAlign val="superscript"/>
        <sz val="10"/>
        <rFont val="Arial"/>
        <family val="2"/>
      </rPr>
      <t>2</t>
    </r>
  </si>
  <si>
    <r>
      <t>Up to 10 m</t>
    </r>
    <r>
      <rPr>
        <vertAlign val="superscript"/>
        <sz val="10"/>
        <rFont val="Arial"/>
        <family val="2"/>
      </rPr>
      <t>2</t>
    </r>
  </si>
  <si>
    <t>C11.7</t>
  </si>
  <si>
    <t>ROAD MARKINGS AND ROAD STUDS</t>
  </si>
  <si>
    <t>C11.7.1</t>
  </si>
  <si>
    <t>Road marking:</t>
  </si>
  <si>
    <t>C11.7.1.1</t>
  </si>
  <si>
    <t>C11.7.1.2</t>
  </si>
  <si>
    <t>C11.7.1.3</t>
  </si>
  <si>
    <t>C11.7.1.4</t>
  </si>
  <si>
    <t>C11.7.1.5</t>
  </si>
  <si>
    <t>C11.7.1.6</t>
  </si>
  <si>
    <t>C11.7.1.7</t>
  </si>
  <si>
    <t>C11.7.1.8</t>
  </si>
  <si>
    <t>C11.7.1.9</t>
  </si>
  <si>
    <t>C11.7.1.10</t>
  </si>
  <si>
    <t>C11.7.1.11</t>
  </si>
  <si>
    <t>C11.7.1.12</t>
  </si>
  <si>
    <t>C11.7.1.13</t>
  </si>
  <si>
    <t>C11.7.1.14</t>
  </si>
  <si>
    <t>C11.7.1.15</t>
  </si>
  <si>
    <t>C11.7.1.16</t>
  </si>
  <si>
    <t>C11.7.1.17</t>
  </si>
  <si>
    <t>C11.7.1.18</t>
  </si>
  <si>
    <t>C11.7.1.19</t>
  </si>
  <si>
    <t>C11.7.1.20</t>
  </si>
  <si>
    <t>Retro-reflective road marking:</t>
  </si>
  <si>
    <t>C11.7.2</t>
  </si>
  <si>
    <t>C11.7.2.1</t>
  </si>
  <si>
    <t>C11.7.2.2</t>
  </si>
  <si>
    <t>C11.7.2.3</t>
  </si>
  <si>
    <t>C11.7.2.4</t>
  </si>
  <si>
    <t>C11.7.2.5</t>
  </si>
  <si>
    <t>C11.7.2.6</t>
  </si>
  <si>
    <t>C11.7.2.7</t>
  </si>
  <si>
    <t>C11.7.2.8</t>
  </si>
  <si>
    <t>C11.7.2.9</t>
  </si>
  <si>
    <t>C11.7.2.10</t>
  </si>
  <si>
    <t>C11.7.2.11</t>
  </si>
  <si>
    <t>C11.7.2.12</t>
  </si>
  <si>
    <t>C11.7.2.13</t>
  </si>
  <si>
    <t>C11.7.2.14</t>
  </si>
  <si>
    <t>C11.7.2.15</t>
  </si>
  <si>
    <t>C11.7.2.16</t>
  </si>
  <si>
    <t>C11.7.2.17</t>
  </si>
  <si>
    <t>C11.7.2.18</t>
  </si>
  <si>
    <t>C11.7.2.19</t>
  </si>
  <si>
    <t>Thermoplastic road marking</t>
  </si>
  <si>
    <t>C11.7.3.1</t>
  </si>
  <si>
    <t>C11.7.3.2</t>
  </si>
  <si>
    <t>C11.7.3.3</t>
  </si>
  <si>
    <t>C11.7.3.4</t>
  </si>
  <si>
    <t>C11.7.4</t>
  </si>
  <si>
    <t>Cold plastic road marking material</t>
  </si>
  <si>
    <t>C11.7.4.1</t>
  </si>
  <si>
    <t>C11.7.4.2</t>
  </si>
  <si>
    <t>C11.7.4.3</t>
  </si>
  <si>
    <t>C11.7.4.4</t>
  </si>
  <si>
    <t>White lettering and symbols</t>
  </si>
  <si>
    <t>Yellow lettering and symbols</t>
  </si>
  <si>
    <t>Red lettering and symbols</t>
  </si>
  <si>
    <t>Transverse lines, painted island and arrestor bed markings (any colour)</t>
  </si>
  <si>
    <t>C11.7.5</t>
  </si>
  <si>
    <t>Variations in rate of application:</t>
  </si>
  <si>
    <t>C11.7.5.1</t>
  </si>
  <si>
    <t>C11.7.5.2</t>
  </si>
  <si>
    <t>C11.7.5.3</t>
  </si>
  <si>
    <t>C11.7.5.4</t>
  </si>
  <si>
    <t>C11.7.5.5</t>
  </si>
  <si>
    <t>C11.7.5.6</t>
  </si>
  <si>
    <t>White paint</t>
  </si>
  <si>
    <t>Yellow paint</t>
  </si>
  <si>
    <t>Red paint</t>
  </si>
  <si>
    <t>Retro-reflective beads</t>
  </si>
  <si>
    <t>Thermoplastic material, all colours</t>
  </si>
  <si>
    <t xml:space="preserve">Cold plastic marking material, all colours </t>
  </si>
  <si>
    <t>C11.7.6</t>
  </si>
  <si>
    <t xml:space="preserve">Pre formed road marking tape </t>
  </si>
  <si>
    <t>C11.7.6.1</t>
  </si>
  <si>
    <t>C11.7.6.2</t>
  </si>
  <si>
    <t>C11.7.6.3</t>
  </si>
  <si>
    <t>C11.7.7</t>
  </si>
  <si>
    <t>Road studs</t>
  </si>
  <si>
    <t>C11.7.7.1</t>
  </si>
  <si>
    <t>C11.7.7.2</t>
  </si>
  <si>
    <t>C11.7.7.3</t>
  </si>
  <si>
    <t>C11.7.7.4</t>
  </si>
  <si>
    <t>C11.7.7.5</t>
  </si>
  <si>
    <t>C11.7.7.6</t>
  </si>
  <si>
    <t>C11.7.7.7</t>
  </si>
  <si>
    <t>C11.7.7.8</t>
  </si>
  <si>
    <t>C11.7.7.9</t>
  </si>
  <si>
    <t>C11.7.7.10</t>
  </si>
  <si>
    <t xml:space="preserve">Provision of temporary and permanent road studs </t>
  </si>
  <si>
    <t xml:space="preserve">Handling cost, profit and all other charges of sub item C11.7.7.5 </t>
  </si>
  <si>
    <t xml:space="preserve">Installation only of surface bonded road studs with anchor shanks </t>
  </si>
  <si>
    <t xml:space="preserve">Installation only of surface bonded road studs without anchor shanks </t>
  </si>
  <si>
    <t xml:space="preserve">Installation only of embedded glass road studs </t>
  </si>
  <si>
    <t xml:space="preserve">Installation only of temporary stick on road studs (including removal) </t>
  </si>
  <si>
    <t>C11.7.8</t>
  </si>
  <si>
    <t>Setting out and premarking the lines (excluding traffic island markings, lettering and symbols)</t>
  </si>
  <si>
    <t>C11.7.9</t>
  </si>
  <si>
    <t>Re-establishing the painting unit during the defects notification period and at other instances on instruction of the Engineer</t>
  </si>
  <si>
    <t>C11.7.10</t>
  </si>
  <si>
    <t>Removal of existing, temporary or final road markings by:</t>
  </si>
  <si>
    <t>C11.7.10.1</t>
  </si>
  <si>
    <t>C11.7.10.2</t>
  </si>
  <si>
    <t>C11.7.10.3</t>
  </si>
  <si>
    <t>Sandblasting</t>
  </si>
  <si>
    <t xml:space="preserve">Water-jetting </t>
  </si>
  <si>
    <t>Overpainting as temporary measure</t>
  </si>
  <si>
    <t>C11.7.11</t>
  </si>
  <si>
    <t>Removal of existing road studs</t>
  </si>
  <si>
    <t>C11.8</t>
  </si>
  <si>
    <t>LANDSCAPING AND PLANTING PLANTS</t>
  </si>
  <si>
    <t>C11.8.1</t>
  </si>
  <si>
    <t>Trimming:</t>
  </si>
  <si>
    <t>C11.8.1.2</t>
  </si>
  <si>
    <t>C11.8.1.1</t>
  </si>
  <si>
    <t>Machine trimming</t>
  </si>
  <si>
    <t>Hand trimming</t>
  </si>
  <si>
    <t>C11.8.2</t>
  </si>
  <si>
    <t>C11.8.2.1</t>
  </si>
  <si>
    <t>C11.8.2.2</t>
  </si>
  <si>
    <t>Bulldozer</t>
  </si>
  <si>
    <t>hour (h)</t>
  </si>
  <si>
    <t>Preparing the areas for grassing:</t>
  </si>
  <si>
    <t>C11.8.3</t>
  </si>
  <si>
    <t>C11.8.3.1</t>
  </si>
  <si>
    <t>C11.8.3.2</t>
  </si>
  <si>
    <t>C11.8.3.3</t>
  </si>
  <si>
    <t>C11.8.3.4</t>
  </si>
  <si>
    <t>C11.8.3.5</t>
  </si>
  <si>
    <t>Ripping</t>
  </si>
  <si>
    <t>Scarifying for loosening topsoil</t>
  </si>
  <si>
    <t>Topsoiling within the road reserve where the following materials are used:</t>
  </si>
  <si>
    <t>Topsoil obtained from within the road reserve or borrow areas</t>
  </si>
  <si>
    <t xml:space="preserve">Topsoil obtained from commercial sources by the Contractor </t>
  </si>
  <si>
    <t xml:space="preserve">Topsoiling of borrowpits by using topsoil obtained from borrow areas or from the road reserve </t>
  </si>
  <si>
    <t>Providing and applying chemical fertilisers and/or soil-improvement material:</t>
  </si>
  <si>
    <t>Lime</t>
  </si>
  <si>
    <t>Superphosphate</t>
  </si>
  <si>
    <t>Limestone ammonium nitrate</t>
  </si>
  <si>
    <t>2:3:2 (22)</t>
  </si>
  <si>
    <t>3:2:1 (25)</t>
  </si>
  <si>
    <t>Other fertilisers and / or soil-improvement materials if required</t>
  </si>
  <si>
    <t>C11.8.4</t>
  </si>
  <si>
    <t>Grassing</t>
  </si>
  <si>
    <t>C11.8.4.1</t>
  </si>
  <si>
    <t>C11.8.4.2</t>
  </si>
  <si>
    <t>C11.8.4.3</t>
  </si>
  <si>
    <t>C11.8.4.4</t>
  </si>
  <si>
    <t>C11.8.4.5</t>
  </si>
  <si>
    <t>C11.8.4.6</t>
  </si>
  <si>
    <t>Sodding by using the following types of sods:</t>
  </si>
  <si>
    <t>Veld sods</t>
  </si>
  <si>
    <t>Hydroseeding:</t>
  </si>
  <si>
    <t>Providing an approved seed mixture for hydroseeding</t>
  </si>
  <si>
    <t>Providing an approved mulch</t>
  </si>
  <si>
    <t>Hydroseeding</t>
  </si>
  <si>
    <t>Planting grass seed with an approved grass-planting machine</t>
  </si>
  <si>
    <t>Hand sowing</t>
  </si>
  <si>
    <t>C11.8.5</t>
  </si>
  <si>
    <t>Watering the grass when established by topsoiling only</t>
  </si>
  <si>
    <t>C11.8.6</t>
  </si>
  <si>
    <t>Watering the already planted grass, trees and shrubs during the growing season</t>
  </si>
  <si>
    <t>C11.8.7</t>
  </si>
  <si>
    <t>Mowing the grass</t>
  </si>
  <si>
    <t>C11.8.8</t>
  </si>
  <si>
    <t>C11.8.9</t>
  </si>
  <si>
    <t>Trees and shrubs:</t>
  </si>
  <si>
    <t>C11.8.9.1</t>
  </si>
  <si>
    <t>C11.8.9.2</t>
  </si>
  <si>
    <t xml:space="preserve">Providing trees and shrubs </t>
  </si>
  <si>
    <t>Planting and establishing:</t>
  </si>
  <si>
    <t>Trees, all types and sizes</t>
  </si>
  <si>
    <t>Shrubs, all types and sizes</t>
  </si>
  <si>
    <t>C11.8.10</t>
  </si>
  <si>
    <t>Unspecified work for landscaping</t>
  </si>
  <si>
    <t>C11.8.11</t>
  </si>
  <si>
    <t>Weeding all grass-seeded areas and the grass when established by topsoiling only</t>
  </si>
  <si>
    <t>C11.8.12</t>
  </si>
  <si>
    <t>Removal of undesirable vegetation</t>
  </si>
  <si>
    <t>C11.9</t>
  </si>
  <si>
    <t>FINISHING THE ROAD AND ROAD RESERVE AND TREATING OLD ROADS</t>
  </si>
  <si>
    <t>C11.9.1</t>
  </si>
  <si>
    <t>Finishing the road and road reserve:</t>
  </si>
  <si>
    <t>C11.9.1.1</t>
  </si>
  <si>
    <t>C11.9.1.2</t>
  </si>
  <si>
    <t>Dual carriageway road</t>
  </si>
  <si>
    <t>Single carriageway road</t>
  </si>
  <si>
    <t>C11.9.2</t>
  </si>
  <si>
    <t>Treatment of old roads and temporary deviations</t>
  </si>
  <si>
    <t>C11.9.2.1</t>
  </si>
  <si>
    <t>C11.9.2.2</t>
  </si>
  <si>
    <t>Conventional construction methods</t>
  </si>
  <si>
    <t>By hand only</t>
  </si>
  <si>
    <t>C12.1</t>
  </si>
  <si>
    <t>PILING</t>
  </si>
  <si>
    <t>C12.1.1</t>
  </si>
  <si>
    <t>Additional foundation investigations</t>
  </si>
  <si>
    <t>C12.1.2</t>
  </si>
  <si>
    <t>Access and drainage:</t>
  </si>
  <si>
    <t>Access</t>
  </si>
  <si>
    <t>Drainage by pumping or other means</t>
  </si>
  <si>
    <t>C12.1.2.1</t>
  </si>
  <si>
    <t>C12.1.2.2</t>
  </si>
  <si>
    <t>C12.1.3</t>
  </si>
  <si>
    <t>C12.1.4</t>
  </si>
  <si>
    <t>C12.1.5</t>
  </si>
  <si>
    <t>C12.1.5.1</t>
  </si>
  <si>
    <t>C12.1.5.2</t>
  </si>
  <si>
    <t>Augered holes</t>
  </si>
  <si>
    <t>Bored piles</t>
  </si>
  <si>
    <t>C12.1.6</t>
  </si>
  <si>
    <t>Extra over item C12.1.5 irrespective of the depth, to form augered and bored pile holes through identified materials consisting of:</t>
  </si>
  <si>
    <t>C12.1.6.1</t>
  </si>
  <si>
    <t>C12.1.6.2</t>
  </si>
  <si>
    <t>C12.1.6.3</t>
  </si>
  <si>
    <t>C12.1.7</t>
  </si>
  <si>
    <t>C12.1.7.1</t>
  </si>
  <si>
    <t>C12.1.7.2</t>
  </si>
  <si>
    <t>C12.1.7.3</t>
  </si>
  <si>
    <t>C12.1.8</t>
  </si>
  <si>
    <t>Forming augered or bored pile holes through unidentified materials</t>
  </si>
  <si>
    <t>C12.1.9</t>
  </si>
  <si>
    <t>Forming augered or bored pile holes through obstructions</t>
  </si>
  <si>
    <t>C12.1.10</t>
  </si>
  <si>
    <t>Provision for and maintenance of bentonite head for underslurry piles</t>
  </si>
  <si>
    <t>C12.1.11</t>
  </si>
  <si>
    <t>C12.1.12</t>
  </si>
  <si>
    <t>C12.1.13</t>
  </si>
  <si>
    <t>C12.1.13.1</t>
  </si>
  <si>
    <t>C12.1.13.2</t>
  </si>
  <si>
    <t>C12.1.14</t>
  </si>
  <si>
    <t>C12.1.15</t>
  </si>
  <si>
    <t>Steel reinforcement in cast in situ piles:</t>
  </si>
  <si>
    <t>C12.1.15.1</t>
  </si>
  <si>
    <t>C12.1.15.2</t>
  </si>
  <si>
    <t>C12.1.16</t>
  </si>
  <si>
    <t>C12.1.17</t>
  </si>
  <si>
    <t>Extra over item C12.1.16 for concrete cast underwater</t>
  </si>
  <si>
    <t>C12.1.18</t>
  </si>
  <si>
    <t>C12.1.19</t>
  </si>
  <si>
    <t>C12.1.19.1</t>
  </si>
  <si>
    <t>C12.1.19.2</t>
  </si>
  <si>
    <t>C12.1.19.3</t>
  </si>
  <si>
    <t>C12.1.20</t>
  </si>
  <si>
    <t>C12.1.20.1</t>
  </si>
  <si>
    <t>C12.1.20.2</t>
  </si>
  <si>
    <t>C12.1.20.3</t>
  </si>
  <si>
    <t>C12.1.21</t>
  </si>
  <si>
    <t>Driving temporary casings for driven displacement in piling systems or install prefabricated piles through identified or unidentified materials</t>
  </si>
  <si>
    <t>C12.1.22</t>
  </si>
  <si>
    <t>C12.1.23</t>
  </si>
  <si>
    <t>C12.1.24</t>
  </si>
  <si>
    <t>C12.1.25</t>
  </si>
  <si>
    <t>Establishment on site for the load testing of piles</t>
  </si>
  <si>
    <t>C12.1.26</t>
  </si>
  <si>
    <t>C12.1.27</t>
  </si>
  <si>
    <t xml:space="preserve">Establishment on site for core drilling </t>
  </si>
  <si>
    <t>C12.1.28</t>
  </si>
  <si>
    <t>Moving equipment to and assembling at each location where cores are to be drilled</t>
  </si>
  <si>
    <t>C12.1.29</t>
  </si>
  <si>
    <t>C12.1.29.1</t>
  </si>
  <si>
    <t>C12.1.29.2</t>
  </si>
  <si>
    <t>Concrete</t>
  </si>
  <si>
    <t>Founding formation:</t>
  </si>
  <si>
    <t>Irrespective of hardness</t>
  </si>
  <si>
    <t>C12.1.30</t>
  </si>
  <si>
    <t>Standing time for pile-installation frame</t>
  </si>
  <si>
    <t>C12.1.31</t>
  </si>
  <si>
    <t>Pile Integrity Testing on augered/bored piles</t>
  </si>
  <si>
    <t>C12.1.31.1</t>
  </si>
  <si>
    <t>C12.1.31.2</t>
  </si>
  <si>
    <t>C12.1.31.3</t>
  </si>
  <si>
    <t>C12.1.31.4</t>
  </si>
  <si>
    <t>C12.1.32</t>
  </si>
  <si>
    <t>Lateral support to excavations</t>
  </si>
  <si>
    <t>C12.1.32.1</t>
  </si>
  <si>
    <t>C12.1.32.2</t>
  </si>
  <si>
    <t>C12.2</t>
  </si>
  <si>
    <t>GROUND ANCHORS</t>
  </si>
  <si>
    <t>C12.2.1</t>
  </si>
  <si>
    <t xml:space="preserve">Establishment on site for anchoring </t>
  </si>
  <si>
    <t>C12.2.2</t>
  </si>
  <si>
    <t>C12.2.3</t>
  </si>
  <si>
    <t xml:space="preserve">Provision of access to anchor positions </t>
  </si>
  <si>
    <t>C12.2.4</t>
  </si>
  <si>
    <t>Moving to, and setting up the equipment for drilling the holes at each position</t>
  </si>
  <si>
    <t>C12.2.5</t>
  </si>
  <si>
    <t>C12.2.6</t>
  </si>
  <si>
    <t>C12.2.7</t>
  </si>
  <si>
    <t>Water tests</t>
  </si>
  <si>
    <t>C12.2.8</t>
  </si>
  <si>
    <t xml:space="preserve">Grouting and re-drilling the holes </t>
  </si>
  <si>
    <t>C12.2.9</t>
  </si>
  <si>
    <t>Cable anchor tendons:</t>
  </si>
  <si>
    <t>C12.2.9.1</t>
  </si>
  <si>
    <t>C12.2.9.2</t>
  </si>
  <si>
    <t>Free anchor length</t>
  </si>
  <si>
    <t>Fixed anchor length</t>
  </si>
  <si>
    <t>meganewton-metre (MN-m)</t>
  </si>
  <si>
    <t>Anchorages and couplers:</t>
  </si>
  <si>
    <t>C12.2.10</t>
  </si>
  <si>
    <t>C12.2.10.1</t>
  </si>
  <si>
    <t>C12.2.10.2</t>
  </si>
  <si>
    <t>Coupler at jacking end</t>
  </si>
  <si>
    <t>meganewton (MN)</t>
  </si>
  <si>
    <t>C12.2.11</t>
  </si>
  <si>
    <t>Encasing the anchorages at the jacking end in concrete</t>
  </si>
  <si>
    <t>C12.2.12</t>
  </si>
  <si>
    <t>Performance monitoring of anchors</t>
  </si>
  <si>
    <t>C12.2.12.1</t>
  </si>
  <si>
    <t>C12.2.12.2</t>
  </si>
  <si>
    <t>Establishment of lift-off testing team and equipment</t>
  </si>
  <si>
    <t>Lift-off tests</t>
  </si>
  <si>
    <t>C12.2.13</t>
  </si>
  <si>
    <t>C12.2.14</t>
  </si>
  <si>
    <t>Move to and set up at each rockbolt, dowel, soil nail or mechanical anchor position</t>
  </si>
  <si>
    <t>C12.2.15</t>
  </si>
  <si>
    <t>C12.2.16</t>
  </si>
  <si>
    <t>Extra over for tensioning soil nails or rockbolts</t>
  </si>
  <si>
    <t>C12.2.17</t>
  </si>
  <si>
    <t>Apply rock bolt protection and camouflage</t>
  </si>
  <si>
    <t>C12.2.18</t>
  </si>
  <si>
    <t>C12.2.19</t>
  </si>
  <si>
    <t>C12.3</t>
  </si>
  <si>
    <t>GROUND IMPROVEMENT</t>
  </si>
  <si>
    <t>C12.3.1</t>
  </si>
  <si>
    <t>Site Establishment</t>
  </si>
  <si>
    <t>Geotechnical Grouting</t>
  </si>
  <si>
    <t>Jet Grouting</t>
  </si>
  <si>
    <t>Compaction Grouting</t>
  </si>
  <si>
    <t>Dynamic compaction</t>
  </si>
  <si>
    <t>Rapid impact compaction</t>
  </si>
  <si>
    <t>Vibration compaction</t>
  </si>
  <si>
    <t>Underpinning</t>
  </si>
  <si>
    <t>Preloading</t>
  </si>
  <si>
    <t>Basal reinforcement</t>
  </si>
  <si>
    <t>C12.3.1.1</t>
  </si>
  <si>
    <t>C12.3.1.2</t>
  </si>
  <si>
    <t>C12.3.1.3</t>
  </si>
  <si>
    <t>C12.3.1.4</t>
  </si>
  <si>
    <t>C12.3.1.5</t>
  </si>
  <si>
    <t>C12.3.1.6</t>
  </si>
  <si>
    <t>C12.3.1.7</t>
  </si>
  <si>
    <t>C12.3.1.8</t>
  </si>
  <si>
    <t>C12.3.1.9</t>
  </si>
  <si>
    <t>C12.3.2</t>
  </si>
  <si>
    <t>Moving to and setting up equipment at each position for:</t>
  </si>
  <si>
    <t>C12.3.2.1</t>
  </si>
  <si>
    <t>C12.3.2.2</t>
  </si>
  <si>
    <t>C12.3.2.3</t>
  </si>
  <si>
    <t>C12.3.2.4</t>
  </si>
  <si>
    <t>C12.3.2.5</t>
  </si>
  <si>
    <t>C12.3.2.6</t>
  </si>
  <si>
    <t>C12.3.2.7</t>
  </si>
  <si>
    <t>C12.3.2.8</t>
  </si>
  <si>
    <t>C12.3.2.9</t>
  </si>
  <si>
    <t>Basal treatment</t>
  </si>
  <si>
    <t>C12.3.3</t>
  </si>
  <si>
    <t>Setting out of works at treatment positions</t>
  </si>
  <si>
    <t>C12.3.4</t>
  </si>
  <si>
    <t>Grouting (Cement)</t>
  </si>
  <si>
    <t>C12.3.4.1</t>
  </si>
  <si>
    <t>C12.3.4.2</t>
  </si>
  <si>
    <t>C12.3.4.3</t>
  </si>
  <si>
    <t>Geotechnical grouting</t>
  </si>
  <si>
    <t>Jet grouting</t>
  </si>
  <si>
    <t>Compaction grouting</t>
  </si>
  <si>
    <t>C12.3.5</t>
  </si>
  <si>
    <t>Grouting (Fillers and Additives)</t>
  </si>
  <si>
    <t>C12.3.5.1</t>
  </si>
  <si>
    <t>C12.3.5.2</t>
  </si>
  <si>
    <t>C12.3.5.3</t>
  </si>
  <si>
    <t>Bentonite</t>
  </si>
  <si>
    <t>C12.3.6</t>
  </si>
  <si>
    <t>C12.3.7</t>
  </si>
  <si>
    <t>Extra over for drilling through reinforced concrete</t>
  </si>
  <si>
    <t>C12.3.8</t>
  </si>
  <si>
    <t>C12.3.9</t>
  </si>
  <si>
    <t>C12.3.10</t>
  </si>
  <si>
    <t>Installation of standpipes for geotechnical grouting</t>
  </si>
  <si>
    <t>C12.3.11</t>
  </si>
  <si>
    <t>C12.3.12</t>
  </si>
  <si>
    <t>C12.3.13</t>
  </si>
  <si>
    <t>C12.3.14</t>
  </si>
  <si>
    <t>Exposing test jet grouted columns</t>
  </si>
  <si>
    <t>C12.3.15</t>
  </si>
  <si>
    <t>Coring of jet grouted columns</t>
  </si>
  <si>
    <t>C12.3.15.1</t>
  </si>
  <si>
    <t>C12.3.15.2</t>
  </si>
  <si>
    <t>C12.3.15.3</t>
  </si>
  <si>
    <t>Setting up over completed jet grouted columns</t>
  </si>
  <si>
    <t>Provision of core boxes</t>
  </si>
  <si>
    <t>C12.3.16</t>
  </si>
  <si>
    <t>Removal of jetting and drilling spoil</t>
  </si>
  <si>
    <t>C12.3.17</t>
  </si>
  <si>
    <t>C12.3.17.1</t>
  </si>
  <si>
    <t>C12.3.17.2</t>
  </si>
  <si>
    <t>C12.3.17.3</t>
  </si>
  <si>
    <t>Primary prints</t>
  </si>
  <si>
    <t>Secondary prints</t>
  </si>
  <si>
    <t>Ironing prints</t>
  </si>
  <si>
    <t>blows</t>
  </si>
  <si>
    <t>C12.3.18</t>
  </si>
  <si>
    <t>Variation in number of blows</t>
  </si>
  <si>
    <t>C12.3.18.1</t>
  </si>
  <si>
    <t>C12.3.18.2</t>
  </si>
  <si>
    <t>C12.3.18.3</t>
  </si>
  <si>
    <t>C12.3.19</t>
  </si>
  <si>
    <t>C12.3.20</t>
  </si>
  <si>
    <t xml:space="preserve">Importing G7 quality material from approved sources </t>
  </si>
  <si>
    <t>Importing dump rock for forming stone columns by dynamic compaction from approved sources</t>
  </si>
  <si>
    <t>C12.3.21</t>
  </si>
  <si>
    <t>Importing crushed rock for vibratory replacement from approved sources</t>
  </si>
  <si>
    <t>C12.3.22</t>
  </si>
  <si>
    <t>C12.3.23</t>
  </si>
  <si>
    <t>Plate load tests</t>
  </si>
  <si>
    <t>C12.3.24</t>
  </si>
  <si>
    <t>Establishment on site for</t>
  </si>
  <si>
    <t>C12.3.24.1</t>
  </si>
  <si>
    <t>C12.3.24.2</t>
  </si>
  <si>
    <t>C12.3.24.3</t>
  </si>
  <si>
    <t>C12.3.25</t>
  </si>
  <si>
    <t>DCP, CPT and DPSH testing</t>
  </si>
  <si>
    <t>C12.3.25.1</t>
  </si>
  <si>
    <t>C12.3.25.2</t>
  </si>
  <si>
    <t>C12.3.25.3</t>
  </si>
  <si>
    <t>C12.3.26</t>
  </si>
  <si>
    <t>Continuous surface wave testing (CSW)</t>
  </si>
  <si>
    <t>C12.3.27</t>
  </si>
  <si>
    <t>Monitoring of instruments and earthworks by survey</t>
  </si>
  <si>
    <t>C12.3.28</t>
  </si>
  <si>
    <t>Supply and install rod settlement gauges</t>
  </si>
  <si>
    <t>C12.3.29</t>
  </si>
  <si>
    <t>Supply and install standpipe piezometers</t>
  </si>
  <si>
    <t>C12.3.30</t>
  </si>
  <si>
    <t>C12.3.31</t>
  </si>
  <si>
    <t>C12.3.32</t>
  </si>
  <si>
    <t>C12.3.33</t>
  </si>
  <si>
    <t>Supply and install geosynthetic for basal reinforcements</t>
  </si>
  <si>
    <t>C12.3.34</t>
  </si>
  <si>
    <t>Supply and placement of 125 mm protection layer</t>
  </si>
  <si>
    <r>
      <t>cubic metre-kilometre (m</t>
    </r>
    <r>
      <rPr>
        <vertAlign val="superscript"/>
        <sz val="10"/>
        <rFont val="Arial"/>
        <family val="2"/>
      </rPr>
      <t>3</t>
    </r>
    <r>
      <rPr>
        <sz val="10"/>
        <rFont val="Arial"/>
        <family val="2"/>
      </rPr>
      <t>-km)</t>
    </r>
  </si>
  <si>
    <t>C12.4</t>
  </si>
  <si>
    <t>LATERAL SUPPORT</t>
  </si>
  <si>
    <t>C12.4.1</t>
  </si>
  <si>
    <t>C12.4.1.1</t>
  </si>
  <si>
    <t>C12.4.1.2</t>
  </si>
  <si>
    <t>Sheet Piling</t>
  </si>
  <si>
    <t>Diaphragm Walls</t>
  </si>
  <si>
    <t>C12.4.2</t>
  </si>
  <si>
    <t>Moving to and setting up equipment at  sections or sites to be defined</t>
  </si>
  <si>
    <t>C12.4.2.1</t>
  </si>
  <si>
    <t>C12.4.2.2</t>
  </si>
  <si>
    <t>C12.4.3</t>
  </si>
  <si>
    <t>Setting out of works at sheet piling or diaphragm panel positions</t>
  </si>
  <si>
    <t>C12.4.4</t>
  </si>
  <si>
    <t>C12.4.5</t>
  </si>
  <si>
    <t>Sheet pile extraction</t>
  </si>
  <si>
    <t>C12.4.6</t>
  </si>
  <si>
    <t>C12.4.6.1</t>
  </si>
  <si>
    <t>C12.4.6.2</t>
  </si>
  <si>
    <t>C12.4.6.3</t>
  </si>
  <si>
    <t>Props</t>
  </si>
  <si>
    <t>Anchors</t>
  </si>
  <si>
    <t>Tie-bars</t>
  </si>
  <si>
    <t>C12.4.7</t>
  </si>
  <si>
    <t>Sheet pile grouting</t>
  </si>
  <si>
    <t>C12.4.7.1</t>
  </si>
  <si>
    <t>C12.4.7.2</t>
  </si>
  <si>
    <t>C12.4.7.3</t>
  </si>
  <si>
    <t>Chemical grouting</t>
  </si>
  <si>
    <t>C12.4.8</t>
  </si>
  <si>
    <t>Partial Excavation of Panels</t>
  </si>
  <si>
    <t>C12.4.9</t>
  </si>
  <si>
    <t>C12.4.10</t>
  </si>
  <si>
    <t>C12.4.10.1</t>
  </si>
  <si>
    <t>C12.4.10.2</t>
  </si>
  <si>
    <t>C12.4.10.3</t>
  </si>
  <si>
    <t>C12.4.10.4</t>
  </si>
  <si>
    <t>C12.4.11</t>
  </si>
  <si>
    <t>Bentonite slurry re-use</t>
  </si>
  <si>
    <t>C12.4.12</t>
  </si>
  <si>
    <t>Steel reinforcement</t>
  </si>
  <si>
    <t>C12.4.13</t>
  </si>
  <si>
    <t>Exposing tops of selected concrete panels</t>
  </si>
  <si>
    <t>C12.4.14</t>
  </si>
  <si>
    <t>Coring of concrete panels</t>
  </si>
  <si>
    <t>C12.4.14.1</t>
  </si>
  <si>
    <t>C12.4.14.2</t>
  </si>
  <si>
    <t>C12.4.14.3</t>
  </si>
  <si>
    <t>C12.4.14.4</t>
  </si>
  <si>
    <t>Setting up at completed panels</t>
  </si>
  <si>
    <t>Extra-over for inclined drilling</t>
  </si>
  <si>
    <t>C12.5</t>
  </si>
  <si>
    <t>SHOTCRETE</t>
  </si>
  <si>
    <t>C12.5.1</t>
  </si>
  <si>
    <t>Establishment on site</t>
  </si>
  <si>
    <t>C12.5.2</t>
  </si>
  <si>
    <t>Surface preparation for shotcreting</t>
  </si>
  <si>
    <t>C12.5.3</t>
  </si>
  <si>
    <t>Supply and installation of reinforcement:</t>
  </si>
  <si>
    <t>C12.5.3.1</t>
  </si>
  <si>
    <t>C12.5.3.2</t>
  </si>
  <si>
    <t>C12.5.3.3</t>
  </si>
  <si>
    <t>Welded steel mesh fabric (Ref. 395)</t>
  </si>
  <si>
    <t>C12.5.4.1</t>
  </si>
  <si>
    <t>C12.5.4.2</t>
  </si>
  <si>
    <t>C12.5.4.3</t>
  </si>
  <si>
    <t>C12.5.4.4</t>
  </si>
  <si>
    <t>Dental shotcrete</t>
  </si>
  <si>
    <t>C12.5.5</t>
  </si>
  <si>
    <t>Removal to spoil of material trimmed from slope</t>
  </si>
  <si>
    <t>C12.5.6</t>
  </si>
  <si>
    <t>Edge finishing of shotcrete</t>
  </si>
  <si>
    <t>C12.5.7</t>
  </si>
  <si>
    <t>Geopipe collectors and weepholes:</t>
  </si>
  <si>
    <t>C12.5.7.1</t>
  </si>
  <si>
    <t>C12.5.7.2</t>
  </si>
  <si>
    <t>C12.5.7.3</t>
  </si>
  <si>
    <t>C12.5.8</t>
  </si>
  <si>
    <t>Geocomposite/geosynthetic drain as specified</t>
  </si>
  <si>
    <t>C12.6</t>
  </si>
  <si>
    <t>MECHANICALLY STABILISED EARTH WALLS AND GABIONS</t>
  </si>
  <si>
    <t>C12.6.1</t>
  </si>
  <si>
    <t>Establishment on site for MSE</t>
  </si>
  <si>
    <t>C12.6.1.1</t>
  </si>
  <si>
    <t>C12.6.1.2</t>
  </si>
  <si>
    <t>C12.6.1.3</t>
  </si>
  <si>
    <t>For reinforced concrete facing</t>
  </si>
  <si>
    <t>For concrete block wall facing</t>
  </si>
  <si>
    <t>For metallic facing</t>
  </si>
  <si>
    <t>C12.6.2</t>
  </si>
  <si>
    <t>Excavation for wall base foundation</t>
  </si>
  <si>
    <t>C12.6.3</t>
  </si>
  <si>
    <t>Concrete for wall base foundation</t>
  </si>
  <si>
    <t>C12.6.4</t>
  </si>
  <si>
    <t>Reinforcing steel in wall base foundation</t>
  </si>
  <si>
    <t>C12.6.4.1</t>
  </si>
  <si>
    <t>C12.6.4.2</t>
  </si>
  <si>
    <t>C12.6.5</t>
  </si>
  <si>
    <t>Preparation of surface for laying metallic strips or geosynthetic</t>
  </si>
  <si>
    <t>C12.6.6</t>
  </si>
  <si>
    <t>C12.6.7</t>
  </si>
  <si>
    <t>C12.6.8</t>
  </si>
  <si>
    <t>C12.6.9</t>
  </si>
  <si>
    <t>C12.6.10</t>
  </si>
  <si>
    <t>Fixing mechanism to facings</t>
  </si>
  <si>
    <t>C12.6.10.1</t>
  </si>
  <si>
    <t>C12.6.10.2</t>
  </si>
  <si>
    <t>Strips</t>
  </si>
  <si>
    <t>Sheets</t>
  </si>
  <si>
    <t>C12.6.11</t>
  </si>
  <si>
    <t>C12.6.12</t>
  </si>
  <si>
    <t>C12.6.12.1</t>
  </si>
  <si>
    <t>C12.6.12.2</t>
  </si>
  <si>
    <t>C12.6.12.3</t>
  </si>
  <si>
    <t>For reinforced concrete panel facing</t>
  </si>
  <si>
    <t>C12.6.13</t>
  </si>
  <si>
    <t>C12.6.14</t>
  </si>
  <si>
    <t>C12.6.14.1</t>
  </si>
  <si>
    <t>C12.5.14.2</t>
  </si>
  <si>
    <t>C12.6.14.3</t>
  </si>
  <si>
    <t>C12.6.14.4</t>
  </si>
  <si>
    <t>C12.6.15</t>
  </si>
  <si>
    <t>Surface preparation for bedding the gabions</t>
  </si>
  <si>
    <t>C12.6.16</t>
  </si>
  <si>
    <t xml:space="preserve">Gabions and mattresses: </t>
  </si>
  <si>
    <t>C12.6.16.1</t>
  </si>
  <si>
    <t>C12.6.16.2</t>
  </si>
  <si>
    <t>C12.6.16.3</t>
  </si>
  <si>
    <t>C12.6.16.4</t>
  </si>
  <si>
    <t>C12.6.17</t>
  </si>
  <si>
    <t>C12.7</t>
  </si>
  <si>
    <t xml:space="preserve">TRENCHLESS METHODS </t>
  </si>
  <si>
    <t>C12.7.1</t>
  </si>
  <si>
    <t>C12.7.2</t>
  </si>
  <si>
    <t>C12.7.3</t>
  </si>
  <si>
    <t>C12.7.4</t>
  </si>
  <si>
    <t>C12.7.4.1</t>
  </si>
  <si>
    <t>C12.7.4.2</t>
  </si>
  <si>
    <t>C12.7.4.3</t>
  </si>
  <si>
    <t>Steel or iron</t>
  </si>
  <si>
    <t>Rock of UCS &gt; 3 MPa</t>
  </si>
  <si>
    <t>C12.8</t>
  </si>
  <si>
    <t>GROUND DRAINAGE</t>
  </si>
  <si>
    <t>C12.8.1</t>
  </si>
  <si>
    <t>C12.8.1.1</t>
  </si>
  <si>
    <t>C12.8.1.2</t>
  </si>
  <si>
    <t>C12.8.1.3</t>
  </si>
  <si>
    <t>C12.8.1.4</t>
  </si>
  <si>
    <t xml:space="preserve">Well point construction  </t>
  </si>
  <si>
    <t>Horizontal drains</t>
  </si>
  <si>
    <t>Geosynthetic/Blanket drains</t>
  </si>
  <si>
    <t>C12.8.2</t>
  </si>
  <si>
    <t>C12.8.3</t>
  </si>
  <si>
    <t>C12.8.4</t>
  </si>
  <si>
    <t>C12.8.5</t>
  </si>
  <si>
    <t>C12.8.6</t>
  </si>
  <si>
    <t>C12.8.7</t>
  </si>
  <si>
    <t>C12.8.8</t>
  </si>
  <si>
    <t>C12.8.9</t>
  </si>
  <si>
    <t>C12.8.10</t>
  </si>
  <si>
    <t>C12.8.11</t>
  </si>
  <si>
    <t>C12.8.12</t>
  </si>
  <si>
    <t>C12.8.13</t>
  </si>
  <si>
    <t>C12.8.14</t>
  </si>
  <si>
    <t>C12.8.15</t>
  </si>
  <si>
    <t>Construction of base station for wells</t>
  </si>
  <si>
    <t>C12.9</t>
  </si>
  <si>
    <t>SLOPE PROTECTION MEASURES</t>
  </si>
  <si>
    <t>C12.9.1</t>
  </si>
  <si>
    <t>C12.9.2</t>
  </si>
  <si>
    <t>C12.9.3</t>
  </si>
  <si>
    <t>Disposal of barred down and accumulated debris</t>
  </si>
  <si>
    <t>C12.9.4</t>
  </si>
  <si>
    <t>C12.9.5</t>
  </si>
  <si>
    <t>C12.9.6</t>
  </si>
  <si>
    <t>C12.9.7</t>
  </si>
  <si>
    <t>C12.9.8</t>
  </si>
  <si>
    <t>C12.9.9</t>
  </si>
  <si>
    <t>C12.9.10</t>
  </si>
  <si>
    <t>C12.9.11</t>
  </si>
  <si>
    <t>C12.9.12</t>
  </si>
  <si>
    <t>C12.10</t>
  </si>
  <si>
    <t>HARD EXCAVATION BY BLASTING</t>
  </si>
  <si>
    <t xml:space="preserve">Excavation in hard rock using controlled blasting techniques </t>
  </si>
  <si>
    <t>C12.10.2</t>
  </si>
  <si>
    <t>C12.10.3</t>
  </si>
  <si>
    <t>Pre-splitting - compensation for additional holes</t>
  </si>
  <si>
    <t>metre of hole (m)</t>
  </si>
  <si>
    <t>C12.10.4</t>
  </si>
  <si>
    <t>C12.10.5</t>
  </si>
  <si>
    <t xml:space="preserve">Smooth Blasting - compensation for additional holes </t>
  </si>
  <si>
    <t>C12.10.6</t>
  </si>
  <si>
    <t>C12.10.7</t>
  </si>
  <si>
    <t xml:space="preserve">Line Drilling – compensation for additional holes </t>
  </si>
  <si>
    <t>C12.11</t>
  </si>
  <si>
    <t>GEOSYNTHETICS</t>
  </si>
  <si>
    <t>Measurement and Payment will be covered under the Chapters where applicable</t>
  </si>
  <si>
    <t>C12.12</t>
  </si>
  <si>
    <t>CONSTRUCTION DEWATERING</t>
  </si>
  <si>
    <t>C12.12.1</t>
  </si>
  <si>
    <t>Establishment on site for construction dewatering</t>
  </si>
  <si>
    <t>C12.12.2</t>
  </si>
  <si>
    <t>C12.12.3</t>
  </si>
  <si>
    <t>C12.12.4</t>
  </si>
  <si>
    <t>C12.12.5</t>
  </si>
  <si>
    <t>C12.12.6</t>
  </si>
  <si>
    <t>Monitoring of lowering of ground water levels</t>
  </si>
  <si>
    <t>C12.12.7</t>
  </si>
  <si>
    <t>Monitoring of potential settlements</t>
  </si>
  <si>
    <t>C12.12.8</t>
  </si>
  <si>
    <t>Monitoring quality of groundwater</t>
  </si>
  <si>
    <t>C12.12.8.1</t>
  </si>
  <si>
    <t>C12.12.8.2</t>
  </si>
  <si>
    <t>Monitoring of silt and fine sand</t>
  </si>
  <si>
    <t>Monitoring of groundwater chemistry and quality</t>
  </si>
  <si>
    <t>C13.1</t>
  </si>
  <si>
    <t>FOUNDATIONS</t>
  </si>
  <si>
    <t>C13.1.1</t>
  </si>
  <si>
    <t>C13.1.2</t>
  </si>
  <si>
    <t>Additional foundation investigations:</t>
  </si>
  <si>
    <t>C13.1.2.1</t>
  </si>
  <si>
    <t>C13.1.2.2</t>
  </si>
  <si>
    <t>Provisional sum allowed for additional foundation investigations</t>
  </si>
  <si>
    <t>Handling costs and profit in respect of item C13.1.2.1</t>
  </si>
  <si>
    <t>134.1.3</t>
  </si>
  <si>
    <t>Excavation:</t>
  </si>
  <si>
    <t>C13.1.3.1</t>
  </si>
  <si>
    <t>Excavating soft material situated within the following successive depth ranges:</t>
  </si>
  <si>
    <t>C13.1.3.2</t>
  </si>
  <si>
    <t>Extra over subitem C13.1.3.1 for excavation in hard material  irrespective of depth</t>
  </si>
  <si>
    <t>Extra over subitem C13.1.3.1 for additional excavation required by the Engineer after excavation is complete</t>
  </si>
  <si>
    <t>Extra over subitem C13.1.3.1 for excavation by hand</t>
  </si>
  <si>
    <t>Extra over subitem C13.1.3.1 for excavation in restricted areas</t>
  </si>
  <si>
    <t>C13.1.3.3</t>
  </si>
  <si>
    <t>C13.1.3.4</t>
  </si>
  <si>
    <t>C13.1.3.5</t>
  </si>
  <si>
    <t>C13.1.4</t>
  </si>
  <si>
    <t>C13.1.4.1</t>
  </si>
  <si>
    <t>C13.1.4.2</t>
  </si>
  <si>
    <t>C13.1.4.3</t>
  </si>
  <si>
    <t>Excavate in soft material situated within the following successive depth ranges:</t>
  </si>
  <si>
    <t>Extra over item C13.1.3.1(a) for excavation in intermediate material</t>
  </si>
  <si>
    <t>Extra over item C13.1.3.1(a) for additional excavation required by the Engineer after excavation is complete</t>
  </si>
  <si>
    <t>C13.1.5</t>
  </si>
  <si>
    <t>C13.1.6</t>
  </si>
  <si>
    <t>C13.1.6.1</t>
  </si>
  <si>
    <t>Drainage</t>
  </si>
  <si>
    <t>C13.1.6.2</t>
  </si>
  <si>
    <t>C13.1.7</t>
  </si>
  <si>
    <t>Backfill to excavations utilising:</t>
  </si>
  <si>
    <t>C13.1.7.1</t>
  </si>
  <si>
    <t>C13.1.7.2</t>
  </si>
  <si>
    <t>C13.1.7.3</t>
  </si>
  <si>
    <t>Material from excavation</t>
  </si>
  <si>
    <t>Imported material</t>
  </si>
  <si>
    <t>Soil cement</t>
  </si>
  <si>
    <t>C13.1.8</t>
  </si>
  <si>
    <t>Backfill to excavations utilising labour:</t>
  </si>
  <si>
    <t xml:space="preserve">Material from excavation </t>
  </si>
  <si>
    <t xml:space="preserve">Imported material </t>
  </si>
  <si>
    <t xml:space="preserve">Soil cement </t>
  </si>
  <si>
    <t>C13.1.8.1</t>
  </si>
  <si>
    <t>C13.1.8.2</t>
  </si>
  <si>
    <t>C13.1.8.3</t>
  </si>
  <si>
    <t>C13.1.9</t>
  </si>
  <si>
    <t>C13.1.10</t>
  </si>
  <si>
    <t>Haul in excess of 1,0 km on excavated material and on material imported for backfill, foundation fill and fill for caissons</t>
  </si>
  <si>
    <t>C13.1.11</t>
  </si>
  <si>
    <t>Haul in excess of 50 metres on excavated material and on foundation fill for labour enhanced construction</t>
  </si>
  <si>
    <t>C13.1.12</t>
  </si>
  <si>
    <t>C13.1.13</t>
  </si>
  <si>
    <t>C13.1.14</t>
  </si>
  <si>
    <t>Foundation fill consisting of:</t>
  </si>
  <si>
    <t>C13.1.14.1</t>
  </si>
  <si>
    <t>C13.1.14.2</t>
  </si>
  <si>
    <t>C13.1.14.3</t>
  </si>
  <si>
    <t>C13.1.14.4</t>
  </si>
  <si>
    <t>C13.1.14.5</t>
  </si>
  <si>
    <t>C13.1.14.6</t>
  </si>
  <si>
    <t>Crushed-stone fill</t>
  </si>
  <si>
    <t>Compacted granular material</t>
  </si>
  <si>
    <t>C13.1.15</t>
  </si>
  <si>
    <t>Foundation fill placed by labour enhanced methods consisting of:</t>
  </si>
  <si>
    <t>C13.1.15.1</t>
  </si>
  <si>
    <t>C13.1.15.2</t>
  </si>
  <si>
    <t>C13.1.15.3</t>
  </si>
  <si>
    <t>C13.1.15.4</t>
  </si>
  <si>
    <t>C13.1.15.5</t>
  </si>
  <si>
    <t>C13.1.15.6</t>
  </si>
  <si>
    <t>C13.1.16</t>
  </si>
  <si>
    <t>C13.1.17</t>
  </si>
  <si>
    <t>C13.1.18</t>
  </si>
  <si>
    <t>C13.1.19</t>
  </si>
  <si>
    <t>C13.1.20</t>
  </si>
  <si>
    <t>Dowel bars:</t>
  </si>
  <si>
    <t>C13.1.20.1</t>
  </si>
  <si>
    <t>C13.1.20.2</t>
  </si>
  <si>
    <t>C13.1.21</t>
  </si>
  <si>
    <t>C13.1.22</t>
  </si>
  <si>
    <t>C13.1.23</t>
  </si>
  <si>
    <t>Lateral support for excavations:</t>
  </si>
  <si>
    <t>C13.1.23.1</t>
  </si>
  <si>
    <t>Etc. at other locations</t>
  </si>
  <si>
    <t>C13.1.24</t>
  </si>
  <si>
    <t>Establishment on site for constructing caissons</t>
  </si>
  <si>
    <t>C13.1.25</t>
  </si>
  <si>
    <t>C13.1.26</t>
  </si>
  <si>
    <t>Steel reinforcement for caissons:</t>
  </si>
  <si>
    <t>C13.1.26.1</t>
  </si>
  <si>
    <t>C13.1.26.2</t>
  </si>
  <si>
    <t>Mild-steel bars</t>
  </si>
  <si>
    <t>C13.1.27</t>
  </si>
  <si>
    <t>C13.1.28</t>
  </si>
  <si>
    <t>C13.1.29</t>
  </si>
  <si>
    <t>C13.1.29.1</t>
  </si>
  <si>
    <t>C13.1.29.2</t>
  </si>
  <si>
    <t>C13.1.29.3</t>
  </si>
  <si>
    <t>C13.1.30</t>
  </si>
  <si>
    <t>Excavation for caissons:</t>
  </si>
  <si>
    <t>C13.1.30.1</t>
  </si>
  <si>
    <t>C13.1.30.2</t>
  </si>
  <si>
    <t>Extra over subitem C13.1.24.1 for excavation in hard material irrespective of depth</t>
  </si>
  <si>
    <t>C13.1.31</t>
  </si>
  <si>
    <t>Filling the caissons</t>
  </si>
  <si>
    <t>C13.1.32</t>
  </si>
  <si>
    <t>C13.2</t>
  </si>
  <si>
    <t>FALSEWORK, FORMWORK AND CONCRETE FINISH</t>
  </si>
  <si>
    <r>
      <t>cubic metre kilometre (m</t>
    </r>
    <r>
      <rPr>
        <vertAlign val="superscript"/>
        <sz val="10"/>
        <color rgb="FF000000"/>
        <rFont val="Arial"/>
        <family val="2"/>
      </rPr>
      <t>3</t>
    </r>
    <r>
      <rPr>
        <sz val="10"/>
        <color rgb="FF000000"/>
        <rFont val="Arial"/>
        <family val="2"/>
      </rPr>
      <t>.km)</t>
    </r>
  </si>
  <si>
    <t>C13.2.1</t>
  </si>
  <si>
    <t>C13.2.2</t>
  </si>
  <si>
    <t>C13.2.3</t>
  </si>
  <si>
    <t>C13.2.4</t>
  </si>
  <si>
    <t>C13.2.5</t>
  </si>
  <si>
    <t>Permanent formwork</t>
  </si>
  <si>
    <t>C13.2.5.1</t>
  </si>
  <si>
    <t>C13.2.5.2</t>
  </si>
  <si>
    <t>C13.2.6</t>
  </si>
  <si>
    <t>C13.2.7</t>
  </si>
  <si>
    <t>Establishment on the site for sliding formwork operations</t>
  </si>
  <si>
    <t>C13.2.8</t>
  </si>
  <si>
    <t>C13.2.9</t>
  </si>
  <si>
    <t>C13.2.10</t>
  </si>
  <si>
    <t>STEEL REINFORCEMENT</t>
  </si>
  <si>
    <t>C13.3.1</t>
  </si>
  <si>
    <t>C13.3</t>
  </si>
  <si>
    <t>Reinforcement for:</t>
  </si>
  <si>
    <t>C13.3.1.1</t>
  </si>
  <si>
    <t>C13.3.1.2</t>
  </si>
  <si>
    <t>Welded Steel Fabric</t>
  </si>
  <si>
    <t>Etc. for other structures or parts of structures</t>
  </si>
  <si>
    <t>C13.3.2</t>
  </si>
  <si>
    <t>C13.3.3</t>
  </si>
  <si>
    <t>C13.3.4</t>
  </si>
  <si>
    <r>
      <t xml:space="preserve">Extra-over item C13.3.1 (a), (b), etc. for galvanising of reinforcement </t>
    </r>
    <r>
      <rPr>
        <sz val="10"/>
        <rFont val="Arial"/>
        <family val="2"/>
      </rPr>
      <t>  </t>
    </r>
    <r>
      <rPr>
        <b/>
        <sz val="10"/>
        <rFont val="Arial"/>
        <family val="2"/>
      </rPr>
      <t xml:space="preserve"> </t>
    </r>
  </si>
  <si>
    <t>C13.4</t>
  </si>
  <si>
    <t>CONCRETE</t>
  </si>
  <si>
    <t>C13.4.1</t>
  </si>
  <si>
    <t>C13.4.1.1</t>
  </si>
  <si>
    <t>C13.4.1.2</t>
  </si>
  <si>
    <t>C13.4.1.3</t>
  </si>
  <si>
    <t>Strength concrete (class C):</t>
  </si>
  <si>
    <t>Indicate part of structure, class code and 28 day characteristic cylinder strength/characteristic compressive cube strength and nominal aggregate size e.g. Blinding C12/15-20</t>
  </si>
  <si>
    <t>Etc. For other parts of structure</t>
  </si>
  <si>
    <t>Durable concrete (class D):</t>
  </si>
  <si>
    <t>Indicate part of structure, class code and 28 day characteristic cylinder strength/characteristic compressive cube strength, environmental exposure and service life and nominal aggregate size e.g. Deck slab D35/45-XS1(100)-20</t>
  </si>
  <si>
    <t>Prescribed-composition concrete (class P):</t>
  </si>
  <si>
    <t>Indicate part of structure, class code and 28 day characteristic cylinder strength/characteristic compressive cube strength and nominal aggregate size e.g. Piers P32/40-20</t>
  </si>
  <si>
    <t>Etc. for other parts of structure</t>
  </si>
  <si>
    <t>C13.4.2</t>
  </si>
  <si>
    <t>C13.4.2.1</t>
  </si>
  <si>
    <t>C13.4.2.2</t>
  </si>
  <si>
    <t>Contractor-mixed concrete on site</t>
  </si>
  <si>
    <t>C13.4.3</t>
  </si>
  <si>
    <t>Extra over item C13.4.1 for the protection of concrete from adverse environmental conditions, if required:</t>
  </si>
  <si>
    <t>C13.4.3.1</t>
  </si>
  <si>
    <t>C13.4.3.2</t>
  </si>
  <si>
    <t>C13.4.3.3</t>
  </si>
  <si>
    <t>Etc for other parts of structure</t>
  </si>
  <si>
    <t>C13.4.4</t>
  </si>
  <si>
    <t>Extra over item C13.4.2 for the protection of labour enhanced concrete from adverse environmental conditions</t>
  </si>
  <si>
    <t>C13.4.5</t>
  </si>
  <si>
    <t>Curing and surface protection of cast in situ concrete, as and where specifically required:</t>
  </si>
  <si>
    <t>C13.4.5.1</t>
  </si>
  <si>
    <t>C13.4.5.2</t>
  </si>
  <si>
    <t>C13.4.6</t>
  </si>
  <si>
    <t>Curing and surface protection of labour enhanced cast in situ concrete</t>
  </si>
  <si>
    <t>C13.4.6.1</t>
  </si>
  <si>
    <t>C13.4.7</t>
  </si>
  <si>
    <t>No-fines concrete (class NF):</t>
  </si>
  <si>
    <t>C13.4.7.1</t>
  </si>
  <si>
    <t>C13.4.7.2</t>
  </si>
  <si>
    <t>Cast in situ:</t>
  </si>
  <si>
    <t>Indicate class of no-fines concrete and portion of structure or use</t>
  </si>
  <si>
    <t>Precast:</t>
  </si>
  <si>
    <t>Labour enhanced no fines concrete (Class NF)</t>
  </si>
  <si>
    <t>Precast</t>
  </si>
  <si>
    <t>C13.4.8</t>
  </si>
  <si>
    <t>C13.4.8.1</t>
  </si>
  <si>
    <t>C13.4.8.2</t>
  </si>
  <si>
    <t>C13.4.10</t>
  </si>
  <si>
    <t>C13.4.11</t>
  </si>
  <si>
    <t>C13.4.9</t>
  </si>
  <si>
    <t>C13.4.12</t>
  </si>
  <si>
    <t>C13.4.13</t>
  </si>
  <si>
    <t>Complete demolition and disposal of existing structural concrete elements or parts existing structures:</t>
  </si>
  <si>
    <t>etc. for other members</t>
  </si>
  <si>
    <t>C13.4.13.1</t>
  </si>
  <si>
    <t>C13.4.13.2</t>
  </si>
  <si>
    <t>C13.4.14</t>
  </si>
  <si>
    <t>Controlled demolition of concrete from structural elements:</t>
  </si>
  <si>
    <t>C13.4.14.1</t>
  </si>
  <si>
    <t>C13.4.14.2</t>
  </si>
  <si>
    <t>C13.5</t>
  </si>
  <si>
    <t>PRESTRESSING</t>
  </si>
  <si>
    <t>C13.5.1</t>
  </si>
  <si>
    <t>Prestressing tendons:</t>
  </si>
  <si>
    <t>Longitudinal tendons</t>
  </si>
  <si>
    <t>Transverse tendons</t>
  </si>
  <si>
    <t>Vertical tendons</t>
  </si>
  <si>
    <t>C13.5.1.1</t>
  </si>
  <si>
    <t>C13.5.1.2</t>
  </si>
  <si>
    <t>C13.5.1.3</t>
  </si>
  <si>
    <t>C13.5.2</t>
  </si>
  <si>
    <t>Anchorage at jacking end</t>
  </si>
  <si>
    <t>Anchorage at dead end</t>
  </si>
  <si>
    <t>Coupler at dead end</t>
  </si>
  <si>
    <t>C13.5.2.1</t>
  </si>
  <si>
    <t>C13.5.2.2</t>
  </si>
  <si>
    <t>C13.5.2.3</t>
  </si>
  <si>
    <t>C13.5.2.4</t>
  </si>
  <si>
    <t>C13.5.3</t>
  </si>
  <si>
    <t>Extra over item C13.5.2 for partially tensioning the tendons</t>
  </si>
  <si>
    <t>C13.6</t>
  </si>
  <si>
    <t>BEARINGS</t>
  </si>
  <si>
    <t>C13.6.1</t>
  </si>
  <si>
    <t>Bearings:</t>
  </si>
  <si>
    <t>C13.6.1.1</t>
  </si>
  <si>
    <t>C13.6.1.2</t>
  </si>
  <si>
    <t>C13.6.2</t>
  </si>
  <si>
    <t>Concrete Hinges</t>
  </si>
  <si>
    <t>C13.6.2.1</t>
  </si>
  <si>
    <t>C13.6.2.2</t>
  </si>
  <si>
    <t>C13.6.3</t>
  </si>
  <si>
    <t>C13.6.4</t>
  </si>
  <si>
    <t>C13.6.5</t>
  </si>
  <si>
    <t>Specialist proprietary bearings:</t>
  </si>
  <si>
    <t>Prime cost sum allowed for purchasing and taking delivery of bearing</t>
  </si>
  <si>
    <t>Percentage on prime cost sum for charges and profit</t>
  </si>
  <si>
    <t>C13.6.5.1</t>
  </si>
  <si>
    <t>C13.6.5.2</t>
  </si>
  <si>
    <t>C13.6.6</t>
  </si>
  <si>
    <t>C13.7</t>
  </si>
  <si>
    <t>JOINTS</t>
  </si>
  <si>
    <t>C13.7.1</t>
  </si>
  <si>
    <t>Expansion joints:</t>
  </si>
  <si>
    <t>C13.7.1.1</t>
  </si>
  <si>
    <t>C13.7.1.2</t>
  </si>
  <si>
    <t>Filled joints:</t>
  </si>
  <si>
    <t>C13.7.2.2</t>
  </si>
  <si>
    <t>C13.7.2.1</t>
  </si>
  <si>
    <t>C13.7.3</t>
  </si>
  <si>
    <t>Unfilled joints:</t>
  </si>
  <si>
    <t>C13.7.2</t>
  </si>
  <si>
    <t>C13.7.3.1</t>
  </si>
  <si>
    <t>C13.7.3.2</t>
  </si>
  <si>
    <t>C13.7.4</t>
  </si>
  <si>
    <t>Sealing joints with:</t>
  </si>
  <si>
    <t>C13.7.4.1</t>
  </si>
  <si>
    <t>C13.7.4.2</t>
  </si>
  <si>
    <t>C13.7.5</t>
  </si>
  <si>
    <t>Supply and installation of Agrément South Africa certified proprietary expansion joints</t>
  </si>
  <si>
    <t>Claw and other modular joints in nosings</t>
  </si>
  <si>
    <t>Asphaltic plug type joints</t>
  </si>
  <si>
    <t>Extra over for variation in joint depth of asphaltic joints</t>
  </si>
  <si>
    <t>C13.7.5.1</t>
  </si>
  <si>
    <t>C13.7.5.2</t>
  </si>
  <si>
    <t>C13.7.5.3</t>
  </si>
  <si>
    <t>Joint terminations in:</t>
  </si>
  <si>
    <t>C13.7.6</t>
  </si>
  <si>
    <t>Cover plates (non-metallic) in barriers, parapets and sidewalks where specified on the drawings in:</t>
  </si>
  <si>
    <t>C13.7.6.1</t>
  </si>
  <si>
    <t>C13.7.6.2</t>
  </si>
  <si>
    <t>C13.7.7.1</t>
  </si>
  <si>
    <t>C13.7.7.2</t>
  </si>
  <si>
    <t>C13.7.7</t>
  </si>
  <si>
    <t>C13.7.8</t>
  </si>
  <si>
    <t>Additional water tests for joints ordered by the Engineer</t>
  </si>
  <si>
    <t>C13.7.9</t>
  </si>
  <si>
    <t>Specialist proprietary expansion joints:</t>
  </si>
  <si>
    <t>Prime cost sum allowed for purchasing and taking delivery of expansion joints</t>
  </si>
  <si>
    <t>C13.7.9.1</t>
  </si>
  <si>
    <t>C13.7.9.2</t>
  </si>
  <si>
    <t>C13.7.10</t>
  </si>
  <si>
    <t>C13.7.10.1</t>
  </si>
  <si>
    <t>C13.7.10.2</t>
  </si>
  <si>
    <r>
      <t>Installation of specialist proprietary expansion joints</t>
    </r>
    <r>
      <rPr>
        <sz val="10"/>
        <rFont val="Arial"/>
        <family val="2"/>
      </rPr>
      <t> </t>
    </r>
    <r>
      <rPr>
        <b/>
        <sz val="10"/>
        <rFont val="Arial"/>
        <family val="2"/>
      </rPr>
      <t>:</t>
    </r>
  </si>
  <si>
    <t>C13.8</t>
  </si>
  <si>
    <t>ANCILLARY STRUCTURAL ELEMENTS</t>
  </si>
  <si>
    <t>C13.8.1</t>
  </si>
  <si>
    <t>Barriers</t>
  </si>
  <si>
    <t>Parapets</t>
  </si>
  <si>
    <t>C13.8.1.1</t>
  </si>
  <si>
    <t>C13.8.1.2</t>
  </si>
  <si>
    <t>C13.8.2</t>
  </si>
  <si>
    <t>C13.8.3</t>
  </si>
  <si>
    <t>C13.8.4</t>
  </si>
  <si>
    <t>Concrete pedestrian railings</t>
  </si>
  <si>
    <t>C13.8.5</t>
  </si>
  <si>
    <t>C13.8.6</t>
  </si>
  <si>
    <t>Service ducts in structures</t>
  </si>
  <si>
    <t>Joint in ducts at bridge deck expansion joints</t>
  </si>
  <si>
    <t>C13.8.6.1</t>
  </si>
  <si>
    <t>C13.8.6.2</t>
  </si>
  <si>
    <t>C13.8.7</t>
  </si>
  <si>
    <t>Number plates</t>
  </si>
  <si>
    <t>Painted numbers</t>
  </si>
  <si>
    <t>Numbers formed in concrete</t>
  </si>
  <si>
    <t>Numbers on concrete pedestals </t>
  </si>
  <si>
    <t>C13.8.7.1</t>
  </si>
  <si>
    <t>C13.8.7.2</t>
  </si>
  <si>
    <t>C13.8.7.3</t>
  </si>
  <si>
    <t>C13.8.7.4</t>
  </si>
  <si>
    <t>C13.8.8</t>
  </si>
  <si>
    <t>C13.8.9</t>
  </si>
  <si>
    <t>C13.8.10</t>
  </si>
  <si>
    <t>Drainage pipes and weep holes:</t>
  </si>
  <si>
    <t>Drainage pipes:</t>
  </si>
  <si>
    <t>Weep holes:</t>
  </si>
  <si>
    <t>C13.8.10.1</t>
  </si>
  <si>
    <t>C13.8.10.2</t>
  </si>
  <si>
    <t>C13.8.11</t>
  </si>
  <si>
    <t>C13.8.12</t>
  </si>
  <si>
    <t>C13.8.13</t>
  </si>
  <si>
    <t>C13.8.14</t>
  </si>
  <si>
    <t>C13.8.15</t>
  </si>
  <si>
    <t>C13.8.16</t>
  </si>
  <si>
    <t>Perforated drainage pipes:</t>
  </si>
  <si>
    <t>C13.8.16.1</t>
  </si>
  <si>
    <t>C13.8.17</t>
  </si>
  <si>
    <t>Supplying and installing bolt groups complete with electrification brackets:</t>
  </si>
  <si>
    <t>Single-bolt groups</t>
  </si>
  <si>
    <t>Double-bolt groups</t>
  </si>
  <si>
    <t>C13.8.17.1</t>
  </si>
  <si>
    <t>C13.8.17.2</t>
  </si>
  <si>
    <t>C13.9</t>
  </si>
  <si>
    <t>STRUCTURAL STEELWORK FOR MINOR STRUCTURES</t>
  </si>
  <si>
    <t>C13.9.1</t>
  </si>
  <si>
    <t>Structural steel:</t>
  </si>
  <si>
    <t>C13.9.1.1</t>
  </si>
  <si>
    <t>C13.9.1.2</t>
  </si>
  <si>
    <t>C13.9.1.3</t>
  </si>
  <si>
    <t>C13.9.2</t>
  </si>
  <si>
    <t>Anchor bolts:</t>
  </si>
  <si>
    <t>C13.9.2.1</t>
  </si>
  <si>
    <t>C13.9.2.2</t>
  </si>
  <si>
    <t>C13.9.3</t>
  </si>
  <si>
    <t>Sprayed-on metal:</t>
  </si>
  <si>
    <t>Galvanising</t>
  </si>
  <si>
    <t>C13.9.3.1</t>
  </si>
  <si>
    <t>C13.9.3.2</t>
  </si>
  <si>
    <t>C13.10</t>
  </si>
  <si>
    <t>PAINTING OF MINOR STRUCTURES</t>
  </si>
  <si>
    <t>C13.10.1</t>
  </si>
  <si>
    <t>Painting:</t>
  </si>
  <si>
    <t>C13.10.1.1</t>
  </si>
  <si>
    <t>C13.10.1.2</t>
  </si>
  <si>
    <t>C13.10.1.3</t>
  </si>
  <si>
    <t>C13.10.1.4</t>
  </si>
  <si>
    <t>C13.10.2</t>
  </si>
  <si>
    <t>C13.10.2.1</t>
  </si>
  <si>
    <t>C13.10.2.2</t>
  </si>
  <si>
    <t>C13.10.2.3</t>
  </si>
  <si>
    <t>C13.10.2.4</t>
  </si>
  <si>
    <t>C13.11.1</t>
  </si>
  <si>
    <t>C13.11.2</t>
  </si>
  <si>
    <t>C13.11</t>
  </si>
  <si>
    <t>STRUCTURAL STEELWORK FOR MAJOR STRUCTURES</t>
  </si>
  <si>
    <t>C13.12</t>
  </si>
  <si>
    <t>STRUCTURAL STEEL PROTECTIVE TREATMENT OF MAJOR STRUCTURES</t>
  </si>
  <si>
    <t>C13.12.1</t>
  </si>
  <si>
    <t>Steelwork protective system:</t>
  </si>
  <si>
    <t>C13.12.1.1</t>
  </si>
  <si>
    <t>C13.12.1.2</t>
  </si>
  <si>
    <t>C13.13</t>
  </si>
  <si>
    <t>INCREMENTAL LAUNCHING OF BRIDGE DECKS</t>
  </si>
  <si>
    <t>C13.13.1</t>
  </si>
  <si>
    <t>Temporary bridge segment casting yard:</t>
  </si>
  <si>
    <t>C13.13.1.1</t>
  </si>
  <si>
    <t>C13.13.2</t>
  </si>
  <si>
    <t>Cover to casting area:</t>
  </si>
  <si>
    <t>C13.13.2.1</t>
  </si>
  <si>
    <t>C13.13.2.2</t>
  </si>
  <si>
    <t>C13.13.3</t>
  </si>
  <si>
    <t>Launching girder:</t>
  </si>
  <si>
    <t>C13.13.3.1</t>
  </si>
  <si>
    <t>C13.13.3.2</t>
  </si>
  <si>
    <t>C13.13.4</t>
  </si>
  <si>
    <t>Formwork assembly:</t>
  </si>
  <si>
    <t>C13.13.4.1</t>
  </si>
  <si>
    <t>C13.13.4.2</t>
  </si>
  <si>
    <t>C13.13.5</t>
  </si>
  <si>
    <t>Launching equipment:</t>
  </si>
  <si>
    <t>C13.13.5.1</t>
  </si>
  <si>
    <t>C13.13.5.2</t>
  </si>
  <si>
    <t>C13.13.6</t>
  </si>
  <si>
    <t>Supply temporary bearings</t>
  </si>
  <si>
    <t>Supply side guides</t>
  </si>
  <si>
    <t>Re-use of temporary bearings </t>
  </si>
  <si>
    <t>Re-use of side guides </t>
  </si>
  <si>
    <t>C13.13.6.1</t>
  </si>
  <si>
    <t>C13.13.6.2</t>
  </si>
  <si>
    <t>C13.13.6.3</t>
  </si>
  <si>
    <t>C13.13.6.4</t>
  </si>
  <si>
    <t>C13.13.7</t>
  </si>
  <si>
    <t>Platforms:</t>
  </si>
  <si>
    <t>C13.13.7.1</t>
  </si>
  <si>
    <t>C13.13.7.2</t>
  </si>
  <si>
    <t>C13.13.8</t>
  </si>
  <si>
    <t>Stay system for piers:</t>
  </si>
  <si>
    <t>C13.13.8.1</t>
  </si>
  <si>
    <t>C13.13.9</t>
  </si>
  <si>
    <t>Launching of deck segments:</t>
  </si>
  <si>
    <t>C13.13.9.1</t>
  </si>
  <si>
    <t>C13.13.10</t>
  </si>
  <si>
    <t>Temporary piers including piles and pilecap:</t>
  </si>
  <si>
    <t>C13.13.10.1</t>
  </si>
  <si>
    <r>
      <t>Temporary bearings, side guides and launching pads</t>
    </r>
    <r>
      <rPr>
        <sz val="10"/>
        <rFont val="Arial"/>
        <family val="2"/>
      </rPr>
      <t> </t>
    </r>
    <r>
      <rPr>
        <b/>
        <sz val="10"/>
        <rFont val="Arial"/>
        <family val="2"/>
      </rPr>
      <t>:</t>
    </r>
  </si>
  <si>
    <t>C13.14</t>
  </si>
  <si>
    <t>SPECIALIST STRUCTURES</t>
  </si>
  <si>
    <t>C13.14.1</t>
  </si>
  <si>
    <t>C14.1</t>
  </si>
  <si>
    <t>C14.1.1</t>
  </si>
  <si>
    <t>Temporary access structures and work platforms (by element)</t>
  </si>
  <si>
    <t>Access and platforms to locations as described as well as dismantling and removal at completion (heights assessed by Contractor)</t>
  </si>
  <si>
    <t>C14.1.1.1</t>
  </si>
  <si>
    <t>C14.1.2</t>
  </si>
  <si>
    <t>Setting up of mobile access unit at each structure location and removal after completion</t>
  </si>
  <si>
    <t>Operation of mobile access unit during inspections by the Engineer</t>
  </si>
  <si>
    <t>De-establishing and removal of mobile access unit from site after completion of work</t>
  </si>
  <si>
    <t>C14.1.2.1</t>
  </si>
  <si>
    <t>C14.1.2.2</t>
  </si>
  <si>
    <t>C14.1.2.3</t>
  </si>
  <si>
    <t>C14.1.2.4</t>
  </si>
  <si>
    <t>C14.1.2.5</t>
  </si>
  <si>
    <t>C14.1.3</t>
  </si>
  <si>
    <t>C14.1.4</t>
  </si>
  <si>
    <t>C14.1.4.1</t>
  </si>
  <si>
    <t>C14.1.4.2</t>
  </si>
  <si>
    <t>C14.1.5</t>
  </si>
  <si>
    <t>C14.1.6</t>
  </si>
  <si>
    <t>C14.1.7</t>
  </si>
  <si>
    <t>Accommodation of Vehicular and Pedestrian Traffic at Access Structures</t>
  </si>
  <si>
    <t>ACCESS FOR BRIDGE REHABILITATION</t>
  </si>
  <si>
    <t>C14.2</t>
  </si>
  <si>
    <t>CORROSION SURVEY METHODS AND TESTING OF NEAR SURFACE CONCRETE PROPERTIES</t>
  </si>
  <si>
    <t>C14.2.1</t>
  </si>
  <si>
    <t>Delamination Survey:</t>
  </si>
  <si>
    <t>C14.2.1.1</t>
  </si>
  <si>
    <t>C14.2.1.2</t>
  </si>
  <si>
    <t>C14.2.1.3</t>
  </si>
  <si>
    <t>C14.2.1.4</t>
  </si>
  <si>
    <t>C14.2.2</t>
  </si>
  <si>
    <t xml:space="preserve">Concrete cover survey </t>
  </si>
  <si>
    <t>C14.2.2.1</t>
  </si>
  <si>
    <t>C14.2.3</t>
  </si>
  <si>
    <t>Concrete compressive strength</t>
  </si>
  <si>
    <t>C14.2.3.1</t>
  </si>
  <si>
    <t>C14.2.3.2</t>
  </si>
  <si>
    <t>C14.2.4</t>
  </si>
  <si>
    <t xml:space="preserve">Carbonation depth testing </t>
  </si>
  <si>
    <t>C14.2.4.1</t>
  </si>
  <si>
    <t>C14.2.5</t>
  </si>
  <si>
    <t xml:space="preserve">Chloride profile testing </t>
  </si>
  <si>
    <t>C14.2.5.1</t>
  </si>
  <si>
    <t>C14.2.6</t>
  </si>
  <si>
    <t xml:space="preserve">Half-cell potential measurements </t>
  </si>
  <si>
    <t>C14.2.6.1</t>
  </si>
  <si>
    <t>C14.2.7</t>
  </si>
  <si>
    <t xml:space="preserve">Surface resistivity measurements </t>
  </si>
  <si>
    <t>C14.2.7.1</t>
  </si>
  <si>
    <t>C14.2.8</t>
  </si>
  <si>
    <t xml:space="preserve">Corrosion rate measurements </t>
  </si>
  <si>
    <t>C14.2.8.1</t>
  </si>
  <si>
    <t>C14.3</t>
  </si>
  <si>
    <t>DEMOLITION AND REMOVAL OF STRUCTURAL CONCRETE AND STEELWORK</t>
  </si>
  <si>
    <t>C14.3.1</t>
  </si>
  <si>
    <t>C14.3.1.1</t>
  </si>
  <si>
    <t>C14.3.1.2</t>
  </si>
  <si>
    <t>C14.3.2</t>
  </si>
  <si>
    <t>Demolition of concrete members or elements by labour enhanced construction</t>
  </si>
  <si>
    <t>C14.3.2.1</t>
  </si>
  <si>
    <t>C14.3.2.2</t>
  </si>
  <si>
    <t>C14.3.3</t>
  </si>
  <si>
    <t>C14.3.3.1</t>
  </si>
  <si>
    <t>C14.3.3.2</t>
  </si>
  <si>
    <t>C14.3.4</t>
  </si>
  <si>
    <t>C14.3.4.1</t>
  </si>
  <si>
    <t>C14.3.4.2</t>
  </si>
  <si>
    <t>C14.3.5</t>
  </si>
  <si>
    <t>C14.3.6</t>
  </si>
  <si>
    <t>Establishment on site for hydro-demolition equipment</t>
  </si>
  <si>
    <r>
      <t>Demolition of concrete members or elements</t>
    </r>
    <r>
      <rPr>
        <sz val="10"/>
        <rFont val="Arial"/>
        <family val="2"/>
      </rPr>
      <t xml:space="preserve"> </t>
    </r>
  </si>
  <si>
    <t>C14.4</t>
  </si>
  <si>
    <t>SURFACE AND STRUCTURAL REPAIR OF CONCRETE MEMBERS</t>
  </si>
  <si>
    <t>C14.4.1</t>
  </si>
  <si>
    <t>C14.4.2</t>
  </si>
  <si>
    <t>C14.4.3</t>
  </si>
  <si>
    <t>C14.4.3.1</t>
  </si>
  <si>
    <t>C14.4.3.2</t>
  </si>
  <si>
    <t>C14.4.3.3</t>
  </si>
  <si>
    <t>C14.4.3.4</t>
  </si>
  <si>
    <t>C14.4.4</t>
  </si>
  <si>
    <t>C14.4.4.1</t>
  </si>
  <si>
    <t>C14.4.4.2</t>
  </si>
  <si>
    <t>C14.4.5</t>
  </si>
  <si>
    <t>C14.5</t>
  </si>
  <si>
    <t>ANCHORING OF REINFORCEMENT, GROUTING AND CRACK INJECTION</t>
  </si>
  <si>
    <t>C14.5.1</t>
  </si>
  <si>
    <t>Anchoring of reinforcing steel:</t>
  </si>
  <si>
    <t>C14.5.1.1</t>
  </si>
  <si>
    <t>C14.5.1.2</t>
  </si>
  <si>
    <t>C14.5.2</t>
  </si>
  <si>
    <t>C14.5.3</t>
  </si>
  <si>
    <t>C14.5.3.1</t>
  </si>
  <si>
    <t>C14.5.3.2</t>
  </si>
  <si>
    <t>C14.5.4</t>
  </si>
  <si>
    <t>C14.5.6</t>
  </si>
  <si>
    <t>C14.5.5</t>
  </si>
  <si>
    <t>C14.5.7</t>
  </si>
  <si>
    <t xml:space="preserve">Crack filling </t>
  </si>
  <si>
    <t>C14.5.8.1</t>
  </si>
  <si>
    <t>C14.5.8</t>
  </si>
  <si>
    <t>C14.5.8.2</t>
  </si>
  <si>
    <t>C14.5.8.3</t>
  </si>
  <si>
    <t>C14.6</t>
  </si>
  <si>
    <t>SPRAYED CONCRETE FOR STRUCTURES</t>
  </si>
  <si>
    <t>C14.6.1</t>
  </si>
  <si>
    <t>C14.6.2</t>
  </si>
  <si>
    <t>C14.6.3</t>
  </si>
  <si>
    <t>Sprayed concrete of specified strength class, thickness and finish applied in one or multiple layers as necessary:</t>
  </si>
  <si>
    <t>Etc. for other strength, thickness, finish of sprayed concrete to other portions of structure or uses</t>
  </si>
  <si>
    <t>C14.6.3.1</t>
  </si>
  <si>
    <t>C14.6.3.2</t>
  </si>
  <si>
    <t>C14.6.4</t>
  </si>
  <si>
    <t>Curing of sprayed concrete surface</t>
  </si>
  <si>
    <t>C14.6.5</t>
  </si>
  <si>
    <t>Special tests ordered by the Engineer</t>
  </si>
  <si>
    <t>C14.7</t>
  </si>
  <si>
    <t>PROTECTIVE COATINGS AND TREATMENTS FOR CONCRETE</t>
  </si>
  <si>
    <t>C14.7.1</t>
  </si>
  <si>
    <t>C14.7.2</t>
  </si>
  <si>
    <t>C14.7.3</t>
  </si>
  <si>
    <t>On site monitoring and supply of written product performance guarantee</t>
  </si>
  <si>
    <t>C14.7.4</t>
  </si>
  <si>
    <t>C14.8</t>
  </si>
  <si>
    <t>EXTERNAL BONDING OF STEEL AND CARBON FIBRE</t>
  </si>
  <si>
    <t>C14.8.1</t>
  </si>
  <si>
    <t>C14.8.2</t>
  </si>
  <si>
    <t xml:space="preserve">Preparation of concrete surfaces </t>
  </si>
  <si>
    <t>C14.8.2.1</t>
  </si>
  <si>
    <t>C14.8.2.2</t>
  </si>
  <si>
    <t>C14.8.3</t>
  </si>
  <si>
    <t>Adhesive and saturant</t>
  </si>
  <si>
    <t>C14.8.3.1</t>
  </si>
  <si>
    <t>C14.8.3.2</t>
  </si>
  <si>
    <t>C14.8.4</t>
  </si>
  <si>
    <t>Bonded plates, bars or sections</t>
  </si>
  <si>
    <t>C14.8.4.1</t>
  </si>
  <si>
    <t>C14.8.4.2</t>
  </si>
  <si>
    <t>C14.8.4.3</t>
  </si>
  <si>
    <t>C14.8.4.4</t>
  </si>
  <si>
    <t>C14.8.4.5</t>
  </si>
  <si>
    <t>C14.8.5</t>
  </si>
  <si>
    <t>C14.8.6</t>
  </si>
  <si>
    <t>C14.9</t>
  </si>
  <si>
    <t>REPAIR AND REPLACEMENT OF ANCILLARY STRUCTURAL ELEMENTS</t>
  </si>
  <si>
    <t>C14.9.12</t>
  </si>
  <si>
    <t>C14.9.2</t>
  </si>
  <si>
    <t>C14.9.1</t>
  </si>
  <si>
    <t>C14.9.3</t>
  </si>
  <si>
    <t>Service and repair of existing joint system</t>
  </si>
  <si>
    <t>C14.9.3.1</t>
  </si>
  <si>
    <t>C14.9.4</t>
  </si>
  <si>
    <t>Joint terminations as specified on the drawings in:</t>
  </si>
  <si>
    <t>C14.9.4.1</t>
  </si>
  <si>
    <t>C14.9.4.2</t>
  </si>
  <si>
    <t>C14.9.5</t>
  </si>
  <si>
    <t>C14.9.5.1</t>
  </si>
  <si>
    <t>C14.9.5.2</t>
  </si>
  <si>
    <t>C14.9.6</t>
  </si>
  <si>
    <t>C14.9.7</t>
  </si>
  <si>
    <t>C14.9.8</t>
  </si>
  <si>
    <t>C14.9.9</t>
  </si>
  <si>
    <t>Removal and inspection</t>
  </si>
  <si>
    <t>Refurbish and reinstall</t>
  </si>
  <si>
    <t>C14.9.9.2</t>
  </si>
  <si>
    <t>C14.9.9.1</t>
  </si>
  <si>
    <t>C14.9.10</t>
  </si>
  <si>
    <t>C14.9.11</t>
  </si>
  <si>
    <t>Inlet gratings</t>
  </si>
  <si>
    <t>C14.9.12.1</t>
  </si>
  <si>
    <t>C14.9.12.2</t>
  </si>
  <si>
    <t>C14.9.13</t>
  </si>
  <si>
    <t>C14.9.14</t>
  </si>
  <si>
    <t>Bridge number plates</t>
  </si>
  <si>
    <t>Refurbishment of existing plates</t>
  </si>
  <si>
    <t>New number plate</t>
  </si>
  <si>
    <t>C14.9.14.1</t>
  </si>
  <si>
    <t>C14.9.14.2</t>
  </si>
  <si>
    <t>C14.9.15</t>
  </si>
  <si>
    <t>Fix or re-fix ancillary elements</t>
  </si>
  <si>
    <t>C14.9.15.1</t>
  </si>
  <si>
    <t>C14.9.15.2</t>
  </si>
  <si>
    <t>C14.9.15.3</t>
  </si>
  <si>
    <t>C14.9.16</t>
  </si>
  <si>
    <t>C14.9.16.1</t>
  </si>
  <si>
    <t>C14.9.16.2</t>
  </si>
  <si>
    <t>C14.9.17</t>
  </si>
  <si>
    <t>C14.10</t>
  </si>
  <si>
    <t>JACKING OF BRIDGE STRUCTURES</t>
  </si>
  <si>
    <t>C14.10.1</t>
  </si>
  <si>
    <t>C14.10.1.1</t>
  </si>
  <si>
    <t>C14.10.1.2</t>
  </si>
  <si>
    <t>C14.10.2</t>
  </si>
  <si>
    <t>C14.10.2.1</t>
  </si>
  <si>
    <t>C14.10.2.2</t>
  </si>
  <si>
    <t>C14.10.3</t>
  </si>
  <si>
    <t>C14.11</t>
  </si>
  <si>
    <t>REPAIR OF STEEL ELEMENTS</t>
  </si>
  <si>
    <t>C14.11.1</t>
  </si>
  <si>
    <t>C14.11.2</t>
  </si>
  <si>
    <t>TESTING MATERIALS AND JUDGEMENT OF WORKMANSHIP</t>
  </si>
  <si>
    <t>C20.1</t>
  </si>
  <si>
    <t>C20.1.1</t>
  </si>
  <si>
    <t>C20.1.2</t>
  </si>
  <si>
    <t>Special tests requested by the Engineer</t>
  </si>
  <si>
    <t>Employer’s contribution to concrete durability tests</t>
  </si>
  <si>
    <t>Tests for water sorptivity</t>
  </si>
  <si>
    <t>Handling costs and profit in respect of item C20.1.2.1(a)</t>
  </si>
  <si>
    <t>Tests for oxygen permeability</t>
  </si>
  <si>
    <t>Handling costs and profit in respect of item C20.1.2.1(b)</t>
  </si>
  <si>
    <t>Tests for chloride conductivity</t>
  </si>
  <si>
    <t>Handling costs and profit in respect of item C20.1.2.1(c)</t>
  </si>
  <si>
    <t>Tests for concrete cover</t>
  </si>
  <si>
    <t>Handling costs and profit in respect of item C20.1.2.1(d)</t>
  </si>
  <si>
    <t>Employer’s contribution to other special tests</t>
  </si>
  <si>
    <t>Handling costs and profit in respect of item C20.1.2.2(a)</t>
  </si>
  <si>
    <t>C20.1.2.1</t>
  </si>
  <si>
    <t>C20.1.2.2</t>
  </si>
  <si>
    <t>C20.1.3</t>
  </si>
  <si>
    <t>Providing testing equipment:</t>
  </si>
  <si>
    <t>Core drill</t>
  </si>
  <si>
    <t>C20.1.3.1</t>
  </si>
  <si>
    <t>C20.1.4</t>
  </si>
  <si>
    <t>Special tests using Automated Road condition assessment instruments operated by service providers as requested by the Engineer for acceptance control in terms of Clause A20.1.3.6b)(iii)</t>
  </si>
  <si>
    <t>Using Highspeed Inertial Non-Contact laser profilers (Clause A20.1.5.5c)(ii))</t>
  </si>
  <si>
    <t>Handling cost and profit in respect of item C20.1.4.1</t>
  </si>
  <si>
    <t>Using Direct Contact Devices (Clause A20.1.5.5c)(i))</t>
  </si>
  <si>
    <t>Handling cost and profit in respect of item C20.1.4.2</t>
  </si>
  <si>
    <t>Rutting measurements (Clause A20.1.5.5 d)(i))</t>
  </si>
  <si>
    <t>Handling cost and profit in respect of item C20.1.4.3</t>
  </si>
  <si>
    <t>Surface macro texture (Clause A20.1.5.5 b))</t>
  </si>
  <si>
    <t>Handling cost and profit in respect of item C20.1.4.4</t>
  </si>
  <si>
    <t>Handling cost and profit in respect of item C20.1.4.5</t>
  </si>
  <si>
    <t>C20.1.4.1</t>
  </si>
  <si>
    <t>C20.1.4.2</t>
  </si>
  <si>
    <t>C20.1.4.3</t>
  </si>
  <si>
    <t>C20.1.4.4</t>
  </si>
  <si>
    <t>C20.1.4.5</t>
  </si>
  <si>
    <t>GENERAL REQUIREMENTS FOR SURFACE TREATMENTS</t>
  </si>
  <si>
    <t>C11.2.1.1</t>
  </si>
  <si>
    <t>C11.2.1.2</t>
  </si>
  <si>
    <t>C11.2.1.3</t>
  </si>
  <si>
    <t>C11.2.1.4</t>
  </si>
  <si>
    <t>(pumped) hours (hrs)</t>
  </si>
  <si>
    <t>C13.4.4.1</t>
  </si>
  <si>
    <t>C14.5.7.1</t>
  </si>
  <si>
    <t>ROAD SIGNS</t>
  </si>
  <si>
    <t>D1010</t>
  </si>
  <si>
    <t>SERVICES</t>
  </si>
  <si>
    <t>GENERAL</t>
  </si>
  <si>
    <t>DRAINAGE</t>
  </si>
  <si>
    <t>EARTHWORKS AND PAVEMENT LAYERS MATERIALS</t>
  </si>
  <si>
    <t>EARTHWORKS AND PAVEMENT LAYERS CONSTRUCTION</t>
  </si>
  <si>
    <t>CONCRETE LAYERS</t>
  </si>
  <si>
    <t>MAINTENANCE AND REPAIR CONCRETE LAYERS</t>
  </si>
  <si>
    <t>PRETREATMENT AND REPAIR EXISTING LAYERS</t>
  </si>
  <si>
    <t>SURFACE TREATMENTS</t>
  </si>
  <si>
    <t>ANCILLIARY ROAD WORKS</t>
  </si>
  <si>
    <t>GEOTECHNICAL</t>
  </si>
  <si>
    <t>STRUCTURES</t>
  </si>
  <si>
    <t>REPAIR AND REHABILITATION STRUCTURES</t>
  </si>
  <si>
    <t>QUALITY ASSURANCE</t>
  </si>
  <si>
    <t>SECTION D: STAKEHOLDER AND COMMUNITY LIAISON, AND TARGET LABOUR AND TARGETED ENTERPRISES UTILISATION AND DEVELOPMENT</t>
  </si>
  <si>
    <t>lump</t>
  </si>
  <si>
    <t>sum</t>
  </si>
  <si>
    <t>Prov</t>
  </si>
  <si>
    <t>prime</t>
  </si>
  <si>
    <t>cost</t>
  </si>
  <si>
    <t>Prime</t>
  </si>
  <si>
    <t>Cost</t>
  </si>
  <si>
    <t>3,0m aluminium straight edge complete with two measuring wedges</t>
  </si>
  <si>
    <t>Standpipe complete with 30m of 19mm dia. heavy duty hose pipe</t>
  </si>
  <si>
    <t>Single 1500m, 58 watt fluorescent tube ceiling light</t>
  </si>
  <si>
    <t>Single 1500mm, 22 watt LED tube ceiling light</t>
  </si>
  <si>
    <t>60mm concrete block paved pedestrian walkways / cycle paths</t>
  </si>
  <si>
    <t>1200mm wide x 200mm high</t>
  </si>
  <si>
    <t>900mm wide x 150mm high</t>
  </si>
  <si>
    <t>Traffic cones, minimum height 750mm</t>
  </si>
  <si>
    <t>25mm high x 100mm wide asphalt rumble strips</t>
  </si>
  <si>
    <t>50mm high x 500m wide asphalt rumble strips</t>
  </si>
  <si>
    <t>150mm high x 3m wide asphalt speed control humps</t>
  </si>
  <si>
    <t>Girth equal to or exceeding 1,0m up to and including 2,0m</t>
  </si>
  <si>
    <t>Girth exceeding 2,0m up to and including 3,0m</t>
  </si>
  <si>
    <t>Girth exceeding 3,0m</t>
  </si>
  <si>
    <t>Removal, storage and maintenance of trees, girth up to and including 1,0m</t>
  </si>
  <si>
    <t>Removal, storage and maintenance of trees, girth exceeding 1,0m up to and including 2,0m</t>
  </si>
  <si>
    <t>Removal, storage and maintenance of trees, girth exceeding 2,0m up to and including 3,0m</t>
  </si>
  <si>
    <t>Removal, storage and maintenance of trees, girth exceeding 3,0m</t>
  </si>
  <si>
    <t>Trenches up to 1,0m wide</t>
  </si>
  <si>
    <t>Up to 1,0m deep</t>
  </si>
  <si>
    <t>Over 1,0m and up to 2,0m deep</t>
  </si>
  <si>
    <t>Over 2,0m deep etc. to be inserted, increased by additional 1,0m depths as required</t>
  </si>
  <si>
    <t>Trenches over 1,0m and up to 2,0m wide</t>
  </si>
  <si>
    <t>Over 2,0m deep etc., increased by additional 1,0m depths as required</t>
  </si>
  <si>
    <t>Trenches over 2,0m wide and up to 3,0m etc., increased by additional 1,0m widths as required</t>
  </si>
  <si>
    <t>Over 1,0m and up to 1,5m deep</t>
  </si>
  <si>
    <t>Excavation in tunnels exceeding 3,0m in length in:</t>
  </si>
  <si>
    <t>Compaction increased from 95% of MDD to 98% of MDD</t>
  </si>
  <si>
    <t>Compaction increased from 93% of MDD to 95% of MDD</t>
  </si>
  <si>
    <t>Compaction increased from 90% of MDD to 93% of MDD</t>
  </si>
  <si>
    <t>Not exceeding 50mm</t>
  </si>
  <si>
    <t>Exceeding 50mm but not exceeding 100mm</t>
  </si>
  <si>
    <t>Exceeding 100mm but not exceeding 150mm</t>
  </si>
  <si>
    <t>Exceeding 1,5m and up to 3,0m</t>
  </si>
  <si>
    <t>Etc, in increments of 1,5m</t>
  </si>
  <si>
    <t>Excavating soft material situated 0m to 1,5m below the surface level using labour enhanced construction methods</t>
  </si>
  <si>
    <t>Excavating intermediate material situated 0m to 1,5m below the surface level using labour enhanced construction methods</t>
  </si>
  <si>
    <t>Using conventional methods (up to 1,5m):</t>
  </si>
  <si>
    <t>0m to 1,5m</t>
  </si>
  <si>
    <t>Excavating intermediate material situated within 0m to 1,5m below the surface level using labour enhanced construction methods</t>
  </si>
  <si>
    <t>Etc. for width of … and depth of …</t>
  </si>
  <si>
    <t>Extra over items C3.1.5.1 and C3.1.5.2 for stabilisation with 4,0% CEM II (32.5) cement</t>
  </si>
  <si>
    <t>0,15mm thick</t>
  </si>
  <si>
    <t>0,25mm thick</t>
  </si>
  <si>
    <t>Backfilling of drains with selected material compacted to 93% of MDD prior to construction of concrete lining and/or stone pitched lining</t>
  </si>
  <si>
    <t>Etc. in increments of 1,5m</t>
  </si>
  <si>
    <t>115mm thick</t>
  </si>
  <si>
    <t>230mm thick</t>
  </si>
  <si>
    <t>345mm thick</t>
  </si>
  <si>
    <t>C3.2.19.1</t>
  </si>
  <si>
    <r>
      <t xml:space="preserve">Excavating soft material 0m to 1,5m below the surface level using labour enhanced construction methods, or instructed by hand under Clause </t>
    </r>
    <r>
      <rPr>
        <sz val="10"/>
        <rFont val="Arial"/>
        <family val="2"/>
      </rPr>
      <t>A3.2.7.2(d)</t>
    </r>
  </si>
  <si>
    <r>
      <t xml:space="preserve">Excavating intermediate material 0m to 1,5m below the surface level using labour enhanced construction methods, or instructed by hand under Clause </t>
    </r>
    <r>
      <rPr>
        <sz val="10"/>
        <rFont val="Arial"/>
        <family val="2"/>
      </rPr>
      <t>A3.2.7.2(d)</t>
    </r>
  </si>
  <si>
    <t>Extra over item C3.2.15.1 and C3.2.7.2 for variations in the depths of all types of concrete manholes with prefabricated, or in situ concrete or brickwork wall combinations deeper than 1,0m designated for tendering purposes</t>
  </si>
  <si>
    <t>On curves of radii more than or equal to 5,0m but less than 20m</t>
  </si>
  <si>
    <t>On curves with radii more than or equal to 1,0m but less than 5,0m</t>
  </si>
  <si>
    <t>On curves with radii less than 1,0m</t>
  </si>
  <si>
    <t>Stone pitched lining (200mm thickness)</t>
  </si>
  <si>
    <t>In layer thicknesses of 200mm and less</t>
  </si>
  <si>
    <t xml:space="preserve">In layer thicknesses exceeding 200mm </t>
  </si>
  <si>
    <t>Soil cement (stiff mix with 3% cement)</t>
  </si>
  <si>
    <t>Removal of bituminous seal surfacing (thickness not exceeding 30mm)</t>
  </si>
  <si>
    <t>Up to 50mm</t>
  </si>
  <si>
    <t>Exceeding 50mm and up to 100mm</t>
  </si>
  <si>
    <t>Up to 100mm</t>
  </si>
  <si>
    <t>Exceeding 100mm and up to 200mm</t>
  </si>
  <si>
    <t>Small milling machine with a cutting width of 1,2m or smaller</t>
  </si>
  <si>
    <t>Exceeding 100mm</t>
  </si>
  <si>
    <t>Not exceeding 150mm</t>
  </si>
  <si>
    <t>Exceeding 150mm but not exceeding 250mm</t>
  </si>
  <si>
    <t>Not exceeding 75mm</t>
  </si>
  <si>
    <t>Exceeding 75mm but not exceeding 200mm</t>
  </si>
  <si>
    <t>Etc. in 50mm increments</t>
  </si>
  <si>
    <t>Etc. in 100mm increments</t>
  </si>
  <si>
    <t>Etc. for other Type G3 to G9 materials</t>
  </si>
  <si>
    <t>Etc. for other agents</t>
  </si>
  <si>
    <t>Compaction of in-situ material to 90% of MDD</t>
  </si>
  <si>
    <t>Compaction of in-situ material to 93% of MDD</t>
  </si>
  <si>
    <t>Compaction of imported material to 90% of MDD</t>
  </si>
  <si>
    <t>Compaction of imported material to 93% of MDD</t>
  </si>
  <si>
    <t>Compaction of in-situ sand roadbed to 95% of MDD</t>
  </si>
  <si>
    <t>Compaction of in-situ sand roadbed to 100% of MDD</t>
  </si>
  <si>
    <t>In layer thicknesses exceeding 200mm</t>
  </si>
  <si>
    <t>Over roadbed treatment in hard material compacted to 90% MDD</t>
  </si>
  <si>
    <t>Over a constructed pioneer layer compacted to 90% MDD</t>
  </si>
  <si>
    <t>Non wetting-up collapsing soil roadbed construction by excavating the soil to stockpile and then importing from the stockpile to controlled compacted layers</t>
  </si>
  <si>
    <t>Non wetting-up collapsing soil roadbed construction at in-situ moisture content using HEIC</t>
  </si>
  <si>
    <t>Non wetting-up collapsing soil roadbed construction at in-situ moisture content using conventional rollers</t>
  </si>
  <si>
    <t>Water for wetting-up collapsing soil roadbed construction</t>
  </si>
  <si>
    <t>Wetting-up collapsing soil roadbed construction</t>
  </si>
  <si>
    <t>Normal fill material in compacted layer thicknesses of 200mm and less:</t>
  </si>
  <si>
    <t>Compacted to 90% of MDD</t>
  </si>
  <si>
    <t>Compacted to 93% of MDD</t>
  </si>
  <si>
    <r>
      <t>Sand fill material in compacted layer thicknesses of 400mm and less, compacted to 100% of MDD</t>
    </r>
    <r>
      <rPr>
        <b/>
        <sz val="10"/>
        <rFont val="Arial"/>
        <family val="2"/>
      </rPr>
      <t xml:space="preserve"> </t>
    </r>
  </si>
  <si>
    <t>Side-cut to fill compacted to 93% of MDD in compacted layer thicknesses of 200mm and less</t>
  </si>
  <si>
    <t>Fill material in sidewalk compacted to 93% of MDD</t>
  </si>
  <si>
    <t xml:space="preserve">Fill material in shoulder widening compacted to 93% of MDD </t>
  </si>
  <si>
    <t>Coarse fill material in compacted layer thicknesses exceeding 200 mm but less than 500mm:</t>
  </si>
  <si>
    <t>Fill material in sidewalk compacted to 93% of MDD using labour enhanced methods of construction and light hand equipment</t>
  </si>
  <si>
    <t>G4A crushed rock/boulder subbase layer compacted to 97% of MDD</t>
  </si>
  <si>
    <t>Using a 3,0m straight edge</t>
  </si>
  <si>
    <t>60% anionic emulsion</t>
  </si>
  <si>
    <t>60% cationic emulsion</t>
  </si>
  <si>
    <t>Pre-milling a seal wearing course (depth of pre-milling varies between 10mm and 25mm)</t>
  </si>
  <si>
    <t>Chemically stabilised selected layer compacted to 95% of MDD:</t>
  </si>
  <si>
    <t>Emulsion stabilised selected layer compacted to 95% of MDD:</t>
  </si>
  <si>
    <t>Foam stabilised selected layer compacted to 95% of MDD</t>
  </si>
  <si>
    <t>Chemically stabilised subbase layer compacted to 97% of MDD:</t>
  </si>
  <si>
    <t>Emulsion stabilised subbase layer compacted to 97% of MDD:</t>
  </si>
  <si>
    <t>Foam stabilised subbase layer compacted to 97% of MDD</t>
  </si>
  <si>
    <t>Chemically stabilised base layer compacted to 100% of MDD:</t>
  </si>
  <si>
    <t>Emulsion stabilised subbase layer compacted to 102% of MDD:</t>
  </si>
  <si>
    <t>Foam stabilised subbase layer compacted to 102% of MDD</t>
  </si>
  <si>
    <t>Emulsion stabilised base layer compacted to 102% of MDD:</t>
  </si>
  <si>
    <t>Foam stabilised base layer compacted to 102% of MDD</t>
  </si>
  <si>
    <r>
      <t>Not exceeding 20 m</t>
    </r>
    <r>
      <rPr>
        <vertAlign val="superscript"/>
        <sz val="10"/>
        <color rgb="FF000000"/>
        <rFont val="Arial"/>
        <family val="2"/>
      </rPr>
      <t>2</t>
    </r>
    <r>
      <rPr>
        <sz val="10"/>
        <color rgb="FF000000"/>
        <rFont val="Arial"/>
        <family val="2"/>
      </rPr>
      <t xml:space="preserve">, including for edge repairs wider than 250mm </t>
    </r>
  </si>
  <si>
    <r>
      <t>Exceeding 20 m</t>
    </r>
    <r>
      <rPr>
        <vertAlign val="superscript"/>
        <sz val="10"/>
        <color rgb="FF000000"/>
        <rFont val="Arial"/>
        <family val="2"/>
      </rPr>
      <t>2</t>
    </r>
    <r>
      <rPr>
        <sz val="10"/>
        <color rgb="FF000000"/>
        <rFont val="Arial"/>
        <family val="2"/>
      </rPr>
      <t xml:space="preserve"> but not exceeding 50 m</t>
    </r>
    <r>
      <rPr>
        <vertAlign val="superscript"/>
        <sz val="10"/>
        <color rgb="FF000000"/>
        <rFont val="Arial"/>
        <family val="2"/>
      </rPr>
      <t>2</t>
    </r>
    <r>
      <rPr>
        <sz val="10"/>
        <color rgb="FF000000"/>
        <rFont val="Arial"/>
        <family val="2"/>
      </rPr>
      <t>, including for edge repairs wider than 250mm</t>
    </r>
  </si>
  <si>
    <r>
      <t>Exceeding 50 m</t>
    </r>
    <r>
      <rPr>
        <vertAlign val="superscript"/>
        <sz val="10"/>
        <color rgb="FF000000"/>
        <rFont val="Arial"/>
        <family val="2"/>
      </rPr>
      <t>2</t>
    </r>
    <r>
      <rPr>
        <sz val="10"/>
        <color rgb="FF000000"/>
        <rFont val="Arial"/>
        <family val="2"/>
      </rPr>
      <t xml:space="preserve"> but not exceeding 100 m</t>
    </r>
    <r>
      <rPr>
        <vertAlign val="superscript"/>
        <sz val="10"/>
        <color rgb="FF000000"/>
        <rFont val="Arial"/>
        <family val="2"/>
      </rPr>
      <t>2</t>
    </r>
    <r>
      <rPr>
        <sz val="10"/>
        <color rgb="FF000000"/>
        <rFont val="Arial"/>
        <family val="2"/>
      </rPr>
      <t xml:space="preserve">, including for edge repairs wider than 250mm. </t>
    </r>
  </si>
  <si>
    <r>
      <t>Exceeding 50 m</t>
    </r>
    <r>
      <rPr>
        <vertAlign val="superscript"/>
        <sz val="10"/>
        <color rgb="FF000000"/>
        <rFont val="Arial"/>
        <family val="2"/>
      </rPr>
      <t>2</t>
    </r>
    <r>
      <rPr>
        <sz val="10"/>
        <color rgb="FF000000"/>
        <rFont val="Arial"/>
        <family val="2"/>
      </rPr>
      <t xml:space="preserve"> but not exceeding 100 m</t>
    </r>
    <r>
      <rPr>
        <vertAlign val="superscript"/>
        <sz val="10"/>
        <color rgb="FF000000"/>
        <rFont val="Arial"/>
        <family val="2"/>
      </rPr>
      <t>2</t>
    </r>
    <r>
      <rPr>
        <sz val="10"/>
        <color rgb="FF000000"/>
        <rFont val="Arial"/>
        <family val="2"/>
      </rPr>
      <t xml:space="preserve">, including for edge repairs wider than 250mm </t>
    </r>
  </si>
  <si>
    <r>
      <t>Exceeding 50 m</t>
    </r>
    <r>
      <rPr>
        <vertAlign val="superscript"/>
        <sz val="10"/>
        <color rgb="FF000000"/>
        <rFont val="Arial"/>
        <family val="2"/>
      </rPr>
      <t>2</t>
    </r>
    <r>
      <rPr>
        <sz val="10"/>
        <color rgb="FF000000"/>
        <rFont val="Arial"/>
        <family val="2"/>
      </rPr>
      <t xml:space="preserve"> but not exceeding 100 m</t>
    </r>
    <r>
      <rPr>
        <vertAlign val="superscript"/>
        <sz val="10"/>
        <color rgb="FF000000"/>
        <rFont val="Arial"/>
        <family val="2"/>
      </rPr>
      <t>2</t>
    </r>
    <r>
      <rPr>
        <sz val="10"/>
        <color rgb="FF000000"/>
        <rFont val="Arial"/>
        <family val="2"/>
      </rPr>
      <t>, including for edge repairs wider than 250mm</t>
    </r>
  </si>
  <si>
    <t>Edge break cutting back when narrower than 250mm</t>
  </si>
  <si>
    <t>Edge break cutting back when narrower than 250mm using labour enhanced methods of construction</t>
  </si>
  <si>
    <t>Edge break patching when narrower than 250mm</t>
  </si>
  <si>
    <t>Edge break patching using emulsion treated base (ETB) material to a maximum depth of 150mm</t>
  </si>
  <si>
    <r>
      <rPr>
        <b/>
        <sz val="10"/>
        <color rgb="FF000000"/>
        <rFont val="Times New Roman"/>
        <family val="1"/>
      </rPr>
      <t xml:space="preserve"> </t>
    </r>
    <r>
      <rPr>
        <sz val="10"/>
        <color rgb="FF000000"/>
        <rFont val="Arial"/>
        <family val="2"/>
      </rPr>
      <t>Exceeding 50 m</t>
    </r>
    <r>
      <rPr>
        <vertAlign val="superscript"/>
        <sz val="10"/>
        <color rgb="FF000000"/>
        <rFont val="Arial"/>
        <family val="2"/>
      </rPr>
      <t>2</t>
    </r>
    <r>
      <rPr>
        <sz val="10"/>
        <color rgb="FF000000"/>
        <rFont val="Arial"/>
        <family val="2"/>
      </rPr>
      <t xml:space="preserve"> but not exceeding 100 m</t>
    </r>
    <r>
      <rPr>
        <vertAlign val="superscript"/>
        <sz val="10"/>
        <color rgb="FF000000"/>
        <rFont val="Arial"/>
        <family val="2"/>
      </rPr>
      <t>2</t>
    </r>
    <r>
      <rPr>
        <sz val="10"/>
        <color rgb="FF000000"/>
        <rFont val="Arial"/>
        <family val="2"/>
      </rPr>
      <t xml:space="preserve">, including for edge repairs wider than 250mm. </t>
    </r>
  </si>
  <si>
    <t>Pre-milling an asphalt wearing course (depth of pre-milling varies between 10mm and 40mm maximum)</t>
  </si>
  <si>
    <t xml:space="preserve">100mm cores drilled from pavement for testing of compressive strength </t>
  </si>
  <si>
    <t>150mm cores drilled from pavement for testing of compressive strength</t>
  </si>
  <si>
    <t>Bevelling of one side of the joint to a dimension of 10mm X 10mm</t>
  </si>
  <si>
    <t>Bevelling of both sides of the joint to a dimension of 10mm X 10mm</t>
  </si>
  <si>
    <t>65% Cationic spray grade emulsion</t>
  </si>
  <si>
    <t>60% Anionic stable grade emulsion</t>
  </si>
  <si>
    <t>Bond coat using 50% diluted stable grade bitumen emulsion</t>
  </si>
  <si>
    <t>Not exceeding 100mm</t>
  </si>
  <si>
    <t>Exceeding 100mm but not exceeding 200mm</t>
  </si>
  <si>
    <t>Exceeding 200mm</t>
  </si>
  <si>
    <t>Not exceeding 200mm</t>
  </si>
  <si>
    <t>Exceeding 10 m² but not exceeding 50 m² including for edge repairs wider than 250mm</t>
  </si>
  <si>
    <t>Exceeding 50 m² up to 100 m² including for edge repairs wider than 250mm</t>
  </si>
  <si>
    <t xml:space="preserve">Exceeding 10 m² but not exceeding 50 m² including for edge repairs wider than 250mm </t>
  </si>
  <si>
    <t>Exceeding 100 m²</t>
  </si>
  <si>
    <t>Using 5,0mm aggregate</t>
  </si>
  <si>
    <t>Using 7,1mm aggregate</t>
  </si>
  <si>
    <t>Using 10mm aggregate</t>
  </si>
  <si>
    <t>Using 14mm aggregate</t>
  </si>
  <si>
    <t>Using 20mm aggregate</t>
  </si>
  <si>
    <t>60% Stable-grade emulsion</t>
  </si>
  <si>
    <t>5mm aggregate</t>
  </si>
  <si>
    <t>7,1mm aggregate</t>
  </si>
  <si>
    <t>10mm aggregate</t>
  </si>
  <si>
    <t>14mm aggregate</t>
  </si>
  <si>
    <t>20mm aggregate</t>
  </si>
  <si>
    <r>
      <t>Excavating foundation trenches in intermediate material using labour enhanced construction methods 0 m to 1,0m depth</t>
    </r>
    <r>
      <rPr>
        <i/>
        <sz val="10"/>
        <color rgb="FF000000"/>
        <rFont val="Arial"/>
        <family val="2"/>
      </rPr>
      <t xml:space="preserve"> </t>
    </r>
  </si>
  <si>
    <t>Excavating foundation trenches in soft material using labour enhanced construction methods 0m to 1,0m depth</t>
  </si>
  <si>
    <t>Extra over C11.4.2.1(a) for horizontally curved guard rails factory bent to a radius of less than 45m</t>
  </si>
  <si>
    <t>Extra over C11.4.1 and C11.4.11 for horizontally curved guard rails factory bent to a radius of less than 45m</t>
  </si>
  <si>
    <t>Additional guardrail posts for 3,81m systems:</t>
  </si>
  <si>
    <t>Guardrails, 3,81m compliant to SANS 1350</t>
  </si>
  <si>
    <t>Aluminium sheet (2,0mm thick):</t>
  </si>
  <si>
    <r>
      <t>Area exceeding 10 m</t>
    </r>
    <r>
      <rPr>
        <vertAlign val="superscript"/>
        <sz val="10"/>
        <rFont val="Arial"/>
        <family val="2"/>
      </rPr>
      <t>2</t>
    </r>
    <r>
      <rPr>
        <sz val="10"/>
        <rFont val="Arial"/>
        <family val="2"/>
      </rPr>
      <t xml:space="preserve"> (3,0mm plate thickness)</t>
    </r>
  </si>
  <si>
    <t>Prepainted galvanized steel profiles (200mm high panels):</t>
  </si>
  <si>
    <t>0m up to 10m provided for in pay item C12.1.6</t>
  </si>
  <si>
    <t>Exceeding 10m and up to 15m</t>
  </si>
  <si>
    <t>Etc in increments of 5,0m depths</t>
  </si>
  <si>
    <t>0m up to 10m</t>
  </si>
  <si>
    <t>Etc. in increments of 5,0m depths</t>
  </si>
  <si>
    <t>0m up to 9,0m</t>
  </si>
  <si>
    <t>Exceeding 9,0m and up to 15m</t>
  </si>
  <si>
    <t>Etc. in increments of 3,0m depths</t>
  </si>
  <si>
    <t>0 to 3,0m depth</t>
  </si>
  <si>
    <t>3,0 to 6,0m depth</t>
  </si>
  <si>
    <t>Cement, additives, bentonite, aggregate and  fillers</t>
  </si>
  <si>
    <r>
      <t xml:space="preserve">Other special reinforcement systems </t>
    </r>
    <r>
      <rPr>
        <sz val="10"/>
        <color theme="1"/>
        <rFont val="Arial"/>
        <family val="2"/>
      </rPr>
      <t>as specified</t>
    </r>
  </si>
  <si>
    <t>0m up to 1,5m</t>
  </si>
  <si>
    <t>&gt; 1,5m and &lt; 3,0m</t>
  </si>
  <si>
    <t>Exceeding 5,0m and up to 10m</t>
  </si>
  <si>
    <t>Etc.in increments of 5,0m depths</t>
  </si>
  <si>
    <t>0m up to 2,0m</t>
  </si>
  <si>
    <t>0m up to 5,0m</t>
  </si>
  <si>
    <t>Exceeding 2,0m and up to 4,0m</t>
  </si>
  <si>
    <t>Etc. in increments of 2,0m depths</t>
  </si>
  <si>
    <t>Excavating soft material situated within 0m to 1,5m below the surface level using labour enhanced construction methods</t>
  </si>
  <si>
    <r>
      <t>Cuttings exceeding 5 000 m</t>
    </r>
    <r>
      <rPr>
        <vertAlign val="superscript"/>
        <sz val="10"/>
        <rFont val="Arial"/>
        <family val="2"/>
      </rPr>
      <t>3</t>
    </r>
    <r>
      <rPr>
        <sz val="10"/>
        <rFont val="Arial"/>
        <family val="2"/>
      </rPr>
      <t xml:space="preserve"> up to 10 000 m</t>
    </r>
    <r>
      <rPr>
        <vertAlign val="superscript"/>
        <sz val="10"/>
        <rFont val="Arial"/>
        <family val="2"/>
      </rPr>
      <t>3</t>
    </r>
  </si>
  <si>
    <r>
      <t>Cuttings exceeding 10 000 m</t>
    </r>
    <r>
      <rPr>
        <vertAlign val="superscript"/>
        <sz val="10"/>
        <rFont val="Arial"/>
        <family val="2"/>
      </rPr>
      <t>3</t>
    </r>
    <r>
      <rPr>
        <sz val="10"/>
        <rFont val="Arial"/>
        <family val="2"/>
      </rPr>
      <t xml:space="preserve"> up to 20 000 m</t>
    </r>
    <r>
      <rPr>
        <vertAlign val="superscript"/>
        <sz val="10"/>
        <rFont val="Arial"/>
        <family val="2"/>
      </rPr>
      <t>3</t>
    </r>
  </si>
  <si>
    <r>
      <t>Cuttings exceeding 20 000 m</t>
    </r>
    <r>
      <rPr>
        <vertAlign val="superscript"/>
        <sz val="10"/>
        <rFont val="Arial"/>
        <family val="2"/>
      </rPr>
      <t>3</t>
    </r>
    <r>
      <rPr>
        <sz val="10"/>
        <rFont val="Arial"/>
        <family val="2"/>
      </rPr>
      <t xml:space="preserve"> up to 50 000 m</t>
    </r>
    <r>
      <rPr>
        <vertAlign val="superscript"/>
        <sz val="10"/>
        <rFont val="Arial"/>
        <family val="2"/>
      </rPr>
      <t>3</t>
    </r>
  </si>
  <si>
    <r>
      <t>Cuttings exceeding 50 000 m</t>
    </r>
    <r>
      <rPr>
        <vertAlign val="superscript"/>
        <sz val="10"/>
        <rFont val="Arial"/>
        <family val="2"/>
      </rPr>
      <t>3</t>
    </r>
    <r>
      <rPr>
        <sz val="10"/>
        <rFont val="Arial"/>
        <family val="2"/>
      </rPr>
      <t xml:space="preserve"> up to 100 000 m</t>
    </r>
    <r>
      <rPr>
        <vertAlign val="superscript"/>
        <sz val="10"/>
        <rFont val="Arial"/>
        <family val="2"/>
      </rPr>
      <t>3</t>
    </r>
  </si>
  <si>
    <r>
      <t>Cuttings larger than 100 000 m</t>
    </r>
    <r>
      <rPr>
        <vertAlign val="superscript"/>
        <sz val="10"/>
        <rFont val="Arial"/>
        <family val="2"/>
      </rPr>
      <t>3</t>
    </r>
  </si>
  <si>
    <r>
      <t xml:space="preserve">Structural element and surface to be stated </t>
    </r>
    <r>
      <rPr>
        <i/>
        <sz val="10"/>
        <color rgb="FFFF0000"/>
        <rFont val="Arial"/>
        <family val="2"/>
      </rPr>
      <t>(Tenderer to specify method of curing)</t>
    </r>
  </si>
  <si>
    <t>150mm x 50mm</t>
  </si>
  <si>
    <t>300mm x 50mm</t>
  </si>
  <si>
    <t>400mm x 75mm</t>
  </si>
  <si>
    <t>500mm x 75mm</t>
  </si>
  <si>
    <t>500mm x 100mm</t>
  </si>
  <si>
    <t>0m to 2,5m depth</t>
  </si>
  <si>
    <t>2,5m to 5,0m depth</t>
  </si>
  <si>
    <r>
      <t>Retexturing of concrete surfaces</t>
    </r>
    <r>
      <rPr>
        <b/>
        <sz val="10"/>
        <color theme="1"/>
        <rFont val="Arial"/>
        <family val="2"/>
      </rPr>
      <t xml:space="preserve"> (transverse or longitudinal)</t>
    </r>
  </si>
  <si>
    <t>Not exceeding 10 m² including for edge repairs wider than 250mm</t>
  </si>
  <si>
    <r>
      <t>Not exceeding 10 m²</t>
    </r>
    <r>
      <rPr>
        <vertAlign val="superscript"/>
        <sz val="10"/>
        <rFont val="Arial"/>
        <family val="2"/>
      </rPr>
      <t xml:space="preserve"> </t>
    </r>
    <r>
      <rPr>
        <sz val="10"/>
        <rFont val="Arial"/>
        <family val="2"/>
      </rPr>
      <t>including for edge repairs wider than 250mm</t>
    </r>
  </si>
  <si>
    <t xml:space="preserve">Stable–grade 30% net bitumen emulsion as specified.  Applied with a calibrated distributer </t>
  </si>
  <si>
    <t>100mm diameter</t>
  </si>
  <si>
    <t>150mm diameter</t>
  </si>
  <si>
    <t>Etc. for other classes of no-fines concrete and other portions of structures or uses</t>
  </si>
  <si>
    <t>Etc. for other classes of no-fines concrete and units of other types and sizes</t>
  </si>
  <si>
    <r>
      <t xml:space="preserve">Other costs during training </t>
    </r>
    <r>
      <rPr>
        <i/>
        <sz val="10"/>
        <color rgb="FFFF0000"/>
        <rFont val="Arial"/>
        <family val="2"/>
      </rPr>
      <t>(specify)</t>
    </r>
  </si>
  <si>
    <t>Hauling material to spoil and off-loading it at a designated spoil or stockpile area:</t>
  </si>
  <si>
    <t>Boulders, hard material and concrete</t>
  </si>
  <si>
    <r>
      <t>Dedicated environmental officer</t>
    </r>
    <r>
      <rPr>
        <sz val="10"/>
        <color theme="1"/>
        <rFont val="Arial"/>
        <family val="2"/>
      </rPr>
      <t xml:space="preserve"> </t>
    </r>
    <r>
      <rPr>
        <i/>
        <sz val="10"/>
        <color theme="1"/>
        <rFont val="Arial"/>
        <family val="2"/>
      </rPr>
      <t>(if specified in the Contract Documentation)</t>
    </r>
  </si>
  <si>
    <r>
      <t>Construction equipment</t>
    </r>
    <r>
      <rPr>
        <sz val="10"/>
        <color theme="1"/>
        <rFont val="Arial"/>
        <family val="2"/>
      </rPr>
      <t xml:space="preserve"> </t>
    </r>
    <r>
      <rPr>
        <i/>
        <sz val="10"/>
        <color theme="1"/>
        <rFont val="Arial"/>
        <family val="2"/>
      </rPr>
      <t>(specify size and/or model number)</t>
    </r>
  </si>
  <si>
    <r>
      <t xml:space="preserve">Vehicles </t>
    </r>
    <r>
      <rPr>
        <i/>
        <sz val="10"/>
        <color theme="1"/>
        <rFont val="Arial"/>
        <family val="2"/>
      </rPr>
      <t>(specify size)</t>
    </r>
  </si>
  <si>
    <r>
      <t xml:space="preserve">Disposal of non-useable assets identified in the Contract Documentation at time of tender
</t>
    </r>
    <r>
      <rPr>
        <i/>
        <sz val="10"/>
        <color theme="1"/>
        <rFont val="Arial"/>
        <family val="2"/>
      </rPr>
      <t>(list items and quantity)</t>
    </r>
  </si>
  <si>
    <r>
      <t xml:space="preserve">Ablution unit </t>
    </r>
    <r>
      <rPr>
        <i/>
        <sz val="10"/>
        <color theme="1"/>
        <rFont val="Arial"/>
        <family val="2"/>
      </rPr>
      <t>(equipped as specified)</t>
    </r>
  </si>
  <si>
    <r>
      <t xml:space="preserve">Kitchen unit </t>
    </r>
    <r>
      <rPr>
        <i/>
        <sz val="10"/>
        <color theme="1"/>
        <rFont val="Arial"/>
        <family val="2"/>
      </rPr>
      <t>(equipped as specified)</t>
    </r>
  </si>
  <si>
    <r>
      <t xml:space="preserve">Type A prefabricated house </t>
    </r>
    <r>
      <rPr>
        <i/>
        <sz val="10"/>
        <color theme="1"/>
        <rFont val="Arial"/>
        <family val="2"/>
      </rPr>
      <t>(equipped as specified)</t>
    </r>
  </si>
  <si>
    <r>
      <t xml:space="preserve">Type B prefabricated house </t>
    </r>
    <r>
      <rPr>
        <i/>
        <sz val="10"/>
        <color theme="1"/>
        <rFont val="Arial"/>
        <family val="2"/>
      </rPr>
      <t>(equipped as specified)</t>
    </r>
  </si>
  <si>
    <r>
      <t xml:space="preserve">Type C prefabricated house </t>
    </r>
    <r>
      <rPr>
        <i/>
        <sz val="10"/>
        <color theme="1"/>
        <rFont val="Arial"/>
        <family val="2"/>
      </rPr>
      <t>(equipped as specified)</t>
    </r>
  </si>
  <si>
    <r>
      <t xml:space="preserve">Office desk with 3 drawers </t>
    </r>
    <r>
      <rPr>
        <i/>
        <sz val="10"/>
        <color theme="1"/>
        <rFont val="Arial"/>
        <family val="2"/>
      </rPr>
      <t>(at least one lockable drawer)</t>
    </r>
  </si>
  <si>
    <r>
      <t xml:space="preserve">Typist desk </t>
    </r>
    <r>
      <rPr>
        <i/>
        <sz val="10"/>
        <color theme="1"/>
        <rFont val="Arial"/>
        <family val="2"/>
      </rPr>
      <t>(L-shaped)</t>
    </r>
  </si>
  <si>
    <r>
      <t xml:space="preserve">Sign mounted flashing amber lights </t>
    </r>
    <r>
      <rPr>
        <i/>
        <sz val="10"/>
        <color theme="1"/>
        <rFont val="Arial"/>
        <family val="2"/>
      </rPr>
      <t>(2 lights with the specified power supply)</t>
    </r>
    <r>
      <rPr>
        <sz val="10"/>
        <color theme="1"/>
        <rFont val="Arial"/>
        <family val="2"/>
      </rPr>
      <t xml:space="preserve"> mounted on a backing board which is:</t>
    </r>
  </si>
  <si>
    <r>
      <t xml:space="preserve">Illuminated road sign – R &amp; TR series </t>
    </r>
    <r>
      <rPr>
        <i/>
        <sz val="10"/>
        <color theme="1"/>
        <rFont val="Arial"/>
        <family val="2"/>
      </rPr>
      <t>(diameter indicated)</t>
    </r>
  </si>
  <si>
    <r>
      <t xml:space="preserve">Illuminated road sign – TW series </t>
    </r>
    <r>
      <rPr>
        <i/>
        <sz val="10"/>
        <color theme="1"/>
        <rFont val="Arial"/>
        <family val="2"/>
      </rPr>
      <t>(length of sides indicated)</t>
    </r>
  </si>
  <si>
    <r>
      <t xml:space="preserve">Sign mounted flashing amber lights </t>
    </r>
    <r>
      <rPr>
        <i/>
        <sz val="10"/>
        <color theme="1"/>
        <rFont val="Arial"/>
        <family val="2"/>
      </rPr>
      <t>(a pair of two lights mounted on a separate backing board)</t>
    </r>
    <r>
      <rPr>
        <sz val="10"/>
        <color theme="1"/>
        <rFont val="Arial"/>
        <family val="2"/>
      </rPr>
      <t xml:space="preserve"> </t>
    </r>
  </si>
  <si>
    <r>
      <t xml:space="preserve">Clearing for new fence lines </t>
    </r>
    <r>
      <rPr>
        <i/>
        <sz val="10"/>
        <color theme="1"/>
        <rFont val="Arial"/>
        <family val="2"/>
      </rPr>
      <t>(over a width of 2,0m)</t>
    </r>
  </si>
  <si>
    <r>
      <t xml:space="preserve">Clearing for service trenches </t>
    </r>
    <r>
      <rPr>
        <i/>
        <sz val="10"/>
        <color theme="1"/>
        <rFont val="Arial"/>
        <family val="2"/>
      </rPr>
      <t>(over the agreed width required)</t>
    </r>
  </si>
  <si>
    <r>
      <t xml:space="preserve">Grubbing by hand for new fence lines </t>
    </r>
    <r>
      <rPr>
        <i/>
        <sz val="10"/>
        <color theme="1"/>
        <rFont val="Arial"/>
        <family val="2"/>
      </rPr>
      <t>(over a width of 2,0m)</t>
    </r>
  </si>
  <si>
    <t>Grubbing by hand for service trenches (over the agreed width required)</t>
  </si>
  <si>
    <t>… (Identify type and location of each building or structure with a separate sub-item)</t>
  </si>
  <si>
    <t>Disposal of hazardous waste material at an approved hazardous waste material facility</t>
  </si>
  <si>
    <r>
      <t xml:space="preserve">Cleared and grubbed material </t>
    </r>
    <r>
      <rPr>
        <i/>
        <sz val="10"/>
        <color theme="1"/>
        <rFont val="Arial"/>
        <family val="2"/>
      </rPr>
      <t>(organic matter and all other unsuitable or waste material)</t>
    </r>
  </si>
  <si>
    <r>
      <t xml:space="preserve">Using specialist detection services </t>
    </r>
    <r>
      <rPr>
        <i/>
        <sz val="10"/>
        <color theme="1"/>
        <rFont val="Arial"/>
        <family val="2"/>
      </rPr>
      <t xml:space="preserve">(ground penetrating radar, radio detection etc.) </t>
    </r>
    <r>
      <rPr>
        <sz val="10"/>
        <color theme="1"/>
        <rFont val="Arial"/>
        <family val="2"/>
      </rPr>
      <t xml:space="preserve"> </t>
    </r>
  </si>
  <si>
    <r>
      <t xml:space="preserve">Trenches up to 1,0m wide </t>
    </r>
    <r>
      <rPr>
        <i/>
        <sz val="10"/>
        <color theme="1"/>
        <rFont val="Arial"/>
        <family val="2"/>
      </rPr>
      <t>(in soft material)</t>
    </r>
    <r>
      <rPr>
        <sz val="10"/>
        <color theme="1"/>
        <rFont val="Arial"/>
        <family val="2"/>
      </rPr>
      <t xml:space="preserve"> </t>
    </r>
  </si>
  <si>
    <r>
      <t xml:space="preserve">Trenches over 1,0m and up to 2,0m wide </t>
    </r>
    <r>
      <rPr>
        <i/>
        <sz val="10"/>
        <color theme="1"/>
        <rFont val="Arial"/>
        <family val="2"/>
      </rPr>
      <t>(in soft material)</t>
    </r>
  </si>
  <si>
    <r>
      <t xml:space="preserve">Trenches up to 1,0m wide </t>
    </r>
    <r>
      <rPr>
        <i/>
        <sz val="10"/>
        <color theme="1"/>
        <rFont val="Arial"/>
        <family val="2"/>
      </rPr>
      <t>(in intermediate material)</t>
    </r>
    <r>
      <rPr>
        <sz val="10"/>
        <color theme="1"/>
        <rFont val="Arial"/>
        <family val="2"/>
      </rPr>
      <t xml:space="preserve"> </t>
    </r>
  </si>
  <si>
    <r>
      <t xml:space="preserve">Backfill compacted to 93% </t>
    </r>
    <r>
      <rPr>
        <i/>
        <sz val="10"/>
        <color theme="1"/>
        <rFont val="Arial"/>
        <family val="2"/>
      </rPr>
      <t>(100% for sand)</t>
    </r>
    <r>
      <rPr>
        <sz val="10"/>
        <color theme="1"/>
        <rFont val="Arial"/>
        <family val="2"/>
      </rPr>
      <t xml:space="preserve"> of MDD </t>
    </r>
    <r>
      <rPr>
        <i/>
        <sz val="10"/>
        <color theme="1"/>
        <rFont val="Arial"/>
        <family val="2"/>
      </rPr>
      <t>(areas subject to traffic loads)</t>
    </r>
    <r>
      <rPr>
        <sz val="10"/>
        <color theme="1"/>
        <rFont val="Arial"/>
        <family val="2"/>
      </rPr>
      <t xml:space="preserve"> using material:  </t>
    </r>
  </si>
  <si>
    <r>
      <t xml:space="preserve">From commercial sources </t>
    </r>
    <r>
      <rPr>
        <i/>
        <sz val="10"/>
        <color theme="1"/>
        <rFont val="Arial"/>
        <family val="2"/>
      </rPr>
      <t>(state material type)</t>
    </r>
  </si>
  <si>
    <r>
      <t xml:space="preserve">Backfill compacted to 90% </t>
    </r>
    <r>
      <rPr>
        <i/>
        <sz val="10"/>
        <color theme="1"/>
        <rFont val="Arial"/>
        <family val="2"/>
      </rPr>
      <t>(100% for sand)</t>
    </r>
    <r>
      <rPr>
        <sz val="10"/>
        <color theme="1"/>
        <rFont val="Arial"/>
        <family val="2"/>
      </rPr>
      <t xml:space="preserve"> of MDD or complying with the DCP requirements of Clause A2.1.8.2c) </t>
    </r>
    <r>
      <rPr>
        <i/>
        <sz val="10"/>
        <color theme="1"/>
        <rFont val="Arial"/>
        <family val="2"/>
      </rPr>
      <t>(areas not subject to traffic loads)</t>
    </r>
    <r>
      <rPr>
        <sz val="10"/>
        <color theme="1"/>
        <rFont val="Arial"/>
        <family val="2"/>
      </rPr>
      <t xml:space="preserve"> using material:  </t>
    </r>
  </si>
  <si>
    <r>
      <t xml:space="preserve">Geotextile </t>
    </r>
    <r>
      <rPr>
        <i/>
        <sz val="10"/>
        <color theme="1"/>
        <rFont val="Arial"/>
        <family val="2"/>
      </rPr>
      <t>(state grade or class)</t>
    </r>
  </si>
  <si>
    <r>
      <t xml:space="preserve">Concrete aggregate </t>
    </r>
    <r>
      <rPr>
        <i/>
        <sz val="10"/>
        <color theme="1"/>
        <rFont val="Arial"/>
        <family val="2"/>
      </rPr>
      <t>(37,5mm aggregate size)</t>
    </r>
  </si>
  <si>
    <r>
      <t xml:space="preserve">Concrete </t>
    </r>
    <r>
      <rPr>
        <i/>
        <sz val="10"/>
        <color theme="1"/>
        <rFont val="Arial"/>
        <family val="2"/>
      </rPr>
      <t>(state class)</t>
    </r>
    <r>
      <rPr>
        <sz val="10"/>
        <color theme="1"/>
        <rFont val="Arial"/>
        <family val="2"/>
      </rPr>
      <t xml:space="preserve">  </t>
    </r>
  </si>
  <si>
    <r>
      <t xml:space="preserve">Backfilling trenches using soil cement using </t>
    </r>
    <r>
      <rPr>
        <i/>
        <sz val="10"/>
        <color theme="1"/>
        <rFont val="Arial"/>
        <family val="2"/>
      </rPr>
      <t>(state type of material i.e. G5, G7 or G8)</t>
    </r>
    <r>
      <rPr>
        <sz val="10"/>
        <color theme="1"/>
        <rFont val="Arial"/>
        <family val="2"/>
      </rPr>
      <t xml:space="preserve"> material  </t>
    </r>
  </si>
  <si>
    <r>
      <t xml:space="preserve">Backfilling trenches using stabilised </t>
    </r>
    <r>
      <rPr>
        <i/>
        <sz val="10"/>
        <color theme="1"/>
        <rFont val="Arial"/>
        <family val="2"/>
      </rPr>
      <t>(state type of material i.e. G5, G7 or G8)</t>
    </r>
    <r>
      <rPr>
        <sz val="10"/>
        <color theme="1"/>
        <rFont val="Arial"/>
        <family val="2"/>
      </rPr>
      <t xml:space="preserve"> material compacted to 93% of MDD</t>
    </r>
  </si>
  <si>
    <r>
      <t xml:space="preserve">Backfilling around poles using stabilised </t>
    </r>
    <r>
      <rPr>
        <i/>
        <sz val="10"/>
        <color theme="1"/>
        <rFont val="Arial"/>
        <family val="2"/>
      </rPr>
      <t>(state type of material i.e. G5, G7 or G8)</t>
    </r>
    <r>
      <rPr>
        <sz val="10"/>
        <color theme="1"/>
        <rFont val="Arial"/>
        <family val="2"/>
      </rPr>
      <t xml:space="preserve"> material compacted to 95% of MDD</t>
    </r>
  </si>
  <si>
    <r>
      <t xml:space="preserve">Cement </t>
    </r>
    <r>
      <rPr>
        <i/>
        <sz val="10"/>
        <color theme="1"/>
        <rFont val="Arial"/>
        <family val="2"/>
      </rPr>
      <t>(state class of cement)</t>
    </r>
  </si>
  <si>
    <r>
      <t xml:space="preserve">Subsurface drains in trench bottoms </t>
    </r>
    <r>
      <rPr>
        <i/>
        <sz val="10"/>
        <color theme="1"/>
        <rFont val="Arial"/>
        <family val="2"/>
      </rPr>
      <t>(Contract Documentation reference or drawing number indicated)</t>
    </r>
    <r>
      <rPr>
        <sz val="10"/>
        <color theme="1"/>
        <rFont val="Arial"/>
        <family val="2"/>
      </rPr>
      <t xml:space="preserve"> </t>
    </r>
  </si>
  <si>
    <r>
      <t xml:space="preserve">Timbering, strutting and shoring opposite a structure or service </t>
    </r>
    <r>
      <rPr>
        <i/>
        <sz val="10"/>
        <color theme="1"/>
        <rFont val="Arial"/>
        <family val="2"/>
      </rPr>
      <t>(state reference in Contract Documentation or indicate drawing number etc.)</t>
    </r>
  </si>
  <si>
    <r>
      <t>Specified temporary works to control water inflow</t>
    </r>
    <r>
      <rPr>
        <sz val="10"/>
        <color theme="1"/>
        <rFont val="Arial"/>
        <family val="2"/>
      </rPr>
      <t xml:space="preserve"> </t>
    </r>
    <r>
      <rPr>
        <i/>
        <sz val="10"/>
        <color theme="1"/>
        <rFont val="Arial"/>
        <family val="2"/>
      </rPr>
      <t>(state reference in Contract Documentation or indicate drawing number etc.)</t>
    </r>
  </si>
  <si>
    <r>
      <t xml:space="preserve">Biodegradable bags </t>
    </r>
    <r>
      <rPr>
        <i/>
        <sz val="10"/>
        <color theme="1"/>
        <rFont val="Arial"/>
        <family val="2"/>
      </rPr>
      <t>(state bag size, material type and description)</t>
    </r>
  </si>
  <si>
    <r>
      <t xml:space="preserve">Geofabric bags </t>
    </r>
    <r>
      <rPr>
        <i/>
        <sz val="10"/>
        <color theme="1"/>
        <rFont val="Arial"/>
        <family val="2"/>
      </rPr>
      <t>(state bag size, material type and description)</t>
    </r>
  </si>
  <si>
    <r>
      <t xml:space="preserve">Services that intersect a trench </t>
    </r>
    <r>
      <rPr>
        <i/>
        <sz val="10"/>
        <color theme="1"/>
        <rFont val="Arial"/>
        <family val="2"/>
      </rPr>
      <t>(angles between centre-lines in plan 45</t>
    </r>
    <r>
      <rPr>
        <i/>
        <vertAlign val="superscript"/>
        <sz val="10"/>
        <color theme="1"/>
        <rFont val="Arial"/>
        <family val="2"/>
      </rPr>
      <t>o</t>
    </r>
    <r>
      <rPr>
        <i/>
        <sz val="10"/>
        <color theme="1"/>
        <rFont val="Arial"/>
        <family val="2"/>
      </rPr>
      <t xml:space="preserve"> to 90</t>
    </r>
    <r>
      <rPr>
        <i/>
        <vertAlign val="superscript"/>
        <sz val="10"/>
        <color theme="1"/>
        <rFont val="Arial"/>
        <family val="2"/>
      </rPr>
      <t>o</t>
    </r>
    <r>
      <rPr>
        <i/>
        <sz val="10"/>
        <color theme="1"/>
        <rFont val="Arial"/>
        <family val="2"/>
      </rPr>
      <t>)</t>
    </r>
  </si>
  <si>
    <r>
      <t xml:space="preserve">… </t>
    </r>
    <r>
      <rPr>
        <i/>
        <sz val="10"/>
        <color theme="1"/>
        <rFont val="Arial"/>
        <family val="2"/>
      </rPr>
      <t>(State type and size of each intersecting service)</t>
    </r>
  </si>
  <si>
    <r>
      <t xml:space="preserve">… </t>
    </r>
    <r>
      <rPr>
        <i/>
        <sz val="10"/>
        <color theme="1"/>
        <rFont val="Arial"/>
        <family val="2"/>
      </rPr>
      <t>(State type and size of each intersecting service etc.)</t>
    </r>
  </si>
  <si>
    <r>
      <t xml:space="preserve">Services that adjoin a trench </t>
    </r>
    <r>
      <rPr>
        <i/>
        <sz val="10"/>
        <color theme="1"/>
        <rFont val="Arial"/>
        <family val="2"/>
      </rPr>
      <t>(parallel to or at an angle between centre-lines in plan of less than 45</t>
    </r>
    <r>
      <rPr>
        <i/>
        <vertAlign val="superscript"/>
        <sz val="10"/>
        <color theme="1"/>
        <rFont val="Arial"/>
        <family val="2"/>
      </rPr>
      <t>o</t>
    </r>
    <r>
      <rPr>
        <i/>
        <sz val="10"/>
        <color theme="1"/>
        <rFont val="Arial"/>
        <family val="2"/>
      </rPr>
      <t>)</t>
    </r>
    <r>
      <rPr>
        <sz val="10"/>
        <color theme="1"/>
        <rFont val="Arial"/>
        <family val="2"/>
      </rPr>
      <t xml:space="preserve"> </t>
    </r>
  </si>
  <si>
    <r>
      <t xml:space="preserve">… </t>
    </r>
    <r>
      <rPr>
        <i/>
        <sz val="10"/>
        <color theme="1"/>
        <rFont val="Arial"/>
        <family val="2"/>
      </rPr>
      <t>(State type and size of each adjoining service)</t>
    </r>
  </si>
  <si>
    <r>
      <t xml:space="preserve">… </t>
    </r>
    <r>
      <rPr>
        <i/>
        <sz val="10"/>
        <color theme="1"/>
        <rFont val="Arial"/>
        <family val="2"/>
      </rPr>
      <t>(State type and size of each adjoining service etc.)</t>
    </r>
  </si>
  <si>
    <r>
      <t xml:space="preserve">Selected material </t>
    </r>
    <r>
      <rPr>
        <i/>
        <sz val="10"/>
        <color theme="1"/>
        <rFont val="Arial"/>
        <family val="2"/>
      </rPr>
      <t>(state material type and source e.g. G7 or G8, commercial/borrow pits/etc. and layer thickness)</t>
    </r>
    <r>
      <rPr>
        <sz val="10"/>
        <color theme="1"/>
        <rFont val="Arial"/>
        <family val="2"/>
      </rPr>
      <t xml:space="preserve"> compacted to </t>
    </r>
    <r>
      <rPr>
        <i/>
        <sz val="10"/>
        <color theme="1"/>
        <rFont val="Arial"/>
        <family val="2"/>
      </rPr>
      <t>(state minimum compaction)</t>
    </r>
    <r>
      <rPr>
        <sz val="10"/>
        <color theme="1"/>
        <rFont val="Arial"/>
        <family val="2"/>
      </rPr>
      <t> ...% of MDD</t>
    </r>
  </si>
  <si>
    <r>
      <t xml:space="preserve">Subbase material </t>
    </r>
    <r>
      <rPr>
        <i/>
        <sz val="10"/>
        <color theme="1"/>
        <rFont val="Arial"/>
        <family val="2"/>
      </rPr>
      <t>(state material type and source e.g. G5 or G6, commercial/borrow pit etc. and layer thickness)</t>
    </r>
    <r>
      <rPr>
        <sz val="10"/>
        <color theme="1"/>
        <rFont val="Arial"/>
        <family val="2"/>
      </rPr>
      <t xml:space="preserve"> compacted to </t>
    </r>
    <r>
      <rPr>
        <i/>
        <sz val="10"/>
        <color theme="1"/>
        <rFont val="Arial"/>
        <family val="2"/>
      </rPr>
      <t>(state minimum compaction)</t>
    </r>
    <r>
      <rPr>
        <sz val="10"/>
        <color theme="1"/>
        <rFont val="Arial"/>
        <family val="2"/>
      </rPr>
      <t xml:space="preserve"> ...% of MDD  </t>
    </r>
  </si>
  <si>
    <r>
      <t xml:space="preserve">Stabilised subbase material </t>
    </r>
    <r>
      <rPr>
        <i/>
        <sz val="10"/>
        <color theme="1"/>
        <rFont val="Arial"/>
        <family val="2"/>
      </rPr>
      <t>(state material type and source e.g. C3 or C4, commercial/borrow pit etc. and layer thickness)</t>
    </r>
    <r>
      <rPr>
        <sz val="10"/>
        <color theme="1"/>
        <rFont val="Arial"/>
        <family val="2"/>
      </rPr>
      <t xml:space="preserve"> using </t>
    </r>
    <r>
      <rPr>
        <i/>
        <sz val="10"/>
        <color theme="1"/>
        <rFont val="Arial"/>
        <family val="2"/>
      </rPr>
      <t>(state percentage and type of stabilising agent)</t>
    </r>
    <r>
      <rPr>
        <sz val="10"/>
        <color theme="1"/>
        <rFont val="Arial"/>
        <family val="2"/>
      </rPr>
      <t xml:space="preserve"> compacted to </t>
    </r>
    <r>
      <rPr>
        <i/>
        <sz val="10"/>
        <color theme="1"/>
        <rFont val="Arial"/>
        <family val="2"/>
      </rPr>
      <t>(state minimum compaction)</t>
    </r>
    <r>
      <rPr>
        <sz val="10"/>
        <color theme="1"/>
        <rFont val="Arial"/>
        <family val="2"/>
      </rPr>
      <t> ...% of MDD</t>
    </r>
  </si>
  <si>
    <r>
      <t xml:space="preserve">Base material </t>
    </r>
    <r>
      <rPr>
        <i/>
        <sz val="10"/>
        <color theme="1"/>
        <rFont val="Arial"/>
        <family val="2"/>
      </rPr>
      <t>(state material type and source e.g. G1 or G2, commercial/quarry etc. and layer thickness)</t>
    </r>
    <r>
      <rPr>
        <sz val="10"/>
        <color theme="1"/>
        <rFont val="Arial"/>
        <family val="2"/>
      </rPr>
      <t xml:space="preserve"> compacted to </t>
    </r>
    <r>
      <rPr>
        <i/>
        <sz val="10"/>
        <color theme="1"/>
        <rFont val="Arial"/>
        <family val="2"/>
      </rPr>
      <t>(state minimum compaction either 102% for G2 or 104% for G1)</t>
    </r>
    <r>
      <rPr>
        <sz val="10"/>
        <color theme="1"/>
        <rFont val="Arial"/>
        <family val="2"/>
      </rPr>
      <t xml:space="preserve"> ...% of MDD</t>
    </r>
  </si>
  <si>
    <r>
      <t xml:space="preserve">Prime coat </t>
    </r>
    <r>
      <rPr>
        <i/>
        <sz val="10"/>
        <color theme="1"/>
        <rFont val="Arial"/>
        <family val="2"/>
      </rPr>
      <t>(state type of material and application rate)</t>
    </r>
    <r>
      <rPr>
        <sz val="10"/>
        <color theme="1"/>
        <rFont val="Arial"/>
        <family val="2"/>
      </rPr>
      <t xml:space="preserve">  </t>
    </r>
  </si>
  <si>
    <r>
      <t xml:space="preserve">Tack coat </t>
    </r>
    <r>
      <rPr>
        <i/>
        <sz val="10"/>
        <color theme="1"/>
        <rFont val="Arial"/>
        <family val="2"/>
      </rPr>
      <t>(state type of material and application rate)</t>
    </r>
    <r>
      <rPr>
        <sz val="10"/>
        <color theme="1"/>
        <rFont val="Arial"/>
        <family val="2"/>
      </rPr>
      <t xml:space="preserve">  </t>
    </r>
  </si>
  <si>
    <r>
      <t xml:space="preserve">Asphalt material </t>
    </r>
    <r>
      <rPr>
        <i/>
        <sz val="10"/>
        <color theme="1"/>
        <rFont val="Arial"/>
        <family val="2"/>
      </rPr>
      <t>(state asphalt type e.g. continuously graded, binder type, layer thickness and minimum density)</t>
    </r>
  </si>
  <si>
    <r>
      <t xml:space="preserve">Surface treatments </t>
    </r>
    <r>
      <rPr>
        <i/>
        <sz val="10"/>
        <color theme="1"/>
        <rFont val="Arial"/>
        <family val="2"/>
      </rPr>
      <t>(state surfacing type, binder type and application rate, aggregate size and application rate etc.)</t>
    </r>
    <r>
      <rPr>
        <sz val="10"/>
        <color theme="1"/>
        <rFont val="Arial"/>
        <family val="2"/>
      </rPr>
      <t xml:space="preserve">  </t>
    </r>
  </si>
  <si>
    <r>
      <t xml:space="preserve">Saw-cutting other materials </t>
    </r>
    <r>
      <rPr>
        <i/>
        <sz val="10"/>
        <color theme="1"/>
        <rFont val="Arial"/>
        <family val="2"/>
      </rPr>
      <t>(type of material to be specified)</t>
    </r>
    <r>
      <rPr>
        <sz val="10"/>
        <color theme="1"/>
        <rFont val="Arial"/>
        <family val="2"/>
      </rPr>
      <t xml:space="preserve"> to an average depth:</t>
    </r>
  </si>
  <si>
    <r>
      <t xml:space="preserve">… </t>
    </r>
    <r>
      <rPr>
        <i/>
        <sz val="10"/>
        <color theme="1"/>
        <rFont val="Arial"/>
        <family val="2"/>
      </rPr>
      <t>(State type and size of each service (duct, pipe or cable) removed)</t>
    </r>
  </si>
  <si>
    <r>
      <t xml:space="preserve">… etc.  </t>
    </r>
    <r>
      <rPr>
        <i/>
        <sz val="10"/>
        <color theme="1"/>
        <rFont val="Arial"/>
        <family val="2"/>
      </rPr>
      <t>(insert additional items as required)</t>
    </r>
  </si>
  <si>
    <r>
      <t xml:space="preserve">… </t>
    </r>
    <r>
      <rPr>
        <i/>
        <sz val="10"/>
        <color theme="1"/>
        <rFont val="Arial"/>
        <family val="2"/>
      </rPr>
      <t>(State type and size of each service (duct, pipe or cable) disposed of)</t>
    </r>
  </si>
  <si>
    <r>
      <t xml:space="preserve">… etc. </t>
    </r>
    <r>
      <rPr>
        <i/>
        <sz val="10"/>
        <color theme="1"/>
        <rFont val="Arial"/>
        <family val="2"/>
      </rPr>
      <t>(insert additional items as required)</t>
    </r>
  </si>
  <si>
    <r>
      <t xml:space="preserve">… </t>
    </r>
    <r>
      <rPr>
        <i/>
        <sz val="10"/>
        <color theme="1"/>
        <rFont val="Arial"/>
        <family val="2"/>
      </rPr>
      <t>(state diameter (example 110mm diameter (OD))</t>
    </r>
  </si>
  <si>
    <r>
      <t xml:space="preserve">… </t>
    </r>
    <r>
      <rPr>
        <i/>
        <sz val="10"/>
        <color theme="1"/>
        <rFont val="Arial"/>
        <family val="2"/>
      </rPr>
      <t>(state diameter (example 160mm diameter (OD))</t>
    </r>
  </si>
  <si>
    <r>
      <t xml:space="preserve">… </t>
    </r>
    <r>
      <rPr>
        <i/>
        <sz val="10"/>
        <color theme="1"/>
        <rFont val="Arial"/>
        <family val="2"/>
      </rPr>
      <t>(state diameter)</t>
    </r>
  </si>
  <si>
    <r>
      <t xml:space="preserve">… </t>
    </r>
    <r>
      <rPr>
        <i/>
        <sz val="10"/>
        <color theme="1"/>
        <rFont val="Arial"/>
        <family val="2"/>
      </rPr>
      <t>(state for each duct the material type, class etc.)</t>
    </r>
  </si>
  <si>
    <r>
      <t xml:space="preserve">… </t>
    </r>
    <r>
      <rPr>
        <i/>
        <sz val="10"/>
        <color theme="1"/>
        <rFont val="Arial"/>
        <family val="2"/>
      </rPr>
      <t>(state for each duct to be laid the material type)</t>
    </r>
  </si>
  <si>
    <r>
      <t xml:space="preserve">Non-cohesive material </t>
    </r>
    <r>
      <rPr>
        <i/>
        <sz val="10"/>
        <color theme="1"/>
        <rFont val="Arial"/>
        <family val="2"/>
      </rPr>
      <t>(state material type)</t>
    </r>
  </si>
  <si>
    <r>
      <t xml:space="preserve">Crushed stone material </t>
    </r>
    <r>
      <rPr>
        <i/>
        <sz val="10"/>
        <color theme="1"/>
        <rFont val="Arial"/>
        <family val="2"/>
      </rPr>
      <t>(state material type)</t>
    </r>
    <r>
      <rPr>
        <sz val="10"/>
        <color theme="1"/>
        <rFont val="Arial"/>
        <family val="2"/>
      </rPr>
      <t xml:space="preserve"> </t>
    </r>
  </si>
  <si>
    <r>
      <t xml:space="preserve">Cement </t>
    </r>
    <r>
      <rPr>
        <i/>
        <sz val="10"/>
        <color theme="1"/>
        <rFont val="Arial"/>
        <family val="2"/>
      </rPr>
      <t>(state class/type of cement)</t>
    </r>
    <r>
      <rPr>
        <sz val="10"/>
        <color theme="1"/>
        <rFont val="Arial"/>
        <family val="2"/>
      </rPr>
      <t xml:space="preserve"> for stabilising bedding</t>
    </r>
  </si>
  <si>
    <r>
      <t xml:space="preserve">Concrete bedding </t>
    </r>
    <r>
      <rPr>
        <i/>
        <sz val="10"/>
        <color theme="1"/>
        <rFont val="Arial"/>
        <family val="2"/>
      </rPr>
      <t>(state class of concrete)</t>
    </r>
  </si>
  <si>
    <r>
      <t xml:space="preserve">Concrete encasement of ducts </t>
    </r>
    <r>
      <rPr>
        <i/>
        <sz val="10"/>
        <color theme="1"/>
        <rFont val="Arial"/>
        <family val="2"/>
      </rPr>
      <t>(state class of concrete)</t>
    </r>
    <r>
      <rPr>
        <b/>
        <sz val="10"/>
        <color theme="1"/>
        <rFont val="Arial"/>
        <family val="2"/>
      </rPr>
      <t xml:space="preserve"> </t>
    </r>
  </si>
  <si>
    <r>
      <t xml:space="preserve">Duct marking </t>
    </r>
    <r>
      <rPr>
        <i/>
        <sz val="10"/>
        <color theme="1"/>
        <rFont val="Arial"/>
        <family val="2"/>
      </rPr>
      <t>(state type)</t>
    </r>
  </si>
  <si>
    <r>
      <t xml:space="preserve">… </t>
    </r>
    <r>
      <rPr>
        <i/>
        <sz val="10"/>
        <color theme="1"/>
        <rFont val="Arial"/>
        <family val="2"/>
      </rPr>
      <t>(state type)</t>
    </r>
  </si>
  <si>
    <r>
      <t xml:space="preserve">Handholes </t>
    </r>
    <r>
      <rPr>
        <i/>
        <sz val="10"/>
        <color theme="1"/>
        <rFont val="Arial"/>
        <family val="2"/>
      </rPr>
      <t>(state type and drawing reference etc.)</t>
    </r>
  </si>
  <si>
    <r>
      <t xml:space="preserve">… </t>
    </r>
    <r>
      <rPr>
        <i/>
        <sz val="10"/>
        <color theme="1"/>
        <rFont val="Arial"/>
        <family val="2"/>
      </rPr>
      <t>(state depth range (example over 1,0m and up to 1,5m deep))</t>
    </r>
  </si>
  <si>
    <r>
      <t xml:space="preserve">… </t>
    </r>
    <r>
      <rPr>
        <i/>
        <sz val="10"/>
        <color theme="1"/>
        <rFont val="Arial"/>
        <family val="2"/>
      </rPr>
      <t>(state depth range (example over 1,5m and up to 2,0m deep))</t>
    </r>
  </si>
  <si>
    <r>
      <t xml:space="preserve">Manholes </t>
    </r>
    <r>
      <rPr>
        <i/>
        <sz val="10"/>
        <color theme="1"/>
        <rFont val="Arial"/>
        <family val="2"/>
      </rPr>
      <t>(state type and drawing reference etc.)</t>
    </r>
    <r>
      <rPr>
        <b/>
        <sz val="10"/>
        <color theme="1"/>
        <rFont val="Arial"/>
        <family val="2"/>
      </rPr>
      <t xml:space="preserve"> </t>
    </r>
  </si>
  <si>
    <r>
      <t xml:space="preserve">… </t>
    </r>
    <r>
      <rPr>
        <i/>
        <sz val="10"/>
        <color theme="1"/>
        <rFont val="Arial"/>
        <family val="2"/>
      </rPr>
      <t>(state depth range)</t>
    </r>
  </si>
  <si>
    <r>
      <t xml:space="preserve">Access chambers </t>
    </r>
    <r>
      <rPr>
        <i/>
        <sz val="10"/>
        <color theme="1"/>
        <rFont val="Arial"/>
        <family val="2"/>
      </rPr>
      <t>(state type and drawing reference etc.)</t>
    </r>
    <r>
      <rPr>
        <sz val="10"/>
        <color theme="1"/>
        <rFont val="Arial"/>
        <family val="2"/>
      </rPr>
      <t xml:space="preserve">   </t>
    </r>
  </si>
  <si>
    <r>
      <t xml:space="preserve">… </t>
    </r>
    <r>
      <rPr>
        <i/>
        <sz val="10"/>
        <color theme="1"/>
        <rFont val="Arial"/>
        <family val="2"/>
      </rPr>
      <t>(state type, depth range and drawing reference etc.)</t>
    </r>
  </si>
  <si>
    <t>Covers and frames for duct handholes, manholes and access chambers</t>
  </si>
  <si>
    <r>
      <t xml:space="preserve">… </t>
    </r>
    <r>
      <rPr>
        <i/>
        <sz val="10"/>
        <color theme="1"/>
        <rFont val="Arial"/>
        <family val="2"/>
      </rPr>
      <t>(State type, strength class and size of cover and frame)</t>
    </r>
  </si>
  <si>
    <t>Install duct handhole, manhole and access chamber covers and frames provided by others</t>
  </si>
  <si>
    <r>
      <t xml:space="preserve">… </t>
    </r>
    <r>
      <rPr>
        <i/>
        <sz val="10"/>
        <color theme="1"/>
        <rFont val="Arial"/>
        <family val="2"/>
      </rPr>
      <t>(State for each sewer the pipe material type, class, joint type and the class of bedding etc.)</t>
    </r>
  </si>
  <si>
    <r>
      <t xml:space="preserve">… </t>
    </r>
    <r>
      <rPr>
        <i/>
        <sz val="10"/>
        <color theme="1"/>
        <rFont val="Arial"/>
        <family val="2"/>
      </rPr>
      <t>(state for each sewer the pipe material type, class, joint type and the class of bedding etc.)</t>
    </r>
  </si>
  <si>
    <r>
      <t xml:space="preserve">…etc. </t>
    </r>
    <r>
      <rPr>
        <i/>
        <sz val="10"/>
        <color theme="1"/>
        <rFont val="Arial"/>
        <family val="2"/>
      </rPr>
      <t>(insert additional items as required)</t>
    </r>
  </si>
  <si>
    <r>
      <t xml:space="preserve">… </t>
    </r>
    <r>
      <rPr>
        <i/>
        <sz val="10"/>
        <color theme="1"/>
        <rFont val="Arial"/>
        <family val="2"/>
      </rPr>
      <t>(state for each sewer special the type, class, etc.)</t>
    </r>
  </si>
  <si>
    <r>
      <t xml:space="preserve">Trenches over 1,0m and up to 2,0m wide </t>
    </r>
    <r>
      <rPr>
        <i/>
        <sz val="10"/>
        <color theme="1"/>
        <rFont val="Arial"/>
        <family val="2"/>
      </rPr>
      <t>(in intermediate material)</t>
    </r>
  </si>
  <si>
    <t>Bedding for sewers (Class B and C) and fill blanket compacted to 90% of MDD (100% for sand)</t>
  </si>
  <si>
    <t>From other excavations on site</t>
  </si>
  <si>
    <r>
      <t xml:space="preserve">Concrete (Class A) bedding </t>
    </r>
    <r>
      <rPr>
        <i/>
        <sz val="10"/>
        <color theme="1"/>
        <rFont val="Arial"/>
        <family val="2"/>
      </rPr>
      <t>(state class of concrete)</t>
    </r>
  </si>
  <si>
    <r>
      <t xml:space="preserve">Concrete encasement </t>
    </r>
    <r>
      <rPr>
        <i/>
        <sz val="10"/>
        <color theme="1"/>
        <rFont val="Arial"/>
        <family val="2"/>
      </rPr>
      <t xml:space="preserve">(state class of concrete)  </t>
    </r>
  </si>
  <si>
    <r>
      <t xml:space="preserve">Manholes </t>
    </r>
    <r>
      <rPr>
        <i/>
        <sz val="10"/>
        <color theme="1"/>
        <rFont val="Arial"/>
        <family val="2"/>
      </rPr>
      <t>(state type and drawing reference etc.)</t>
    </r>
    <r>
      <rPr>
        <sz val="10"/>
        <color theme="1"/>
        <rFont val="Arial"/>
        <family val="2"/>
      </rPr>
      <t xml:space="preserve"> </t>
    </r>
  </si>
  <si>
    <r>
      <t xml:space="preserve">… </t>
    </r>
    <r>
      <rPr>
        <i/>
        <sz val="10"/>
        <color theme="1"/>
        <rFont val="Arial"/>
        <family val="2"/>
      </rPr>
      <t>(state pipe size and depth range)</t>
    </r>
  </si>
  <si>
    <r>
      <t xml:space="preserve">Extra over item C2.3.5.1 for backdrops for manholes </t>
    </r>
    <r>
      <rPr>
        <i/>
        <sz val="10"/>
        <color theme="1"/>
        <rFont val="Arial"/>
        <family val="2"/>
      </rPr>
      <t>(state type and drawing reference etc.)</t>
    </r>
  </si>
  <si>
    <r>
      <t xml:space="preserve">Inspection chambers </t>
    </r>
    <r>
      <rPr>
        <i/>
        <sz val="10"/>
        <color theme="1"/>
        <rFont val="Arial"/>
        <family val="2"/>
      </rPr>
      <t>(state type and drawing reference etc.)</t>
    </r>
    <r>
      <rPr>
        <b/>
        <sz val="10"/>
        <color theme="1"/>
        <rFont val="Arial"/>
        <family val="2"/>
      </rPr>
      <t xml:space="preserve"> </t>
    </r>
  </si>
  <si>
    <r>
      <t xml:space="preserve">Cleaning eyes </t>
    </r>
    <r>
      <rPr>
        <i/>
        <sz val="10"/>
        <color theme="1"/>
        <rFont val="Arial"/>
        <family val="2"/>
      </rPr>
      <t>(state type and drawing reference etc.)</t>
    </r>
  </si>
  <si>
    <r>
      <t xml:space="preserve">Other structures </t>
    </r>
    <r>
      <rPr>
        <i/>
        <sz val="10"/>
        <color theme="1"/>
        <rFont val="Arial"/>
        <family val="2"/>
      </rPr>
      <t>(state type and drawing reference etc.)</t>
    </r>
  </si>
  <si>
    <r>
      <t xml:space="preserve">… </t>
    </r>
    <r>
      <rPr>
        <i/>
        <sz val="10"/>
        <color theme="1"/>
        <rFont val="Arial"/>
        <family val="2"/>
      </rPr>
      <t>(state type, strength class and size of cover and frame)</t>
    </r>
  </si>
  <si>
    <t>Sewer accessories (anchor blocks, marker posts, plug stoppers etc.)</t>
  </si>
  <si>
    <r>
      <t xml:space="preserve">Anchor blocks </t>
    </r>
    <r>
      <rPr>
        <i/>
        <sz val="10"/>
        <color theme="1"/>
        <rFont val="Arial"/>
        <family val="2"/>
      </rPr>
      <t>(state type and drawing reference)</t>
    </r>
    <r>
      <rPr>
        <sz val="10"/>
        <color theme="1"/>
        <rFont val="Arial"/>
        <family val="2"/>
      </rPr>
      <t xml:space="preserve"> </t>
    </r>
  </si>
  <si>
    <r>
      <t xml:space="preserve">Anchor blocks </t>
    </r>
    <r>
      <rPr>
        <i/>
        <sz val="10"/>
        <color theme="1"/>
        <rFont val="Arial"/>
        <family val="2"/>
      </rPr>
      <t>(state type and drawing reference)</t>
    </r>
  </si>
  <si>
    <r>
      <t xml:space="preserve">Marker posts </t>
    </r>
    <r>
      <rPr>
        <i/>
        <sz val="10"/>
        <color theme="1"/>
        <rFont val="Arial"/>
        <family val="2"/>
      </rPr>
      <t>(state type and drawing reference)</t>
    </r>
    <r>
      <rPr>
        <sz val="10"/>
        <color theme="1"/>
        <rFont val="Arial"/>
        <family val="2"/>
      </rPr>
      <t xml:space="preserve"> </t>
    </r>
  </si>
  <si>
    <r>
      <t xml:space="preserve">Plug stoppers </t>
    </r>
    <r>
      <rPr>
        <i/>
        <sz val="10"/>
        <color theme="1"/>
        <rFont val="Arial"/>
        <family val="2"/>
      </rPr>
      <t>(state type)</t>
    </r>
  </si>
  <si>
    <r>
      <t xml:space="preserve">Etc., </t>
    </r>
    <r>
      <rPr>
        <i/>
        <sz val="10"/>
        <rFont val="Arial"/>
        <family val="2"/>
      </rPr>
      <t xml:space="preserve">(insert additional items as required) </t>
    </r>
  </si>
  <si>
    <r>
      <t xml:space="preserve">Erf connections </t>
    </r>
    <r>
      <rPr>
        <i/>
        <sz val="10"/>
        <color theme="1"/>
        <rFont val="Arial"/>
        <family val="2"/>
      </rPr>
      <t>(state type, depth range and drawing reference)</t>
    </r>
  </si>
  <si>
    <r>
      <t xml:space="preserve">Connection length </t>
    </r>
    <r>
      <rPr>
        <i/>
        <sz val="10"/>
        <color theme="1"/>
        <rFont val="Arial"/>
        <family val="2"/>
      </rPr>
      <t>(state length in metres)</t>
    </r>
    <r>
      <rPr>
        <sz val="10"/>
        <color theme="1"/>
        <rFont val="Arial"/>
        <family val="2"/>
      </rPr>
      <t xml:space="preserve"> </t>
    </r>
  </si>
  <si>
    <r>
      <t xml:space="preserve">… </t>
    </r>
    <r>
      <rPr>
        <i/>
        <sz val="10"/>
        <color theme="1"/>
        <rFont val="Arial"/>
        <family val="2"/>
      </rPr>
      <t>(state type, depth range, etc.)</t>
    </r>
  </si>
  <si>
    <r>
      <t xml:space="preserve">… </t>
    </r>
    <r>
      <rPr>
        <i/>
        <sz val="10"/>
        <color theme="1"/>
        <rFont val="Arial"/>
        <family val="2"/>
      </rPr>
      <t>(state position, specification and drawing reference etc.)</t>
    </r>
  </si>
  <si>
    <r>
      <t xml:space="preserve">… </t>
    </r>
    <r>
      <rPr>
        <i/>
        <sz val="10"/>
        <color theme="1"/>
        <rFont val="Arial"/>
        <family val="2"/>
      </rPr>
      <t>(state manhole type and drawing reference and height raised)</t>
    </r>
  </si>
  <si>
    <r>
      <t xml:space="preserve">… </t>
    </r>
    <r>
      <rPr>
        <i/>
        <sz val="10"/>
        <color theme="1"/>
        <rFont val="Arial"/>
        <family val="2"/>
      </rPr>
      <t>(state manhole type and drawing reference and height lowered)</t>
    </r>
  </si>
  <si>
    <r>
      <t xml:space="preserve">… </t>
    </r>
    <r>
      <rPr>
        <i/>
        <sz val="10"/>
        <color theme="1"/>
        <rFont val="Arial"/>
        <family val="2"/>
      </rPr>
      <t>(state pipe diameter)</t>
    </r>
  </si>
  <si>
    <r>
      <t xml:space="preserve">… </t>
    </r>
    <r>
      <rPr>
        <i/>
        <sz val="10"/>
        <color theme="1"/>
        <rFont val="Arial"/>
        <family val="2"/>
      </rPr>
      <t>(Pay items C2.3.12 to C2.3.20 have been deliberately left for use for additional contract specific sewer related pay items inserted via the Contract Documentation)</t>
    </r>
  </si>
  <si>
    <r>
      <t xml:space="preserve">… </t>
    </r>
    <r>
      <rPr>
        <i/>
        <sz val="10"/>
        <color theme="1"/>
        <rFont val="Arial"/>
        <family val="2"/>
      </rPr>
      <t>(state for each water main the pipe material type, class, coupling type and the class of bedding etc.)</t>
    </r>
  </si>
  <si>
    <r>
      <t xml:space="preserve">… </t>
    </r>
    <r>
      <rPr>
        <i/>
        <sz val="10"/>
        <color theme="1"/>
        <rFont val="Arial"/>
        <family val="2"/>
      </rPr>
      <t>(state for each water main fitting or special the type, class etc.)</t>
    </r>
  </si>
  <si>
    <r>
      <t xml:space="preserve">… </t>
    </r>
    <r>
      <rPr>
        <i/>
        <sz val="10"/>
        <color theme="1"/>
        <rFont val="Arial"/>
        <family val="2"/>
      </rPr>
      <t>(state for each water main valve the type, class etc.)</t>
    </r>
  </si>
  <si>
    <r>
      <t xml:space="preserve">... </t>
    </r>
    <r>
      <rPr>
        <i/>
        <sz val="10"/>
        <color theme="1"/>
        <rFont val="Arial"/>
        <family val="2"/>
      </rPr>
      <t>(state for each water main valve the type, class etc.)</t>
    </r>
  </si>
  <si>
    <r>
      <t xml:space="preserve">… </t>
    </r>
    <r>
      <rPr>
        <i/>
        <sz val="10"/>
        <color theme="1"/>
        <rFont val="Arial"/>
        <family val="2"/>
      </rPr>
      <t>(state for each water main the pipe collar and special coupling type)</t>
    </r>
  </si>
  <si>
    <r>
      <t xml:space="preserve">… </t>
    </r>
    <r>
      <rPr>
        <i/>
        <sz val="10"/>
        <color theme="1"/>
        <rFont val="Arial"/>
        <family val="2"/>
      </rPr>
      <t>(state for each water main the pipe material type and coupling type)</t>
    </r>
  </si>
  <si>
    <r>
      <t xml:space="preserve">… </t>
    </r>
    <r>
      <rPr>
        <i/>
        <sz val="10"/>
        <color theme="1"/>
        <rFont val="Arial"/>
        <family val="2"/>
      </rPr>
      <t>(state for each short run water main the pipe material type, class and class of bedding etc.)</t>
    </r>
  </si>
  <si>
    <r>
      <t xml:space="preserve">… </t>
    </r>
    <r>
      <rPr>
        <i/>
        <sz val="10"/>
        <color theme="1"/>
        <rFont val="Arial"/>
        <family val="2"/>
      </rPr>
      <t>(state pipe diameter and length)</t>
    </r>
  </si>
  <si>
    <r>
      <t xml:space="preserve">… </t>
    </r>
    <r>
      <rPr>
        <i/>
        <sz val="10"/>
        <color theme="1"/>
        <rFont val="Arial"/>
        <family val="2"/>
      </rPr>
      <t>(state for each short run water main the fitting, bend or special type, class etc.)</t>
    </r>
  </si>
  <si>
    <r>
      <t xml:space="preserve">… </t>
    </r>
    <r>
      <rPr>
        <i/>
        <sz val="10"/>
        <color theme="1"/>
        <rFont val="Arial"/>
        <family val="2"/>
      </rPr>
      <t>(state for each water main the number of joints to be encased (wrapped))</t>
    </r>
  </si>
  <si>
    <r>
      <t xml:space="preserve">… </t>
    </r>
    <r>
      <rPr>
        <i/>
        <sz val="10"/>
        <color theme="1"/>
        <rFont val="Arial"/>
        <family val="2"/>
      </rPr>
      <t>(describe hydrant type)</t>
    </r>
  </si>
  <si>
    <r>
      <t xml:space="preserve">… </t>
    </r>
    <r>
      <rPr>
        <i/>
        <sz val="10"/>
        <color theme="1"/>
        <rFont val="Arial"/>
        <family val="2"/>
      </rPr>
      <t>(describe water meter type)</t>
    </r>
  </si>
  <si>
    <t>Bedding for water mains (Class B and C) and fill blanket compacted to 90% of MDD (100% for sand)</t>
  </si>
  <si>
    <r>
      <t xml:space="preserve">Concrete encasement </t>
    </r>
    <r>
      <rPr>
        <i/>
        <sz val="10"/>
        <color theme="1"/>
        <rFont val="Arial"/>
        <family val="2"/>
      </rPr>
      <t>(state class of concrete)</t>
    </r>
    <r>
      <rPr>
        <sz val="10"/>
        <color theme="1"/>
        <rFont val="Arial"/>
        <family val="2"/>
      </rPr>
      <t xml:space="preserve"> </t>
    </r>
  </si>
  <si>
    <r>
      <t xml:space="preserve">Manholes </t>
    </r>
    <r>
      <rPr>
        <i/>
        <sz val="10"/>
        <color theme="1"/>
        <rFont val="Arial"/>
        <family val="2"/>
      </rPr>
      <t>(state type and drawing references etc.)</t>
    </r>
    <r>
      <rPr>
        <sz val="10"/>
        <color theme="1"/>
        <rFont val="Arial"/>
        <family val="2"/>
      </rPr>
      <t xml:space="preserve"> </t>
    </r>
  </si>
  <si>
    <r>
      <t xml:space="preserve">Valve chambers </t>
    </r>
    <r>
      <rPr>
        <i/>
        <sz val="10"/>
        <color theme="1"/>
        <rFont val="Arial"/>
        <family val="2"/>
      </rPr>
      <t>(state valve type (gate valve, single or double air valve etc.)</t>
    </r>
    <r>
      <rPr>
        <sz val="10"/>
        <color theme="1"/>
        <rFont val="Arial"/>
        <family val="2"/>
      </rPr>
      <t xml:space="preserve"> and drawing references etc.</t>
    </r>
  </si>
  <si>
    <r>
      <t xml:space="preserve">Hydrant chambers </t>
    </r>
    <r>
      <rPr>
        <i/>
        <sz val="10"/>
        <color theme="1"/>
        <rFont val="Arial"/>
        <family val="2"/>
      </rPr>
      <t>(state type etc. and drawing references etc.)</t>
    </r>
    <r>
      <rPr>
        <b/>
        <sz val="10"/>
        <color theme="1"/>
        <rFont val="Arial"/>
        <family val="2"/>
      </rPr>
      <t xml:space="preserve"> </t>
    </r>
  </si>
  <si>
    <r>
      <t xml:space="preserve">Other structures </t>
    </r>
    <r>
      <rPr>
        <i/>
        <sz val="10"/>
        <color theme="1"/>
        <rFont val="Arial"/>
        <family val="2"/>
      </rPr>
      <t>(state type etc. and drawing reference etc.)</t>
    </r>
  </si>
  <si>
    <r>
      <t xml:space="preserve">… </t>
    </r>
    <r>
      <rPr>
        <i/>
        <sz val="10"/>
        <color theme="1"/>
        <rFont val="Arial"/>
        <family val="2"/>
      </rPr>
      <t>(describe manhole or chamber and state type of cover and frame)</t>
    </r>
  </si>
  <si>
    <r>
      <t xml:space="preserve">Anchor or thrust blocks </t>
    </r>
    <r>
      <rPr>
        <i/>
        <sz val="10"/>
        <color theme="1"/>
        <rFont val="Arial"/>
        <family val="2"/>
      </rPr>
      <t>(state type and drawing reference)</t>
    </r>
    <r>
      <rPr>
        <sz val="10"/>
        <color theme="1"/>
        <rFont val="Arial"/>
        <family val="2"/>
      </rPr>
      <t xml:space="preserve"> </t>
    </r>
  </si>
  <si>
    <r>
      <t xml:space="preserve">Anchor or thrust blocks </t>
    </r>
    <r>
      <rPr>
        <i/>
        <sz val="10"/>
        <color theme="1"/>
        <rFont val="Arial"/>
        <family val="2"/>
      </rPr>
      <t>(state type and drawing reference)</t>
    </r>
  </si>
  <si>
    <r>
      <t xml:space="preserve">Pedestals </t>
    </r>
    <r>
      <rPr>
        <i/>
        <sz val="10"/>
        <color theme="1"/>
        <rFont val="Arial"/>
        <family val="2"/>
      </rPr>
      <t>(state type and drawing reference)</t>
    </r>
  </si>
  <si>
    <r>
      <t xml:space="preserve">Marker posts or blocks </t>
    </r>
    <r>
      <rPr>
        <i/>
        <sz val="10"/>
        <color theme="1"/>
        <rFont val="Arial"/>
        <family val="2"/>
      </rPr>
      <t>(state type and drawing reference)</t>
    </r>
    <r>
      <rPr>
        <sz val="10"/>
        <color theme="1"/>
        <rFont val="Arial"/>
        <family val="2"/>
      </rPr>
      <t xml:space="preserve"> </t>
    </r>
  </si>
  <si>
    <r>
      <t xml:space="preserve">… </t>
    </r>
    <r>
      <rPr>
        <i/>
        <sz val="10"/>
        <color theme="1"/>
        <rFont val="Arial"/>
        <family val="2"/>
      </rPr>
      <t>(state connection details)</t>
    </r>
  </si>
  <si>
    <r>
      <t xml:space="preserve">… </t>
    </r>
    <r>
      <rPr>
        <i/>
        <sz val="10"/>
        <color theme="1"/>
        <rFont val="Arial"/>
        <family val="2"/>
      </rPr>
      <t>(state type and drawing reference and height lowered)</t>
    </r>
  </si>
  <si>
    <r>
      <t xml:space="preserve">… </t>
    </r>
    <r>
      <rPr>
        <i/>
        <sz val="10"/>
        <color theme="1"/>
        <rFont val="Arial"/>
        <family val="2"/>
      </rPr>
      <t>(state diameter of pipe disinfected)</t>
    </r>
  </si>
  <si>
    <r>
      <t xml:space="preserve">Uncrushed material </t>
    </r>
    <r>
      <rPr>
        <i/>
        <sz val="10"/>
        <color theme="1"/>
        <rFont val="Arial"/>
        <family val="2"/>
      </rPr>
      <t>(state material type)</t>
    </r>
  </si>
  <si>
    <r>
      <t xml:space="preserve">Crushed stone material </t>
    </r>
    <r>
      <rPr>
        <i/>
        <sz val="10"/>
        <color theme="1"/>
        <rFont val="Arial"/>
        <family val="2"/>
      </rPr>
      <t>(state material type)</t>
    </r>
  </si>
  <si>
    <r>
      <t xml:space="preserve">Electrical warning tape </t>
    </r>
    <r>
      <rPr>
        <i/>
        <sz val="10"/>
        <color theme="1"/>
        <rFont val="Arial"/>
        <family val="2"/>
      </rPr>
      <t>(state type)</t>
    </r>
  </si>
  <si>
    <r>
      <t xml:space="preserve">Concrete slab protection </t>
    </r>
    <r>
      <rPr>
        <i/>
        <sz val="10"/>
        <color theme="1"/>
        <rFont val="Arial"/>
        <family val="2"/>
      </rPr>
      <t>(state type and dimensions etc.)</t>
    </r>
    <r>
      <rPr>
        <sz val="10"/>
        <color theme="1"/>
        <rFont val="Arial"/>
        <family val="2"/>
      </rPr>
      <t xml:space="preserve"> </t>
    </r>
  </si>
  <si>
    <r>
      <t xml:space="preserve">Cable markers </t>
    </r>
    <r>
      <rPr>
        <i/>
        <sz val="10"/>
        <color theme="1"/>
        <rFont val="Arial"/>
        <family val="2"/>
      </rPr>
      <t>(state type)</t>
    </r>
  </si>
  <si>
    <r>
      <t xml:space="preserve">Crushed stone obtained from approved sources on the site </t>
    </r>
    <r>
      <rPr>
        <i/>
        <sz val="10"/>
        <color theme="1"/>
        <rFont val="Arial"/>
        <family val="2"/>
      </rPr>
      <t>(state grade and size)</t>
    </r>
  </si>
  <si>
    <r>
      <t xml:space="preserve">Crushed stone obtained from commercial sources </t>
    </r>
    <r>
      <rPr>
        <i/>
        <sz val="10"/>
        <color theme="1"/>
        <rFont val="Arial"/>
        <family val="2"/>
      </rPr>
      <t>(state grade)</t>
    </r>
  </si>
  <si>
    <r>
      <t xml:space="preserve">Natural sand obtained from approved sources </t>
    </r>
    <r>
      <rPr>
        <i/>
        <sz val="10"/>
        <color theme="1"/>
        <rFont val="Arial"/>
        <family val="2"/>
      </rPr>
      <t>(state grade &amp; source)</t>
    </r>
  </si>
  <si>
    <r>
      <t xml:space="preserve">Natural sand from commercial sources </t>
    </r>
    <r>
      <rPr>
        <i/>
        <sz val="10"/>
        <color theme="1"/>
        <rFont val="Arial"/>
        <family val="2"/>
      </rPr>
      <t>(state grade)</t>
    </r>
  </si>
  <si>
    <r>
      <t xml:space="preserve">U-PVC pipes and fittings, normal duty, complete with couplings </t>
    </r>
    <r>
      <rPr>
        <i/>
        <sz val="10"/>
        <color theme="1"/>
        <rFont val="Arial"/>
        <family val="2"/>
      </rPr>
      <t>(state size and whether or not perforated or slotted)</t>
    </r>
  </si>
  <si>
    <r>
      <t xml:space="preserve">In-plane drainage systems </t>
    </r>
    <r>
      <rPr>
        <i/>
        <sz val="10"/>
        <color theme="1"/>
        <rFont val="Arial"/>
        <family val="2"/>
      </rPr>
      <t>(state size, type of core and type grade, etc. of geotextile)</t>
    </r>
  </si>
  <si>
    <r>
      <t xml:space="preserve">Vertical subsoil strip drainage systems </t>
    </r>
    <r>
      <rPr>
        <i/>
        <sz val="10"/>
        <color theme="1"/>
        <rFont val="Arial"/>
        <family val="2"/>
      </rPr>
      <t>(state size, type of core and type grade, etc. of geotextile)</t>
    </r>
  </si>
  <si>
    <r>
      <t xml:space="preserve">Panel drainage systems </t>
    </r>
    <r>
      <rPr>
        <i/>
        <sz val="10"/>
        <color theme="1"/>
        <rFont val="Arial"/>
        <family val="2"/>
      </rPr>
      <t>(state size, type of core and type grade, etc. of geotextile)</t>
    </r>
  </si>
  <si>
    <r>
      <t xml:space="preserve">Alternative drainage systems as detailed in Contract Documentation </t>
    </r>
    <r>
      <rPr>
        <i/>
        <sz val="10"/>
        <color theme="1"/>
        <rFont val="Arial"/>
        <family val="2"/>
      </rPr>
      <t>(state size, type and other details)</t>
    </r>
  </si>
  <si>
    <r>
      <t xml:space="preserve">Extra over sub-items C3.2.2.1 and C3.2.2.2 for screed layers </t>
    </r>
    <r>
      <rPr>
        <i/>
        <sz val="10"/>
        <color theme="1"/>
        <rFont val="Arial"/>
        <family val="2"/>
      </rPr>
      <t>(class of concrete indicated)</t>
    </r>
  </si>
  <si>
    <r>
      <t xml:space="preserve">On Class A bedding </t>
    </r>
    <r>
      <rPr>
        <i/>
        <sz val="10"/>
        <color theme="1"/>
        <rFont val="Arial"/>
        <family val="2"/>
      </rPr>
      <t>(type and diameter indicated)</t>
    </r>
  </si>
  <si>
    <r>
      <t xml:space="preserve">On Class B bedding </t>
    </r>
    <r>
      <rPr>
        <i/>
        <sz val="10"/>
        <color theme="1"/>
        <rFont val="Arial"/>
        <family val="2"/>
      </rPr>
      <t>(type and diameter indicated)</t>
    </r>
  </si>
  <si>
    <r>
      <t xml:space="preserve">On Class C bedding </t>
    </r>
    <r>
      <rPr>
        <i/>
        <sz val="10"/>
        <color theme="1"/>
        <rFont val="Arial"/>
        <family val="2"/>
      </rPr>
      <t>(type and diameter indicated)</t>
    </r>
  </si>
  <si>
    <r>
      <t xml:space="preserve">On Class D bedding </t>
    </r>
    <r>
      <rPr>
        <i/>
        <sz val="10"/>
        <color theme="1"/>
        <rFont val="Arial"/>
        <family val="2"/>
      </rPr>
      <t>(type and diameter indicated)</t>
    </r>
  </si>
  <si>
    <r>
      <t xml:space="preserve">Provision of skew ends of pipe culvert </t>
    </r>
    <r>
      <rPr>
        <i/>
        <sz val="10"/>
        <color theme="1"/>
        <rFont val="Arial"/>
        <family val="2"/>
      </rPr>
      <t>(type and diameter indicated)</t>
    </r>
  </si>
  <si>
    <r>
      <t xml:space="preserve">Protective coating to metal culverts </t>
    </r>
    <r>
      <rPr>
        <i/>
        <sz val="10"/>
        <color theme="1"/>
        <rFont val="Arial"/>
        <family val="2"/>
      </rPr>
      <t>(culvert size; inside/outside/ both sides; coating type &amp; thickness indicated)</t>
    </r>
  </si>
  <si>
    <r>
      <t xml:space="preserve">Prefabricated portal culverts; wall and roof combination </t>
    </r>
    <r>
      <rPr>
        <i/>
        <sz val="10"/>
        <color theme="1"/>
        <rFont val="Arial"/>
        <family val="2"/>
      </rPr>
      <t>(size and type indicated)</t>
    </r>
  </si>
  <si>
    <r>
      <t xml:space="preserve">Prefabricated floor slabs </t>
    </r>
    <r>
      <rPr>
        <i/>
        <sz val="10"/>
        <color theme="1"/>
        <rFont val="Arial"/>
        <family val="2"/>
      </rPr>
      <t>(size and type indicated)</t>
    </r>
  </si>
  <si>
    <r>
      <t xml:space="preserve">Prefabricated roof slabs </t>
    </r>
    <r>
      <rPr>
        <i/>
        <sz val="10"/>
        <color theme="1"/>
        <rFont val="Arial"/>
        <family val="2"/>
      </rPr>
      <t>(size and type indicated)</t>
    </r>
  </si>
  <si>
    <r>
      <t xml:space="preserve">In walls, excluding formwork but including Class U2 surface finish </t>
    </r>
    <r>
      <rPr>
        <i/>
        <sz val="10"/>
        <color theme="1"/>
        <rFont val="Arial"/>
        <family val="2"/>
      </rPr>
      <t>(class of concrete indicated)</t>
    </r>
  </si>
  <si>
    <r>
      <t xml:space="preserve">In roof slabs for rectangular culverts, excluding formwork but including Class U2 surfacing finish and joints </t>
    </r>
    <r>
      <rPr>
        <i/>
        <sz val="10"/>
        <color theme="1"/>
        <rFont val="Arial"/>
        <family val="2"/>
      </rPr>
      <t>(class of concrete indicated)</t>
    </r>
  </si>
  <si>
    <r>
      <t xml:space="preserve">Formwork of concrete under items C3.2.7.3 to 5 above </t>
    </r>
    <r>
      <rPr>
        <i/>
        <sz val="10"/>
        <color theme="1"/>
        <rFont val="Arial"/>
        <family val="2"/>
      </rPr>
      <t>(Class of finish indicated)</t>
    </r>
  </si>
  <si>
    <r>
      <t xml:space="preserve">Concrete linings for the inverts of metal culverts, including formwork and Class U2 surface finish </t>
    </r>
    <r>
      <rPr>
        <i/>
        <sz val="10"/>
        <color theme="1"/>
        <rFont val="Arial"/>
        <family val="2"/>
      </rPr>
      <t>(class of concrete indicated)</t>
    </r>
  </si>
  <si>
    <r>
      <t xml:space="preserve">Concrete backfill or encasement for culverts </t>
    </r>
    <r>
      <rPr>
        <i/>
        <sz val="10"/>
        <color theme="1"/>
        <rFont val="Arial"/>
        <family val="2"/>
      </rPr>
      <t>(Type and Class of concrete indicated)</t>
    </r>
  </si>
  <si>
    <r>
      <t xml:space="preserve">Prefabricated concrete inlets and outlets to culverts </t>
    </r>
    <r>
      <rPr>
        <i/>
        <sz val="10"/>
        <color theme="1"/>
        <rFont val="Arial"/>
        <family val="2"/>
      </rPr>
      <t>(size and type indicated)</t>
    </r>
  </si>
  <si>
    <r>
      <t xml:space="preserve">Other material </t>
    </r>
    <r>
      <rPr>
        <i/>
        <sz val="10"/>
        <color theme="1"/>
        <rFont val="Arial"/>
        <family val="2"/>
      </rPr>
      <t>(specify)</t>
    </r>
  </si>
  <si>
    <r>
      <t xml:space="preserve">Anchoring of reinforcing steel: 
</t>
    </r>
    <r>
      <rPr>
        <sz val="10"/>
        <color theme="1"/>
        <rFont val="Arial"/>
        <family val="2"/>
      </rPr>
      <t xml:space="preserve">Reinforcing </t>
    </r>
    <r>
      <rPr>
        <i/>
        <sz val="10"/>
        <color theme="1"/>
        <rFont val="Arial"/>
        <family val="2"/>
      </rPr>
      <t>(type, bar diameter)</t>
    </r>
    <r>
      <rPr>
        <sz val="10"/>
        <color theme="1"/>
        <rFont val="Arial"/>
        <family val="2"/>
      </rPr>
      <t xml:space="preserve"> into formed holes </t>
    </r>
    <r>
      <rPr>
        <i/>
        <sz val="10"/>
        <color theme="1"/>
        <rFont val="Arial"/>
        <family val="2"/>
      </rPr>
      <t>(hole diameter and depth stated)</t>
    </r>
    <r>
      <rPr>
        <sz val="10"/>
        <color theme="1"/>
        <rFont val="Arial"/>
        <family val="2"/>
      </rPr>
      <t xml:space="preserve"> in </t>
    </r>
    <r>
      <rPr>
        <i/>
        <sz val="10"/>
        <color theme="1"/>
        <rFont val="Arial"/>
        <family val="2"/>
      </rPr>
      <t>(description of member)</t>
    </r>
    <r>
      <rPr>
        <sz val="10"/>
        <color theme="1"/>
        <rFont val="Arial"/>
        <family val="2"/>
      </rPr>
      <t xml:space="preserve"> </t>
    </r>
  </si>
  <si>
    <r>
      <t xml:space="preserve">Full member or element </t>
    </r>
    <r>
      <rPr>
        <i/>
        <sz val="10"/>
        <color theme="1"/>
        <rFont val="Arial"/>
        <family val="2"/>
      </rPr>
      <t xml:space="preserve">(location and description) </t>
    </r>
  </si>
  <si>
    <r>
      <t xml:space="preserve">Partial member or element </t>
    </r>
    <r>
      <rPr>
        <i/>
        <sz val="10"/>
        <color theme="1"/>
        <rFont val="Arial"/>
        <family val="2"/>
      </rPr>
      <t xml:space="preserve">(location and description) </t>
    </r>
  </si>
  <si>
    <r>
      <t xml:space="preserve">Removing and stacking existing culverts for re-use </t>
    </r>
    <r>
      <rPr>
        <i/>
        <sz val="10"/>
        <color theme="1"/>
        <rFont val="Arial"/>
        <family val="2"/>
      </rPr>
      <t>(size and type indicated)</t>
    </r>
  </si>
  <si>
    <r>
      <t xml:space="preserve">Removing and re-laying existing culverts without stacking </t>
    </r>
    <r>
      <rPr>
        <i/>
        <sz val="10"/>
        <color theme="1"/>
        <rFont val="Arial"/>
        <family val="2"/>
      </rPr>
      <t>(size and type of bedding indicated)</t>
    </r>
  </si>
  <si>
    <r>
      <t xml:space="preserve">Re-laying existing culverts from stacking </t>
    </r>
    <r>
      <rPr>
        <i/>
        <sz val="10"/>
        <color theme="1"/>
        <rFont val="Arial"/>
        <family val="2"/>
      </rPr>
      <t>(size and type of bedding indicated)</t>
    </r>
  </si>
  <si>
    <r>
      <t xml:space="preserve">Protective mastic asphalt coating for corrugated metal culvert units </t>
    </r>
    <r>
      <rPr>
        <i/>
        <sz val="10"/>
        <color theme="1"/>
        <rFont val="Arial"/>
        <family val="2"/>
      </rPr>
      <t>(state whether to be applied by brush or by spray gun)</t>
    </r>
  </si>
  <si>
    <r>
      <t xml:space="preserve">… </t>
    </r>
    <r>
      <rPr>
        <i/>
        <sz val="10"/>
        <color theme="1"/>
        <rFont val="Arial"/>
        <family val="2"/>
      </rPr>
      <t>(size and type indicated)</t>
    </r>
  </si>
  <si>
    <r>
      <t xml:space="preserve">… </t>
    </r>
    <r>
      <rPr>
        <i/>
        <sz val="10"/>
        <color theme="1"/>
        <rFont val="Arial"/>
        <family val="2"/>
      </rPr>
      <t>(size and type indicated etc.)</t>
    </r>
  </si>
  <si>
    <r>
      <t xml:space="preserve">… </t>
    </r>
    <r>
      <rPr>
        <i/>
        <sz val="10"/>
        <color theme="1"/>
        <rFont val="Arial"/>
        <family val="2"/>
      </rPr>
      <t>(specify thickness)</t>
    </r>
  </si>
  <si>
    <r>
      <t xml:space="preserve">Inlet grids or covers </t>
    </r>
    <r>
      <rPr>
        <i/>
        <sz val="10"/>
        <color theme="1"/>
        <rFont val="Arial"/>
        <family val="2"/>
      </rPr>
      <t>(description and reference to drawing)</t>
    </r>
  </si>
  <si>
    <r>
      <t xml:space="preserve">Manhole frames </t>
    </r>
    <r>
      <rPr>
        <i/>
        <sz val="10"/>
        <color theme="1"/>
        <rFont val="Arial"/>
        <family val="2"/>
      </rPr>
      <t>(type, load bearing and SANS specification indicated)</t>
    </r>
  </si>
  <si>
    <r>
      <t xml:space="preserve">Manhole covers or gratings </t>
    </r>
    <r>
      <rPr>
        <i/>
        <sz val="10"/>
        <color theme="1"/>
        <rFont val="Arial"/>
        <family val="2"/>
      </rPr>
      <t>(type, load bearing and SANS specification indicated)</t>
    </r>
  </si>
  <si>
    <r>
      <t xml:space="preserve">Inlet channel frames </t>
    </r>
    <r>
      <rPr>
        <i/>
        <sz val="10"/>
        <color theme="1"/>
        <rFont val="Arial"/>
        <family val="2"/>
      </rPr>
      <t>(type, load bearing and SANS specification indicated)</t>
    </r>
  </si>
  <si>
    <r>
      <t xml:space="preserve">Inlet channel gratings </t>
    </r>
    <r>
      <rPr>
        <i/>
        <sz val="10"/>
        <color theme="1"/>
        <rFont val="Arial"/>
        <family val="2"/>
      </rPr>
      <t>(type, load bearing and SANS specification indicated)</t>
    </r>
  </si>
  <si>
    <r>
      <t xml:space="preserve">Step irons </t>
    </r>
    <r>
      <rPr>
        <i/>
        <sz val="10"/>
        <color theme="1"/>
        <rFont val="Arial"/>
        <family val="2"/>
      </rPr>
      <t>(description and SANS specification indicated)</t>
    </r>
  </si>
  <si>
    <r>
      <t xml:space="preserve">… </t>
    </r>
    <r>
      <rPr>
        <i/>
        <sz val="10"/>
        <color theme="1"/>
        <rFont val="Arial"/>
        <family val="2"/>
      </rPr>
      <t>(etc. for other accessories)</t>
    </r>
  </si>
  <si>
    <r>
      <t xml:space="preserve">Anchors for pipes </t>
    </r>
    <r>
      <rPr>
        <i/>
        <sz val="10"/>
        <color theme="1"/>
        <rFont val="Arial"/>
        <family val="2"/>
      </rPr>
      <t>(description)</t>
    </r>
  </si>
  <si>
    <r>
      <t xml:space="preserve">Prefabricated reinforced-concrete skew end units for concrete culverts constructed at a skew angle </t>
    </r>
    <r>
      <rPr>
        <i/>
        <sz val="10"/>
        <color theme="1"/>
        <rFont val="Arial"/>
        <family val="2"/>
      </rPr>
      <t>(type and dimensions of unit and class of bedding indicated)</t>
    </r>
  </si>
  <si>
    <r>
      <t xml:space="preserve">Cutting of concrete pipes </t>
    </r>
    <r>
      <rPr>
        <i/>
        <sz val="10"/>
        <color theme="1"/>
        <rFont val="Arial"/>
        <family val="2"/>
      </rPr>
      <t>(diameter indicated)</t>
    </r>
  </si>
  <si>
    <r>
      <t xml:space="preserve">Breaking into existing drainage structures and building in pipes or culverts of the following size </t>
    </r>
    <r>
      <rPr>
        <i/>
        <sz val="10"/>
        <color theme="1"/>
        <rFont val="Arial"/>
        <family val="2"/>
      </rPr>
      <t>(pipe diameter and/or culvert size to be stated)</t>
    </r>
  </si>
  <si>
    <r>
      <t xml:space="preserve">Preparation and compaction of in situ bedding material to 90% of MDD </t>
    </r>
    <r>
      <rPr>
        <i/>
        <sz val="10"/>
        <color theme="1"/>
        <rFont val="Arial"/>
        <family val="2"/>
      </rPr>
      <t>(depth indicated)</t>
    </r>
  </si>
  <si>
    <r>
      <t xml:space="preserve">Extra-over sub-item C3.2.24.1 for compaction to 93% of MDD </t>
    </r>
    <r>
      <rPr>
        <i/>
        <sz val="10"/>
        <color theme="1"/>
        <rFont val="Arial"/>
        <family val="2"/>
      </rPr>
      <t>(depth indicated)</t>
    </r>
  </si>
  <si>
    <r>
      <t xml:space="preserve">Painting of exposed steel bars with two coats of zinc rich primer </t>
    </r>
    <r>
      <rPr>
        <i/>
        <sz val="10"/>
        <color theme="1"/>
        <rFont val="Arial"/>
        <family val="2"/>
      </rPr>
      <t>(Type specified)</t>
    </r>
  </si>
  <si>
    <r>
      <t xml:space="preserve">Repair with cementitious mortar or concrete </t>
    </r>
    <r>
      <rPr>
        <i/>
        <sz val="10"/>
        <color theme="1"/>
        <rFont val="Arial"/>
        <family val="2"/>
      </rPr>
      <t>(class)</t>
    </r>
    <r>
      <rPr>
        <b/>
        <sz val="10"/>
        <color theme="1"/>
        <rFont val="Arial"/>
        <family val="2"/>
      </rPr>
      <t xml:space="preserve"> to </t>
    </r>
    <r>
      <rPr>
        <i/>
        <sz val="10"/>
        <color theme="1"/>
        <rFont val="Arial"/>
        <family val="2"/>
      </rPr>
      <t>(description)</t>
    </r>
    <r>
      <rPr>
        <b/>
        <sz val="10"/>
        <color theme="1"/>
        <rFont val="Arial"/>
        <family val="2"/>
      </rPr>
      <t xml:space="preserve"> </t>
    </r>
  </si>
  <si>
    <r>
      <t xml:space="preserve">Prefabricated kerbing </t>
    </r>
    <r>
      <rPr>
        <i/>
        <sz val="10"/>
        <color theme="1"/>
        <rFont val="Arial"/>
        <family val="2"/>
      </rPr>
      <t>(description of type of kerb and bedding with reference to drawing)</t>
    </r>
  </si>
  <si>
    <r>
      <t xml:space="preserve">… </t>
    </r>
    <r>
      <rPr>
        <i/>
        <sz val="10"/>
        <color theme="1"/>
        <rFont val="Arial"/>
        <family val="2"/>
      </rPr>
      <t>(state type of kerb and bedding with reference to drawing)</t>
    </r>
  </si>
  <si>
    <r>
      <t xml:space="preserve">… </t>
    </r>
    <r>
      <rPr>
        <i/>
        <sz val="10"/>
        <color theme="1"/>
        <rFont val="Arial"/>
        <family val="2"/>
      </rPr>
      <t>(etc. for other types)</t>
    </r>
  </si>
  <si>
    <r>
      <t xml:space="preserve">Prefabricated kerbing-channeling </t>
    </r>
    <r>
      <rPr>
        <i/>
        <sz val="10"/>
        <color theme="1"/>
        <rFont val="Arial"/>
        <family val="2"/>
      </rPr>
      <t>(description of type of channel and bedding with reference to drawing)</t>
    </r>
  </si>
  <si>
    <r>
      <t xml:space="preserve">Cast in situ kerbing-channeling </t>
    </r>
    <r>
      <rPr>
        <i/>
        <sz val="10"/>
        <color theme="1"/>
        <rFont val="Arial"/>
        <family val="2"/>
      </rPr>
      <t>(description with reference to drawing and class of concrete and finish indicated)</t>
    </r>
  </si>
  <si>
    <r>
      <t xml:space="preserve">Asphalt berms placed where there are no vehicle restraint systems </t>
    </r>
    <r>
      <rPr>
        <i/>
        <sz val="10"/>
        <color theme="1"/>
        <rFont val="Arial"/>
        <family val="2"/>
      </rPr>
      <t>(drawing reference indicated)</t>
    </r>
  </si>
  <si>
    <r>
      <t xml:space="preserve">Asphalt berms placed at existing vehicle restraint systems </t>
    </r>
    <r>
      <rPr>
        <i/>
        <sz val="10"/>
        <color theme="1"/>
        <rFont val="Arial"/>
        <family val="2"/>
      </rPr>
      <t>(drawing reference indicated)</t>
    </r>
  </si>
  <si>
    <r>
      <t xml:space="preserve">Prime coat </t>
    </r>
    <r>
      <rPr>
        <i/>
        <sz val="10"/>
        <color theme="1"/>
        <rFont val="Arial"/>
        <family val="2"/>
      </rPr>
      <t>(type indicated)</t>
    </r>
  </si>
  <si>
    <r>
      <t xml:space="preserve">Bond coat </t>
    </r>
    <r>
      <rPr>
        <i/>
        <sz val="10"/>
        <color theme="1"/>
        <rFont val="Arial"/>
        <family val="2"/>
      </rPr>
      <t>(type indicated)</t>
    </r>
  </si>
  <si>
    <r>
      <t xml:space="preserve">Cast in situ concrete chutes </t>
    </r>
    <r>
      <rPr>
        <i/>
        <sz val="10"/>
        <color theme="1"/>
        <rFont val="Arial"/>
        <family val="2"/>
      </rPr>
      <t>(description, with reference to drawing and class of concrete and finish indicated)</t>
    </r>
  </si>
  <si>
    <r>
      <t xml:space="preserve">Stone pitched chutes </t>
    </r>
    <r>
      <rPr>
        <i/>
        <sz val="10"/>
        <color theme="1"/>
        <rFont val="Arial"/>
        <family val="2"/>
      </rPr>
      <t>(description with reference to drawing and class of concrete indicated)</t>
    </r>
  </si>
  <si>
    <r>
      <t xml:space="preserve">Grouted stone pitching </t>
    </r>
    <r>
      <rPr>
        <i/>
        <sz val="10"/>
        <color theme="1"/>
        <rFont val="Arial"/>
        <family val="2"/>
      </rPr>
      <t>(type of chute indicated)</t>
    </r>
  </si>
  <si>
    <r>
      <t xml:space="preserve">Grouted stone pitching on a concrete bed </t>
    </r>
    <r>
      <rPr>
        <i/>
        <sz val="10"/>
        <color theme="1"/>
        <rFont val="Arial"/>
        <family val="2"/>
      </rPr>
      <t>(class of concrete and type of chute indicated)</t>
    </r>
  </si>
  <si>
    <r>
      <t xml:space="preserve">Grouted stone pitching </t>
    </r>
    <r>
      <rPr>
        <i/>
        <sz val="10"/>
        <color theme="1"/>
        <rFont val="Arial"/>
        <family val="2"/>
      </rPr>
      <t>(type of open drain indicated)</t>
    </r>
  </si>
  <si>
    <r>
      <t xml:space="preserve">Grouted stone pitching on a concrete bed </t>
    </r>
    <r>
      <rPr>
        <i/>
        <sz val="10"/>
        <color theme="1"/>
        <rFont val="Arial"/>
        <family val="2"/>
      </rPr>
      <t>(class of concrete and type of open drain indicated)</t>
    </r>
  </si>
  <si>
    <r>
      <t xml:space="preserve">To sides with formwork on both internal and external faces </t>
    </r>
    <r>
      <rPr>
        <i/>
        <sz val="10"/>
        <color theme="1"/>
        <rFont val="Arial"/>
        <family val="2"/>
      </rPr>
      <t>(each face measured)</t>
    </r>
  </si>
  <si>
    <r>
      <t xml:space="preserve">Sealed joints in concrete and stone pitched linings of open drains </t>
    </r>
    <r>
      <rPr>
        <i/>
        <sz val="10"/>
        <color theme="1"/>
        <rFont val="Arial"/>
        <family val="2"/>
      </rPr>
      <t>(description of each type with reference to drawing)</t>
    </r>
  </si>
  <si>
    <r>
      <t xml:space="preserve">Concrete screed or backfill below chutes </t>
    </r>
    <r>
      <rPr>
        <i/>
        <sz val="10"/>
        <color theme="1"/>
        <rFont val="Arial"/>
        <family val="2"/>
      </rPr>
      <t>(thickness and class of concrete indicated)</t>
    </r>
  </si>
  <si>
    <r>
      <t xml:space="preserve">Polymer film sheeting </t>
    </r>
    <r>
      <rPr>
        <i/>
        <sz val="10"/>
        <color theme="1"/>
        <rFont val="Arial"/>
        <family val="2"/>
      </rPr>
      <t>(thickness specified)</t>
    </r>
    <r>
      <rPr>
        <b/>
        <sz val="10"/>
        <color theme="1"/>
        <rFont val="Arial"/>
        <family val="2"/>
      </rPr>
      <t xml:space="preserve"> for concrete-lined open drains</t>
    </r>
  </si>
  <si>
    <r>
      <t xml:space="preserve">Demolition and removal of existing kerbs and/or channel </t>
    </r>
    <r>
      <rPr>
        <i/>
        <sz val="10"/>
        <color theme="1"/>
        <rFont val="Arial"/>
        <family val="2"/>
      </rPr>
      <t>(specify maximum size)</t>
    </r>
  </si>
  <si>
    <r>
      <t xml:space="preserve">For borrow pits </t>
    </r>
    <r>
      <rPr>
        <i/>
        <sz val="10"/>
        <color theme="1"/>
        <rFont val="Arial"/>
        <family val="2"/>
      </rPr>
      <t>(list all borrow pits separately)</t>
    </r>
  </si>
  <si>
    <r>
      <t xml:space="preserve">For quarries </t>
    </r>
    <r>
      <rPr>
        <i/>
        <sz val="10"/>
        <color theme="1"/>
        <rFont val="Arial"/>
        <family val="2"/>
      </rPr>
      <t>(list all quarries separately)</t>
    </r>
  </si>
  <si>
    <r>
      <t xml:space="preserve">… etc, for other plants </t>
    </r>
    <r>
      <rPr>
        <i/>
        <sz val="10"/>
        <color theme="1"/>
        <rFont val="Arial"/>
        <family val="2"/>
      </rPr>
      <t>(as stated by the Engineer and/or the Contractor)</t>
    </r>
  </si>
  <si>
    <r>
      <t xml:space="preserve">Borrow pits </t>
    </r>
    <r>
      <rPr>
        <i/>
        <sz val="10"/>
        <color theme="1"/>
        <rFont val="Arial"/>
        <family val="2"/>
      </rPr>
      <t>(list all borrow pits separately)</t>
    </r>
  </si>
  <si>
    <r>
      <t xml:space="preserve">Quarries </t>
    </r>
    <r>
      <rPr>
        <i/>
        <sz val="10"/>
        <color theme="1"/>
        <rFont val="Arial"/>
        <family val="2"/>
      </rPr>
      <t>(list all quarries separately)</t>
    </r>
  </si>
  <si>
    <t>C4.2.10.4</t>
  </si>
  <si>
    <t>Soil cement (wet mix with 5% cement)</t>
  </si>
  <si>
    <t xml:space="preserve">Cost of additional core drilling and trial pits, sampling of asphalt and laboratory testing </t>
  </si>
  <si>
    <t>Handling costs and profit in respect of item C4.3.2.1</t>
  </si>
  <si>
    <t>Asphalt material:</t>
  </si>
  <si>
    <r>
      <t xml:space="preserve">Lifting of existing paving blocks </t>
    </r>
    <r>
      <rPr>
        <i/>
        <sz val="10"/>
        <color theme="1"/>
        <rFont val="Arial"/>
        <family val="2"/>
      </rPr>
      <t>(specify the type or size and thickness)</t>
    </r>
  </si>
  <si>
    <r>
      <t xml:space="preserve">Precast concrete kerbing </t>
    </r>
    <r>
      <rPr>
        <i/>
        <sz val="10"/>
        <color theme="1"/>
        <rFont val="Arial"/>
        <family val="2"/>
      </rPr>
      <t>(specify type or figure)</t>
    </r>
  </si>
  <si>
    <r>
      <t xml:space="preserve">Precast concrete kerbing </t>
    </r>
    <r>
      <rPr>
        <i/>
        <sz val="10"/>
        <color theme="1"/>
        <rFont val="Arial"/>
        <family val="2"/>
      </rPr>
      <t>(specify type or figure)</t>
    </r>
    <r>
      <rPr>
        <sz val="10"/>
        <color theme="1"/>
        <rFont val="Arial"/>
        <family val="2"/>
      </rPr>
      <t xml:space="preserve"> and situ concrete channel </t>
    </r>
    <r>
      <rPr>
        <i/>
        <sz val="10"/>
        <color theme="1"/>
        <rFont val="Arial"/>
        <family val="2"/>
      </rPr>
      <t>(specify dimensions)</t>
    </r>
  </si>
  <si>
    <r>
      <t xml:space="preserve">Paving blocks </t>
    </r>
    <r>
      <rPr>
        <i/>
        <sz val="10"/>
        <color theme="1"/>
        <rFont val="Arial"/>
        <family val="2"/>
      </rPr>
      <t>(specify type or size and thickness)</t>
    </r>
  </si>
  <si>
    <r>
      <t xml:space="preserve">Precast concrete kerbing </t>
    </r>
    <r>
      <rPr>
        <i/>
        <sz val="10"/>
        <color theme="1"/>
        <rFont val="Arial"/>
        <family val="2"/>
      </rPr>
      <t>(specify type or figure and length)</t>
    </r>
  </si>
  <si>
    <r>
      <t xml:space="preserve">Penetration grade bitumen </t>
    </r>
    <r>
      <rPr>
        <i/>
        <sz val="10"/>
        <color theme="1"/>
        <rFont val="Arial"/>
        <family val="2"/>
      </rPr>
      <t>(specify grade)</t>
    </r>
  </si>
  <si>
    <r>
      <t xml:space="preserve">Emulsion stable grade </t>
    </r>
    <r>
      <rPr>
        <i/>
        <sz val="10"/>
        <color theme="1"/>
        <rFont val="Arial"/>
        <family val="2"/>
      </rPr>
      <t>(specify type)</t>
    </r>
  </si>
  <si>
    <r>
      <t xml:space="preserve">Fillers for bituminous stabilisation </t>
    </r>
    <r>
      <rPr>
        <i/>
        <sz val="10"/>
        <color theme="1"/>
        <rFont val="Arial"/>
        <family val="2"/>
      </rPr>
      <t>(specify filler types separately)</t>
    </r>
  </si>
  <si>
    <t>Excavate material to spoil sites designed by the Employer:</t>
  </si>
  <si>
    <t>Excavate material to spoil sites designed by the Contractor:</t>
  </si>
  <si>
    <t>C5.1.6.8</t>
  </si>
  <si>
    <r>
      <t xml:space="preserve">Other vibratory rollers </t>
    </r>
    <r>
      <rPr>
        <i/>
        <sz val="10"/>
        <color theme="1"/>
        <rFont val="Arial"/>
        <family val="2"/>
      </rPr>
      <t>(specify)</t>
    </r>
  </si>
  <si>
    <r>
      <t xml:space="preserve">Other rollers </t>
    </r>
    <r>
      <rPr>
        <i/>
        <sz val="10"/>
        <color theme="1"/>
        <rFont val="Arial"/>
        <family val="2"/>
      </rPr>
      <t>(specify)</t>
    </r>
  </si>
  <si>
    <t>C5.1.7.6</t>
  </si>
  <si>
    <t>Inactive and normal clay</t>
  </si>
  <si>
    <t>By removal of material</t>
  </si>
  <si>
    <t>C5.1.8.3</t>
  </si>
  <si>
    <t>C5.1.8.4</t>
  </si>
  <si>
    <t>C5.1.8.5</t>
  </si>
  <si>
    <t>Construction of roadbed comprising normal and  inactive clay:</t>
  </si>
  <si>
    <t>C5.1.9.3</t>
  </si>
  <si>
    <t>C5.1.10.2</t>
  </si>
  <si>
    <t>Excavation for benches</t>
  </si>
  <si>
    <t>C5.1.13</t>
  </si>
  <si>
    <t>C5.1.13.1</t>
  </si>
  <si>
    <t>C5.1.13.2</t>
  </si>
  <si>
    <r>
      <t>For fills more than 10 000 m</t>
    </r>
    <r>
      <rPr>
        <vertAlign val="superscript"/>
        <sz val="10"/>
        <color theme="1"/>
        <rFont val="Arial"/>
        <family val="2"/>
      </rPr>
      <t>3</t>
    </r>
    <r>
      <rPr>
        <sz val="10"/>
        <color theme="1"/>
        <rFont val="Arial"/>
        <family val="2"/>
      </rPr>
      <t xml:space="preserve"> </t>
    </r>
    <r>
      <rPr>
        <i/>
        <sz val="10"/>
        <color theme="1"/>
        <rFont val="Arial"/>
        <family val="2"/>
      </rPr>
      <t>(list all fills separately)</t>
    </r>
  </si>
  <si>
    <r>
      <t>For fills 1,0 km in length when less than 10 000 m</t>
    </r>
    <r>
      <rPr>
        <vertAlign val="superscript"/>
        <sz val="10"/>
        <color theme="1"/>
        <rFont val="Arial"/>
        <family val="2"/>
      </rPr>
      <t>3</t>
    </r>
    <r>
      <rPr>
        <sz val="10"/>
        <color theme="1"/>
        <rFont val="Arial"/>
        <family val="2"/>
      </rPr>
      <t xml:space="preserve"> </t>
    </r>
    <r>
      <rPr>
        <i/>
        <sz val="10"/>
        <color theme="1"/>
        <rFont val="Arial"/>
        <family val="2"/>
      </rPr>
      <t>(list all fills separately)</t>
    </r>
  </si>
  <si>
    <t>Fill material in shoulder widening compacted to 93% of MDD using labour enhancement and light hand equipment</t>
  </si>
  <si>
    <t xml:space="preserve">Coarse fill  </t>
  </si>
  <si>
    <t>Breaking down oversize fill material on the road</t>
  </si>
  <si>
    <t>C5.2.8.3</t>
  </si>
  <si>
    <t>C5.2.8.4</t>
  </si>
  <si>
    <t>By normal grid rolling as per clause A5.3.7.3(b) (i) to (vii)</t>
  </si>
  <si>
    <r>
      <t>square metre-pass (m</t>
    </r>
    <r>
      <rPr>
        <vertAlign val="superscript"/>
        <sz val="10"/>
        <rFont val="Arial"/>
        <family val="2"/>
      </rPr>
      <t>2</t>
    </r>
    <r>
      <rPr>
        <sz val="10"/>
        <rFont val="Arial"/>
        <family val="2"/>
      </rPr>
      <t>-pass)</t>
    </r>
  </si>
  <si>
    <t>By tamping roller</t>
  </si>
  <si>
    <t>By pad foot vibratory roller</t>
  </si>
  <si>
    <t>By vibratory roller</t>
  </si>
  <si>
    <t>C5.2.10</t>
  </si>
  <si>
    <t>C5.2.10.1</t>
  </si>
  <si>
    <t>C5.2.10.2</t>
  </si>
  <si>
    <t>Finishing off rock fill slopes with soft material using labour enhancement and light hand equipment</t>
  </si>
  <si>
    <t>C5.2.11</t>
  </si>
  <si>
    <t>C5.2.11.1</t>
  </si>
  <si>
    <t>C5.2.11.2</t>
  </si>
  <si>
    <r>
      <t xml:space="preserve">Lower selected subgrade layer </t>
    </r>
    <r>
      <rPr>
        <i/>
        <sz val="10"/>
        <color theme="1"/>
        <rFont val="Arial"/>
        <family val="2"/>
      </rPr>
      <t>(layer thickness indicated)</t>
    </r>
    <r>
      <rPr>
        <sz val="10"/>
        <color theme="1"/>
        <rFont val="Arial"/>
        <family val="2"/>
      </rPr>
      <t xml:space="preserve"> compacted to 93% of MDD</t>
    </r>
  </si>
  <si>
    <r>
      <t xml:space="preserve">Lower selected subgrade layer </t>
    </r>
    <r>
      <rPr>
        <i/>
        <sz val="10"/>
        <color theme="1"/>
        <rFont val="Arial"/>
        <family val="2"/>
      </rPr>
      <t>(layer thickness indicated)</t>
    </r>
    <r>
      <rPr>
        <sz val="10"/>
        <color theme="1"/>
        <rFont val="Arial"/>
        <family val="2"/>
      </rPr>
      <t xml:space="preserve"> compacted to 95% of MDD</t>
    </r>
  </si>
  <si>
    <r>
      <t xml:space="preserve">Upper selected subgrade layer </t>
    </r>
    <r>
      <rPr>
        <i/>
        <sz val="10"/>
        <color theme="1"/>
        <rFont val="Arial"/>
        <family val="2"/>
      </rPr>
      <t>(layer thickness indicated)</t>
    </r>
    <r>
      <rPr>
        <sz val="10"/>
        <color theme="1"/>
        <rFont val="Arial"/>
        <family val="2"/>
      </rPr>
      <t xml:space="preserve"> compacted to 95% of MDD</t>
    </r>
  </si>
  <si>
    <r>
      <t xml:space="preserve">Upper selected subgrade layer </t>
    </r>
    <r>
      <rPr>
        <i/>
        <sz val="10"/>
        <color theme="1"/>
        <rFont val="Arial"/>
        <family val="2"/>
      </rPr>
      <t>(layer thickness indicated)</t>
    </r>
    <r>
      <rPr>
        <sz val="10"/>
        <color theme="1"/>
        <rFont val="Arial"/>
        <family val="2"/>
      </rPr>
      <t xml:space="preserve"> compacted to 97% of MDD</t>
    </r>
  </si>
  <si>
    <r>
      <t xml:space="preserve">Sand layer </t>
    </r>
    <r>
      <rPr>
        <i/>
        <sz val="10"/>
        <color theme="1"/>
        <rFont val="Arial"/>
        <family val="2"/>
      </rPr>
      <t>(layer thickness indicated)</t>
    </r>
    <r>
      <rPr>
        <sz val="10"/>
        <color theme="1"/>
        <rFont val="Arial"/>
        <family val="2"/>
      </rPr>
      <t xml:space="preserve"> compacted to 97% of MDD</t>
    </r>
  </si>
  <si>
    <r>
      <t xml:space="preserve">Sand layer </t>
    </r>
    <r>
      <rPr>
        <i/>
        <sz val="10"/>
        <color theme="1"/>
        <rFont val="Arial"/>
        <family val="2"/>
      </rPr>
      <t>(layer thickness indicated)</t>
    </r>
    <r>
      <rPr>
        <sz val="10"/>
        <color theme="1"/>
        <rFont val="Arial"/>
        <family val="2"/>
      </rPr>
      <t xml:space="preserve"> compacted to 100% of MDD</t>
    </r>
  </si>
  <si>
    <r>
      <t xml:space="preserve">Gravel wearing course layer </t>
    </r>
    <r>
      <rPr>
        <i/>
        <sz val="10"/>
        <color theme="1"/>
        <rFont val="Arial"/>
        <family val="2"/>
      </rPr>
      <t>(layer thickness indicated)</t>
    </r>
    <r>
      <rPr>
        <sz val="10"/>
        <color theme="1"/>
        <rFont val="Arial"/>
        <family val="2"/>
      </rPr>
      <t xml:space="preserve"> compacted to 95% of MDD</t>
    </r>
  </si>
  <si>
    <r>
      <t xml:space="preserve">Gravel shoulder layer </t>
    </r>
    <r>
      <rPr>
        <i/>
        <sz val="10"/>
        <color theme="1"/>
        <rFont val="Arial"/>
        <family val="2"/>
      </rPr>
      <t>(layer thickness indicated)</t>
    </r>
    <r>
      <rPr>
        <sz val="10"/>
        <color theme="1"/>
        <rFont val="Arial"/>
        <family val="2"/>
      </rPr>
      <t xml:space="preserve"> compacted to 95% of MDD</t>
    </r>
  </si>
  <si>
    <r>
      <t xml:space="preserve">Lower subbase gravel layer (unstabilised) </t>
    </r>
    <r>
      <rPr>
        <i/>
        <sz val="10"/>
        <color theme="1"/>
        <rFont val="Arial"/>
        <family val="2"/>
      </rPr>
      <t>(layer thickness indicated)</t>
    </r>
    <r>
      <rPr>
        <sz val="10"/>
        <color theme="1"/>
        <rFont val="Arial"/>
        <family val="2"/>
      </rPr>
      <t xml:space="preserve"> compacted to 95% of MDD</t>
    </r>
  </si>
  <si>
    <r>
      <t xml:space="preserve">Lower subbase gravel layer (chemically stabilised) </t>
    </r>
    <r>
      <rPr>
        <i/>
        <sz val="10"/>
        <color theme="1"/>
        <rFont val="Arial"/>
        <family val="2"/>
      </rPr>
      <t>(layer thickness indicated)</t>
    </r>
    <r>
      <rPr>
        <sz val="10"/>
        <color theme="1"/>
        <rFont val="Arial"/>
        <family val="2"/>
      </rPr>
      <t xml:space="preserve"> compacted to 95% of MDD</t>
    </r>
  </si>
  <si>
    <r>
      <t xml:space="preserve">Upper subbase gravel layer (unstabilised) </t>
    </r>
    <r>
      <rPr>
        <i/>
        <sz val="10"/>
        <color theme="1"/>
        <rFont val="Arial"/>
        <family val="2"/>
      </rPr>
      <t>(layer thickness indicated)</t>
    </r>
    <r>
      <rPr>
        <sz val="10"/>
        <color theme="1"/>
        <rFont val="Arial"/>
        <family val="2"/>
      </rPr>
      <t xml:space="preserve"> compacted to 97% of MDD</t>
    </r>
  </si>
  <si>
    <r>
      <t xml:space="preserve">Upper subbase gravel layer (chemically stabilised) </t>
    </r>
    <r>
      <rPr>
        <i/>
        <sz val="10"/>
        <color theme="1"/>
        <rFont val="Arial"/>
        <family val="2"/>
      </rPr>
      <t>(layer thickness indicated)</t>
    </r>
    <r>
      <rPr>
        <sz val="10"/>
        <color theme="1"/>
        <rFont val="Arial"/>
        <family val="2"/>
      </rPr>
      <t xml:space="preserve"> compacted to 95% of MDD</t>
    </r>
  </si>
  <si>
    <r>
      <t xml:space="preserve">Gravel base layer (unstabilised) </t>
    </r>
    <r>
      <rPr>
        <i/>
        <sz val="10"/>
        <color theme="1"/>
        <rFont val="Arial"/>
        <family val="2"/>
      </rPr>
      <t>(layer thickness indicated)</t>
    </r>
    <r>
      <rPr>
        <sz val="10"/>
        <color theme="1"/>
        <rFont val="Arial"/>
        <family val="2"/>
      </rPr>
      <t xml:space="preserve"> compacted to 100% of MDD</t>
    </r>
  </si>
  <si>
    <r>
      <t xml:space="preserve">Gravel base layer (chemically stabilised) </t>
    </r>
    <r>
      <rPr>
        <i/>
        <sz val="10"/>
        <color theme="1"/>
        <rFont val="Arial"/>
        <family val="2"/>
      </rPr>
      <t>(layer thickness indicated)</t>
    </r>
    <r>
      <rPr>
        <sz val="10"/>
        <color theme="1"/>
        <rFont val="Arial"/>
        <family val="2"/>
      </rPr>
      <t xml:space="preserve"> compacted to 97% of MDD</t>
    </r>
  </si>
  <si>
    <r>
      <t xml:space="preserve">G5B crushed rock/boulder subbase layer </t>
    </r>
    <r>
      <rPr>
        <i/>
        <sz val="10"/>
        <color theme="1"/>
        <rFont val="Arial"/>
        <family val="2"/>
      </rPr>
      <t>(layer thickness indicated)</t>
    </r>
    <r>
      <rPr>
        <sz val="10"/>
        <color theme="1"/>
        <rFont val="Arial"/>
        <family val="2"/>
      </rPr>
      <t xml:space="preserve"> compacted to 97% of MDD</t>
    </r>
  </si>
  <si>
    <r>
      <t xml:space="preserve">G5B crushed rock/boulder base layer </t>
    </r>
    <r>
      <rPr>
        <i/>
        <sz val="10"/>
        <color theme="1"/>
        <rFont val="Arial"/>
        <family val="2"/>
      </rPr>
      <t>(layer thickness indicated)</t>
    </r>
    <r>
      <rPr>
        <sz val="10"/>
        <color theme="1"/>
        <rFont val="Arial"/>
        <family val="2"/>
      </rPr>
      <t xml:space="preserve"> compacted to 100% of MDD</t>
    </r>
  </si>
  <si>
    <r>
      <t xml:space="preserve">G5A crushed rock/boulder subbase layer </t>
    </r>
    <r>
      <rPr>
        <i/>
        <sz val="10"/>
        <color theme="1"/>
        <rFont val="Arial"/>
        <family val="2"/>
      </rPr>
      <t>(layer thickness indicated)</t>
    </r>
    <r>
      <rPr>
        <sz val="10"/>
        <color theme="1"/>
        <rFont val="Arial"/>
        <family val="2"/>
      </rPr>
      <t xml:space="preserve"> compacted to 97% of MDD</t>
    </r>
  </si>
  <si>
    <r>
      <t xml:space="preserve">G5A crushed rock/boulder base layer </t>
    </r>
    <r>
      <rPr>
        <i/>
        <sz val="10"/>
        <color theme="1"/>
        <rFont val="Arial"/>
        <family val="2"/>
      </rPr>
      <t>(layer thickness indicated)</t>
    </r>
    <r>
      <rPr>
        <sz val="10"/>
        <color theme="1"/>
        <rFont val="Arial"/>
        <family val="2"/>
      </rPr>
      <t xml:space="preserve"> compacted to 100% of MDD</t>
    </r>
  </si>
  <si>
    <r>
      <t xml:space="preserve">G4A crushed rock/boulder lower subbase layer (unstabilised or chemically stabilised) </t>
    </r>
    <r>
      <rPr>
        <i/>
        <sz val="10"/>
        <color theme="1"/>
        <rFont val="Arial"/>
        <family val="2"/>
      </rPr>
      <t>(layer thickness indicated)</t>
    </r>
    <r>
      <rPr>
        <sz val="10"/>
        <color theme="1"/>
        <rFont val="Arial"/>
        <family val="2"/>
      </rPr>
      <t xml:space="preserve"> compacted to 95% of MDD</t>
    </r>
  </si>
  <si>
    <r>
      <t xml:space="preserve">G4A crushed rock/boulder upper subbase layer (unstabilised or chemically stabilised) </t>
    </r>
    <r>
      <rPr>
        <i/>
        <sz val="10"/>
        <color theme="1"/>
        <rFont val="Arial"/>
        <family val="2"/>
      </rPr>
      <t>(layer thickness indicated)</t>
    </r>
    <r>
      <rPr>
        <sz val="10"/>
        <color theme="1"/>
        <rFont val="Arial"/>
        <family val="2"/>
      </rPr>
      <t xml:space="preserve"> compacted to 97% of MDD</t>
    </r>
  </si>
  <si>
    <r>
      <t xml:space="preserve">G3 crushed stone subbase layer (unstabilised or chemically stabilised) </t>
    </r>
    <r>
      <rPr>
        <i/>
        <sz val="10"/>
        <color theme="1"/>
        <rFont val="Arial"/>
        <family val="2"/>
      </rPr>
      <t>(layer thickness indicated)</t>
    </r>
    <r>
      <rPr>
        <sz val="10"/>
        <color theme="1"/>
        <rFont val="Arial"/>
        <family val="2"/>
      </rPr>
      <t xml:space="preserve"> compacted to 97% of MDD</t>
    </r>
  </si>
  <si>
    <r>
      <t xml:space="preserve">G3 crushed stone base layer </t>
    </r>
    <r>
      <rPr>
        <i/>
        <sz val="10"/>
        <color theme="1"/>
        <rFont val="Arial"/>
        <family val="2"/>
      </rPr>
      <t>(layer thickness indicated)</t>
    </r>
    <r>
      <rPr>
        <sz val="10"/>
        <color theme="1"/>
        <rFont val="Arial"/>
        <family val="2"/>
      </rPr>
      <t xml:space="preserve"> compacted to 85% of BD</t>
    </r>
  </si>
  <si>
    <r>
      <t xml:space="preserve">Bound macadam layer </t>
    </r>
    <r>
      <rPr>
        <i/>
        <sz val="10"/>
        <color theme="1"/>
        <rFont val="Arial"/>
        <family val="2"/>
      </rPr>
      <t>(layer thickness indicated)</t>
    </r>
    <r>
      <rPr>
        <sz val="10"/>
        <color theme="1"/>
        <rFont val="Arial"/>
        <family val="2"/>
      </rPr>
      <t xml:space="preserve"> compacted to 90% of AD</t>
    </r>
  </si>
  <si>
    <r>
      <t xml:space="preserve">PMPL wet lean-mix concrete layer </t>
    </r>
    <r>
      <rPr>
        <i/>
        <sz val="10"/>
        <color theme="1"/>
        <rFont val="Arial"/>
        <family val="2"/>
      </rPr>
      <t>(cube crushing strength and layer thickness indicated)</t>
    </r>
  </si>
  <si>
    <r>
      <t xml:space="preserve">G2 crushed stone base layer </t>
    </r>
    <r>
      <rPr>
        <i/>
        <sz val="10"/>
        <color theme="1"/>
        <rFont val="Arial"/>
        <family val="2"/>
      </rPr>
      <t>(layer thickness indicated)</t>
    </r>
    <r>
      <rPr>
        <sz val="10"/>
        <color theme="1"/>
        <rFont val="Arial"/>
        <family val="2"/>
      </rPr>
      <t xml:space="preserve"> compacted to 88% of BD </t>
    </r>
  </si>
  <si>
    <r>
      <t xml:space="preserve">G2 crushed stone base layer </t>
    </r>
    <r>
      <rPr>
        <i/>
        <sz val="10"/>
        <color theme="1"/>
        <rFont val="Arial"/>
        <family val="2"/>
      </rPr>
      <t>(layer thickness indicated)</t>
    </r>
    <r>
      <rPr>
        <sz val="10"/>
        <color theme="1"/>
        <rFont val="Arial"/>
        <family val="2"/>
      </rPr>
      <t xml:space="preserve"> compacted to 88% of AD </t>
    </r>
  </si>
  <si>
    <r>
      <t xml:space="preserve">G1 crushed stone base layer </t>
    </r>
    <r>
      <rPr>
        <i/>
        <sz val="10"/>
        <color theme="1"/>
        <rFont val="Arial"/>
        <family val="2"/>
      </rPr>
      <t>(layer thickness indicated)</t>
    </r>
    <r>
      <rPr>
        <sz val="10"/>
        <color theme="1"/>
        <rFont val="Arial"/>
        <family val="2"/>
      </rPr>
      <t xml:space="preserve"> compacted to 86 % of AD </t>
    </r>
  </si>
  <si>
    <t>C5.3.2.2</t>
  </si>
  <si>
    <r>
      <t xml:space="preserve">Lower gravel subbase layer </t>
    </r>
    <r>
      <rPr>
        <i/>
        <sz val="10"/>
        <color theme="1"/>
        <rFont val="Arial"/>
        <family val="2"/>
      </rPr>
      <t>(layer thickness indicated)</t>
    </r>
    <r>
      <rPr>
        <sz val="10"/>
        <color theme="1"/>
        <rFont val="Arial"/>
        <family val="2"/>
      </rPr>
      <t xml:space="preserve"> compacted to 95% of MDD</t>
    </r>
  </si>
  <si>
    <r>
      <t xml:space="preserve">Upper gravel subbase layer </t>
    </r>
    <r>
      <rPr>
        <i/>
        <sz val="10"/>
        <color theme="1"/>
        <rFont val="Arial"/>
        <family val="2"/>
      </rPr>
      <t>(layer thickness indicated)</t>
    </r>
    <r>
      <rPr>
        <sz val="10"/>
        <color theme="1"/>
        <rFont val="Arial"/>
        <family val="2"/>
      </rPr>
      <t xml:space="preserve"> compacted to 97% of MDD</t>
    </r>
  </si>
  <si>
    <r>
      <t xml:space="preserve">Gravel base layer </t>
    </r>
    <r>
      <rPr>
        <i/>
        <sz val="10"/>
        <color theme="1"/>
        <rFont val="Arial"/>
        <family val="2"/>
      </rPr>
      <t>(layer thickness indicated)</t>
    </r>
    <r>
      <rPr>
        <sz val="10"/>
        <color theme="1"/>
        <rFont val="Arial"/>
        <family val="2"/>
      </rPr>
      <t xml:space="preserve"> compacted to 98% of MDD</t>
    </r>
  </si>
  <si>
    <r>
      <t xml:space="preserve">Gravel base layer </t>
    </r>
    <r>
      <rPr>
        <i/>
        <sz val="10"/>
        <color theme="1"/>
        <rFont val="Arial"/>
        <family val="2"/>
      </rPr>
      <t>(layer thickness indicated)</t>
    </r>
    <r>
      <rPr>
        <sz val="10"/>
        <color theme="1"/>
        <rFont val="Arial"/>
        <family val="2"/>
      </rPr>
      <t xml:space="preserve"> compacted to 100% of MDD</t>
    </r>
  </si>
  <si>
    <r>
      <t xml:space="preserve">Soil cement or soilcrete </t>
    </r>
    <r>
      <rPr>
        <i/>
        <sz val="10"/>
        <color theme="1"/>
        <rFont val="Arial"/>
        <family val="2"/>
      </rPr>
      <t xml:space="preserve">(layer thickness indicated) </t>
    </r>
    <r>
      <rPr>
        <sz val="10"/>
        <color theme="1"/>
        <rFont val="Arial"/>
        <family val="2"/>
      </rPr>
      <t>wet mixture as per clause A4.1.5.14</t>
    </r>
  </si>
  <si>
    <r>
      <t xml:space="preserve">Soil cement or soilcrete </t>
    </r>
    <r>
      <rPr>
        <i/>
        <sz val="10"/>
        <color theme="1"/>
        <rFont val="Arial"/>
        <family val="2"/>
      </rPr>
      <t xml:space="preserve">(layer thickness indicated) </t>
    </r>
    <r>
      <rPr>
        <sz val="10"/>
        <color theme="1"/>
        <rFont val="Arial"/>
        <family val="2"/>
      </rPr>
      <t>stiff mixture as per clause A4.1.5.14</t>
    </r>
  </si>
  <si>
    <r>
      <t xml:space="preserve">Emulsion treated base material </t>
    </r>
    <r>
      <rPr>
        <i/>
        <sz val="10"/>
        <color theme="1"/>
        <rFont val="Arial"/>
        <family val="2"/>
      </rPr>
      <t>(G1 or G2 material and layer thickness indicated)</t>
    </r>
    <r>
      <rPr>
        <sz val="10"/>
        <color theme="1"/>
        <rFont val="Arial"/>
        <family val="2"/>
      </rPr>
      <t xml:space="preserve"> as per clause A4.1.5.15</t>
    </r>
  </si>
  <si>
    <t>Deductions for G1 crushed stone base material supplied by the Employer</t>
  </si>
  <si>
    <t>By additional normal grid rolling as per clause A5.3.7.3(b)</t>
  </si>
  <si>
    <r>
      <t xml:space="preserve">Stabilised gravel layer </t>
    </r>
    <r>
      <rPr>
        <i/>
        <sz val="10"/>
        <color theme="1"/>
        <rFont val="Arial"/>
        <family val="2"/>
      </rPr>
      <t>(layer thickness indicated)</t>
    </r>
    <r>
      <rPr>
        <sz val="10"/>
        <color theme="1"/>
        <rFont val="Arial"/>
        <family val="2"/>
      </rPr>
      <t xml:space="preserve"> trial section</t>
    </r>
  </si>
  <si>
    <r>
      <t xml:space="preserve">Crushed stone subbase layer </t>
    </r>
    <r>
      <rPr>
        <i/>
        <sz val="10"/>
        <color theme="1"/>
        <rFont val="Arial"/>
        <family val="2"/>
      </rPr>
      <t>(layer thickness indicated)</t>
    </r>
    <r>
      <rPr>
        <sz val="10"/>
        <color theme="1"/>
        <rFont val="Arial"/>
        <family val="2"/>
      </rPr>
      <t xml:space="preserve"> trial section</t>
    </r>
  </si>
  <si>
    <r>
      <t xml:space="preserve">Crushed stone base layer </t>
    </r>
    <r>
      <rPr>
        <i/>
        <sz val="10"/>
        <color theme="1"/>
        <rFont val="Arial"/>
        <family val="2"/>
      </rPr>
      <t>(layer thickness indicated)</t>
    </r>
    <r>
      <rPr>
        <sz val="10"/>
        <color theme="1"/>
        <rFont val="Arial"/>
        <family val="2"/>
      </rPr>
      <t xml:space="preserve"> trial section</t>
    </r>
  </si>
  <si>
    <r>
      <t xml:space="preserve">PMPL layer </t>
    </r>
    <r>
      <rPr>
        <i/>
        <sz val="10"/>
        <color theme="1"/>
        <rFont val="Arial"/>
        <family val="2"/>
      </rPr>
      <t>(layer thickness indicated)</t>
    </r>
    <r>
      <rPr>
        <sz val="10"/>
        <color theme="1"/>
        <rFont val="Arial"/>
        <family val="2"/>
      </rPr>
      <t xml:space="preserve"> trial section</t>
    </r>
  </si>
  <si>
    <r>
      <t xml:space="preserve">Bound macadam layer </t>
    </r>
    <r>
      <rPr>
        <i/>
        <sz val="10"/>
        <color theme="1"/>
        <rFont val="Arial"/>
        <family val="2"/>
      </rPr>
      <t>(layer thickness indicated)</t>
    </r>
    <r>
      <rPr>
        <sz val="10"/>
        <color theme="1"/>
        <rFont val="Arial"/>
        <family val="2"/>
      </rPr>
      <t xml:space="preserve"> trial section</t>
    </r>
  </si>
  <si>
    <r>
      <t xml:space="preserve">… </t>
    </r>
    <r>
      <rPr>
        <i/>
        <sz val="10"/>
        <color theme="1"/>
        <rFont val="Arial"/>
        <family val="2"/>
      </rPr>
      <t>(any other)</t>
    </r>
  </si>
  <si>
    <r>
      <t xml:space="preserve">Gravel base layer </t>
    </r>
    <r>
      <rPr>
        <i/>
        <sz val="10"/>
        <color theme="1"/>
        <rFont val="Arial"/>
        <family val="2"/>
      </rPr>
      <t>(layer thickness indicated)</t>
    </r>
    <r>
      <rPr>
        <sz val="10"/>
        <color theme="1"/>
        <rFont val="Arial"/>
        <family val="2"/>
      </rPr>
      <t xml:space="preserve"> trial section</t>
    </r>
  </si>
  <si>
    <r>
      <t xml:space="preserve">Pre-treatment of </t>
    </r>
    <r>
      <rPr>
        <i/>
        <sz val="10"/>
        <color theme="1"/>
        <rFont val="Arial"/>
        <family val="2"/>
      </rPr>
      <t>(insert layer thickness)</t>
    </r>
    <r>
      <rPr>
        <sz val="10"/>
        <color theme="1"/>
        <rFont val="Arial"/>
        <family val="2"/>
      </rPr>
      <t xml:space="preserve"> gravel layer</t>
    </r>
  </si>
  <si>
    <r>
      <t xml:space="preserve">Pre-treatment of </t>
    </r>
    <r>
      <rPr>
        <i/>
        <sz val="10"/>
        <color theme="1"/>
        <rFont val="Arial"/>
        <family val="2"/>
      </rPr>
      <t>(insert layer thickness)</t>
    </r>
    <r>
      <rPr>
        <sz val="10"/>
        <color theme="1"/>
        <rFont val="Arial"/>
        <family val="2"/>
      </rPr>
      <t xml:space="preserve"> gravel layer using labour enhanced methods of construction</t>
    </r>
  </si>
  <si>
    <r>
      <t xml:space="preserve">Chemical stabilisation </t>
    </r>
    <r>
      <rPr>
        <i/>
        <sz val="10"/>
        <color theme="1"/>
        <rFont val="Arial"/>
        <family val="2"/>
      </rPr>
      <t>(layer thickness indicated)</t>
    </r>
    <r>
      <rPr>
        <sz val="10"/>
        <color theme="1"/>
        <rFont val="Arial"/>
        <family val="2"/>
      </rPr>
      <t xml:space="preserve"> of pavement layers </t>
    </r>
    <r>
      <rPr>
        <i/>
        <sz val="10"/>
        <color theme="1"/>
        <rFont val="Arial"/>
        <family val="2"/>
      </rPr>
      <t>(layer to be stabilised indicated)</t>
    </r>
    <r>
      <rPr>
        <sz val="10"/>
        <color theme="1"/>
        <rFont val="Arial"/>
        <family val="2"/>
      </rPr>
      <t xml:space="preserve"> </t>
    </r>
  </si>
  <si>
    <r>
      <t xml:space="preserve">Chemical stabilisation </t>
    </r>
    <r>
      <rPr>
        <i/>
        <sz val="10"/>
        <color theme="1"/>
        <rFont val="Arial"/>
        <family val="2"/>
      </rPr>
      <t>(layer thickness indicated)</t>
    </r>
    <r>
      <rPr>
        <sz val="10"/>
        <color theme="1"/>
        <rFont val="Arial"/>
        <family val="2"/>
      </rPr>
      <t xml:space="preserve"> of pavement layers </t>
    </r>
    <r>
      <rPr>
        <i/>
        <sz val="10"/>
        <color theme="1"/>
        <rFont val="Arial"/>
        <family val="2"/>
      </rPr>
      <t>(layer to be stabilised indicated)</t>
    </r>
    <r>
      <rPr>
        <sz val="10"/>
        <color theme="1"/>
        <rFont val="Arial"/>
        <family val="2"/>
      </rPr>
      <t xml:space="preserve"> using labour enhanced methods of construction</t>
    </r>
  </si>
  <si>
    <r>
      <t xml:space="preserve">Stabilised crushed stone PMPL layer: </t>
    </r>
    <r>
      <rPr>
        <i/>
        <sz val="10"/>
        <color theme="1"/>
        <rFont val="Arial"/>
        <family val="2"/>
      </rPr>
      <t>(pavement layer, type of material and source indicated)</t>
    </r>
    <r>
      <rPr>
        <b/>
        <i/>
        <sz val="10"/>
        <color theme="1"/>
        <rFont val="Arial"/>
        <family val="2"/>
      </rPr>
      <t xml:space="preserve"> </t>
    </r>
  </si>
  <si>
    <r>
      <t>Wet lean-mix concrete pavement PMPL layer</t>
    </r>
    <r>
      <rPr>
        <sz val="10"/>
        <color theme="1"/>
        <rFont val="Arial"/>
        <family val="2"/>
      </rPr>
      <t xml:space="preserve"> </t>
    </r>
    <r>
      <rPr>
        <i/>
        <sz val="10"/>
        <color theme="1"/>
        <rFont val="Arial"/>
        <family val="2"/>
      </rPr>
      <t>(indicate specific pavement layer)</t>
    </r>
  </si>
  <si>
    <r>
      <t xml:space="preserve">Addition of cementitious stabilisation agents </t>
    </r>
    <r>
      <rPr>
        <i/>
        <sz val="10"/>
        <color theme="1"/>
        <rFont val="Arial"/>
        <family val="2"/>
      </rPr>
      <t>(specify agent separately)</t>
    </r>
    <r>
      <rPr>
        <sz val="10"/>
        <color theme="1"/>
        <rFont val="Arial"/>
        <family val="2"/>
      </rPr>
      <t xml:space="preserve"> for pavement layers</t>
    </r>
  </si>
  <si>
    <r>
      <t xml:space="preserve">Addition of cementitious stabilisation agents </t>
    </r>
    <r>
      <rPr>
        <i/>
        <sz val="10"/>
        <color theme="1"/>
        <rFont val="Arial"/>
        <family val="2"/>
      </rPr>
      <t>(specify agent separately)</t>
    </r>
    <r>
      <rPr>
        <sz val="10"/>
        <color theme="1"/>
        <rFont val="Arial"/>
        <family val="2"/>
      </rPr>
      <t xml:space="preserve"> for pavement layers and spreading the agent using bags and labour enhancement methods.</t>
    </r>
  </si>
  <si>
    <r>
      <t xml:space="preserve">Addition of cementitious stabilisation agents </t>
    </r>
    <r>
      <rPr>
        <i/>
        <sz val="10"/>
        <color theme="1"/>
        <rFont val="Arial"/>
        <family val="2"/>
      </rPr>
      <t>(specify agent separately)</t>
    </r>
    <r>
      <rPr>
        <b/>
        <sz val="10"/>
        <color theme="1"/>
        <rFont val="Arial"/>
        <family val="2"/>
      </rPr>
      <t xml:space="preserve"> for a PMPL layer:</t>
    </r>
  </si>
  <si>
    <r>
      <t>Bituminous stabilisation</t>
    </r>
    <r>
      <rPr>
        <sz val="10"/>
        <color rgb="FF000000"/>
        <rFont val="Arial"/>
        <family val="2"/>
      </rPr>
      <t xml:space="preserve"> </t>
    </r>
    <r>
      <rPr>
        <b/>
        <sz val="10"/>
        <color rgb="FF000000"/>
        <rFont val="Arial"/>
        <family val="2"/>
      </rPr>
      <t>of pavement layers</t>
    </r>
    <r>
      <rPr>
        <sz val="10"/>
        <color rgb="FF000000"/>
        <rFont val="Arial"/>
        <family val="2"/>
      </rPr>
      <t xml:space="preserve"> </t>
    </r>
  </si>
  <si>
    <t>C5.4.7.1</t>
  </si>
  <si>
    <r>
      <t xml:space="preserve">Bituminous stabilisation </t>
    </r>
    <r>
      <rPr>
        <i/>
        <sz val="10"/>
        <color rgb="FF000000"/>
        <rFont val="Arial"/>
        <family val="2"/>
      </rPr>
      <t>(layer thickness indicated)</t>
    </r>
    <r>
      <rPr>
        <sz val="10"/>
        <color rgb="FF000000"/>
        <rFont val="Arial"/>
        <family val="2"/>
      </rPr>
      <t xml:space="preserve"> of payment layers </t>
    </r>
    <r>
      <rPr>
        <i/>
        <sz val="10"/>
        <color rgb="FF000000"/>
        <rFont val="Arial"/>
        <family val="2"/>
      </rPr>
      <t>(layer to be indicated)</t>
    </r>
  </si>
  <si>
    <t>C5.4.7.2</t>
  </si>
  <si>
    <r>
      <t xml:space="preserve">Bituminous stabilisastion </t>
    </r>
    <r>
      <rPr>
        <i/>
        <sz val="10"/>
        <color rgb="FF000000"/>
        <rFont val="Arial"/>
        <family val="2"/>
      </rPr>
      <t>(layer thickness indicated)</t>
    </r>
    <r>
      <rPr>
        <sz val="10"/>
        <color rgb="FF000000"/>
        <rFont val="Arial"/>
        <family val="2"/>
      </rPr>
      <t xml:space="preserve"> of payment layers </t>
    </r>
    <r>
      <rPr>
        <i/>
        <sz val="10"/>
        <color rgb="FF000000"/>
        <rFont val="Arial"/>
        <family val="2"/>
      </rPr>
      <t xml:space="preserve">(layer to be indicated) </t>
    </r>
    <r>
      <rPr>
        <sz val="10"/>
        <color rgb="FF000000"/>
        <rFont val="Arial"/>
        <family val="2"/>
      </rPr>
      <t>using labour enhanced methods of construction</t>
    </r>
  </si>
  <si>
    <r>
      <t xml:space="preserve">Bituminous stabilisation agent </t>
    </r>
    <r>
      <rPr>
        <i/>
        <sz val="10"/>
        <color theme="1"/>
        <rFont val="Arial"/>
        <family val="2"/>
      </rPr>
      <t>(specify agents separately)</t>
    </r>
    <r>
      <rPr>
        <b/>
        <sz val="10"/>
        <color theme="1"/>
        <rFont val="Arial"/>
        <family val="2"/>
      </rPr>
      <t>:</t>
    </r>
  </si>
  <si>
    <t>Filler for bituminous stabilisation</t>
  </si>
  <si>
    <r>
      <t xml:space="preserve">Filler for bituminous stabilisation </t>
    </r>
    <r>
      <rPr>
        <i/>
        <sz val="10"/>
        <color theme="1"/>
        <rFont val="Arial"/>
        <family val="2"/>
      </rPr>
      <t>(specify agents separately)</t>
    </r>
  </si>
  <si>
    <r>
      <t xml:space="preserve">Filler for bituminous stabilisation spreading the agent or filler using labour enhanced methods of construction </t>
    </r>
    <r>
      <rPr>
        <i/>
        <sz val="10"/>
        <color theme="1"/>
        <rFont val="Arial"/>
        <family val="2"/>
      </rPr>
      <t>(specify agents separately)</t>
    </r>
  </si>
  <si>
    <r>
      <t xml:space="preserve">Curing with a membrane </t>
    </r>
    <r>
      <rPr>
        <i/>
        <sz val="10"/>
        <color theme="1"/>
        <rFont val="Arial"/>
        <family val="2"/>
      </rPr>
      <t>(type of material to be specified)</t>
    </r>
    <r>
      <rPr>
        <b/>
        <sz val="10"/>
        <color theme="1"/>
        <rFont val="Arial"/>
        <family val="2"/>
      </rPr>
      <t>:</t>
    </r>
  </si>
  <si>
    <r>
      <t xml:space="preserve">Trial section for a PMPL layer </t>
    </r>
    <r>
      <rPr>
        <i/>
        <sz val="10"/>
        <color theme="1"/>
        <rFont val="Arial"/>
        <family val="2"/>
      </rPr>
      <t>(specify width)</t>
    </r>
  </si>
  <si>
    <r>
      <t xml:space="preserve">Trial section for a bituminously stabilised layer </t>
    </r>
    <r>
      <rPr>
        <i/>
        <sz val="10"/>
        <color theme="1"/>
        <rFont val="Arial"/>
        <family val="2"/>
      </rPr>
      <t>(specify width)</t>
    </r>
  </si>
  <si>
    <r>
      <t xml:space="preserve">Uniform section from km … to km … </t>
    </r>
    <r>
      <rPr>
        <i/>
        <sz val="10"/>
        <color theme="1"/>
        <rFont val="Arial"/>
        <family val="2"/>
      </rPr>
      <t>(specify)</t>
    </r>
  </si>
  <si>
    <r>
      <t xml:space="preserve">Asphalt wearing course </t>
    </r>
    <r>
      <rPr>
        <i/>
        <sz val="10"/>
        <color theme="1"/>
        <rFont val="Arial"/>
        <family val="2"/>
      </rPr>
      <t>(specify nominal depth)</t>
    </r>
  </si>
  <si>
    <r>
      <t xml:space="preserve">Crushed stone base </t>
    </r>
    <r>
      <rPr>
        <i/>
        <sz val="10"/>
        <color theme="1"/>
        <rFont val="Arial"/>
        <family val="2"/>
      </rPr>
      <t>(specify nominal depth)</t>
    </r>
  </si>
  <si>
    <r>
      <t xml:space="preserve">Stabilised crushed stone </t>
    </r>
    <r>
      <rPr>
        <i/>
        <sz val="10"/>
        <color theme="1"/>
        <rFont val="Arial"/>
        <family val="2"/>
      </rPr>
      <t>(specify nominal depth)</t>
    </r>
  </si>
  <si>
    <r>
      <t xml:space="preserve">Stabilised gravel layer </t>
    </r>
    <r>
      <rPr>
        <i/>
        <sz val="10"/>
        <color theme="1"/>
        <rFont val="Arial"/>
        <family val="2"/>
      </rPr>
      <t>(specify nominal depth)</t>
    </r>
  </si>
  <si>
    <t>Pre-pulverising material in the existing pavement</t>
  </si>
  <si>
    <t>Roller-pass compaction of an exposed pavement layer</t>
  </si>
  <si>
    <t>Pneumatic-tyred rollers</t>
  </si>
  <si>
    <r>
      <t xml:space="preserve">Cross mixing of material </t>
    </r>
    <r>
      <rPr>
        <i/>
        <sz val="10"/>
        <color theme="1"/>
        <rFont val="Arial"/>
        <family val="2"/>
      </rPr>
      <t>(specify nominal depth)</t>
    </r>
  </si>
  <si>
    <t>In-situ reconstruction of a pavement layer using a recycler to construct a stabilised selected layer</t>
  </si>
  <si>
    <r>
      <t xml:space="preserve">Using non-cemented material compacted to ... mm thick </t>
    </r>
    <r>
      <rPr>
        <i/>
        <sz val="10"/>
        <color theme="1"/>
        <rFont val="Arial"/>
        <family val="2"/>
      </rPr>
      <t>(specify)</t>
    </r>
  </si>
  <si>
    <r>
      <t xml:space="preserve">Using cemented material compacted to ... mm thick </t>
    </r>
    <r>
      <rPr>
        <i/>
        <sz val="10"/>
        <color theme="1"/>
        <rFont val="Arial"/>
        <family val="2"/>
      </rPr>
      <t>(specify)</t>
    </r>
  </si>
  <si>
    <r>
      <t xml:space="preserve">Using a combination of non-cemented and cemented material compacted to ... mm thick </t>
    </r>
    <r>
      <rPr>
        <i/>
        <sz val="10"/>
        <color theme="1"/>
        <rFont val="Arial"/>
        <family val="2"/>
      </rPr>
      <t>(specify)</t>
    </r>
  </si>
  <si>
    <r>
      <t xml:space="preserve">Using pre-pulverised material (as per item C5.5.8) compacted to ... mm thick </t>
    </r>
    <r>
      <rPr>
        <i/>
        <sz val="10"/>
        <color theme="1"/>
        <rFont val="Arial"/>
        <family val="2"/>
      </rPr>
      <t>(specify)</t>
    </r>
  </si>
  <si>
    <r>
      <t xml:space="preserve">Using a combination of non-cemented and cemented material compacted to ... mm thick </t>
    </r>
    <r>
      <rPr>
        <i/>
        <sz val="10"/>
        <color theme="1"/>
        <rFont val="Arial"/>
        <family val="2"/>
      </rPr>
      <t>(specify)</t>
    </r>
    <r>
      <rPr>
        <sz val="10"/>
        <color theme="1"/>
        <rFont val="Arial"/>
        <family val="2"/>
      </rPr>
      <t xml:space="preserve"> </t>
    </r>
  </si>
  <si>
    <t>In-situ reconstruction of a pavement layer using a recycler to construct a stabilised subbase layer</t>
  </si>
  <si>
    <t>In-situ reconstruction of a pavement layer using a recycler to construct a stabilised base layer</t>
  </si>
  <si>
    <r>
      <t xml:space="preserve">Using a combination of non-cemented and cemented material compacted to ... mm thick </t>
    </r>
    <r>
      <rPr>
        <i/>
        <sz val="10"/>
        <color theme="1"/>
        <rFont val="Arial"/>
        <family val="2"/>
      </rPr>
      <t>(specify)</t>
    </r>
    <r>
      <rPr>
        <sz val="10"/>
        <color theme="1"/>
        <rFont val="Arial"/>
        <family val="2"/>
      </rPr>
      <t xml:space="preserve">  </t>
    </r>
  </si>
  <si>
    <t>In-situ reconstruction of a pavement layer using conventional construction equipment to construct a stabilised selected layer</t>
  </si>
  <si>
    <r>
      <t xml:space="preserve">Using pre-pulverised material (as per item C5.5.8) compacted to … mm thick </t>
    </r>
    <r>
      <rPr>
        <i/>
        <sz val="10"/>
        <color theme="1"/>
        <rFont val="Arial"/>
        <family val="2"/>
      </rPr>
      <t>(specify)</t>
    </r>
  </si>
  <si>
    <t>In-situ reconstruction of a pavement layer using conventional construction equipment to construct a stabilised subbase layer</t>
  </si>
  <si>
    <t>In-situ reconstruction of a pavement layer using conventional construction equipment to construct a stabilised base layer</t>
  </si>
  <si>
    <t>Excavate pavement layers for patching in existing pavements</t>
  </si>
  <si>
    <r>
      <t xml:space="preserve">Any other layers </t>
    </r>
    <r>
      <rPr>
        <i/>
        <sz val="10"/>
        <color theme="1"/>
        <rFont val="Arial"/>
        <family val="2"/>
      </rPr>
      <t>(specify layer)</t>
    </r>
    <r>
      <rPr>
        <sz val="10"/>
        <color theme="1"/>
        <rFont val="Arial"/>
        <family val="2"/>
      </rPr>
      <t xml:space="preserve"> with a surface area:</t>
    </r>
  </si>
  <si>
    <r>
      <t xml:space="preserve">Any other layers </t>
    </r>
    <r>
      <rPr>
        <i/>
        <sz val="10"/>
        <color theme="1"/>
        <rFont val="Arial"/>
        <family val="2"/>
      </rPr>
      <t>(specify type)</t>
    </r>
    <r>
      <rPr>
        <sz val="10"/>
        <color theme="1"/>
        <rFont val="Arial"/>
        <family val="2"/>
      </rPr>
      <t xml:space="preserve"> with a surface area:</t>
    </r>
  </si>
  <si>
    <t>Edge break patching using labour enhanced methods of construction and ETB to a maximum depth of 150mm</t>
  </si>
  <si>
    <r>
      <t xml:space="preserve">Chemically stabilised pavement layer material </t>
    </r>
    <r>
      <rPr>
        <i/>
        <sz val="10"/>
        <color rgb="FF000000"/>
        <rFont val="Arial"/>
        <family val="2"/>
      </rPr>
      <t>(specify the pavement layer, the material source being from commercial or from stockpile, the % stabilising agent and the % of MDD)</t>
    </r>
    <r>
      <rPr>
        <sz val="10"/>
        <color rgb="FF000000"/>
        <rFont val="Arial"/>
        <family val="2"/>
      </rPr>
      <t xml:space="preserve"> for a patch with a surface area:</t>
    </r>
  </si>
  <si>
    <r>
      <t xml:space="preserve">Emulsion treated base, or ETB pavement material </t>
    </r>
    <r>
      <rPr>
        <i/>
        <sz val="10"/>
        <color theme="1"/>
        <rFont val="Arial"/>
        <family val="2"/>
      </rPr>
      <t>(specify the pavement layer, the material source being from commercial or from stockpile, the components as per Clause A4.1.5.14, and the % of MDD)</t>
    </r>
    <r>
      <rPr>
        <sz val="10"/>
        <color theme="1"/>
        <rFont val="Arial"/>
        <family val="2"/>
      </rPr>
      <t xml:space="preserve"> for a patch with a surface area:</t>
    </r>
  </si>
  <si>
    <r>
      <t xml:space="preserve">Chemically stabilised pavement material </t>
    </r>
    <r>
      <rPr>
        <i/>
        <sz val="10"/>
        <color theme="1"/>
        <rFont val="Arial"/>
        <family val="2"/>
      </rPr>
      <t>(specify the pavement layer, the material source being from commercial or from stockpile, the % stabilising agent and the % of MDD)</t>
    </r>
    <r>
      <rPr>
        <sz val="10"/>
        <color theme="1"/>
        <rFont val="Arial"/>
        <family val="2"/>
      </rPr>
      <t xml:space="preserve"> for a patch with a surface area:</t>
    </r>
  </si>
  <si>
    <r>
      <t xml:space="preserve">Mechanical construction </t>
    </r>
    <r>
      <rPr>
        <i/>
        <sz val="10"/>
        <color theme="1"/>
        <rFont val="Arial"/>
        <family val="2"/>
      </rPr>
      <t>(state pavement type and nominal thickness)</t>
    </r>
  </si>
  <si>
    <r>
      <t xml:space="preserve">Labour enhanced construction </t>
    </r>
    <r>
      <rPr>
        <i/>
        <sz val="10"/>
        <color theme="1"/>
        <rFont val="Arial"/>
        <family val="2"/>
      </rPr>
      <t>(state pavement type and nominal thickness)</t>
    </r>
  </si>
  <si>
    <r>
      <t xml:space="preserve">Paver laid construction </t>
    </r>
    <r>
      <rPr>
        <i/>
        <sz val="10"/>
        <color theme="1"/>
        <rFont val="Arial"/>
        <family val="2"/>
      </rPr>
      <t>(state nominal thickness)</t>
    </r>
  </si>
  <si>
    <r>
      <t xml:space="preserve">Labour enhanced construction </t>
    </r>
    <r>
      <rPr>
        <i/>
        <sz val="10"/>
        <color theme="1"/>
        <rFont val="Arial"/>
        <family val="2"/>
      </rPr>
      <t>(state nominal thickness)</t>
    </r>
  </si>
  <si>
    <r>
      <t xml:space="preserve">Labour enhanced construction </t>
    </r>
    <r>
      <rPr>
        <i/>
        <sz val="10"/>
        <color theme="1"/>
        <rFont val="Arial"/>
        <family val="2"/>
      </rPr>
      <t>(state nominal thickness)</t>
    </r>
    <r>
      <rPr>
        <sz val="10"/>
        <color theme="1"/>
        <rFont val="Arial"/>
        <family val="2"/>
      </rPr>
      <t xml:space="preserve"> </t>
    </r>
  </si>
  <si>
    <t>C6.1.4.3</t>
  </si>
  <si>
    <t>C6.1.6.1</t>
  </si>
  <si>
    <t>C6.1.6.2</t>
  </si>
  <si>
    <t>C6.1.6.3</t>
  </si>
  <si>
    <t>C6.1.6.4</t>
  </si>
  <si>
    <t>C6.1.6.5</t>
  </si>
  <si>
    <t>C6.1.6.6</t>
  </si>
  <si>
    <r>
      <t xml:space="preserve">Sealed hinge joints </t>
    </r>
    <r>
      <rPr>
        <i/>
        <sz val="10"/>
        <color theme="1"/>
        <rFont val="Arial"/>
        <family val="2"/>
      </rPr>
      <t>(indicate type and reference to drawings)</t>
    </r>
  </si>
  <si>
    <r>
      <t xml:space="preserve">Unsealed hinge joints </t>
    </r>
    <r>
      <rPr>
        <i/>
        <sz val="10"/>
        <color theme="1"/>
        <rFont val="Arial"/>
        <family val="2"/>
      </rPr>
      <t>(indicate type and reference to drawings)</t>
    </r>
  </si>
  <si>
    <r>
      <t xml:space="preserve">Sealed transverse contraction joints sawn in two separate operations </t>
    </r>
    <r>
      <rPr>
        <i/>
        <sz val="10"/>
        <color theme="1"/>
        <rFont val="Arial"/>
        <family val="2"/>
      </rPr>
      <t>(widths as shown on the drawings)</t>
    </r>
  </si>
  <si>
    <r>
      <t xml:space="preserve">Dowel bars: mild steel inserted in new concrete </t>
    </r>
    <r>
      <rPr>
        <i/>
        <sz val="10"/>
        <color theme="1"/>
        <rFont val="Arial"/>
        <family val="2"/>
      </rPr>
      <t>(indicate diameter, length and position on drawings)</t>
    </r>
    <r>
      <rPr>
        <sz val="10"/>
        <color theme="1"/>
        <rFont val="Arial"/>
        <family val="2"/>
      </rPr>
      <t>:</t>
    </r>
  </si>
  <si>
    <r>
      <t xml:space="preserve">Tie-bars: installed in new concrete </t>
    </r>
    <r>
      <rPr>
        <i/>
        <sz val="10"/>
        <color theme="1"/>
        <rFont val="Arial"/>
        <family val="2"/>
      </rPr>
      <t>(indicate, diameter and length)</t>
    </r>
    <r>
      <rPr>
        <sz val="10"/>
        <color theme="1"/>
        <rFont val="Arial"/>
        <family val="2"/>
      </rPr>
      <t>:</t>
    </r>
  </si>
  <si>
    <t xml:space="preserve">Re-sanding of joints in segmental block paving  </t>
  </si>
  <si>
    <r>
      <t xml:space="preserve">Concrete block paving </t>
    </r>
    <r>
      <rPr>
        <i/>
        <sz val="10"/>
        <color theme="1"/>
        <rFont val="Arial"/>
        <family val="2"/>
      </rPr>
      <t>(indicate class, type and thickness of blocks)</t>
    </r>
    <r>
      <rPr>
        <sz val="10"/>
        <color theme="1"/>
        <rFont val="Arial"/>
        <family val="2"/>
      </rPr>
      <t xml:space="preserve"> </t>
    </r>
  </si>
  <si>
    <t>Replacing of joint sealant in existing concrete pavement as follows:</t>
  </si>
  <si>
    <r>
      <t xml:space="preserve">Reaming of existing joints </t>
    </r>
    <r>
      <rPr>
        <i/>
        <sz val="10"/>
        <color theme="1"/>
        <rFont val="Arial"/>
        <family val="2"/>
      </rPr>
      <t>(indicate width and depth)</t>
    </r>
  </si>
  <si>
    <t>Costs incurred due to repair and monitoring in terms of Product Performance Guarantee System (PPGS)</t>
  </si>
  <si>
    <t>REPAIR TO EXISTING JOINTS AND UNCONTROLLED CRACKS IN CONCRETE PAVEMENTS</t>
  </si>
  <si>
    <t>C7.2.1.1</t>
  </si>
  <si>
    <t>C7.2.1.2</t>
  </si>
  <si>
    <t>C7.2.1.3</t>
  </si>
  <si>
    <t>C7.2.1.4</t>
  </si>
  <si>
    <t>C7.2.1.5</t>
  </si>
  <si>
    <t>C7.2.1.6</t>
  </si>
  <si>
    <t>C7.2.1.7</t>
  </si>
  <si>
    <t>C7.2.1.8</t>
  </si>
  <si>
    <r>
      <t xml:space="preserve">Routing of active cracks </t>
    </r>
    <r>
      <rPr>
        <i/>
        <sz val="10"/>
        <color theme="1"/>
        <rFont val="Arial"/>
        <family val="2"/>
      </rPr>
      <t>(indicate width and depth)</t>
    </r>
  </si>
  <si>
    <r>
      <t xml:space="preserve">Routing of non-active cracks </t>
    </r>
    <r>
      <rPr>
        <i/>
        <sz val="10"/>
        <color theme="1"/>
        <rFont val="Arial"/>
        <family val="2"/>
      </rPr>
      <t>(indicate width and depth)</t>
    </r>
  </si>
  <si>
    <r>
      <t xml:space="preserve">Bevelling of one side of the crack </t>
    </r>
    <r>
      <rPr>
        <i/>
        <sz val="10"/>
        <color theme="1"/>
        <rFont val="Arial"/>
        <family val="2"/>
      </rPr>
      <t>(indicate dimension)</t>
    </r>
  </si>
  <si>
    <r>
      <t xml:space="preserve">Bevelling of both sides of the crack </t>
    </r>
    <r>
      <rPr>
        <i/>
        <sz val="10"/>
        <color theme="1"/>
        <rFont val="Arial"/>
        <family val="2"/>
      </rPr>
      <t>(indicate dimension)</t>
    </r>
  </si>
  <si>
    <r>
      <t xml:space="preserve">Saw cutting of cracks and joints in one operation </t>
    </r>
    <r>
      <rPr>
        <i/>
        <sz val="10"/>
        <color theme="1"/>
        <rFont val="Arial"/>
        <family val="2"/>
      </rPr>
      <t>(indicate depth and width)</t>
    </r>
  </si>
  <si>
    <t>C7.2.3.1</t>
  </si>
  <si>
    <t>C7.2.3.2</t>
  </si>
  <si>
    <t>C7.2.3.3</t>
  </si>
  <si>
    <t>C7.2.3.4</t>
  </si>
  <si>
    <r>
      <t xml:space="preserve">Saw cutting of slots in concrete pavement </t>
    </r>
    <r>
      <rPr>
        <i/>
        <sz val="10"/>
        <color theme="1"/>
        <rFont val="Arial"/>
        <family val="2"/>
      </rPr>
      <t>(indicate dimensions)</t>
    </r>
  </si>
  <si>
    <r>
      <t xml:space="preserve">Installation of 16mm diameter deformed tie-bar </t>
    </r>
    <r>
      <rPr>
        <i/>
        <sz val="10"/>
        <color theme="1"/>
        <rFont val="Arial"/>
        <family val="2"/>
      </rPr>
      <t>(indicate length)</t>
    </r>
    <r>
      <rPr>
        <sz val="10"/>
        <color theme="1"/>
        <rFont val="Arial"/>
        <family val="2"/>
      </rPr>
      <t xml:space="preserve"> including application of self-levelling pourable epoxy grout and 7,1mm aggregate.</t>
    </r>
  </si>
  <si>
    <t>C7.2.4.1</t>
  </si>
  <si>
    <t>C7.2.4.2</t>
  </si>
  <si>
    <t>C7.2.4.3</t>
  </si>
  <si>
    <r>
      <t xml:space="preserve">Saw cutting and preparation of slots in concrete pavement </t>
    </r>
    <r>
      <rPr>
        <i/>
        <sz val="10"/>
        <color theme="1"/>
        <rFont val="Arial"/>
        <family val="2"/>
      </rPr>
      <t>(indicate dimensions)</t>
    </r>
  </si>
  <si>
    <r>
      <t xml:space="preserve">Installation of new dowel bars as specified </t>
    </r>
    <r>
      <rPr>
        <i/>
        <sz val="10"/>
        <color theme="1"/>
        <rFont val="Arial"/>
        <family val="2"/>
      </rPr>
      <t>(indicate length and diameter)</t>
    </r>
    <r>
      <rPr>
        <sz val="10"/>
        <color theme="1"/>
        <rFont val="Arial"/>
        <family val="2"/>
      </rPr>
      <t xml:space="preserve"> including application of bond breaker on free end, end caps</t>
    </r>
  </si>
  <si>
    <t>Filling of slot with high strength concrete Class 50/7,1mm</t>
  </si>
  <si>
    <t>Burlap-dragged and grooved texture</t>
  </si>
  <si>
    <t>C7.2.8.1</t>
  </si>
  <si>
    <t>C7.2.8.2</t>
  </si>
  <si>
    <t>C7.2.8.3</t>
  </si>
  <si>
    <r>
      <t xml:space="preserve">Tie bars </t>
    </r>
    <r>
      <rPr>
        <i/>
        <sz val="10"/>
        <color theme="1"/>
        <rFont val="Arial"/>
        <family val="2"/>
      </rPr>
      <t>(indicate diameter and length)</t>
    </r>
  </si>
  <si>
    <r>
      <t xml:space="preserve">Dowel bars </t>
    </r>
    <r>
      <rPr>
        <i/>
        <sz val="10"/>
        <color theme="1"/>
        <rFont val="Arial"/>
        <family val="2"/>
      </rPr>
      <t>(indicate diameter and length)</t>
    </r>
  </si>
  <si>
    <r>
      <t xml:space="preserve">… </t>
    </r>
    <r>
      <rPr>
        <i/>
        <sz val="10"/>
        <color theme="1"/>
        <rFont val="Arial"/>
        <family val="2"/>
      </rPr>
      <t>(state depth in mm)</t>
    </r>
  </si>
  <si>
    <r>
      <t xml:space="preserve">Replacement of granular layers </t>
    </r>
    <r>
      <rPr>
        <i/>
        <sz val="10"/>
        <color theme="1"/>
        <rFont val="Arial"/>
        <family val="2"/>
      </rPr>
      <t xml:space="preserve">(material class and thickness indicated) </t>
    </r>
  </si>
  <si>
    <r>
      <t xml:space="preserve">Replacement of stabilised layers </t>
    </r>
    <r>
      <rPr>
        <i/>
        <sz val="10"/>
        <color theme="1"/>
        <rFont val="Arial"/>
        <family val="2"/>
      </rPr>
      <t>(material class and thickness indicated)</t>
    </r>
  </si>
  <si>
    <r>
      <t xml:space="preserve">Replacement of supporting layers with 10 MPa lean mix concrete </t>
    </r>
    <r>
      <rPr>
        <i/>
        <sz val="10"/>
        <color theme="1"/>
        <rFont val="Arial"/>
        <family val="2"/>
      </rPr>
      <t>(material class and thickness indicated)</t>
    </r>
    <r>
      <rPr>
        <sz val="10"/>
        <color theme="1"/>
        <rFont val="Arial"/>
        <family val="2"/>
      </rPr>
      <t xml:space="preserve"> </t>
    </r>
  </si>
  <si>
    <r>
      <t xml:space="preserve">Replacement of subbase with hot mix asphalt </t>
    </r>
    <r>
      <rPr>
        <i/>
        <sz val="10"/>
        <color theme="1"/>
        <rFont val="Arial"/>
        <family val="2"/>
      </rPr>
      <t>(thickness indicated)</t>
    </r>
  </si>
  <si>
    <r>
      <t xml:space="preserve">Replacement of concrete in JCP pavements </t>
    </r>
    <r>
      <rPr>
        <i/>
        <sz val="10"/>
        <color theme="1"/>
        <rFont val="Arial"/>
        <family val="2"/>
      </rPr>
      <t>(thickness indicated)</t>
    </r>
  </si>
  <si>
    <r>
      <t xml:space="preserve">Replacement concrete in CRCP pavements </t>
    </r>
    <r>
      <rPr>
        <i/>
        <sz val="10"/>
        <color theme="1"/>
        <rFont val="Arial"/>
        <family val="2"/>
      </rPr>
      <t>(thickness indicated)</t>
    </r>
    <r>
      <rPr>
        <sz val="10"/>
        <color theme="1"/>
        <rFont val="Arial"/>
        <family val="2"/>
      </rPr>
      <t xml:space="preserve"> </t>
    </r>
  </si>
  <si>
    <r>
      <t xml:space="preserve">Burlap-dragged and texture </t>
    </r>
    <r>
      <rPr>
        <i/>
        <sz val="10"/>
        <color theme="1"/>
        <rFont val="Arial"/>
        <family val="2"/>
      </rPr>
      <t>(indicate groove or broom finish)</t>
    </r>
  </si>
  <si>
    <t>Grindingof existing concrete pavement surfaces</t>
  </si>
  <si>
    <r>
      <t xml:space="preserve">Certified product containing solvents </t>
    </r>
    <r>
      <rPr>
        <i/>
        <sz val="10"/>
        <color theme="1"/>
        <rFont val="Arial"/>
        <family val="2"/>
      </rPr>
      <t>(state name)</t>
    </r>
  </si>
  <si>
    <r>
      <t xml:space="preserve">Certified product containing no solvents </t>
    </r>
    <r>
      <rPr>
        <i/>
        <sz val="10"/>
        <color theme="1"/>
        <rFont val="Arial"/>
        <family val="2"/>
      </rPr>
      <t>(state name)</t>
    </r>
  </si>
  <si>
    <r>
      <t xml:space="preserve">Indicate dilution (Diluted ...% Emulsion/…% Water) </t>
    </r>
    <r>
      <rPr>
        <i/>
        <sz val="10"/>
        <color theme="1"/>
        <rFont val="Arial"/>
        <family val="2"/>
      </rPr>
      <t>(specify)</t>
    </r>
  </si>
  <si>
    <r>
      <t xml:space="preserve">Certified rejuvenator </t>
    </r>
    <r>
      <rPr>
        <i/>
        <sz val="10"/>
        <color theme="1"/>
        <rFont val="Arial"/>
        <family val="2"/>
      </rPr>
      <t>(state type and certification)</t>
    </r>
  </si>
  <si>
    <r>
      <t xml:space="preserve">Continuously-graded asphalt </t>
    </r>
    <r>
      <rPr>
        <i/>
        <sz val="10"/>
        <color theme="1"/>
        <rFont val="Arial"/>
        <family val="2"/>
      </rPr>
      <t>(state Nominal maximum aggregate size and binder type)</t>
    </r>
  </si>
  <si>
    <r>
      <t xml:space="preserve">Semi-gap graded asphalt </t>
    </r>
    <r>
      <rPr>
        <i/>
        <sz val="10"/>
        <color theme="1"/>
        <rFont val="Arial"/>
        <family val="2"/>
      </rPr>
      <t>(state Nominal maximum aggregate size and binder type)</t>
    </r>
  </si>
  <si>
    <r>
      <t xml:space="preserve">Cold applied asphalt </t>
    </r>
    <r>
      <rPr>
        <i/>
        <sz val="10"/>
        <color theme="1"/>
        <rFont val="Arial"/>
        <family val="2"/>
      </rPr>
      <t>(Agrèment SA certified for specific class as specified)</t>
    </r>
  </si>
  <si>
    <r>
      <t xml:space="preserve">Coarse slurry </t>
    </r>
    <r>
      <rPr>
        <i/>
        <sz val="10"/>
        <color theme="1"/>
        <rFont val="Arial"/>
        <family val="2"/>
      </rPr>
      <t>(state aggregate grade and emulsion type)</t>
    </r>
  </si>
  <si>
    <r>
      <t xml:space="preserve">Microsurfacing </t>
    </r>
    <r>
      <rPr>
        <i/>
        <sz val="10"/>
        <color theme="1"/>
        <rFont val="Arial"/>
        <family val="2"/>
      </rPr>
      <t>(state aggregate grade and binder type)</t>
    </r>
  </si>
  <si>
    <r>
      <t xml:space="preserve">Priming </t>
    </r>
    <r>
      <rPr>
        <i/>
        <sz val="10"/>
        <color theme="1"/>
        <rFont val="Arial"/>
        <family val="2"/>
      </rPr>
      <t>(indicate primer)</t>
    </r>
  </si>
  <si>
    <r>
      <t xml:space="preserve">Sealing using </t>
    </r>
    <r>
      <rPr>
        <i/>
        <sz val="10"/>
        <color theme="1"/>
        <rFont val="Arial"/>
        <family val="2"/>
      </rPr>
      <t>(state crack sealant)</t>
    </r>
  </si>
  <si>
    <r>
      <t xml:space="preserve">Sealing cracks with 200mm wide geosynthetic </t>
    </r>
    <r>
      <rPr>
        <i/>
        <sz val="10"/>
        <color theme="1"/>
        <rFont val="Arial"/>
        <family val="2"/>
      </rPr>
      <t>(specify type of emulsion)</t>
    </r>
  </si>
  <si>
    <r>
      <t xml:space="preserve">Sealing cracks with geosynthetic over areas </t>
    </r>
    <r>
      <rPr>
        <i/>
        <sz val="10"/>
        <color theme="1"/>
        <rFont val="Arial"/>
        <family val="2"/>
      </rPr>
      <t>(specify type of emulsion)</t>
    </r>
  </si>
  <si>
    <r>
      <t xml:space="preserve">Planing of road surface </t>
    </r>
    <r>
      <rPr>
        <i/>
        <sz val="10"/>
        <color theme="1"/>
        <rFont val="Arial"/>
        <family val="2"/>
      </rPr>
      <t>(indicate thickness in mm)</t>
    </r>
  </si>
  <si>
    <t>Fog spraying on planed surfaces</t>
  </si>
  <si>
    <r>
      <t xml:space="preserve">Other layers </t>
    </r>
    <r>
      <rPr>
        <i/>
        <sz val="10"/>
        <color theme="1"/>
        <rFont val="Arial"/>
        <family val="2"/>
      </rPr>
      <t>(specify type)</t>
    </r>
  </si>
  <si>
    <r>
      <t xml:space="preserve">Compacting the floor of excavations for patching </t>
    </r>
    <r>
      <rPr>
        <i/>
        <sz val="10"/>
        <color theme="1"/>
        <rFont val="Arial"/>
        <family val="2"/>
      </rPr>
      <t>(specify density)</t>
    </r>
  </si>
  <si>
    <r>
      <t xml:space="preserve">Chemically stabilized pavement material </t>
    </r>
    <r>
      <rPr>
        <i/>
        <sz val="10"/>
        <color theme="1"/>
        <rFont val="Arial"/>
        <family val="2"/>
      </rPr>
      <t>(state the pavement material and the stabilising agent)</t>
    </r>
    <r>
      <rPr>
        <sz val="10"/>
        <color theme="1"/>
        <rFont val="Arial"/>
        <family val="2"/>
      </rPr>
      <t xml:space="preserve"> for a patch with a surface area:</t>
    </r>
  </si>
  <si>
    <r>
      <t xml:space="preserve">Bitumen Stabilised Material </t>
    </r>
    <r>
      <rPr>
        <i/>
        <sz val="10"/>
        <color theme="1"/>
        <rFont val="Arial"/>
        <family val="2"/>
      </rPr>
      <t>(specify type and level of compaction)</t>
    </r>
    <r>
      <rPr>
        <sz val="10"/>
        <color theme="1"/>
        <rFont val="Arial"/>
        <family val="2"/>
      </rPr>
      <t xml:space="preserve"> for a patch with a surface area:</t>
    </r>
  </si>
  <si>
    <r>
      <t xml:space="preserve">Asphalt for a patch with a surface area </t>
    </r>
    <r>
      <rPr>
        <i/>
        <sz val="10"/>
        <color theme="1"/>
        <rFont val="Arial"/>
        <family val="2"/>
      </rPr>
      <t>(state type and density)</t>
    </r>
  </si>
  <si>
    <r>
      <t xml:space="preserve">Granular base material </t>
    </r>
    <r>
      <rPr>
        <i/>
        <sz val="10"/>
        <color theme="1"/>
        <rFont val="Arial"/>
        <family val="2"/>
      </rPr>
      <t>(state type and density)</t>
    </r>
    <r>
      <rPr>
        <sz val="10"/>
        <color theme="1"/>
        <rFont val="Arial"/>
        <family val="2"/>
      </rPr>
      <t xml:space="preserve"> for a patch with a surface area</t>
    </r>
  </si>
  <si>
    <r>
      <t xml:space="preserve">Sealing joints with geosynthetic strips </t>
    </r>
    <r>
      <rPr>
        <i/>
        <sz val="10"/>
        <color theme="1"/>
        <rFont val="Arial"/>
        <family val="2"/>
      </rPr>
      <t>(specify width and type of emulsion)</t>
    </r>
  </si>
  <si>
    <r>
      <t xml:space="preserve">Prime coat </t>
    </r>
    <r>
      <rPr>
        <i/>
        <sz val="10"/>
        <color theme="1"/>
        <rFont val="Arial"/>
        <family val="2"/>
      </rPr>
      <t>(state type and rate of application)</t>
    </r>
  </si>
  <si>
    <r>
      <t xml:space="preserve">Continuously-graded hot asphalt </t>
    </r>
    <r>
      <rPr>
        <i/>
        <sz val="10"/>
        <color theme="1"/>
        <rFont val="Arial"/>
        <family val="2"/>
      </rPr>
      <t>(state type and density)</t>
    </r>
  </si>
  <si>
    <r>
      <t xml:space="preserve">Continuously-graded cold asphalt </t>
    </r>
    <r>
      <rPr>
        <i/>
        <sz val="10"/>
        <color theme="1"/>
        <rFont val="Arial"/>
        <family val="2"/>
      </rPr>
      <t>(Agrèment SA certified - state class and density)</t>
    </r>
  </si>
  <si>
    <r>
      <t xml:space="preserve">Bitumen Stabilised Material </t>
    </r>
    <r>
      <rPr>
        <i/>
        <sz val="10"/>
        <color theme="1"/>
        <rFont val="Arial"/>
        <family val="2"/>
      </rPr>
      <t>(state type and level of compaction)</t>
    </r>
  </si>
  <si>
    <r>
      <t xml:space="preserve">Heated aggregate </t>
    </r>
    <r>
      <rPr>
        <i/>
        <sz val="10"/>
        <color theme="1"/>
        <rFont val="Arial"/>
        <family val="2"/>
      </rPr>
      <t>(state size)</t>
    </r>
  </si>
  <si>
    <r>
      <t xml:space="preserve">Precoating of aggregate </t>
    </r>
    <r>
      <rPr>
        <i/>
        <sz val="10"/>
        <color theme="1"/>
        <rFont val="Arial"/>
        <family val="2"/>
      </rPr>
      <t>(state type and application litre/m</t>
    </r>
    <r>
      <rPr>
        <i/>
        <vertAlign val="superscript"/>
        <sz val="10"/>
        <color theme="1"/>
        <rFont val="Arial"/>
        <family val="2"/>
      </rPr>
      <t>3</t>
    </r>
    <r>
      <rPr>
        <i/>
        <sz val="10"/>
        <color theme="1"/>
        <rFont val="Arial"/>
        <family val="2"/>
      </rPr>
      <t>)</t>
    </r>
  </si>
  <si>
    <r>
      <t xml:space="preserve">Continuously graded base or surfacing </t>
    </r>
    <r>
      <rPr>
        <i/>
        <sz val="10"/>
        <color theme="1"/>
        <rFont val="Arial"/>
        <family val="2"/>
      </rPr>
      <t>(state binder type and level of design)</t>
    </r>
  </si>
  <si>
    <r>
      <t xml:space="preserve">High modulus asphalt (EME) </t>
    </r>
    <r>
      <rPr>
        <i/>
        <sz val="10"/>
        <color theme="1"/>
        <rFont val="Arial"/>
        <family val="2"/>
      </rPr>
      <t>(state binder type and level of design)</t>
    </r>
  </si>
  <si>
    <r>
      <t xml:space="preserve">Stone Mastic Asphalt (SMA) </t>
    </r>
    <r>
      <rPr>
        <i/>
        <sz val="10"/>
        <color theme="1"/>
        <rFont val="Arial"/>
        <family val="2"/>
      </rPr>
      <t>(state binder type)</t>
    </r>
  </si>
  <si>
    <r>
      <t xml:space="preserve">Ultrathin Friction Courses (UTFC) </t>
    </r>
    <r>
      <rPr>
        <i/>
        <sz val="10"/>
        <color theme="1"/>
        <rFont val="Arial"/>
        <family val="2"/>
      </rPr>
      <t>(state binder type)</t>
    </r>
  </si>
  <si>
    <r>
      <t xml:space="preserve">Porous asphalt </t>
    </r>
    <r>
      <rPr>
        <i/>
        <sz val="10"/>
        <color theme="1"/>
        <rFont val="Arial"/>
        <family val="2"/>
      </rPr>
      <t>(state binder type)</t>
    </r>
  </si>
  <si>
    <r>
      <t xml:space="preserve">Other: </t>
    </r>
    <r>
      <rPr>
        <i/>
        <sz val="10"/>
        <color theme="1"/>
        <rFont val="Arial"/>
        <family val="2"/>
      </rPr>
      <t>(as stated and defined in the Contract Documentation)</t>
    </r>
  </si>
  <si>
    <r>
      <t xml:space="preserve">Semi-gap graded mixes </t>
    </r>
    <r>
      <rPr>
        <i/>
        <sz val="10"/>
        <color theme="1"/>
        <rFont val="Arial"/>
        <family val="2"/>
      </rPr>
      <t>(state binder type and level of design)</t>
    </r>
  </si>
  <si>
    <r>
      <t xml:space="preserve">Gap graded mixes </t>
    </r>
    <r>
      <rPr>
        <i/>
        <sz val="10"/>
        <color theme="1"/>
        <rFont val="Arial"/>
        <family val="2"/>
      </rPr>
      <t>(state binder type and level of design)</t>
    </r>
  </si>
  <si>
    <r>
      <t xml:space="preserve">Sand asphalt </t>
    </r>
    <r>
      <rPr>
        <i/>
        <sz val="10"/>
        <color theme="1"/>
        <rFont val="Arial"/>
        <family val="2"/>
      </rPr>
      <t>(state binder type and level of design)</t>
    </r>
  </si>
  <si>
    <r>
      <t xml:space="preserve">Bitumen rubber open and gap graded mixes </t>
    </r>
    <r>
      <rPr>
        <i/>
        <sz val="10"/>
        <color theme="1"/>
        <rFont val="Arial"/>
        <family val="2"/>
      </rPr>
      <t>(state mix type)</t>
    </r>
  </si>
  <si>
    <t>Removal of trial section where so instructed by the Engineer</t>
  </si>
  <si>
    <r>
      <t xml:space="preserve">Other: </t>
    </r>
    <r>
      <rPr>
        <i/>
        <sz val="10"/>
        <color theme="1"/>
        <rFont val="Arial"/>
        <family val="2"/>
      </rPr>
      <t>(state type, such as standard, modified emulsion, “trackless”, Agrèment certified, or heated if applied for night work)</t>
    </r>
  </si>
  <si>
    <r>
      <t xml:space="preserve">Stone skeletal mix – continuously graded as defined </t>
    </r>
    <r>
      <rPr>
        <i/>
        <sz val="10"/>
        <color theme="1"/>
        <rFont val="Arial"/>
        <family val="2"/>
      </rPr>
      <t>(state layer thickness, binder type and design class/ level and placing technique)</t>
    </r>
  </si>
  <si>
    <r>
      <t xml:space="preserve">Stone skeletal mix – High Modulus (EME) as defined </t>
    </r>
    <r>
      <rPr>
        <i/>
        <sz val="10"/>
        <color theme="1"/>
        <rFont val="Arial"/>
        <family val="2"/>
      </rPr>
      <t>(state layer thickness, binder type, design class/ level and placing technique)</t>
    </r>
    <r>
      <rPr>
        <sz val="10"/>
        <color theme="1"/>
        <rFont val="Arial"/>
        <family val="2"/>
      </rPr>
      <t xml:space="preserve"> </t>
    </r>
  </si>
  <si>
    <r>
      <t xml:space="preserve">Sand skeletal mix – continuously graded as defined </t>
    </r>
    <r>
      <rPr>
        <i/>
        <sz val="10"/>
        <color theme="1"/>
        <rFont val="Arial"/>
        <family val="2"/>
      </rPr>
      <t>(state layer thickness, binder type, design class/ level and placing technique)</t>
    </r>
    <r>
      <rPr>
        <sz val="10"/>
        <color theme="1"/>
        <rFont val="Arial"/>
        <family val="2"/>
      </rPr>
      <t xml:space="preserve"> </t>
    </r>
  </si>
  <si>
    <r>
      <t xml:space="preserve">Any of the above mix types where the use of reclaimed asphalt has been specified </t>
    </r>
    <r>
      <rPr>
        <i/>
        <sz val="10"/>
        <color theme="1"/>
        <rFont val="Arial"/>
        <family val="2"/>
      </rPr>
      <t>(indicate maximum % reclaimed asphalt or binder replacement limits)</t>
    </r>
    <r>
      <rPr>
        <sz val="10"/>
        <color theme="1"/>
        <rFont val="Arial"/>
        <family val="2"/>
      </rPr>
      <t xml:space="preserve">  </t>
    </r>
  </si>
  <si>
    <r>
      <t xml:space="preserve">Stone skeletal mix – continuously graded as defined </t>
    </r>
    <r>
      <rPr>
        <i/>
        <sz val="10"/>
        <color theme="1"/>
        <rFont val="Arial"/>
        <family val="2"/>
      </rPr>
      <t>(state layer thickness, binder type and design class/ level)</t>
    </r>
    <r>
      <rPr>
        <sz val="10"/>
        <color theme="1"/>
        <rFont val="Arial"/>
        <family val="2"/>
      </rPr>
      <t xml:space="preserve"> </t>
    </r>
  </si>
  <si>
    <r>
      <t xml:space="preserve">Stone skeletal mix – High Modulus (EME) as defined </t>
    </r>
    <r>
      <rPr>
        <i/>
        <sz val="10"/>
        <color theme="1"/>
        <rFont val="Arial"/>
        <family val="2"/>
      </rPr>
      <t>(state layer thickness, binder type and design class/ level)</t>
    </r>
    <r>
      <rPr>
        <sz val="10"/>
        <color theme="1"/>
        <rFont val="Arial"/>
        <family val="2"/>
      </rPr>
      <t xml:space="preserve"> </t>
    </r>
  </si>
  <si>
    <r>
      <t xml:space="preserve">Sand skeletal mix – continuously graded as defined </t>
    </r>
    <r>
      <rPr>
        <i/>
        <sz val="10"/>
        <color theme="1"/>
        <rFont val="Arial"/>
        <family val="2"/>
      </rPr>
      <t>(state layer thickness, binder type and design class/ level)</t>
    </r>
    <r>
      <rPr>
        <sz val="10"/>
        <color theme="1"/>
        <rFont val="Arial"/>
        <family val="2"/>
      </rPr>
      <t xml:space="preserve"> </t>
    </r>
  </si>
  <si>
    <r>
      <t xml:space="preserve">Stone skeletal mix – SMA as defined </t>
    </r>
    <r>
      <rPr>
        <i/>
        <sz val="10"/>
        <color theme="1"/>
        <rFont val="Arial"/>
        <family val="2"/>
      </rPr>
      <t>(state layer thickness, binder type)</t>
    </r>
  </si>
  <si>
    <r>
      <t xml:space="preserve">Stone skeletal mix- open graded as defined </t>
    </r>
    <r>
      <rPr>
        <i/>
        <sz val="10"/>
        <color theme="1"/>
        <rFont val="Arial"/>
        <family val="2"/>
      </rPr>
      <t>(state layer thickness and binder type)</t>
    </r>
    <r>
      <rPr>
        <sz val="10"/>
        <color theme="1"/>
        <rFont val="Arial"/>
        <family val="2"/>
      </rPr>
      <t xml:space="preserve">  </t>
    </r>
  </si>
  <si>
    <r>
      <t xml:space="preserve">Sand skeletal mix – continuously graded as defined </t>
    </r>
    <r>
      <rPr>
        <i/>
        <sz val="10"/>
        <color theme="1"/>
        <rFont val="Arial"/>
        <family val="2"/>
      </rPr>
      <t>(state layer thickness, binder type, design class/ level)</t>
    </r>
    <r>
      <rPr>
        <sz val="10"/>
        <color theme="1"/>
        <rFont val="Arial"/>
        <family val="2"/>
      </rPr>
      <t xml:space="preserve"> </t>
    </r>
  </si>
  <si>
    <r>
      <t xml:space="preserve">Semi gap mix – as defined </t>
    </r>
    <r>
      <rPr>
        <i/>
        <sz val="10"/>
        <color theme="1"/>
        <rFont val="Arial"/>
        <family val="2"/>
      </rPr>
      <t>(state layer thickness, binder type and design level)</t>
    </r>
  </si>
  <si>
    <r>
      <t xml:space="preserve">Stone skeletal mix - open graded as defined </t>
    </r>
    <r>
      <rPr>
        <i/>
        <sz val="10"/>
        <color theme="1"/>
        <rFont val="Arial"/>
        <family val="2"/>
      </rPr>
      <t>(state layer thickness and binder type)</t>
    </r>
  </si>
  <si>
    <r>
      <t xml:space="preserve">Stone skeletal mix- gap graded as defined </t>
    </r>
    <r>
      <rPr>
        <i/>
        <sz val="10"/>
        <color theme="1"/>
        <rFont val="Arial"/>
        <family val="2"/>
      </rPr>
      <t>(state layer thickness and binder type)</t>
    </r>
    <r>
      <rPr>
        <sz val="10"/>
        <color theme="1"/>
        <rFont val="Arial"/>
        <family val="2"/>
      </rPr>
      <t xml:space="preserve">  </t>
    </r>
  </si>
  <si>
    <r>
      <t xml:space="preserve">Sand skeletal mix - gap graded mix </t>
    </r>
    <r>
      <rPr>
        <i/>
        <sz val="10"/>
        <color theme="1"/>
        <rFont val="Arial"/>
        <family val="2"/>
      </rPr>
      <t>(state layer thickness, binder type design class/level)</t>
    </r>
  </si>
  <si>
    <r>
      <t xml:space="preserve">Stone skeletal mix – continuously graded as defined </t>
    </r>
    <r>
      <rPr>
        <i/>
        <sz val="10"/>
        <color theme="1"/>
        <rFont val="Arial"/>
        <family val="2"/>
      </rPr>
      <t>(state layer thickness, binder type    and design class/ level)</t>
    </r>
    <r>
      <rPr>
        <sz val="10"/>
        <color theme="1"/>
        <rFont val="Arial"/>
        <family val="2"/>
      </rPr>
      <t xml:space="preserve">  </t>
    </r>
  </si>
  <si>
    <r>
      <t xml:space="preserve">Stone skeletal mix - gap graded as defined </t>
    </r>
    <r>
      <rPr>
        <i/>
        <sz val="10"/>
        <color theme="1"/>
        <rFont val="Arial"/>
        <family val="2"/>
      </rPr>
      <t>(state layer thickness and binder type)</t>
    </r>
  </si>
  <si>
    <r>
      <t xml:space="preserve">Sand skeletal mix - gap graded mix </t>
    </r>
    <r>
      <rPr>
        <i/>
        <sz val="10"/>
        <color theme="1"/>
        <rFont val="Arial"/>
        <family val="2"/>
      </rPr>
      <t>(state layer thickness, binder type design class/level)</t>
    </r>
    <r>
      <rPr>
        <sz val="10"/>
        <color theme="1"/>
        <rFont val="Arial"/>
        <family val="2"/>
      </rPr>
      <t xml:space="preserve">  </t>
    </r>
  </si>
  <si>
    <t>Extra over pay items C9.1.4.1 and C9.1.5.1 for placing small quantities of asphalt of less than 10 tons specially produced as specified in terms of Clause A9.1.7.1(d)</t>
  </si>
  <si>
    <r>
      <t xml:space="preserve">Extra over payment items C9.1.4.2 and C9.1.5.2 </t>
    </r>
    <r>
      <rPr>
        <i/>
        <sz val="10"/>
        <color theme="1"/>
        <rFont val="Arial"/>
        <family val="2"/>
      </rPr>
      <t>(state layer thickness, mix class, binder type, nominal maximum particle size and placing technique (hand/paver))</t>
    </r>
    <r>
      <rPr>
        <sz val="10"/>
        <color theme="1"/>
        <rFont val="Arial"/>
        <family val="2"/>
      </rPr>
      <t xml:space="preserve">  </t>
    </r>
  </si>
  <si>
    <r>
      <t xml:space="preserve">Levelling course: Continuously graded  
</t>
    </r>
    <r>
      <rPr>
        <i/>
        <sz val="10"/>
        <color theme="1"/>
        <rFont val="Arial"/>
        <family val="2"/>
      </rPr>
      <t>(state mix type (stone or sand skeletal), binder type and nominal maximum particle size)</t>
    </r>
  </si>
  <si>
    <r>
      <t xml:space="preserve">Surfacing  
</t>
    </r>
    <r>
      <rPr>
        <i/>
        <sz val="10"/>
        <color theme="1"/>
        <rFont val="Arial"/>
        <family val="2"/>
      </rPr>
      <t>(state layer thickness, mix type (stone or sand skeletal), binder type, nominal maximum particle size and placing technique (hand/paver))</t>
    </r>
  </si>
  <si>
    <r>
      <t xml:space="preserve">Application of rolled in chippings </t>
    </r>
    <r>
      <rPr>
        <i/>
        <sz val="10"/>
        <color theme="1"/>
        <rFont val="Arial"/>
        <family val="2"/>
      </rPr>
      <t xml:space="preserve">(state nominal size)  </t>
    </r>
  </si>
  <si>
    <r>
      <t xml:space="preserve">Cellulose fibre </t>
    </r>
    <r>
      <rPr>
        <i/>
        <sz val="10"/>
        <color theme="1"/>
        <rFont val="Arial"/>
        <family val="2"/>
      </rPr>
      <t>(state type)</t>
    </r>
  </si>
  <si>
    <r>
      <t>Asphalt warm mix technology – extra over/under rate</t>
    </r>
    <r>
      <rPr>
        <sz val="10"/>
        <color theme="1"/>
        <rFont val="Arial"/>
        <family val="2"/>
      </rPr>
      <t xml:space="preserve"> </t>
    </r>
  </si>
  <si>
    <r>
      <t xml:space="preserve">Establishment of equipment: </t>
    </r>
    <r>
      <rPr>
        <i/>
        <sz val="10"/>
        <color theme="1"/>
        <rFont val="Arial"/>
        <family val="2"/>
      </rPr>
      <t>(specify type)</t>
    </r>
    <r>
      <rPr>
        <sz val="10"/>
        <color theme="1"/>
        <rFont val="Arial"/>
        <family val="2"/>
      </rPr>
      <t xml:space="preserve">
Inertial laser Profilometer 
Other Profilometer type, e.g. ARRB Walking or Face Dipstick  </t>
    </r>
  </si>
  <si>
    <r>
      <rPr>
        <b/>
        <sz val="10"/>
        <color theme="1"/>
        <rFont val="Arial"/>
        <family val="2"/>
      </rPr>
      <t>Asphalt reinforcing - complete</t>
    </r>
    <r>
      <rPr>
        <sz val="10"/>
        <color theme="1"/>
        <rFont val="Arial"/>
        <family val="2"/>
      </rPr>
      <t xml:space="preserve"> </t>
    </r>
    <r>
      <rPr>
        <i/>
        <sz val="10"/>
        <color theme="1"/>
        <rFont val="Arial"/>
        <family val="2"/>
      </rPr>
      <t>(state type)</t>
    </r>
  </si>
  <si>
    <t xml:space="preserve">Coring of asphalt layers  </t>
  </si>
  <si>
    <r>
      <t xml:space="preserve">Construction of pavement layer </t>
    </r>
    <r>
      <rPr>
        <i/>
        <sz val="10"/>
        <color theme="1"/>
        <rFont val="Arial"/>
        <family val="2"/>
      </rPr>
      <t>(indicate layer/s)</t>
    </r>
    <r>
      <rPr>
        <sz val="10"/>
        <color theme="1"/>
        <rFont val="Arial"/>
        <family val="2"/>
      </rPr>
      <t xml:space="preserve"> </t>
    </r>
  </si>
  <si>
    <r>
      <t xml:space="preserve">Single seals including a cover spray, if specified </t>
    </r>
    <r>
      <rPr>
        <i/>
        <sz val="10"/>
        <color theme="1"/>
        <rFont val="Arial"/>
        <family val="2"/>
      </rPr>
      <t>(indicate grade of aggregate and type of binder)</t>
    </r>
    <r>
      <rPr>
        <b/>
        <sz val="10"/>
        <color theme="1"/>
        <rFont val="Arial"/>
        <family val="2"/>
      </rPr>
      <t>:</t>
    </r>
  </si>
  <si>
    <r>
      <t xml:space="preserve">Single seals including a cover spray, if specified </t>
    </r>
    <r>
      <rPr>
        <i/>
        <sz val="10"/>
        <color theme="1"/>
        <rFont val="Arial"/>
        <family val="2"/>
      </rPr>
      <t>(indicate grade of aggregate and type of binder) spreading the aggregate by (state: walk behind spreader or by hand)</t>
    </r>
    <r>
      <rPr>
        <b/>
        <sz val="10"/>
        <color theme="1"/>
        <rFont val="Arial"/>
        <family val="2"/>
      </rPr>
      <t>:</t>
    </r>
  </si>
  <si>
    <r>
      <t xml:space="preserve">20mm and 10mm aggregate </t>
    </r>
    <r>
      <rPr>
        <i/>
        <sz val="10"/>
        <color theme="1"/>
        <rFont val="Arial"/>
        <family val="2"/>
      </rPr>
      <t>(state grade of aggregate and type of binder to be used for each layer)</t>
    </r>
  </si>
  <si>
    <r>
      <t xml:space="preserve">20mm and 7,1mm aggregate </t>
    </r>
    <r>
      <rPr>
        <i/>
        <sz val="10"/>
        <color theme="1"/>
        <rFont val="Arial"/>
        <family val="2"/>
      </rPr>
      <t>(state grade of aggregate and type of binder to be used for each layer)</t>
    </r>
  </si>
  <si>
    <r>
      <t xml:space="preserve">14mm and 7,1mm aggregate </t>
    </r>
    <r>
      <rPr>
        <i/>
        <sz val="10"/>
        <color theme="1"/>
        <rFont val="Arial"/>
        <family val="2"/>
      </rPr>
      <t>(state grade of aggregate and type of binder to be used for each layer)</t>
    </r>
  </si>
  <si>
    <r>
      <t xml:space="preserve">14mm and 5,0mm aggregate </t>
    </r>
    <r>
      <rPr>
        <i/>
        <sz val="10"/>
        <color theme="1"/>
        <rFont val="Arial"/>
        <family val="2"/>
      </rPr>
      <t>(state grade of aggregate and type of binder to be used for each layer)</t>
    </r>
  </si>
  <si>
    <r>
      <t xml:space="preserve">20mm with a split application of 7,1mm aggregate </t>
    </r>
    <r>
      <rPr>
        <i/>
        <sz val="10"/>
        <color theme="1"/>
        <rFont val="Arial"/>
        <family val="2"/>
      </rPr>
      <t>(state grade of aggregate and type of binder to be used for each layer)</t>
    </r>
  </si>
  <si>
    <r>
      <t xml:space="preserve">Extra-over for sealing during the specified embargo period </t>
    </r>
    <r>
      <rPr>
        <i/>
        <sz val="10"/>
        <color theme="1"/>
        <rFont val="Arial"/>
        <family val="2"/>
      </rPr>
      <t>(state seal type, binder for each layer)</t>
    </r>
  </si>
  <si>
    <r>
      <t xml:space="preserve">Sand seal </t>
    </r>
    <r>
      <rPr>
        <i/>
        <sz val="10"/>
        <color theme="1"/>
        <rFont val="Arial"/>
        <family val="2"/>
      </rPr>
      <t>(state grades of aggregate and types of binders to be used)</t>
    </r>
  </si>
  <si>
    <r>
      <t xml:space="preserve">Grit seal </t>
    </r>
    <r>
      <rPr>
        <i/>
        <sz val="10"/>
        <color theme="1"/>
        <rFont val="Arial"/>
        <family val="2"/>
      </rPr>
      <t>(state grades of aggregate and types of binders to be used)</t>
    </r>
  </si>
  <si>
    <r>
      <t xml:space="preserve">Sand or Grit seals using </t>
    </r>
    <r>
      <rPr>
        <i/>
        <sz val="10"/>
        <color theme="1"/>
        <rFont val="Arial"/>
        <family val="2"/>
      </rPr>
      <t>(state: walk behind spreader or by hand)</t>
    </r>
    <r>
      <rPr>
        <b/>
        <sz val="10"/>
        <color theme="1"/>
        <rFont val="Arial"/>
        <family val="2"/>
      </rPr>
      <t>:</t>
    </r>
  </si>
  <si>
    <r>
      <t xml:space="preserve">Single minus 20mm aggregate </t>
    </r>
    <r>
      <rPr>
        <i/>
        <sz val="10"/>
        <color theme="1"/>
        <rFont val="Arial"/>
        <family val="2"/>
      </rPr>
      <t>(state grades of aggregate and types of binders to be used)</t>
    </r>
  </si>
  <si>
    <r>
      <t xml:space="preserve">Single minus 14mm aggregate </t>
    </r>
    <r>
      <rPr>
        <i/>
        <sz val="10"/>
        <color theme="1"/>
        <rFont val="Arial"/>
        <family val="2"/>
      </rPr>
      <t>(state grades of aggregate and types of binders to be used)</t>
    </r>
  </si>
  <si>
    <r>
      <t xml:space="preserve">Single minus 10mm aggregate </t>
    </r>
    <r>
      <rPr>
        <i/>
        <sz val="10"/>
        <color theme="1"/>
        <rFont val="Arial"/>
        <family val="2"/>
      </rPr>
      <t>(state grades of aggregate and types of binders to be used)</t>
    </r>
  </si>
  <si>
    <r>
      <t xml:space="preserve">Extra over for sand seal </t>
    </r>
    <r>
      <rPr>
        <i/>
        <sz val="10"/>
        <color theme="1"/>
        <rFont val="Arial"/>
        <family val="2"/>
      </rPr>
      <t>(state grades of aggregate and types of binders to be used)</t>
    </r>
  </si>
  <si>
    <r>
      <t xml:space="preserve">Cationic Stable grade emulsion </t>
    </r>
    <r>
      <rPr>
        <i/>
        <sz val="10"/>
        <color theme="1"/>
        <rFont val="Arial"/>
        <family val="2"/>
      </rPr>
      <t>(indicate bitumen content)</t>
    </r>
  </si>
  <si>
    <r>
      <t xml:space="preserve">Cationic Spray-grade emulsion </t>
    </r>
    <r>
      <rPr>
        <i/>
        <sz val="10"/>
        <color theme="1"/>
        <rFont val="Arial"/>
        <family val="2"/>
      </rPr>
      <t>(indicate bitumen content)</t>
    </r>
  </si>
  <si>
    <r>
      <t xml:space="preserve">Non-homogeneous modified binder </t>
    </r>
    <r>
      <rPr>
        <i/>
        <sz val="10"/>
        <color theme="1"/>
        <rFont val="Arial"/>
        <family val="2"/>
      </rPr>
      <t>(indicate class S-R1 or S-R2)</t>
    </r>
  </si>
  <si>
    <r>
      <t xml:space="preserve">Precoating fluid </t>
    </r>
    <r>
      <rPr>
        <i/>
        <sz val="10"/>
        <color theme="1"/>
        <rFont val="Arial"/>
        <family val="2"/>
      </rPr>
      <t>(state type)</t>
    </r>
  </si>
  <si>
    <r>
      <t xml:space="preserve">Aggregate variation </t>
    </r>
    <r>
      <rPr>
        <i/>
        <sz val="10"/>
        <color theme="1"/>
        <rFont val="Arial"/>
        <family val="2"/>
      </rPr>
      <t>(state grade)</t>
    </r>
    <r>
      <rPr>
        <b/>
        <sz val="10"/>
        <color theme="1"/>
        <rFont val="Arial"/>
        <family val="2"/>
      </rPr>
      <t>:</t>
    </r>
  </si>
  <si>
    <r>
      <t xml:space="preserve">60% Diluted Anionic stable-grade emulsion </t>
    </r>
    <r>
      <rPr>
        <i/>
        <sz val="10"/>
        <color theme="1"/>
        <rFont val="Arial"/>
        <family val="2"/>
      </rPr>
      <t>(indicate dilution in % emulsion/% water)</t>
    </r>
  </si>
  <si>
    <r>
      <t xml:space="preserve">Diluted Cationic spray-grade emulsion </t>
    </r>
    <r>
      <rPr>
        <i/>
        <sz val="10"/>
        <color theme="1"/>
        <rFont val="Arial"/>
        <family val="2"/>
      </rPr>
      <t>(indicate % bitumen and dilution in % emulsion/% water)</t>
    </r>
  </si>
  <si>
    <r>
      <t xml:space="preserve">Diluted SC-E1 </t>
    </r>
    <r>
      <rPr>
        <i/>
        <sz val="10"/>
        <color theme="1"/>
        <rFont val="Arial"/>
        <family val="2"/>
      </rPr>
      <t>(indicate % bitumen and dilution in % emulsion/% water)</t>
    </r>
  </si>
  <si>
    <r>
      <t xml:space="preserve">60% Diluted Anionic Stable-grade emulsion </t>
    </r>
    <r>
      <rPr>
        <i/>
        <sz val="10"/>
        <color theme="1"/>
        <rFont val="Arial"/>
        <family val="2"/>
      </rPr>
      <t>(indicate dilution in % emulsion/% water)</t>
    </r>
  </si>
  <si>
    <r>
      <t xml:space="preserve">Diluted Cationic Spray-grade emulsion </t>
    </r>
    <r>
      <rPr>
        <i/>
        <sz val="10"/>
        <color theme="1"/>
        <rFont val="Arial"/>
        <family val="2"/>
      </rPr>
      <t>(indicate % bitumen and dilution in % emulsion/% water)</t>
    </r>
  </si>
  <si>
    <r>
      <t xml:space="preserve">Product containing no low flashpoint solvent </t>
    </r>
    <r>
      <rPr>
        <i/>
        <sz val="10"/>
        <color theme="1"/>
        <rFont val="Arial"/>
        <family val="2"/>
      </rPr>
      <t>(indicate precoating fluid)</t>
    </r>
  </si>
  <si>
    <r>
      <t xml:space="preserve">Product containing low flashpoint solvent </t>
    </r>
    <r>
      <rPr>
        <i/>
        <sz val="10"/>
        <color theme="1"/>
        <rFont val="Arial"/>
        <family val="2"/>
      </rPr>
      <t>(indicate precoating fluid)</t>
    </r>
    <r>
      <rPr>
        <sz val="10"/>
        <color theme="1"/>
        <rFont val="Arial"/>
        <family val="2"/>
      </rPr>
      <t xml:space="preserve">  </t>
    </r>
  </si>
  <si>
    <r>
      <t xml:space="preserve">Application of diluted emulsion </t>
    </r>
    <r>
      <rPr>
        <i/>
        <sz val="10"/>
        <color theme="1"/>
        <rFont val="Arial"/>
        <family val="2"/>
      </rPr>
      <t>(state type, % bitumen and dilution)</t>
    </r>
  </si>
  <si>
    <r>
      <t xml:space="preserve">Supply and application of geosynthetic membrane </t>
    </r>
    <r>
      <rPr>
        <i/>
        <sz val="10"/>
        <color theme="1"/>
        <rFont val="Arial"/>
        <family val="2"/>
      </rPr>
      <t>(state type)</t>
    </r>
  </si>
  <si>
    <r>
      <t xml:space="preserve">Microsurfacing </t>
    </r>
    <r>
      <rPr>
        <i/>
        <sz val="10"/>
        <color theme="1"/>
        <rFont val="Arial"/>
        <family val="2"/>
      </rPr>
      <t>(indicate type and grade of binder and grade of aggregate)</t>
    </r>
  </si>
  <si>
    <r>
      <t xml:space="preserve">Bituminous single seal with 14mm aggregate and slurry </t>
    </r>
    <r>
      <rPr>
        <i/>
        <sz val="10"/>
        <color theme="1"/>
        <rFont val="Arial"/>
        <family val="2"/>
      </rPr>
      <t>(indicate type of tack coat and cover spray binder, grade of aggregate and grade of slurry)</t>
    </r>
  </si>
  <si>
    <r>
      <t xml:space="preserve">Bituminous single seal with 10mm aggregate and slurry </t>
    </r>
    <r>
      <rPr>
        <i/>
        <sz val="10"/>
        <color theme="1"/>
        <rFont val="Arial"/>
        <family val="2"/>
      </rPr>
      <t>(indicate type of tack coat and cover spray binder, grade of aggregate and grade of slurry)</t>
    </r>
  </si>
  <si>
    <r>
      <t xml:space="preserve">Variation in active filler content </t>
    </r>
    <r>
      <rPr>
        <i/>
        <sz val="10"/>
        <color theme="1"/>
        <rFont val="Arial"/>
        <family val="2"/>
      </rPr>
      <t>(specify active filler)</t>
    </r>
  </si>
  <si>
    <r>
      <t xml:space="preserve">Trial sections for all seal types specified </t>
    </r>
    <r>
      <rPr>
        <i/>
        <sz val="10"/>
        <color theme="1"/>
        <rFont val="Arial"/>
        <family val="2"/>
      </rPr>
      <t>(specify seal type)</t>
    </r>
  </si>
  <si>
    <r>
      <t xml:space="preserve">Surfacing </t>
    </r>
    <r>
      <rPr>
        <i/>
        <sz val="10"/>
        <color theme="1"/>
        <rFont val="Arial"/>
        <family val="2"/>
      </rPr>
      <t>(state type and binders)</t>
    </r>
  </si>
  <si>
    <r>
      <t xml:space="preserve">Extra over item C11.1.3.1 for constructing packed riprap using labour enhanced construction methods </t>
    </r>
    <r>
      <rPr>
        <i/>
        <sz val="10"/>
        <color theme="1"/>
        <rFont val="Arial"/>
        <family val="2"/>
      </rPr>
      <t>(maximum size of stone shall be 0,03 m</t>
    </r>
    <r>
      <rPr>
        <i/>
        <vertAlign val="superscript"/>
        <sz val="10"/>
        <color theme="1"/>
        <rFont val="Arial"/>
        <family val="2"/>
      </rPr>
      <t>3</t>
    </r>
    <r>
      <rPr>
        <i/>
        <sz val="10"/>
        <color theme="1"/>
        <rFont val="Arial"/>
        <family val="2"/>
      </rPr>
      <t xml:space="preserve"> or a maximum mass of 30 kg)</t>
    </r>
  </si>
  <si>
    <r>
      <t xml:space="preserve">Cast in situ concrete pitching or paving </t>
    </r>
    <r>
      <rPr>
        <i/>
        <sz val="10"/>
        <color theme="1"/>
        <rFont val="Arial"/>
        <family val="2"/>
      </rPr>
      <t>(class of concrete and thickness of pitching or paving indicated)</t>
    </r>
  </si>
  <si>
    <r>
      <t xml:space="preserve">Prefabricated concrete grass blocks </t>
    </r>
    <r>
      <rPr>
        <i/>
        <sz val="10"/>
        <color theme="1"/>
        <rFont val="Arial"/>
        <family val="2"/>
      </rPr>
      <t>(type and thickness indicated)</t>
    </r>
  </si>
  <si>
    <r>
      <t xml:space="preserve">Welded steel fabric used for cast in situ pitching or paving </t>
    </r>
    <r>
      <rPr>
        <i/>
        <sz val="10"/>
        <color theme="1"/>
        <rFont val="Arial"/>
        <family val="2"/>
      </rPr>
      <t>(type indicated)</t>
    </r>
  </si>
  <si>
    <r>
      <t xml:space="preserve">Concrete edge beams </t>
    </r>
    <r>
      <rPr>
        <i/>
        <sz val="10"/>
        <color theme="1"/>
        <rFont val="Arial"/>
        <family val="2"/>
      </rPr>
      <t>(class of concrete indicated)</t>
    </r>
  </si>
  <si>
    <t>Excavating soft material within 1,5m below the surface level using labour enhanced construction methods</t>
  </si>
  <si>
    <t>Excavating intermediate material within 1,5m below the surface level using labour enhanced construction methods</t>
  </si>
  <si>
    <r>
      <t xml:space="preserve">Galvanized gabion boxes </t>
    </r>
    <r>
      <rPr>
        <i/>
        <sz val="10"/>
        <color theme="1"/>
        <rFont val="Arial"/>
        <family val="2"/>
      </rPr>
      <t>(dimensions of box)</t>
    </r>
  </si>
  <si>
    <r>
      <t xml:space="preserve">PVC coated gabion boxes </t>
    </r>
    <r>
      <rPr>
        <i/>
        <sz val="10"/>
        <color theme="1"/>
        <rFont val="Arial"/>
        <family val="2"/>
      </rPr>
      <t>(dimensions of box)</t>
    </r>
  </si>
  <si>
    <r>
      <t xml:space="preserve">Galvanized gabion mattresses </t>
    </r>
    <r>
      <rPr>
        <i/>
        <sz val="10"/>
        <color theme="1"/>
        <rFont val="Arial"/>
        <family val="2"/>
      </rPr>
      <t>(dimensions of mattress)</t>
    </r>
  </si>
  <si>
    <r>
      <t xml:space="preserve">PVC-coated gabion mattresses </t>
    </r>
    <r>
      <rPr>
        <i/>
        <sz val="10"/>
        <color theme="1"/>
        <rFont val="Arial"/>
        <family val="2"/>
      </rPr>
      <t>(dimensions of mattress)</t>
    </r>
  </si>
  <si>
    <r>
      <rPr>
        <b/>
        <sz val="10"/>
        <color theme="1"/>
        <rFont val="Arial Bold"/>
      </rPr>
      <t>Kilometre markers mounted on concrete reinforced pipes</t>
    </r>
    <r>
      <rPr>
        <sz val="10"/>
        <color theme="1"/>
        <rFont val="Arial Bold"/>
      </rPr>
      <t xml:space="preserve"> </t>
    </r>
    <r>
      <rPr>
        <i/>
        <sz val="10"/>
        <color theme="1"/>
        <rFont val="Arial"/>
        <family val="2"/>
      </rPr>
      <t>(diameter to be specified)</t>
    </r>
  </si>
  <si>
    <r>
      <t xml:space="preserve">End treatments where single guardrail sections are specified </t>
    </r>
    <r>
      <rPr>
        <i/>
        <sz val="10"/>
        <color theme="1"/>
        <rFont val="Arial"/>
        <family val="2"/>
      </rPr>
      <t>(Drawing reference)</t>
    </r>
    <r>
      <rPr>
        <b/>
        <i/>
        <sz val="10"/>
        <color theme="1"/>
        <rFont val="Arial"/>
        <family val="2"/>
      </rPr>
      <t xml:space="preserve"> </t>
    </r>
  </si>
  <si>
    <r>
      <t xml:space="preserve">End treatments where double guardrail sections are specified </t>
    </r>
    <r>
      <rPr>
        <i/>
        <sz val="10"/>
        <color theme="1"/>
        <rFont val="Arial"/>
        <family val="2"/>
      </rPr>
      <t>(Drawing reference)</t>
    </r>
    <r>
      <rPr>
        <b/>
        <i/>
        <sz val="10"/>
        <color theme="1"/>
        <rFont val="Arial"/>
        <family val="2"/>
      </rPr>
      <t xml:space="preserve"> </t>
    </r>
  </si>
  <si>
    <r>
      <t xml:space="preserve">Bridge adaptors (including extra rails and posts) </t>
    </r>
    <r>
      <rPr>
        <i/>
        <sz val="10"/>
        <color theme="1"/>
        <rFont val="Arial"/>
        <family val="2"/>
      </rPr>
      <t>(Drawing reference)</t>
    </r>
  </si>
  <si>
    <r>
      <t xml:space="preserve">On concrete or other surfaces, with spacer blocks but without posts </t>
    </r>
    <r>
      <rPr>
        <i/>
        <sz val="10"/>
        <color theme="1"/>
        <rFont val="Arial"/>
        <family val="2"/>
      </rPr>
      <t>(Drawing reference)</t>
    </r>
    <r>
      <rPr>
        <b/>
        <i/>
        <sz val="10"/>
        <color theme="1"/>
        <rFont val="Arial"/>
        <family val="2"/>
      </rPr>
      <t xml:space="preserve"> </t>
    </r>
  </si>
  <si>
    <t>Extra over C11.4.1.1(a) and C11.4.1.1(b) for excavating holes of posts using labour enhanced methods (soft and intermediate)</t>
  </si>
  <si>
    <r>
      <t xml:space="preserve">Guardrail system </t>
    </r>
    <r>
      <rPr>
        <i/>
        <sz val="10"/>
        <color theme="1"/>
        <rFont val="Arial"/>
        <family val="2"/>
      </rPr>
      <t>(state criteria including containment level &amp; working width)</t>
    </r>
  </si>
  <si>
    <r>
      <t xml:space="preserve">Cable barrier system </t>
    </r>
    <r>
      <rPr>
        <i/>
        <sz val="10"/>
        <color theme="1"/>
        <rFont val="Arial"/>
        <family val="2"/>
      </rPr>
      <t>(state criteria including containment level &amp; working width)</t>
    </r>
  </si>
  <si>
    <r>
      <t xml:space="preserve">Concrete barrier system </t>
    </r>
    <r>
      <rPr>
        <i/>
        <sz val="10"/>
        <color theme="1"/>
        <rFont val="Arial"/>
        <family val="2"/>
      </rPr>
      <t>(state criteria including containment level &amp; working width)</t>
    </r>
  </si>
  <si>
    <r>
      <t xml:space="preserve">End treatments </t>
    </r>
    <r>
      <rPr>
        <i/>
        <sz val="10"/>
        <color theme="1"/>
        <rFont val="Arial"/>
        <family val="2"/>
      </rPr>
      <t>(state criteria EN or MASH and containment level)</t>
    </r>
  </si>
  <si>
    <r>
      <t xml:space="preserve">Crash cushions </t>
    </r>
    <r>
      <rPr>
        <i/>
        <sz val="10"/>
        <color theme="1"/>
        <rFont val="Arial"/>
        <family val="2"/>
      </rPr>
      <t>(state criteria EN or MASH and containment level)</t>
    </r>
  </si>
  <si>
    <r>
      <t xml:space="preserve">Transitions </t>
    </r>
    <r>
      <rPr>
        <i/>
        <sz val="10"/>
        <color theme="1"/>
        <rFont val="Arial"/>
        <family val="2"/>
      </rPr>
      <t>(state criteria EN or MASH and containment level, etc.)</t>
    </r>
  </si>
  <si>
    <r>
      <t xml:space="preserve">Other types </t>
    </r>
    <r>
      <rPr>
        <i/>
        <sz val="10"/>
        <color theme="1"/>
        <rFont val="Arial"/>
        <family val="2"/>
      </rPr>
      <t>(state criteria EN or MASH and containment level, etc.)</t>
    </r>
  </si>
  <si>
    <r>
      <t xml:space="preserve">Relocation of temporary systems </t>
    </r>
    <r>
      <rPr>
        <i/>
        <sz val="10"/>
        <color theme="1"/>
        <rFont val="Arial"/>
        <family val="2"/>
      </rPr>
      <t>(Type, EN or MASH, or NCHRP350 as alternative where no MASH product is available, containment level and working width indicated)</t>
    </r>
  </si>
  <si>
    <r>
      <t xml:space="preserve">In situ cast concrete barriers </t>
    </r>
    <r>
      <rPr>
        <i/>
        <sz val="10"/>
        <color theme="1"/>
        <rFont val="Arial"/>
        <family val="2"/>
      </rPr>
      <t>(reference to drawing)</t>
    </r>
  </si>
  <si>
    <r>
      <t xml:space="preserve">Precast concrete barriers </t>
    </r>
    <r>
      <rPr>
        <i/>
        <sz val="10"/>
        <color theme="1"/>
        <rFont val="Arial"/>
        <family val="2"/>
      </rPr>
      <t>(reference to drawing)</t>
    </r>
  </si>
  <si>
    <r>
      <t xml:space="preserve">Installation and removal of precast concrete barrier system </t>
    </r>
    <r>
      <rPr>
        <i/>
        <sz val="10"/>
        <color theme="1"/>
        <rFont val="Arial"/>
        <family val="2"/>
      </rPr>
      <t>(reference to drawing)</t>
    </r>
  </si>
  <si>
    <t>Erecting of guardrails at 3,81m spacing</t>
  </si>
  <si>
    <r>
      <t xml:space="preserve">Steel </t>
    </r>
    <r>
      <rPr>
        <i/>
        <sz val="10"/>
        <color theme="1"/>
        <rFont val="Arial"/>
        <family val="2"/>
      </rPr>
      <t>(drawing reference)</t>
    </r>
  </si>
  <si>
    <r>
      <t xml:space="preserve">Reinforcing plates </t>
    </r>
    <r>
      <rPr>
        <i/>
        <sz val="10"/>
        <color theme="1"/>
        <rFont val="Arial"/>
        <family val="2"/>
      </rPr>
      <t>(reference to drawing)</t>
    </r>
  </si>
  <si>
    <r>
      <t xml:space="preserve">Zinc-coated barbed wire </t>
    </r>
    <r>
      <rPr>
        <i/>
        <sz val="10"/>
        <color theme="1"/>
        <rFont val="Arial"/>
        <family val="2"/>
      </rPr>
      <t>(grade, and size indicated)</t>
    </r>
  </si>
  <si>
    <r>
      <t xml:space="preserve">Zinc-coated smooth wire </t>
    </r>
    <r>
      <rPr>
        <i/>
        <sz val="10"/>
        <color theme="1"/>
        <rFont val="Arial"/>
        <family val="2"/>
      </rPr>
      <t>(grade and size Indicated)</t>
    </r>
  </si>
  <si>
    <r>
      <t xml:space="preserve">Steel straining posts </t>
    </r>
    <r>
      <rPr>
        <i/>
        <sz val="10"/>
        <color theme="1"/>
        <rFont val="Arial"/>
        <family val="2"/>
      </rPr>
      <t>(type, size and length and whether galvanized or painted indicated)</t>
    </r>
  </si>
  <si>
    <r>
      <t xml:space="preserve">Timber straining posts </t>
    </r>
    <r>
      <rPr>
        <i/>
        <sz val="10"/>
        <color theme="1"/>
        <rFont val="Arial"/>
        <family val="2"/>
      </rPr>
      <t>(protection, length and diameter indicated)</t>
    </r>
  </si>
  <si>
    <r>
      <t xml:space="preserve">Steel stays and anchors </t>
    </r>
    <r>
      <rPr>
        <i/>
        <sz val="10"/>
        <color theme="1"/>
        <rFont val="Arial"/>
        <family val="2"/>
      </rPr>
      <t>(protection, length, diameter and wall thickness indicated)</t>
    </r>
  </si>
  <si>
    <r>
      <t xml:space="preserve">Timber stays and anchors </t>
    </r>
    <r>
      <rPr>
        <i/>
        <sz val="10"/>
        <color theme="1"/>
        <rFont val="Arial"/>
        <family val="2"/>
      </rPr>
      <t>(protection, length and diameter indicated)</t>
    </r>
  </si>
  <si>
    <r>
      <t xml:space="preserve">Wire stays and anchors </t>
    </r>
    <r>
      <rPr>
        <i/>
        <sz val="10"/>
        <color theme="1"/>
        <rFont val="Arial"/>
        <family val="2"/>
      </rPr>
      <t>(diameter and type indicated)</t>
    </r>
  </si>
  <si>
    <r>
      <t xml:space="preserve">New gates </t>
    </r>
    <r>
      <rPr>
        <i/>
        <sz val="10"/>
        <color theme="1"/>
        <rFont val="Arial"/>
        <family val="2"/>
      </rPr>
      <t>(size and type indicated)</t>
    </r>
  </si>
  <si>
    <r>
      <t xml:space="preserve">Gates </t>
    </r>
    <r>
      <rPr>
        <i/>
        <sz val="10"/>
        <color theme="1"/>
        <rFont val="Arial"/>
        <family val="2"/>
      </rPr>
      <t>(type and size indicated)</t>
    </r>
  </si>
  <si>
    <r>
      <t xml:space="preserve">Temporary gates </t>
    </r>
    <r>
      <rPr>
        <i/>
        <sz val="10"/>
        <color theme="1"/>
        <rFont val="Arial"/>
        <family val="2"/>
      </rPr>
      <t>(type and size indicated)</t>
    </r>
  </si>
  <si>
    <r>
      <t xml:space="preserve">Timber posts </t>
    </r>
    <r>
      <rPr>
        <i/>
        <sz val="10"/>
        <color theme="1"/>
        <rFont val="Arial"/>
        <family val="2"/>
      </rPr>
      <t>(diameter indicated)</t>
    </r>
  </si>
  <si>
    <r>
      <t xml:space="preserve">Mild steel pipes </t>
    </r>
    <r>
      <rPr>
        <i/>
        <sz val="10"/>
        <color theme="1"/>
        <rFont val="Arial"/>
        <family val="2"/>
      </rPr>
      <t>(diameter and wall thickness indicated)</t>
    </r>
  </si>
  <si>
    <r>
      <t xml:space="preserve">Repairing existing fences </t>
    </r>
    <r>
      <rPr>
        <i/>
        <sz val="10"/>
        <color theme="1"/>
        <rFont val="Arial"/>
        <family val="2"/>
      </rPr>
      <t>(type indicated)</t>
    </r>
  </si>
  <si>
    <r>
      <t xml:space="preserve">… </t>
    </r>
    <r>
      <rPr>
        <i/>
        <sz val="10"/>
        <rFont val="Arial"/>
        <family val="2"/>
      </rPr>
      <t>(type indicated)</t>
    </r>
  </si>
  <si>
    <r>
      <t xml:space="preserve">… etc. </t>
    </r>
    <r>
      <rPr>
        <i/>
        <sz val="10"/>
        <color theme="1"/>
        <rFont val="Arial"/>
        <family val="2"/>
      </rPr>
      <t>(type indicated)</t>
    </r>
  </si>
  <si>
    <r>
      <t xml:space="preserve">Gates </t>
    </r>
    <r>
      <rPr>
        <i/>
        <sz val="10"/>
        <color theme="1"/>
        <rFont val="Arial"/>
        <family val="2"/>
      </rPr>
      <t>(type indicated)</t>
    </r>
  </si>
  <si>
    <r>
      <t>Area 0 to 0,5 m</t>
    </r>
    <r>
      <rPr>
        <vertAlign val="superscript"/>
        <sz val="10"/>
        <color theme="1"/>
        <rFont val="Arial"/>
        <family val="2"/>
      </rPr>
      <t xml:space="preserve">2  </t>
    </r>
    <r>
      <rPr>
        <i/>
        <sz val="10"/>
        <color theme="1"/>
        <rFont val="Arial"/>
        <family val="2"/>
      </rPr>
      <t>(indicate plate thickness, 2,0 or 3,0mm)</t>
    </r>
  </si>
  <si>
    <r>
      <t>Area exceeding 0,5 m</t>
    </r>
    <r>
      <rPr>
        <vertAlign val="superscript"/>
        <sz val="10"/>
        <color theme="1"/>
        <rFont val="Arial"/>
        <family val="2"/>
      </rPr>
      <t>2</t>
    </r>
    <r>
      <rPr>
        <sz val="10"/>
        <color theme="1"/>
        <rFont val="Arial"/>
        <family val="2"/>
      </rPr>
      <t xml:space="preserve"> but not 2,0 m</t>
    </r>
    <r>
      <rPr>
        <vertAlign val="superscript"/>
        <sz val="10"/>
        <color theme="1"/>
        <rFont val="Arial"/>
        <family val="2"/>
      </rPr>
      <t xml:space="preserve">2  </t>
    </r>
    <r>
      <rPr>
        <i/>
        <sz val="10"/>
        <color theme="1"/>
        <rFont val="Arial"/>
        <family val="2"/>
      </rPr>
      <t>(indicate plate thickness, 2,0 or 3,0mm)</t>
    </r>
  </si>
  <si>
    <r>
      <t>Area exceeding 2,0 m</t>
    </r>
    <r>
      <rPr>
        <vertAlign val="superscript"/>
        <sz val="10"/>
        <color theme="1"/>
        <rFont val="Arial"/>
        <family val="2"/>
      </rPr>
      <t>2</t>
    </r>
    <r>
      <rPr>
        <sz val="10"/>
        <color theme="1"/>
        <rFont val="Arial"/>
        <family val="2"/>
      </rPr>
      <t xml:space="preserve"> but not 10 m</t>
    </r>
    <r>
      <rPr>
        <vertAlign val="superscript"/>
        <sz val="10"/>
        <color theme="1"/>
        <rFont val="Arial"/>
        <family val="2"/>
      </rPr>
      <t>2</t>
    </r>
    <r>
      <rPr>
        <sz val="10"/>
        <color theme="1"/>
        <rFont val="Arial"/>
        <family val="2"/>
      </rPr>
      <t xml:space="preserve"> (3,0mm plate thickness)</t>
    </r>
  </si>
  <si>
    <r>
      <t xml:space="preserve">Other material </t>
    </r>
    <r>
      <rPr>
        <i/>
        <sz val="10"/>
        <color theme="1"/>
        <rFont val="Arial"/>
        <family val="2"/>
      </rPr>
      <t>(details indicated)</t>
    </r>
    <r>
      <rPr>
        <sz val="10"/>
        <color theme="1"/>
        <rFont val="Arial"/>
        <family val="2"/>
      </rPr>
      <t>:</t>
    </r>
  </si>
  <si>
    <r>
      <t xml:space="preserve">600mm diameter </t>
    </r>
    <r>
      <rPr>
        <i/>
        <sz val="10"/>
        <color theme="1"/>
        <rFont val="Arial"/>
        <family val="2"/>
      </rPr>
      <t>(signboard material, background and symbol retro-reflective class indicated)</t>
    </r>
  </si>
  <si>
    <r>
      <t xml:space="preserve">900mm diameter </t>
    </r>
    <r>
      <rPr>
        <i/>
        <sz val="10"/>
        <color theme="1"/>
        <rFont val="Arial"/>
        <family val="2"/>
      </rPr>
      <t>(signboard material, background and symbol retro-reflective class indicated)</t>
    </r>
  </si>
  <si>
    <r>
      <t xml:space="preserve">1200mm diameter </t>
    </r>
    <r>
      <rPr>
        <i/>
        <sz val="10"/>
        <color theme="1"/>
        <rFont val="Arial"/>
        <family val="2"/>
      </rPr>
      <t>(signboard material, background and symbol retro-reflective class indicated)</t>
    </r>
  </si>
  <si>
    <r>
      <t>Warning signs, permanent</t>
    </r>
    <r>
      <rPr>
        <b/>
        <i/>
        <sz val="10"/>
        <color theme="1"/>
        <rFont val="Arial"/>
        <family val="2"/>
      </rPr>
      <t xml:space="preserve"> </t>
    </r>
  </si>
  <si>
    <r>
      <t xml:space="preserve">600mm size </t>
    </r>
    <r>
      <rPr>
        <i/>
        <sz val="10"/>
        <color theme="1"/>
        <rFont val="Arial"/>
        <family val="2"/>
      </rPr>
      <t>(signboard material, background and symbol retro-reflective class indicated)</t>
    </r>
  </si>
  <si>
    <r>
      <t xml:space="preserve">900mm size </t>
    </r>
    <r>
      <rPr>
        <i/>
        <sz val="10"/>
        <color theme="1"/>
        <rFont val="Arial"/>
        <family val="2"/>
      </rPr>
      <t>(signboard material, background and symbol retro-reflective class indicated)</t>
    </r>
  </si>
  <si>
    <r>
      <t xml:space="preserve">1200mm size </t>
    </r>
    <r>
      <rPr>
        <i/>
        <sz val="10"/>
        <color theme="1"/>
        <rFont val="Arial"/>
        <family val="2"/>
      </rPr>
      <t>(signboard material, background and symbol retro-reflective class indicated)</t>
    </r>
  </si>
  <si>
    <r>
      <t xml:space="preserve">1500mm size </t>
    </r>
    <r>
      <rPr>
        <i/>
        <sz val="10"/>
        <color theme="1"/>
        <rFont val="Arial"/>
        <family val="2"/>
      </rPr>
      <t>(signboard material, background and symbol retro-reflective class indicated)</t>
    </r>
  </si>
  <si>
    <r>
      <t xml:space="preserve">Supplementary plates to permanent regulatory or warning signs </t>
    </r>
    <r>
      <rPr>
        <i/>
        <sz val="10"/>
        <color theme="1"/>
        <rFont val="Arial"/>
        <family val="2"/>
      </rPr>
      <t>(signboard material, background and symbol retro-reflective class indicated)</t>
    </r>
  </si>
  <si>
    <r>
      <t xml:space="preserve">Supplementary plates to temporary regulatory or warning signs </t>
    </r>
    <r>
      <rPr>
        <i/>
        <sz val="10"/>
        <color theme="1"/>
        <rFont val="Arial"/>
        <family val="2"/>
      </rPr>
      <t>(signboard material, background and symbol retro-reflective class indicated)</t>
    </r>
  </si>
  <si>
    <r>
      <t xml:space="preserve">Road sign supports </t>
    </r>
    <r>
      <rPr>
        <sz val="10"/>
        <color theme="1"/>
        <rFont val="Arial"/>
        <family val="2"/>
      </rPr>
      <t>(overhead road sign structures excluded)</t>
    </r>
    <r>
      <rPr>
        <b/>
        <sz val="10"/>
        <rFont val="Arial"/>
        <family val="2"/>
      </rPr>
      <t>:</t>
    </r>
  </si>
  <si>
    <r>
      <t xml:space="preserve">Steel tubing </t>
    </r>
    <r>
      <rPr>
        <i/>
        <sz val="10"/>
        <color theme="1"/>
        <rFont val="Arial"/>
        <family val="2"/>
      </rPr>
      <t>(diameter and wall thickness indicated)</t>
    </r>
  </si>
  <si>
    <r>
      <t xml:space="preserve">Timber </t>
    </r>
    <r>
      <rPr>
        <i/>
        <sz val="10"/>
        <color theme="1"/>
        <rFont val="Arial"/>
        <family val="2"/>
      </rPr>
      <t>(diameter and type indicated)</t>
    </r>
  </si>
  <si>
    <t xml:space="preserve">Kilometre Markers  </t>
  </si>
  <si>
    <r>
      <t xml:space="preserve">Kilometre markers on posts </t>
    </r>
    <r>
      <rPr>
        <i/>
        <sz val="10"/>
        <color theme="1"/>
        <rFont val="Arial"/>
        <family val="2"/>
      </rPr>
      <t>(type and post indicated and reference to drawings)</t>
    </r>
  </si>
  <si>
    <r>
      <t xml:space="preserve">Excavation and backfilling for road sign supports </t>
    </r>
    <r>
      <rPr>
        <b/>
        <sz val="10"/>
        <color theme="1"/>
        <rFont val="Arial"/>
        <family val="2"/>
      </rPr>
      <t>(not applicable to kilometre posts)</t>
    </r>
  </si>
  <si>
    <t>Extra over item C11.6.5.1 and C11.6.5.2 for cement-treated soil backfill</t>
  </si>
  <si>
    <r>
      <t xml:space="preserve">Size 150 x 600mm </t>
    </r>
    <r>
      <rPr>
        <i/>
        <sz val="10"/>
        <color theme="1"/>
        <rFont val="Arial"/>
        <family val="2"/>
      </rPr>
      <t>(state post type and reflective material)</t>
    </r>
  </si>
  <si>
    <r>
      <t xml:space="preserve">Size 200 x 800mm </t>
    </r>
    <r>
      <rPr>
        <i/>
        <sz val="10"/>
        <color theme="1"/>
        <rFont val="Arial"/>
        <family val="2"/>
      </rPr>
      <t>(state post type and reflective material)</t>
    </r>
  </si>
  <si>
    <r>
      <t xml:space="preserve">Size 300 x 1200mm </t>
    </r>
    <r>
      <rPr>
        <i/>
        <sz val="10"/>
        <color theme="1"/>
        <rFont val="Arial"/>
        <family val="2"/>
      </rPr>
      <t>(state post type and reflective material)</t>
    </r>
  </si>
  <si>
    <r>
      <t xml:space="preserve">White lines broken or unbroken </t>
    </r>
    <r>
      <rPr>
        <i/>
        <sz val="10"/>
        <color theme="1"/>
        <rFont val="Arial"/>
        <family val="2"/>
      </rPr>
      <t>(paint type and width of line indicated)</t>
    </r>
  </si>
  <si>
    <r>
      <t xml:space="preserve">Yellow lines broken or unbroken </t>
    </r>
    <r>
      <rPr>
        <i/>
        <sz val="10"/>
        <color theme="1"/>
        <rFont val="Arial"/>
        <family val="2"/>
      </rPr>
      <t>(paint type and width of line indicated)</t>
    </r>
  </si>
  <si>
    <r>
      <t xml:space="preserve">Red lines broken or unbroken </t>
    </r>
    <r>
      <rPr>
        <i/>
        <sz val="10"/>
        <color theme="1"/>
        <rFont val="Arial"/>
        <family val="2"/>
      </rPr>
      <t>(paint type and width of line indicated)</t>
    </r>
  </si>
  <si>
    <r>
      <t xml:space="preserve">White lettering and symbols </t>
    </r>
    <r>
      <rPr>
        <i/>
        <sz val="10"/>
        <color theme="1"/>
        <rFont val="Arial"/>
        <family val="2"/>
      </rPr>
      <t>(paint type indicated)</t>
    </r>
  </si>
  <si>
    <r>
      <t xml:space="preserve">Yellow lettering and symbols </t>
    </r>
    <r>
      <rPr>
        <i/>
        <sz val="10"/>
        <color theme="1"/>
        <rFont val="Arial"/>
        <family val="2"/>
      </rPr>
      <t>(paint type indicated)</t>
    </r>
  </si>
  <si>
    <r>
      <t xml:space="preserve">Red lettering and symbols </t>
    </r>
    <r>
      <rPr>
        <i/>
        <sz val="10"/>
        <color theme="1"/>
        <rFont val="Arial"/>
        <family val="2"/>
      </rPr>
      <t>(paint type indicated)</t>
    </r>
  </si>
  <si>
    <r>
      <t xml:space="preserve">Transverse lines, painted island and arrestor bed markings (any colour) </t>
    </r>
    <r>
      <rPr>
        <i/>
        <sz val="10"/>
        <color theme="1"/>
        <rFont val="Arial"/>
        <family val="2"/>
      </rPr>
      <t>(paint type indicated)</t>
    </r>
  </si>
  <si>
    <r>
      <t xml:space="preserve">Labour enhanced hand painted white lines broken or unbroken </t>
    </r>
    <r>
      <rPr>
        <i/>
        <sz val="10"/>
        <color theme="1"/>
        <rFont val="Arial"/>
        <family val="2"/>
      </rPr>
      <t>(paint type and width of line indicated)</t>
    </r>
    <r>
      <rPr>
        <b/>
        <i/>
        <sz val="10"/>
        <color theme="1"/>
        <rFont val="Arial"/>
        <family val="2"/>
      </rPr>
      <t xml:space="preserve"> </t>
    </r>
  </si>
  <si>
    <r>
      <t xml:space="preserve">Labour enhanced hand painted yellow lines broken or unbroken </t>
    </r>
    <r>
      <rPr>
        <i/>
        <sz val="10"/>
        <color theme="1"/>
        <rFont val="Arial"/>
        <family val="2"/>
      </rPr>
      <t>(paint type and width of line indicated)</t>
    </r>
    <r>
      <rPr>
        <b/>
        <i/>
        <sz val="10"/>
        <color theme="1"/>
        <rFont val="Arial"/>
        <family val="2"/>
      </rPr>
      <t xml:space="preserve"> </t>
    </r>
  </si>
  <si>
    <r>
      <t xml:space="preserve">Labour enhanced hand painted red lines broken or unbroken </t>
    </r>
    <r>
      <rPr>
        <i/>
        <sz val="10"/>
        <color theme="1"/>
        <rFont val="Arial"/>
        <family val="2"/>
      </rPr>
      <t>(paint type and width of line indicated)</t>
    </r>
    <r>
      <rPr>
        <b/>
        <i/>
        <sz val="10"/>
        <color theme="1"/>
        <rFont val="Arial"/>
        <family val="2"/>
      </rPr>
      <t xml:space="preserve"> </t>
    </r>
  </si>
  <si>
    <r>
      <t xml:space="preserve">Labour enhanced hand painted white lettering and symbols </t>
    </r>
    <r>
      <rPr>
        <i/>
        <sz val="10"/>
        <color theme="1"/>
        <rFont val="Arial"/>
        <family val="2"/>
      </rPr>
      <t>(paint type indicated)</t>
    </r>
    <r>
      <rPr>
        <b/>
        <i/>
        <sz val="10"/>
        <color theme="1"/>
        <rFont val="Arial"/>
        <family val="2"/>
      </rPr>
      <t xml:space="preserve"> </t>
    </r>
  </si>
  <si>
    <r>
      <t xml:space="preserve">Labour enhanced hand painted yellow lettering and symbols </t>
    </r>
    <r>
      <rPr>
        <i/>
        <sz val="10"/>
        <color theme="1"/>
        <rFont val="Arial"/>
        <family val="2"/>
      </rPr>
      <t>(paint type indicated)</t>
    </r>
  </si>
  <si>
    <r>
      <t xml:space="preserve">Labour enhanced hand painted transverse lines, painted island and arrestor bed markings (any colour) </t>
    </r>
    <r>
      <rPr>
        <i/>
        <sz val="10"/>
        <color theme="1"/>
        <rFont val="Arial"/>
        <family val="2"/>
      </rPr>
      <t>(paint type indicated)</t>
    </r>
  </si>
  <si>
    <r>
      <t xml:space="preserve">Labour enhanced hand painted kerb markings (any colour) </t>
    </r>
    <r>
      <rPr>
        <i/>
        <sz val="10"/>
        <color theme="1"/>
        <rFont val="Arial"/>
        <family val="2"/>
      </rPr>
      <t>(paint type indicated)</t>
    </r>
    <r>
      <rPr>
        <b/>
        <i/>
        <sz val="10"/>
        <color theme="1"/>
        <rFont val="Arial"/>
        <family val="2"/>
      </rPr>
      <t xml:space="preserve"> </t>
    </r>
  </si>
  <si>
    <r>
      <t xml:space="preserve">Labour enhanced hand operated pressure applied machine white lines broken or unbroken </t>
    </r>
    <r>
      <rPr>
        <i/>
        <sz val="10"/>
        <color theme="1"/>
        <rFont val="Arial"/>
        <family val="2"/>
      </rPr>
      <t>(paint type and width of line indicated)</t>
    </r>
    <r>
      <rPr>
        <b/>
        <i/>
        <sz val="10"/>
        <color theme="1"/>
        <rFont val="Arial"/>
        <family val="2"/>
      </rPr>
      <t xml:space="preserve"> </t>
    </r>
  </si>
  <si>
    <r>
      <t xml:space="preserve">Labour enhanced hand operated pressure applied machine yellow lines broken or unbroken </t>
    </r>
    <r>
      <rPr>
        <i/>
        <sz val="10"/>
        <color theme="1"/>
        <rFont val="Arial"/>
        <family val="2"/>
      </rPr>
      <t>(paint type and width of line indicated)</t>
    </r>
    <r>
      <rPr>
        <b/>
        <i/>
        <sz val="10"/>
        <color theme="1"/>
        <rFont val="Arial"/>
        <family val="2"/>
      </rPr>
      <t xml:space="preserve"> </t>
    </r>
  </si>
  <si>
    <r>
      <t xml:space="preserve">Labour enhanced hand operated pressure applied machine red lines broken or unbroken </t>
    </r>
    <r>
      <rPr>
        <i/>
        <sz val="10"/>
        <color theme="1"/>
        <rFont val="Arial"/>
        <family val="2"/>
      </rPr>
      <t>(paint type and width of line indicated)</t>
    </r>
    <r>
      <rPr>
        <b/>
        <i/>
        <sz val="10"/>
        <color theme="1"/>
        <rFont val="Arial"/>
        <family val="2"/>
      </rPr>
      <t xml:space="preserve"> </t>
    </r>
  </si>
  <si>
    <r>
      <t xml:space="preserve">Labour enhanced hand operated pressure applied machine white lettering and symbols </t>
    </r>
    <r>
      <rPr>
        <i/>
        <sz val="10"/>
        <color theme="1"/>
        <rFont val="Arial"/>
        <family val="2"/>
      </rPr>
      <t>(paint type indicated)</t>
    </r>
  </si>
  <si>
    <r>
      <t xml:space="preserve">Labour enhanced hand operated pressure applied machine yellow lettering and symbols </t>
    </r>
    <r>
      <rPr>
        <i/>
        <sz val="10"/>
        <color theme="1"/>
        <rFont val="Arial"/>
        <family val="2"/>
      </rPr>
      <t>(paint type indicated)</t>
    </r>
    <r>
      <rPr>
        <b/>
        <i/>
        <sz val="10"/>
        <color theme="1"/>
        <rFont val="Arial"/>
        <family val="2"/>
      </rPr>
      <t xml:space="preserve"> </t>
    </r>
  </si>
  <si>
    <r>
      <t xml:space="preserve">Labour enhanced hand operated pressure applied machine transverse lines, painted island and arrestor bed markings (any colour) </t>
    </r>
    <r>
      <rPr>
        <i/>
        <sz val="10"/>
        <color theme="1"/>
        <rFont val="Arial"/>
        <family val="2"/>
      </rPr>
      <t>(paint type indicated)</t>
    </r>
  </si>
  <si>
    <r>
      <t xml:space="preserve">Red lettering and symbols </t>
    </r>
    <r>
      <rPr>
        <i/>
        <sz val="10"/>
        <color theme="1"/>
        <rFont val="Arial"/>
        <family val="2"/>
      </rPr>
      <t>(paint type indicated)</t>
    </r>
    <r>
      <rPr>
        <b/>
        <i/>
        <sz val="10"/>
        <color theme="1"/>
        <rFont val="Arial"/>
        <family val="2"/>
      </rPr>
      <t xml:space="preserve"> </t>
    </r>
  </si>
  <si>
    <r>
      <t xml:space="preserve">Transverse lines, painted island and arrestor bed markings (any colour) </t>
    </r>
    <r>
      <rPr>
        <i/>
        <sz val="10"/>
        <color theme="1"/>
        <rFont val="Arial"/>
        <family val="2"/>
      </rPr>
      <t>(paint type indicated)</t>
    </r>
    <r>
      <rPr>
        <b/>
        <i/>
        <sz val="10"/>
        <color theme="1"/>
        <rFont val="Arial"/>
        <family val="2"/>
      </rPr>
      <t xml:space="preserve"> </t>
    </r>
  </si>
  <si>
    <r>
      <t xml:space="preserve">Hand painted white lines broken or unbroken </t>
    </r>
    <r>
      <rPr>
        <i/>
        <sz val="10"/>
        <color theme="1"/>
        <rFont val="Arial"/>
        <family val="2"/>
      </rPr>
      <t>(paint type and width of line indicated)</t>
    </r>
    <r>
      <rPr>
        <b/>
        <i/>
        <sz val="10"/>
        <color theme="1"/>
        <rFont val="Arial"/>
        <family val="2"/>
      </rPr>
      <t xml:space="preserve"> </t>
    </r>
  </si>
  <si>
    <r>
      <t xml:space="preserve">Hand painted yellow lines broken or unbroken </t>
    </r>
    <r>
      <rPr>
        <i/>
        <sz val="10"/>
        <color theme="1"/>
        <rFont val="Arial"/>
        <family val="2"/>
      </rPr>
      <t>(paint type and width of line indicated)</t>
    </r>
    <r>
      <rPr>
        <b/>
        <i/>
        <sz val="10"/>
        <color theme="1"/>
        <rFont val="Arial"/>
        <family val="2"/>
      </rPr>
      <t xml:space="preserve"> </t>
    </r>
  </si>
  <si>
    <r>
      <t xml:space="preserve">Hand painted red lines broken or unbroken </t>
    </r>
    <r>
      <rPr>
        <i/>
        <sz val="10"/>
        <color theme="1"/>
        <rFont val="Arial"/>
        <family val="2"/>
      </rPr>
      <t>(paint type and width of line indicated)</t>
    </r>
    <r>
      <rPr>
        <b/>
        <i/>
        <sz val="10"/>
        <color theme="1"/>
        <rFont val="Arial"/>
        <family val="2"/>
      </rPr>
      <t xml:space="preserve"> </t>
    </r>
  </si>
  <si>
    <r>
      <t xml:space="preserve">Hand painted white lettering and symbols </t>
    </r>
    <r>
      <rPr>
        <i/>
        <sz val="10"/>
        <color theme="1"/>
        <rFont val="Arial"/>
        <family val="2"/>
      </rPr>
      <t>(paint type indicated)</t>
    </r>
    <r>
      <rPr>
        <b/>
        <i/>
        <sz val="10"/>
        <color theme="1"/>
        <rFont val="Arial"/>
        <family val="2"/>
      </rPr>
      <t xml:space="preserve"> </t>
    </r>
  </si>
  <si>
    <r>
      <t xml:space="preserve">Hand painted yellow lettering and symbols </t>
    </r>
    <r>
      <rPr>
        <i/>
        <sz val="10"/>
        <color theme="1"/>
        <rFont val="Arial"/>
        <family val="2"/>
      </rPr>
      <t>(paint type indicated)</t>
    </r>
    <r>
      <rPr>
        <b/>
        <i/>
        <sz val="10"/>
        <color theme="1"/>
        <rFont val="Arial"/>
        <family val="2"/>
      </rPr>
      <t xml:space="preserve"> </t>
    </r>
  </si>
  <si>
    <r>
      <t xml:space="preserve">Hand painted transverse lines, painted island and arrestor bed markings (any colour) </t>
    </r>
    <r>
      <rPr>
        <i/>
        <sz val="10"/>
        <color theme="1"/>
        <rFont val="Arial"/>
        <family val="2"/>
      </rPr>
      <t>(paint type indicated)</t>
    </r>
  </si>
  <si>
    <r>
      <t xml:space="preserve">Hand operated pressure applied machine white lines broken or unbroken </t>
    </r>
    <r>
      <rPr>
        <i/>
        <sz val="10"/>
        <color theme="1"/>
        <rFont val="Arial"/>
        <family val="2"/>
      </rPr>
      <t>(paint type and width of line indicated)</t>
    </r>
  </si>
  <si>
    <r>
      <t xml:space="preserve">Hand operated pressure applied machine yellow lines broken or unbroken </t>
    </r>
    <r>
      <rPr>
        <i/>
        <sz val="10"/>
        <color theme="1"/>
        <rFont val="Arial"/>
        <family val="2"/>
      </rPr>
      <t>(paint type and width of line indicated)</t>
    </r>
  </si>
  <si>
    <r>
      <t xml:space="preserve">Hand operated pressure applied machine red lines broken or unbroken </t>
    </r>
    <r>
      <rPr>
        <i/>
        <sz val="10"/>
        <color theme="1"/>
        <rFont val="Arial"/>
        <family val="2"/>
      </rPr>
      <t>(paint type and width of line indicated)</t>
    </r>
    <r>
      <rPr>
        <b/>
        <i/>
        <sz val="10"/>
        <color theme="1"/>
        <rFont val="Arial"/>
        <family val="2"/>
      </rPr>
      <t xml:space="preserve"> </t>
    </r>
  </si>
  <si>
    <r>
      <t xml:space="preserve">Hand operated pressure applied machine white lettering and symbols </t>
    </r>
    <r>
      <rPr>
        <i/>
        <sz val="10"/>
        <color theme="1"/>
        <rFont val="Arial"/>
        <family val="2"/>
      </rPr>
      <t>(paint type indicated)</t>
    </r>
    <r>
      <rPr>
        <b/>
        <sz val="10"/>
        <color theme="1"/>
        <rFont val="Arial"/>
        <family val="2"/>
      </rPr>
      <t xml:space="preserve"> </t>
    </r>
  </si>
  <si>
    <r>
      <t xml:space="preserve">Hand operated pressure applied machine yellow lettering and symbols </t>
    </r>
    <r>
      <rPr>
        <i/>
        <sz val="10"/>
        <color theme="1"/>
        <rFont val="Arial"/>
        <family val="2"/>
      </rPr>
      <t>(paint type indicated)</t>
    </r>
    <r>
      <rPr>
        <b/>
        <i/>
        <sz val="10"/>
        <color theme="1"/>
        <rFont val="Arial"/>
        <family val="2"/>
      </rPr>
      <t xml:space="preserve"> </t>
    </r>
  </si>
  <si>
    <r>
      <t xml:space="preserve">Hand operated pressure applied machine transverse lines, painted island and arrestor bed markings (any colour) </t>
    </r>
    <r>
      <rPr>
        <i/>
        <sz val="10"/>
        <color theme="1"/>
        <rFont val="Arial"/>
        <family val="2"/>
      </rPr>
      <t>(paint type indicated)</t>
    </r>
  </si>
  <si>
    <r>
      <t xml:space="preserve">Thermoplastic road marking, broken or unbroken </t>
    </r>
    <r>
      <rPr>
        <i/>
        <sz val="10"/>
        <color theme="1"/>
        <rFont val="Arial"/>
        <family val="2"/>
      </rPr>
      <t>(colour and width of line indicated)</t>
    </r>
  </si>
  <si>
    <r>
      <t xml:space="preserve">Reduced payment for thermoplastic road marking, white lines, broken or unbroken </t>
    </r>
    <r>
      <rPr>
        <i/>
        <sz val="10"/>
        <color theme="1"/>
        <rFont val="Arial"/>
        <family val="2"/>
      </rPr>
      <t>(width of line indicated)</t>
    </r>
  </si>
  <si>
    <r>
      <t xml:space="preserve">Reduced payment for thermoplastic road marking, yellow lines, broken or unbroken </t>
    </r>
    <r>
      <rPr>
        <i/>
        <sz val="10"/>
        <color theme="1"/>
        <rFont val="Arial"/>
        <family val="2"/>
      </rPr>
      <t>(width of line indicated)</t>
    </r>
  </si>
  <si>
    <r>
      <t xml:space="preserve">White </t>
    </r>
    <r>
      <rPr>
        <i/>
        <sz val="10"/>
        <color theme="1"/>
        <rFont val="Arial"/>
        <family val="2"/>
      </rPr>
      <t>(specify width)</t>
    </r>
  </si>
  <si>
    <r>
      <t xml:space="preserve">Yellow </t>
    </r>
    <r>
      <rPr>
        <i/>
        <sz val="10"/>
        <color theme="1"/>
        <rFont val="Arial"/>
        <family val="2"/>
      </rPr>
      <t>(specify width)</t>
    </r>
  </si>
  <si>
    <r>
      <t xml:space="preserve">Red </t>
    </r>
    <r>
      <rPr>
        <i/>
        <sz val="10"/>
        <color theme="1"/>
        <rFont val="Arial"/>
        <family val="2"/>
      </rPr>
      <t>(specify width)</t>
    </r>
  </si>
  <si>
    <r>
      <t xml:space="preserve">Permanent road studs compliant to SANS 1442 </t>
    </r>
    <r>
      <rPr>
        <i/>
        <sz val="10"/>
        <color theme="1"/>
        <rFont val="Arial"/>
        <family val="2"/>
      </rPr>
      <t>(type &amp; colours stated)</t>
    </r>
  </si>
  <si>
    <r>
      <t xml:space="preserve">Permanent road studs compliant to SANS 1463 </t>
    </r>
    <r>
      <rPr>
        <i/>
        <sz val="10"/>
        <color theme="1"/>
        <rFont val="Arial"/>
        <family val="2"/>
      </rPr>
      <t>(classification &amp; colours stated)</t>
    </r>
  </si>
  <si>
    <r>
      <t xml:space="preserve">Temporary road studs compliant to SANS 1442 or 1463 </t>
    </r>
    <r>
      <rPr>
        <i/>
        <sz val="10"/>
        <color theme="1"/>
        <rFont val="Arial"/>
        <family val="2"/>
      </rPr>
      <t>(type/classification &amp; colours stated)</t>
    </r>
  </si>
  <si>
    <r>
      <t xml:space="preserve">Solar powered road studs </t>
    </r>
    <r>
      <rPr>
        <i/>
        <sz val="10"/>
        <color theme="1"/>
        <rFont val="Arial"/>
        <family val="2"/>
      </rPr>
      <t>(No. of LED’s &amp; colours stated)</t>
    </r>
    <r>
      <rPr>
        <b/>
        <sz val="10"/>
        <color theme="1"/>
        <rFont val="Arial"/>
        <family val="2"/>
      </rPr>
      <t xml:space="preserve"> </t>
    </r>
  </si>
  <si>
    <r>
      <t xml:space="preserve">Trimming using machines for trimming or shaping </t>
    </r>
    <r>
      <rPr>
        <b/>
        <sz val="10"/>
        <color theme="1"/>
        <rFont val="Arial"/>
        <family val="2"/>
      </rPr>
      <t>(alternative to subitem C11.8.1.1)</t>
    </r>
    <r>
      <rPr>
        <b/>
        <sz val="10"/>
        <rFont val="Arial"/>
        <family val="2"/>
      </rPr>
      <t>:</t>
    </r>
  </si>
  <si>
    <r>
      <t xml:space="preserve">The planting of grass cuttings </t>
    </r>
    <r>
      <rPr>
        <i/>
        <sz val="10"/>
        <color theme="1"/>
        <rFont val="Arial"/>
        <family val="2"/>
      </rPr>
      <t>(type of grass indicated)</t>
    </r>
  </si>
  <si>
    <r>
      <t xml:space="preserve">Nursery sods </t>
    </r>
    <r>
      <rPr>
        <i/>
        <sz val="10"/>
        <color theme="1"/>
        <rFont val="Arial"/>
        <family val="2"/>
      </rPr>
      <t>(type of grass specified)</t>
    </r>
  </si>
  <si>
    <r>
      <t xml:space="preserve">Other methods </t>
    </r>
    <r>
      <rPr>
        <i/>
        <sz val="10"/>
        <color theme="1"/>
        <rFont val="Arial"/>
        <family val="2"/>
      </rPr>
      <t>(specify)</t>
    </r>
  </si>
  <si>
    <r>
      <t xml:space="preserve">Anti-erosion compound or hydraulic mulches </t>
    </r>
    <r>
      <rPr>
        <i/>
        <sz val="10"/>
        <color theme="1"/>
        <rFont val="Arial"/>
        <family val="2"/>
      </rPr>
      <t>(specify type)</t>
    </r>
  </si>
  <si>
    <r>
      <t xml:space="preserve">Trees </t>
    </r>
    <r>
      <rPr>
        <i/>
        <sz val="10"/>
        <color theme="1"/>
        <rFont val="Arial"/>
        <family val="2"/>
      </rPr>
      <t>(types and size/mass indicated)</t>
    </r>
  </si>
  <si>
    <r>
      <t xml:space="preserve">Shrubs </t>
    </r>
    <r>
      <rPr>
        <i/>
        <sz val="10"/>
        <color theme="1"/>
        <rFont val="Arial"/>
        <family val="2"/>
      </rPr>
      <t>(types and size/mass indicated)</t>
    </r>
  </si>
  <si>
    <r>
      <t>Establishment on site for piling</t>
    </r>
    <r>
      <rPr>
        <sz val="10"/>
        <color theme="1"/>
        <rFont val="Arial"/>
        <family val="2"/>
      </rPr>
      <t xml:space="preserve"> </t>
    </r>
    <r>
      <rPr>
        <i/>
        <sz val="10"/>
        <color theme="1"/>
        <rFont val="Arial"/>
        <family val="2"/>
      </rPr>
      <t>(piling locations indicated (type indicated)</t>
    </r>
  </si>
  <si>
    <r>
      <t xml:space="preserve">Moving to, and setting up equipment at each position for installing piles </t>
    </r>
    <r>
      <rPr>
        <i/>
        <sz val="10"/>
        <color theme="1"/>
        <rFont val="Arial"/>
        <family val="2"/>
      </rPr>
      <t>(pile type indicated)</t>
    </r>
  </si>
  <si>
    <r>
      <t xml:space="preserve">Augered or bored holes </t>
    </r>
    <r>
      <rPr>
        <i/>
        <sz val="10"/>
        <color theme="1"/>
        <rFont val="Arial"/>
        <family val="2"/>
      </rPr>
      <t>(type specified)</t>
    </r>
    <r>
      <rPr>
        <sz val="10"/>
        <color theme="1"/>
        <rFont val="Arial"/>
        <family val="2"/>
      </rPr>
      <t xml:space="preserve"> </t>
    </r>
    <r>
      <rPr>
        <b/>
        <sz val="10"/>
        <color theme="1"/>
        <rFont val="Arial"/>
        <family val="2"/>
      </rPr>
      <t xml:space="preserve">for piles  with a diameter of </t>
    </r>
    <r>
      <rPr>
        <i/>
        <sz val="10"/>
        <color theme="1"/>
        <rFont val="Arial"/>
        <family val="2"/>
      </rPr>
      <t>(diameter indicated)</t>
    </r>
    <r>
      <rPr>
        <b/>
        <sz val="10"/>
        <color theme="1"/>
        <rFont val="Arial"/>
        <family val="2"/>
      </rPr>
      <t xml:space="preserve"> through  material situated within the following successive depth ranges</t>
    </r>
  </si>
  <si>
    <r>
      <t xml:space="preserve">Coarse gravel with a matrix content of less than </t>
    </r>
    <r>
      <rPr>
        <i/>
        <sz val="10"/>
        <color theme="1"/>
        <rFont val="Arial"/>
        <family val="2"/>
      </rPr>
      <t>(max. percentage indicated)</t>
    </r>
  </si>
  <si>
    <r>
      <t xml:space="preserve">Boulders </t>
    </r>
    <r>
      <rPr>
        <i/>
        <sz val="10"/>
        <color theme="1"/>
        <rFont val="Arial"/>
        <family val="2"/>
      </rPr>
      <t>(description of and maximum size indicated)</t>
    </r>
  </si>
  <si>
    <r>
      <t xml:space="preserve">Rock formation </t>
    </r>
    <r>
      <rPr>
        <i/>
        <sz val="10"/>
        <color theme="1"/>
        <rFont val="Arial"/>
        <family val="2"/>
      </rPr>
      <t>(description and class of rock indicated)</t>
    </r>
  </si>
  <si>
    <r>
      <t>Driving temporary casing for driven displacement piling systems</t>
    </r>
    <r>
      <rPr>
        <sz val="10"/>
        <color theme="1"/>
        <rFont val="Arial"/>
        <family val="2"/>
      </rPr>
      <t xml:space="preserve"> </t>
    </r>
    <r>
      <rPr>
        <i/>
        <sz val="10"/>
        <color theme="1"/>
        <rFont val="Arial"/>
        <family val="2"/>
      </rPr>
      <t>(system indicated)</t>
    </r>
    <r>
      <rPr>
        <sz val="10"/>
        <color theme="1"/>
        <rFont val="Arial"/>
        <family val="2"/>
      </rPr>
      <t xml:space="preserve"> </t>
    </r>
    <r>
      <rPr>
        <b/>
        <sz val="10"/>
        <color theme="1"/>
        <rFont val="Arial"/>
        <family val="2"/>
      </rPr>
      <t xml:space="preserve">for forming holes for piles with a diameter of </t>
    </r>
    <r>
      <rPr>
        <i/>
        <sz val="10"/>
        <color theme="1"/>
        <rFont val="Arial"/>
        <family val="2"/>
      </rPr>
      <t>(diameter indicated)</t>
    </r>
    <r>
      <rPr>
        <b/>
        <sz val="10"/>
        <color theme="1"/>
        <rFont val="Arial"/>
        <family val="2"/>
      </rPr>
      <t xml:space="preserve"> through material situated within the following successive depth ranges:</t>
    </r>
  </si>
  <si>
    <r>
      <t xml:space="preserve">Installing and removing temporary casings in augered holes for piles of </t>
    </r>
    <r>
      <rPr>
        <i/>
        <sz val="10"/>
        <color theme="1"/>
        <rFont val="Arial"/>
        <family val="2"/>
      </rPr>
      <t>(diameter indicated)</t>
    </r>
  </si>
  <si>
    <r>
      <t xml:space="preserve">Installing permanent pile casing for piles of </t>
    </r>
    <r>
      <rPr>
        <i/>
        <sz val="10"/>
        <color theme="1"/>
        <rFont val="Arial"/>
        <family val="2"/>
      </rPr>
      <t>(diameter and pile type indicated)</t>
    </r>
  </si>
  <si>
    <t>Extra over items C12.1.5 and C12.1.7 for raking of piles:</t>
  </si>
  <si>
    <r>
      <t xml:space="preserve">Holes for piles of </t>
    </r>
    <r>
      <rPr>
        <i/>
        <sz val="10"/>
        <color theme="1"/>
        <rFont val="Arial"/>
        <family val="2"/>
      </rPr>
      <t>(diameter and rake indicated)</t>
    </r>
  </si>
  <si>
    <r>
      <t xml:space="preserve">Temporary casing for driven displacement pile systems </t>
    </r>
    <r>
      <rPr>
        <i/>
        <sz val="10"/>
        <color theme="1"/>
        <rFont val="Arial"/>
        <family val="2"/>
      </rPr>
      <t>(diameter and rake indicated)</t>
    </r>
  </si>
  <si>
    <r>
      <t xml:space="preserve">Forming bulbous bases for piles of </t>
    </r>
    <r>
      <rPr>
        <i/>
        <sz val="10"/>
        <color theme="1"/>
        <rFont val="Arial"/>
        <family val="2"/>
      </rPr>
      <t>(diameter indicated)</t>
    </r>
  </si>
  <si>
    <r>
      <t xml:space="preserve">Mild-steel bars </t>
    </r>
    <r>
      <rPr>
        <i/>
        <sz val="10"/>
        <color theme="1"/>
        <rFont val="Arial"/>
        <family val="2"/>
      </rPr>
      <t>(type indicated)</t>
    </r>
  </si>
  <si>
    <r>
      <t xml:space="preserve">High-yield-stress-steel bars </t>
    </r>
    <r>
      <rPr>
        <i/>
        <sz val="10"/>
        <color theme="1"/>
        <rFont val="Arial"/>
        <family val="2"/>
      </rPr>
      <t>(type indicated)</t>
    </r>
  </si>
  <si>
    <r>
      <t xml:space="preserve">Cast in situ concrete in piles, underreams, bulbous bases and sockets </t>
    </r>
    <r>
      <rPr>
        <i/>
        <sz val="10"/>
        <color theme="1"/>
        <rFont val="Arial"/>
        <family val="2"/>
      </rPr>
      <t>(class of concrete indicated)</t>
    </r>
  </si>
  <si>
    <r>
      <t xml:space="preserve">Manufacturing, supplying and delivering prefabricated piles </t>
    </r>
    <r>
      <rPr>
        <i/>
        <sz val="10"/>
        <color theme="1"/>
        <rFont val="Arial"/>
        <family val="2"/>
      </rPr>
      <t>(type and size indicated)</t>
    </r>
  </si>
  <si>
    <r>
      <t xml:space="preserve">Installation of prefabricated piles </t>
    </r>
    <r>
      <rPr>
        <i/>
        <sz val="10"/>
        <color theme="1"/>
        <rFont val="Arial"/>
        <family val="2"/>
      </rPr>
      <t>(type and size indicated)</t>
    </r>
    <r>
      <rPr>
        <b/>
        <sz val="10"/>
        <color theme="1"/>
        <rFont val="Arial"/>
        <family val="2"/>
      </rPr>
      <t xml:space="preserve"> through material situated within the following successive depth ranges:</t>
    </r>
  </si>
  <si>
    <r>
      <t xml:space="preserve">Installation of self-drilling micropiles </t>
    </r>
    <r>
      <rPr>
        <i/>
        <sz val="10"/>
        <color theme="1"/>
        <rFont val="Arial"/>
        <family val="2"/>
      </rPr>
      <t>(size indicated)</t>
    </r>
    <r>
      <rPr>
        <b/>
        <sz val="10"/>
        <color theme="1"/>
        <rFont val="Arial"/>
        <family val="2"/>
      </rPr>
      <t xml:space="preserve"> through material situated within the following successive depth ranges:</t>
    </r>
  </si>
  <si>
    <r>
      <t xml:space="preserve">Extra over item C12.1.19 for raking of prefabricated piles </t>
    </r>
    <r>
      <rPr>
        <i/>
        <sz val="10"/>
        <color theme="1"/>
        <rFont val="Arial"/>
        <family val="2"/>
      </rPr>
      <t>(type, size and rake indicated)</t>
    </r>
  </si>
  <si>
    <r>
      <t xml:space="preserve">Splicing/coupling prefabricated piles for lengthening </t>
    </r>
    <r>
      <rPr>
        <i/>
        <sz val="10"/>
        <color theme="1"/>
        <rFont val="Arial"/>
        <family val="2"/>
      </rPr>
      <t>(size of pile indicated)</t>
    </r>
  </si>
  <si>
    <r>
      <t>Stripping/cutting the pile heads</t>
    </r>
    <r>
      <rPr>
        <sz val="10"/>
        <color theme="1"/>
        <rFont val="Arial"/>
        <family val="2"/>
      </rPr>
      <t xml:space="preserve"> </t>
    </r>
    <r>
      <rPr>
        <i/>
        <sz val="10"/>
        <color theme="1"/>
        <rFont val="Arial"/>
        <family val="2"/>
      </rPr>
      <t>(type and diameter/size of pile indicated)</t>
    </r>
  </si>
  <si>
    <r>
      <t xml:space="preserve">Load tests on piles </t>
    </r>
    <r>
      <rPr>
        <i/>
        <sz val="10"/>
        <color theme="1"/>
        <rFont val="Arial"/>
        <family val="2"/>
      </rPr>
      <t>(compression/tension test, diameter/ size, specified,</t>
    </r>
    <r>
      <rPr>
        <b/>
        <i/>
        <sz val="10"/>
        <color theme="1"/>
        <rFont val="Arial"/>
        <family val="2"/>
      </rPr>
      <t xml:space="preserve"> </t>
    </r>
    <r>
      <rPr>
        <i/>
        <sz val="10"/>
        <color theme="1"/>
        <rFont val="Arial"/>
        <family val="2"/>
      </rPr>
      <t>working load and pile type indicated)</t>
    </r>
  </si>
  <si>
    <r>
      <t xml:space="preserve">Drilling the cores </t>
    </r>
    <r>
      <rPr>
        <i/>
        <sz val="10"/>
        <color theme="1"/>
        <rFont val="Arial"/>
        <family val="2"/>
      </rPr>
      <t>(diameter indicated)</t>
    </r>
    <r>
      <rPr>
        <b/>
        <sz val="10"/>
        <color theme="1"/>
        <rFont val="Arial"/>
        <family val="2"/>
      </rPr>
      <t xml:space="preserve"> in:</t>
    </r>
  </si>
  <si>
    <r>
      <t xml:space="preserve">Providing and installing </t>
    </r>
    <r>
      <rPr>
        <i/>
        <sz val="10"/>
        <color theme="1"/>
        <rFont val="Arial"/>
        <family val="2"/>
      </rPr>
      <t>(diameter indicated)</t>
    </r>
    <r>
      <rPr>
        <sz val="10"/>
        <color theme="1"/>
        <rFont val="Arial"/>
        <family val="2"/>
      </rPr>
      <t xml:space="preserve"> mild steel tubes for “Cross Hole Sonic Logging” in all designated piles</t>
    </r>
  </si>
  <si>
    <r>
      <t xml:space="preserve">Carrying out of Impact Frequency Response (IFR) measurements or Sonic Tapping tests and interpretation of results </t>
    </r>
    <r>
      <rPr>
        <i/>
        <sz val="10"/>
        <color theme="1"/>
        <rFont val="Arial"/>
        <family val="2"/>
      </rPr>
      <t>(per pile diameter)</t>
    </r>
  </si>
  <si>
    <r>
      <t xml:space="preserve">Cross-Hole Sonic Logging tests and interpreted results </t>
    </r>
    <r>
      <rPr>
        <i/>
        <sz val="10"/>
        <color theme="1"/>
        <rFont val="Arial"/>
        <family val="2"/>
      </rPr>
      <t>(per pile diameter)</t>
    </r>
  </si>
  <si>
    <r>
      <t xml:space="preserve">Base integrity tests </t>
    </r>
    <r>
      <rPr>
        <i/>
        <sz val="10"/>
        <color theme="1"/>
        <rFont val="Arial"/>
        <family val="2"/>
      </rPr>
      <t>(per designated pile)</t>
    </r>
  </si>
  <si>
    <r>
      <t xml:space="preserve">At location </t>
    </r>
    <r>
      <rPr>
        <i/>
        <sz val="10"/>
        <color theme="1"/>
        <rFont val="Arial"/>
        <family val="2"/>
      </rPr>
      <t>(to be indicated)</t>
    </r>
    <r>
      <rPr>
        <sz val="10"/>
        <color theme="1"/>
        <rFont val="Arial"/>
        <family val="2"/>
      </rPr>
      <t>:</t>
    </r>
  </si>
  <si>
    <r>
      <t xml:space="preserve">At other locations </t>
    </r>
    <r>
      <rPr>
        <i/>
        <sz val="10"/>
        <color theme="1"/>
        <rFont val="Arial"/>
        <family val="2"/>
      </rPr>
      <t>(as indicated)</t>
    </r>
  </si>
  <si>
    <r>
      <t xml:space="preserve">Re-establishment on site for additional work </t>
    </r>
    <r>
      <rPr>
        <i/>
        <sz val="10"/>
        <color theme="1"/>
        <rFont val="Arial"/>
        <family val="2"/>
      </rPr>
      <t>(type indicated)</t>
    </r>
  </si>
  <si>
    <r>
      <t>Drill holes with a diameter of</t>
    </r>
    <r>
      <rPr>
        <sz val="10"/>
        <color theme="1"/>
        <rFont val="Arial"/>
        <family val="2"/>
      </rPr>
      <t xml:space="preserve"> </t>
    </r>
    <r>
      <rPr>
        <i/>
        <sz val="10"/>
        <color theme="1"/>
        <rFont val="Arial"/>
        <family val="2"/>
      </rPr>
      <t xml:space="preserve">(diameter indicated) </t>
    </r>
    <r>
      <rPr>
        <b/>
        <sz val="10"/>
        <color theme="1"/>
        <rFont val="Arial"/>
        <family val="2"/>
      </rPr>
      <t>to the specified depths and inclinations</t>
    </r>
  </si>
  <si>
    <r>
      <t xml:space="preserve">Installation of permanent casing </t>
    </r>
    <r>
      <rPr>
        <i/>
        <sz val="10"/>
        <color theme="1"/>
        <rFont val="Arial"/>
        <family val="2"/>
      </rPr>
      <t>(size and length indicated)</t>
    </r>
  </si>
  <si>
    <r>
      <t>Establishment on the site for drilling of rockbolts, dowels, soil nails or mechanical anchors</t>
    </r>
    <r>
      <rPr>
        <sz val="10"/>
        <color theme="1"/>
        <rFont val="Arial"/>
        <family val="2"/>
      </rPr>
      <t xml:space="preserve"> </t>
    </r>
    <r>
      <rPr>
        <i/>
        <sz val="10"/>
        <color theme="1"/>
        <rFont val="Arial"/>
        <family val="2"/>
      </rPr>
      <t>(type indicated)</t>
    </r>
  </si>
  <si>
    <r>
      <t xml:space="preserve">Install, grout and protect soil nails or rock bolts </t>
    </r>
    <r>
      <rPr>
        <i/>
        <sz val="10"/>
        <color theme="1"/>
        <rFont val="Arial"/>
        <family val="2"/>
      </rPr>
      <t>(lengths indicated)</t>
    </r>
  </si>
  <si>
    <r>
      <t xml:space="preserve">Move to and set up at each mechanical driven tipping anchor/ mechanical screw anchor position </t>
    </r>
    <r>
      <rPr>
        <i/>
        <sz val="10"/>
        <color theme="1"/>
        <rFont val="Arial"/>
        <family val="2"/>
      </rPr>
      <t>(type indicated)</t>
    </r>
  </si>
  <si>
    <r>
      <t>Install mechanically driven tipping anchors / mechanical screw anchors</t>
    </r>
    <r>
      <rPr>
        <sz val="10"/>
        <color theme="1"/>
        <rFont val="Arial"/>
        <family val="2"/>
      </rPr>
      <t xml:space="preserve"> </t>
    </r>
    <r>
      <rPr>
        <i/>
        <sz val="10"/>
        <color theme="1"/>
        <rFont val="Arial"/>
        <family val="2"/>
      </rPr>
      <t>(type and lengths indicated)</t>
    </r>
  </si>
  <si>
    <r>
      <t xml:space="preserve">Other fillers </t>
    </r>
    <r>
      <rPr>
        <i/>
        <sz val="10"/>
        <color theme="1"/>
        <rFont val="Arial"/>
        <family val="2"/>
      </rPr>
      <t>(specify)</t>
    </r>
  </si>
  <si>
    <r>
      <t xml:space="preserve">Drilling of holes for geotechnical /compaction grouting </t>
    </r>
    <r>
      <rPr>
        <i/>
        <sz val="10"/>
        <color theme="1"/>
        <rFont val="Arial"/>
        <family val="2"/>
      </rPr>
      <t>(diameter and inclination indicated)</t>
    </r>
  </si>
  <si>
    <r>
      <t xml:space="preserve">Drilling holes for jet grouting to specified depths </t>
    </r>
    <r>
      <rPr>
        <i/>
        <sz val="10"/>
        <color theme="1"/>
        <rFont val="Arial"/>
        <family val="2"/>
      </rPr>
      <t>(depth ranges and inclinations to be specified)</t>
    </r>
  </si>
  <si>
    <r>
      <t xml:space="preserve">Installation of casing </t>
    </r>
    <r>
      <rPr>
        <i/>
        <sz val="10"/>
        <color theme="1"/>
        <rFont val="Arial"/>
        <family val="2"/>
      </rPr>
      <t>(diameter and inclination indicated)</t>
    </r>
  </si>
  <si>
    <r>
      <t xml:space="preserve">Injection Grouting </t>
    </r>
    <r>
      <rPr>
        <i/>
        <sz val="10"/>
        <color theme="1"/>
        <rFont val="Arial"/>
        <family val="2"/>
      </rPr>
      <t>(type indicated)</t>
    </r>
  </si>
  <si>
    <r>
      <t xml:space="preserve">Extra-over items 12.3.4 and 12.3.5 for stage grouting </t>
    </r>
    <r>
      <rPr>
        <i/>
        <sz val="10"/>
        <color theme="1"/>
        <rFont val="Arial"/>
        <family val="2"/>
      </rPr>
      <t>(specify up-or downstage)</t>
    </r>
  </si>
  <si>
    <r>
      <t xml:space="preserve">Extra-over items 12.3.4 and 12.3.5 for jet grouting of widened sections or mushroom heads </t>
    </r>
    <r>
      <rPr>
        <i/>
        <sz val="10"/>
        <color theme="1"/>
        <rFont val="Arial"/>
        <family val="2"/>
      </rPr>
      <t>(position and width to be specified)</t>
    </r>
  </si>
  <si>
    <r>
      <t xml:space="preserve">Drilling and core recovery </t>
    </r>
    <r>
      <rPr>
        <i/>
        <sz val="10"/>
        <color theme="1"/>
        <rFont val="Arial"/>
        <family val="2"/>
      </rPr>
      <t>(size indicated)</t>
    </r>
  </si>
  <si>
    <r>
      <t xml:space="preserve">Performing dynamic compaction over </t>
    </r>
    <r>
      <rPr>
        <i/>
        <sz val="10"/>
        <color theme="1"/>
        <rFont val="Arial"/>
        <family val="2"/>
      </rPr>
      <t>(specify distance)</t>
    </r>
    <r>
      <rPr>
        <b/>
        <sz val="10"/>
        <color theme="1"/>
        <rFont val="Arial"/>
        <family val="2"/>
      </rPr>
      <t xml:space="preserve"> utilising a </t>
    </r>
    <r>
      <rPr>
        <i/>
        <sz val="10"/>
        <color theme="1"/>
        <rFont val="Arial"/>
        <family val="2"/>
      </rPr>
      <t>(indicate mass)</t>
    </r>
    <r>
      <rPr>
        <b/>
        <sz val="10"/>
        <color theme="1"/>
        <rFont val="Arial"/>
        <family val="2"/>
      </rPr>
      <t xml:space="preserve"> tonne pounder  </t>
    </r>
  </si>
  <si>
    <r>
      <t>Water acceptance testing</t>
    </r>
    <r>
      <rPr>
        <sz val="10"/>
        <color theme="1"/>
        <rFont val="Arial"/>
        <family val="2"/>
      </rPr>
      <t xml:space="preserve"> </t>
    </r>
    <r>
      <rPr>
        <i/>
        <sz val="10"/>
        <color theme="1"/>
        <rFont val="Arial"/>
        <family val="2"/>
      </rPr>
      <t>(permeability tests as specified)</t>
    </r>
  </si>
  <si>
    <r>
      <t xml:space="preserve">DCP testing </t>
    </r>
    <r>
      <rPr>
        <i/>
        <sz val="10"/>
        <color theme="1"/>
        <rFont val="Arial"/>
        <family val="2"/>
      </rPr>
      <t>(depth indicated)</t>
    </r>
  </si>
  <si>
    <r>
      <t xml:space="preserve">CPT testing </t>
    </r>
    <r>
      <rPr>
        <i/>
        <sz val="10"/>
        <color theme="1"/>
        <rFont val="Arial"/>
        <family val="2"/>
      </rPr>
      <t>(depth indicated)</t>
    </r>
  </si>
  <si>
    <r>
      <t xml:space="preserve">DPSH testing </t>
    </r>
    <r>
      <rPr>
        <b/>
        <sz val="10"/>
        <color theme="1"/>
        <rFont val="Arial"/>
        <family val="2"/>
      </rPr>
      <t>(depth indicated)</t>
    </r>
  </si>
  <si>
    <r>
      <t xml:space="preserve">DPSH testing </t>
    </r>
    <r>
      <rPr>
        <i/>
        <sz val="10"/>
        <color theme="1"/>
        <rFont val="Arial"/>
        <family val="2"/>
      </rPr>
      <t>(depth indicated)</t>
    </r>
  </si>
  <si>
    <r>
      <t>Supply and install pneumatic piezometers</t>
    </r>
    <r>
      <rPr>
        <sz val="10"/>
        <color theme="1"/>
        <rFont val="Arial"/>
        <family val="2"/>
      </rPr>
      <t xml:space="preserve"> </t>
    </r>
    <r>
      <rPr>
        <i/>
        <sz val="10"/>
        <color theme="1"/>
        <rFont val="Arial"/>
        <family val="2"/>
      </rPr>
      <t>(lengths indicated)</t>
    </r>
  </si>
  <si>
    <r>
      <t>Supply and install inclinometer monitoring systems</t>
    </r>
    <r>
      <rPr>
        <sz val="10"/>
        <color theme="1"/>
        <rFont val="Arial"/>
        <family val="2"/>
      </rPr>
      <t xml:space="preserve"> </t>
    </r>
    <r>
      <rPr>
        <i/>
        <sz val="10"/>
        <color theme="1"/>
        <rFont val="Arial"/>
        <family val="2"/>
      </rPr>
      <t>(lengths indicated)</t>
    </r>
  </si>
  <si>
    <r>
      <t xml:space="preserve">Supply and install pressure measuring loadcells </t>
    </r>
    <r>
      <rPr>
        <i/>
        <sz val="10"/>
        <color theme="1"/>
        <rFont val="Arial"/>
        <family val="2"/>
      </rPr>
      <t>(type and make specified)</t>
    </r>
  </si>
  <si>
    <r>
      <t xml:space="preserve">Sheet pile driving </t>
    </r>
    <r>
      <rPr>
        <i/>
        <sz val="10"/>
        <color theme="1"/>
        <rFont val="Arial"/>
        <family val="2"/>
      </rPr>
      <t>(individual sheet pile type or sheet panel extent specified)</t>
    </r>
  </si>
  <si>
    <r>
      <t>Sheet pile and diaphragm wall supports</t>
    </r>
    <r>
      <rPr>
        <sz val="10"/>
        <color theme="1"/>
        <rFont val="Arial"/>
        <family val="2"/>
      </rPr>
      <t xml:space="preserve"> </t>
    </r>
    <r>
      <rPr>
        <i/>
        <sz val="10"/>
        <color theme="1"/>
        <rFont val="Arial"/>
        <family val="2"/>
      </rPr>
      <t>(as specified)</t>
    </r>
  </si>
  <si>
    <r>
      <t xml:space="preserve">Concrete placed by tremie under slurry in diaphragm walls </t>
    </r>
    <r>
      <rPr>
        <i/>
        <sz val="10"/>
        <color theme="1"/>
        <rFont val="Arial"/>
        <family val="2"/>
      </rPr>
      <t>(class of concrete indicated)</t>
    </r>
  </si>
  <si>
    <r>
      <t xml:space="preserve">Fine/coarse aggregate </t>
    </r>
    <r>
      <rPr>
        <i/>
        <sz val="10"/>
        <color theme="1"/>
        <rFont val="Arial"/>
        <family val="2"/>
      </rPr>
      <t>(specify)</t>
    </r>
  </si>
  <si>
    <r>
      <t xml:space="preserve">Fibre </t>
    </r>
    <r>
      <rPr>
        <i/>
        <sz val="10"/>
        <color theme="1"/>
        <rFont val="Arial"/>
        <family val="2"/>
      </rPr>
      <t>(type indicated)</t>
    </r>
  </si>
  <si>
    <r>
      <t xml:space="preserve">Shotcrete </t>
    </r>
    <r>
      <rPr>
        <b/>
        <sz val="10"/>
        <color theme="1"/>
        <rFont val="Arial"/>
        <family val="2"/>
      </rPr>
      <t>(of specified thickness or volume)</t>
    </r>
    <r>
      <rPr>
        <b/>
        <sz val="10"/>
        <rFont val="Arial"/>
        <family val="2"/>
      </rPr>
      <t>:</t>
    </r>
  </si>
  <si>
    <r>
      <t xml:space="preserve">Flash/base coat (unreinforced) </t>
    </r>
    <r>
      <rPr>
        <i/>
        <sz val="10"/>
        <color theme="1"/>
        <rFont val="Arial"/>
        <family val="2"/>
      </rPr>
      <t>(specify thickness)</t>
    </r>
  </si>
  <si>
    <r>
      <t xml:space="preserve">Intermediate coat/s </t>
    </r>
    <r>
      <rPr>
        <i/>
        <sz val="10"/>
        <color theme="1"/>
        <rFont val="Arial"/>
        <family val="2"/>
      </rPr>
      <t>(specify thickness and number of layers)</t>
    </r>
  </si>
  <si>
    <r>
      <t xml:space="preserve">Final coat </t>
    </r>
    <r>
      <rPr>
        <i/>
        <sz val="10"/>
        <color theme="1"/>
        <rFont val="Arial"/>
        <family val="2"/>
      </rPr>
      <t>(specify thickness, pigmentation and finish)</t>
    </r>
  </si>
  <si>
    <r>
      <t xml:space="preserve">50mm diameter U-PVC weephole piping </t>
    </r>
    <r>
      <rPr>
        <i/>
        <sz val="10"/>
        <color theme="1"/>
        <rFont val="Arial"/>
        <family val="2"/>
      </rPr>
      <t>(specify length and class)</t>
    </r>
  </si>
  <si>
    <r>
      <t xml:space="preserve">Geopipe collectors </t>
    </r>
    <r>
      <rPr>
        <i/>
        <sz val="10"/>
        <color theme="1"/>
        <rFont val="Arial"/>
        <family val="2"/>
      </rPr>
      <t>(specify type, diameter and class)</t>
    </r>
  </si>
  <si>
    <r>
      <t xml:space="preserve">Other piping </t>
    </r>
    <r>
      <rPr>
        <i/>
        <sz val="10"/>
        <color theme="1"/>
        <rFont val="Arial"/>
        <family val="2"/>
      </rPr>
      <t>(specify type, diameter and class)</t>
    </r>
  </si>
  <si>
    <r>
      <t xml:space="preserve">Metallic reinforcing strips </t>
    </r>
    <r>
      <rPr>
        <i/>
        <sz val="10"/>
        <color theme="1"/>
        <rFont val="Arial"/>
        <family val="2"/>
      </rPr>
      <t>(section dimension indicated)</t>
    </r>
  </si>
  <si>
    <r>
      <t xml:space="preserve">Metallic reinforcing mesh </t>
    </r>
    <r>
      <rPr>
        <i/>
        <sz val="10"/>
        <color theme="1"/>
        <rFont val="Arial"/>
        <family val="2"/>
      </rPr>
      <t>(section dimension indicated)</t>
    </r>
  </si>
  <si>
    <t>Polymer/Geosynthetic reinforcing sheet as specified</t>
  </si>
  <si>
    <r>
      <t xml:space="preserve">Polymer/Geosynthetic reinforcing strips </t>
    </r>
    <r>
      <rPr>
        <i/>
        <sz val="10"/>
        <color theme="1"/>
        <rFont val="Arial"/>
        <family val="2"/>
      </rPr>
      <t>(section dimension indicated)</t>
    </r>
  </si>
  <si>
    <r>
      <t xml:space="preserve">Backfill </t>
    </r>
    <r>
      <rPr>
        <i/>
        <sz val="10"/>
        <color theme="1"/>
        <rFont val="Arial"/>
        <family val="2"/>
      </rPr>
      <t>(material type and compaction requirements indicated)</t>
    </r>
  </si>
  <si>
    <r>
      <t xml:space="preserve">Facings </t>
    </r>
    <r>
      <rPr>
        <i/>
        <sz val="10"/>
        <color theme="1"/>
        <rFont val="Arial"/>
        <family val="2"/>
      </rPr>
      <t>(type, size and thickness indicated)</t>
    </r>
  </si>
  <si>
    <r>
      <t xml:space="preserve">Drainage </t>
    </r>
    <r>
      <rPr>
        <i/>
        <sz val="10"/>
        <color theme="1"/>
        <rFont val="Arial"/>
        <family val="2"/>
      </rPr>
      <t>(type and size indicated)</t>
    </r>
  </si>
  <si>
    <t>Excavating soft material within 1,5m below the surface level using labour enhancement construction methods</t>
  </si>
  <si>
    <t>Excavating intermediate material within 1,5m below the surface level using labour enhancement construction methods</t>
  </si>
  <si>
    <r>
      <t xml:space="preserve">Polymer coated gabion boxes </t>
    </r>
    <r>
      <rPr>
        <i/>
        <sz val="10"/>
        <color theme="1"/>
        <rFont val="Arial"/>
        <family val="2"/>
      </rPr>
      <t>(dimensions of box)</t>
    </r>
  </si>
  <si>
    <r>
      <t xml:space="preserve">Polymer coated gabion mattresses </t>
    </r>
    <r>
      <rPr>
        <i/>
        <sz val="10"/>
        <color theme="1"/>
        <rFont val="Arial"/>
        <family val="2"/>
      </rPr>
      <t>(dimensions of mattress)</t>
    </r>
  </si>
  <si>
    <r>
      <t xml:space="preserve">Geotextile </t>
    </r>
    <r>
      <rPr>
        <i/>
        <sz val="10"/>
        <color theme="1"/>
        <rFont val="Arial"/>
        <family val="2"/>
      </rPr>
      <t>(type indicated)</t>
    </r>
  </si>
  <si>
    <t>MECHANICALLY STABILISED EARTH AND GABIONS</t>
  </si>
  <si>
    <r>
      <t xml:space="preserve">Establishment on site for: </t>
    </r>
    <r>
      <rPr>
        <i/>
        <sz val="10"/>
        <color theme="1"/>
        <rFont val="Arial"/>
        <family val="2"/>
      </rPr>
      <t>(indicate type of operation: Pipe Jacking, Horizontal directional drilling, Pipe Ramming, or Micro-tunnelling)</t>
    </r>
  </si>
  <si>
    <r>
      <t xml:space="preserve">Moving to and setting up equipment at each position for </t>
    </r>
    <r>
      <rPr>
        <i/>
        <sz val="10"/>
        <color theme="1"/>
        <rFont val="Arial"/>
        <family val="2"/>
      </rPr>
      <t>(indicate type of operation)</t>
    </r>
  </si>
  <si>
    <r>
      <t xml:space="preserve">Installing holes </t>
    </r>
    <r>
      <rPr>
        <i/>
        <sz val="10"/>
        <color theme="1"/>
        <rFont val="Arial"/>
        <family val="2"/>
      </rPr>
      <t>(diameter, lining type indicated)</t>
    </r>
    <r>
      <rPr>
        <b/>
        <sz val="10"/>
        <color theme="1"/>
        <rFont val="Arial"/>
        <family val="2"/>
      </rPr>
      <t xml:space="preserve"> to required length for </t>
    </r>
    <r>
      <rPr>
        <i/>
        <sz val="10"/>
        <color theme="1"/>
        <rFont val="Arial"/>
        <family val="2"/>
      </rPr>
      <t>(indicate type of operation)</t>
    </r>
  </si>
  <si>
    <r>
      <t xml:space="preserve">Penetrating unidentified obstructions/services </t>
    </r>
    <r>
      <rPr>
        <i/>
        <sz val="10"/>
        <color theme="1"/>
        <rFont val="Arial"/>
        <family val="2"/>
      </rPr>
      <t>(indicate type of operation, i.e. Pipe Jacking, Horizontal directional drilling, Pipe Ramming or  Micro-tunnelling)</t>
    </r>
    <r>
      <rPr>
        <sz val="10"/>
        <color theme="1"/>
        <rFont val="Arial"/>
        <family val="2"/>
      </rPr>
      <t xml:space="preserve"> </t>
    </r>
    <r>
      <rPr>
        <b/>
        <sz val="10"/>
        <color theme="1"/>
        <rFont val="Arial"/>
        <family val="2"/>
      </rPr>
      <t>for penetration of</t>
    </r>
    <r>
      <rPr>
        <sz val="10"/>
        <color theme="1"/>
        <rFont val="Arial"/>
        <family val="2"/>
      </rPr>
      <t>:</t>
    </r>
  </si>
  <si>
    <r>
      <t xml:space="preserve">Vertical drains </t>
    </r>
    <r>
      <rPr>
        <i/>
        <sz val="10"/>
        <color theme="1"/>
        <rFont val="Arial"/>
        <family val="2"/>
      </rPr>
      <t>(all types)</t>
    </r>
  </si>
  <si>
    <r>
      <t xml:space="preserve">Provision of access to drain positions </t>
    </r>
    <r>
      <rPr>
        <i/>
        <sz val="10"/>
        <color theme="1"/>
        <rFont val="Arial"/>
        <family val="2"/>
      </rPr>
      <t>(type indicated)</t>
    </r>
  </si>
  <si>
    <r>
      <t xml:space="preserve">Moving to, and setting up the equipment for drilling the holes at each well/horizontal/ sand drain position </t>
    </r>
    <r>
      <rPr>
        <i/>
        <sz val="10"/>
        <color theme="1"/>
        <rFont val="Arial"/>
        <family val="2"/>
      </rPr>
      <t>(type indicated)</t>
    </r>
  </si>
  <si>
    <r>
      <t xml:space="preserve">Moving to, and setting up the equipment   for installing vertical drains at each drain position </t>
    </r>
    <r>
      <rPr>
        <i/>
        <sz val="10"/>
        <color theme="1"/>
        <rFont val="Arial"/>
        <family val="2"/>
      </rPr>
      <t>(size and type of drain indicated)</t>
    </r>
  </si>
  <si>
    <r>
      <t xml:space="preserve">Drill holes for wells </t>
    </r>
    <r>
      <rPr>
        <i/>
        <sz val="10"/>
        <color theme="1"/>
        <rFont val="Arial"/>
        <family val="2"/>
      </rPr>
      <t>(diameter   indicated)</t>
    </r>
    <r>
      <rPr>
        <b/>
        <sz val="10"/>
        <color theme="1"/>
        <rFont val="Arial"/>
        <family val="2"/>
      </rPr>
      <t xml:space="preserve"> to the required depth</t>
    </r>
  </si>
  <si>
    <r>
      <t xml:space="preserve">Drill holes for horizontal drains </t>
    </r>
    <r>
      <rPr>
        <sz val="10"/>
        <color theme="1"/>
        <rFont val="Arial"/>
        <family val="2"/>
      </rPr>
      <t xml:space="preserve"> </t>
    </r>
    <r>
      <rPr>
        <i/>
        <sz val="10"/>
        <color theme="1"/>
        <rFont val="Arial"/>
        <family val="2"/>
      </rPr>
      <t>(inclination and diameter indicated)</t>
    </r>
    <r>
      <rPr>
        <b/>
        <sz val="10"/>
        <color theme="1"/>
        <rFont val="Arial"/>
        <family val="2"/>
      </rPr>
      <t xml:space="preserve"> to the required depth</t>
    </r>
  </si>
  <si>
    <r>
      <t xml:space="preserve">Drill holes for vertical sand drains </t>
    </r>
    <r>
      <rPr>
        <i/>
        <sz val="10"/>
        <color theme="1"/>
        <rFont val="Arial"/>
        <family val="2"/>
      </rPr>
      <t>(diameter indicated)</t>
    </r>
    <r>
      <rPr>
        <b/>
        <sz val="10"/>
        <color theme="1"/>
        <rFont val="Arial"/>
        <family val="2"/>
      </rPr>
      <t xml:space="preserve"> to the required depth</t>
    </r>
  </si>
  <si>
    <r>
      <t xml:space="preserve">Pre-drilling of holes for vertical drains </t>
    </r>
    <r>
      <rPr>
        <i/>
        <sz val="10"/>
        <color theme="1"/>
        <rFont val="Arial"/>
        <family val="2"/>
      </rPr>
      <t>(diameter indicated)</t>
    </r>
    <r>
      <rPr>
        <b/>
        <sz val="10"/>
        <color theme="1"/>
        <rFont val="Arial"/>
        <family val="2"/>
      </rPr>
      <t xml:space="preserve"> to the required depth</t>
    </r>
  </si>
  <si>
    <r>
      <t xml:space="preserve">Installation of slotted drainage pipes for wells </t>
    </r>
    <r>
      <rPr>
        <i/>
        <sz val="10"/>
        <color theme="1"/>
        <rFont val="Arial"/>
        <family val="2"/>
      </rPr>
      <t>(size indicated)</t>
    </r>
  </si>
  <si>
    <t>Provision and installation of submersible borehole pumps in designated wells</t>
  </si>
  <si>
    <r>
      <t>Installation of slotted drainage pipes for horizontal drains</t>
    </r>
    <r>
      <rPr>
        <sz val="10"/>
        <color theme="1"/>
        <rFont val="Arial"/>
        <family val="2"/>
      </rPr>
      <t xml:space="preserve"> (size indicated)</t>
    </r>
  </si>
  <si>
    <r>
      <t xml:space="preserve">Installation of vertical drains </t>
    </r>
    <r>
      <rPr>
        <i/>
        <sz val="10"/>
        <color theme="1"/>
        <rFont val="Arial"/>
        <family val="2"/>
      </rPr>
      <t>(type/ size indicated)</t>
    </r>
    <r>
      <rPr>
        <sz val="10"/>
        <color theme="1"/>
        <rFont val="Arial"/>
        <family val="2"/>
      </rPr>
      <t xml:space="preserve"> </t>
    </r>
  </si>
  <si>
    <r>
      <t xml:space="preserve">Filter sand for wells </t>
    </r>
    <r>
      <rPr>
        <i/>
        <sz val="10"/>
        <color theme="1"/>
        <rFont val="Arial"/>
        <family val="2"/>
      </rPr>
      <t>(type/ size indicated)</t>
    </r>
  </si>
  <si>
    <r>
      <t xml:space="preserve">River sand for vertical drains </t>
    </r>
    <r>
      <rPr>
        <i/>
        <sz val="10"/>
        <color theme="1"/>
        <rFont val="Arial"/>
        <family val="2"/>
      </rPr>
      <t>(source indicated)</t>
    </r>
  </si>
  <si>
    <r>
      <t xml:space="preserve">Barring down of rock surfaces within vertical height intervals </t>
    </r>
    <r>
      <rPr>
        <i/>
        <sz val="10"/>
        <color theme="1"/>
        <rFont val="Arial"/>
        <family val="2"/>
      </rPr>
      <t>(intervals stated)</t>
    </r>
  </si>
  <si>
    <r>
      <t xml:space="preserve">Supply and install wire mesh rockfall netting within vertical height intervals </t>
    </r>
    <r>
      <rPr>
        <i/>
        <sz val="10"/>
        <color theme="1"/>
        <rFont val="Arial"/>
        <family val="2"/>
      </rPr>
      <t>(intervals stated) (galvanic requirements, roll width, wire thickness, tensile strength, weave, aperture, PVC coating and/or colouring indicated)</t>
    </r>
  </si>
  <si>
    <r>
      <t xml:space="preserve">Cleaning of rock surfaces by high pressure air and water jetting equipment within the vertical height intervals </t>
    </r>
    <r>
      <rPr>
        <i/>
        <sz val="10"/>
        <color theme="1"/>
        <rFont val="Arial"/>
        <family val="2"/>
      </rPr>
      <t>(categories stated)</t>
    </r>
    <r>
      <rPr>
        <sz val="10"/>
        <color theme="1"/>
        <rFont val="Arial"/>
        <family val="2"/>
      </rPr>
      <t xml:space="preserve">  </t>
    </r>
  </si>
  <si>
    <r>
      <t xml:space="preserve">Supply and Installation/erection of catch fencing </t>
    </r>
    <r>
      <rPr>
        <i/>
        <sz val="10"/>
        <color theme="1"/>
        <rFont val="Arial"/>
        <family val="2"/>
      </rPr>
      <t>(galvanic requirements, type, height, length and energy rating in kJ and location of fences indicated)</t>
    </r>
  </si>
  <si>
    <r>
      <t xml:space="preserve">Supply and installation/erection of additional anchor lengths for catch fences </t>
    </r>
    <r>
      <rPr>
        <i/>
        <sz val="10"/>
        <color theme="1"/>
        <rFont val="Arial"/>
        <family val="2"/>
      </rPr>
      <t>(differentiate between threadbar and wire rope anchor for different diameters)</t>
    </r>
  </si>
  <si>
    <r>
      <t>Gap filling under the catch fences</t>
    </r>
    <r>
      <rPr>
        <sz val="10"/>
        <color theme="1"/>
        <rFont val="Arial"/>
        <family val="2"/>
      </rPr>
      <t xml:space="preserve"> </t>
    </r>
    <r>
      <rPr>
        <i/>
        <sz val="10"/>
        <color theme="1"/>
        <rFont val="Arial"/>
        <family val="2"/>
      </rPr>
      <t>(energy class stated)</t>
    </r>
  </si>
  <si>
    <r>
      <t xml:space="preserve">Supply and installation/erection of shallow landslide fencing </t>
    </r>
    <r>
      <rPr>
        <i/>
        <sz val="10"/>
        <color theme="1"/>
        <rFont val="Arial"/>
        <family val="2"/>
      </rPr>
      <t>(galvanic requirements, type, height, length and rating and fence length class interval)</t>
    </r>
  </si>
  <si>
    <r>
      <t>Supply and install additional anchor lengths for shallow landslide fences</t>
    </r>
    <r>
      <rPr>
        <sz val="10"/>
        <color theme="1"/>
        <rFont val="Arial"/>
        <family val="2"/>
      </rPr>
      <t xml:space="preserve"> </t>
    </r>
    <r>
      <rPr>
        <i/>
        <sz val="10"/>
        <color theme="1"/>
        <rFont val="Arial"/>
        <family val="2"/>
      </rPr>
      <t>(differentiate between threadbar and wire rope anchor for different diameters)</t>
    </r>
  </si>
  <si>
    <r>
      <t xml:space="preserve">Gap filling under the shallow landslide fences </t>
    </r>
    <r>
      <rPr>
        <i/>
        <sz val="10"/>
        <color theme="1"/>
        <rFont val="Arial"/>
        <family val="2"/>
      </rPr>
      <t>(fence rating indicated)</t>
    </r>
  </si>
  <si>
    <r>
      <t xml:space="preserve">Supply and installation/erection of debris flow fencing </t>
    </r>
    <r>
      <rPr>
        <i/>
        <sz val="10"/>
        <color theme="1"/>
        <rFont val="Arial"/>
        <family val="2"/>
      </rPr>
      <t>(galvanic requirements, type, rating and location for each numbered fence indicated)</t>
    </r>
  </si>
  <si>
    <r>
      <t xml:space="preserve">Supply and install additional anchor lengths for debris flow fences </t>
    </r>
    <r>
      <rPr>
        <i/>
        <sz val="10"/>
        <color theme="1"/>
        <rFont val="Arial"/>
        <family val="2"/>
      </rPr>
      <t>(differentiate between threadbar and wire rope anchor for different diameters)</t>
    </r>
  </si>
  <si>
    <t>Line Drilling - base rate for holes @ 300mm c/c</t>
  </si>
  <si>
    <t>Pre-splitting - base rate for holes @ 750mm c/c</t>
  </si>
  <si>
    <t>Smooth blasting - base rate for holes @ 1500mm c/c</t>
  </si>
  <si>
    <r>
      <t xml:space="preserve">Installing and commissioning all requisite plant and equipment to undertake dewatering by well system offered </t>
    </r>
    <r>
      <rPr>
        <i/>
        <sz val="10"/>
        <color theme="1"/>
        <rFont val="Arial"/>
        <family val="2"/>
      </rPr>
      <t>(type of well system to be nominated by tenderer)</t>
    </r>
  </si>
  <si>
    <r>
      <t xml:space="preserve">Operate and maintain well system </t>
    </r>
    <r>
      <rPr>
        <sz val="10"/>
        <color theme="1"/>
        <rFont val="Arial"/>
        <family val="2"/>
      </rPr>
      <t xml:space="preserve"> </t>
    </r>
    <r>
      <rPr>
        <i/>
        <sz val="10"/>
        <color theme="1"/>
        <rFont val="Arial"/>
        <family val="2"/>
      </rPr>
      <t>(type of well system to be nominated by tenderer)</t>
    </r>
  </si>
  <si>
    <r>
      <t xml:space="preserve">Supply, install and remove discharge pipeline </t>
    </r>
    <r>
      <rPr>
        <sz val="10"/>
        <color theme="1"/>
        <rFont val="Arial"/>
        <family val="2"/>
      </rPr>
      <t xml:space="preserve"> </t>
    </r>
    <r>
      <rPr>
        <b/>
        <sz val="10"/>
        <color theme="1"/>
        <rFont val="Arial"/>
        <family val="2"/>
      </rPr>
      <t>to the required depth</t>
    </r>
    <r>
      <rPr>
        <sz val="10"/>
        <color theme="1"/>
        <rFont val="Arial"/>
        <family val="2"/>
      </rPr>
      <t xml:space="preserve"> </t>
    </r>
    <r>
      <rPr>
        <i/>
        <sz val="10"/>
        <color theme="1"/>
        <rFont val="Arial"/>
        <family val="2"/>
      </rPr>
      <t>(diameter and class indicated)</t>
    </r>
  </si>
  <si>
    <r>
      <t>Install ground observation wells to the required depth</t>
    </r>
    <r>
      <rPr>
        <sz val="10"/>
        <color theme="1"/>
        <rFont val="Arial"/>
        <family val="2"/>
      </rPr>
      <t xml:space="preserve"> </t>
    </r>
    <r>
      <rPr>
        <i/>
        <sz val="10"/>
        <color theme="1"/>
        <rFont val="Arial"/>
        <family val="2"/>
      </rPr>
      <t>(diameter and class indicated)</t>
    </r>
  </si>
  <si>
    <r>
      <t xml:space="preserve">Provision of designs and drawings of temporary works by an ECSA-registered Professional Engineer or Technologist or Geotechnical Engineer </t>
    </r>
    <r>
      <rPr>
        <i/>
        <sz val="10"/>
        <color theme="1"/>
        <rFont val="Arial"/>
        <family val="2"/>
      </rPr>
      <t>(description of works to which applicable)</t>
    </r>
  </si>
  <si>
    <t>Overbreak in excavation in hard material</t>
  </si>
  <si>
    <t>Overbreak in excavation in hard material for labour enhanced construction</t>
  </si>
  <si>
    <r>
      <t>Excavation by labour enhanced</t>
    </r>
    <r>
      <rPr>
        <sz val="10"/>
        <color theme="1"/>
        <rFont val="Arial"/>
        <family val="2"/>
      </rPr>
      <t xml:space="preserve"> </t>
    </r>
    <r>
      <rPr>
        <b/>
        <sz val="10"/>
        <color theme="1"/>
        <rFont val="Arial"/>
        <family val="2"/>
      </rPr>
      <t>methods:</t>
    </r>
  </si>
  <si>
    <r>
      <t xml:space="preserve">Mass concrete </t>
    </r>
    <r>
      <rPr>
        <i/>
        <sz val="10"/>
        <color theme="1"/>
        <rFont val="Arial"/>
        <family val="2"/>
      </rPr>
      <t>(class indicated)</t>
    </r>
  </si>
  <si>
    <r>
      <t xml:space="preserve">Concrete blinding </t>
    </r>
    <r>
      <rPr>
        <i/>
        <sz val="10"/>
        <color theme="1"/>
        <rFont val="Arial"/>
        <family val="2"/>
      </rPr>
      <t>(thickness and class of concrete indicated)</t>
    </r>
  </si>
  <si>
    <r>
      <t xml:space="preserve">Plum concrete </t>
    </r>
    <r>
      <rPr>
        <i/>
        <sz val="10"/>
        <color theme="1"/>
        <rFont val="Arial"/>
        <family val="2"/>
      </rPr>
      <t>(class indicated)</t>
    </r>
  </si>
  <si>
    <t>Moving to and setting up equipment at each hole to be drilled for grouting</t>
  </si>
  <si>
    <r>
      <t xml:space="preserve">Establishment on site for drilling of holes and grouting of rock fissures </t>
    </r>
    <r>
      <rPr>
        <i/>
        <sz val="10"/>
        <color theme="1"/>
        <rFont val="Arial"/>
        <family val="2"/>
      </rPr>
      <t>(type of drilling indicated)</t>
    </r>
  </si>
  <si>
    <r>
      <t xml:space="preserve">Drilling of holes for grouting </t>
    </r>
    <r>
      <rPr>
        <i/>
        <sz val="10"/>
        <color theme="1"/>
        <rFont val="Arial"/>
        <family val="2"/>
      </rPr>
      <t>(diameter and type of drilling indicated)</t>
    </r>
  </si>
  <si>
    <r>
      <t xml:space="preserve">Grouting of rock fissures </t>
    </r>
    <r>
      <rPr>
        <i/>
        <sz val="10"/>
        <color theme="1"/>
        <rFont val="Arial"/>
        <family val="2"/>
      </rPr>
      <t>(type of grout and for which purpose it is required indicated)</t>
    </r>
  </si>
  <si>
    <r>
      <t xml:space="preserve">Drilling and preparation of holes </t>
    </r>
    <r>
      <rPr>
        <i/>
        <sz val="10"/>
        <color theme="1"/>
        <rFont val="Arial"/>
        <family val="2"/>
      </rPr>
      <t>(diameter and length indicated)</t>
    </r>
  </si>
  <si>
    <r>
      <t xml:space="preserve">Supply and installation of dowel bars
</t>
    </r>
    <r>
      <rPr>
        <i/>
        <sz val="10"/>
        <color theme="1"/>
        <rFont val="Arial"/>
        <family val="2"/>
      </rPr>
      <t>(type, diameter, length, corrosion protection, together with type of grout, indicated)</t>
    </r>
  </si>
  <si>
    <r>
      <t xml:space="preserve">Foundation lining </t>
    </r>
    <r>
      <rPr>
        <i/>
        <sz val="10"/>
        <color theme="1"/>
        <rFont val="Arial"/>
        <family val="2"/>
      </rPr>
      <t>(type of material and thickness indicated)</t>
    </r>
  </si>
  <si>
    <r>
      <t xml:space="preserve">Foundation lining </t>
    </r>
    <r>
      <rPr>
        <i/>
        <sz val="10"/>
        <color theme="1"/>
        <rFont val="Arial"/>
        <family val="2"/>
      </rPr>
      <t>(type of material and thickness indicated)</t>
    </r>
    <r>
      <rPr>
        <b/>
        <sz val="10"/>
        <color theme="1"/>
        <rFont val="Arial"/>
        <family val="2"/>
      </rPr>
      <t xml:space="preserve"> using labour enhanced methods</t>
    </r>
  </si>
  <si>
    <r>
      <t xml:space="preserve">Excavation or fill at </t>
    </r>
    <r>
      <rPr>
        <i/>
        <sz val="10"/>
        <color theme="1"/>
        <rFont val="Arial"/>
        <family val="2"/>
      </rPr>
      <t>(indicate location)</t>
    </r>
  </si>
  <si>
    <r>
      <t xml:space="preserve">Formwork for caissons </t>
    </r>
    <r>
      <rPr>
        <i/>
        <sz val="10"/>
        <color theme="1"/>
        <rFont val="Arial"/>
        <family val="2"/>
      </rPr>
      <t>(class of finish indicated)</t>
    </r>
  </si>
  <si>
    <r>
      <t xml:space="preserve">Cast in situ concrete in caissons and concrete seals </t>
    </r>
    <r>
      <rPr>
        <i/>
        <sz val="10"/>
        <color theme="1"/>
        <rFont val="Arial"/>
        <family val="2"/>
      </rPr>
      <t>(class of concrete indicated)</t>
    </r>
  </si>
  <si>
    <r>
      <t xml:space="preserve">Cutting edge for </t>
    </r>
    <r>
      <rPr>
        <i/>
        <sz val="10"/>
        <color theme="1"/>
        <rFont val="Arial"/>
        <family val="2"/>
      </rPr>
      <t>(diameter/ size indicated)</t>
    </r>
    <r>
      <rPr>
        <b/>
        <sz val="10"/>
        <color theme="1"/>
        <rFont val="Arial"/>
        <family val="2"/>
      </rPr>
      <t xml:space="preserve"> caissons</t>
    </r>
  </si>
  <si>
    <r>
      <t xml:space="preserve">Sinking </t>
    </r>
    <r>
      <rPr>
        <i/>
        <sz val="10"/>
        <color theme="1"/>
        <rFont val="Arial"/>
        <family val="2"/>
      </rPr>
      <t>(diameter/size indicated)</t>
    </r>
    <r>
      <rPr>
        <b/>
        <sz val="10"/>
        <color theme="1"/>
        <rFont val="Arial"/>
        <family val="2"/>
      </rPr>
      <t xml:space="preserve"> caissons through material situated within the following successive depth ranges:</t>
    </r>
  </si>
  <si>
    <r>
      <t xml:space="preserve">Stripping </t>
    </r>
    <r>
      <rPr>
        <i/>
        <sz val="10"/>
        <color theme="1"/>
        <rFont val="Arial"/>
        <family val="2"/>
      </rPr>
      <t>(size of caisson indicated)</t>
    </r>
    <r>
      <rPr>
        <b/>
        <sz val="10"/>
        <color theme="1"/>
        <rFont val="Arial"/>
        <family val="2"/>
      </rPr>
      <t xml:space="preserve"> caisson heads</t>
    </r>
  </si>
  <si>
    <r>
      <t>Formwork to provide</t>
    </r>
    <r>
      <rPr>
        <sz val="10"/>
        <color theme="1"/>
        <rFont val="Arial"/>
        <family val="2"/>
      </rPr>
      <t xml:space="preserve"> </t>
    </r>
    <r>
      <rPr>
        <i/>
        <sz val="10"/>
        <color theme="1"/>
        <rFont val="Arial"/>
        <family val="2"/>
      </rPr>
      <t>(class of finish indicated as F1, F2, F3 or board)</t>
    </r>
    <r>
      <rPr>
        <sz val="10"/>
        <color theme="1"/>
        <rFont val="Arial"/>
        <family val="2"/>
      </rPr>
      <t xml:space="preserve"> </t>
    </r>
    <r>
      <rPr>
        <b/>
        <sz val="10"/>
        <color theme="1"/>
        <rFont val="Arial"/>
        <family val="2"/>
      </rPr>
      <t>surface finish</t>
    </r>
    <r>
      <rPr>
        <sz val="10"/>
        <color theme="1"/>
        <rFont val="Arial"/>
        <family val="2"/>
      </rPr>
      <t xml:space="preserve"> </t>
    </r>
    <r>
      <rPr>
        <b/>
        <sz val="10"/>
        <color theme="1"/>
        <rFont val="Arial"/>
        <family val="2"/>
      </rPr>
      <t xml:space="preserve">to </t>
    </r>
    <r>
      <rPr>
        <i/>
        <sz val="10"/>
        <color theme="1"/>
        <rFont val="Arial"/>
        <family val="2"/>
      </rPr>
      <t>(description of member to which applicable)</t>
    </r>
  </si>
  <si>
    <r>
      <t>Vertical formwork to provide</t>
    </r>
    <r>
      <rPr>
        <sz val="10"/>
        <color theme="1"/>
        <rFont val="Arial"/>
        <family val="2"/>
      </rPr>
      <t xml:space="preserve"> </t>
    </r>
    <r>
      <rPr>
        <i/>
        <sz val="10"/>
        <color theme="1"/>
        <rFont val="Arial"/>
        <family val="2"/>
      </rPr>
      <t>(class of finish indicated as F1, F2, F3 or board)</t>
    </r>
    <r>
      <rPr>
        <sz val="10"/>
        <color theme="1"/>
        <rFont val="Arial"/>
        <family val="2"/>
      </rPr>
      <t xml:space="preserve"> </t>
    </r>
    <r>
      <rPr>
        <b/>
        <sz val="10"/>
        <color theme="1"/>
        <rFont val="Arial"/>
        <family val="2"/>
      </rPr>
      <t>surface finish to</t>
    </r>
    <r>
      <rPr>
        <sz val="10"/>
        <color theme="1"/>
        <rFont val="Arial"/>
        <family val="2"/>
      </rPr>
      <t xml:space="preserve"> </t>
    </r>
    <r>
      <rPr>
        <i/>
        <sz val="10"/>
        <color theme="1"/>
        <rFont val="Arial"/>
        <family val="2"/>
      </rPr>
      <t>(description of member to which applicable)</t>
    </r>
  </si>
  <si>
    <r>
      <t>Horizontal formwork to provide</t>
    </r>
    <r>
      <rPr>
        <sz val="10"/>
        <color theme="1"/>
        <rFont val="Arial"/>
        <family val="2"/>
      </rPr>
      <t xml:space="preserve"> </t>
    </r>
    <r>
      <rPr>
        <i/>
        <sz val="10"/>
        <color theme="1"/>
        <rFont val="Arial"/>
        <family val="2"/>
      </rPr>
      <t>(class of finish Indicated as F1, F2, F3 or board)</t>
    </r>
    <r>
      <rPr>
        <sz val="10"/>
        <color theme="1"/>
        <rFont val="Arial"/>
        <family val="2"/>
      </rPr>
      <t xml:space="preserve"> </t>
    </r>
    <r>
      <rPr>
        <b/>
        <sz val="10"/>
        <color theme="1"/>
        <rFont val="Arial"/>
        <family val="2"/>
      </rPr>
      <t>surface finish to</t>
    </r>
    <r>
      <rPr>
        <sz val="10"/>
        <color theme="1"/>
        <rFont val="Arial"/>
        <family val="2"/>
      </rPr>
      <t xml:space="preserve"> </t>
    </r>
    <r>
      <rPr>
        <i/>
        <sz val="10"/>
        <color theme="1"/>
        <rFont val="Arial"/>
        <family val="2"/>
      </rPr>
      <t>(description of member to which applicable)</t>
    </r>
  </si>
  <si>
    <r>
      <t>Inclined formwork to provide</t>
    </r>
    <r>
      <rPr>
        <sz val="10"/>
        <color theme="1"/>
        <rFont val="Arial"/>
        <family val="2"/>
      </rPr>
      <t xml:space="preserve"> </t>
    </r>
    <r>
      <rPr>
        <i/>
        <sz val="10"/>
        <color theme="1"/>
        <rFont val="Arial"/>
        <family val="2"/>
      </rPr>
      <t>(class of finish indicated as F1, F2, F3 or board)</t>
    </r>
    <r>
      <rPr>
        <sz val="10"/>
        <color theme="1"/>
        <rFont val="Arial"/>
        <family val="2"/>
      </rPr>
      <t xml:space="preserve"> </t>
    </r>
    <r>
      <rPr>
        <b/>
        <sz val="10"/>
        <color theme="1"/>
        <rFont val="Arial"/>
        <family val="2"/>
      </rPr>
      <t>surface finish to</t>
    </r>
    <r>
      <rPr>
        <sz val="10"/>
        <color theme="1"/>
        <rFont val="Arial"/>
        <family val="2"/>
      </rPr>
      <t xml:space="preserve"> </t>
    </r>
    <r>
      <rPr>
        <i/>
        <sz val="10"/>
        <color theme="1"/>
        <rFont val="Arial"/>
        <family val="2"/>
      </rPr>
      <t>(description of member to which applicable)</t>
    </r>
  </si>
  <si>
    <r>
      <t xml:space="preserve">To form voids of </t>
    </r>
    <r>
      <rPr>
        <i/>
        <sz val="10"/>
        <color theme="1"/>
        <rFont val="Arial"/>
        <family val="2"/>
      </rPr>
      <t>(diameter/ size of void indicated)</t>
    </r>
    <r>
      <rPr>
        <sz val="10"/>
        <color theme="1"/>
        <rFont val="Arial"/>
        <family val="2"/>
      </rPr>
      <t xml:space="preserve"> in </t>
    </r>
    <r>
      <rPr>
        <i/>
        <sz val="10"/>
        <color theme="1"/>
        <rFont val="Arial"/>
        <family val="2"/>
      </rPr>
      <t>(description of member to which applicable)</t>
    </r>
  </si>
  <si>
    <r>
      <t xml:space="preserve">Of </t>
    </r>
    <r>
      <rPr>
        <i/>
        <sz val="10"/>
        <color theme="1"/>
        <rFont val="Arial"/>
        <family val="2"/>
      </rPr>
      <t>(description of material and member to which applicable)</t>
    </r>
  </si>
  <si>
    <r>
      <t>Formwork to form open joints</t>
    </r>
    <r>
      <rPr>
        <sz val="10"/>
        <color theme="1"/>
        <rFont val="Arial"/>
        <family val="2"/>
      </rPr>
      <t xml:space="preserve"> </t>
    </r>
    <r>
      <rPr>
        <i/>
        <sz val="10"/>
        <color theme="1"/>
        <rFont val="Arial"/>
        <family val="2"/>
      </rPr>
      <t>(description of member to which applicable, and location)</t>
    </r>
  </si>
  <si>
    <r>
      <t xml:space="preserve">Transporting to and setting up the sliding formwork assembly at </t>
    </r>
    <r>
      <rPr>
        <i/>
        <sz val="10"/>
        <color theme="1"/>
        <rFont val="Arial"/>
        <family val="2"/>
      </rPr>
      <t>(description of each structure)</t>
    </r>
  </si>
  <si>
    <r>
      <t xml:space="preserve">Forming the concrete by sliding formwork for </t>
    </r>
    <r>
      <rPr>
        <i/>
        <sz val="10"/>
        <color theme="1"/>
        <rFont val="Arial"/>
        <family val="2"/>
      </rPr>
      <t>(description of each structure and class of surface finish to exposed surfaces indicated)</t>
    </r>
  </si>
  <si>
    <r>
      <t xml:space="preserve">Provision of designs and drawings of falsework and formwork by an ECSA registered Professional Engineer or Technologist </t>
    </r>
    <r>
      <rPr>
        <i/>
        <sz val="10"/>
        <color theme="1"/>
        <rFont val="Arial"/>
        <family val="2"/>
      </rPr>
      <t>(description of member to which applicable)</t>
    </r>
  </si>
  <si>
    <r>
      <t xml:space="preserve">… </t>
    </r>
    <r>
      <rPr>
        <i/>
        <sz val="10"/>
        <color theme="1"/>
        <rFont val="Arial"/>
        <family val="2"/>
      </rPr>
      <t>(Description of portion of structure to which applicable)</t>
    </r>
    <r>
      <rPr>
        <sz val="10"/>
        <color theme="1"/>
        <rFont val="Arial"/>
        <family val="2"/>
      </rPr>
      <t>:</t>
    </r>
  </si>
  <si>
    <r>
      <t xml:space="preserve">Stainless steel bars </t>
    </r>
    <r>
      <rPr>
        <i/>
        <sz val="10"/>
        <color theme="1"/>
        <rFont val="Arial"/>
        <family val="2"/>
      </rPr>
      <t>(type indicated)</t>
    </r>
  </si>
  <si>
    <r>
      <t xml:space="preserve">Other Materials </t>
    </r>
    <r>
      <rPr>
        <i/>
        <sz val="10"/>
        <color theme="1"/>
        <rFont val="Arial"/>
        <family val="2"/>
      </rPr>
      <t>(specify material)</t>
    </r>
  </si>
  <si>
    <r>
      <t>Mechanical couplers</t>
    </r>
    <r>
      <rPr>
        <sz val="10"/>
        <color theme="1"/>
        <rFont val="Arial"/>
        <family val="2"/>
      </rPr>
      <t xml:space="preserve"> </t>
    </r>
    <r>
      <rPr>
        <i/>
        <sz val="10"/>
        <color theme="1"/>
        <rFont val="Arial"/>
        <family val="2"/>
      </rPr>
      <t>(type of coupler and diameter of bar indicated)</t>
    </r>
  </si>
  <si>
    <r>
      <t>Spacer ladders for</t>
    </r>
    <r>
      <rPr>
        <sz val="10"/>
        <color theme="1"/>
        <rFont val="Arial"/>
        <family val="2"/>
      </rPr>
      <t xml:space="preserve"> </t>
    </r>
    <r>
      <rPr>
        <i/>
        <sz val="10"/>
        <color theme="1"/>
        <rFont val="Arial"/>
        <family val="2"/>
      </rPr>
      <t>(description of part of structure to which applicable)</t>
    </r>
  </si>
  <si>
    <r>
      <t xml:space="preserve">Cast in situ concrete </t>
    </r>
    <r>
      <rPr>
        <i/>
        <sz val="10"/>
        <color theme="1"/>
        <rFont val="Arial"/>
        <family val="2"/>
      </rPr>
      <t>(Class of concrete and use or position in structure stated)</t>
    </r>
    <r>
      <rPr>
        <b/>
        <sz val="10"/>
        <color theme="1"/>
        <rFont val="Arial"/>
        <family val="2"/>
      </rPr>
      <t xml:space="preserve">: </t>
    </r>
  </si>
  <si>
    <r>
      <t xml:space="preserve">Labour enhanced cast in situ concrete </t>
    </r>
    <r>
      <rPr>
        <i/>
        <sz val="10"/>
        <color theme="1"/>
        <rFont val="Arial"/>
        <family val="2"/>
      </rPr>
      <t>(class of concrete and use or position in structure stated)</t>
    </r>
  </si>
  <si>
    <t>Commercially- sourced concrete</t>
  </si>
  <si>
    <r>
      <t xml:space="preserve">… </t>
    </r>
    <r>
      <rPr>
        <i/>
        <sz val="10"/>
        <rFont val="Arial"/>
        <family val="2"/>
      </rPr>
      <t>(Class of concrete and use or position in structure stated)</t>
    </r>
  </si>
  <si>
    <r>
      <t xml:space="preserve">Indicate structural element and surface to be cured </t>
    </r>
    <r>
      <rPr>
        <i/>
        <sz val="10"/>
        <color theme="1"/>
        <rFont val="Arial"/>
        <family val="2"/>
      </rPr>
      <t>(Tenderer to specify method of curing)</t>
    </r>
  </si>
  <si>
    <r>
      <t xml:space="preserve">Etc. for other parts of structure </t>
    </r>
    <r>
      <rPr>
        <i/>
        <sz val="10"/>
        <color theme="1"/>
        <rFont val="Arial"/>
        <family val="2"/>
      </rPr>
      <t>(Tenderer to specify method of curing)</t>
    </r>
  </si>
  <si>
    <t>Indicate class of no-fines concrete and describe unit with reference to drawing</t>
  </si>
  <si>
    <r>
      <t xml:space="preserve">Cast in situ </t>
    </r>
    <r>
      <rPr>
        <i/>
        <sz val="10"/>
        <color theme="1"/>
        <rFont val="Arial"/>
        <family val="2"/>
      </rPr>
      <t>(class and portion of structure or use stated)</t>
    </r>
  </si>
  <si>
    <r>
      <t xml:space="preserve">Manufacturing precast concrete members </t>
    </r>
    <r>
      <rPr>
        <i/>
        <sz val="10"/>
        <color theme="1"/>
        <rFont val="Arial"/>
        <family val="2"/>
      </rPr>
      <t>(description of member with reference to drawing)</t>
    </r>
  </si>
  <si>
    <r>
      <t xml:space="preserve">Labour enhanced manufacture of precast concrete members </t>
    </r>
    <r>
      <rPr>
        <i/>
        <sz val="10"/>
        <color theme="1"/>
        <rFont val="Arial"/>
        <family val="2"/>
      </rPr>
      <t>(description of member with reference to drawing)</t>
    </r>
  </si>
  <si>
    <r>
      <t xml:space="preserve">Transporting and erecting precast concrete members </t>
    </r>
    <r>
      <rPr>
        <i/>
        <sz val="10"/>
        <color theme="1"/>
        <rFont val="Arial"/>
        <family val="2"/>
      </rPr>
      <t>(description of member and approximate mass to be given)</t>
    </r>
  </si>
  <si>
    <r>
      <t xml:space="preserve">Labour enhanced transporting and erecting precast concrete members </t>
    </r>
    <r>
      <rPr>
        <i/>
        <sz val="10"/>
        <color theme="1"/>
        <rFont val="Arial"/>
        <family val="2"/>
      </rPr>
      <t>(description of member and approximate mass to be given)</t>
    </r>
  </si>
  <si>
    <r>
      <t xml:space="preserve">… </t>
    </r>
    <r>
      <rPr>
        <i/>
        <sz val="10"/>
        <color theme="1"/>
        <rFont val="Arial"/>
        <family val="2"/>
      </rPr>
      <t>(Member Indicated)</t>
    </r>
  </si>
  <si>
    <t>Provision of engineering drawings of proprietary bearings and certification after installation by an ECSA Registered Professional Engineer or Technologist</t>
  </si>
  <si>
    <r>
      <t xml:space="preserve">Bearings </t>
    </r>
    <r>
      <rPr>
        <i/>
        <sz val="10"/>
        <color theme="1"/>
        <rFont val="Arial"/>
        <family val="2"/>
      </rPr>
      <t>(description of each type and class)</t>
    </r>
  </si>
  <si>
    <r>
      <t xml:space="preserve">… </t>
    </r>
    <r>
      <rPr>
        <i/>
        <sz val="10"/>
        <color theme="1"/>
        <rFont val="Arial"/>
        <family val="2"/>
      </rPr>
      <t>(description of hinge measured per metre)</t>
    </r>
  </si>
  <si>
    <r>
      <t xml:space="preserve">… </t>
    </r>
    <r>
      <rPr>
        <i/>
        <sz val="10"/>
        <color theme="1"/>
        <rFont val="Arial"/>
        <family val="2"/>
      </rPr>
      <t>(description of hinge measured by number)</t>
    </r>
  </si>
  <si>
    <r>
      <t xml:space="preserve">Bearing strips </t>
    </r>
    <r>
      <rPr>
        <i/>
        <sz val="10"/>
        <color theme="1"/>
        <rFont val="Arial"/>
        <family val="2"/>
      </rPr>
      <t>(description of the material and number of Layers)</t>
    </r>
  </si>
  <si>
    <r>
      <t>Dowels or guides</t>
    </r>
    <r>
      <rPr>
        <sz val="10"/>
        <color theme="1"/>
        <rFont val="Arial"/>
        <family val="2"/>
      </rPr>
      <t xml:space="preserve"> </t>
    </r>
    <r>
      <rPr>
        <i/>
        <sz val="10"/>
        <color theme="1"/>
        <rFont val="Arial"/>
        <family val="2"/>
      </rPr>
      <t>(description of each type)</t>
    </r>
  </si>
  <si>
    <r>
      <t>Installing the proprietary bearings</t>
    </r>
    <r>
      <rPr>
        <sz val="10"/>
        <color theme="1"/>
        <rFont val="Arial"/>
        <family val="2"/>
      </rPr>
      <t xml:space="preserve"> </t>
    </r>
    <r>
      <rPr>
        <i/>
        <sz val="10"/>
        <color theme="1"/>
        <rFont val="Arial"/>
        <family val="2"/>
      </rPr>
      <t>(description of each type, and state class)</t>
    </r>
  </si>
  <si>
    <r>
      <t xml:space="preserve">… </t>
    </r>
    <r>
      <rPr>
        <i/>
        <sz val="10"/>
        <color theme="1"/>
        <rFont val="Arial"/>
        <family val="2"/>
      </rPr>
      <t>(description of joint measured per metre)</t>
    </r>
  </si>
  <si>
    <r>
      <t xml:space="preserve">… </t>
    </r>
    <r>
      <rPr>
        <i/>
        <sz val="10"/>
        <color theme="1"/>
        <rFont val="Arial"/>
        <family val="2"/>
      </rPr>
      <t>(description of joint measured by number)</t>
    </r>
  </si>
  <si>
    <r>
      <t xml:space="preserve">… </t>
    </r>
    <r>
      <rPr>
        <i/>
        <sz val="10"/>
        <color theme="1"/>
        <rFont val="Arial"/>
        <family val="2"/>
      </rPr>
      <t>(description of joint and thickness of joint filler for joints measured per square metre)</t>
    </r>
  </si>
  <si>
    <r>
      <t xml:space="preserve">… </t>
    </r>
    <r>
      <rPr>
        <i/>
        <sz val="10"/>
        <color theme="1"/>
        <rFont val="Arial"/>
        <family val="2"/>
      </rPr>
      <t>(description of joint and thickness of joint filler for joints measured per metre)</t>
    </r>
  </si>
  <si>
    <r>
      <t xml:space="preserve">… </t>
    </r>
    <r>
      <rPr>
        <i/>
        <sz val="10"/>
        <color theme="1"/>
        <rFont val="Arial"/>
        <family val="2"/>
      </rPr>
      <t>(description of joint for joints measured per square metre)</t>
    </r>
  </si>
  <si>
    <r>
      <t xml:space="preserve">… </t>
    </r>
    <r>
      <rPr>
        <i/>
        <sz val="10"/>
        <color theme="1"/>
        <rFont val="Arial"/>
        <family val="2"/>
      </rPr>
      <t>(description of joint for joints measured per linear metre)</t>
    </r>
  </si>
  <si>
    <r>
      <t xml:space="preserve">Sealant </t>
    </r>
    <r>
      <rPr>
        <i/>
        <sz val="10"/>
        <color theme="1"/>
        <rFont val="Arial"/>
        <family val="2"/>
      </rPr>
      <t>(description of joint, sealant and size)</t>
    </r>
  </si>
  <si>
    <r>
      <t xml:space="preserve">Waterstop </t>
    </r>
    <r>
      <rPr>
        <i/>
        <sz val="10"/>
        <color theme="1"/>
        <rFont val="Arial"/>
        <family val="2"/>
      </rPr>
      <t>(description of joint, waterstop and size)</t>
    </r>
  </si>
  <si>
    <r>
      <t xml:space="preserve">… </t>
    </r>
    <r>
      <rPr>
        <i/>
        <sz val="10"/>
        <rFont val="Arial"/>
        <family val="2"/>
      </rPr>
      <t>(Type of joint and movement range specified)</t>
    </r>
  </si>
  <si>
    <r>
      <t xml:space="preserve">… </t>
    </r>
    <r>
      <rPr>
        <i/>
        <sz val="10"/>
        <color theme="1"/>
        <rFont val="Arial"/>
        <family val="2"/>
      </rPr>
      <t>(other dimensions as specified)</t>
    </r>
  </si>
  <si>
    <t>Provision of engineering drawings of proprietary joints and certification after installation by an ECSA registered Professional Engineer or Technologist</t>
  </si>
  <si>
    <r>
      <t xml:space="preserve">Barriers and Parapets </t>
    </r>
    <r>
      <rPr>
        <i/>
        <sz val="10"/>
        <color theme="1"/>
        <rFont val="Arial"/>
        <family val="2"/>
      </rPr>
      <t>(type of joint indicated)</t>
    </r>
  </si>
  <si>
    <r>
      <t xml:space="preserve">Sidewalks </t>
    </r>
    <r>
      <rPr>
        <i/>
        <sz val="10"/>
        <color theme="1"/>
        <rFont val="Arial"/>
        <family val="2"/>
      </rPr>
      <t>(type of joint indicated)</t>
    </r>
  </si>
  <si>
    <r>
      <t>Concrete barriers and parapets</t>
    </r>
    <r>
      <rPr>
        <sz val="10"/>
        <color theme="1"/>
        <rFont val="Arial"/>
        <family val="2"/>
      </rPr>
      <t xml:space="preserve"> </t>
    </r>
    <r>
      <rPr>
        <i/>
        <sz val="10"/>
        <color theme="1"/>
        <rFont val="Arial"/>
        <family val="2"/>
      </rPr>
      <t>(refer to drawings)</t>
    </r>
  </si>
  <si>
    <r>
      <t xml:space="preserve">End blocks </t>
    </r>
    <r>
      <rPr>
        <i/>
        <sz val="10"/>
        <color theme="1"/>
        <rFont val="Arial"/>
        <family val="2"/>
      </rPr>
      <t>(length indicated)</t>
    </r>
  </si>
  <si>
    <r>
      <t xml:space="preserve">Concrete transition blocks </t>
    </r>
    <r>
      <rPr>
        <i/>
        <sz val="10"/>
        <color theme="1"/>
        <rFont val="Arial"/>
        <family val="2"/>
      </rPr>
      <t>(length indicated)</t>
    </r>
  </si>
  <si>
    <r>
      <t xml:space="preserve">Steel railings </t>
    </r>
    <r>
      <rPr>
        <i/>
        <sz val="10"/>
        <color theme="1"/>
        <rFont val="Arial"/>
        <family val="2"/>
      </rPr>
      <t>(type described)</t>
    </r>
  </si>
  <si>
    <r>
      <t xml:space="preserve">Type and size </t>
    </r>
    <r>
      <rPr>
        <i/>
        <sz val="10"/>
        <color theme="1"/>
        <rFont val="Arial"/>
        <family val="2"/>
      </rPr>
      <t>(diameter)</t>
    </r>
  </si>
  <si>
    <r>
      <t xml:space="preserve">Numbers for structures: </t>
    </r>
    <r>
      <rPr>
        <i/>
        <sz val="10"/>
        <color theme="1"/>
        <rFont val="Arial"/>
        <family val="2"/>
      </rPr>
      <t>(refer to drawings)</t>
    </r>
  </si>
  <si>
    <r>
      <t>Cast in situ no-fines concrete</t>
    </r>
    <r>
      <rPr>
        <sz val="10"/>
        <color theme="1"/>
        <rFont val="Arial"/>
        <family val="2"/>
      </rPr>
      <t xml:space="preserve"> </t>
    </r>
    <r>
      <rPr>
        <i/>
        <sz val="10"/>
        <color theme="1"/>
        <rFont val="Arial"/>
        <family val="2"/>
      </rPr>
      <t>(class of concrete indicated)</t>
    </r>
  </si>
  <si>
    <r>
      <t xml:space="preserve">Precast no-fines concrete units </t>
    </r>
    <r>
      <rPr>
        <i/>
        <sz val="10"/>
        <color theme="1"/>
        <rFont val="Arial"/>
        <family val="2"/>
      </rPr>
      <t>(class of concrete and description of unit)</t>
    </r>
  </si>
  <si>
    <r>
      <t xml:space="preserve">… </t>
    </r>
    <r>
      <rPr>
        <i/>
        <sz val="10"/>
        <color theme="1"/>
        <rFont val="Arial"/>
        <family val="2"/>
      </rPr>
      <t>(Type and size indicated)</t>
    </r>
  </si>
  <si>
    <r>
      <t>Drainage gulley’s</t>
    </r>
    <r>
      <rPr>
        <sz val="10"/>
        <color theme="1"/>
        <rFont val="Arial"/>
        <family val="2"/>
      </rPr>
      <t xml:space="preserve"> </t>
    </r>
    <r>
      <rPr>
        <i/>
        <sz val="10"/>
        <color theme="1"/>
        <rFont val="Arial"/>
        <family val="2"/>
      </rPr>
      <t>(description of each type given)</t>
    </r>
  </si>
  <si>
    <r>
      <t>Synthetic-fibre filter fabric</t>
    </r>
    <r>
      <rPr>
        <sz val="10"/>
        <color theme="1"/>
        <rFont val="Arial"/>
        <family val="2"/>
      </rPr>
      <t xml:space="preserve"> </t>
    </r>
    <r>
      <rPr>
        <i/>
        <sz val="10"/>
        <color theme="1"/>
        <rFont val="Arial"/>
        <family val="2"/>
      </rPr>
      <t>(type indicated and description)</t>
    </r>
  </si>
  <si>
    <r>
      <t>Concrete channels adjoining structural works</t>
    </r>
    <r>
      <rPr>
        <sz val="10"/>
        <color theme="1"/>
        <rFont val="Arial"/>
        <family val="2"/>
      </rPr>
      <t xml:space="preserve"> </t>
    </r>
    <r>
      <rPr>
        <i/>
        <sz val="10"/>
        <color theme="1"/>
        <rFont val="Arial"/>
        <family val="2"/>
      </rPr>
      <t>(size indicated)</t>
    </r>
  </si>
  <si>
    <r>
      <t xml:space="preserve">Crushed stone in drainage strips </t>
    </r>
    <r>
      <rPr>
        <i/>
        <sz val="10"/>
        <color theme="1"/>
        <rFont val="Arial"/>
        <family val="2"/>
      </rPr>
      <t>(stone size indicated)</t>
    </r>
  </si>
  <si>
    <r>
      <t>Drainage strips</t>
    </r>
    <r>
      <rPr>
        <sz val="10"/>
        <color theme="1"/>
        <rFont val="Arial"/>
        <family val="2"/>
      </rPr>
      <t xml:space="preserve"> </t>
    </r>
    <r>
      <rPr>
        <i/>
        <sz val="10"/>
        <color theme="1"/>
        <rFont val="Arial"/>
        <family val="2"/>
      </rPr>
      <t>(type, size and grade indicated)</t>
    </r>
  </si>
  <si>
    <r>
      <t xml:space="preserve">Size </t>
    </r>
    <r>
      <rPr>
        <i/>
        <sz val="10"/>
        <color theme="1"/>
        <rFont val="Arial"/>
        <family val="2"/>
      </rPr>
      <t>(diameter)</t>
    </r>
    <r>
      <rPr>
        <sz val="10"/>
        <color theme="1"/>
        <rFont val="Arial"/>
        <family val="2"/>
      </rPr>
      <t xml:space="preserve"> and type of pipe wrapped in synthetic – filter fabric as specified </t>
    </r>
    <r>
      <rPr>
        <i/>
        <sz val="10"/>
        <color theme="1"/>
        <rFont val="Arial"/>
        <family val="2"/>
      </rPr>
      <t>(describe type, grade etc.)</t>
    </r>
  </si>
  <si>
    <r>
      <t xml:space="preserve">… </t>
    </r>
    <r>
      <rPr>
        <i/>
        <sz val="10"/>
        <color theme="1"/>
        <rFont val="Arial"/>
        <family val="2"/>
      </rPr>
      <t>(Structure/article described)</t>
    </r>
  </si>
  <si>
    <r>
      <t xml:space="preserve">… </t>
    </r>
    <r>
      <rPr>
        <i/>
        <sz val="10"/>
        <color theme="1"/>
        <rFont val="Arial"/>
        <family val="2"/>
      </rPr>
      <t>(Description of each assembly, and grade/type of steel, diameter and length indicated)</t>
    </r>
  </si>
  <si>
    <r>
      <t>Corrosion protection</t>
    </r>
    <r>
      <rPr>
        <sz val="10"/>
        <color theme="1"/>
        <rFont val="Arial"/>
        <family val="2"/>
      </rPr>
      <t> </t>
    </r>
    <r>
      <rPr>
        <b/>
        <sz val="10"/>
        <color theme="1"/>
        <rFont val="Arial"/>
        <family val="2"/>
      </rPr>
      <t>:</t>
    </r>
  </si>
  <si>
    <r>
      <t xml:space="preserve">… </t>
    </r>
    <r>
      <rPr>
        <i/>
        <sz val="10"/>
        <color theme="1"/>
        <rFont val="Arial"/>
        <family val="2"/>
      </rPr>
      <t>(Type of metal and thickness or type symbol of coating indicated)</t>
    </r>
  </si>
  <si>
    <r>
      <t xml:space="preserve">… </t>
    </r>
    <r>
      <rPr>
        <i/>
        <sz val="10"/>
        <color theme="1"/>
        <rFont val="Arial"/>
        <family val="2"/>
      </rPr>
      <t>(Thickness or type symbol of zinc coat indicated)</t>
    </r>
  </si>
  <si>
    <t>Extra-over item C13.10.1, using non-toxic materials:</t>
  </si>
  <si>
    <r>
      <t xml:space="preserve">… </t>
    </r>
    <r>
      <rPr>
        <i/>
        <sz val="10"/>
        <color theme="1"/>
        <rFont val="Arial"/>
        <family val="2"/>
      </rPr>
      <t>(Describe structure/article)</t>
    </r>
  </si>
  <si>
    <r>
      <t>Supply, fabrication and erection of steelwork</t>
    </r>
    <r>
      <rPr>
        <sz val="10"/>
        <color theme="1"/>
        <rFont val="Arial"/>
        <family val="2"/>
      </rPr>
      <t> </t>
    </r>
    <r>
      <rPr>
        <b/>
        <sz val="10"/>
        <color theme="1"/>
        <rFont val="Arial"/>
        <family val="2"/>
      </rPr>
      <t xml:space="preserve"> </t>
    </r>
    <r>
      <rPr>
        <i/>
        <sz val="10"/>
        <color theme="1"/>
        <rFont val="Arial"/>
        <family val="2"/>
      </rPr>
      <t>(location, member, grade and type identified)</t>
    </r>
  </si>
  <si>
    <r>
      <t xml:space="preserve">Miscellaneous metalwork </t>
    </r>
    <r>
      <rPr>
        <i/>
        <sz val="10"/>
        <color theme="1"/>
        <rFont val="Arial"/>
        <family val="2"/>
      </rPr>
      <t>(location and member to be specified)</t>
    </r>
  </si>
  <si>
    <r>
      <t xml:space="preserve">… </t>
    </r>
    <r>
      <rPr>
        <i/>
        <sz val="10"/>
        <color theme="1"/>
        <rFont val="Arial"/>
        <family val="2"/>
      </rPr>
      <t>(system and location to be specified)</t>
    </r>
  </si>
  <si>
    <r>
      <t xml:space="preserve">Installation </t>
    </r>
    <r>
      <rPr>
        <i/>
        <sz val="10"/>
        <color theme="1"/>
        <rFont val="Arial"/>
        <family val="2"/>
      </rPr>
      <t>(Description of Structure)</t>
    </r>
  </si>
  <si>
    <r>
      <t xml:space="preserve">Provide cover </t>
    </r>
    <r>
      <rPr>
        <i/>
        <sz val="10"/>
        <color theme="1"/>
        <rFont val="Arial"/>
        <family val="2"/>
      </rPr>
      <t>(Description of Structure)</t>
    </r>
  </si>
  <si>
    <r>
      <t xml:space="preserve">Re-use </t>
    </r>
    <r>
      <rPr>
        <i/>
        <sz val="10"/>
        <color theme="1"/>
        <rFont val="Arial"/>
        <family val="2"/>
      </rPr>
      <t>(Description of Structure)</t>
    </r>
    <r>
      <rPr>
        <sz val="10"/>
        <color theme="1"/>
        <rFont val="Arial"/>
        <family val="2"/>
      </rPr>
      <t> </t>
    </r>
  </si>
  <si>
    <r>
      <t xml:space="preserve">Provide launching girder </t>
    </r>
    <r>
      <rPr>
        <i/>
        <sz val="10"/>
        <color theme="1"/>
        <rFont val="Arial"/>
        <family val="2"/>
      </rPr>
      <t>(Description of Structure)</t>
    </r>
  </si>
  <si>
    <r>
      <t xml:space="preserve">Supply formwork assembly </t>
    </r>
    <r>
      <rPr>
        <i/>
        <sz val="10"/>
        <color theme="1"/>
        <rFont val="Arial"/>
        <family val="2"/>
      </rPr>
      <t>(Description of Structure)</t>
    </r>
  </si>
  <si>
    <r>
      <t xml:space="preserve">Supply launching equipment </t>
    </r>
    <r>
      <rPr>
        <i/>
        <sz val="10"/>
        <color theme="1"/>
        <rFont val="Arial"/>
        <family val="2"/>
      </rPr>
      <t>(Description of Structure)</t>
    </r>
  </si>
  <si>
    <r>
      <t xml:space="preserve">Supply platforms </t>
    </r>
    <r>
      <rPr>
        <i/>
        <sz val="10"/>
        <color theme="1"/>
        <rFont val="Arial"/>
        <family val="2"/>
      </rPr>
      <t>(Description of Structure)</t>
    </r>
  </si>
  <si>
    <r>
      <t xml:space="preserve">Pier </t>
    </r>
    <r>
      <rPr>
        <i/>
        <sz val="10"/>
        <color theme="1"/>
        <rFont val="Arial"/>
        <family val="2"/>
      </rPr>
      <t>(description)</t>
    </r>
  </si>
  <si>
    <r>
      <t xml:space="preserve">Structure </t>
    </r>
    <r>
      <rPr>
        <i/>
        <sz val="10"/>
        <color theme="1"/>
        <rFont val="Arial"/>
        <family val="2"/>
      </rPr>
      <t>(description)</t>
    </r>
    <r>
      <rPr>
        <sz val="10"/>
        <color theme="1"/>
        <rFont val="Arial"/>
        <family val="2"/>
      </rPr>
      <t xml:space="preserve"> deck segments</t>
    </r>
  </si>
  <si>
    <r>
      <t xml:space="preserve">Temporary piers </t>
    </r>
    <r>
      <rPr>
        <i/>
        <sz val="10"/>
        <color theme="1"/>
        <rFont val="Arial"/>
        <family val="2"/>
      </rPr>
      <t>(description)</t>
    </r>
  </si>
  <si>
    <r>
      <t xml:space="preserve">… </t>
    </r>
    <r>
      <rPr>
        <i/>
        <sz val="10"/>
        <color theme="1"/>
        <rFont val="Arial"/>
        <family val="2"/>
      </rPr>
      <t>(Description of bridge or structures given)</t>
    </r>
  </si>
  <si>
    <r>
      <t xml:space="preserve">… </t>
    </r>
    <r>
      <rPr>
        <i/>
        <sz val="10"/>
        <color theme="1"/>
        <rFont val="Arial"/>
        <family val="2"/>
      </rPr>
      <t>(Element of work requiring access described)</t>
    </r>
  </si>
  <si>
    <t>… (Etc. for other elements of work)</t>
  </si>
  <si>
    <r>
      <t xml:space="preserve">… </t>
    </r>
    <r>
      <rPr>
        <i/>
        <sz val="10"/>
        <color theme="1"/>
        <rFont val="Arial"/>
        <family val="2"/>
      </rPr>
      <t>(Etc. for other bridges or structures)</t>
    </r>
  </si>
  <si>
    <r>
      <t xml:space="preserve">… </t>
    </r>
    <r>
      <rPr>
        <i/>
        <sz val="10"/>
        <color theme="1"/>
        <rFont val="Arial"/>
        <family val="2"/>
      </rPr>
      <t>(Etc. for other elements of work)</t>
    </r>
  </si>
  <si>
    <r>
      <t xml:space="preserve">Establishment of mobile access unit on site </t>
    </r>
    <r>
      <rPr>
        <i/>
        <sz val="10"/>
        <color theme="1"/>
        <rFont val="Arial"/>
        <family val="2"/>
      </rPr>
      <t>(description of type of unit)</t>
    </r>
  </si>
  <si>
    <r>
      <t xml:space="preserve">Operation of mobile access unit during repair work at each location </t>
    </r>
    <r>
      <rPr>
        <i/>
        <sz val="10"/>
        <color theme="1"/>
        <rFont val="Arial"/>
        <family val="2"/>
      </rPr>
      <t>(structure)</t>
    </r>
  </si>
  <si>
    <r>
      <t xml:space="preserve">Access at end of defects liability period </t>
    </r>
    <r>
      <rPr>
        <i/>
        <sz val="10"/>
        <color theme="1"/>
        <rFont val="Arial"/>
        <family val="2"/>
      </rPr>
      <t>(description of location)</t>
    </r>
  </si>
  <si>
    <r>
      <t xml:space="preserve">Attendance by </t>
    </r>
    <r>
      <rPr>
        <i/>
        <sz val="10"/>
        <color theme="1"/>
        <rFont val="Arial"/>
        <family val="2"/>
      </rPr>
      <t>(relevant authority)</t>
    </r>
  </si>
  <si>
    <r>
      <t xml:space="preserve">Prime cost sum to allow for attendance by relevant authority to obtain access near electrified railway lines or other relevant authorities as required </t>
    </r>
    <r>
      <rPr>
        <i/>
        <sz val="10"/>
        <color theme="1"/>
        <rFont val="Arial"/>
        <family val="2"/>
      </rPr>
      <t>(give description of bridge)</t>
    </r>
  </si>
  <si>
    <r>
      <t xml:space="preserve">Provision of designs and drawings of access structures and platforms by an ECSA Registered Professional Engineer or Technologist </t>
    </r>
    <r>
      <rPr>
        <i/>
        <sz val="10"/>
        <color theme="1"/>
        <rFont val="Arial"/>
        <family val="2"/>
      </rPr>
      <t>(description of member to which applicable)</t>
    </r>
  </si>
  <si>
    <r>
      <t xml:space="preserve">Provision of a safety gantry with warning system </t>
    </r>
    <r>
      <rPr>
        <i/>
        <sz val="10"/>
        <color theme="1"/>
        <rFont val="Arial"/>
        <family val="2"/>
      </rPr>
      <t>(description of type of gantry, size and location)</t>
    </r>
  </si>
  <si>
    <r>
      <t xml:space="preserve">using hammer tapping technique to </t>
    </r>
    <r>
      <rPr>
        <i/>
        <sz val="10"/>
        <color theme="1"/>
        <rFont val="Arial"/>
        <family val="2"/>
      </rPr>
      <t>(description)</t>
    </r>
  </si>
  <si>
    <r>
      <t xml:space="preserve">using chain drag technique to </t>
    </r>
    <r>
      <rPr>
        <i/>
        <sz val="10"/>
        <color theme="1"/>
        <rFont val="Arial"/>
        <family val="2"/>
      </rPr>
      <t>(description)</t>
    </r>
  </si>
  <si>
    <r>
      <t xml:space="preserve">using extracted core samples </t>
    </r>
    <r>
      <rPr>
        <i/>
        <sz val="10"/>
        <color theme="1"/>
        <rFont val="Arial"/>
        <family val="2"/>
      </rPr>
      <t>(description of location, core size and length)</t>
    </r>
  </si>
  <si>
    <r>
      <t xml:space="preserve">… </t>
    </r>
    <r>
      <rPr>
        <i/>
        <sz val="10"/>
        <color theme="1"/>
        <rFont val="Arial"/>
        <family val="2"/>
      </rPr>
      <t>(description of location on structure)</t>
    </r>
  </si>
  <si>
    <r>
      <t xml:space="preserve">using extracted core samples or fragment removed for </t>
    </r>
    <r>
      <rPr>
        <i/>
        <sz val="10"/>
        <color theme="1"/>
        <rFont val="Arial"/>
        <family val="2"/>
      </rPr>
      <t>(description of location on structure)</t>
    </r>
  </si>
  <si>
    <r>
      <t>Full member or element</t>
    </r>
    <r>
      <rPr>
        <b/>
        <sz val="10"/>
        <color theme="1"/>
        <rFont val="Arial"/>
        <family val="2"/>
      </rPr>
      <t xml:space="preserve"> </t>
    </r>
    <r>
      <rPr>
        <i/>
        <sz val="10"/>
        <color theme="1"/>
        <rFont val="Arial"/>
        <family val="2"/>
      </rPr>
      <t>(location and description)</t>
    </r>
  </si>
  <si>
    <r>
      <t xml:space="preserve">Partial member or element </t>
    </r>
    <r>
      <rPr>
        <i/>
        <sz val="10"/>
        <color theme="1"/>
        <rFont val="Arial"/>
        <family val="2"/>
      </rPr>
      <t>(location and description)</t>
    </r>
  </si>
  <si>
    <r>
      <t xml:space="preserve">Full member or element </t>
    </r>
    <r>
      <rPr>
        <i/>
        <sz val="10"/>
        <color theme="1"/>
        <rFont val="Arial"/>
        <family val="2"/>
      </rPr>
      <t>(location and description)</t>
    </r>
  </si>
  <si>
    <r>
      <t>Demolition of structural steel structures, members or elements</t>
    </r>
    <r>
      <rPr>
        <sz val="10"/>
        <color theme="1"/>
        <rFont val="Arial"/>
        <family val="2"/>
      </rPr>
      <t xml:space="preserve"> </t>
    </r>
    <r>
      <rPr>
        <i/>
        <sz val="10"/>
        <color theme="1"/>
        <rFont val="Arial"/>
        <family val="2"/>
      </rPr>
      <t>(location and description)</t>
    </r>
  </si>
  <si>
    <r>
      <t xml:space="preserve">Demolition of structural steel structures, members or elements by labour optimised construction </t>
    </r>
    <r>
      <rPr>
        <i/>
        <sz val="10"/>
        <color theme="1"/>
        <rFont val="Arial"/>
        <family val="2"/>
      </rPr>
      <t>(location and description)</t>
    </r>
  </si>
  <si>
    <r>
      <t>Removal of metal sections embedded in concrete</t>
    </r>
    <r>
      <rPr>
        <sz val="10"/>
        <color theme="1"/>
        <rFont val="Arial"/>
        <family val="2"/>
      </rPr>
      <t xml:space="preserve"> </t>
    </r>
    <r>
      <rPr>
        <i/>
        <sz val="10"/>
        <color theme="1"/>
        <rFont val="Arial"/>
        <family val="2"/>
      </rPr>
      <t>(description)</t>
    </r>
  </si>
  <si>
    <r>
      <t xml:space="preserve">Cementitious mortar or concrete </t>
    </r>
    <r>
      <rPr>
        <b/>
        <i/>
        <sz val="10"/>
        <rFont val="Arial"/>
        <family val="2"/>
      </rPr>
      <t>(Class)</t>
    </r>
    <r>
      <rPr>
        <b/>
        <sz val="10"/>
        <rFont val="Arial"/>
        <family val="2"/>
      </rPr>
      <t xml:space="preserve"> to </t>
    </r>
    <r>
      <rPr>
        <b/>
        <i/>
        <sz val="10"/>
        <rFont val="Arial"/>
        <family val="2"/>
      </rPr>
      <t>(description)</t>
    </r>
  </si>
  <si>
    <r>
      <t>Proprietary cementitious repair system</t>
    </r>
    <r>
      <rPr>
        <sz val="10"/>
        <rFont val="Arial"/>
        <family val="2"/>
      </rPr>
      <t xml:space="preserve"> </t>
    </r>
    <r>
      <rPr>
        <i/>
        <sz val="10"/>
        <rFont val="Arial"/>
        <family val="2"/>
      </rPr>
      <t>(Class and generic description)</t>
    </r>
    <r>
      <rPr>
        <sz val="10"/>
        <rFont val="Arial"/>
        <family val="2"/>
      </rPr>
      <t xml:space="preserve"> </t>
    </r>
    <r>
      <rPr>
        <b/>
        <sz val="10"/>
        <rFont val="Arial"/>
        <family val="2"/>
      </rPr>
      <t>in positions as indicated in accordance with Table A14.4.5-1</t>
    </r>
  </si>
  <si>
    <r>
      <t>Class R4</t>
    </r>
    <r>
      <rPr>
        <sz val="10"/>
        <color theme="1"/>
        <rFont val="Arial"/>
        <family val="2"/>
      </rPr>
      <t xml:space="preserve"> – </t>
    </r>
    <r>
      <rPr>
        <i/>
        <sz val="10"/>
        <color theme="1"/>
        <rFont val="Arial"/>
        <family val="2"/>
      </rPr>
      <t>(Generic description)</t>
    </r>
  </si>
  <si>
    <r>
      <t xml:space="preserve">… </t>
    </r>
    <r>
      <rPr>
        <i/>
        <sz val="10"/>
        <color theme="1"/>
        <rFont val="Arial"/>
        <family val="2"/>
      </rPr>
      <t>(Position indicated)</t>
    </r>
  </si>
  <si>
    <r>
      <t xml:space="preserve">… </t>
    </r>
    <r>
      <rPr>
        <i/>
        <sz val="10"/>
        <color theme="1"/>
        <rFont val="Arial"/>
        <family val="2"/>
      </rPr>
      <t>(Etc. for other positions)</t>
    </r>
  </si>
  <si>
    <r>
      <t>Class R3</t>
    </r>
    <r>
      <rPr>
        <sz val="10"/>
        <color theme="1"/>
        <rFont val="Arial"/>
        <family val="2"/>
      </rPr>
      <t xml:space="preserve"> – </t>
    </r>
    <r>
      <rPr>
        <i/>
        <sz val="10"/>
        <color theme="1"/>
        <rFont val="Arial"/>
        <family val="2"/>
      </rPr>
      <t>(Generic description)</t>
    </r>
  </si>
  <si>
    <r>
      <t xml:space="preserve">Class R2 </t>
    </r>
    <r>
      <rPr>
        <sz val="10"/>
        <color theme="1"/>
        <rFont val="Arial"/>
        <family val="2"/>
      </rPr>
      <t xml:space="preserve">– </t>
    </r>
    <r>
      <rPr>
        <i/>
        <sz val="10"/>
        <color theme="1"/>
        <rFont val="Arial"/>
        <family val="2"/>
      </rPr>
      <t>(Generic description)</t>
    </r>
  </si>
  <si>
    <r>
      <t>Class R1</t>
    </r>
    <r>
      <rPr>
        <sz val="10"/>
        <color theme="1"/>
        <rFont val="Arial"/>
        <family val="2"/>
      </rPr>
      <t xml:space="preserve"> – </t>
    </r>
    <r>
      <rPr>
        <i/>
        <sz val="10"/>
        <color theme="1"/>
        <rFont val="Arial"/>
        <family val="2"/>
      </rPr>
      <t>(Generic description)</t>
    </r>
  </si>
  <si>
    <r>
      <t xml:space="preserve">By coating the surface with </t>
    </r>
    <r>
      <rPr>
        <i/>
        <sz val="10"/>
        <color theme="1"/>
        <rFont val="Arial"/>
        <family val="2"/>
      </rPr>
      <t>(type indicated)</t>
    </r>
    <r>
      <rPr>
        <sz val="10"/>
        <color theme="1"/>
        <rFont val="Arial"/>
        <family val="2"/>
      </rPr>
      <t xml:space="preserve"> to </t>
    </r>
    <r>
      <rPr>
        <i/>
        <sz val="10"/>
        <color theme="1"/>
        <rFont val="Arial"/>
        <family val="2"/>
      </rPr>
      <t>(description)</t>
    </r>
  </si>
  <si>
    <r>
      <t xml:space="preserve">Curing by </t>
    </r>
    <r>
      <rPr>
        <i/>
        <sz val="10"/>
        <color theme="1"/>
        <rFont val="Arial"/>
        <family val="2"/>
      </rPr>
      <t>(method indicated)</t>
    </r>
    <r>
      <rPr>
        <sz val="10"/>
        <color theme="1"/>
        <rFont val="Arial"/>
        <family val="2"/>
      </rPr>
      <t xml:space="preserve"> to </t>
    </r>
    <r>
      <rPr>
        <i/>
        <sz val="10"/>
        <color theme="1"/>
        <rFont val="Arial"/>
        <family val="2"/>
      </rPr>
      <t>(description)</t>
    </r>
  </si>
  <si>
    <r>
      <t xml:space="preserve">Reinforcing </t>
    </r>
    <r>
      <rPr>
        <i/>
        <sz val="10"/>
        <color theme="1"/>
        <rFont val="Arial"/>
        <family val="2"/>
      </rPr>
      <t>(type, bar diameter)</t>
    </r>
    <r>
      <rPr>
        <sz val="10"/>
        <color theme="1"/>
        <rFont val="Arial"/>
        <family val="2"/>
      </rPr>
      <t xml:space="preserve"> into formed holes </t>
    </r>
    <r>
      <rPr>
        <i/>
        <sz val="10"/>
        <color theme="1"/>
        <rFont val="Arial"/>
        <family val="2"/>
      </rPr>
      <t>(hole diameter and depth stated)</t>
    </r>
    <r>
      <rPr>
        <sz val="10"/>
        <color theme="1"/>
        <rFont val="Arial"/>
        <family val="2"/>
      </rPr>
      <t xml:space="preserve"> in </t>
    </r>
    <r>
      <rPr>
        <i/>
        <sz val="10"/>
        <color theme="1"/>
        <rFont val="Arial"/>
        <family val="2"/>
      </rPr>
      <t>(description of member)</t>
    </r>
  </si>
  <si>
    <r>
      <t xml:space="preserve">Reinforcing </t>
    </r>
    <r>
      <rPr>
        <i/>
        <sz val="10"/>
        <color theme="1"/>
        <rFont val="Arial"/>
        <family val="2"/>
      </rPr>
      <t>(type, bar diameter)</t>
    </r>
    <r>
      <rPr>
        <sz val="10"/>
        <color theme="1"/>
        <rFont val="Arial"/>
        <family val="2"/>
      </rPr>
      <t xml:space="preserve"> into pockets </t>
    </r>
    <r>
      <rPr>
        <i/>
        <sz val="10"/>
        <color theme="1"/>
        <rFont val="Arial"/>
        <family val="2"/>
      </rPr>
      <t>(pocket size and depth stated)</t>
    </r>
    <r>
      <rPr>
        <sz val="10"/>
        <color theme="1"/>
        <rFont val="Arial"/>
        <family val="2"/>
      </rPr>
      <t xml:space="preserve"> in </t>
    </r>
    <r>
      <rPr>
        <i/>
        <sz val="10"/>
        <color theme="1"/>
        <rFont val="Arial"/>
        <family val="2"/>
      </rPr>
      <t>(description of member)</t>
    </r>
  </si>
  <si>
    <r>
      <t xml:space="preserve">Preparation of contact surfaces for grouting </t>
    </r>
    <r>
      <rPr>
        <i/>
        <sz val="10"/>
        <color theme="1"/>
        <rFont val="Arial"/>
        <family val="2"/>
      </rPr>
      <t>(type, position and size indicated)</t>
    </r>
  </si>
  <si>
    <r>
      <t xml:space="preserve">Bedding </t>
    </r>
    <r>
      <rPr>
        <i/>
        <sz val="10"/>
        <color theme="1"/>
        <rFont val="Arial"/>
        <family val="2"/>
      </rPr>
      <t>(type, thickness and size indicated)</t>
    </r>
    <r>
      <rPr>
        <sz val="10"/>
        <color theme="1"/>
        <rFont val="Arial"/>
        <family val="2"/>
      </rPr>
      <t xml:space="preserve"> to </t>
    </r>
    <r>
      <rPr>
        <i/>
        <sz val="10"/>
        <color theme="1"/>
        <rFont val="Arial"/>
        <family val="2"/>
      </rPr>
      <t>(description)</t>
    </r>
  </si>
  <si>
    <r>
      <t xml:space="preserve">Gap filling </t>
    </r>
    <r>
      <rPr>
        <i/>
        <sz val="10"/>
        <color theme="1"/>
        <rFont val="Arial"/>
        <family val="2"/>
      </rPr>
      <t>(type, thickness and size indicated)</t>
    </r>
    <r>
      <rPr>
        <sz val="10"/>
        <color theme="1"/>
        <rFont val="Arial"/>
        <family val="2"/>
      </rPr>
      <t xml:space="preserve"> to </t>
    </r>
    <r>
      <rPr>
        <i/>
        <sz val="10"/>
        <color theme="1"/>
        <rFont val="Arial"/>
        <family val="2"/>
      </rPr>
      <t>(description)</t>
    </r>
  </si>
  <si>
    <r>
      <t xml:space="preserve">Surface preparation and surface sealing for crack injection to </t>
    </r>
    <r>
      <rPr>
        <i/>
        <sz val="10"/>
        <color theme="1"/>
        <rFont val="Arial"/>
        <family val="2"/>
      </rPr>
      <t>(location on structure)</t>
    </r>
  </si>
  <si>
    <r>
      <t xml:space="preserve">Crack injection adhesive to </t>
    </r>
    <r>
      <rPr>
        <i/>
        <sz val="10"/>
        <color theme="1"/>
        <rFont val="Arial"/>
        <family val="2"/>
      </rPr>
      <t>(location on structure)</t>
    </r>
  </si>
  <si>
    <r>
      <t xml:space="preserve">Repair system to </t>
    </r>
    <r>
      <rPr>
        <i/>
        <sz val="10"/>
        <color theme="1"/>
        <rFont val="Arial"/>
        <family val="2"/>
      </rPr>
      <t>(location on structure)</t>
    </r>
  </si>
  <si>
    <r>
      <t xml:space="preserve">… </t>
    </r>
    <r>
      <rPr>
        <i/>
        <sz val="10"/>
        <rFont val="Arial"/>
        <family val="2"/>
      </rPr>
      <t>(Indicate strength, thickness, finish of sprayed concrete to portion of structure or use)</t>
    </r>
  </si>
  <si>
    <r>
      <t xml:space="preserve">Cleaning and preparation of concrete surface </t>
    </r>
    <r>
      <rPr>
        <i/>
        <sz val="10"/>
        <color theme="1"/>
        <rFont val="Arial"/>
        <family val="2"/>
      </rPr>
      <t>(method and surface finish indicated)</t>
    </r>
  </si>
  <si>
    <r>
      <t xml:space="preserve">Application of protective coatings and treatments </t>
    </r>
    <r>
      <rPr>
        <i/>
        <sz val="10"/>
        <color theme="1"/>
        <rFont val="Arial"/>
        <family val="2"/>
      </rPr>
      <t>(type and application rate indicated)</t>
    </r>
  </si>
  <si>
    <r>
      <t xml:space="preserve">Moving to and setting up the equipment at each work site </t>
    </r>
    <r>
      <rPr>
        <i/>
        <sz val="10"/>
        <color theme="1"/>
        <rFont val="Arial"/>
        <family val="2"/>
      </rPr>
      <t>(description of location)</t>
    </r>
  </si>
  <si>
    <r>
      <t xml:space="preserve">Concrete surfaces for plate bonding </t>
    </r>
    <r>
      <rPr>
        <i/>
        <sz val="10"/>
        <color theme="1"/>
        <rFont val="Arial"/>
        <family val="2"/>
      </rPr>
      <t>(position, size and material indicated)</t>
    </r>
  </si>
  <si>
    <r>
      <t xml:space="preserve">Slots in concrete for steel or carbon fibre bonding </t>
    </r>
    <r>
      <rPr>
        <i/>
        <sz val="10"/>
        <color theme="1"/>
        <rFont val="Arial"/>
        <family val="2"/>
      </rPr>
      <t>(position, size and material indicated)</t>
    </r>
  </si>
  <si>
    <r>
      <t xml:space="preserve">Adhesive </t>
    </r>
    <r>
      <rPr>
        <i/>
        <sz val="10"/>
        <color theme="1"/>
        <rFont val="Arial"/>
        <family val="2"/>
      </rPr>
      <t>(description or type to location)</t>
    </r>
  </si>
  <si>
    <r>
      <t xml:space="preserve">Saturant </t>
    </r>
    <r>
      <rPr>
        <i/>
        <sz val="10"/>
        <color theme="1"/>
        <rFont val="Arial"/>
        <family val="2"/>
      </rPr>
      <t>(description or type to location)</t>
    </r>
  </si>
  <si>
    <r>
      <t xml:space="preserve">Plates </t>
    </r>
    <r>
      <rPr>
        <i/>
        <sz val="10"/>
        <color theme="1"/>
        <rFont val="Arial"/>
        <family val="2"/>
      </rPr>
      <t>(description of material, unit, size and mass)</t>
    </r>
  </si>
  <si>
    <r>
      <t xml:space="preserve">Bars </t>
    </r>
    <r>
      <rPr>
        <i/>
        <sz val="10"/>
        <color theme="1"/>
        <rFont val="Arial"/>
        <family val="2"/>
      </rPr>
      <t>(material, type and size indicated)</t>
    </r>
  </si>
  <si>
    <r>
      <t xml:space="preserve">Sections </t>
    </r>
    <r>
      <rPr>
        <i/>
        <sz val="10"/>
        <color theme="1"/>
        <rFont val="Arial"/>
        <family val="2"/>
      </rPr>
      <t>(material, type and size indicated)</t>
    </r>
  </si>
  <si>
    <r>
      <t xml:space="preserve">Elements </t>
    </r>
    <r>
      <rPr>
        <i/>
        <sz val="10"/>
        <color theme="1"/>
        <rFont val="Arial"/>
        <family val="2"/>
      </rPr>
      <t>(material, description)</t>
    </r>
  </si>
  <si>
    <r>
      <t xml:space="preserve">Fibre fabric material </t>
    </r>
    <r>
      <rPr>
        <i/>
        <sz val="10"/>
        <color theme="1"/>
        <rFont val="Arial"/>
        <family val="2"/>
      </rPr>
      <t>(material and type indicated)</t>
    </r>
  </si>
  <si>
    <r>
      <t xml:space="preserve">Fixing studs and bolts </t>
    </r>
    <r>
      <rPr>
        <i/>
        <sz val="10"/>
        <color theme="1"/>
        <rFont val="Arial"/>
        <family val="2"/>
      </rPr>
      <t>(type and size indicated)</t>
    </r>
  </si>
  <si>
    <r>
      <t xml:space="preserve">Protective paint coatings </t>
    </r>
    <r>
      <rPr>
        <i/>
        <sz val="10"/>
        <color theme="1"/>
        <rFont val="Arial"/>
        <family val="2"/>
      </rPr>
      <t>(type and film thickness indicated)</t>
    </r>
  </si>
  <si>
    <r>
      <t xml:space="preserve">Removal of debris from expansion gaps </t>
    </r>
    <r>
      <rPr>
        <i/>
        <sz val="10"/>
        <color theme="1"/>
        <rFont val="Arial"/>
        <family val="2"/>
      </rPr>
      <t>(description)</t>
    </r>
  </si>
  <si>
    <r>
      <t xml:space="preserve">Clear bridge drainage system </t>
    </r>
    <r>
      <rPr>
        <i/>
        <sz val="10"/>
        <color theme="1"/>
        <rFont val="Arial"/>
        <family val="2"/>
      </rPr>
      <t>(description of elements)</t>
    </r>
  </si>
  <si>
    <r>
      <t xml:space="preserve">Service and repair of bridge joints </t>
    </r>
    <r>
      <rPr>
        <i/>
        <sz val="10"/>
        <color theme="1"/>
        <rFont val="Arial"/>
        <family val="2"/>
      </rPr>
      <t>(description)</t>
    </r>
  </si>
  <si>
    <t>Cover plates (non-metallic) in barriers, parapets and sidewalks as specified on the drawings in:</t>
  </si>
  <si>
    <r>
      <t xml:space="preserve">Barriers and parapets </t>
    </r>
    <r>
      <rPr>
        <i/>
        <sz val="10"/>
        <color theme="1"/>
        <rFont val="Arial"/>
        <family val="2"/>
      </rPr>
      <t>(type of joint indicated)</t>
    </r>
  </si>
  <si>
    <r>
      <t xml:space="preserve">Repair of handrails </t>
    </r>
    <r>
      <rPr>
        <i/>
        <sz val="10"/>
        <color theme="1"/>
        <rFont val="Arial"/>
        <family val="2"/>
      </rPr>
      <t>(description of work)</t>
    </r>
  </si>
  <si>
    <r>
      <t xml:space="preserve">Removal and reinstatement of brickwork on bridges </t>
    </r>
    <r>
      <rPr>
        <i/>
        <sz val="10"/>
        <color theme="1"/>
        <rFont val="Arial"/>
        <family val="2"/>
      </rPr>
      <t>(description and wall thickness)</t>
    </r>
  </si>
  <si>
    <r>
      <t xml:space="preserve">Drilling of drainage holes into void formers from deck soffit </t>
    </r>
    <r>
      <rPr>
        <i/>
        <sz val="10"/>
        <color theme="1"/>
        <rFont val="Arial"/>
        <family val="2"/>
      </rPr>
      <t>(size of hole indicated)</t>
    </r>
  </si>
  <si>
    <r>
      <t xml:space="preserve">Refurbishment of bearings </t>
    </r>
    <r>
      <rPr>
        <i/>
        <sz val="10"/>
        <color theme="1"/>
        <rFont val="Arial"/>
        <family val="2"/>
      </rPr>
      <t>(type and size described)</t>
    </r>
  </si>
  <si>
    <r>
      <t xml:space="preserve">Replace PVC junctions in deck </t>
    </r>
    <r>
      <rPr>
        <i/>
        <sz val="10"/>
        <color theme="1"/>
        <rFont val="Arial"/>
        <family val="2"/>
      </rPr>
      <t>(type and size described)</t>
    </r>
  </si>
  <si>
    <r>
      <t xml:space="preserve">Reseal PVC junctions in deck drainage network </t>
    </r>
    <r>
      <rPr>
        <i/>
        <sz val="10"/>
        <color theme="1"/>
        <rFont val="Arial"/>
        <family val="2"/>
      </rPr>
      <t>(type and size described)</t>
    </r>
  </si>
  <si>
    <r>
      <t xml:space="preserve">Inlet grating in kerb </t>
    </r>
    <r>
      <rPr>
        <i/>
        <sz val="10"/>
        <color theme="1"/>
        <rFont val="Arial"/>
        <family val="2"/>
      </rPr>
      <t>(size)</t>
    </r>
  </si>
  <si>
    <r>
      <t>Other types of gratings</t>
    </r>
    <r>
      <rPr>
        <i/>
        <sz val="10"/>
        <color theme="1"/>
        <rFont val="Arial"/>
        <family val="2"/>
      </rPr>
      <t xml:space="preserve"> (indicate details)</t>
    </r>
  </si>
  <si>
    <r>
      <t xml:space="preserve">Seal deck drainage outlets at deck level </t>
    </r>
    <r>
      <rPr>
        <i/>
        <sz val="10"/>
        <color theme="1"/>
        <rFont val="Arial"/>
        <family val="2"/>
      </rPr>
      <t>(size)</t>
    </r>
  </si>
  <si>
    <r>
      <t xml:space="preserve">… </t>
    </r>
    <r>
      <rPr>
        <i/>
        <sz val="10"/>
        <color theme="1"/>
        <rFont val="Arial"/>
        <family val="2"/>
      </rPr>
      <t>(Description of element)</t>
    </r>
  </si>
  <si>
    <r>
      <t xml:space="preserve">Light fittings </t>
    </r>
    <r>
      <rPr>
        <i/>
        <sz val="10"/>
        <color theme="1"/>
        <rFont val="Arial"/>
        <family val="2"/>
      </rPr>
      <t>(description of element)</t>
    </r>
  </si>
  <si>
    <r>
      <t xml:space="preserve">Design, construct and erect temporary supports for the jacking of … </t>
    </r>
    <r>
      <rPr>
        <i/>
        <sz val="10"/>
        <color theme="1"/>
        <rFont val="Arial"/>
        <family val="2"/>
      </rPr>
      <t>(bridge deck)</t>
    </r>
  </si>
  <si>
    <r>
      <t xml:space="preserve">Design, supply and install equipment for the jacking of ... </t>
    </r>
    <r>
      <rPr>
        <i/>
        <sz val="10"/>
        <color theme="1"/>
        <rFont val="Arial"/>
        <family val="2"/>
      </rPr>
      <t>(bridge deck)</t>
    </r>
  </si>
  <si>
    <r>
      <t xml:space="preserve">Vertical jacking of the bridge deck </t>
    </r>
    <r>
      <rPr>
        <i/>
        <sz val="10"/>
        <color theme="1"/>
        <rFont val="Arial"/>
        <family val="2"/>
      </rPr>
      <t>(site details)</t>
    </r>
  </si>
  <si>
    <r>
      <t xml:space="preserve">Refurbishment of </t>
    </r>
    <r>
      <rPr>
        <i/>
        <sz val="10"/>
        <color theme="1"/>
        <rFont val="Arial"/>
        <family val="2"/>
      </rPr>
      <t>(describe item)</t>
    </r>
  </si>
  <si>
    <r>
      <t xml:space="preserve">Replacement of rivets or bolts with HSFG bolts </t>
    </r>
    <r>
      <rPr>
        <i/>
        <sz val="10"/>
        <color theme="1"/>
        <rFont val="Arial"/>
        <family val="2"/>
      </rPr>
      <t>(diameter and class indicated)</t>
    </r>
  </si>
  <si>
    <r>
      <t>Special tests on elastomeric bearings</t>
    </r>
    <r>
      <rPr>
        <sz val="10"/>
        <color theme="1"/>
        <rFont val="Arial"/>
        <family val="2"/>
      </rPr>
      <t xml:space="preserve"> (150% vertical load and 150% shear distortion) </t>
    </r>
  </si>
  <si>
    <r>
      <t xml:space="preserve">… </t>
    </r>
    <r>
      <rPr>
        <i/>
        <sz val="10"/>
        <color theme="1"/>
        <rFont val="Arial"/>
        <family val="2"/>
      </rPr>
      <t>(Specify test)</t>
    </r>
  </si>
  <si>
    <t>Deflection measurements (FWD) (Clause A20.1.5.5e))</t>
  </si>
  <si>
    <t>Dispute Adjudication Board (DAB)</t>
  </si>
  <si>
    <t>C1.2.10.1</t>
  </si>
  <si>
    <t>Employer’s contribution to DAB (50%)</t>
  </si>
  <si>
    <t>PC1.2.10</t>
  </si>
  <si>
    <t>PC1.3.1</t>
  </si>
  <si>
    <t>C1.3.1.4</t>
  </si>
  <si>
    <t>De-establishment</t>
  </si>
  <si>
    <t>Re-establishment</t>
  </si>
  <si>
    <t>Engineer's cost</t>
  </si>
  <si>
    <t>Suspension Cost</t>
  </si>
  <si>
    <t>Suspension period</t>
  </si>
  <si>
    <t>number</t>
  </si>
  <si>
    <t>PC20.1.5</t>
  </si>
  <si>
    <t>PC20.1.6</t>
  </si>
  <si>
    <t>C20.1.6.1</t>
  </si>
  <si>
    <t>Direct payment by contractor</t>
  </si>
  <si>
    <t>X</t>
  </si>
  <si>
    <t>Note to compiler: Items requiring additional information to be provided by compiler is marked in this column by X.</t>
  </si>
  <si>
    <r>
      <t>Commercial materials identified by the Employer from commercial, private or other non-commercial suppliers (</t>
    </r>
    <r>
      <rPr>
        <b/>
        <i/>
        <sz val="10"/>
        <rFont val="Arial"/>
        <family val="2"/>
      </rPr>
      <t>specify the source/s</t>
    </r>
    <r>
      <rPr>
        <b/>
        <sz val="10"/>
        <rFont val="Arial"/>
        <family val="2"/>
      </rPr>
      <t xml:space="preserve">) </t>
    </r>
  </si>
  <si>
    <t>Additional uniform sections</t>
  </si>
  <si>
    <r>
      <t>Reinstatement of concrete layers</t>
    </r>
    <r>
      <rPr>
        <b/>
        <i/>
        <sz val="10"/>
        <color theme="1"/>
        <rFont val="Arial"/>
        <family val="2"/>
      </rPr>
      <t xml:space="preserve"> (Excluding texturing and curing)</t>
    </r>
  </si>
  <si>
    <r>
      <t>Performance based thermoplastic road marking, broken or unbroken (</t>
    </r>
    <r>
      <rPr>
        <i/>
        <sz val="10"/>
        <color theme="1"/>
        <rFont val="Arial"/>
        <family val="2"/>
      </rPr>
      <t>colour and width of line indicated</t>
    </r>
    <r>
      <rPr>
        <sz val="10"/>
        <color theme="1"/>
        <rFont val="Arial"/>
        <family val="2"/>
      </rPr>
      <t>)</t>
    </r>
  </si>
  <si>
    <t>Fill within a restricted area (extra over item C5.2.2)</t>
  </si>
  <si>
    <t>Mass excavation within a restricted area (extra over item C13.1.3)</t>
  </si>
  <si>
    <r>
      <t xml:space="preserve">Sounding survey </t>
    </r>
    <r>
      <rPr>
        <sz val="10"/>
        <color theme="1"/>
        <rFont val="Arial"/>
        <family val="2"/>
      </rPr>
      <t>(Prior to repair of the surface)</t>
    </r>
  </si>
  <si>
    <t>SECTION D - D1000</t>
  </si>
  <si>
    <t>Payment of independent site laboratory</t>
  </si>
  <si>
    <r>
      <t xml:space="preserve">Application of slurry for texture improvement, applied by hand </t>
    </r>
    <r>
      <rPr>
        <i/>
        <sz val="10"/>
        <color theme="1"/>
        <rFont val="Arial"/>
        <family val="2"/>
      </rPr>
      <t xml:space="preserve">(indicate </t>
    </r>
    <r>
      <rPr>
        <i/>
        <sz val="10"/>
        <color rgb="FFFF0000"/>
        <rFont val="Arial"/>
        <family val="2"/>
      </rPr>
      <t>slurry</t>
    </r>
    <r>
      <rPr>
        <i/>
        <sz val="10"/>
        <color theme="1"/>
        <rFont val="Arial"/>
        <family val="2"/>
      </rPr>
      <t xml:space="preserve"> grade, type of emulsion, filler type)</t>
    </r>
  </si>
  <si>
    <r>
      <t xml:space="preserve">Application of slurry for texture improvement, applied by spreader box </t>
    </r>
    <r>
      <rPr>
        <i/>
        <sz val="10"/>
        <color theme="1"/>
        <rFont val="Arial"/>
        <family val="2"/>
      </rPr>
      <t xml:space="preserve">(indicate </t>
    </r>
    <r>
      <rPr>
        <i/>
        <sz val="10"/>
        <color rgb="FFFF0000"/>
        <rFont val="Arial"/>
        <family val="2"/>
      </rPr>
      <t>slurry</t>
    </r>
    <r>
      <rPr>
        <i/>
        <sz val="10"/>
        <color theme="1"/>
        <rFont val="Arial"/>
        <family val="2"/>
      </rPr>
      <t xml:space="preserve"> grade, type of emulsion, filler type)</t>
    </r>
  </si>
  <si>
    <r>
      <t xml:space="preserve">Application of microsurfacing for texture improvement, applied by spreader box </t>
    </r>
    <r>
      <rPr>
        <i/>
        <sz val="10"/>
        <color theme="1"/>
        <rFont val="Arial"/>
        <family val="2"/>
      </rPr>
      <t xml:space="preserve">(indicate </t>
    </r>
    <r>
      <rPr>
        <i/>
        <sz val="10"/>
        <color rgb="FFFF0000"/>
        <rFont val="Arial"/>
        <family val="2"/>
      </rPr>
      <t>slurry</t>
    </r>
    <r>
      <rPr>
        <i/>
        <sz val="10"/>
        <color theme="1"/>
        <rFont val="Arial"/>
        <family val="2"/>
      </rPr>
      <t xml:space="preserve"> grade, type of emulsion, filler type)</t>
    </r>
  </si>
  <si>
    <r>
      <t xml:space="preserve">Slurry-bound macadam seal with 20mm aggregate and slurry </t>
    </r>
    <r>
      <rPr>
        <i/>
        <sz val="10"/>
        <color theme="1"/>
        <rFont val="Arial"/>
        <family val="2"/>
      </rPr>
      <t xml:space="preserve">(indicate thickness and grade of aggregate </t>
    </r>
    <r>
      <rPr>
        <i/>
        <sz val="10"/>
        <color rgb="FFFF0000"/>
        <rFont val="Arial"/>
        <family val="2"/>
      </rPr>
      <t>and slurry grade</t>
    </r>
    <r>
      <rPr>
        <i/>
        <sz val="10"/>
        <color theme="1"/>
        <rFont val="Arial"/>
        <family val="2"/>
      </rPr>
      <t>)</t>
    </r>
  </si>
  <si>
    <r>
      <t xml:space="preserve">Slurry-bound macadam seal with 28mm aggregate and slurry </t>
    </r>
    <r>
      <rPr>
        <i/>
        <sz val="10"/>
        <color theme="1"/>
        <rFont val="Arial"/>
        <family val="2"/>
      </rPr>
      <t xml:space="preserve">(indicate thickness and grade of aggregate </t>
    </r>
    <r>
      <rPr>
        <i/>
        <sz val="10"/>
        <color rgb="FFFF0000"/>
        <rFont val="Arial"/>
        <family val="2"/>
      </rPr>
      <t>and slurry grade</t>
    </r>
    <r>
      <rPr>
        <i/>
        <sz val="10"/>
        <color theme="1"/>
        <rFont val="Arial"/>
        <family val="2"/>
      </rPr>
      <t>)</t>
    </r>
  </si>
  <si>
    <r>
      <t xml:space="preserve">Conventional slurry </t>
    </r>
    <r>
      <rPr>
        <i/>
        <sz val="10"/>
        <color theme="1"/>
        <rFont val="Arial"/>
        <family val="2"/>
      </rPr>
      <t xml:space="preserve">(indicate type and grade of binder and grade of aggregate </t>
    </r>
    <r>
      <rPr>
        <i/>
        <sz val="10"/>
        <color rgb="FFFF0000"/>
        <rFont val="Arial"/>
        <family val="2"/>
      </rPr>
      <t>and slurry grade</t>
    </r>
    <r>
      <rPr>
        <i/>
        <sz val="10"/>
        <color theme="1"/>
        <rFont val="Arial"/>
        <family val="2"/>
      </rPr>
      <t>)</t>
    </r>
  </si>
  <si>
    <r>
      <t xml:space="preserve">Slurry-bound macadam seal with 14mm aggregate and slurry </t>
    </r>
    <r>
      <rPr>
        <i/>
        <sz val="10"/>
        <color theme="1"/>
        <rFont val="Arial"/>
        <family val="2"/>
      </rPr>
      <t xml:space="preserve">(indicate thickness and grade of aggregate </t>
    </r>
    <r>
      <rPr>
        <i/>
        <sz val="10"/>
        <color rgb="FFFF0000"/>
        <rFont val="Arial"/>
        <family val="2"/>
      </rPr>
      <t>and slurry grade</t>
    </r>
    <r>
      <rPr>
        <i/>
        <sz val="10"/>
        <color theme="1"/>
        <rFont val="Arial"/>
        <family val="2"/>
      </rPr>
      <t>)</t>
    </r>
  </si>
  <si>
    <t>For milling add items C8.8/C4.3.6 or C8.8/C4.3.7</t>
  </si>
  <si>
    <t>Note to compiler: Add this pay item PC20.1.6 if the site laboratory is to be paid by the contractor (See Clause C4.7 of the Site laboratory pro-forma document):</t>
  </si>
  <si>
    <t>Handling cost and profit in respect of item PC20.1.6.1</t>
  </si>
  <si>
    <t>Financial contribution for an independent site/commercial laboratory (to be a negative rate)</t>
  </si>
  <si>
    <t>X Delete site or commercial</t>
  </si>
  <si>
    <t>Add items from other Sections as spedified in C1.1.3.7 and identified in Part C3(iii) where applicable</t>
  </si>
  <si>
    <t>Add items and specification for special tests not covered in std spec such as ASR testing, radiogaphy, thermography, ground penetrating radar, vibration or acoustic measurements etc, where applicable</t>
  </si>
  <si>
    <t>Epoxy generally not preferred due to temperature characteristics and elastic modulus differences from concrete</t>
  </si>
  <si>
    <t>R3 can be considered for both structural and non-structural repairs where applicable</t>
  </si>
  <si>
    <r>
      <t xml:space="preserve">Drilling of cores </t>
    </r>
    <r>
      <rPr>
        <i/>
        <sz val="10"/>
        <rFont val="Arial"/>
        <family val="2"/>
      </rPr>
      <t>(specify diameter of cores)</t>
    </r>
  </si>
  <si>
    <t>PC1.2.7</t>
  </si>
  <si>
    <t>Handling cost, profit and all other charges in respect of item C1.2.7.1</t>
  </si>
  <si>
    <t>Handling cost, profit and all other charges in respect of item C1.2.7.3</t>
  </si>
  <si>
    <t>PC3.2.2</t>
  </si>
  <si>
    <r>
      <t xml:space="preserve">With dry mixture </t>
    </r>
    <r>
      <rPr>
        <i/>
        <sz val="10"/>
        <color theme="1"/>
        <rFont val="Arial"/>
        <family val="2"/>
      </rPr>
      <t>(specify cement content)</t>
    </r>
    <r>
      <rPr>
        <sz val="10"/>
        <color theme="1"/>
        <rFont val="Arial"/>
        <family val="2"/>
      </rPr>
      <t xml:space="preserve"> </t>
    </r>
  </si>
  <si>
    <t>PC3.2.13</t>
  </si>
  <si>
    <t>PC9.1.9</t>
  </si>
  <si>
    <t>To indicate paint type where more than one is specified eg for guardrails only to specify aluminium paint</t>
  </si>
  <si>
    <t>Note to compiler: 395 is generally used but if different size mesh is required it should be amended.</t>
  </si>
  <si>
    <t>Note the specified nominal rate. If linemarking is applied on a rough texture eg Seal surface, sufficient allowance to be made in the quantity rather than a Rate only item</t>
  </si>
  <si>
    <t>PC3.3.6</t>
  </si>
  <si>
    <t>Chutes (typical designs):</t>
  </si>
  <si>
    <r>
      <t xml:space="preserve">Prefabricated chutes </t>
    </r>
    <r>
      <rPr>
        <i/>
        <sz val="10"/>
        <color theme="1"/>
        <rFont val="Arial"/>
        <family val="2"/>
      </rPr>
      <t>(description of type with reference to drawing)</t>
    </r>
  </si>
  <si>
    <t>Can specify HdPE downchute pipes here</t>
  </si>
  <si>
    <t>PC10.1.4</t>
  </si>
  <si>
    <t>PC11.4.2</t>
  </si>
  <si>
    <t>To indicate slurry grade - Fine slurry- fine grade or Fine slurry- medium grade. The slurry grade specified is dependent on existing surface texture.</t>
  </si>
  <si>
    <t>To indicate slurry grade - Coarse slurry- Type 2</t>
  </si>
  <si>
    <t>PC8.6.2</t>
  </si>
  <si>
    <t>Bituminous binder variation</t>
  </si>
  <si>
    <r>
      <t>Bitumen emulsion (specify</t>
    </r>
    <r>
      <rPr>
        <i/>
        <sz val="10"/>
        <color theme="1"/>
        <rFont val="Arial"/>
        <family val="2"/>
      </rPr>
      <t xml:space="preserve"> type and binder content)</t>
    </r>
  </si>
  <si>
    <t>C8.6.2.1</t>
  </si>
  <si>
    <t>PC1.5.4</t>
  </si>
  <si>
    <t>PC10.1.2</t>
  </si>
  <si>
    <t>PC10.1.3</t>
  </si>
  <si>
    <t>PC10.1.6</t>
  </si>
  <si>
    <t>PC10.1.11</t>
  </si>
  <si>
    <t>PC10.1.12</t>
  </si>
  <si>
    <t>D10.07</t>
  </si>
  <si>
    <t>Community Development Component</t>
  </si>
  <si>
    <t>D10.07.01</t>
  </si>
  <si>
    <t>Contractor’s Personnel</t>
  </si>
  <si>
    <t>Contractor’s Training Staff</t>
  </si>
  <si>
    <t>Training Provider</t>
  </si>
  <si>
    <t>Practitioners</t>
  </si>
  <si>
    <t>Assessors</t>
  </si>
  <si>
    <t>Moderators</t>
  </si>
  <si>
    <t>Contractor’s Construction Management Staff</t>
  </si>
  <si>
    <t>Construction Manager</t>
  </si>
  <si>
    <t>Construction Mentors</t>
  </si>
  <si>
    <t>Construction Supervisors</t>
  </si>
  <si>
    <t>Clerk of Works</t>
  </si>
  <si>
    <t>D10.07.02</t>
  </si>
  <si>
    <t>Contractor’s Training Facility and Establishment of Staff</t>
  </si>
  <si>
    <t>Providing a Training Facility</t>
  </si>
  <si>
    <t>Establishment of the Contractor’s Training Staff for all CD component phases, including PPE</t>
  </si>
  <si>
    <t>Establishment of the Contractor’s Construction Management Staff during the Training phases of the CD component, including PPE</t>
  </si>
  <si>
    <t>D10.07.03</t>
  </si>
  <si>
    <t>Training and Skills Dvelopment Programme</t>
  </si>
  <si>
    <t>Resources Audit Chapter</t>
  </si>
  <si>
    <t>Skills Audit Chapter</t>
  </si>
  <si>
    <t>Market Analysis Chapter</t>
  </si>
  <si>
    <t>Approved Training and Skills Development Programme for the CD component</t>
  </si>
  <si>
    <t>D10.07.04</t>
  </si>
  <si>
    <t>Training Provisions</t>
  </si>
  <si>
    <t>Training for Trainee Targeted Enterprises</t>
  </si>
  <si>
    <t>NQF Level 2 training</t>
  </si>
  <si>
    <t>NQF Level 3 training</t>
  </si>
  <si>
    <t>NQF Level 4 training</t>
  </si>
  <si>
    <t>NQF Level 5 training</t>
  </si>
  <si>
    <t>Trainee Credit</t>
  </si>
  <si>
    <t>Targeted Labour</t>
  </si>
  <si>
    <t>Handling cost and profit i.r.o. item D10.07.04(b)(i)</t>
  </si>
  <si>
    <t>D10.07.05</t>
  </si>
  <si>
    <t>Check formatting for quantity/rate/amount</t>
  </si>
  <si>
    <t>Theoretical (Classroom) Training</t>
  </si>
  <si>
    <t>Registration of Trainees</t>
  </si>
  <si>
    <t>Induction of Trainees</t>
  </si>
  <si>
    <t>Stationery and Learning Aids</t>
  </si>
  <si>
    <t>Learning Material, Workbooks and Logbooks</t>
  </si>
  <si>
    <t>Contract and Specification Documents</t>
  </si>
  <si>
    <t>D10.07.06</t>
  </si>
  <si>
    <t>Practical (Workplace) Training</t>
  </si>
  <si>
    <t>D10.07.07</t>
  </si>
  <si>
    <t>Contractor’s Responsibilities Towards Trainees</t>
  </si>
  <si>
    <t>Trainee Sustenence</t>
  </si>
  <si>
    <t>Handling cost and profit i.r.o. item D10.07.07(a)(i)</t>
  </si>
  <si>
    <t>Trainee Stipends</t>
  </si>
  <si>
    <t>Handling cost and profit i.r.o. item D10.07.07(b)(i)</t>
  </si>
  <si>
    <t>D10.07.08</t>
  </si>
  <si>
    <t>Construction Simulation Phase</t>
  </si>
  <si>
    <t>D10.07.09</t>
  </si>
  <si>
    <t>Construction Management Phase</t>
  </si>
  <si>
    <t>D10.07.10</t>
  </si>
  <si>
    <t>Construction of the CD Component Works</t>
  </si>
  <si>
    <t>Payments associated with the construction of the CD component Works carried out by Trainee Targeted Enterprise subcontractors of CIDB 1 to 4 contractor grading designation</t>
  </si>
  <si>
    <t>Handling costs and profit in respect of payment associated with subitem D10.07.10(a)</t>
  </si>
  <si>
    <t>Fluctuation between the main contractor’s rates and that of the Trainee Targeted Enterprise subcontractors</t>
  </si>
  <si>
    <t>Preliminary and General Obligations of Trainee Targeted Enterprise sub-contractors appointed for the CD component</t>
  </si>
  <si>
    <t>Mobilisation period</t>
  </si>
  <si>
    <t>Execution of the works</t>
  </si>
  <si>
    <t>Note to compiler: Add this pay item D10.07.10(c) if the community development work is defined and seperately scheduled.</t>
  </si>
  <si>
    <t>Note to compiler: Add this pay item D10.07.10(d) if the community development work is defined and seperately scheduled.</t>
  </si>
  <si>
    <r>
      <t xml:space="preserve">Note to compiler: Add this pay item D10.07.10(a) if the community development work is </t>
    </r>
    <r>
      <rPr>
        <b/>
        <sz val="10"/>
        <rFont val="Arial"/>
        <family val="2"/>
      </rPr>
      <t>not</t>
    </r>
    <r>
      <rPr>
        <sz val="10"/>
        <rFont val="Arial"/>
        <family val="2"/>
      </rPr>
      <t xml:space="preserve"> defined and</t>
    </r>
    <r>
      <rPr>
        <b/>
        <sz val="10"/>
        <rFont val="Arial"/>
        <family val="2"/>
      </rPr>
      <t xml:space="preserve"> not</t>
    </r>
    <r>
      <rPr>
        <sz val="10"/>
        <rFont val="Arial"/>
        <family val="2"/>
      </rPr>
      <t xml:space="preserve"> seperately scheduled.</t>
    </r>
  </si>
  <si>
    <r>
      <t xml:space="preserve">Note to compiler: Add this pay item D10.07.10(b) if the community development work is </t>
    </r>
    <r>
      <rPr>
        <b/>
        <sz val="10"/>
        <rFont val="Arial"/>
        <family val="2"/>
      </rPr>
      <t>not</t>
    </r>
    <r>
      <rPr>
        <sz val="10"/>
        <rFont val="Arial"/>
        <family val="2"/>
      </rPr>
      <t xml:space="preserve"> defined and </t>
    </r>
    <r>
      <rPr>
        <b/>
        <sz val="10"/>
        <rFont val="Arial"/>
        <family val="2"/>
      </rPr>
      <t>not</t>
    </r>
    <r>
      <rPr>
        <sz val="10"/>
        <rFont val="Arial"/>
        <family val="2"/>
      </rPr>
      <t xml:space="preserve"> seperately scheduled.</t>
    </r>
  </si>
  <si>
    <t>PC11.7.3</t>
  </si>
  <si>
    <r>
      <t>Moveable barricade/road sign combination (</t>
    </r>
    <r>
      <rPr>
        <i/>
        <sz val="10"/>
        <color theme="1"/>
        <rFont val="Arial"/>
        <family val="2"/>
      </rPr>
      <t>signboard material, background, symbol retro-reflective class and size indicated</t>
    </r>
    <r>
      <rPr>
        <sz val="10"/>
        <color theme="1"/>
        <rFont val="Arial"/>
        <family val="2"/>
      </rPr>
      <t>)</t>
    </r>
  </si>
  <si>
    <t>C11.6.1.13</t>
  </si>
  <si>
    <t>PC11.6.1</t>
  </si>
  <si>
    <t>PC12.5.4</t>
  </si>
  <si>
    <t>Note to compiler: Unit corrected to m3</t>
  </si>
  <si>
    <t>PC12.10.8</t>
  </si>
  <si>
    <t xml:space="preserve">Ground vibration, air blast and fly rock monitoring </t>
  </si>
  <si>
    <t>lum sum</t>
  </si>
  <si>
    <t>PC12.10.1</t>
  </si>
  <si>
    <t>Note to compiler: New item added</t>
  </si>
  <si>
    <t>This Pricing Schedule is based on the COTO Draft Standard (DS) October 2020, and updated for the Works ProForma Book 3 - 2022.1 – June 2022 version saved in EDMS folder 7475454</t>
  </si>
  <si>
    <t>TOTAL CARRIED TO TENDER SUMMARY</t>
  </si>
  <si>
    <t>AMOUNT R</t>
  </si>
  <si>
    <t>Description</t>
  </si>
  <si>
    <t>Item</t>
  </si>
  <si>
    <t>TOTAL CARRIED SUMMARY</t>
  </si>
  <si>
    <t>%</t>
  </si>
  <si>
    <t>Handling cost and profit in respect of item C20.1.6.1</t>
  </si>
  <si>
    <t>PC20.1.6.2</t>
  </si>
  <si>
    <t>PC sum</t>
  </si>
  <si>
    <t>PC20.1.6.1</t>
  </si>
  <si>
    <t>Financial contribution for an independent site laboratory</t>
  </si>
  <si>
    <t xml:space="preserve">(a) Handling cost and profit in 
      respect of item C20.1.4.4 </t>
  </si>
  <si>
    <t xml:space="preserve">(a) Handling cost and profit in 
     respect of item C20.1.4.2 </t>
  </si>
  <si>
    <t xml:space="preserve">(a) Handling cost and profit in
      respect of item C20.1.4.1 </t>
  </si>
  <si>
    <t>Special tests using Automated Road condition assessment instruments operated by service providers as requested by the Engineer for acceptance control in terms of Clause A20.1.3.6b)(iii):</t>
  </si>
  <si>
    <t>No</t>
  </si>
  <si>
    <t xml:space="preserve">      (i) Handling costs and profit in 
          respect of item C20.1.2.2(a)</t>
  </si>
  <si>
    <t>(a) Specify test as determined 
      during construction</t>
  </si>
  <si>
    <t>Employer’s contribution to other special tests:</t>
  </si>
  <si>
    <t>Rate</t>
  </si>
  <si>
    <t>Quantity</t>
  </si>
  <si>
    <t>Unit</t>
  </si>
  <si>
    <t>km</t>
  </si>
  <si>
    <t>m²</t>
  </si>
  <si>
    <t>ha</t>
  </si>
  <si>
    <t xml:space="preserve">prov sum </t>
  </si>
  <si>
    <t>kg</t>
  </si>
  <si>
    <t>(a) Cellulose pulp and Surfasol</t>
  </si>
  <si>
    <t>Anti-erosion compound or hydraulic mulches</t>
  </si>
  <si>
    <t>kℓ</t>
  </si>
  <si>
    <t>(c) Hydroseeding</t>
  </si>
  <si>
    <t>(b) Providing an approved mulch</t>
  </si>
  <si>
    <t xml:space="preserve">      (2) Winter mix</t>
  </si>
  <si>
    <t xml:space="preserve">      (1) Summer mix</t>
  </si>
  <si>
    <t>(a) Providing an approved seed 
      mixture for hydroseeding</t>
  </si>
  <si>
    <t>Rate Only</t>
  </si>
  <si>
    <t>(b) Veld sods</t>
  </si>
  <si>
    <t>(2) Mixture of Kweek and Buffalo 
      grass</t>
  </si>
  <si>
    <t>(1) Cynodon Dactylon</t>
  </si>
  <si>
    <t>(a) Nursery sods</t>
  </si>
  <si>
    <t>(b) Buffalo grass</t>
  </si>
  <si>
    <t>(a) Kweek grass</t>
  </si>
  <si>
    <t>The planting of grass cuttings</t>
  </si>
  <si>
    <t>Grassing:</t>
  </si>
  <si>
    <t>t</t>
  </si>
  <si>
    <t>(e) 3:2:1 (25)</t>
  </si>
  <si>
    <t>(d) 2:3:2 (22)</t>
  </si>
  <si>
    <t>(c) Limestone ammonium nitrate</t>
  </si>
  <si>
    <t>Providing and applying chemical fertilisers and / or soil-improvement material:</t>
  </si>
  <si>
    <t>m³</t>
  </si>
  <si>
    <t>Topsoiling of borrowpits by using topsoil obtained from borrow areas or from the road reserve</t>
  </si>
  <si>
    <t>(b) Topsoil obtained from 
      commercial sources by the 
      Contractor</t>
  </si>
  <si>
    <t>(a) Topsoil obtained from within 
      the road reserve or borrow 
     areas</t>
  </si>
  <si>
    <t>h</t>
  </si>
  <si>
    <t>Trimming using machines for trimming or shaping (alternative to subitem C11.8.1.1):</t>
  </si>
  <si>
    <t xml:space="preserve">      (4) Double sided white/white</t>
  </si>
  <si>
    <t xml:space="preserve">      (3) Double sided white/red</t>
  </si>
  <si>
    <t xml:space="preserve">      (2) Double sided yellow/red</t>
  </si>
  <si>
    <t xml:space="preserve">      (1) Double sided red/red</t>
  </si>
  <si>
    <t>(b) RSA-2:</t>
  </si>
  <si>
    <t>Permanent road studs compliant to SANS 1442</t>
  </si>
  <si>
    <t>Road studs:</t>
  </si>
  <si>
    <t>ℓ</t>
  </si>
  <si>
    <t>(f) Transverse lines, painted 
      islands and arrestor bed
      markings (any colour)</t>
  </si>
  <si>
    <t>(e) Yellow lettering and symbols</t>
  </si>
  <si>
    <t>(d) White lettering and symbols</t>
  </si>
  <si>
    <t xml:space="preserve">      (2) 200mm wide</t>
  </si>
  <si>
    <t xml:space="preserve">      (1) 150mm wide</t>
  </si>
  <si>
    <t>(b) Yellow lines</t>
  </si>
  <si>
    <t xml:space="preserve">      (5) 500mm wide</t>
  </si>
  <si>
    <t xml:space="preserve">      (4) 300mm wide</t>
  </si>
  <si>
    <t xml:space="preserve">      (3) 200mm wide</t>
  </si>
  <si>
    <t xml:space="preserve">      (2) 150mm wide</t>
  </si>
  <si>
    <t xml:space="preserve">      (1) 100mm wide</t>
  </si>
  <si>
    <t>(a) White lines</t>
  </si>
  <si>
    <t>Thermoplastic road marking, broken or unbroken:</t>
  </si>
  <si>
    <t>Thermoplastic road marking:</t>
  </si>
  <si>
    <t>C11.7.3</t>
  </si>
  <si>
    <t>Transverse lines, painted island and arrestor bed markings, any colour (solvent borne road marking paint)</t>
  </si>
  <si>
    <t>Yellow lettering and symbols (solvent borne road marking paint)</t>
  </si>
  <si>
    <t>White lettering and symbols 
(solvent borne road marking paint)</t>
  </si>
  <si>
    <t>(2) 200mm wide</t>
  </si>
  <si>
    <t>(1) 150mm wide</t>
  </si>
  <si>
    <t>Yellow lines broken or unbroken (solvent borne road marking paint)</t>
  </si>
  <si>
    <t>(5) 500mm wide</t>
  </si>
  <si>
    <t>(4) 300mm wide</t>
  </si>
  <si>
    <t>(3) 200mm wide</t>
  </si>
  <si>
    <t>(2) 150mm wide</t>
  </si>
  <si>
    <t>(1) 100mm wide</t>
  </si>
  <si>
    <t>White lines broken or unbroken (solvent borne road marking paint)</t>
  </si>
  <si>
    <t>Size 200 x 800mm (steel post and retro-reflective material, Class III) (W401 &amp; W402)</t>
  </si>
  <si>
    <t>PC11.6.8.2</t>
  </si>
  <si>
    <t>Size 150 x 600mm (steel post and retro-reflective material, Class III) (W401 &amp; W402)</t>
  </si>
  <si>
    <t>PC11.6.8.1</t>
  </si>
  <si>
    <t>Danger plates at culverts / structures / chevrons at sharp curves:</t>
  </si>
  <si>
    <t>PC11.6.8</t>
  </si>
  <si>
    <t>(d) Exceeding 10m²</t>
  </si>
  <si>
    <t>(c) Exceeding 2,0m² but not 10m²</t>
  </si>
  <si>
    <t>(b) Area exceeding 0,5 m² but not 
      2,0m²</t>
  </si>
  <si>
    <t>Dismantling and storing of road signs and overhead signs:</t>
  </si>
  <si>
    <t>Exceeding 10m²</t>
  </si>
  <si>
    <t>Exceeding 2,0m² but not 10m²</t>
  </si>
  <si>
    <t>Area exceeding 0,5 m² but not 2,0m²</t>
  </si>
  <si>
    <t>Extra over item C11.6.5.1 and 2 for cement-treated soil backfill</t>
  </si>
  <si>
    <t>Excavation and backfilling for road sign supports (not applicable to kilometre posts):</t>
  </si>
  <si>
    <t>Kilometre markers on posts (Refer to Dwg. No. TD-R-RS-1400-V1)</t>
  </si>
  <si>
    <t>Kilometre markers:</t>
  </si>
  <si>
    <t>m</t>
  </si>
  <si>
    <t>(d) 200mm diameter</t>
  </si>
  <si>
    <t>(c) 175mm diameter</t>
  </si>
  <si>
    <t>(b) 150mm diameter</t>
  </si>
  <si>
    <t>(a) 125mm diameter</t>
  </si>
  <si>
    <t>(a) Class III</t>
  </si>
  <si>
    <t>(a) Class I</t>
  </si>
  <si>
    <t>(c) 1200 mm size (prepainted 
      galvanized steel, background 
      and symbol retro-reflective 
      class iii)</t>
  </si>
  <si>
    <t>Warning signs, permanent:</t>
  </si>
  <si>
    <t>(c) 1200 mm diameter (prepainted 
      galvanized steel, background 
      and symbol retro-reflective 
      class iii)</t>
  </si>
  <si>
    <t>(a) 600 mm diameter (prepainted 
     galvanized steel, background 
     and symbol retro-reflective 
     class iii)</t>
  </si>
  <si>
    <t>Regulatory signs, permanent:</t>
  </si>
  <si>
    <t>(c) Area exceeding 2,0 m² but not 
     10 m²</t>
  </si>
  <si>
    <t>(b) Area exceeding 0,5 m² but not 
      2,0 m²</t>
  </si>
  <si>
    <t>Road signboards with painted or coloured semi-matt background. Symbols, lettering  and borders in semi- matt black or in Class I retro-reflective material, where the sign board is constructed from:</t>
  </si>
  <si>
    <t>C11.6.1</t>
  </si>
  <si>
    <t>(d) Security fences</t>
  </si>
  <si>
    <t>(c) Pedestrian fences</t>
  </si>
  <si>
    <t>(a) Stock-proof fences</t>
  </si>
  <si>
    <t>Repairing existing fences</t>
  </si>
  <si>
    <t>Mild steel pipes (75mm diameter and 2,5mm wall thickness)</t>
  </si>
  <si>
    <t>(e) Game fences</t>
  </si>
  <si>
    <t>(b) Double leaf, 5,0m x 2,25m 
      gate, complete as specified for 
      game proof fencing and fully 
      galvanized</t>
  </si>
  <si>
    <t>(a) Single leaf, 4,2m x 1,4m 
      goverment pattern farm gate, 
     complete as specified and fully 
     galvanized</t>
  </si>
  <si>
    <t>New gates</t>
  </si>
  <si>
    <r>
      <t>m</t>
    </r>
    <r>
      <rPr>
        <vertAlign val="superscript"/>
        <sz val="9"/>
        <rFont val="Arial"/>
        <family val="2"/>
      </rPr>
      <t>2</t>
    </r>
  </si>
  <si>
    <t>Welded steel mesh 100mm x 50mm x 2,5mm dia. (1800mm height), fully galvanized</t>
  </si>
  <si>
    <t>PC11.5.1.12</t>
  </si>
  <si>
    <t xml:space="preserve">        (1) Steel cross brace 
              supports, 60mm dia. x 
              3mm wall bent and 
              flattened as specified, 
              fully galvanized, 2,4m 
              long</t>
  </si>
  <si>
    <t xml:space="preserve">(i) Steel stays and anchors </t>
  </si>
  <si>
    <t>(c) Horizontal:</t>
  </si>
  <si>
    <t xml:space="preserve">        (4) Straining wire, 4mm dia. 
             mild steel, fully 
             galvanized (4 strands, 
             doubled and twisted to 
             take strain) </t>
  </si>
  <si>
    <t xml:space="preserve">        (3) Steel stays and anchors, 
              75mm dia. x 3mm wall 
              with base plate, fully 
              galvanized, 3,05m long</t>
  </si>
  <si>
    <t xml:space="preserve">        (2) Steel stays and anchors, 
              60mm dia. x 3mm wall 
              with base plate, fully 
              galvanized, 3,35m long</t>
  </si>
  <si>
    <t xml:space="preserve">        (1) Steel stays and anchors, 
             60mm dia. x 3mm wall 
             with base plate, fully 
             galvanized, 2,13m long</t>
  </si>
  <si>
    <t>(b) Inclined:</t>
  </si>
  <si>
    <t xml:space="preserve">        (3) Steel straining posts, 
             100mm dia. x 3mm wall 
             with steel caps and 
             base plate, fully 
             galvanized, 2,8m long</t>
  </si>
  <si>
    <t xml:space="preserve">        (2) Steel straining posts, 
             100mm dia. x 3mm wall 
             with steel caps and 
             base plate, fully 
             galvanized, 3,0m long</t>
  </si>
  <si>
    <t xml:space="preserve">        (1) Steel straining posts, 
               100mm dia. x 3mm wall 
               with steel caps and 
               base plate, fully 
               galvanized, 2,13m long</t>
  </si>
  <si>
    <t xml:space="preserve">(i) Steel straining posts </t>
  </si>
  <si>
    <t>(a) Vertical:</t>
  </si>
  <si>
    <t xml:space="preserve">      (ii) 2.25m long</t>
  </si>
  <si>
    <t xml:space="preserve">      (i) 1,4m long</t>
  </si>
  <si>
    <t>Droppers (0,56 kg/m steel, ridgeback pattern, protective bitumen coating):</t>
  </si>
  <si>
    <t xml:space="preserve">      (iii) 2,60m long</t>
  </si>
  <si>
    <t xml:space="preserve">      (ii) 3,00m long</t>
  </si>
  <si>
    <t xml:space="preserve">      (i) 1,85m long</t>
  </si>
  <si>
    <t>Standards (2.5 kg/m "Y" section steel, complete with holes at 50mm centres, protective bitumen coating)</t>
  </si>
  <si>
    <t>Wire netting (75mm x 1,8mm dia. gavanized mesh)</t>
  </si>
  <si>
    <t xml:space="preserve">      (i) High tensile grade steel, 
           single strand 3,2mm x 
           2,5mm oval-shaped wire 
          (SANS 675)</t>
  </si>
  <si>
    <t xml:space="preserve">Zinc-coated smooth wire </t>
  </si>
  <si>
    <t xml:space="preserve">      (i) High tensile grade steel, 
          single strand 3,2mm x 
          2,5mm oval-shaped wire 
         (SANS 675)</t>
  </si>
  <si>
    <t>Zinc-coated barbed wire</t>
  </si>
  <si>
    <t>TOTAL TO SUMMARY</t>
  </si>
  <si>
    <t>Removing existing guardrails</t>
  </si>
  <si>
    <t>Reflective plates:</t>
  </si>
  <si>
    <t>(f) Bridge adaptors (including extra 
    rails and posts) 
    (TD-R-GR-1200-V1)</t>
  </si>
  <si>
    <t>(e) End treatments where double 
     guardrail sections are specified 
     (TD-R-GR-1100-V1)</t>
  </si>
  <si>
    <t>(b) Bullnoses to SANS 1350</t>
  </si>
  <si>
    <t>(a) End wings to SANS 1350</t>
  </si>
  <si>
    <t>(d) Extra over C11.4.1.1(a) and 
      C11.4.1.1(b) for excavating 
      holes of posts using labour 
      enhanced methods (soft and 
      intermediate)</t>
  </si>
  <si>
    <t>(b) On steel posts used at specific 
      locations (TD-R-GR-1002-V1)</t>
  </si>
  <si>
    <t>(a) On timber posts 
      (TD-R-GR-1001-V1)</t>
  </si>
  <si>
    <t>Erecting of guardrails at 3,81 m spacing:</t>
  </si>
  <si>
    <t>High-tensile steel bars (Tie-bars, Y20-500 1500mm long)</t>
  </si>
  <si>
    <t>C11.2.6/ C3.2.10.2</t>
  </si>
  <si>
    <t>Mortar grouting of gabion mattresses</t>
  </si>
  <si>
    <t>PC11.2.5</t>
  </si>
  <si>
    <t>Geotextile (Grade 1, non-woven, min. mass 320 g/m²) (grade A6)</t>
  </si>
  <si>
    <t>(c) 6m x 2m x 0,3m gabion 
     mattress</t>
  </si>
  <si>
    <t>(b) 3m x 1m x 0,3m gabion 
     mattress</t>
  </si>
  <si>
    <t>(a) 2m x 1m x 0,3m gabion 
     mattress</t>
  </si>
  <si>
    <t>PVC-coated gabion mattresses</t>
  </si>
  <si>
    <t>(e) 4m x 1m x 1m gabion box</t>
  </si>
  <si>
    <t>(d) 3m x 1m x 1m gabion box</t>
  </si>
  <si>
    <t>(c) 2m x 1m x 1m gabion box</t>
  </si>
  <si>
    <t>(b) 3m x 1m x 0,5m gabion box</t>
  </si>
  <si>
    <t>(a) 1m x 0.5m x 0,5m gabion box</t>
  </si>
  <si>
    <t>PVC coated gabion boxes</t>
  </si>
  <si>
    <t>(a) 0m to 1,5m</t>
  </si>
  <si>
    <t>Excavating all material situated within the following depth ranges below the surface level:</t>
  </si>
  <si>
    <t>(c) Geotextile (Grade 1 non-woven) 
      (grade A8 geotextile)</t>
  </si>
  <si>
    <t>(b) Filter sand (protective layer on 
      geotextile)</t>
  </si>
  <si>
    <t>Dumped riprap (50kg rock)</t>
  </si>
  <si>
    <t>Packed riprap (50kg rock)</t>
  </si>
  <si>
    <t>Riprap:</t>
  </si>
  <si>
    <t>(a) Method 1</t>
  </si>
  <si>
    <t>Plain stone pitching:</t>
  </si>
  <si>
    <t>Stone pitching:</t>
  </si>
  <si>
    <t>Bituminous single seal with 20mm aggregate and first slurry (Hot applied polymer modified bitumen binder of Class S-E1, ine Grade/Fine Slurry)</t>
  </si>
  <si>
    <t>Bituminous single seal with 20mm aggregate and first slurry (Class SC-E2 (70-73)(t), ine Grade/Fine Slurry)</t>
  </si>
  <si>
    <t>Trial sections for all seal types specified (specify seal type)</t>
  </si>
  <si>
    <t>Extra over C10.1.22.1 for application of second slurry (Fine Grade/Fine Slurry)</t>
  </si>
  <si>
    <t>Product containing low flashpoint solvent</t>
  </si>
  <si>
    <t>Precoating of aggregate using a dedicated plant:</t>
  </si>
  <si>
    <t>Aggregate variation (Grade A):</t>
  </si>
  <si>
    <t>Homogeneous modified binder (Class S-E1) hot applied</t>
  </si>
  <si>
    <t>Homogeneous modified binder (SC-E2 (70-73)(t)) cold applied</t>
  </si>
  <si>
    <t>Coring of asphalt layers:</t>
  </si>
  <si>
    <t>Bituminous bond coat – net bitumen (Stable grade bituminous emulsion)</t>
  </si>
  <si>
    <t>Active filler (lime)</t>
  </si>
  <si>
    <t>Aggregate</t>
  </si>
  <si>
    <t>Bitumen binder PG64-16E (A-E2)</t>
  </si>
  <si>
    <t>Variation rates:</t>
  </si>
  <si>
    <t>Extra over payment items C9.1.4.1 and C9.1.5.1 (45mm thick, stone skeletal coarse continuously graded asphalt, PG64-16E (NMPS) (70-73)(t) binder, 14mm, by hand/paver)</t>
  </si>
  <si>
    <t>Placing and compacting asphalt in restricted areas:</t>
  </si>
  <si>
    <t>(a) Asphalt layers stone skeletal 
     coarse continuously graded 
     asphalt, PG64-16E (A-E2)
    (70-73)(t) binder, 45mm minimum 
     thickness, Level II at 
     intersections with N11-13</t>
  </si>
  <si>
    <t>New construction:</t>
  </si>
  <si>
    <t>Asphalt surfacing:</t>
  </si>
  <si>
    <t>Applied by hand using brushes on all exposed transverse and longitudinal construction joints</t>
  </si>
  <si>
    <t>Applied in restricted areas using a portable pressure sprayer</t>
  </si>
  <si>
    <t>30% Stable-grade net bitumen emulsion as specified. Applied with a calibrated distributer</t>
  </si>
  <si>
    <t>Application of bond coat:</t>
  </si>
  <si>
    <t>Asphalt layers stone skeletal coarse continuously graded, PG64-16E (A-E2) (70-73)(t) asphalt, for 45mm minimum thickness by paver</t>
  </si>
  <si>
    <t>Construction of trial sections:</t>
  </si>
  <si>
    <t xml:space="preserve">   (2) Surfacing (PG64-16S (50/70), 
         Level IB)</t>
  </si>
  <si>
    <t xml:space="preserve">   (1)  Base (PG64-16S (50/70), 
         Level IB)</t>
  </si>
  <si>
    <t xml:space="preserve">(a) Continuously graded base or 
     surfacing </t>
  </si>
  <si>
    <t>(a) Continuously graded base or 
     surfacing (PG64-16E (A-E2)
     (70-73)(t), Level II)</t>
  </si>
  <si>
    <t>Asphalt mix designs:</t>
  </si>
  <si>
    <t>MC-30 cut-back bitumen</t>
  </si>
  <si>
    <t>For subbase layer</t>
  </si>
  <si>
    <t>Material shortfall or make-up material:</t>
  </si>
  <si>
    <t xml:space="preserve">     (2) 300mm compacted layer 
           thickness</t>
  </si>
  <si>
    <t xml:space="preserve">     (1) 150mm compacted layer 
           thickness</t>
  </si>
  <si>
    <t>(d) Using pre-pulverised material 
     (as per item C5.5.8) 
     compacted to 97% MDD, to 
     layer thickness:</t>
  </si>
  <si>
    <t>In-situ reconstruction of a pavement layer using a recycler to construct a stabilised subbase layer:</t>
  </si>
  <si>
    <t>Cross mixing of material (150mm)</t>
  </si>
  <si>
    <t>Roller-pass compaction of an exposed pavement layer:</t>
  </si>
  <si>
    <t>Stabilised gravel layer (300mm)</t>
  </si>
  <si>
    <t>Crushed stone base (150mm)</t>
  </si>
  <si>
    <t>Asphalt wearing course (40mm)</t>
  </si>
  <si>
    <t>Pre-pulverising material in the existing pavement:</t>
  </si>
  <si>
    <t>Pre-milling an asphalt wearing course (depth of pre-milling varies between 10 mm and 40 mm maximum)</t>
  </si>
  <si>
    <t>(a) CEM II (A-L) 32,5N</t>
  </si>
  <si>
    <t>Addition of cementitious stabilisation agents for pavement layers and spreading the agent using bags and labour enhancement methods:</t>
  </si>
  <si>
    <t>Addition of cementitious stabilisation agents for pavement layers:</t>
  </si>
  <si>
    <t>(2) 300mm of subbase layers</t>
  </si>
  <si>
    <t>(1) 150mm of subbase layers</t>
  </si>
  <si>
    <t>Chemical stabilisation of pavement layers</t>
  </si>
  <si>
    <t>C5.3.10.1</t>
  </si>
  <si>
    <t>Removal of a completed trial section:</t>
  </si>
  <si>
    <t>(c) Crushed stone base layer 
      (150mm) trial section</t>
  </si>
  <si>
    <t>(b) Crushed stone subbase layer 
      (300mm) trial section</t>
  </si>
  <si>
    <t>Construction of a trial section using conventional methods of construction:</t>
  </si>
  <si>
    <t>(aa) G1 crushed stone base layer 
        (150mm) compacted to 88% 
        of AD (Category B road)</t>
  </si>
  <si>
    <t xml:space="preserve">   (2) 97% of maximum dry density 
         (1 x 300mm layer thickness)</t>
  </si>
  <si>
    <t xml:space="preserve">    (1) 97% of maximum dry density 
         (1 x 150mm layer thickness)</t>
  </si>
  <si>
    <t>(q) G5A crushed rock / boulder 
      subbase layer  compacted to 
      97 % of MDD</t>
  </si>
  <si>
    <t>(h) Gravel shoulder layer (150mm) 
      compacted to 95% of MDD</t>
  </si>
  <si>
    <t xml:space="preserve">   (2) Correction layer thickness 
         between 150mm and 300mm</t>
  </si>
  <si>
    <t xml:space="preserve">   (1) 150mm layer thickness</t>
  </si>
  <si>
    <t>(c) Upper selected subgrade layer 
     compacted to 95% of MDD</t>
  </si>
  <si>
    <t>Construction of pavement layers:</t>
  </si>
  <si>
    <t>Compiling and implementing M&amp;U plans for the construction of all the pavement layers</t>
  </si>
  <si>
    <t>m²-pass</t>
  </si>
  <si>
    <t>By normal grid rolling as per clause A5.3.7.3b) (i) to (vii)</t>
  </si>
  <si>
    <t>Breaking down oversize fill material on the road:</t>
  </si>
  <si>
    <t>(b) Compacted to 93% of MDD</t>
  </si>
  <si>
    <t>Fill construction:</t>
  </si>
  <si>
    <t>Grid rollers</t>
  </si>
  <si>
    <t>(b) Unstable material</t>
  </si>
  <si>
    <t>(a) Stable material</t>
  </si>
  <si>
    <t>In layer thicknesses exceeding 200mm:</t>
  </si>
  <si>
    <t>In layer thicknesses of 200mm and less:</t>
  </si>
  <si>
    <t>(1) CEM II (A-L) 32,5N</t>
  </si>
  <si>
    <t>Cementitious stabilising agents:</t>
  </si>
  <si>
    <t>(a) Type G1 material</t>
  </si>
  <si>
    <t>Commercial materials identified by the Contractor from commercial, private or other non-commercial suppliers:</t>
  </si>
  <si>
    <t>Precast and in-situ concrete kerbing, edge beams and channels at precast kerbing</t>
  </si>
  <si>
    <t>Spoiling of paving blocks and road edging in spoil sites designated by the Contractor:</t>
  </si>
  <si>
    <t>Excavate non-compliant or excess pavement layer material to spoil in sites designated by the Contractor, material consisting of:</t>
  </si>
  <si>
    <t>Stockpiling of road layer materials:</t>
  </si>
  <si>
    <t>(i) In-situ concrete kerbing and 
    edge beams</t>
  </si>
  <si>
    <t>(a) Kerbing and edge beams:</t>
  </si>
  <si>
    <t>Excavating material by using conventional road construction equipment:</t>
  </si>
  <si>
    <t>Excavating material by milling:</t>
  </si>
  <si>
    <t>Milling and removal of existing asphalt layers with an average milling depth (Contractor takes ownership):</t>
  </si>
  <si>
    <t>Large milling machine with a cutting width exceeding 1,2 m</t>
  </si>
  <si>
    <t>Small milling machine with a cutting width of 1,2 m or smaller</t>
  </si>
  <si>
    <t>Providing the milling machine on the site:</t>
  </si>
  <si>
    <t>(b) Exceeding 50 mm and up to 
     100 mm</t>
  </si>
  <si>
    <t>(a) Up to 50 mm</t>
  </si>
  <si>
    <t>Saw-cutting existing materials within the following average depth ranges:</t>
  </si>
  <si>
    <t>Removal of bituminous seal surfacing (thickness not exceeding 30 mm)</t>
  </si>
  <si>
    <t>(a) In soft material</t>
  </si>
  <si>
    <t>Cuttings:</t>
  </si>
  <si>
    <t>Finishing the side slopes:</t>
  </si>
  <si>
    <t>Breaking down oversize material</t>
  </si>
  <si>
    <t>Backfilling of the unavoidable overbreak in hard and boulder excavation:</t>
  </si>
  <si>
    <t>Excavate material to spoil in sites designated by the Contractor, material obtained from:</t>
  </si>
  <si>
    <t>Excavate material to spoil in sites designated by the Employer, material obtained from:</t>
  </si>
  <si>
    <t>Widening of existing cuttings:</t>
  </si>
  <si>
    <t>Excavating of materials in cuttings, material obtained from:</t>
  </si>
  <si>
    <t>Excavation in hard rock using controlled blasting techniques</t>
  </si>
  <si>
    <t>C4.1.22/ C12.10.1</t>
  </si>
  <si>
    <t>Personnel:</t>
  </si>
  <si>
    <t xml:space="preserve">     (1) Hard Rock Quarry</t>
  </si>
  <si>
    <t>(c) Stockpile sites</t>
  </si>
  <si>
    <t>(b) Quarries</t>
  </si>
  <si>
    <t xml:space="preserve">     (5) Borrowpit No 5</t>
  </si>
  <si>
    <t xml:space="preserve">     (1) Borrowpit No 4</t>
  </si>
  <si>
    <t>(a) Borrow pits</t>
  </si>
  <si>
    <t>Stockpiling the material:</t>
  </si>
  <si>
    <t>Moving and re-erecting the crushing, screening and related plants on the site:</t>
  </si>
  <si>
    <t>Producing the material by:</t>
  </si>
  <si>
    <t>Providing crushing, screening and related plants:</t>
  </si>
  <si>
    <t>Excavating of materials in the borrow pits and quarries, material obtained from:</t>
  </si>
  <si>
    <t>(b) Hard material (by blasting)</t>
  </si>
  <si>
    <t>(a) Soft material</t>
  </si>
  <si>
    <t>Removing of the overburden:</t>
  </si>
  <si>
    <t>Construction and maintenance of temporary haul and access roads:</t>
  </si>
  <si>
    <t>Hard rock quarry</t>
  </si>
  <si>
    <t>For quarries</t>
  </si>
  <si>
    <t>Borrow Pit 5</t>
  </si>
  <si>
    <t>Borrow Pit 4</t>
  </si>
  <si>
    <t>For borrow pits</t>
  </si>
  <si>
    <t>(a) Continuous precast side 
      kerb/channel combination, 
      detail as shown on dwg
      251020-PP0-047-TP</t>
  </si>
  <si>
    <t xml:space="preserve">Manufacturing precast concrete members </t>
  </si>
  <si>
    <t>C3.3/ C13.4.9</t>
  </si>
  <si>
    <t>Invert bitumen emulsion (as an alternative for polyethylene sheeting for concrete-lined open drains)</t>
  </si>
  <si>
    <t>C3.3.16/ C8.1.1.3</t>
  </si>
  <si>
    <t>C3.3.16/ C8.1.1</t>
  </si>
  <si>
    <t>Energy dissipaters in outlet structures:</t>
  </si>
  <si>
    <t>(c) Cemented layers to average 
      depth not exceeding 200mm</t>
  </si>
  <si>
    <t>(b) Asphalt to average depth 
     exceeding 50mm but not 
     100mm</t>
  </si>
  <si>
    <t>(a) Asphalt to average depth not 
      exceeding 50mm</t>
  </si>
  <si>
    <t>Polymer film sheeting (0,15mm thick) for concrete-lined open drains</t>
  </si>
  <si>
    <t>(b) Silicone-based sealant</t>
  </si>
  <si>
    <t>(a) Polysulphide sealant</t>
  </si>
  <si>
    <t>Sealed joints in concrete and stone pitched linings of open drains</t>
  </si>
  <si>
    <t>Formwork to cast-in-situ concrete lining for Type A (1000mm wide) at guardrails (Class F2 surface finish):</t>
  </si>
  <si>
    <t>Class U2 surface finish to cast-in-situ concrete, Type A (1000mm wide) at guardrails, class C25/30-XC4-20 concrete</t>
  </si>
  <si>
    <t>Cast-in-situ concrete lining, Type A (1000mm wide) at guardrails, class C25/30-XC4-20 concrete</t>
  </si>
  <si>
    <t>(b) Outlet structures for pipe 
      chutes on high fills, complete 
      as shown on drawings
      (TD-D-IS-1002-V1)</t>
  </si>
  <si>
    <t>(a) Inlet structures on high fills, 
     complete as shown on 
     drawings (TD-D-IS-1001-V1)</t>
  </si>
  <si>
    <t>Formwork (surface finish indicated)</t>
  </si>
  <si>
    <t>Concrete Class 30/19</t>
  </si>
  <si>
    <t>On curves of radii more than or equal to 5,0m but less than 20,0m</t>
  </si>
  <si>
    <t>Extra over items C3.3.1 and C3.3.2 for concrete kerbing or concrete kerbing and channeling on curves:</t>
  </si>
  <si>
    <t>(c) Continuous precast side 
      kerb/channel combination, 
      detail as shown on dwg
      251020-PP0-047-TP</t>
  </si>
  <si>
    <t>(b) Precast mountable kerb 
      (Figure 8d), with 200mm wide 
      cast in situ concrete channel 
      (C25/30-XC4-20)
      (C25/30-XC4-20)</t>
  </si>
  <si>
    <t>(a) Precast barrier kerb (Figure 3), 
      with 300mm wide cast in situ 
      concrete channel 
      (C25/30-XC4-20)
      (TD-D-RD-1001-V1)</t>
  </si>
  <si>
    <t>Prefabricated kerbing-channeling:</t>
  </si>
  <si>
    <t>(b) Cast in situ concrete 
      mountable kerb (class 
      C25/30-XC4-20 concrete), 
      shown as Type C kerbing on 
      the drawings</t>
  </si>
  <si>
    <t>(a) Cast in situ concrete 
     edge beam (300mm x 200mm
     with 25mm x 25mm chamfered 
     edge on gravel side), class 
     C25/30-XC4-20 concrete and 
     U2 surface finish</t>
  </si>
  <si>
    <t>Cast-in-situ kerbing:</t>
  </si>
  <si>
    <t>CONCRETE KERBING AND CHANNELING, ASPHALT BERMS, CHUTES, DOWNPIPES, CONCRETE, STONE PITCHED AND GABION LININGS FOR OPEN DRAINS</t>
  </si>
  <si>
    <t>Horizontal formwork to provide class F2 surface finish to cover slab</t>
  </si>
  <si>
    <t>C3.2/ C13.2.3</t>
  </si>
  <si>
    <t>Extra-over sub-item C3.2.24.1 for compaction to 93% of MDD (150mm)</t>
  </si>
  <si>
    <t>Preparation and compaction of in-situ bedding material to 90% of MDD (150mm)</t>
  </si>
  <si>
    <t xml:space="preserve">      (ii) Type A double grid and 
            frame 
           (drawing TD-D-SG-001)</t>
  </si>
  <si>
    <t xml:space="preserve">      (i) Type A single grid and frame 
           (drawing TD-D-SG-001)</t>
  </si>
  <si>
    <t>Inlet grids or covers</t>
  </si>
  <si>
    <t>Manhole frames</t>
  </si>
  <si>
    <t>Accessories:</t>
  </si>
  <si>
    <t>Rate only</t>
  </si>
  <si>
    <t>345 mm thick</t>
  </si>
  <si>
    <t>115 mm thick</t>
  </si>
  <si>
    <t>Brickwork (engineering bricks):</t>
  </si>
  <si>
    <t xml:space="preserve">      (iii) Temporary 600mm dia. 
             75D concrete pipe 
             culverts</t>
  </si>
  <si>
    <t xml:space="preserve">      (ii) Culverts greater than 
           900mm dia. or 900mm x 
           900mm square</t>
  </si>
  <si>
    <t xml:space="preserve">      (i) Culverts up to 900mm dia. 
           or 900mm x 900mm 
           square</t>
  </si>
  <si>
    <t>Removing and stacking existing culverts for re-use</t>
  </si>
  <si>
    <t>C3.2.13</t>
  </si>
  <si>
    <t>(c) Reinforced concrete</t>
  </si>
  <si>
    <t>(b) Masonry and stone pitching</t>
  </si>
  <si>
    <t>(a) Plain concrete</t>
  </si>
  <si>
    <t>Full member or element (situated on existing road)</t>
  </si>
  <si>
    <t xml:space="preserve">     (ii) Mesh Ref. 617</t>
  </si>
  <si>
    <t xml:space="preserve">     (i) Mesh Ref. 311</t>
  </si>
  <si>
    <t>Welded steel fabric:</t>
  </si>
  <si>
    <t>Concrete backfill or encasement for culverts, Class C16/20-20 Concrete</t>
  </si>
  <si>
    <t xml:space="preserve">      (ii) Vertical formwork for F2 
           surface finish</t>
  </si>
  <si>
    <t xml:space="preserve">      (i) Vertical formwork for F1 
          surface finish</t>
  </si>
  <si>
    <t>Formwork of concrete under items C3.2.7.3 to 5 above</t>
  </si>
  <si>
    <t>In inlet and outlet structures including kerbs, chutes and downpipes, skewed ends, catchpits, manholes, thrust and anchor blocks, excluding formwork but including Class U2 surfacing finish, Class C25/30-XC4-20 Concrete</t>
  </si>
  <si>
    <t>In complete in-situ floor slabs for rectangular culverts, manholes and catchpits including formwork, joints and Class U2 surface finish, Class C25/30-XC4-20 Concrete (installed at a standard depth of 1,0m)</t>
  </si>
  <si>
    <t>In Class A bedding, screeds, concrete backfill and the encasing for pipes, including formwork, Class C16/20-20 Concrete</t>
  </si>
  <si>
    <t>Cast-in-situ concrete and formwork:</t>
  </si>
  <si>
    <t xml:space="preserve">      (iv) 1500mm x 600mm 
            (CLASS 100 S)</t>
  </si>
  <si>
    <t xml:space="preserve">      (iii) 1200mm x 600mm 
            (CLASS 100 S)</t>
  </si>
  <si>
    <t xml:space="preserve">      (ii) 900mm x 600mm (CLASS 
           175 S)</t>
  </si>
  <si>
    <t xml:space="preserve">      (i) 900mm x 450mm (CLASS 
          175 S)</t>
  </si>
  <si>
    <t>(b) Without prefabricated floor 
      slabs:</t>
  </si>
  <si>
    <t>Prefabricated portal culverts; wall and roof combination</t>
  </si>
  <si>
    <t>Anchor bolts (20mm galvanized)</t>
  </si>
  <si>
    <t>300mm dia. uPVC pipes</t>
  </si>
  <si>
    <t>(c) 600mm dia class 75D (spigot 
     and socket) Temporary culvert</t>
  </si>
  <si>
    <t>(b) 900mm dia class 75D (spigot 
      and socket)</t>
  </si>
  <si>
    <t>(a) 600mm dia class 75D (spigot 
      and socket)</t>
  </si>
  <si>
    <t>On Class B bedding</t>
  </si>
  <si>
    <t>(c) Variation in cement</t>
  </si>
  <si>
    <t>(b) With dry mixture (5% cement 
      content)</t>
  </si>
  <si>
    <t>Extra over sub-items C3.2.2.1 and C3.2.2.2 for soil cement backfilling:</t>
  </si>
  <si>
    <t>(b) From sources on site 
      (G5 material)</t>
  </si>
  <si>
    <t>(a) From commercial sources 
      (G5 material)</t>
  </si>
  <si>
    <t>Backfilling:</t>
  </si>
  <si>
    <t>C3.2.2</t>
  </si>
  <si>
    <t>Excavating soft material 0m to 1,5 m below the surface level using labour enhanced construction methods, or instructed by hand under Clause A3.2.7.2d)</t>
  </si>
  <si>
    <t>(c) Exceeding 3,0 m and up to 4,5m</t>
  </si>
  <si>
    <t xml:space="preserve">    (ii) Exceeding 1,5 m and up to 
           3,0m (Temporary 600mm 
          dia pipe culverts)</t>
  </si>
  <si>
    <t>(b) (i) Exceeding 1,5 m and up to 
          3,0m</t>
  </si>
  <si>
    <t xml:space="preserve">    (ii) 0m to 1,5 m (Temporary 
         600mm dia pipe culverts)</t>
  </si>
  <si>
    <t>(a) (i) 0m to 1,5 m</t>
  </si>
  <si>
    <t>Subsoil drain outlet marker ((Refer to drawing TD-D-SD-1002-V1)</t>
  </si>
  <si>
    <t>Clearing of existing subsoil drains:</t>
  </si>
  <si>
    <t>Backfilling of drains with selected material compacted to 93% of MDD prior to construction of concrete lining and  / or stone pitched lining</t>
  </si>
  <si>
    <t>m³-km</t>
  </si>
  <si>
    <t>Un-plasticised PVC end caps</t>
  </si>
  <si>
    <t>Cleaning eyes (Refer to drawing TD-D-SD-1003-V1)</t>
  </si>
  <si>
    <t>Junction boxes (Refer to drawing TD-D-SD-1003-V1)</t>
  </si>
  <si>
    <t>Inspection boxes (Refer to drawing TD-D-SD-1003-V1)</t>
  </si>
  <si>
    <t>Outlet structures (Outlet Type B, TD-D-SD-1002-V1)</t>
  </si>
  <si>
    <t>Geotextiles, Synthetic-fibre Filter Fabric (non-woven, grade A4 geotextile)</t>
  </si>
  <si>
    <t xml:space="preserve">      (ii) 150mm internal dia. 
            unperforated</t>
  </si>
  <si>
    <t xml:space="preserve">      (i) 150mm internal dia. 
           perforated or slotted</t>
  </si>
  <si>
    <t>U-PVC pipes and fittings, normal duty, complete with couplings (heavy duty or SABS 1601 (stiffness class 350) complete with couplings)</t>
  </si>
  <si>
    <t>Natural sand obtained from approved sources (Medium, Borrow pits)</t>
  </si>
  <si>
    <t>Crushed stone obtained from commercial sources (Coarse grade - 20mm nominal size)</t>
  </si>
  <si>
    <t>Crushed stone obtained from approved sources on the site (Coarse Grade - 20mm nominal size)</t>
  </si>
  <si>
    <t>Impermeable backfilling to subsoil drainage systems:</t>
  </si>
  <si>
    <t>(b) Exceeding 1,5 m and up to 
      3,0m</t>
  </si>
  <si>
    <t>(a) 0m to 1,5 m</t>
  </si>
  <si>
    <t xml:space="preserve">       (iv) Box culverts exceeding 
             1,5m vertical dimension</t>
  </si>
  <si>
    <t>(b) Culvert barrels</t>
  </si>
  <si>
    <t>Using conventional methods (in excess of 1,5 m):</t>
  </si>
  <si>
    <t xml:space="preserve">      (iii) Box culverts up to and 
            including 1,5m vertical 
            dimension</t>
  </si>
  <si>
    <t xml:space="preserve">      (ii) Pipes with an internal 
           diameter exceeding
           750mm</t>
  </si>
  <si>
    <t xml:space="preserve">      (i) Pipes with an internal 
          diameter up to and 
          including 750mm</t>
  </si>
  <si>
    <t>Using conventional methods (up to 1,5 m):</t>
  </si>
  <si>
    <t>Excavation, clearing and disposal of accumulated sediment in existing lined drains and drainage systems:</t>
  </si>
  <si>
    <t xml:space="preserve">Clearing, shaping and disposal of accumulated sediment in existing unlined open drains: </t>
  </si>
  <si>
    <t>Extra over sub-item C3.1.1.1 for excavation in hard and boulder material irrespective of depth</t>
  </si>
  <si>
    <t xml:space="preserve">Excavation for open drains: </t>
  </si>
  <si>
    <t>End caps or plugs (cement and sand plug)</t>
  </si>
  <si>
    <t>Draw wires (two strands of 2.5mm galvanized steel wire)</t>
  </si>
  <si>
    <t>Duct markers (utility maker as per dwg. TD-R-MS-1100-V1)</t>
  </si>
  <si>
    <t>Duct accessories:</t>
  </si>
  <si>
    <t>(a) 150mm diameter</t>
  </si>
  <si>
    <t>uPVC pipes, Normal Duty, one end plain and chamfered and the other end socketed with integral socket of the rubber ring type</t>
  </si>
  <si>
    <t>Extra over item C2.2.1 for the provision of split ducts:</t>
  </si>
  <si>
    <t>(a) 300mm diameter</t>
  </si>
  <si>
    <t>Precast concrete pipes, Type SC, Class 100D, Spigot and Socket type joints with rolling rubber rings</t>
  </si>
  <si>
    <t>Supply, lay and prove ducts:</t>
  </si>
  <si>
    <t>Backfilling trenches using soil cement using G5 material with 5% cement</t>
  </si>
  <si>
    <t>Extra over item C2.1.11 for backfilling with soil cement or stabilised material:</t>
  </si>
  <si>
    <t>(c) From approved borrow areas</t>
  </si>
  <si>
    <t>(a) From the excavated trench 
     material</t>
  </si>
  <si>
    <t>Backfill compacted to 93% (100% for sand) of MDD (areas subject to traffic loads) using material:</t>
  </si>
  <si>
    <t>Backfilling of trenches:</t>
  </si>
  <si>
    <t>(a) Up to 1,0m deep</t>
  </si>
  <si>
    <t>Trenches up to 1,0m wide:</t>
  </si>
  <si>
    <t>Trench excavation (in soft material):</t>
  </si>
  <si>
    <t>Using hand excavation to locate, expose and verify services</t>
  </si>
  <si>
    <t>(b) Handling cost and profit in 
     respect of subitem 
     C2.1.1.2(b)(i)</t>
  </si>
  <si>
    <t>(a) Handling cost and profit in 
     respect of subitem 
     C2.1.1.2(a)(i)</t>
  </si>
  <si>
    <t xml:space="preserve">      (i) The removal, protection and 
           replacement of utility 
           services</t>
  </si>
  <si>
    <t>(b) Other services</t>
  </si>
  <si>
    <t xml:space="preserve">      (i) The removal, protection and 
           replacement of CTO, SMD 
           and WIM installations</t>
  </si>
  <si>
    <t>(a) Traffic monitoring stations</t>
  </si>
  <si>
    <t>Location, identification, protection and relocation of existing services:</t>
  </si>
  <si>
    <t>(c) Boulders and hard material</t>
  </si>
  <si>
    <t>(b) Soil and gravel material</t>
  </si>
  <si>
    <t>(a) Cleared and grubbed material 
     (organic matter and all other 
      unsuitable or waste material)</t>
  </si>
  <si>
    <t>Hauling material to spoil and off-loading it at a designated spoil area:</t>
  </si>
  <si>
    <t>(b) Boulders and hard material</t>
  </si>
  <si>
    <t>(a) Soil, gravel, crushed stone and 
      pavement layer material</t>
  </si>
  <si>
    <t>Hauling:</t>
  </si>
  <si>
    <t>Loading:</t>
  </si>
  <si>
    <t>Grubbing:</t>
  </si>
  <si>
    <t>Clearing for new fence lines (over a width of 2,0m)</t>
  </si>
  <si>
    <t>Clearing:</t>
  </si>
  <si>
    <t>Provision of additional traffic accommodation facilities</t>
  </si>
  <si>
    <t>Tow trucks:</t>
  </si>
  <si>
    <t>(e) Mobile variable message sign</t>
  </si>
  <si>
    <t>(b) Flashing LED illuminated 
      arrow board</t>
  </si>
  <si>
    <t>(a) Sign mounted flashing amber 
      lights (a pair of two lights 
      mounted on a separate 
      backing board)</t>
  </si>
  <si>
    <t xml:space="preserve">    (ii) 1 200 mm wide x 200 mm high</t>
  </si>
  <si>
    <t>(a) Sign mounted flashing amber 
      lights (2 lights with the 
      specified power supply) 
      mounted on a backing board 
      which is:</t>
  </si>
  <si>
    <t>(b) Double sided, reversible left or 
      right (600mm x 150mm)</t>
  </si>
  <si>
    <t>(a) Single sided, reversible left or 
      right (600mm x 150mm)</t>
  </si>
  <si>
    <t>Temporary traffic control facilities:</t>
  </si>
  <si>
    <t>Base and / or surface patching using hot plant mixed asphalt</t>
  </si>
  <si>
    <t>Base and / or surface patching using cold premixed asphalt</t>
  </si>
  <si>
    <t>C1 5.5.2</t>
  </si>
  <si>
    <t>Maintenance of temporary deviations:</t>
  </si>
  <si>
    <t xml:space="preserve">      (i) Irrespective of colour</t>
  </si>
  <si>
    <t>(d) RSA-T</t>
  </si>
  <si>
    <t xml:space="preserve">Permanent road studs compliant to SANS 1442 </t>
  </si>
  <si>
    <t>C1.5.4/ C11.7.7.1</t>
  </si>
  <si>
    <t>C1.5.4/ C11.7.11</t>
  </si>
  <si>
    <t>C1.5.4/ C11.7.10.3</t>
  </si>
  <si>
    <t>C1.5.4/ C11.7.10.1</t>
  </si>
  <si>
    <t>C1.5.4/ C11.7.10</t>
  </si>
  <si>
    <t>C1.5.4/ C11.7.8</t>
  </si>
  <si>
    <t>Yellow lines broken or unbroken (150mm)</t>
  </si>
  <si>
    <t>C1.5.4/ C11.7.2.2</t>
  </si>
  <si>
    <t>White lines broken or unbroken (100 wide)</t>
  </si>
  <si>
    <t>C1.5.4/ C11.7.2.1</t>
  </si>
  <si>
    <t>C1.5.4/ C11.7.2</t>
  </si>
  <si>
    <t>Supplementary plates to temporary regulatory or warning signs (prepainted galvanized steel, background and symbol retro-reflective class iii)</t>
  </si>
  <si>
    <t>C1.5.4/ C11.6.1.12</t>
  </si>
  <si>
    <t>(d) 1500 mm size (prepainted 
      galvanized steel, background
      and symbol retro-reflective 
      class iii)</t>
  </si>
  <si>
    <t>Warning signs, temporary:</t>
  </si>
  <si>
    <t>C1.5.4/ C11.6.1.10</t>
  </si>
  <si>
    <t>(c) 1200 mm diameter (prepainted 
       galvanized steel, background 
       and symbol retro-reflective 
       class iii)</t>
  </si>
  <si>
    <t>(b) 900 mm diameter (prepainted 
      galvanized steel, background 
     and symbol retro-reflective 
     class iii)</t>
  </si>
  <si>
    <t>Regulatory signs, temporary:</t>
  </si>
  <si>
    <t>C1.5.4/ C11.6.1.8</t>
  </si>
  <si>
    <t>Bituminous single seal with 14mm aggregate and slurry (Class SC-E2 (70-73)(t), Grade B aggregate, fine slurry/fine grade)</t>
  </si>
  <si>
    <t>C1.5.4/ C10.1.22.2</t>
  </si>
  <si>
    <t>C1.5.4/ C10.1.22</t>
  </si>
  <si>
    <t>C1.5.4/ C10.1.10.4</t>
  </si>
  <si>
    <t>C1.5.4/ C10.1.10</t>
  </si>
  <si>
    <t>C1.5.4/ C10.1.9.5</t>
  </si>
  <si>
    <t>C1.5.4/ C10.1.9</t>
  </si>
  <si>
    <t>(e) Sand skeletal mix – 
      continuously graded (NMPS 
      10mm PG64-16S (50/70) 
      binder; Design Level IB; 
      nominal 30mm thickness)</t>
  </si>
  <si>
    <t>Rehabilitation:</t>
  </si>
  <si>
    <t>C1.5.4/ C9.1.5.2</t>
  </si>
  <si>
    <t>Stable – grade 30% net bitumen emulsion as specified. Applied with a calibrated distributer</t>
  </si>
  <si>
    <t>C1.5.4/ C9.1.3.1</t>
  </si>
  <si>
    <t>C1.5.4/ C9.1.3</t>
  </si>
  <si>
    <t>C1.5.4/ C8.1.1.3</t>
  </si>
  <si>
    <t>C1.5.4/ C8.1.1.1</t>
  </si>
  <si>
    <t>C1.5.4/ C8.1.1</t>
  </si>
  <si>
    <t>C1.5.4/ C5.4.10</t>
  </si>
  <si>
    <t>C1.5.4/ C4.4.4.1</t>
  </si>
  <si>
    <t>C1.5.4/ C4.4.4</t>
  </si>
  <si>
    <t>(1) 150mm of gravel base layers</t>
  </si>
  <si>
    <t>C1.5.4/ C5.4.2.1</t>
  </si>
  <si>
    <t>C1.5.4/ C5.4.2</t>
  </si>
  <si>
    <t>For base layer</t>
  </si>
  <si>
    <t>C1.5.4/ C5.5.20.3</t>
  </si>
  <si>
    <t>C1.5.4/ C5.5.20</t>
  </si>
  <si>
    <t>(a) Using non-cemented material 
     compacted to 150mm thick</t>
  </si>
  <si>
    <t>Chemically stabilised base layer compacted to 97% of MDD:</t>
  </si>
  <si>
    <t>C1.5.4/ C5.5.16.1</t>
  </si>
  <si>
    <t>In-situ reconstruction of a pavement layer using a recycler to construct a stabilised base layer:</t>
  </si>
  <si>
    <t>C1.5.4/ C5.5.16</t>
  </si>
  <si>
    <t>(n) Gravel base layer (chemically 
     stabilised) (150mm) compacted 
     to 97 % of MDD</t>
  </si>
  <si>
    <t>(k) Upper subbase gravel layer 
     (unstabilised) (150mm) 
     compacted to 97% of MDD</t>
  </si>
  <si>
    <t>C1.5.4/ C5.3.2.1</t>
  </si>
  <si>
    <t>C1.5.4/ C5.3.2</t>
  </si>
  <si>
    <t>C1.5.4</t>
  </si>
  <si>
    <t xml:space="preserve">Liaison with traffic authorities </t>
  </si>
  <si>
    <t xml:space="preserve">Accommodation of pedestrian and non-motorised traffic </t>
  </si>
  <si>
    <t>C.1.5.1.1</t>
  </si>
  <si>
    <t>Accommodation of pedestrian and non-motorised traffic:</t>
  </si>
  <si>
    <t>Provision of an armed response service at the Engineer’s rented accommodation (4 houses)</t>
  </si>
  <si>
    <t>Supply and installation of an alarm system at the Engineer’s rented accommodation (4 houses)</t>
  </si>
  <si>
    <t>Site security measures for the Engineer’s facilities:</t>
  </si>
  <si>
    <t>Provision of a bus, mini-bus or combi van for site inspection purposes (16 seater mini-bus)</t>
  </si>
  <si>
    <t>Site inspection transport:</t>
  </si>
  <si>
    <t>Running costs (offices and laboratories)</t>
  </si>
  <si>
    <t>Services at site offices, laboratories and site accommodation:</t>
  </si>
  <si>
    <t>Provision of a 440 / 231 volt three phase electricity generator if electricity from a power supply authority is not available on site</t>
  </si>
  <si>
    <t>The provision of a complete 440 / 231 volt three phase electrical power installation, including all poles, insulators, wiring, switchboards, mains connections, meters, etc.</t>
  </si>
  <si>
    <t>The provision of paper and ink for a combination colour printer / copier / scanner</t>
  </si>
  <si>
    <t>Prime cost items:</t>
  </si>
  <si>
    <t>3,0 m aluminium straight edge complete with two measuring wedges</t>
  </si>
  <si>
    <t>Laboratory basin</t>
  </si>
  <si>
    <t>Wash-hand basin</t>
  </si>
  <si>
    <t>Single 1 500mm, 22 watt LED tube ceiling light</t>
  </si>
  <si>
    <t>Single 1 500mm, 58 watt fluorescent tube ceiling light</t>
  </si>
  <si>
    <t>400 / 231 volt 3-phase power outlet plug point</t>
  </si>
  <si>
    <t>220 / 250 volt power outlet plug point</t>
  </si>
  <si>
    <t>Office desk with 3 drawers (at least one lockable drawer)</t>
  </si>
  <si>
    <t>Office chair</t>
  </si>
  <si>
    <t>Items measured by number:</t>
  </si>
  <si>
    <t>Constant-temperature baths of concrete and / or plastered brick</t>
  </si>
  <si>
    <t>Items measured by area:</t>
  </si>
  <si>
    <t>Kitchen unit (equipped as specified)</t>
  </si>
  <si>
    <t>Ablution unit (equipped as specified)</t>
  </si>
  <si>
    <t>Store rooms inside the laboratory</t>
  </si>
  <si>
    <t>Offices and conference room</t>
  </si>
  <si>
    <t>Site accommodation:</t>
  </si>
  <si>
    <t>(d) Engineer's cost</t>
  </si>
  <si>
    <t>(c) Suspension Period</t>
  </si>
  <si>
    <t>(b) Re-establishment</t>
  </si>
  <si>
    <t>(a) De-establishment</t>
  </si>
  <si>
    <t>PC1.3.1.4</t>
  </si>
  <si>
    <t>(b) Execution of the works</t>
  </si>
  <si>
    <t>(a) Mobilisation period</t>
  </si>
  <si>
    <t>Time-related obligations:</t>
  </si>
  <si>
    <t>PC1.3.1.3</t>
  </si>
  <si>
    <t>The Contractor's general obligations:</t>
  </si>
  <si>
    <t>C1.3.1</t>
  </si>
  <si>
    <t>(b) Maintenance of fire breaks 
      including grass cutting 
      (4,0m wide)</t>
  </si>
  <si>
    <t>(a) Provision of fire breaks 
     (4.0m wide)</t>
  </si>
  <si>
    <t>Fire breaks:</t>
  </si>
  <si>
    <t>PC1.2.13</t>
  </si>
  <si>
    <t>Handling cost and profit in respect of subitem B12.03(a)</t>
  </si>
  <si>
    <t>PC1.2.12.2</t>
  </si>
  <si>
    <t>Prov sum</t>
  </si>
  <si>
    <t>Street lighting</t>
  </si>
  <si>
    <t>PC1.2.12.1</t>
  </si>
  <si>
    <t>Installation of new services:</t>
  </si>
  <si>
    <t>PC1.2.12</t>
  </si>
  <si>
    <t>Handling cost and profit in respect of sub-item B12.04(a)</t>
  </si>
  <si>
    <t>PC1.2.11.2</t>
  </si>
  <si>
    <t xml:space="preserve">Construction of new houses, installation of services and providing access roads </t>
  </si>
  <si>
    <t>PC1.2.11.1</t>
  </si>
  <si>
    <t>Relocation of land owners affected by new road reserve:</t>
  </si>
  <si>
    <t>PC1.2.11</t>
  </si>
  <si>
    <t>Employer's contribution to DAB (50%)</t>
  </si>
  <si>
    <t>PC1.2.10.1</t>
  </si>
  <si>
    <t>Disposal of non-useable assets:</t>
  </si>
  <si>
    <t>(b) Contractor's handling costs, 
      profit and all other charges in 
      respect of item C1.2.8.4(a)</t>
  </si>
  <si>
    <t>(a) Procurement of materials</t>
  </si>
  <si>
    <t>Materials:</t>
  </si>
  <si>
    <t>(d) Lowbed truck</t>
  </si>
  <si>
    <t>(b) Flatbed truck (5 ton)</t>
  </si>
  <si>
    <t>(a) Light delivery vehicle</t>
  </si>
  <si>
    <t>Vehicles (specify size):</t>
  </si>
  <si>
    <t>(i) Water truck (9000 litre)</t>
  </si>
  <si>
    <r>
      <t>(h) Trucks (6m</t>
    </r>
    <r>
      <rPr>
        <vertAlign val="superscript"/>
        <sz val="9"/>
        <rFont val="Arial"/>
        <family val="2"/>
      </rPr>
      <t>3</t>
    </r>
    <r>
      <rPr>
        <sz val="9"/>
        <rFont val="Arial"/>
        <family val="2"/>
      </rPr>
      <t>)</t>
    </r>
  </si>
  <si>
    <t>(g) Compressor</t>
  </si>
  <si>
    <t>(f) Excavator</t>
  </si>
  <si>
    <t>(e) Tractor loader backhoe</t>
  </si>
  <si>
    <t>(d) Front end loader</t>
  </si>
  <si>
    <t>(c) Pneumatic roller</t>
  </si>
  <si>
    <t>(b) Vibratory roller</t>
  </si>
  <si>
    <t>(a) Motor grader</t>
  </si>
  <si>
    <t>Construction equipment (specify size and / or model number):</t>
  </si>
  <si>
    <t>(e) Foreman</t>
  </si>
  <si>
    <t>(d) Gang leader</t>
  </si>
  <si>
    <t>(c) Skilled labourer</t>
  </si>
  <si>
    <t>(b) Semi-skilled labourer</t>
  </si>
  <si>
    <t>(a) Unskilled labourer</t>
  </si>
  <si>
    <t>Dayworks:</t>
  </si>
  <si>
    <t>Handling cost, profit and all other charges in respect of item C1.2.6.3</t>
  </si>
  <si>
    <t>Handling cost, profit and all other charges in respect of item C1.2.6.1</t>
  </si>
  <si>
    <t>Road safety audits:</t>
  </si>
  <si>
    <t>C1.2.7</t>
  </si>
  <si>
    <t>Safety:</t>
  </si>
  <si>
    <t>Programming and Reporting:</t>
  </si>
  <si>
    <t>Environmental Management:</t>
  </si>
  <si>
    <t>Schedule A1: Roadworks</t>
  </si>
  <si>
    <t>GROOTSANDSLOOT RIVER (km 24.280)</t>
  </si>
  <si>
    <t xml:space="preserve">REHABILITATION OF NATIONAL ROUTE N11 SECTION 13 FROM R518 INTERSECTION (km 8.340) TO </t>
  </si>
  <si>
    <t>CONTRACT NRA N.011-130-2010/1F</t>
  </si>
  <si>
    <t>Bituminous single seal with 20mm aggregate and first slurry (Hot applied polymer modified bitumen binder of Class S-E1, Fine Grade/Fine Slurry)</t>
  </si>
  <si>
    <t>Bituminous single seal with 20mm aggregate and first slurry (Class SC-E2 (70-73)(t), Fine Grade/Fine Slurry)</t>
  </si>
  <si>
    <t>Homogeneous modified binder (Class S-E1 ) hot applied</t>
  </si>
  <si>
    <t>(a) Continuously-graded hot 
      asphalt (Sand skeletal mix; 
      continuous grading; NMPS 
      20mm PG64-16S(50/70) binder; 
      Design Level IB; minimum 
      80mm thickness)</t>
  </si>
  <si>
    <r>
      <t>Prime coat (Inverted bitumen emulsion at 0.8ℓ/m</t>
    </r>
    <r>
      <rPr>
        <vertAlign val="superscript"/>
        <sz val="9"/>
        <rFont val="Arial"/>
        <family val="2"/>
      </rPr>
      <t>2</t>
    </r>
    <r>
      <rPr>
        <sz val="9"/>
        <rFont val="Arial"/>
        <family val="2"/>
      </rPr>
      <t>)</t>
    </r>
  </si>
  <si>
    <t>Repairing edge breaks in surfacing:</t>
  </si>
  <si>
    <t>Sealing joints with geosynthetic strips (200mm wide with CC-E1 crack sealant)</t>
  </si>
  <si>
    <t>Geosynthetic patching:</t>
  </si>
  <si>
    <t>(b) Exceeding 10m² but not 
      exceeding 50m² including for 
     edge repairs wider than 
     250mm</t>
  </si>
  <si>
    <t>(a) Not exceeding 10m² including 
      for edge repairs wider than 
      250mm</t>
  </si>
  <si>
    <t>Asphalt for a patch with a surface area (Sand skeletal mix; continuous grading; NMPS 20mm PG64-16S(50/70) binder; Design Level IB; maximum 80mm thickness):</t>
  </si>
  <si>
    <t>(d) Exceeding 100m²</t>
  </si>
  <si>
    <t>(c) Exceeding 50m² up to 100m² 
      including for edge repairs 
      wider than 250mm</t>
  </si>
  <si>
    <t>Bitumen Stabilised Material (crushed stone with SS60, compacted to 95% MDD) for a patch with a surface area:</t>
  </si>
  <si>
    <t>Compacting the floor of excavations for patching (93% MDD)</t>
  </si>
  <si>
    <t>(b) Exceeding 10m² but not 
      exceeding 50m² including for 
      edge repairs wider than 
      250mm</t>
  </si>
  <si>
    <t>Other layers (crushed stone):</t>
  </si>
  <si>
    <t>Cemented layers:</t>
  </si>
  <si>
    <t>Asphalt layers:</t>
  </si>
  <si>
    <t>Excavation in existing pavements for patching (non-milling):</t>
  </si>
  <si>
    <t>(c) Exceeding  200mm</t>
  </si>
  <si>
    <t>(b) Exceeding 50mm but not 
     exceeding 100mm</t>
  </si>
  <si>
    <t>(a) Not exceeding 100mm</t>
  </si>
  <si>
    <t>Cemented pavement layers to an average depth:</t>
  </si>
  <si>
    <t>(c) Exceeding 100mm</t>
  </si>
  <si>
    <t>(a) Not exceeding 50mm</t>
  </si>
  <si>
    <t>Asphalt or bituminous surfacing to an average depth:</t>
  </si>
  <si>
    <t>Saw cutting pavement layers for patching:</t>
  </si>
  <si>
    <t>Sealing cracks with 200mm wide geosynthetic (CC-E1 crack sealant)</t>
  </si>
  <si>
    <t>Geosynthetic crack sealing:</t>
  </si>
  <si>
    <t>(a) Sealing using CC-E1 crack 
     sealant</t>
  </si>
  <si>
    <t>Sealing the cracks:</t>
  </si>
  <si>
    <t>Priming (MSP/1 primer)</t>
  </si>
  <si>
    <t>(a) Cleaning crack with cold 
      compressed air</t>
  </si>
  <si>
    <t>Cleaning cracks:</t>
  </si>
  <si>
    <t>Standard crack sealing:</t>
  </si>
  <si>
    <t>For selected layer (Shoulder material)</t>
  </si>
  <si>
    <t>C5.3/ C5.5.20</t>
  </si>
  <si>
    <t>Schedule A2: Holding action (km 19,171 to km 20,204)</t>
  </si>
  <si>
    <t>STAKEHOLDER AND COMMUNITY LIAISON, AND TARGETED LABOUR AND TARGETED ENTERPRISES UTILISATION AND DEVELOPMENT</t>
  </si>
  <si>
    <t>D10.00</t>
  </si>
  <si>
    <t>TOTAL CARRIED FORWARD</t>
  </si>
  <si>
    <t>(b) Handling cost and profit in 
     respect of sub-item B10.07(a)</t>
  </si>
  <si>
    <t>(a) Community Development Work 
     still to be finalized</t>
  </si>
  <si>
    <t>Community Development Work:</t>
  </si>
  <si>
    <t>1/D10.07</t>
  </si>
  <si>
    <t>L/sum</t>
  </si>
  <si>
    <t xml:space="preserve">(d)  Training venue </t>
  </si>
  <si>
    <t xml:space="preserve">(c)  Other costs during training </t>
  </si>
  <si>
    <t>(b) Student experiential training</t>
  </si>
  <si>
    <t xml:space="preserve">      (iv) Handling cost and profit in 
           respect of Subitems 
           D10.06(a)(i), (ii) and (iii)</t>
  </si>
  <si>
    <t xml:space="preserve">      (iii) Community skills training </t>
  </si>
  <si>
    <t xml:space="preserve">      (ii) Accredited generic skills 
           training </t>
  </si>
  <si>
    <t>(a)  Training Costs:</t>
  </si>
  <si>
    <t>Training, coaching, guidance, mentoring and assistance:</t>
  </si>
  <si>
    <t>1/D10.06</t>
  </si>
  <si>
    <t>(d) Preliminary and General 
     Obligations of Targeted 
     Enterprise sub-contractors 
     appointed in terms of 
     Section D</t>
  </si>
  <si>
    <t>(c) Fluctuation between the main 
     contractor’s rates and that of 
     the Targeted Enterprise 
     subcontractors</t>
  </si>
  <si>
    <t xml:space="preserve">(b)  Handling costs and profit in 
      respect of payment 
      associated with sub-item 
      D10.05(a) </t>
  </si>
  <si>
    <t xml:space="preserve">(a) Payments associated with the 
     construction works carried out 
     by Targeted Enterprise 
     subcontractors of CIDB 1 and 2 
     contractor grading designation 
     appointed in terms of 
     Section D </t>
  </si>
  <si>
    <t>Construction Works by Targeted Enterprises:</t>
  </si>
  <si>
    <t>1/D10.05</t>
  </si>
  <si>
    <t>pers. month</t>
  </si>
  <si>
    <t>(c) Targeted Enterprise Site 
     Supervisors</t>
  </si>
  <si>
    <t>(b) Targeted Enterprise 
     Construction Manager</t>
  </si>
  <si>
    <t xml:space="preserve">(a)  Contractor’s establishment, 
      management, management 
      support assistance, 
      coaching, guidance, 
      mentoring and supervision of 
      Targeted Enterprises </t>
  </si>
  <si>
    <t>Responsibilities of the Contractor towards Targeted Enterprises:</t>
  </si>
  <si>
    <t>1/D10.04</t>
  </si>
  <si>
    <t>(b) Targeted Enterprise 
     Procurement Coordinator</t>
  </si>
  <si>
    <t xml:space="preserve">      (iv) Procurement process for 
           the totality of all tenders 
           concluded for the 
           appointment of Targeted 
           Enterprise suppliers</t>
  </si>
  <si>
    <t xml:space="preserve">     (iii)  Procurement process for 
            the totality of all tenders 
            concluded for the 
            appointment of Targeted 
            Enterprise subcontractors 
            of CIDB 5 and higher 
            contractor grading </t>
  </si>
  <si>
    <t xml:space="preserve">     (ii)  Procurement process for 
           the totality of all tenders 
           concluded for the
           appointment of Targeted 
           Enterprise subcontractors 
           of CIDB 3 and 4 contractor 
           grading </t>
  </si>
  <si>
    <t xml:space="preserve">      (i)  Procurement process for 
            the totality of all tenders 
            concluded for the 
            appointment of Targeted 
            Enterprise subcontractors 
            of CIDB 1 and 2 contractor 
            grading </t>
  </si>
  <si>
    <t>(a)  Contractor’s charge for the 
      management and execution of 
      the Targeted Enterprise 
      procurement process:</t>
  </si>
  <si>
    <t>Tender Process for Targeted Enterprises:</t>
  </si>
  <si>
    <t>1/D10.03</t>
  </si>
  <si>
    <t>(b)  Handling cost and profit in 
      respect of sub-item D10.02(a)</t>
  </si>
  <si>
    <t>(a)  Cost of liaison, social 
      facilitation and PLC 
      support</t>
  </si>
  <si>
    <t>Stakeholder and Community Liaison and Social Facilitation:</t>
  </si>
  <si>
    <t>1/D10.02</t>
  </si>
  <si>
    <t>(a)  Contract Participation 
      Performance bonus</t>
  </si>
  <si>
    <t>Target Group Participation:</t>
  </si>
  <si>
    <t>1/D10.01</t>
  </si>
  <si>
    <t>Schedule D1: Stakeholder and Community Liaison, and Targeted Labour and Targeted Enterprises Utilisation and Development</t>
  </si>
  <si>
    <t xml:space="preserve">      (i) Accredited NQF training</t>
  </si>
  <si>
    <t>2/D10.06</t>
  </si>
  <si>
    <t>2/D10.05</t>
  </si>
  <si>
    <t>2/D10.04</t>
  </si>
  <si>
    <t>2/D10.03</t>
  </si>
  <si>
    <t>(b) 900 mm size (prepainted 
      galvanized steel, background 
     and symbol retro-reflective 
     class iii)</t>
  </si>
  <si>
    <t>Security fence</t>
  </si>
  <si>
    <t>C11.5.9.3</t>
  </si>
  <si>
    <t>C11.5.9.2</t>
  </si>
  <si>
    <t>C11.5.9.1</t>
  </si>
  <si>
    <t>(b) Single leaf, 1,5m x 1,4m 
      pedestrian type, fully 
      galvanized</t>
  </si>
  <si>
    <t>(a) Single leaf, 4,2m x 1,4m 
      government pattern farm gate, 
      complete as specified and fully 
      galvanized</t>
  </si>
  <si>
    <t xml:space="preserve">New gates </t>
  </si>
  <si>
    <t xml:space="preserve">        (1) Steel cross brace 
              supports, 60mm dia. x 
              3mm wall bent and 
              flattened as specified, fully 
              galvanized, 2,4m long</t>
  </si>
  <si>
    <t>(i) Steel stays and anchors</t>
  </si>
  <si>
    <t xml:space="preserve">        (3) Steel stays and anchors, 
             60mm dia. x 3mm wall 
             with base plate, fully 
             galvanized, 3,90m long</t>
  </si>
  <si>
    <t xml:space="preserve">        (2) Steel stays and anchors, 
              60mm dia. x 3mm wall 
              with base plate, fully 
              galvanized, 3,05m long</t>
  </si>
  <si>
    <t xml:space="preserve">        (1) Steel stays and anchors, 
              60mm dia. x 3mm wall 
              with base plate, fully 
              galvanized, 2,13m long</t>
  </si>
  <si>
    <t xml:space="preserve">        (4) Steel straining posts, 
             100mm dia. x 3mm wall 
             with steel cap and base 
             plate, fully galvanized, 
             4,10m long</t>
  </si>
  <si>
    <t xml:space="preserve">        (3) Steel straining posts, 
             100mm dia. x 3mm wall 
             with steel cap and base
             plate, fully galvanized, 
             3,88m long</t>
  </si>
  <si>
    <t xml:space="preserve">        (2) Steel straining posts, 
             100mm dia. x 3mm wall 
             with steel cap and base 
             plate, fully galvanized, 
             2,80m long</t>
  </si>
  <si>
    <t xml:space="preserve">        (1) Steel straining posts, 
             100mm dia. x 3mm wall 
             with steel cap and base 
             plate, fully galvanized, 
             2,13m long</t>
  </si>
  <si>
    <t>Droppers (0,56 kg/m steel, ridgeback pattern, fully galvanized):</t>
  </si>
  <si>
    <t>Standards (2.5 kg/m "Y" section steel, complete with holes at 50mm centres, fully galvanized):</t>
  </si>
  <si>
    <t xml:space="preserve">      (i) High tensile grade steel, 
          single strand 3,2mm x 
          2,5mm oval-shaped wire 
          (SANS 675)</t>
  </si>
  <si>
    <t>Bituminous single seal with 14mm aggregate and slurry (Class SC-E2 (70-73)(t), Fine Grade,Fine Slurry)</t>
  </si>
  <si>
    <t>14 mm aggregate</t>
  </si>
  <si>
    <t>Aggregate variation (Grade B):</t>
  </si>
  <si>
    <t>Homogeneous modified binder (SC-E2 (70-73)(t))</t>
  </si>
  <si>
    <t>(b) 80mm interlocking paving 
      blocks (Type S-A, 25 MPa) laid 
      on 20mm layer of bedding 
      sand, on school parking area</t>
  </si>
  <si>
    <t xml:space="preserve">(a) 60mm interlocking paving 
      blocks (Type S-A, 25 MPa) laid 
      on 20mm layer of bedding 
      sand, on sidewalks   </t>
  </si>
  <si>
    <t>Concrete block paving</t>
  </si>
  <si>
    <t>C6.2.1.1</t>
  </si>
  <si>
    <t>Segmental block paving:</t>
  </si>
  <si>
    <t>Trial section for a bituminously stabilised layer (8m)</t>
  </si>
  <si>
    <t>Filler for bituminous stabilisation spreading the agent or filler using labour enhanced methods of construction (CEM II (A-L) 32,5N)</t>
  </si>
  <si>
    <t>Filler for bituminous stabilisation:</t>
  </si>
  <si>
    <t>60 % anionic emulsion</t>
  </si>
  <si>
    <t>Bituminous stabilisation agent:</t>
  </si>
  <si>
    <t>Bituminous stabilisation (150mm) of pavement layers (Base) using labour enhanced methods of construction</t>
  </si>
  <si>
    <t>Bituminous stabilisation of pavement layers:</t>
  </si>
  <si>
    <t>Cement (subbase at School Parking Area), CEM II (A-L) 32,5N</t>
  </si>
  <si>
    <t>Cementitious stabilisation agents for pavement layers</t>
  </si>
  <si>
    <t>Chemical stabilisation subase of pavement layers using labour enhanced methods of construction</t>
  </si>
  <si>
    <t>(n) Gravel base layer (chemically 
      stabilised), (2x75mm thick) 
      compacted to 97% of MDD
      Access roads</t>
  </si>
  <si>
    <t>(l) Upper subbase gravel layer 
    (chemically stabilised) 2x75mm
    thick, compacted to 97% of
    MDD - School parking area</t>
  </si>
  <si>
    <t>(i)  Lower subbase gravel layer 
      (unstabilized) 2x75mm thick,
      compacted to 95% of MDD
      at sidewalks</t>
  </si>
  <si>
    <t>(e) Gravel wearing course layer 
      (2x75mm thick) compacted to 
      95% of MDD - Access roads</t>
  </si>
  <si>
    <t>(b) Upper selected subgrade layer
      (2x75mm layers) compacted to
      95 % of MDD - School parking 
      area</t>
  </si>
  <si>
    <t>Normal fill material in compacted layer thicknesses of 200 mm and less:</t>
  </si>
  <si>
    <t>(b) School parking</t>
  </si>
  <si>
    <t>(a) Access roads</t>
  </si>
  <si>
    <t>Fillers for bituminous stabilisation (CEM II (A-L) 32,5N)</t>
  </si>
  <si>
    <t>Emulsion stable grade (60 % anionic emulsion)</t>
  </si>
  <si>
    <t>Penetration grade bitumen 
(50:70)</t>
  </si>
  <si>
    <t>Bituminous stabilising agents:</t>
  </si>
  <si>
    <t>(a) Precast barrier kerb (Figure 3), 
      with 150mm wide cast in-situ 
     concrete channel (Class C25/30-
     XC4-20) at School Parking Area</t>
  </si>
  <si>
    <t>(a) Precast barrier kerb (Figure 3), 
      with 150mm wide cast in-situ 
     concrete channel (Class 
     C25/30-XC4-20) at School 
     Parking Area</t>
  </si>
  <si>
    <t xml:space="preserve">(a) Precast rectangular kerb 
     (Figure 11, 150mm x 75mm) as 
     edge restraint to sidewalk </t>
  </si>
  <si>
    <t>Prefabricated kerbing:</t>
  </si>
  <si>
    <t>(a) Cleared and grubbed material 
     (organic matter and all other 
     unsuitable or waste material)</t>
  </si>
  <si>
    <t>(a) Soil, gravel, crushed stone and
      pavement layer material</t>
  </si>
  <si>
    <t>Girth exceeding 3,0 m</t>
  </si>
  <si>
    <t>Girth exceeding 2,0 m up to and including 3,0 m</t>
  </si>
  <si>
    <t>Girth equal to or exceeding 1,0 m up to and including 2,0 m</t>
  </si>
  <si>
    <t>Clearing for new fence lines (over a width of 2,0 m)</t>
  </si>
  <si>
    <t>(b) Handling cost and profit 
       in respect of subitem 
       B12.07(a)</t>
  </si>
  <si>
    <t>PC1.2.14.2</t>
  </si>
  <si>
    <t>(a) Demolish and replace existing 
     structures</t>
  </si>
  <si>
    <t>PC1.2.14.1</t>
  </si>
  <si>
    <t>Relocation of small building structures and boundary walls affected by access roads:</t>
  </si>
  <si>
    <t>PC1.2.14</t>
  </si>
  <si>
    <t>Schedule D2: Community Development Project</t>
  </si>
  <si>
    <t>(i) Handling costs and profit in 
     respect of item C20.1.2.1(d)</t>
  </si>
  <si>
    <t>(d) Tests for concrete cover</t>
  </si>
  <si>
    <t>(i) Handling costs and profit in 
     respect of item C20.1.2.1(c)</t>
  </si>
  <si>
    <t>(c) Tests for chloride conductivity</t>
  </si>
  <si>
    <t>(i) Handling costs and profit in
     respect of item C20.1.2.1(b)</t>
  </si>
  <si>
    <t>(b) Tests for oxygen permeability</t>
  </si>
  <si>
    <t>(i) Handling costs and profit in 
     respect of item C20.1.2.1(a)</t>
  </si>
  <si>
    <t>(a) Tests for water sorptivity</t>
  </si>
  <si>
    <t>Employer’s contribution to concrete durability tests:</t>
  </si>
  <si>
    <t>Special tests requested by the Engineer:</t>
  </si>
  <si>
    <t>M65 Netlon drainage pipe wrapped in Kaymat U34 or similar approved</t>
  </si>
  <si>
    <t>Drainage strips 200 mm wide DN1 Netlon strips or similar approved</t>
  </si>
  <si>
    <t>(b) 50mm diameter uPVC to
      abutment and wing walls</t>
  </si>
  <si>
    <t>Numbers for structures:</t>
  </si>
  <si>
    <t>End blocks</t>
  </si>
  <si>
    <t>Concrete barriers and parapets:</t>
  </si>
  <si>
    <t>Concrete slab joionts</t>
  </si>
  <si>
    <t>C13.7.2.7</t>
  </si>
  <si>
    <t>Joint Type 6A, complete as per drawings</t>
  </si>
  <si>
    <t>C13.7.2.6</t>
  </si>
  <si>
    <t>Joint Type 5A, complete as per drawings</t>
  </si>
  <si>
    <t>C13.7.2.5</t>
  </si>
  <si>
    <t>Joint Type 4A, complete as per drawings</t>
  </si>
  <si>
    <t>C13.7.2.4</t>
  </si>
  <si>
    <t>Joint Type 3A, complete as per drawings</t>
  </si>
  <si>
    <t>C13.7.2.3</t>
  </si>
  <si>
    <t>Joint Type 2A, complete as per drawings</t>
  </si>
  <si>
    <t>Joint Type 1A, complete as per drawings</t>
  </si>
  <si>
    <t>Bases</t>
  </si>
  <si>
    <t>C13.4.13.4</t>
  </si>
  <si>
    <t>Wing walls</t>
  </si>
  <si>
    <t>C13.4.13.3</t>
  </si>
  <si>
    <t>Abutments and piers</t>
  </si>
  <si>
    <t>Deck</t>
  </si>
  <si>
    <t>Complete demolition and disposal of existing structural concrete elements or parts of existing structures:</t>
  </si>
  <si>
    <t>Water ponding deck and base</t>
  </si>
  <si>
    <t>Curing and surface protection of labour enhanced cast-in-situ concrete:</t>
  </si>
  <si>
    <t>(c) Inlet and outlet slabs</t>
  </si>
  <si>
    <t>(b) Horizontal (top deck)</t>
  </si>
  <si>
    <t>(a) Horizontal (soffit)</t>
  </si>
  <si>
    <t>Culvert:</t>
  </si>
  <si>
    <t>C13.4.5.4</t>
  </si>
  <si>
    <t xml:space="preserve">    (a) Vertical</t>
  </si>
  <si>
    <t>Wing walls:</t>
  </si>
  <si>
    <t>C13.4.5.3</t>
  </si>
  <si>
    <t>(a) Vertical</t>
  </si>
  <si>
    <t>Culvert walls:</t>
  </si>
  <si>
    <t>Bases:</t>
  </si>
  <si>
    <t>Curing and surface protection of cast-in-situ concrete, as and where specifically required:</t>
  </si>
  <si>
    <t>(c) Culvert D25/30-XC3(100)-20</t>
  </si>
  <si>
    <t>(b) Wing walls D25/30-XC3(100)
       -20</t>
  </si>
  <si>
    <t>(a) Bases D25/30-XC3(100)-20</t>
  </si>
  <si>
    <t>Durable concrete (Class D):</t>
  </si>
  <si>
    <t>Cast-in-situ concrete:</t>
  </si>
  <si>
    <t>Extra-over item C13.3.1 (a), (b), etc. for galvanising of reinforcement</t>
  </si>
  <si>
    <t>(b) High yield stress steel bars 
      (type Y)</t>
  </si>
  <si>
    <t>(a) Mild steel bars (type R)</t>
  </si>
  <si>
    <t>C13.3.1.3</t>
  </si>
  <si>
    <t>Parapets and end bloccks</t>
  </si>
  <si>
    <t>(b) High yield stress steel bars 
       (type Y)</t>
  </si>
  <si>
    <t>Culvert walls and top slab:</t>
  </si>
  <si>
    <t>(a) Fillets</t>
  </si>
  <si>
    <t>Inclined formwork to provide surface finish to:</t>
  </si>
  <si>
    <t>(b) F2 surface finish to:</t>
  </si>
  <si>
    <t>Horizontal formwork to provide surface finish to:</t>
  </si>
  <si>
    <t>Culvert walls</t>
  </si>
  <si>
    <t>(a) F1 surface finish to:</t>
  </si>
  <si>
    <t>Vertical formwork to provide surface finish to:</t>
  </si>
  <si>
    <t>Wingwalls</t>
  </si>
  <si>
    <t>South Abutment</t>
  </si>
  <si>
    <t>North Abutment</t>
  </si>
  <si>
    <t>(a) 0 to 2,5 m depth</t>
  </si>
  <si>
    <t>Excavation or fill at:</t>
  </si>
  <si>
    <t>(b) 3mm thick tempered
       hardboard to jockey slab 
       support</t>
  </si>
  <si>
    <t>(a) Plastic (PVC) sheeting 250um 
      thick to jockey slabs</t>
  </si>
  <si>
    <t>Foundation lining:</t>
  </si>
  <si>
    <t>Concrete blinding 50mm, class 15/20 concrete</t>
  </si>
  <si>
    <t>Overbreak in excavation in hard material:</t>
  </si>
  <si>
    <t>Haul in excess of 1,0 km on excavated material and on material imported for backfill,</t>
  </si>
  <si>
    <t>Abutment B</t>
  </si>
  <si>
    <t>Abutment A</t>
  </si>
  <si>
    <t>Extra over subitem C13.1.3.1 for additional excavation  required by the Engineer after excavation is complete</t>
  </si>
  <si>
    <t>Extra over subitem C13.1.3.1 for excavation in hard material irrespective of depth</t>
  </si>
  <si>
    <t>(b) &gt; 1,5 m and &lt; 3,0 m</t>
  </si>
  <si>
    <t>(a) 0 m up to 1,5 m</t>
  </si>
  <si>
    <t>C13.1.3</t>
  </si>
  <si>
    <t xml:space="preserve">(c) Geotextile Synthetic-fibre filter
      fabric (Grade 1 non-woven,
      A10)  </t>
  </si>
  <si>
    <t>(b) Filter sand 200mm thick sand 
      protection layer on top of the 
     synthetic fibre filter fabric 
     (geotextile)</t>
  </si>
  <si>
    <t xml:space="preserve">Dumped riprap Heavy grade 1000mm thick (D50 = 500mm). Refer to drawing no. 25102KPO/D14 for grading          </t>
  </si>
  <si>
    <t>(b) Exceeding 1,5 m and up to 
      3,0 m</t>
  </si>
  <si>
    <t>(a) 0 m to 1,5 m</t>
  </si>
  <si>
    <t>Schedule B3: Dithokeng River</t>
  </si>
  <si>
    <t>Perforated drainage pipes - M65 Netlon drainage pipe wrapped in Kaymat U34 or similar approved</t>
  </si>
  <si>
    <t>Synthetic-fibre filter fabric grade 2</t>
  </si>
  <si>
    <t>Weep holes, 50mm diameter PVC pipe</t>
  </si>
  <si>
    <t>(b) Number plates fixed to 
      mounting block Type 2 - 
      complete as per drawing</t>
  </si>
  <si>
    <t>(a) Number plates fixed to 
      headwalls</t>
  </si>
  <si>
    <t>Movement joint Type 5 - complete as per drawing</t>
  </si>
  <si>
    <t>Movement joint Type 4 - complete as per drawing</t>
  </si>
  <si>
    <t>Movement joint Type 3 - complete as per drawing</t>
  </si>
  <si>
    <t>Movement joint Type 2 - complete as per drawing</t>
  </si>
  <si>
    <t>Movement joint Type 1 - complete as per drawing</t>
  </si>
  <si>
    <t>Inlet / outlet structure, reinforced concrete</t>
  </si>
  <si>
    <t>Inlet / outlet structure, plain concrete</t>
  </si>
  <si>
    <t>(b) Deck</t>
  </si>
  <si>
    <t>(a) Floor</t>
  </si>
  <si>
    <t>Water ponding:</t>
  </si>
  <si>
    <t>Walls</t>
  </si>
  <si>
    <t>Floors</t>
  </si>
  <si>
    <t>(c) Deck slab and head walls:  
      C25/30-20</t>
  </si>
  <si>
    <t>(b) Culvert walls and wing walls: 
       C25/30-20</t>
  </si>
  <si>
    <t>(a) Footings: C25/30-20</t>
  </si>
  <si>
    <t>(c) Welded Steel Fabric</t>
  </si>
  <si>
    <t>(b) High-yield-stress-steel bars 
       (Y10, Y12,Y16, Y20, Y25 &amp; 
        Y32)</t>
  </si>
  <si>
    <t>(a) Mild-steel bars</t>
  </si>
  <si>
    <t>The complete structure:</t>
  </si>
  <si>
    <t>Deck slab</t>
  </si>
  <si>
    <t>Deck slab and head walls</t>
  </si>
  <si>
    <t>Culvert walls and wing walls</t>
  </si>
  <si>
    <t>Footings</t>
  </si>
  <si>
    <t>Vertical formwork to providesurface finish to:</t>
  </si>
  <si>
    <t>Concrete blinding (Class C12/15-20)</t>
  </si>
  <si>
    <t>Mass concrete (Class C12/15-20)</t>
  </si>
  <si>
    <t>Schedule B4: Major Culverts</t>
  </si>
  <si>
    <t>TOTAL (INCL. CONTINGENCIES AND VAT)</t>
  </si>
  <si>
    <t>15% VAT</t>
  </si>
  <si>
    <t>TOTAL SCHEDULE A2</t>
  </si>
  <si>
    <t>TOTAL SCHEDULE A1</t>
  </si>
  <si>
    <t>TENDER SUMMARY</t>
  </si>
  <si>
    <r>
      <t>Trucks (6m</t>
    </r>
    <r>
      <rPr>
        <vertAlign val="superscript"/>
        <sz val="10"/>
        <color theme="1"/>
        <rFont val="Arial"/>
        <family val="2"/>
      </rPr>
      <t>3</t>
    </r>
    <r>
      <rPr>
        <sz val="10"/>
        <color theme="1"/>
        <rFont val="Arial"/>
        <family val="2"/>
      </rPr>
      <t>)</t>
    </r>
  </si>
  <si>
    <t>Water truck (9 000 litres)</t>
  </si>
  <si>
    <t>Flatbed truck  (5 ton)</t>
  </si>
  <si>
    <t>Lowbed truck</t>
  </si>
  <si>
    <t>Provision of fire breaks (4.0m wide)</t>
  </si>
  <si>
    <t>Maintenance of fire breaks including grass cutting (4,0m wide)</t>
  </si>
  <si>
    <r>
      <t xml:space="preserve">Provision of a bus, mini-bus or combi van for site inspection purposes </t>
    </r>
    <r>
      <rPr>
        <i/>
        <sz val="10"/>
        <color theme="1"/>
        <rFont val="Arial"/>
        <family val="2"/>
      </rPr>
      <t>(16 seater mini-bus)</t>
    </r>
  </si>
  <si>
    <r>
      <t xml:space="preserve">Supply and installation of an alarm system at the Engineer’s rented accommodation </t>
    </r>
    <r>
      <rPr>
        <i/>
        <sz val="10"/>
        <color theme="1"/>
        <rFont val="Arial"/>
        <family val="2"/>
      </rPr>
      <t>(4 houses)</t>
    </r>
  </si>
  <si>
    <r>
      <t xml:space="preserve">Provision of an armed response service at the Engineer’s rented accommodation </t>
    </r>
    <r>
      <rPr>
        <i/>
        <sz val="10"/>
        <color theme="1"/>
        <rFont val="Arial"/>
        <family val="2"/>
      </rPr>
      <t>(4 houses)</t>
    </r>
  </si>
  <si>
    <t>Upper subbase gravel layer (unstabilised) (150mm) compacted to 97% of MDD</t>
  </si>
  <si>
    <t>Gravel base layer (chemically stabilised) (150mm) compacted to 97 % of MDD</t>
  </si>
  <si>
    <t>Using non-cemented material compacted to 150mm thick</t>
  </si>
  <si>
    <t>150mm of gravel base layers</t>
  </si>
  <si>
    <t>CEM II (A-L) 32,5N</t>
  </si>
  <si>
    <t>Sand skeletal mix – continuously graded (NMPS 10mm PG64-16S (50/70) binder; Design Level IB; nominal 30mm thickness)</t>
  </si>
  <si>
    <t>900 mm diameter (prepainted galvanized steel, background and symbol retro-reflective class iii)</t>
  </si>
  <si>
    <t>1200 mm diameter (prepainted galvanized steel, background and symbol retro-reflective class iii)</t>
  </si>
  <si>
    <t>1500 mm size (prepainted galvanized steel, background and symbol retro-reflective class iii)</t>
  </si>
  <si>
    <t>RSA-T</t>
  </si>
  <si>
    <t>Irrespective of colour</t>
  </si>
  <si>
    <r>
      <t xml:space="preserve">Single sided, reversible left or right </t>
    </r>
    <r>
      <rPr>
        <i/>
        <sz val="10"/>
        <color theme="1"/>
        <rFont val="Arial"/>
        <family val="2"/>
      </rPr>
      <t>(600mm x 150mm)</t>
    </r>
  </si>
  <si>
    <r>
      <t xml:space="preserve">Double sided, reversible left or right </t>
    </r>
    <r>
      <rPr>
        <i/>
        <sz val="10"/>
        <color theme="1"/>
        <rFont val="Arial"/>
        <family val="2"/>
      </rPr>
      <t>(600mm x 150mm)</t>
    </r>
  </si>
  <si>
    <t>Traffic monitoring stations</t>
  </si>
  <si>
    <t>The removal, protection and replacement of CTO, SMD and WIM installations</t>
  </si>
  <si>
    <t>Other services</t>
  </si>
  <si>
    <t>PC2.1.1.2</t>
  </si>
  <si>
    <t>The removal, protection and replacement of utility services</t>
  </si>
  <si>
    <t>Handling costs and profit in respect of item C2.1.1.2(a)(i) above</t>
  </si>
  <si>
    <t>Handling costs and profit in respect of item C2.1.1.2(b)(i) above</t>
  </si>
  <si>
    <t>300mm diameter</t>
  </si>
  <si>
    <r>
      <t xml:space="preserve">Duct markers </t>
    </r>
    <r>
      <rPr>
        <i/>
        <sz val="10"/>
        <color theme="1"/>
        <rFont val="Arial"/>
        <family val="2"/>
      </rPr>
      <t>(utility maker as per dwg. TD-R-MS-1100-V1)</t>
    </r>
    <r>
      <rPr>
        <sz val="10"/>
        <color theme="1"/>
        <rFont val="Arial"/>
        <family val="2"/>
      </rPr>
      <t xml:space="preserve"> </t>
    </r>
  </si>
  <si>
    <r>
      <t xml:space="preserve">Draw wires </t>
    </r>
    <r>
      <rPr>
        <i/>
        <sz val="10"/>
        <color theme="1"/>
        <rFont val="Arial"/>
        <family val="2"/>
      </rPr>
      <t>(two strands of 2.5mm galvanized steel wire)</t>
    </r>
  </si>
  <si>
    <r>
      <t xml:space="preserve">End caps or plugs </t>
    </r>
    <r>
      <rPr>
        <i/>
        <sz val="10"/>
        <color theme="1"/>
        <rFont val="Arial"/>
        <family val="2"/>
      </rPr>
      <t>(cement and sand plug)</t>
    </r>
    <r>
      <rPr>
        <sz val="10"/>
        <color theme="1"/>
        <rFont val="Arial"/>
        <family val="2"/>
      </rPr>
      <t xml:space="preserve">  </t>
    </r>
  </si>
  <si>
    <t>Pipes with an internal diameter up to and including 750mm</t>
  </si>
  <si>
    <t>Pipes with an internal diameter exceeding 750mm</t>
  </si>
  <si>
    <t>Box culverts up to and including 1,5m vertical dimension</t>
  </si>
  <si>
    <t>Using conventional methods (in exceeding of 1,5m):</t>
  </si>
  <si>
    <t>150mm internal dia. perforated or slotted</t>
  </si>
  <si>
    <t>150mm internal dia. unperforated</t>
  </si>
  <si>
    <t>Subsoil drain outlet marker (Refer to drawing TD-D-SD-1002-V1)</t>
  </si>
  <si>
    <t>Temporay 600mm dia, pipe culverts</t>
  </si>
  <si>
    <t>Exceeding 3,0m and up to 4,5m</t>
  </si>
  <si>
    <r>
      <t xml:space="preserve">From commercial sources </t>
    </r>
    <r>
      <rPr>
        <i/>
        <sz val="10"/>
        <color theme="1"/>
        <rFont val="Arial"/>
        <family val="2"/>
      </rPr>
      <t>(G5 material)</t>
    </r>
  </si>
  <si>
    <r>
      <t xml:space="preserve">From sources on site </t>
    </r>
    <r>
      <rPr>
        <i/>
        <sz val="10"/>
        <color theme="1"/>
        <rFont val="Arial"/>
        <family val="2"/>
      </rPr>
      <t>(G5 material)</t>
    </r>
  </si>
  <si>
    <r>
      <t xml:space="preserve">With wet mixture </t>
    </r>
    <r>
      <rPr>
        <i/>
        <sz val="10"/>
        <color theme="1"/>
        <rFont val="Arial"/>
        <family val="2"/>
      </rPr>
      <t>(5% cement content)</t>
    </r>
    <r>
      <rPr>
        <sz val="10"/>
        <color theme="1"/>
        <rFont val="Arial"/>
        <family val="2"/>
      </rPr>
      <t xml:space="preserve"> </t>
    </r>
  </si>
  <si>
    <r>
      <t xml:space="preserve">Anchor bolts </t>
    </r>
    <r>
      <rPr>
        <i/>
        <sz val="10"/>
        <color theme="1"/>
        <rFont val="Arial"/>
        <family val="2"/>
      </rPr>
      <t>(20mm galvanized)</t>
    </r>
  </si>
  <si>
    <t>600mm dia class 75D (spigot and socket)</t>
  </si>
  <si>
    <t>900mm dia class 75D (spigot and socket)</t>
  </si>
  <si>
    <t>600mm dia class 75D (spigot and socket) Temporary culvert</t>
  </si>
  <si>
    <t>900mm x 600mm (Class 175 S)</t>
  </si>
  <si>
    <t>900mm x 450mm (Class 175 S)</t>
  </si>
  <si>
    <t>1200mm x 600mm (Class 100 S)</t>
  </si>
  <si>
    <t>1500mm x 600mm (Class 100 S)</t>
  </si>
  <si>
    <t>Vertical formwork for F1 surface finish</t>
  </si>
  <si>
    <t>Vertical formwork for F2 surface finish</t>
  </si>
  <si>
    <t>Mesh Ref. 311</t>
  </si>
  <si>
    <t>Mesh Ref. 617</t>
  </si>
  <si>
    <t>Plain concrete</t>
  </si>
  <si>
    <t>Masonary and stone pitching</t>
  </si>
  <si>
    <t>Culverts up to 900mm dia. or 900mm x 900mm square</t>
  </si>
  <si>
    <t>Culverts greater than 900mm dia. or 900mm x 900mm square</t>
  </si>
  <si>
    <t>Temporary 600mm dia. 75D concrete pipe culverts</t>
  </si>
  <si>
    <t>Type A single grid and frame 
(drawing TD-D-SG-001)</t>
  </si>
  <si>
    <t>Type A double grid and frame 
(drawing TD-D-SG-001)</t>
  </si>
  <si>
    <r>
      <t xml:space="preserve">Manhole frames </t>
    </r>
    <r>
      <rPr>
        <i/>
        <sz val="10"/>
        <color theme="1"/>
        <rFont val="Arial"/>
        <family val="2"/>
      </rPr>
      <t>(</t>
    </r>
    <r>
      <rPr>
        <b/>
        <i/>
        <sz val="10"/>
        <color rgb="FFFF0000"/>
        <rFont val="Arial"/>
        <family val="2"/>
      </rPr>
      <t>description and reference to drawing</t>
    </r>
    <r>
      <rPr>
        <i/>
        <sz val="10"/>
        <color theme="1"/>
        <rFont val="Arial"/>
        <family val="2"/>
      </rPr>
      <t>)</t>
    </r>
  </si>
  <si>
    <t>Cast in situ concrete edge beam (300mm x 200mm with 25mm x 25mm chamfered edge on gravel side), class C25/30-XC4-20 concrete and U2 surface finish</t>
  </si>
  <si>
    <t>Cast in situ concrete mountable kerb (class C25/30-XC4-20 concrete), shown as Type C kerbing on the drawings\</t>
  </si>
  <si>
    <t>Precast barrier kerb (Figure 3), with 300mm wide cast in situ concrete channel 
(C25/30-XC4-20) (TD-D-RD-1001-V1)</t>
  </si>
  <si>
    <t>Precast mountable kerb (Figure 8d), with 200mm wide cast in situ concrete channel (C25/30-XC4-20)</t>
  </si>
  <si>
    <t>Continuous precast side kerb/channel combination, detail as shown on dwg 251020-PP0-047-TP</t>
  </si>
  <si>
    <t>Continuous precast side kerb/channel combination, detail as shown on dwg 
251020-PP0-047-TP</t>
  </si>
  <si>
    <r>
      <t xml:space="preserve">Concrete </t>
    </r>
    <r>
      <rPr>
        <i/>
        <sz val="10"/>
        <color theme="1"/>
        <rFont val="Arial"/>
        <family val="2"/>
      </rPr>
      <t>(Class C25/30-XC4-20)</t>
    </r>
  </si>
  <si>
    <t>Inlet structures on high fills, complete as shown on drawings (TD-D-IS-1001-V1)</t>
  </si>
  <si>
    <t>Outlet structures for pipe chutes on high fills, complete as shown on drawings 
(TD-D-IS-1002-V1)</t>
  </si>
  <si>
    <r>
      <t xml:space="preserve">Formwork </t>
    </r>
    <r>
      <rPr>
        <i/>
        <sz val="10"/>
        <color theme="1"/>
        <rFont val="Arial"/>
        <family val="2"/>
      </rPr>
      <t>(</t>
    </r>
    <r>
      <rPr>
        <b/>
        <i/>
        <sz val="10"/>
        <color rgb="FFFF0000"/>
        <rFont val="Arial"/>
        <family val="2"/>
      </rPr>
      <t>surface finish indicated</t>
    </r>
    <r>
      <rPr>
        <i/>
        <sz val="10"/>
        <color theme="1"/>
        <rFont val="Arial"/>
        <family val="2"/>
      </rPr>
      <t>)</t>
    </r>
  </si>
  <si>
    <t>Outlet structures for pipe chutes on high fills, complete as shown on drawings 
(TD-D-IS-1002-V1) (F1 surface finish)</t>
  </si>
  <si>
    <t>Inlet structures on high fills, complete as shown on drawings (TD-D-IS-1001-V1) (F1 surface finish)</t>
  </si>
  <si>
    <t>Inlet structures on high fills, complete as shown on drawings (TD-D-IS-1001-V1) (F2 surface finish)</t>
  </si>
  <si>
    <t>Outlet structures for pipe chutes on high fills, complete as shown on drawings 
(TD-D-IS-1002-V1) (F2 surface finish)</t>
  </si>
  <si>
    <t>Polysulphide sealant</t>
  </si>
  <si>
    <t>Silicone-based sealant</t>
  </si>
  <si>
    <t>Asphalt to average depth not exceeding 50mm</t>
  </si>
  <si>
    <t xml:space="preserve">Asphalt to average depth exceeding 50mm but not 100mm </t>
  </si>
  <si>
    <t>Cemented layers to average depth not exceeding 200mm</t>
  </si>
  <si>
    <t>C3.3.17</t>
  </si>
  <si>
    <t>Hard Rock Quarry</t>
  </si>
  <si>
    <t>C4.1.22</t>
  </si>
  <si>
    <t>C12.10.1</t>
  </si>
  <si>
    <t>150mm layer thickness</t>
  </si>
  <si>
    <t>Correction layer thickness between 150mm to 300mm</t>
  </si>
  <si>
    <t>300mm layer thickness</t>
  </si>
  <si>
    <r>
      <t xml:space="preserve">G1 crushed stone base layer </t>
    </r>
    <r>
      <rPr>
        <i/>
        <sz val="10"/>
        <color theme="1"/>
        <rFont val="Arial"/>
        <family val="2"/>
      </rPr>
      <t>(105mm layer thickness)</t>
    </r>
    <r>
      <rPr>
        <sz val="10"/>
        <color theme="1"/>
        <rFont val="Arial"/>
        <family val="2"/>
      </rPr>
      <t xml:space="preserve"> compacted to 88 % of AD </t>
    </r>
  </si>
  <si>
    <t>150mm thick subbase layers</t>
  </si>
  <si>
    <t>300mm thick subbase layers</t>
  </si>
  <si>
    <t>(1)</t>
  </si>
  <si>
    <t>(2)</t>
  </si>
  <si>
    <t>150mm compacted layer thickness</t>
  </si>
  <si>
    <t>300mm compacted layer thickness</t>
  </si>
  <si>
    <t>Continuously graded base or surfacing (PG64-16E(70-73)(t), Level II)</t>
  </si>
  <si>
    <t>Base (PG64-16S(50/70), Level IB)</t>
  </si>
  <si>
    <t>Surfacing (PG64-16S(50/70), Level IB)</t>
  </si>
  <si>
    <t>Asphalt layers stone skeletal coarse continuously graded, PG64-16E(70-73)(t) asphalt, for 45mm minimum thickness by paver</t>
  </si>
  <si>
    <t>Asphalt layers stone skeletal coarse continuously graded asphalt, PG64-16E(70-73)(t) binder, 45mm minimum thickness, Level II at intersections with N11-13</t>
  </si>
  <si>
    <t>Extra over payment items C9.1.4.1 and C9.1.5.1 (45mm thick, stone skeletal coarse continuously graded asphalt, PG64-16E(70-73)(t) binder, 14mm, by hand/paver)</t>
  </si>
  <si>
    <t xml:space="preserve">Bitumen binder PG64-16E </t>
  </si>
  <si>
    <t>Bituminous single seal with 20mm aggregate and first slurry (Class SC-E2 (70-73)(t), Grade A aggregate)</t>
  </si>
  <si>
    <t>Bituminous single seal with 20mm aggregate and first slurry (Hot applied polymer modified bitumen binder of Class S-E1, Grade A aggregate)</t>
  </si>
  <si>
    <t>Extra over C10.1.21.1 for application of second slurry (Fine Grade/Fine Slurry)</t>
  </si>
  <si>
    <t>Filter sand (protective layer on geotextile)</t>
  </si>
  <si>
    <t>Geotextile (Grade 1 non-woven) (grade A8 geotextile)</t>
  </si>
  <si>
    <t>Montar grouting of gabion mattresses</t>
  </si>
  <si>
    <r>
      <t xml:space="preserve">On steel posts used at specific locations </t>
    </r>
    <r>
      <rPr>
        <i/>
        <sz val="10"/>
        <color theme="1"/>
        <rFont val="Arial"/>
        <family val="2"/>
      </rPr>
      <t>(TD-R-GR-1002-V1)</t>
    </r>
    <r>
      <rPr>
        <b/>
        <i/>
        <sz val="10"/>
        <color theme="1"/>
        <rFont val="Arial"/>
        <family val="2"/>
      </rPr>
      <t xml:space="preserve"> </t>
    </r>
  </si>
  <si>
    <r>
      <t xml:space="preserve">On timber posts </t>
    </r>
    <r>
      <rPr>
        <i/>
        <sz val="10"/>
        <color theme="1"/>
        <rFont val="Arial"/>
        <family val="2"/>
      </rPr>
      <t>(TD-R-GR-1002-V1)</t>
    </r>
  </si>
  <si>
    <t>High tensile grade steel, single strand 3,2mm x 2,5mm oval-shaped wire (SANS 675)</t>
  </si>
  <si>
    <t>1,85m long</t>
  </si>
  <si>
    <t>3,00m long</t>
  </si>
  <si>
    <r>
      <t xml:space="preserve">Standards </t>
    </r>
    <r>
      <rPr>
        <i/>
        <sz val="10"/>
        <color theme="1"/>
        <rFont val="Arial"/>
        <family val="2"/>
      </rPr>
      <t>(2.5 kg/m "Y" section steel, complete with holes at 50mm centres, protective bitumen coating)</t>
    </r>
  </si>
  <si>
    <r>
      <t xml:space="preserve">Droppers </t>
    </r>
    <r>
      <rPr>
        <i/>
        <sz val="10"/>
        <color theme="1"/>
        <rFont val="Arial"/>
        <family val="2"/>
      </rPr>
      <t>(0,56 kg/m steel, ridgeback pattern, protective bitumen coating)</t>
    </r>
  </si>
  <si>
    <t>1,40m long</t>
  </si>
  <si>
    <t>2,25m long</t>
  </si>
  <si>
    <t>Steel straining posts, 100mm dia. x 3mm wall with steel caps and base plate, fully galvanized, 2,13m long</t>
  </si>
  <si>
    <t>Steel straining posts, 100mm dia. x 3mm wall with steel caps and base plate, fully galvanized, 3,0m long</t>
  </si>
  <si>
    <t>Steel straining posts, 100mm dia. x 3mm wall with steel caps and base plate, fully galvanized, 2,8m long</t>
  </si>
  <si>
    <t>Single leaf, 4,2m x 1,4m goverment pattern farm gate, complete as specified and fully galvanized</t>
  </si>
  <si>
    <t>Double leaf, 5,0m x 2,25m gate, complete as specified for game proof fencing and fully galvanized</t>
  </si>
  <si>
    <t>125mm diameter</t>
  </si>
  <si>
    <t>175mm diameter</t>
  </si>
  <si>
    <t>200mm diameter</t>
  </si>
  <si>
    <t>100mm wide</t>
  </si>
  <si>
    <t>150mm wide</t>
  </si>
  <si>
    <t>200mm wide</t>
  </si>
  <si>
    <t>300mm wide</t>
  </si>
  <si>
    <t>500mm wide</t>
  </si>
  <si>
    <t>White lines broken or unbroken</t>
  </si>
  <si>
    <t>Yellow lines broken or unbroken</t>
  </si>
  <si>
    <t>Double sided red/red</t>
  </si>
  <si>
    <t>Double sided yellow/red</t>
  </si>
  <si>
    <t>Double sided white/red</t>
  </si>
  <si>
    <t>Double sided white/white</t>
  </si>
  <si>
    <t>Cynodon Dactylon</t>
  </si>
  <si>
    <t>Kweek grass</t>
  </si>
  <si>
    <t>Buffalo grass</t>
  </si>
  <si>
    <t>Mixture of Kweek and Buffalo grass</t>
  </si>
  <si>
    <t>Summer mix</t>
  </si>
  <si>
    <t>Winter mix</t>
  </si>
  <si>
    <t>Specify test as determined during construction</t>
  </si>
  <si>
    <t xml:space="preserve">Precast rectangular kerb (Figure 11, 150mm x 75mm) as edge restraint to sidewalk </t>
  </si>
  <si>
    <t>150mm layer thickness at school parking</t>
  </si>
  <si>
    <t>Filter sand 200mm thick sand protection layer on top of the synthetic fibre filter fabric (geotextile)</t>
  </si>
  <si>
    <t>Plastic (PVC) sheeting 250um thick to jockey slabs</t>
  </si>
  <si>
    <t>3mm thick tempered hardboard to jockey slab support</t>
  </si>
  <si>
    <t>Basses</t>
  </si>
  <si>
    <t>Wing wall</t>
  </si>
  <si>
    <t>Class F1 Finish</t>
  </si>
  <si>
    <t>Class F2 Finish</t>
  </si>
  <si>
    <t>C13.3.1.4</t>
  </si>
  <si>
    <t>Parapets and end blocks:</t>
  </si>
  <si>
    <t>Mild-steel bars (Type R)</t>
  </si>
  <si>
    <t>Horizontal (soffit)</t>
  </si>
  <si>
    <t>Horizontal (top deck)</t>
  </si>
  <si>
    <t>Inlet and outlet slabs</t>
  </si>
  <si>
    <t>Joint Type 7A, complete as per drawings</t>
  </si>
  <si>
    <t>50mm diameter uPVC to abutment and wing walls</t>
  </si>
  <si>
    <t>F1 surface finish to:</t>
  </si>
  <si>
    <t>F2 surface finish to:</t>
  </si>
  <si>
    <t>Culvert walls and wingwalls</t>
  </si>
  <si>
    <t>Floor</t>
  </si>
  <si>
    <t>TOTAL SCHEDULE B1</t>
  </si>
  <si>
    <t>TOTAL SCHEDULE B2</t>
  </si>
  <si>
    <t>SUBTOTAL A1</t>
  </si>
  <si>
    <t>SUBTOTAL A2</t>
  </si>
  <si>
    <r>
      <rPr>
        <b/>
        <sz val="11"/>
        <color theme="1"/>
        <rFont val="Calibri"/>
        <family val="2"/>
        <scheme val="minor"/>
      </rPr>
      <t>SCHEDULE A2:</t>
    </r>
    <r>
      <rPr>
        <sz val="11"/>
        <color theme="1"/>
        <rFont val="Calibri"/>
        <family val="2"/>
        <scheme val="minor"/>
      </rPr>
      <t xml:space="preserve">   HOLDING ACTION (km 19,171 TO km 20,204)</t>
    </r>
  </si>
  <si>
    <r>
      <rPr>
        <b/>
        <sz val="11"/>
        <color theme="1"/>
        <rFont val="Calibri"/>
        <family val="2"/>
        <scheme val="minor"/>
      </rPr>
      <t xml:space="preserve">SCHEDULE A1: </t>
    </r>
    <r>
      <rPr>
        <sz val="11"/>
        <color theme="1"/>
        <rFont val="Calibri"/>
        <family val="2"/>
        <scheme val="minor"/>
      </rPr>
      <t xml:space="preserve">  ROADWORKS</t>
    </r>
  </si>
  <si>
    <r>
      <rPr>
        <b/>
        <sz val="11"/>
        <color theme="1"/>
        <rFont val="Calibri"/>
        <family val="2"/>
        <scheme val="minor"/>
      </rPr>
      <t xml:space="preserve">SCHEDULE B1:  </t>
    </r>
    <r>
      <rPr>
        <sz val="11"/>
        <color theme="1"/>
        <rFont val="Calibri"/>
        <family val="2"/>
        <scheme val="minor"/>
      </rPr>
      <t xml:space="preserve"> DITHOKENG RIVER</t>
    </r>
  </si>
  <si>
    <r>
      <rPr>
        <b/>
        <sz val="11"/>
        <color theme="1"/>
        <rFont val="Calibri"/>
        <family val="2"/>
        <scheme val="minor"/>
      </rPr>
      <t xml:space="preserve">SCHEDULE B2:  </t>
    </r>
    <r>
      <rPr>
        <sz val="11"/>
        <color theme="1"/>
        <rFont val="Calibri"/>
        <family val="2"/>
        <scheme val="minor"/>
      </rPr>
      <t xml:space="preserve"> INSITU CULVERTS</t>
    </r>
  </si>
  <si>
    <t>PC1.2.13.1</t>
  </si>
  <si>
    <t>PC1.2.13.2</t>
  </si>
  <si>
    <t>Handling cost and profit in respect of sub-item PC1.2.11.1</t>
  </si>
  <si>
    <t>Handling cost and profit in respect of subitem PC1.2.12.1</t>
  </si>
  <si>
    <t>PC11.6.8.4</t>
  </si>
  <si>
    <t>PC11.6.8.5</t>
  </si>
  <si>
    <t>SUBTOTAL D</t>
  </si>
  <si>
    <t>TOTAL SCHEDULE D</t>
  </si>
  <si>
    <t>SECTION D: TRAINING, COACHING, GUIDANCE, MENTORING AND ASSISTANCE</t>
  </si>
  <si>
    <t>TOTALS</t>
  </si>
  <si>
    <t>SCHEDULE A1</t>
  </si>
  <si>
    <t>SCHEDULE A2</t>
  </si>
  <si>
    <t>SCHEDULE D</t>
  </si>
  <si>
    <t>SCHEDULE B1</t>
  </si>
  <si>
    <t>SCHEDULE B2</t>
  </si>
  <si>
    <t>CONTRACT SKILLS DEVELOPMENT GOAL:</t>
  </si>
  <si>
    <t>0.25% of Subtotal A</t>
  </si>
  <si>
    <t>SUBTOTAL B</t>
  </si>
  <si>
    <t>VALUE ADDED TAX:</t>
  </si>
  <si>
    <t xml:space="preserve">15% of Subtotal </t>
  </si>
  <si>
    <t xml:space="preserve">TOTAL CARRIED TO C.1.1.1 : FORM OF OFFER </t>
  </si>
  <si>
    <t xml:space="preserve">SIGNED BY TENDERER: </t>
  </si>
  <si>
    <t>0,25% OF SUBTOTAL A</t>
  </si>
  <si>
    <t>SUBTOTAL B2</t>
  </si>
  <si>
    <r>
      <rPr>
        <b/>
        <sz val="11"/>
        <color theme="1"/>
        <rFont val="Calibri"/>
        <family val="2"/>
        <scheme val="minor"/>
      </rPr>
      <t xml:space="preserve">SCHEDULE D:  </t>
    </r>
    <r>
      <rPr>
        <sz val="11"/>
        <color theme="1"/>
        <rFont val="Calibri"/>
        <family val="2"/>
        <scheme val="minor"/>
      </rPr>
      <t xml:space="preserve"> STAKEHOLDER AND COMMUNITY LIAISON, AND TARGETED LABOUR AND TARGETED ENTERPRISES 
                            UTILISATION AND DEVELOPMENT</t>
    </r>
  </si>
  <si>
    <t>TOTAL PER ITEM</t>
  </si>
  <si>
    <t>SUBTOTAL B1</t>
  </si>
  <si>
    <t>1m x 0.5m x 0,5m gabion box</t>
  </si>
  <si>
    <t>3m x 1m x 0,5m gabion box</t>
  </si>
  <si>
    <t>2m x 1m x 1m gabion box</t>
  </si>
  <si>
    <t>3m x 1m x 1m gabion box</t>
  </si>
  <si>
    <t>4m x 1m x 1m gabion box</t>
  </si>
  <si>
    <t>2m x 1m x 0,3m gabion mattress</t>
  </si>
  <si>
    <t>3m x 1m x 0,3m gabion mattress</t>
  </si>
  <si>
    <t>6m x 2m x 0,3m gabion mattress</t>
  </si>
  <si>
    <t>Size 600 x 600mm (steel post and retro-reflective material, Class III) (W405 &amp; W406)</t>
  </si>
  <si>
    <t>Size 450 x 450mm (steel post and retro-reflective material, Class III) (W405 &amp; W406)</t>
  </si>
  <si>
    <t>Manhole frames (Type 2A) DWG No TD-D-MC-1003-V1</t>
  </si>
  <si>
    <t>1,20m long</t>
  </si>
  <si>
    <t>2,60m long</t>
  </si>
  <si>
    <t>Comments by Mirriam</t>
  </si>
  <si>
    <t>Comments by Meisie</t>
  </si>
  <si>
    <t>Comments by iX</t>
  </si>
  <si>
    <t>From commercial sources (G5 material)</t>
  </si>
  <si>
    <t>From sources on site (G5 material)</t>
  </si>
  <si>
    <t xml:space="preserve">With wet mixture (5% cement content) </t>
  </si>
  <si>
    <t>Preparation and compaction of in situ bedding material to 90% of MDD (150mm)</t>
  </si>
  <si>
    <t>Gravel shoulder layer (150mm layer thickness) compacted to 95% of MDD</t>
  </si>
  <si>
    <t>Asphalt wearing course (50mm)</t>
  </si>
  <si>
    <t>Stabilised gravel layer (150mm)</t>
  </si>
  <si>
    <t xml:space="preserve">Concrete block paving (60mm interlocking paving blocks (Type S-A, 25 MPa) laid on 20mm layer of bedding sand, on sidewalks) </t>
  </si>
  <si>
    <t>Droppers (0,56 kg/m steel, ridgeback pattern, protective bitumen coating)</t>
  </si>
  <si>
    <t>Steel stays and anchors (60mm dia. x 3mm wall with base plate, fully galvanized, 2,13m long)</t>
  </si>
  <si>
    <t>Steel stays and anchors (60mm dia. x 3mm wall with base plate, fully galvanized, 3,35m long)</t>
  </si>
  <si>
    <t>Steel stays and anchors (75mm dia. x 3mm wall with base plate, fully galvanized, 3,05m long)</t>
  </si>
  <si>
    <t>Wire stays and anchors (4mm dia. mild steel, fully galvanized (4 strands, doubled and twisted to take strain))</t>
  </si>
  <si>
    <t>Steel stays and anchors (60mm dia. x 3mm wall bent and flattened as specified, fully galvanized, 2,4m long)</t>
  </si>
  <si>
    <t>600mm diameter (prepainted galvanized steel, background and symbol retro-reflective class iii)</t>
  </si>
  <si>
    <t>1200mm diameter (prepainted galvanized steel, background and symbol retro-reflective class iii)</t>
  </si>
  <si>
    <t>1200mm size (prepainted galvanized steel, background and symbol retro-reflective class iii)</t>
  </si>
  <si>
    <t>White lettering and symbols (solvent borne road marking paint)</t>
  </si>
  <si>
    <t>Permanent road studs compliant to SANS 1442 (RSA-2)</t>
  </si>
  <si>
    <t>Gravel shoulder layer (150mm) compacted to 95% of MDD</t>
  </si>
  <si>
    <t>Bitumen emulsion (CC-E1 crack sealant)</t>
  </si>
  <si>
    <t>Other layers (crushed stone)</t>
  </si>
  <si>
    <t>Concrete blinding (50mm thick, Class C12/15-20)</t>
  </si>
  <si>
    <t>Horizontal formwork to provide (class F2) surface finish to Deck</t>
  </si>
  <si>
    <t>Inclined formwork to provide (class F2) surface finish to fillets</t>
  </si>
  <si>
    <t>High-yield-stress-steel bars (Type Y)</t>
  </si>
  <si>
    <t>Horizontal formwork to provide (class F2) surface finish to Deck slab</t>
  </si>
  <si>
    <t>Manhole frames (Type 2A, TD-D-MC-1003-V1)</t>
  </si>
  <si>
    <r>
      <t>cubic metre (m</t>
    </r>
    <r>
      <rPr>
        <vertAlign val="superscript"/>
        <sz val="11"/>
        <rFont val="Calibri"/>
        <family val="2"/>
        <scheme val="minor"/>
      </rPr>
      <t>3</t>
    </r>
    <r>
      <rPr>
        <sz val="11"/>
        <rFont val="Calibri"/>
        <family val="2"/>
        <scheme val="minor"/>
      </rPr>
      <t>)</t>
    </r>
  </si>
  <si>
    <r>
      <t>square metre (m</t>
    </r>
    <r>
      <rPr>
        <vertAlign val="superscript"/>
        <sz val="11"/>
        <rFont val="Calibri"/>
        <family val="2"/>
        <scheme val="minor"/>
      </rPr>
      <t>2</t>
    </r>
    <r>
      <rPr>
        <sz val="11"/>
        <rFont val="Calibri"/>
        <family val="2"/>
        <scheme val="minor"/>
      </rPr>
      <t>)</t>
    </r>
  </si>
  <si>
    <t>On timber posts (Dwg. TD-R-GR-1002-V1)</t>
  </si>
  <si>
    <r>
      <t>Prime coat (Inverted bitumen emulsion at 0.8ℓ/m</t>
    </r>
    <r>
      <rPr>
        <vertAlign val="superscript"/>
        <sz val="10"/>
        <rFont val="Arial"/>
        <family val="2"/>
      </rPr>
      <t>2</t>
    </r>
    <r>
      <rPr>
        <sz val="10"/>
        <rFont val="Arial"/>
        <family val="2"/>
      </rPr>
      <t>)</t>
    </r>
  </si>
  <si>
    <t>Inlet structures on high fills, complete as shown on drawings (Dwg. TD-D-IS-1001-V1) (F2 surface finish)</t>
  </si>
  <si>
    <t>Outlet structures for pipe chutes on high fills, complete as shown on drawings 
(Dwg. TD-D-IS-1002-V1) (F2 surface finish)</t>
  </si>
  <si>
    <t>For borrow pits:</t>
  </si>
  <si>
    <t>For quarries:</t>
  </si>
  <si>
    <t>Borrow pits:</t>
  </si>
  <si>
    <t>Quarries:</t>
  </si>
  <si>
    <t>Type G5A material</t>
  </si>
  <si>
    <t>Timber:</t>
  </si>
  <si>
    <t>High-yield-stress-steel bars (Y10, Y12, Y16, Y20, Y25 &amp; Y32)</t>
  </si>
  <si>
    <t>Continuous precast side kerb/channel combination, detail as shown on Dwg. 251020-PP0-047-TP</t>
  </si>
  <si>
    <t>Manhole covers or gratings (Type 2A) Dwg. No. TD-D-MC-1003-V1</t>
  </si>
  <si>
    <t>Base and/or surface patching using hot plant mixed asphalt (PG64H-16)</t>
  </si>
  <si>
    <t xml:space="preserve">Other costs during training </t>
  </si>
  <si>
    <r>
      <t>General Note:</t>
    </r>
    <r>
      <rPr>
        <sz val="10"/>
        <rFont val="Arial"/>
        <family val="2"/>
      </rPr>
      <t xml:space="preserve"> All changes are indicated in Red.  Stripped Through indicates a deletion action</t>
    </r>
  </si>
  <si>
    <t>Excavating soft material 0m to 1,5m below the surface level using labour enhanced construction methods, or instructed by hand under Clause A3.2.7.2(d)</t>
  </si>
  <si>
    <t>In complete in-situ floor slabs for rectangular culverts, manholes and catchpits including formwork, joints and Class U2 surface finish, Class C25/30-20 Concrete (installed at a standard depth of 1,0m)</t>
  </si>
  <si>
    <t>In inlet and outlet structures including kerbs, chutes and downpipes, skewed ends, catchpits, manholes, thrust and anchor blocks, excluding formwork but including Class U2 surfacing finish, Class C25/30-20 Concrete</t>
  </si>
  <si>
    <r>
      <t xml:space="preserve">Concrete backfill or encasement for culverts </t>
    </r>
    <r>
      <rPr>
        <sz val="10"/>
        <rFont val="Arial"/>
        <family val="2"/>
      </rPr>
      <t>(Class C16/20-20)</t>
    </r>
  </si>
  <si>
    <r>
      <t>Concrete barriers and parapets</t>
    </r>
    <r>
      <rPr>
        <sz val="10"/>
        <rFont val="Arial"/>
        <family val="2"/>
      </rPr>
      <t xml:space="preserve"> 
(Dwg. TD-S-P-1002-1)</t>
    </r>
  </si>
  <si>
    <r>
      <t xml:space="preserve">End blocks </t>
    </r>
    <r>
      <rPr>
        <sz val="10"/>
        <rFont val="Arial"/>
        <family val="2"/>
      </rPr>
      <t>(3500mm)</t>
    </r>
  </si>
  <si>
    <r>
      <t xml:space="preserve">Numbers for structures: </t>
    </r>
    <r>
      <rPr>
        <sz val="10"/>
        <rFont val="Arial"/>
        <family val="2"/>
      </rPr>
      <t>(Dwg. TD-S-N-004-V1)</t>
    </r>
  </si>
  <si>
    <r>
      <t>Drainage strips</t>
    </r>
    <r>
      <rPr>
        <sz val="10"/>
        <rFont val="Arial"/>
        <family val="2"/>
      </rPr>
      <t xml:space="preserve"> (200 mm wide Flow Net, Type F1)</t>
    </r>
  </si>
  <si>
    <r>
      <t>cubic metre kilometre (m</t>
    </r>
    <r>
      <rPr>
        <vertAlign val="superscript"/>
        <sz val="10"/>
        <rFont val="Arial"/>
        <family val="2"/>
      </rPr>
      <t>3</t>
    </r>
    <r>
      <rPr>
        <sz val="10"/>
        <rFont val="Arial"/>
        <family val="2"/>
      </rPr>
      <t>.km)</t>
    </r>
  </si>
  <si>
    <r>
      <t>cubic metre - kilometre (m</t>
    </r>
    <r>
      <rPr>
        <vertAlign val="superscript"/>
        <sz val="10"/>
        <rFont val="Arial"/>
        <family val="2"/>
      </rPr>
      <t xml:space="preserve">3 </t>
    </r>
    <r>
      <rPr>
        <sz val="10"/>
        <rFont val="Arial"/>
        <family val="2"/>
      </rPr>
      <t>- km)</t>
    </r>
  </si>
  <si>
    <r>
      <t xml:space="preserve">Aggregate variation </t>
    </r>
    <r>
      <rPr>
        <sz val="10"/>
        <rFont val="Arial"/>
        <family val="2"/>
      </rPr>
      <t>(Grade A)</t>
    </r>
    <r>
      <rPr>
        <b/>
        <sz val="10"/>
        <rFont val="Arial"/>
        <family val="2"/>
      </rPr>
      <t>:</t>
    </r>
  </si>
  <si>
    <t>Extra over C10.1.22.1 for application of second slurry (Fine Slurry/Fine grade)</t>
  </si>
  <si>
    <r>
      <t xml:space="preserve">Compacting the floor of excavations for patching </t>
    </r>
    <r>
      <rPr>
        <sz val="10"/>
        <rFont val="Arial"/>
        <family val="2"/>
      </rPr>
      <t>(93% MDD)</t>
    </r>
  </si>
  <si>
    <r>
      <t xml:space="preserve">Anti-erosion compound or hydraulic mulches </t>
    </r>
    <r>
      <rPr>
        <sz val="10"/>
        <rFont val="Arial"/>
        <family val="2"/>
      </rPr>
      <t>(Cellulose pulp and Surfasol)</t>
    </r>
  </si>
  <si>
    <r>
      <t>Transverse lines, painted island and arrestor bed markings (any colour) (solvent borne road marking paint)</t>
    </r>
    <r>
      <rPr>
        <b/>
        <sz val="10"/>
        <rFont val="Arial"/>
        <family val="2"/>
      </rPr>
      <t xml:space="preserve"> </t>
    </r>
  </si>
  <si>
    <r>
      <t>Regulatory signs, permanent</t>
    </r>
    <r>
      <rPr>
        <b/>
        <sz val="10"/>
        <rFont val="Arial"/>
        <family val="2"/>
      </rPr>
      <t xml:space="preserve"> </t>
    </r>
  </si>
  <si>
    <r>
      <t>Warning signs, permanent</t>
    </r>
    <r>
      <rPr>
        <b/>
        <sz val="10"/>
        <rFont val="Arial"/>
        <family val="2"/>
      </rPr>
      <t xml:space="preserve"> </t>
    </r>
  </si>
  <si>
    <r>
      <t xml:space="preserve">Road sign supports </t>
    </r>
    <r>
      <rPr>
        <sz val="10"/>
        <rFont val="Arial"/>
        <family val="2"/>
      </rPr>
      <t>(overhead road sign structures excluded)</t>
    </r>
    <r>
      <rPr>
        <b/>
        <sz val="10"/>
        <rFont val="Arial"/>
        <family val="2"/>
      </rPr>
      <t>:</t>
    </r>
  </si>
  <si>
    <t>Excavation and backfilling for road sign supports (not applicable to kilometre posts)</t>
  </si>
  <si>
    <t>Gates, Single leaf, 4,2m x 1,4m goverment pattern farm gate</t>
  </si>
  <si>
    <r>
      <t>Game fences</t>
    </r>
    <r>
      <rPr>
        <b/>
        <sz val="10"/>
        <rFont val="Arial"/>
        <family val="2"/>
      </rPr>
      <t xml:space="preserve"> </t>
    </r>
  </si>
  <si>
    <t>Extra over C10.1.21.1 for application of second slurry (Fine Slurry/Fine Grade)</t>
  </si>
  <si>
    <r>
      <t>On steel posts used at specific locations (TD-R-GR-1002-V1)</t>
    </r>
    <r>
      <rPr>
        <b/>
        <sz val="10"/>
        <rFont val="Arial"/>
        <family val="2"/>
      </rPr>
      <t xml:space="preserve"> </t>
    </r>
  </si>
  <si>
    <r>
      <t>End treatments where double guardrail sections are specified (Dwg. D-R-GR-1100-V1)</t>
    </r>
    <r>
      <rPr>
        <b/>
        <sz val="10"/>
        <rFont val="Arial"/>
        <family val="2"/>
      </rPr>
      <t xml:space="preserve"> </t>
    </r>
  </si>
  <si>
    <t>Bridge adaptors (including extra rails and posts) (Dwg. TD-R-GR-1200-V2)</t>
  </si>
  <si>
    <t xml:space="preserve">G1 crushed stone base layer (150mm layer thickness) compacted to 88 % of AD </t>
  </si>
  <si>
    <t>Cast in situ concrete edge beam (300mm x 200mm with 25mm x 25mm chamfered edge on gravel side), class C25/30-20 concrete and U2 surface finish</t>
  </si>
  <si>
    <t>Precast barrier kerb (Figure 3), with 300mm wide cast in situ concrete channel 
(C25/30-20) (TD-D-RD-1001-V1)</t>
  </si>
  <si>
    <t>Precast mountable kerb (Figure 8d), with 200mm wide cast in situ concrete channel (C25/30-20)</t>
  </si>
  <si>
    <t>Concrete (Class C25/30-20)</t>
  </si>
  <si>
    <t>Cast-in-situ concrete lining, Type A (1000mm wide) at guardrails, class C25/30-20 concrete</t>
  </si>
  <si>
    <t>Class U2 surface finish to cast-in-situ concrete, Type A (1000mm wide) at guardrails, class C25/30-20 concrete</t>
  </si>
  <si>
    <r>
      <t xml:space="preserve">Sealed joints in concrete and stone pitched linings of open drains </t>
    </r>
    <r>
      <rPr>
        <sz val="10"/>
        <rFont val="Arial"/>
        <family val="2"/>
      </rPr>
      <t>(Dwg. TD-D-RD-1001-V1)</t>
    </r>
  </si>
  <si>
    <r>
      <t xml:space="preserve">Polymer film sheeting </t>
    </r>
    <r>
      <rPr>
        <sz val="10"/>
        <rFont val="Arial"/>
        <family val="2"/>
      </rPr>
      <t>0,15mm thick</t>
    </r>
    <r>
      <rPr>
        <b/>
        <sz val="10"/>
        <rFont val="Arial"/>
        <family val="2"/>
      </rPr>
      <t xml:space="preserve"> for concrete-lined open drains</t>
    </r>
  </si>
  <si>
    <t>Precast concrete blocks in outlet structures
Dwg. TD-D-IS-1002-V1</t>
  </si>
  <si>
    <t>Crushed stone obtained from approved sources on the site (Coarse grade, 20mm)</t>
  </si>
  <si>
    <t>Crushed stone obtained from commercial sources (Coarse grade, 20mm)</t>
  </si>
  <si>
    <t>Natural sand obtained from approved sources (Fine graded 0,2mm, borrow pit/quarry)</t>
  </si>
  <si>
    <t>Backfilling of drains with selected material (G7) compacted to 93% of MDD prior to construction of concrete lining and/or stone pitched lining</t>
  </si>
  <si>
    <t>Bituminous single seal with 14mm aggregate and slurry (Class SC-E2 (70-73)(t), Grade B aggregate, fine slurry/medium grade)</t>
  </si>
  <si>
    <r>
      <t>Trucks (6m</t>
    </r>
    <r>
      <rPr>
        <vertAlign val="superscript"/>
        <sz val="10"/>
        <rFont val="Arial"/>
        <family val="2"/>
      </rPr>
      <t>3</t>
    </r>
    <r>
      <rPr>
        <sz val="10"/>
        <rFont val="Arial"/>
        <family val="2"/>
      </rPr>
      <t>)</t>
    </r>
  </si>
  <si>
    <t>Single sided, reversible left or right (600mm x 150mm)</t>
  </si>
  <si>
    <t>Double sided, reversible left or right (600mm x 150mm)</t>
  </si>
  <si>
    <t>Sign mounted flashing amber lights (2 lights with the specified power supply) mounted on a backing board which is:</t>
  </si>
  <si>
    <t xml:space="preserve">Sign mounted flashing amber lights (a pair of two lights mounted on a separate backing board) </t>
  </si>
  <si>
    <t>Variation in active filler content (Hydrated lime)</t>
  </si>
  <si>
    <t>Trial sections for all seal types specified (Cape Seal)</t>
  </si>
  <si>
    <t>Cleared and grubbed material</t>
  </si>
  <si>
    <t xml:space="preserve">Backfill compacted to 93% (100% for sand) of MDD (areas subject to traffic loads) using material:  </t>
  </si>
  <si>
    <r>
      <t xml:space="preserve">Backfilling trenches using soil cement using </t>
    </r>
    <r>
      <rPr>
        <strike/>
        <sz val="10"/>
        <rFont val="Arial"/>
        <family val="2"/>
      </rPr>
      <t>(</t>
    </r>
    <r>
      <rPr>
        <sz val="10"/>
        <rFont val="Arial"/>
        <family val="2"/>
      </rPr>
      <t>G7</t>
    </r>
    <r>
      <rPr>
        <strike/>
        <sz val="10"/>
        <rFont val="Arial"/>
        <family val="2"/>
      </rPr>
      <t>)</t>
    </r>
    <r>
      <rPr>
        <sz val="10"/>
        <rFont val="Arial"/>
        <family val="2"/>
      </rPr>
      <t xml:space="preserve"> material  </t>
    </r>
  </si>
  <si>
    <t xml:space="preserve">Duct markers (utility maker as per dwg. TD-R-MS-1100-V1) </t>
  </si>
  <si>
    <t xml:space="preserve">End caps or plugs (cement and sand plug)  </t>
  </si>
  <si>
    <t xml:space="preserve">On Class B bedding </t>
  </si>
  <si>
    <t xml:space="preserve">Full member or element </t>
  </si>
  <si>
    <t>Prefabricated kerbing</t>
  </si>
  <si>
    <t xml:space="preserve">Prefabricated kerbing-channeling </t>
  </si>
  <si>
    <t>Lower selected subgrade layer, compacted to 95% of MDD</t>
  </si>
  <si>
    <t>Upper selected subgrade layer,  compacted to 95% of MDD</t>
  </si>
  <si>
    <t>G5A crushed rock/boulder subbase layer compacted to 97% of MDD</t>
  </si>
  <si>
    <t>Crushed stone subbase layer trial section</t>
  </si>
  <si>
    <t>Crushed stone base layer trial section</t>
  </si>
  <si>
    <t>Addition of cementitious stabilisation agents for pavement layers</t>
  </si>
  <si>
    <t>Addition of cementitious stabilisation agents for pavement layers and spreading the agent using bags and labour enhancement methods.</t>
  </si>
  <si>
    <t>Continuously graded base or surfacing</t>
  </si>
  <si>
    <t>Base (PG64H-16, Level IB)</t>
  </si>
  <si>
    <t>Surfacing (PG64H-16,  Level IB)</t>
  </si>
  <si>
    <t>Bitumen PG64E-16</t>
  </si>
  <si>
    <r>
      <t>Aggregate variation (</t>
    </r>
    <r>
      <rPr>
        <sz val="10"/>
        <rFont val="Arial"/>
        <family val="2"/>
      </rPr>
      <t>Grade A)</t>
    </r>
    <r>
      <rPr>
        <b/>
        <sz val="10"/>
        <rFont val="Arial"/>
        <family val="2"/>
      </rPr>
      <t>:</t>
    </r>
  </si>
  <si>
    <r>
      <t xml:space="preserve">Variation in active filler content </t>
    </r>
    <r>
      <rPr>
        <sz val="10"/>
        <rFont val="Arial"/>
        <family val="2"/>
      </rPr>
      <t>(Hydrated lime)</t>
    </r>
  </si>
  <si>
    <r>
      <t xml:space="preserve">Trial sections for all seal types specified </t>
    </r>
    <r>
      <rPr>
        <sz val="10"/>
        <rFont val="Arial"/>
        <family val="2"/>
      </rPr>
      <t>(Cape Seal)</t>
    </r>
  </si>
  <si>
    <t>Nursery sods</t>
  </si>
  <si>
    <t>Foundation lining</t>
  </si>
  <si>
    <t>Financial contribution for an independent site laboratory (to be a negative rate)</t>
  </si>
  <si>
    <t>Type A single grid and frame 
(drawing TD-D-SG-1001)</t>
  </si>
  <si>
    <t>Type A double grid and frame 
(drawing TD-D-SG-1001)</t>
  </si>
  <si>
    <t xml:space="preserve">Formwork of concrete under items C3.2.7.3 to 5 above </t>
  </si>
  <si>
    <t>Gap graded mixes</t>
  </si>
  <si>
    <t>Surfacing (PG64E-16 (EMB), Level II)</t>
  </si>
  <si>
    <t>Asphalt layers sand skeletal Gap graded, PG64E-16 (EMB) asphalt, for 45mm minimum thickness by paver</t>
  </si>
  <si>
    <t>Sand skeletal - gap-graded mix, PG64E-16 (EMB), Design Level II, minimum 45mm thickness at intersections with N11-13</t>
  </si>
  <si>
    <t>Extra over payment items C9.1.4.1 and C9.1.5.1 (45mm thick, Sand skeletal - gap-graded mix, PG64E-16 (EMB), 10mm NMPS, by hand/paver)</t>
  </si>
  <si>
    <t>Motor grader (112kW)</t>
  </si>
  <si>
    <t>Vibratory roller (10 ton)</t>
  </si>
  <si>
    <t>Pneumatic roller (20 ton)</t>
  </si>
  <si>
    <t>Front end loader, 1,9m³ (97kW)</t>
  </si>
  <si>
    <t>Tractor loader backhoe (65kW)</t>
  </si>
  <si>
    <t>Excavator, 20 ton (95 kW)</t>
  </si>
  <si>
    <t>Compressor plus two jackhammers and two paving breakers, including hoses.</t>
  </si>
  <si>
    <t>Water truck (9,000 litre)</t>
  </si>
  <si>
    <t>Light delivery vehicle (2000cc)</t>
  </si>
  <si>
    <t>Flatbed truck (5 ton)</t>
  </si>
  <si>
    <t>2337</t>
  </si>
  <si>
    <t>Duct accessories</t>
  </si>
  <si>
    <t xml:space="preserve">Using pre-pulverised material (as per item C5.5.8) compacted to 95% MDD </t>
  </si>
  <si>
    <t xml:space="preserve">Zinc-coated barbed wire </t>
  </si>
  <si>
    <t>Zinc-coated smooth wire</t>
  </si>
  <si>
    <t xml:space="preserve">Repairing existing fences </t>
  </si>
  <si>
    <r>
      <t>Vertical formwork to provide</t>
    </r>
    <r>
      <rPr>
        <sz val="10"/>
        <rFont val="Arial"/>
        <family val="2"/>
      </rPr>
      <t xml:space="preserve"> </t>
    </r>
    <r>
      <rPr>
        <b/>
        <sz val="10"/>
        <rFont val="Arial"/>
        <family val="2"/>
      </rPr>
      <t>surface finish to</t>
    </r>
  </si>
  <si>
    <t xml:space="preserve">Cast in situ concrete: </t>
  </si>
  <si>
    <t>Construction equipment</t>
  </si>
  <si>
    <t>Vehicles</t>
  </si>
  <si>
    <r>
      <t xml:space="preserve">Application of rolled in chippings </t>
    </r>
    <r>
      <rPr>
        <sz val="10"/>
        <rFont val="Arial"/>
        <family val="2"/>
      </rPr>
      <t xml:space="preserve">(10mm)  </t>
    </r>
  </si>
  <si>
    <t>U-PVC pipes and fittings, normal duty, complete with couplings</t>
  </si>
  <si>
    <t>Cast in situ concrete mountable kerb (class C25/30-20 concrete), shown as Type C kerbing on the drawings</t>
  </si>
  <si>
    <t>Formwork</t>
  </si>
  <si>
    <t>Thermoplastic road marking, broken or unbroken</t>
  </si>
  <si>
    <t>Construction of new houses, installation of services,  providing access roads and moving households</t>
  </si>
  <si>
    <t>Check COLTO BOQ - Add to Tender BOQ</t>
  </si>
  <si>
    <t>Bituminous single seal with 20mm aggregate and first slurry:</t>
  </si>
  <si>
    <t>Class SC-E2 (70-73)(t), Grade A aggregate</t>
  </si>
  <si>
    <t>Hot applied polymer modified bitumen binder of Class S-E1, Grade A aggregate</t>
  </si>
  <si>
    <t>Welded steel mesh 100mm x 50mm x 2,5mm dia. (1800mm height), fully galvanized (TD-R-FG-1007-V1)</t>
  </si>
  <si>
    <t>SUMMARY OF SCHEDULE A1: ROADWORKS</t>
  </si>
  <si>
    <t>Sealing using CC-E1 crack sealant</t>
  </si>
  <si>
    <t>SUMMARY OF SCHEDULE A2: HOLDING ACTION (km 19,171 TO km 20,204)</t>
  </si>
  <si>
    <t>SUMMARY OF PRICING SCHEDULE D: TRAINING, COACHING, GUIDANCE, MENTORING AND ASSISTANCE</t>
  </si>
  <si>
    <t>SUMMARY OF SCHEDULE B1: DITHOKENG RIVER</t>
  </si>
  <si>
    <t>SUMMARY OF SCHEDULE B2: INSITU CULVERTS</t>
  </si>
  <si>
    <t>Type F1 drainage pipe wrapped in non-woven geofabric, Type 1B</t>
  </si>
  <si>
    <t>Geotextile (Grade 1A)</t>
  </si>
  <si>
    <r>
      <t xml:space="preserve">Geotextile </t>
    </r>
    <r>
      <rPr>
        <sz val="10"/>
        <rFont val="Arial Bold"/>
      </rPr>
      <t>(Grade 1A)</t>
    </r>
  </si>
  <si>
    <t>Geotextiles, Synthetic-fibre Filter Fabric (Grade 2)</t>
  </si>
  <si>
    <t>Cement (CEM II (A-L) 32,5N)</t>
  </si>
  <si>
    <t>Asphalt for a patch with a surface area (Sand skeletal mix; continuous grading; NMPS 20mm; PG64H-16; Design Level IB; minimum 80mm thickness):</t>
  </si>
  <si>
    <t>Continuously-graded hot asphalt (Sand skeletal mix; continuous grading; NMPS 20mm; PG64H-16; Design Level IB; minimum 80mm thickness)</t>
  </si>
  <si>
    <t>Bases D25/30-20-XC3</t>
  </si>
  <si>
    <t>Wing walls D25/30-20-XC3</t>
  </si>
  <si>
    <t>Culvert D25/30-20-XC3</t>
  </si>
  <si>
    <t>Footings: D25/30-20-XC3</t>
  </si>
  <si>
    <t>Culvert walls and wing walls: D25/30-20-XC3</t>
  </si>
  <si>
    <t>Deck slab and head walls: D25/30-20-XC3</t>
  </si>
  <si>
    <t>C1.3.1.1(a)</t>
  </si>
  <si>
    <t>C1.3.1.1(b)</t>
  </si>
  <si>
    <r>
      <t xml:space="preserve">Mobilisation period </t>
    </r>
    <r>
      <rPr>
        <i/>
        <sz val="10"/>
        <rFont val="Arial"/>
        <family val="2"/>
      </rPr>
      <t>(maximum as specified)</t>
    </r>
  </si>
  <si>
    <t>C4.1.7.3(b)</t>
  </si>
  <si>
    <t>C4.1.7.3(a)</t>
  </si>
  <si>
    <t>This Pricing Schedule is based on the COTO Draft Standard (DS) October 2020, and updated for the Works Pro-Forma Book 3 - 2025.1 –September 2025 version saved in EDMS folder 7475454</t>
  </si>
  <si>
    <t>Changes from 2024.1 version to 2025.1 version</t>
  </si>
  <si>
    <t>Provided fixed obligation sub-items for Mobilisation period and for execution period</t>
  </si>
  <si>
    <t>Amended unit from man-month to month</t>
  </si>
  <si>
    <t>Added sub-items for crushing of different material types under each method</t>
  </si>
  <si>
    <t>Removed cost of material procurment from item</t>
  </si>
  <si>
    <t>D10.05(a)</t>
  </si>
  <si>
    <t>Added wording on payment of services only covered as part of items</t>
  </si>
  <si>
    <t>D10.06(a)</t>
  </si>
  <si>
    <t>Added Quality Council for Trade and Occupation qualifications</t>
  </si>
  <si>
    <t>Added new payitem for utilisation of updated Section D</t>
  </si>
  <si>
    <t>Training Costs - Quality Council for Trade and Occupation (QCTO) Accredited qualification training (Short course and learnerships)</t>
  </si>
  <si>
    <t>D10.07(a)</t>
  </si>
  <si>
    <t>Payments associated with the utilisation, as part of contract amendment, of Section D during contract implementation.</t>
  </si>
  <si>
    <t>G6</t>
  </si>
  <si>
    <t>G5A</t>
  </si>
  <si>
    <t>G1</t>
  </si>
  <si>
    <t>C4.1.7.3(c)</t>
  </si>
  <si>
    <t>G1 crushed stone</t>
  </si>
  <si>
    <t>G5A crushed stone</t>
  </si>
  <si>
    <t>G6 natural gravel</t>
  </si>
  <si>
    <t>C4.1.12.1(a)</t>
  </si>
  <si>
    <t>C4.1.12.1(b)</t>
  </si>
  <si>
    <t>C4.1.12.1(c)</t>
  </si>
  <si>
    <t>To Be confirmed</t>
  </si>
  <si>
    <t>ELECTRICAL WORKS</t>
  </si>
  <si>
    <t>Electrical Scope of Works</t>
  </si>
  <si>
    <t>E01</t>
  </si>
  <si>
    <t>Design and Construct Electrical Works for the N11-13 Contract NRA N.011-130-2010/1F</t>
  </si>
  <si>
    <t>SCHEDULE E: ELECTRICAL</t>
  </si>
  <si>
    <t>ELECTRICAL SCOPE OF WORKS</t>
  </si>
  <si>
    <t>SECTION E: ELECTRICAL</t>
  </si>
  <si>
    <t>SUBTOTAL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</si>
</sst>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R&quot;* #,##0.00_-;\-&quot;R&quot;* #,##0.00_-;_-&quot;R&quot;* &quot;-&quot;??_-;_-@_-"/>
    <numFmt numFmtId="165" formatCode="_(* #,##0.00_);_(* \(#,##0.00\);_(* &quot;-&quot;??_);_(@_)"/>
    <numFmt numFmtId="166" formatCode="[$R-1C09]#,##0.00"/>
    <numFmt numFmtId="167" formatCode="[$R-1C09]#,##0.00;[Red]\-[$R-1C09]#,##0.00"/>
    <numFmt numFmtId="168" formatCode="_-[$R-1C09]* #,##0.00_-;\-[$R-1C09]* #,##0.00_-;_-[$R-1C09]* &quot;-&quot;??_-;_-@_-"/>
    <numFmt numFmtId="169" formatCode="#,##0.0"/>
    <numFmt numFmtId="170" formatCode="0.0"/>
    <numFmt numFmtId="171" formatCode="0.0%"/>
    <numFmt numFmtId="172" formatCode="[$R-1C09]#,##0.00;\-[$R-1C09]#,##0.00"/>
  </numFmts>
  <fonts count="6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vertAlign val="superscript"/>
      <sz val="10"/>
      <name val="Arial"/>
      <family val="2"/>
    </font>
    <font>
      <sz val="10"/>
      <color rgb="FF000000"/>
      <name val="Arial"/>
      <family val="2"/>
    </font>
    <font>
      <b/>
      <sz val="10"/>
      <color rgb="FF000000"/>
      <name val="Arial"/>
      <family val="2"/>
    </font>
    <font>
      <sz val="8"/>
      <color rgb="FF000000"/>
      <name val="Arial"/>
      <family val="2"/>
    </font>
    <font>
      <sz val="8"/>
      <name val="Arial"/>
      <family val="2"/>
    </font>
    <font>
      <vertAlign val="superscript"/>
      <sz val="10"/>
      <color rgb="FF000000"/>
      <name val="Arial"/>
      <family val="2"/>
    </font>
    <font>
      <b/>
      <sz val="8"/>
      <name val="Arial"/>
      <family val="2"/>
    </font>
    <font>
      <i/>
      <sz val="10"/>
      <name val="Arial"/>
      <family val="2"/>
    </font>
    <font>
      <i/>
      <sz val="10"/>
      <color rgb="FF000000"/>
      <name val="Arial"/>
      <family val="2"/>
    </font>
    <font>
      <b/>
      <i/>
      <sz val="10"/>
      <color rgb="FF000000"/>
      <name val="Arial"/>
      <family val="2"/>
    </font>
    <font>
      <b/>
      <sz val="10"/>
      <color rgb="FF000000"/>
      <name val="Times New Roman"/>
      <family val="1"/>
    </font>
    <font>
      <b/>
      <sz val="10"/>
      <color rgb="FF000000"/>
      <name val="Arial"/>
      <family val="1"/>
    </font>
    <font>
      <b/>
      <sz val="10"/>
      <color rgb="FF000000"/>
      <name val="Arial Bold"/>
    </font>
    <font>
      <sz val="10"/>
      <name val="Arial"/>
      <family val="2"/>
    </font>
    <font>
      <sz val="10"/>
      <color theme="1"/>
      <name val="Arial"/>
      <family val="2"/>
    </font>
    <font>
      <b/>
      <i/>
      <sz val="10"/>
      <color rgb="FFFF0000"/>
      <name val="Arial"/>
      <family val="2"/>
    </font>
    <font>
      <i/>
      <sz val="10"/>
      <color rgb="FFFF0000"/>
      <name val="Arial"/>
      <family val="2"/>
    </font>
    <font>
      <i/>
      <sz val="10"/>
      <color theme="1"/>
      <name val="Arial"/>
      <family val="2"/>
    </font>
    <font>
      <b/>
      <sz val="10"/>
      <color theme="1"/>
      <name val="Arial"/>
      <family val="2"/>
    </font>
    <font>
      <i/>
      <vertAlign val="superscript"/>
      <sz val="10"/>
      <color theme="1"/>
      <name val="Arial"/>
      <family val="2"/>
    </font>
    <font>
      <vertAlign val="superscript"/>
      <sz val="10"/>
      <color theme="1"/>
      <name val="Arial"/>
      <family val="2"/>
    </font>
    <font>
      <b/>
      <i/>
      <sz val="10"/>
      <color theme="1"/>
      <name val="Arial"/>
      <family val="2"/>
    </font>
    <font>
      <sz val="10"/>
      <color theme="1"/>
      <name val="Arial Bold"/>
    </font>
    <font>
      <b/>
      <sz val="10"/>
      <color theme="1"/>
      <name val="Arial Bold"/>
    </font>
    <font>
      <b/>
      <i/>
      <sz val="10"/>
      <name val="Arial"/>
      <family val="2"/>
    </font>
    <font>
      <b/>
      <sz val="10"/>
      <color rgb="FFFF0000"/>
      <name val="Arial"/>
      <family val="2"/>
    </font>
    <font>
      <b/>
      <sz val="11"/>
      <color theme="1"/>
      <name val="Calibri"/>
      <family val="2"/>
      <scheme val="minor"/>
    </font>
    <font>
      <sz val="9"/>
      <name val="Arial"/>
      <family val="2"/>
    </font>
    <font>
      <strike/>
      <sz val="9"/>
      <name val="Arial"/>
      <family val="2"/>
    </font>
    <font>
      <b/>
      <sz val="9"/>
      <name val="Arial"/>
      <family val="2"/>
    </font>
    <font>
      <b/>
      <strike/>
      <sz val="9"/>
      <name val="Arial"/>
      <family val="2"/>
    </font>
    <font>
      <b/>
      <i/>
      <sz val="8"/>
      <color theme="1"/>
      <name val="Arial"/>
      <family val="2"/>
    </font>
    <font>
      <b/>
      <i/>
      <sz val="8"/>
      <color rgb="FF00B050"/>
      <name val="Calibri"/>
      <family val="2"/>
      <scheme val="minor"/>
    </font>
    <font>
      <vertAlign val="superscript"/>
      <sz val="9"/>
      <name val="Arial"/>
      <family val="2"/>
    </font>
    <font>
      <sz val="11"/>
      <name val="Arial"/>
      <family val="2"/>
    </font>
    <font>
      <b/>
      <i/>
      <sz val="8"/>
      <color rgb="FFFF0000"/>
      <name val="Arial"/>
      <family val="2"/>
    </font>
    <font>
      <b/>
      <i/>
      <sz val="8"/>
      <color rgb="FF00B050"/>
      <name val="Arial"/>
      <family val="2"/>
    </font>
    <font>
      <strike/>
      <sz val="11"/>
      <name val="Arial"/>
      <family val="2"/>
    </font>
    <font>
      <sz val="11"/>
      <name val="Calibri"/>
      <family val="2"/>
      <scheme val="minor"/>
    </font>
    <font>
      <b/>
      <i/>
      <sz val="9"/>
      <name val="Arial"/>
      <family val="2"/>
    </font>
    <font>
      <b/>
      <u/>
      <sz val="9"/>
      <name val="Arial"/>
      <family val="2"/>
    </font>
    <font>
      <sz val="9"/>
      <color rgb="FFFF0000"/>
      <name val="Arial"/>
      <family val="2"/>
    </font>
    <font>
      <sz val="9"/>
      <color theme="2" tint="-9.9978637043366805E-2"/>
      <name val="Arial"/>
      <family val="2"/>
    </font>
    <font>
      <b/>
      <i/>
      <u/>
      <sz val="10"/>
      <name val="Arial"/>
      <family val="2"/>
    </font>
    <font>
      <b/>
      <u/>
      <sz val="10"/>
      <name val="Arial"/>
      <family val="2"/>
    </font>
    <font>
      <sz val="10"/>
      <name val="Calibri"/>
      <family val="2"/>
      <scheme val="minor"/>
    </font>
    <font>
      <strike/>
      <sz val="11"/>
      <name val="Calibri"/>
      <family val="2"/>
      <scheme val="minor"/>
    </font>
    <font>
      <sz val="9"/>
      <color theme="2" tint="-0.24994659260841701"/>
      <name val="Arial"/>
      <family val="2"/>
    </font>
    <font>
      <sz val="9"/>
      <color theme="2" tint="-0.249977111117893"/>
      <name val="Arial"/>
      <family val="2"/>
    </font>
    <font>
      <sz val="9"/>
      <color theme="2" tint="-9.9948118533890809E-2"/>
      <name val="Arial"/>
      <family val="2"/>
    </font>
    <font>
      <b/>
      <i/>
      <sz val="9"/>
      <color rgb="FFFF0000"/>
      <name val="Arial"/>
      <family val="2"/>
    </font>
    <font>
      <sz val="10"/>
      <color rgb="FFFF0000"/>
      <name val="Arial"/>
      <family val="2"/>
    </font>
    <font>
      <b/>
      <sz val="14"/>
      <color theme="1"/>
      <name val="Calibri"/>
      <family val="2"/>
      <scheme val="minor"/>
    </font>
    <font>
      <sz val="14"/>
      <color theme="1"/>
      <name val="Calibri"/>
      <family val="2"/>
      <scheme val="minor"/>
    </font>
    <font>
      <sz val="8"/>
      <name val="Arial"/>
      <family val="2"/>
    </font>
    <font>
      <vertAlign val="superscript"/>
      <sz val="11"/>
      <name val="Calibri"/>
      <family val="2"/>
      <scheme val="minor"/>
    </font>
    <font>
      <strike/>
      <sz val="10"/>
      <name val="Arial"/>
      <family val="2"/>
    </font>
    <font>
      <b/>
      <sz val="10"/>
      <name val="Arial Bold"/>
    </font>
    <font>
      <sz val="10"/>
      <name val="Arial Bold"/>
    </font>
    <font>
      <sz val="12"/>
      <name val="Arial"/>
      <family val="2"/>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44">
    <border>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top/>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bottom/>
      <diagonal/>
    </border>
    <border>
      <left style="thin">
        <color indexed="64"/>
      </left>
      <right/>
      <top style="hair">
        <color indexed="64"/>
      </top>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style="thin">
        <color auto="1"/>
      </right>
      <top/>
      <bottom/>
      <diagonal/>
    </border>
    <border>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auto="1"/>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double">
        <color indexed="64"/>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s>
  <cellStyleXfs count="8">
    <xf numFmtId="0" fontId="0" fillId="0" borderId="0"/>
    <xf numFmtId="0" fontId="6" fillId="0" borderId="0"/>
    <xf numFmtId="168" fontId="6" fillId="0" borderId="0" applyFont="0" applyFill="0" applyBorder="0" applyAlignment="0" applyProtection="0"/>
    <xf numFmtId="9" fontId="20" fillId="0" borderId="0" applyFont="0" applyFill="0" applyBorder="0" applyAlignment="0" applyProtection="0"/>
    <xf numFmtId="0" fontId="4" fillId="0" borderId="0"/>
    <xf numFmtId="9" fontId="4" fillId="0" borderId="0" applyFont="0" applyFill="0" applyBorder="0" applyAlignment="0" applyProtection="0"/>
    <xf numFmtId="0" fontId="45" fillId="0" borderId="0"/>
    <xf numFmtId="0" fontId="66" fillId="0" borderId="0"/>
  </cellStyleXfs>
  <cellXfs count="828">
    <xf numFmtId="0" fontId="0" fillId="0" borderId="0" xfId="0"/>
    <xf numFmtId="0" fontId="0" fillId="0" borderId="0" xfId="0"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2" xfId="0" applyBorder="1" applyAlignment="1">
      <alignmen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2" xfId="0" quotePrefix="1" applyBorder="1" applyAlignment="1">
      <alignment horizontal="left" vertical="center"/>
    </xf>
    <xf numFmtId="0" fontId="5" fillId="0" borderId="7" xfId="0" applyFont="1" applyBorder="1" applyAlignment="1">
      <alignment horizontal="center" vertical="center"/>
    </xf>
    <xf numFmtId="0" fontId="0" fillId="0" borderId="8" xfId="0" applyBorder="1" applyAlignment="1">
      <alignment vertical="center"/>
    </xf>
    <xf numFmtId="0" fontId="6" fillId="0" borderId="2" xfId="0" applyFont="1" applyBorder="1" applyAlignment="1">
      <alignment horizontal="center" vertical="center"/>
    </xf>
    <xf numFmtId="0" fontId="6" fillId="0" borderId="0" xfId="0" applyFont="1"/>
    <xf numFmtId="0" fontId="6" fillId="0" borderId="2" xfId="0" applyFont="1" applyBorder="1" applyAlignment="1">
      <alignment horizontal="left" vertical="center"/>
    </xf>
    <xf numFmtId="0" fontId="0" fillId="0" borderId="11" xfId="0" applyBorder="1" applyAlignment="1">
      <alignment vertical="center"/>
    </xf>
    <xf numFmtId="0" fontId="6" fillId="0" borderId="2" xfId="0" applyFont="1" applyBorder="1" applyAlignment="1">
      <alignment vertical="center" wrapText="1"/>
    </xf>
    <xf numFmtId="0" fontId="0" fillId="0" borderId="17" xfId="0" applyBorder="1"/>
    <xf numFmtId="0" fontId="6" fillId="0" borderId="2" xfId="0" applyFont="1" applyBorder="1" applyAlignment="1">
      <alignment horizontal="center" vertical="center" wrapText="1"/>
    </xf>
    <xf numFmtId="0" fontId="6" fillId="0" borderId="0" xfId="0" applyFont="1" applyAlignment="1">
      <alignment vertical="center"/>
    </xf>
    <xf numFmtId="0" fontId="5" fillId="0" borderId="0" xfId="0" applyFont="1" applyAlignment="1">
      <alignment vertical="center"/>
    </xf>
    <xf numFmtId="0" fontId="0" fillId="0" borderId="16" xfId="0" applyBorder="1" applyAlignment="1">
      <alignment horizontal="left" vertical="center"/>
    </xf>
    <xf numFmtId="0" fontId="6" fillId="0" borderId="16"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19" xfId="0" applyFont="1" applyBorder="1" applyAlignment="1">
      <alignment horizontal="left" vertical="center"/>
    </xf>
    <xf numFmtId="0" fontId="0" fillId="0" borderId="16" xfId="0" quotePrefix="1" applyBorder="1" applyAlignment="1">
      <alignment horizontal="left" vertical="center"/>
    </xf>
    <xf numFmtId="0" fontId="0" fillId="0" borderId="10" xfId="0" applyBorder="1"/>
    <xf numFmtId="0" fontId="8" fillId="0" borderId="2" xfId="0" applyFont="1" applyBorder="1" applyAlignment="1">
      <alignment horizontal="center" vertical="center"/>
    </xf>
    <xf numFmtId="0" fontId="13" fillId="0" borderId="0" xfId="0" applyFont="1" applyAlignment="1">
      <alignment horizontal="left" vertical="center" wrapText="1"/>
    </xf>
    <xf numFmtId="0" fontId="8" fillId="0" borderId="0" xfId="0" applyFont="1" applyAlignment="1">
      <alignment horizontal="justify" vertical="center" wrapText="1"/>
    </xf>
    <xf numFmtId="0" fontId="8" fillId="0" borderId="2" xfId="0" applyFont="1" applyBorder="1" applyAlignment="1">
      <alignment wrapText="1"/>
    </xf>
    <xf numFmtId="0" fontId="9" fillId="0" borderId="2"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0" xfId="0" applyFont="1" applyAlignment="1">
      <alignment horizontal="justify" vertical="center" wrapText="1"/>
    </xf>
    <xf numFmtId="0" fontId="5" fillId="0" borderId="0" xfId="0" applyFont="1" applyAlignment="1">
      <alignment horizontal="justify" vertical="center" wrapText="1"/>
    </xf>
    <xf numFmtId="0" fontId="6" fillId="0" borderId="0" xfId="0" applyFont="1" applyAlignment="1">
      <alignment horizontal="left" vertical="center"/>
    </xf>
    <xf numFmtId="0" fontId="6" fillId="0" borderId="0" xfId="0" applyFont="1" applyAlignment="1">
      <alignment vertical="center" wrapText="1"/>
    </xf>
    <xf numFmtId="168" fontId="0" fillId="0" borderId="2" xfId="2" applyFont="1" applyBorder="1" applyAlignment="1">
      <alignment vertical="center"/>
    </xf>
    <xf numFmtId="0" fontId="5" fillId="0" borderId="8" xfId="0" applyFont="1" applyBorder="1" applyAlignment="1" applyProtection="1">
      <alignment horizontal="left" vertical="center"/>
      <protection locked="0"/>
    </xf>
    <xf numFmtId="0" fontId="0" fillId="0" borderId="8" xfId="0" applyBorder="1" applyAlignment="1" applyProtection="1">
      <alignment vertical="center"/>
      <protection locked="0"/>
    </xf>
    <xf numFmtId="0" fontId="0" fillId="0" borderId="0" xfId="0" applyProtection="1">
      <protection locked="0"/>
    </xf>
    <xf numFmtId="0" fontId="5" fillId="0" borderId="7" xfId="0" applyFont="1" applyBorder="1" applyAlignment="1" applyProtection="1">
      <alignment horizontal="left" vertical="center"/>
      <protection locked="0"/>
    </xf>
    <xf numFmtId="0" fontId="5" fillId="0" borderId="7" xfId="0" applyFont="1" applyBorder="1" applyAlignment="1" applyProtection="1">
      <alignment horizontal="center" vertical="center"/>
      <protection locked="0"/>
    </xf>
    <xf numFmtId="0" fontId="0" fillId="0" borderId="2" xfId="0" applyBorder="1" applyAlignment="1" applyProtection="1">
      <alignment horizontal="left" vertical="center"/>
      <protection locked="0"/>
    </xf>
    <xf numFmtId="0" fontId="0" fillId="0" borderId="2" xfId="0" applyBorder="1" applyAlignment="1" applyProtection="1">
      <alignment vertical="center"/>
      <protection locked="0"/>
    </xf>
    <xf numFmtId="0" fontId="0" fillId="0" borderId="2" xfId="0" applyBorder="1" applyAlignment="1" applyProtection="1">
      <alignment horizontal="center" vertical="center"/>
      <protection locked="0"/>
    </xf>
    <xf numFmtId="0" fontId="0" fillId="0" borderId="2" xfId="0" quotePrefix="1" applyBorder="1" applyAlignment="1" applyProtection="1">
      <alignment horizontal="left" vertical="center"/>
      <protection locked="0"/>
    </xf>
    <xf numFmtId="0" fontId="6" fillId="0" borderId="2" xfId="0" applyFont="1" applyBorder="1" applyAlignment="1" applyProtection="1">
      <alignment horizontal="left" vertical="center"/>
      <protection locked="0"/>
    </xf>
    <xf numFmtId="0" fontId="9" fillId="0" borderId="2" xfId="0" applyFont="1" applyBorder="1" applyAlignment="1" applyProtection="1">
      <alignment vertical="center"/>
      <protection locked="0"/>
    </xf>
    <xf numFmtId="0" fontId="8" fillId="0" borderId="15" xfId="0" applyFont="1" applyBorder="1" applyAlignment="1" applyProtection="1">
      <alignment vertical="center" wrapText="1"/>
      <protection locked="0"/>
    </xf>
    <xf numFmtId="0" fontId="8" fillId="0" borderId="2" xfId="0" applyFont="1" applyBorder="1" applyAlignment="1" applyProtection="1">
      <alignment horizontal="center" vertical="center"/>
      <protection locked="0"/>
    </xf>
    <xf numFmtId="168" fontId="0" fillId="0" borderId="2" xfId="2"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167" fontId="0" fillId="0" borderId="2" xfId="0" applyNumberFormat="1" applyBorder="1" applyAlignment="1" applyProtection="1">
      <alignment vertical="center"/>
      <protection locked="0"/>
    </xf>
    <xf numFmtId="0" fontId="6" fillId="0" borderId="2" xfId="0" applyFont="1" applyBorder="1" applyAlignment="1" applyProtection="1">
      <alignment vertical="center"/>
      <protection locked="0"/>
    </xf>
    <xf numFmtId="0" fontId="0" fillId="0" borderId="16" xfId="0" applyBorder="1" applyAlignment="1" applyProtection="1">
      <alignment vertical="center"/>
      <protection locked="0"/>
    </xf>
    <xf numFmtId="0" fontId="9" fillId="0" borderId="2" xfId="0" applyFont="1" applyBorder="1" applyAlignment="1" applyProtection="1">
      <alignment vertical="center" wrapText="1"/>
      <protection locked="0"/>
    </xf>
    <xf numFmtId="0" fontId="6" fillId="0" borderId="15" xfId="0" applyFont="1" applyBorder="1" applyAlignment="1" applyProtection="1">
      <alignment vertical="center"/>
      <protection locked="0"/>
    </xf>
    <xf numFmtId="0" fontId="8" fillId="0" borderId="2" xfId="0" applyFont="1" applyBorder="1" applyAlignment="1" applyProtection="1">
      <alignment horizontal="left" vertical="center" wrapText="1"/>
      <protection locked="0"/>
    </xf>
    <xf numFmtId="0" fontId="8" fillId="0" borderId="2" xfId="0" applyFont="1" applyBorder="1" applyAlignment="1" applyProtection="1">
      <alignment vertical="center" wrapText="1"/>
      <protection locked="0"/>
    </xf>
    <xf numFmtId="0" fontId="9" fillId="0" borderId="15" xfId="0" applyFont="1" applyBorder="1" applyProtection="1">
      <protection locked="0"/>
    </xf>
    <xf numFmtId="0" fontId="8" fillId="0" borderId="15" xfId="0" applyFont="1" applyBorder="1" applyAlignment="1" applyProtection="1">
      <alignment horizontal="left" vertical="center" wrapText="1"/>
      <protection locked="0"/>
    </xf>
    <xf numFmtId="0" fontId="8" fillId="0" borderId="15" xfId="0" applyFont="1" applyBorder="1" applyAlignment="1" applyProtection="1">
      <alignment wrapText="1"/>
      <protection locked="0"/>
    </xf>
    <xf numFmtId="0" fontId="6" fillId="0" borderId="2" xfId="0" applyFont="1" applyBorder="1" applyAlignment="1" applyProtection="1">
      <alignment vertical="center" wrapText="1"/>
      <protection locked="0"/>
    </xf>
    <xf numFmtId="0" fontId="6" fillId="0" borderId="15" xfId="0" applyFont="1" applyBorder="1" applyAlignment="1" applyProtection="1">
      <alignment vertical="center" wrapText="1"/>
      <protection locked="0"/>
    </xf>
    <xf numFmtId="0" fontId="9" fillId="0" borderId="15" xfId="0" applyFont="1" applyBorder="1" applyAlignment="1" applyProtection="1">
      <alignment wrapText="1"/>
      <protection locked="0"/>
    </xf>
    <xf numFmtId="0" fontId="9" fillId="0" borderId="2" xfId="0" applyFont="1" applyBorder="1" applyProtection="1">
      <protection locked="0"/>
    </xf>
    <xf numFmtId="0" fontId="8" fillId="0" borderId="2" xfId="0" applyFont="1" applyBorder="1" applyAlignment="1" applyProtection="1">
      <alignment horizontal="left" vertical="center"/>
      <protection locked="0"/>
    </xf>
    <xf numFmtId="0" fontId="8" fillId="0" borderId="2" xfId="0" applyFont="1" applyBorder="1" applyProtection="1">
      <protection locked="0"/>
    </xf>
    <xf numFmtId="0" fontId="9" fillId="0" borderId="15" xfId="0" applyFont="1" applyBorder="1" applyAlignment="1" applyProtection="1">
      <alignment vertical="center" wrapText="1"/>
      <protection locked="0"/>
    </xf>
    <xf numFmtId="0" fontId="5" fillId="0" borderId="15" xfId="0" applyFont="1" applyBorder="1" applyAlignment="1" applyProtection="1">
      <alignment horizontal="left" vertical="center" wrapText="1"/>
      <protection locked="0"/>
    </xf>
    <xf numFmtId="0" fontId="6" fillId="0" borderId="15" xfId="0" applyFont="1" applyBorder="1" applyAlignment="1" applyProtection="1">
      <alignment horizontal="left" vertical="center" wrapText="1"/>
      <protection locked="0"/>
    </xf>
    <xf numFmtId="0" fontId="6" fillId="0" borderId="15" xfId="0" applyFont="1" applyBorder="1" applyAlignment="1" applyProtection="1">
      <alignment horizontal="left" vertical="center"/>
      <protection locked="0"/>
    </xf>
    <xf numFmtId="0" fontId="0" fillId="0" borderId="15" xfId="0" applyBorder="1" applyProtection="1">
      <protection locked="0"/>
    </xf>
    <xf numFmtId="0" fontId="0" fillId="0" borderId="2" xfId="0" applyBorder="1" applyProtection="1">
      <protection locked="0"/>
    </xf>
    <xf numFmtId="0" fontId="0" fillId="0" borderId="16" xfId="0" applyBorder="1" applyProtection="1">
      <protection locked="0"/>
    </xf>
    <xf numFmtId="0" fontId="0" fillId="0" borderId="3" xfId="0" applyBorder="1" applyAlignment="1" applyProtection="1">
      <alignment vertical="center"/>
      <protection locked="0"/>
    </xf>
    <xf numFmtId="0" fontId="0" fillId="0" borderId="5" xfId="0" applyBorder="1" applyAlignment="1" applyProtection="1">
      <alignment vertical="center"/>
      <protection locked="0"/>
    </xf>
    <xf numFmtId="0" fontId="0" fillId="0" borderId="4" xfId="0" applyBorder="1" applyAlignment="1" applyProtection="1">
      <alignment vertical="center"/>
      <protection locked="0"/>
    </xf>
    <xf numFmtId="168" fontId="0" fillId="0" borderId="3" xfId="2" applyFont="1" applyBorder="1" applyAlignment="1" applyProtection="1">
      <alignment vertical="center"/>
      <protection locked="0"/>
    </xf>
    <xf numFmtId="0" fontId="10" fillId="0" borderId="0" xfId="0" applyFont="1" applyProtection="1">
      <protection locked="0"/>
    </xf>
    <xf numFmtId="0" fontId="0" fillId="0" borderId="0" xfId="0" applyAlignment="1" applyProtection="1">
      <alignment horizontal="center" vertical="center"/>
      <protection locked="0"/>
    </xf>
    <xf numFmtId="0" fontId="0" fillId="0" borderId="10" xfId="0" applyBorder="1" applyProtection="1">
      <protection locked="0"/>
    </xf>
    <xf numFmtId="0" fontId="0" fillId="0" borderId="17" xfId="0" applyBorder="1" applyProtection="1">
      <protection locked="0"/>
    </xf>
    <xf numFmtId="0" fontId="5" fillId="0" borderId="0" xfId="0" applyFont="1" applyAlignment="1" applyProtection="1">
      <alignment horizontal="justify" vertical="center" wrapText="1"/>
      <protection locked="0"/>
    </xf>
    <xf numFmtId="0" fontId="6" fillId="0" borderId="0" xfId="0" applyFont="1" applyAlignment="1" applyProtection="1">
      <alignment horizontal="justify" vertical="center" wrapText="1"/>
      <protection locked="0"/>
    </xf>
    <xf numFmtId="0" fontId="8" fillId="0" borderId="0" xfId="0" applyFont="1" applyAlignment="1" applyProtection="1">
      <alignment horizontal="justify" vertical="center" wrapText="1"/>
      <protection locked="0"/>
    </xf>
    <xf numFmtId="0" fontId="13" fillId="0" borderId="0" xfId="0" applyFont="1" applyAlignment="1" applyProtection="1">
      <alignment horizontal="left" vertical="center" wrapText="1"/>
      <protection locked="0"/>
    </xf>
    <xf numFmtId="168" fontId="0" fillId="0" borderId="2" xfId="2" applyFont="1" applyBorder="1" applyAlignment="1" applyProtection="1">
      <alignment vertical="center"/>
    </xf>
    <xf numFmtId="168" fontId="6" fillId="0" borderId="2" xfId="2" applyFont="1" applyBorder="1" applyAlignment="1">
      <alignment horizontal="center" vertical="center"/>
    </xf>
    <xf numFmtId="168" fontId="0" fillId="0" borderId="2" xfId="2" applyFont="1" applyBorder="1" applyAlignment="1">
      <alignment horizontal="center" vertical="center"/>
    </xf>
    <xf numFmtId="167" fontId="0" fillId="0" borderId="2" xfId="0" applyNumberFormat="1" applyBorder="1" applyAlignment="1">
      <alignment vertical="center"/>
    </xf>
    <xf numFmtId="10" fontId="0" fillId="0" borderId="2" xfId="3" applyNumberFormat="1" applyFont="1" applyBorder="1" applyAlignment="1" applyProtection="1">
      <alignment horizontal="center" vertical="center"/>
      <protection locked="0"/>
    </xf>
    <xf numFmtId="168" fontId="0" fillId="0" borderId="2" xfId="2" applyFont="1" applyBorder="1" applyAlignment="1" applyProtection="1">
      <alignment horizontal="center" vertical="center"/>
      <protection locked="0"/>
    </xf>
    <xf numFmtId="168" fontId="0" fillId="0" borderId="2" xfId="2" applyFont="1" applyBorder="1" applyAlignment="1" applyProtection="1">
      <alignment horizontal="center" vertical="center"/>
    </xf>
    <xf numFmtId="0" fontId="0" fillId="0" borderId="8" xfId="0" applyBorder="1" applyProtection="1">
      <protection locked="0"/>
    </xf>
    <xf numFmtId="0" fontId="5" fillId="0" borderId="19"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6" xfId="0" quotePrefix="1" applyBorder="1" applyAlignment="1" applyProtection="1">
      <alignment horizontal="center" vertical="center"/>
      <protection locked="0"/>
    </xf>
    <xf numFmtId="0" fontId="5" fillId="0" borderId="2" xfId="0" applyFont="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9" fillId="0" borderId="2" xfId="0" applyFont="1" applyBorder="1" applyAlignment="1" applyProtection="1">
      <alignment horizontal="left" wrapText="1"/>
      <protection locked="0"/>
    </xf>
    <xf numFmtId="0" fontId="6" fillId="0" borderId="16" xfId="0" applyFont="1" applyBorder="1" applyAlignment="1" applyProtection="1">
      <alignment horizontal="center" vertical="center"/>
      <protection locked="0"/>
    </xf>
    <xf numFmtId="0" fontId="8" fillId="0" borderId="2" xfId="0" applyFont="1" applyBorder="1" applyAlignment="1" applyProtection="1">
      <alignment horizontal="left" wrapText="1"/>
      <protection locked="0"/>
    </xf>
    <xf numFmtId="10" fontId="0" fillId="0" borderId="2" xfId="2" applyNumberFormat="1" applyFont="1" applyBorder="1" applyAlignment="1" applyProtection="1">
      <alignment horizontal="center" vertical="center"/>
      <protection locked="0"/>
    </xf>
    <xf numFmtId="0" fontId="8" fillId="0" borderId="2" xfId="0" applyFont="1" applyBorder="1" applyAlignment="1" applyProtection="1">
      <alignment wrapText="1"/>
      <protection locked="0"/>
    </xf>
    <xf numFmtId="0" fontId="6" fillId="0" borderId="15" xfId="0" applyFont="1" applyBorder="1" applyAlignment="1" applyProtection="1">
      <alignment horizontal="center" vertical="center"/>
      <protection locked="0"/>
    </xf>
    <xf numFmtId="0" fontId="9" fillId="0" borderId="2" xfId="0" applyFont="1" applyBorder="1" applyAlignment="1" applyProtection="1">
      <alignment wrapText="1"/>
      <protection locked="0"/>
    </xf>
    <xf numFmtId="0" fontId="6" fillId="0" borderId="15" xfId="0" applyFont="1" applyBorder="1" applyAlignment="1" applyProtection="1">
      <alignment horizontal="right" vertical="center"/>
      <protection locked="0"/>
    </xf>
    <xf numFmtId="0" fontId="6" fillId="0" borderId="2" xfId="0" applyFont="1" applyBorder="1" applyProtection="1">
      <protection locked="0"/>
    </xf>
    <xf numFmtId="0" fontId="6" fillId="0" borderId="2" xfId="0" applyFont="1" applyBorder="1" applyAlignment="1" applyProtection="1">
      <alignment wrapText="1"/>
      <protection locked="0"/>
    </xf>
    <xf numFmtId="0" fontId="0" fillId="0" borderId="11" xfId="0" applyBorder="1" applyAlignment="1" applyProtection="1">
      <alignment vertical="center"/>
      <protection locked="0"/>
    </xf>
    <xf numFmtId="168" fontId="0" fillId="0" borderId="3" xfId="2" applyFont="1" applyBorder="1" applyAlignment="1" applyProtection="1">
      <alignment vertical="center"/>
    </xf>
    <xf numFmtId="168" fontId="6" fillId="0" borderId="2" xfId="2" applyFont="1" applyBorder="1" applyAlignment="1" applyProtection="1">
      <alignment horizontal="center" vertical="center"/>
    </xf>
    <xf numFmtId="0" fontId="8" fillId="0" borderId="2" xfId="0" applyFont="1" applyBorder="1" applyAlignment="1" applyProtection="1">
      <alignment vertical="center"/>
      <protection locked="0"/>
    </xf>
    <xf numFmtId="0" fontId="9" fillId="0" borderId="15" xfId="0" applyFont="1" applyBorder="1" applyAlignment="1" applyProtection="1">
      <alignment vertical="center"/>
      <protection locked="0"/>
    </xf>
    <xf numFmtId="0" fontId="10" fillId="0" borderId="2" xfId="0" applyFont="1" applyBorder="1" applyProtection="1">
      <protection locked="0"/>
    </xf>
    <xf numFmtId="0" fontId="0" fillId="0" borderId="0" xfId="0" applyAlignment="1" applyProtection="1">
      <alignment vertical="center"/>
      <protection locked="0"/>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xf>
    <xf numFmtId="0" fontId="5" fillId="0" borderId="19" xfId="0" applyFont="1"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0" borderId="16" xfId="0" quotePrefix="1" applyBorder="1" applyAlignment="1" applyProtection="1">
      <alignment horizontal="left" vertical="center"/>
      <protection locked="0"/>
    </xf>
    <xf numFmtId="0" fontId="9" fillId="0" borderId="2" xfId="0" applyFont="1" applyBorder="1" applyAlignment="1" applyProtection="1">
      <alignment horizontal="left" vertical="center" wrapText="1"/>
      <protection locked="0"/>
    </xf>
    <xf numFmtId="0" fontId="6" fillId="0" borderId="16" xfId="0" applyFont="1" applyBorder="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5" fillId="0" borderId="2" xfId="0" applyFont="1" applyBorder="1" applyAlignment="1" applyProtection="1">
      <alignment wrapText="1"/>
      <protection locked="0"/>
    </xf>
    <xf numFmtId="0" fontId="0" fillId="0" borderId="16" xfId="0" applyBorder="1"/>
    <xf numFmtId="0" fontId="5" fillId="0" borderId="12" xfId="0" applyFont="1" applyBorder="1" applyAlignment="1" applyProtection="1">
      <alignment horizontal="left" vertical="center"/>
      <protection locked="0"/>
    </xf>
    <xf numFmtId="0" fontId="0" fillId="0" borderId="13" xfId="0" applyBorder="1" applyAlignment="1" applyProtection="1">
      <alignment vertical="center"/>
      <protection locked="0"/>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167" fontId="0" fillId="0" borderId="9" xfId="0" applyNumberFormat="1" applyBorder="1" applyAlignment="1" applyProtection="1">
      <alignment vertical="center"/>
      <protection locked="0"/>
    </xf>
    <xf numFmtId="0" fontId="9" fillId="0" borderId="2" xfId="0" applyFont="1" applyBorder="1" applyAlignment="1" applyProtection="1">
      <alignment horizontal="justify" vertical="center"/>
      <protection locked="0"/>
    </xf>
    <xf numFmtId="0" fontId="8" fillId="0" borderId="2" xfId="0" applyFont="1" applyBorder="1" applyAlignment="1" applyProtection="1">
      <alignment horizontal="justify" vertical="center"/>
      <protection locked="0"/>
    </xf>
    <xf numFmtId="168" fontId="0" fillId="0" borderId="2" xfId="0" applyNumberFormat="1" applyBorder="1" applyAlignment="1">
      <alignment horizontal="center" vertical="center"/>
    </xf>
    <xf numFmtId="10" fontId="0" fillId="0" borderId="2" xfId="0" applyNumberFormat="1" applyBorder="1" applyAlignment="1" applyProtection="1">
      <alignment horizontal="center" vertical="center"/>
      <protection locked="0"/>
    </xf>
    <xf numFmtId="168" fontId="0" fillId="0" borderId="2" xfId="0" applyNumberFormat="1" applyBorder="1" applyAlignment="1" applyProtection="1">
      <alignment horizontal="center" vertical="center"/>
      <protection locked="0"/>
    </xf>
    <xf numFmtId="168" fontId="0" fillId="0" borderId="9" xfId="2" applyFont="1" applyBorder="1" applyAlignment="1" applyProtection="1">
      <alignment vertical="center"/>
      <protection locked="0"/>
    </xf>
    <xf numFmtId="168" fontId="0" fillId="0" borderId="9" xfId="2" applyFont="1" applyBorder="1" applyAlignment="1" applyProtection="1">
      <alignment vertical="center"/>
    </xf>
    <xf numFmtId="0" fontId="6" fillId="0" borderId="20" xfId="0" applyFont="1" applyBorder="1" applyAlignment="1" applyProtection="1">
      <alignment horizontal="left" vertical="center"/>
      <protection locked="0"/>
    </xf>
    <xf numFmtId="0" fontId="8" fillId="0" borderId="18" xfId="0" applyFont="1" applyBorder="1" applyAlignment="1" applyProtection="1">
      <alignment vertical="center" wrapText="1"/>
      <protection locked="0"/>
    </xf>
    <xf numFmtId="0" fontId="6" fillId="0" borderId="9" xfId="0" applyFont="1" applyBorder="1" applyAlignment="1" applyProtection="1">
      <alignment vertical="center"/>
      <protection locked="0"/>
    </xf>
    <xf numFmtId="0" fontId="6" fillId="0" borderId="18" xfId="0" applyFont="1" applyBorder="1" applyAlignment="1" applyProtection="1">
      <alignment vertical="center"/>
      <protection locked="0"/>
    </xf>
    <xf numFmtId="0" fontId="6" fillId="0" borderId="9" xfId="0" applyFont="1" applyBorder="1" applyAlignment="1" applyProtection="1">
      <alignment wrapText="1"/>
      <protection locked="0"/>
    </xf>
    <xf numFmtId="0" fontId="9" fillId="0" borderId="10" xfId="0" applyFont="1" applyBorder="1" applyProtection="1">
      <protection locked="0"/>
    </xf>
    <xf numFmtId="0" fontId="8" fillId="0" borderId="9" xfId="0" applyFont="1" applyBorder="1" applyAlignment="1">
      <alignment horizontal="center" vertical="center" wrapText="1"/>
    </xf>
    <xf numFmtId="0" fontId="5" fillId="0" borderId="2" xfId="0" applyFont="1" applyBorder="1" applyAlignment="1" applyProtection="1">
      <alignment vertical="center" wrapText="1"/>
      <protection locked="0"/>
    </xf>
    <xf numFmtId="168" fontId="0" fillId="0" borderId="2" xfId="2" applyFont="1" applyBorder="1" applyProtection="1">
      <protection locked="0"/>
    </xf>
    <xf numFmtId="0" fontId="0" fillId="0" borderId="2" xfId="0" applyBorder="1" applyAlignment="1" applyProtection="1">
      <alignment horizontal="center"/>
      <protection locked="0"/>
    </xf>
    <xf numFmtId="0" fontId="0" fillId="0" borderId="2" xfId="0" applyBorder="1"/>
    <xf numFmtId="0" fontId="0" fillId="0" borderId="2" xfId="0" applyBorder="1" applyAlignment="1">
      <alignment horizontal="center"/>
    </xf>
    <xf numFmtId="168" fontId="0" fillId="0" borderId="2" xfId="2" applyFont="1" applyBorder="1" applyProtection="1"/>
    <xf numFmtId="168" fontId="0" fillId="0" borderId="3" xfId="2" applyFont="1" applyBorder="1" applyAlignment="1">
      <alignment vertical="center"/>
    </xf>
    <xf numFmtId="0" fontId="9" fillId="0" borderId="2" xfId="0" applyFont="1" applyBorder="1" applyAlignment="1" applyProtection="1">
      <alignment horizontal="justify" vertical="center" wrapText="1"/>
      <protection locked="0"/>
    </xf>
    <xf numFmtId="0" fontId="8" fillId="0" borderId="2" xfId="0" applyFont="1" applyBorder="1" applyAlignment="1" applyProtection="1">
      <alignment horizontal="justify" vertical="center" wrapText="1"/>
      <protection locked="0"/>
    </xf>
    <xf numFmtId="0" fontId="5" fillId="0" borderId="2" xfId="0" applyFont="1" applyBorder="1" applyAlignment="1" applyProtection="1">
      <alignment horizontal="justify" vertical="center" wrapText="1"/>
      <protection locked="0"/>
    </xf>
    <xf numFmtId="0" fontId="6" fillId="0" borderId="2" xfId="0" applyFont="1" applyBorder="1" applyAlignment="1" applyProtection="1">
      <alignment horizontal="justify" vertical="center" wrapText="1"/>
      <protection locked="0"/>
    </xf>
    <xf numFmtId="0" fontId="6" fillId="0" borderId="2" xfId="0" applyFont="1" applyBorder="1" applyAlignment="1" applyProtection="1">
      <alignment horizontal="center" vertical="center" wrapText="1"/>
      <protection locked="0"/>
    </xf>
    <xf numFmtId="0" fontId="0" fillId="0" borderId="2" xfId="0" quotePrefix="1" applyBorder="1" applyAlignment="1" applyProtection="1">
      <alignment horizontal="center" vertical="center"/>
      <protection locked="0"/>
    </xf>
    <xf numFmtId="0" fontId="13" fillId="0" borderId="2" xfId="0" applyFont="1" applyBorder="1" applyAlignment="1" applyProtection="1">
      <alignment horizontal="justify" vertical="center" wrapText="1"/>
      <protection locked="0"/>
    </xf>
    <xf numFmtId="0" fontId="5" fillId="0" borderId="16" xfId="0" applyFont="1" applyBorder="1" applyAlignment="1" applyProtection="1">
      <alignment horizontal="left" vertical="center" wrapText="1"/>
      <protection locked="0"/>
    </xf>
    <xf numFmtId="0" fontId="6" fillId="0" borderId="16" xfId="0" applyFont="1" applyBorder="1" applyAlignment="1" applyProtection="1">
      <alignment vertical="center" wrapText="1"/>
      <protection locked="0"/>
    </xf>
    <xf numFmtId="0" fontId="6" fillId="0" borderId="16" xfId="0" applyFont="1" applyBorder="1" applyAlignment="1" applyProtection="1">
      <alignment horizontal="left" vertical="center" wrapText="1"/>
      <protection locked="0"/>
    </xf>
    <xf numFmtId="167" fontId="6" fillId="0" borderId="2" xfId="0" applyNumberFormat="1" applyFont="1" applyBorder="1" applyAlignment="1" applyProtection="1">
      <alignment vertical="center"/>
      <protection locked="0"/>
    </xf>
    <xf numFmtId="0" fontId="6" fillId="0" borderId="3" xfId="0" applyFont="1" applyBorder="1" applyAlignment="1" applyProtection="1">
      <alignment vertical="center"/>
      <protection locked="0"/>
    </xf>
    <xf numFmtId="168" fontId="6" fillId="0" borderId="2" xfId="2" applyFont="1" applyBorder="1" applyAlignment="1" applyProtection="1">
      <alignment horizontal="center" vertical="center"/>
      <protection locked="0"/>
    </xf>
    <xf numFmtId="168" fontId="6" fillId="0" borderId="2" xfId="2" applyFont="1" applyBorder="1" applyAlignment="1" applyProtection="1">
      <alignment vertical="center"/>
      <protection locked="0"/>
    </xf>
    <xf numFmtId="167" fontId="6" fillId="0" borderId="2" xfId="0" applyNumberFormat="1" applyFont="1" applyBorder="1" applyAlignment="1">
      <alignment vertical="center"/>
    </xf>
    <xf numFmtId="168" fontId="6" fillId="0" borderId="2" xfId="2" applyFont="1" applyBorder="1" applyAlignment="1" applyProtection="1">
      <alignment vertical="center"/>
    </xf>
    <xf numFmtId="0" fontId="6" fillId="0" borderId="2" xfId="0" applyFont="1" applyBorder="1" applyAlignment="1">
      <alignment vertical="center"/>
    </xf>
    <xf numFmtId="168" fontId="6" fillId="0" borderId="3" xfId="2" applyFont="1" applyBorder="1" applyAlignment="1" applyProtection="1">
      <alignment vertical="center"/>
    </xf>
    <xf numFmtId="0" fontId="5" fillId="0" borderId="2" xfId="0" applyFont="1" applyBorder="1" applyAlignment="1" applyProtection="1">
      <alignment horizontal="justify" vertical="center"/>
      <protection locked="0"/>
    </xf>
    <xf numFmtId="0" fontId="5" fillId="0" borderId="2" xfId="0" applyFont="1" applyBorder="1" applyAlignment="1" applyProtection="1">
      <alignment vertical="center"/>
      <protection locked="0"/>
    </xf>
    <xf numFmtId="0" fontId="0" fillId="0" borderId="3" xfId="0" applyBorder="1" applyAlignment="1">
      <alignment horizontal="center" vertical="center"/>
    </xf>
    <xf numFmtId="168" fontId="0" fillId="0" borderId="3" xfId="2" applyFont="1" applyBorder="1" applyAlignment="1" applyProtection="1">
      <alignment horizontal="center" vertical="center"/>
    </xf>
    <xf numFmtId="0" fontId="6" fillId="0" borderId="3" xfId="0" applyFont="1" applyBorder="1" applyAlignment="1">
      <alignment horizontal="left" vertical="center"/>
    </xf>
    <xf numFmtId="0" fontId="0" fillId="0" borderId="9" xfId="0" applyBorder="1" applyAlignment="1">
      <alignment vertical="center"/>
    </xf>
    <xf numFmtId="0" fontId="0" fillId="0" borderId="9" xfId="0" applyBorder="1" applyAlignment="1">
      <alignment horizontal="center" vertical="center"/>
    </xf>
    <xf numFmtId="0" fontId="0" fillId="0" borderId="15" xfId="0" applyBorder="1"/>
    <xf numFmtId="0" fontId="6" fillId="0" borderId="3" xfId="0" applyFont="1" applyBorder="1" applyAlignment="1">
      <alignment vertical="center"/>
    </xf>
    <xf numFmtId="0" fontId="6" fillId="0" borderId="3" xfId="0" applyFont="1" applyBorder="1" applyAlignment="1" applyProtection="1">
      <alignment horizontal="center" vertical="center"/>
      <protection locked="0"/>
    </xf>
    <xf numFmtId="0" fontId="6" fillId="0" borderId="3" xfId="0" applyFont="1" applyBorder="1" applyAlignment="1">
      <alignment horizontal="center" vertical="center"/>
    </xf>
    <xf numFmtId="167" fontId="6" fillId="0" borderId="2" xfId="0" applyNumberFormat="1" applyFont="1" applyBorder="1" applyAlignment="1" applyProtection="1">
      <alignment vertical="center" wrapText="1"/>
      <protection locked="0"/>
    </xf>
    <xf numFmtId="168" fontId="6" fillId="0" borderId="2" xfId="2" applyFont="1" applyBorder="1" applyAlignment="1" applyProtection="1">
      <alignment horizontal="center" vertical="center" wrapText="1"/>
      <protection locked="0"/>
    </xf>
    <xf numFmtId="168" fontId="6" fillId="0" borderId="2" xfId="2" applyFont="1" applyBorder="1" applyAlignment="1" applyProtection="1">
      <alignment vertical="center" wrapText="1"/>
      <protection locked="0"/>
    </xf>
    <xf numFmtId="167" fontId="6" fillId="0" borderId="2" xfId="0" applyNumberFormat="1" applyFont="1" applyBorder="1" applyAlignment="1">
      <alignment vertical="center" wrapText="1"/>
    </xf>
    <xf numFmtId="168" fontId="6" fillId="0" borderId="2" xfId="2" applyFont="1" applyBorder="1" applyAlignment="1" applyProtection="1">
      <alignment vertical="center" wrapText="1"/>
    </xf>
    <xf numFmtId="168" fontId="6" fillId="0" borderId="2" xfId="2" applyFont="1" applyBorder="1" applyAlignment="1" applyProtection="1">
      <alignment horizontal="center" vertical="center" wrapText="1"/>
    </xf>
    <xf numFmtId="0" fontId="6" fillId="0" borderId="2" xfId="0" quotePrefix="1" applyFont="1" applyBorder="1" applyAlignment="1" applyProtection="1">
      <alignment horizontal="left" vertical="center" wrapText="1"/>
      <protection locked="0"/>
    </xf>
    <xf numFmtId="0" fontId="6" fillId="0" borderId="2" xfId="0" quotePrefix="1" applyFont="1" applyBorder="1" applyAlignment="1" applyProtection="1">
      <alignment horizontal="center" vertical="center" wrapText="1"/>
      <protection locked="0"/>
    </xf>
    <xf numFmtId="0" fontId="0" fillId="0" borderId="2" xfId="0" applyBorder="1" applyAlignment="1" applyProtection="1">
      <alignment vertical="center" wrapText="1"/>
      <protection locked="0"/>
    </xf>
    <xf numFmtId="9" fontId="6" fillId="0" borderId="2" xfId="3" applyFont="1" applyBorder="1" applyAlignment="1" applyProtection="1">
      <alignment horizontal="center" vertical="center" wrapText="1"/>
      <protection locked="0"/>
    </xf>
    <xf numFmtId="9" fontId="0" fillId="0" borderId="2" xfId="3" applyFont="1" applyBorder="1" applyAlignment="1" applyProtection="1">
      <alignment horizontal="center" vertical="center"/>
      <protection locked="0"/>
    </xf>
    <xf numFmtId="168" fontId="6" fillId="0" borderId="2" xfId="0" applyNumberFormat="1" applyFont="1" applyBorder="1" applyAlignment="1">
      <alignment horizontal="center" vertical="center" wrapText="1"/>
    </xf>
    <xf numFmtId="168" fontId="6" fillId="0" borderId="3" xfId="2" applyFont="1" applyBorder="1" applyAlignment="1" applyProtection="1">
      <alignment horizontal="center" vertical="center"/>
    </xf>
    <xf numFmtId="0" fontId="8" fillId="0" borderId="2" xfId="0" applyFont="1" applyBorder="1" applyAlignment="1">
      <alignment horizontal="center"/>
    </xf>
    <xf numFmtId="0" fontId="18" fillId="0" borderId="2" xfId="0" applyFont="1" applyBorder="1" applyAlignment="1" applyProtection="1">
      <alignment horizontal="justify" vertical="center" wrapText="1"/>
      <protection locked="0"/>
    </xf>
    <xf numFmtId="0" fontId="14" fillId="0" borderId="2" xfId="0" applyFont="1" applyBorder="1" applyAlignment="1" applyProtection="1">
      <alignment vertical="center" wrapText="1"/>
      <protection locked="0"/>
    </xf>
    <xf numFmtId="0" fontId="6" fillId="0" borderId="2" xfId="0" applyFont="1" applyBorder="1" applyAlignment="1">
      <alignment wrapText="1"/>
    </xf>
    <xf numFmtId="0" fontId="6" fillId="0" borderId="2" xfId="0" applyFont="1" applyBorder="1" applyAlignment="1">
      <alignment horizontal="center" wrapText="1"/>
    </xf>
    <xf numFmtId="0" fontId="5" fillId="0" borderId="0" xfId="0" applyFont="1" applyAlignment="1" applyProtection="1">
      <alignment horizontal="justify" vertical="center"/>
      <protection locked="0"/>
    </xf>
    <xf numFmtId="0" fontId="6" fillId="0" borderId="2" xfId="0" applyFont="1" applyBorder="1" applyAlignment="1">
      <alignment horizontal="center"/>
    </xf>
    <xf numFmtId="0" fontId="5" fillId="0" borderId="9" xfId="0" applyFont="1" applyBorder="1" applyAlignment="1" applyProtection="1">
      <alignment vertical="center" wrapText="1"/>
      <protection locked="0"/>
    </xf>
    <xf numFmtId="0" fontId="11" fillId="0" borderId="0" xfId="0" applyFont="1" applyAlignment="1" applyProtection="1">
      <alignment vertical="center" wrapText="1"/>
      <protection locked="0"/>
    </xf>
    <xf numFmtId="0" fontId="6" fillId="0" borderId="2" xfId="0" applyFont="1" applyBorder="1" applyAlignment="1" applyProtection="1">
      <alignment horizontal="center"/>
      <protection locked="0"/>
    </xf>
    <xf numFmtId="0" fontId="8"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protection locked="0"/>
    </xf>
    <xf numFmtId="168" fontId="6" fillId="0" borderId="3" xfId="2" applyFont="1" applyBorder="1" applyAlignment="1" applyProtection="1">
      <alignment vertical="center"/>
      <protection locked="0"/>
    </xf>
    <xf numFmtId="0" fontId="6" fillId="0" borderId="2" xfId="0" applyFont="1" applyBorder="1"/>
    <xf numFmtId="0" fontId="19" fillId="0" borderId="2" xfId="0" applyFont="1" applyBorder="1" applyAlignment="1" applyProtection="1">
      <alignment horizontal="left" vertical="center"/>
      <protection locked="0"/>
    </xf>
    <xf numFmtId="0" fontId="8" fillId="0" borderId="1" xfId="0" applyFont="1" applyBorder="1" applyAlignment="1" applyProtection="1">
      <alignment vertical="center" wrapText="1"/>
      <protection locked="0"/>
    </xf>
    <xf numFmtId="0" fontId="8" fillId="0" borderId="17" xfId="0" applyFont="1" applyBorder="1" applyAlignment="1" applyProtection="1">
      <alignment vertical="center" wrapText="1"/>
      <protection locked="0"/>
    </xf>
    <xf numFmtId="0" fontId="19" fillId="0" borderId="1"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2" xfId="0" applyFont="1" applyBorder="1" applyAlignment="1" applyProtection="1">
      <alignment horizontal="left" vertical="center" wrapText="1"/>
      <protection locked="0"/>
    </xf>
    <xf numFmtId="0" fontId="6" fillId="0" borderId="1" xfId="0" applyFont="1" applyBorder="1" applyAlignment="1" applyProtection="1">
      <alignment vertical="center" wrapText="1"/>
      <protection locked="0"/>
    </xf>
    <xf numFmtId="0" fontId="8" fillId="0" borderId="9" xfId="0" applyFont="1" applyBorder="1" applyAlignment="1" applyProtection="1">
      <alignment horizontal="left" vertical="center" wrapText="1"/>
      <protection locked="0"/>
    </xf>
    <xf numFmtId="0" fontId="6" fillId="0" borderId="17" xfId="0" quotePrefix="1" applyFont="1" applyBorder="1" applyAlignment="1" applyProtection="1">
      <alignment horizontal="left" vertical="center" wrapText="1"/>
      <protection locked="0"/>
    </xf>
    <xf numFmtId="0" fontId="6" fillId="0" borderId="0" xfId="0" applyFont="1" applyAlignment="1" applyProtection="1">
      <alignment horizontal="left" vertical="center"/>
      <protection locked="0"/>
    </xf>
    <xf numFmtId="0" fontId="6" fillId="0" borderId="1" xfId="0" applyFont="1" applyBorder="1" applyAlignment="1" applyProtection="1">
      <alignment horizontal="justify" vertical="center"/>
      <protection locked="0"/>
    </xf>
    <xf numFmtId="0" fontId="13" fillId="0" borderId="0" xfId="0" applyFont="1" applyAlignment="1" applyProtection="1">
      <alignment horizontal="justify" vertical="center" wrapText="1"/>
      <protection locked="0"/>
    </xf>
    <xf numFmtId="0" fontId="6" fillId="0" borderId="2" xfId="0" applyFont="1" applyBorder="1" applyAlignment="1" applyProtection="1">
      <alignment horizontal="center" wrapText="1"/>
      <protection locked="0"/>
    </xf>
    <xf numFmtId="0" fontId="5" fillId="0" borderId="0" xfId="0" applyFont="1" applyAlignment="1" applyProtection="1">
      <alignment vertical="center" wrapText="1"/>
      <protection locked="0"/>
    </xf>
    <xf numFmtId="0" fontId="6" fillId="0" borderId="1" xfId="0" quotePrefix="1" applyFont="1" applyBorder="1" applyAlignment="1" applyProtection="1">
      <alignment horizontal="left" vertical="center" wrapText="1"/>
      <protection locked="0"/>
    </xf>
    <xf numFmtId="0" fontId="6" fillId="0" borderId="9" xfId="0" applyFont="1" applyBorder="1" applyAlignment="1">
      <alignment horizontal="center" vertical="center" wrapText="1"/>
    </xf>
    <xf numFmtId="0" fontId="8" fillId="0" borderId="2" xfId="0" applyFont="1" applyBorder="1" applyAlignment="1" applyProtection="1">
      <alignment horizontal="center" wrapText="1"/>
      <protection locked="0"/>
    </xf>
    <xf numFmtId="0" fontId="6" fillId="0" borderId="9" xfId="0" quotePrefix="1" applyFont="1" applyBorder="1" applyAlignment="1" applyProtection="1">
      <alignment horizontal="left" vertical="center" wrapText="1"/>
      <protection locked="0"/>
    </xf>
    <xf numFmtId="0" fontId="9" fillId="0" borderId="9" xfId="0" applyFont="1" applyBorder="1" applyAlignment="1" applyProtection="1">
      <alignment vertical="center" wrapText="1"/>
      <protection locked="0"/>
    </xf>
    <xf numFmtId="0" fontId="8" fillId="0" borderId="2" xfId="0" applyFont="1" applyBorder="1" applyAlignment="1">
      <alignment horizontal="center" wrapText="1"/>
    </xf>
    <xf numFmtId="0" fontId="5" fillId="0" borderId="9" xfId="0" applyFont="1" applyBorder="1" applyAlignment="1" applyProtection="1">
      <alignment horizontal="justify" vertical="center" wrapText="1"/>
      <protection locked="0"/>
    </xf>
    <xf numFmtId="0" fontId="11" fillId="0" borderId="2" xfId="0" applyFont="1" applyBorder="1" applyAlignment="1" applyProtection="1">
      <alignment horizontal="left" vertical="center" wrapText="1"/>
      <protection locked="0"/>
    </xf>
    <xf numFmtId="0" fontId="10" fillId="0" borderId="9" xfId="0" applyFont="1" applyBorder="1" applyAlignment="1" applyProtection="1">
      <alignment horizontal="center" vertical="center"/>
      <protection locked="0"/>
    </xf>
    <xf numFmtId="0" fontId="6" fillId="0" borderId="21" xfId="0" applyFont="1" applyBorder="1" applyAlignment="1" applyProtection="1">
      <alignment horizontal="center" vertical="center" wrapText="1"/>
      <protection locked="0"/>
    </xf>
    <xf numFmtId="0" fontId="0" fillId="0" borderId="22" xfId="0" applyBorder="1" applyProtection="1">
      <protection locked="0"/>
    </xf>
    <xf numFmtId="0" fontId="6" fillId="0" borderId="0" xfId="0" applyFont="1" applyAlignment="1" applyProtection="1">
      <alignment horizontal="center" vertical="center" wrapText="1"/>
      <protection locked="0"/>
    </xf>
    <xf numFmtId="0" fontId="11" fillId="0" borderId="2" xfId="0" applyFont="1" applyBorder="1" applyAlignment="1">
      <alignment horizontal="center" vertical="center"/>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6"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0" fillId="0" borderId="3" xfId="0" applyBorder="1" applyProtection="1">
      <protection locked="0"/>
    </xf>
    <xf numFmtId="0" fontId="6" fillId="0" borderId="9" xfId="0" applyFont="1" applyBorder="1" applyAlignment="1" applyProtection="1">
      <alignment horizontal="center" vertical="center" wrapText="1"/>
      <protection locked="0"/>
    </xf>
    <xf numFmtId="0" fontId="10" fillId="0" borderId="0" xfId="0" applyFont="1" applyAlignment="1">
      <alignment horizontal="center" vertical="center"/>
    </xf>
    <xf numFmtId="0" fontId="0" fillId="0" borderId="3" xfId="0" applyBorder="1"/>
    <xf numFmtId="167" fontId="6" fillId="0" borderId="9" xfId="0" applyNumberFormat="1" applyFont="1" applyBorder="1" applyAlignment="1">
      <alignment vertical="center" wrapText="1"/>
    </xf>
    <xf numFmtId="0" fontId="10" fillId="0" borderId="2" xfId="0" applyFont="1" applyBorder="1" applyAlignment="1" applyProtection="1">
      <alignment horizontal="center" vertical="center"/>
      <protection locked="0"/>
    </xf>
    <xf numFmtId="168" fontId="6" fillId="0" borderId="9" xfId="2" applyFont="1" applyBorder="1" applyAlignment="1" applyProtection="1">
      <alignment vertical="center" wrapText="1"/>
      <protection locked="0"/>
    </xf>
    <xf numFmtId="168" fontId="6" fillId="0" borderId="9" xfId="2" applyFont="1" applyBorder="1" applyAlignment="1" applyProtection="1">
      <alignment vertical="center" wrapText="1"/>
    </xf>
    <xf numFmtId="168" fontId="6" fillId="0" borderId="9" xfId="2" applyFont="1" applyBorder="1" applyAlignment="1" applyProtection="1">
      <alignment horizontal="center" vertical="center" wrapText="1"/>
    </xf>
    <xf numFmtId="0" fontId="6" fillId="0" borderId="1" xfId="0" quotePrefix="1" applyFont="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11" fillId="0" borderId="2" xfId="0" applyFont="1" applyBorder="1" applyAlignment="1" applyProtection="1">
      <alignment horizontal="justify" vertical="center"/>
      <protection locked="0"/>
    </xf>
    <xf numFmtId="0" fontId="11" fillId="0" borderId="2" xfId="0" applyFont="1" applyBorder="1" applyAlignment="1" applyProtection="1">
      <alignment horizontal="justify" vertical="center" wrapText="1"/>
      <protection locked="0"/>
    </xf>
    <xf numFmtId="0" fontId="10" fillId="0" borderId="2" xfId="0" applyFont="1" applyBorder="1" applyAlignment="1" applyProtection="1">
      <alignment horizontal="justify" vertical="center" wrapText="1"/>
      <protection locked="0"/>
    </xf>
    <xf numFmtId="0" fontId="10" fillId="0" borderId="2" xfId="0" applyFont="1" applyBorder="1" applyAlignment="1" applyProtection="1">
      <alignment horizontal="left" vertical="center" wrapText="1"/>
      <protection locked="0"/>
    </xf>
    <xf numFmtId="0" fontId="6" fillId="0" borderId="9" xfId="0" applyFont="1" applyBorder="1" applyAlignment="1" applyProtection="1">
      <alignment horizontal="justify" vertical="center" wrapText="1"/>
      <protection locked="0"/>
    </xf>
    <xf numFmtId="0" fontId="5" fillId="0" borderId="23" xfId="0" applyFont="1" applyBorder="1" applyAlignment="1" applyProtection="1">
      <alignment horizontal="center" vertical="top"/>
      <protection locked="0"/>
    </xf>
    <xf numFmtId="0" fontId="5" fillId="0" borderId="1" xfId="0" applyFont="1" applyBorder="1" applyAlignment="1" applyProtection="1">
      <alignment horizontal="center" vertical="top"/>
      <protection locked="0"/>
    </xf>
    <xf numFmtId="0" fontId="0" fillId="0" borderId="2" xfId="0" applyBorder="1" applyAlignment="1" applyProtection="1">
      <alignment horizontal="left"/>
      <protection locked="0"/>
    </xf>
    <xf numFmtId="0" fontId="6" fillId="0" borderId="2" xfId="0" applyFont="1" applyBorder="1" applyAlignment="1" applyProtection="1">
      <alignment horizontal="left"/>
      <protection locked="0"/>
    </xf>
    <xf numFmtId="0" fontId="6" fillId="0" borderId="0" xfId="0" applyFont="1" applyProtection="1">
      <protection locked="0"/>
    </xf>
    <xf numFmtId="0" fontId="6" fillId="0" borderId="0" xfId="0" applyFont="1" applyAlignment="1" applyProtection="1">
      <alignment wrapText="1"/>
      <protection locked="0"/>
    </xf>
    <xf numFmtId="0" fontId="0" fillId="0" borderId="3" xfId="0" applyBorder="1" applyAlignment="1" applyProtection="1">
      <alignment horizontal="left"/>
      <protection locked="0"/>
    </xf>
    <xf numFmtId="0" fontId="5" fillId="0" borderId="1" xfId="0" applyFont="1" applyBorder="1" applyAlignment="1">
      <alignment horizontal="center" vertical="top"/>
    </xf>
    <xf numFmtId="0" fontId="6" fillId="0" borderId="3" xfId="0" applyFont="1" applyBorder="1" applyAlignment="1">
      <alignment horizontal="center"/>
    </xf>
    <xf numFmtId="0" fontId="0" fillId="0" borderId="3" xfId="0" applyBorder="1" applyAlignment="1">
      <alignment horizontal="center"/>
    </xf>
    <xf numFmtId="168" fontId="5" fillId="0" borderId="1" xfId="2" applyFont="1" applyBorder="1" applyAlignment="1" applyProtection="1">
      <alignment horizontal="center" vertical="top"/>
    </xf>
    <xf numFmtId="168" fontId="0" fillId="0" borderId="3" xfId="2" applyFont="1" applyBorder="1" applyAlignment="1" applyProtection="1"/>
    <xf numFmtId="0" fontId="6" fillId="3" borderId="2" xfId="0" applyFont="1" applyFill="1" applyBorder="1" applyAlignment="1" applyProtection="1">
      <alignment horizontal="center" vertical="center" wrapText="1"/>
      <protection locked="0"/>
    </xf>
    <xf numFmtId="0" fontId="6" fillId="3" borderId="2" xfId="0" applyFont="1" applyFill="1" applyBorder="1" applyAlignment="1" applyProtection="1">
      <alignment wrapText="1"/>
      <protection locked="0"/>
    </xf>
    <xf numFmtId="168" fontId="0" fillId="0" borderId="2" xfId="2" applyFont="1" applyFill="1" applyBorder="1" applyAlignment="1" applyProtection="1">
      <alignment horizontal="center" vertical="center"/>
      <protection locked="0"/>
    </xf>
    <xf numFmtId="0" fontId="21" fillId="0" borderId="15" xfId="0" applyFont="1" applyBorder="1" applyAlignment="1" applyProtection="1">
      <alignment vertical="center" wrapText="1"/>
      <protection locked="0"/>
    </xf>
    <xf numFmtId="0" fontId="6" fillId="3" borderId="2" xfId="0" applyFont="1" applyFill="1" applyBorder="1" applyAlignment="1" applyProtection="1">
      <alignment horizontal="center" vertical="center"/>
      <protection locked="0"/>
    </xf>
    <xf numFmtId="0" fontId="21" fillId="0" borderId="2" xfId="0" applyFont="1" applyBorder="1" applyProtection="1">
      <protection locked="0"/>
    </xf>
    <xf numFmtId="0" fontId="21" fillId="0" borderId="2" xfId="0" applyFont="1" applyBorder="1" applyAlignment="1" applyProtection="1">
      <alignment horizontal="left" vertical="center" wrapText="1"/>
      <protection locked="0"/>
    </xf>
    <xf numFmtId="0" fontId="21" fillId="0" borderId="15" xfId="0" applyFont="1" applyBorder="1" applyAlignment="1" applyProtection="1">
      <alignment horizontal="left" vertical="center" wrapText="1"/>
      <protection locked="0"/>
    </xf>
    <xf numFmtId="0" fontId="21" fillId="0" borderId="15" xfId="0" applyFont="1" applyBorder="1" applyAlignment="1" applyProtection="1">
      <alignment wrapText="1"/>
      <protection locked="0"/>
    </xf>
    <xf numFmtId="0" fontId="21" fillId="0" borderId="2" xfId="0" applyFont="1" applyBorder="1" applyAlignment="1" applyProtection="1">
      <alignment wrapText="1"/>
      <protection locked="0"/>
    </xf>
    <xf numFmtId="0" fontId="24" fillId="0" borderId="2" xfId="0" applyFont="1" applyBorder="1" applyAlignment="1" applyProtection="1">
      <alignment wrapText="1"/>
      <protection locked="0"/>
    </xf>
    <xf numFmtId="0" fontId="21" fillId="0" borderId="2" xfId="0" applyFont="1" applyBorder="1" applyAlignment="1" applyProtection="1">
      <alignment vertical="center" wrapText="1"/>
      <protection locked="0"/>
    </xf>
    <xf numFmtId="0" fontId="25" fillId="0" borderId="2" xfId="0" applyFont="1" applyBorder="1" applyAlignment="1" applyProtection="1">
      <alignment vertical="center" wrapText="1"/>
      <protection locked="0"/>
    </xf>
    <xf numFmtId="0" fontId="25" fillId="0" borderId="2" xfId="0" applyFont="1" applyBorder="1" applyAlignment="1" applyProtection="1">
      <alignment horizontal="left" vertical="center" wrapText="1"/>
      <protection locked="0"/>
    </xf>
    <xf numFmtId="0" fontId="21" fillId="0" borderId="2" xfId="0" applyFont="1" applyBorder="1" applyAlignment="1">
      <alignment horizontal="left" vertical="center" wrapText="1"/>
    </xf>
    <xf numFmtId="0" fontId="21" fillId="0" borderId="2" xfId="0" applyFont="1" applyBorder="1" applyAlignment="1">
      <alignment horizontal="justify" vertical="center" wrapText="1"/>
    </xf>
    <xf numFmtId="0" fontId="25" fillId="0" borderId="2" xfId="0" applyFont="1" applyBorder="1" applyAlignment="1">
      <alignment horizontal="justify" vertical="center" wrapText="1"/>
    </xf>
    <xf numFmtId="0" fontId="25" fillId="0" borderId="2" xfId="0" applyFont="1" applyBorder="1" applyAlignment="1">
      <alignment horizontal="left" vertical="center" wrapText="1"/>
    </xf>
    <xf numFmtId="0" fontId="21" fillId="0" borderId="2" xfId="0" applyFont="1" applyBorder="1" applyAlignment="1" applyProtection="1">
      <alignment horizontal="justify" vertical="center" wrapText="1"/>
      <protection locked="0"/>
    </xf>
    <xf numFmtId="0" fontId="25" fillId="0" borderId="2" xfId="0" applyFont="1" applyBorder="1" applyAlignment="1" applyProtection="1">
      <alignment horizontal="justify" vertical="center" wrapText="1"/>
      <protection locked="0"/>
    </xf>
    <xf numFmtId="0" fontId="21" fillId="0" borderId="16" xfId="0" applyFont="1" applyBorder="1" applyAlignment="1" applyProtection="1">
      <alignment vertical="center" wrapText="1"/>
      <protection locked="0"/>
    </xf>
    <xf numFmtId="0" fontId="21" fillId="0" borderId="16" xfId="0" applyFont="1" applyBorder="1" applyAlignment="1" applyProtection="1">
      <alignment horizontal="left" vertical="center" wrapText="1"/>
      <protection locked="0"/>
    </xf>
    <xf numFmtId="0" fontId="21" fillId="0" borderId="2" xfId="0" applyFont="1" applyBorder="1" applyAlignment="1" applyProtection="1">
      <alignment horizontal="justify" vertical="center"/>
      <protection locked="0"/>
    </xf>
    <xf numFmtId="0" fontId="21" fillId="0" borderId="2" xfId="0" applyFont="1" applyBorder="1" applyAlignment="1" applyProtection="1">
      <alignment vertical="center"/>
      <protection locked="0"/>
    </xf>
    <xf numFmtId="0" fontId="24" fillId="0" borderId="2" xfId="0" applyFont="1" applyBorder="1" applyAlignment="1" applyProtection="1">
      <alignment vertical="center" wrapText="1"/>
      <protection locked="0"/>
    </xf>
    <xf numFmtId="0" fontId="25" fillId="0" borderId="9" xfId="0" applyFont="1" applyBorder="1" applyAlignment="1" applyProtection="1">
      <alignment vertical="center" wrapText="1"/>
      <protection locked="0"/>
    </xf>
    <xf numFmtId="0" fontId="21" fillId="0" borderId="1" xfId="0" applyFont="1" applyBorder="1" applyAlignment="1" applyProtection="1">
      <alignment horizontal="justify" vertical="center" wrapText="1"/>
      <protection locked="0"/>
    </xf>
    <xf numFmtId="0" fontId="29" fillId="0" borderId="2" xfId="0" applyFont="1" applyBorder="1" applyAlignment="1" applyProtection="1">
      <alignment horizontal="left" vertical="center" wrapText="1"/>
      <protection locked="0"/>
    </xf>
    <xf numFmtId="0" fontId="25" fillId="0" borderId="2" xfId="0" applyFont="1" applyBorder="1" applyAlignment="1" applyProtection="1">
      <alignment vertical="center"/>
      <protection locked="0"/>
    </xf>
    <xf numFmtId="0" fontId="25" fillId="0" borderId="2" xfId="0" applyFont="1" applyBorder="1" applyAlignment="1" applyProtection="1">
      <alignment wrapText="1"/>
      <protection locked="0"/>
    </xf>
    <xf numFmtId="0" fontId="25" fillId="0" borderId="0" xfId="0" applyFont="1" applyAlignment="1" applyProtection="1">
      <alignment horizontal="left" vertical="center" wrapText="1"/>
      <protection locked="0"/>
    </xf>
    <xf numFmtId="0" fontId="21" fillId="0" borderId="1" xfId="0" applyFont="1" applyBorder="1" applyAlignment="1" applyProtection="1">
      <alignment horizontal="left" vertical="center" wrapText="1"/>
      <protection locked="0"/>
    </xf>
    <xf numFmtId="0" fontId="8" fillId="0" borderId="15" xfId="0" applyFont="1" applyBorder="1" applyAlignment="1" applyProtection="1">
      <alignment vertical="center"/>
      <protection locked="0"/>
    </xf>
    <xf numFmtId="0" fontId="14" fillId="2" borderId="2" xfId="0" applyFont="1" applyFill="1" applyBorder="1" applyAlignment="1">
      <alignment horizontal="center" vertical="center" wrapText="1"/>
    </xf>
    <xf numFmtId="0" fontId="14" fillId="2" borderId="0" xfId="0" applyFont="1" applyFill="1" applyProtection="1">
      <protection locked="0"/>
    </xf>
    <xf numFmtId="0" fontId="6" fillId="0" borderId="0" xfId="0" applyFont="1" applyAlignment="1" applyProtection="1">
      <alignment horizontal="center"/>
      <protection locked="0"/>
    </xf>
    <xf numFmtId="0" fontId="14" fillId="0" borderId="2"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0" fontId="6" fillId="0" borderId="0" xfId="0" quotePrefix="1" applyFont="1" applyAlignment="1" applyProtection="1">
      <alignment horizontal="left" vertical="center" wrapText="1"/>
      <protection locked="0"/>
    </xf>
    <xf numFmtId="0" fontId="8" fillId="0" borderId="0" xfId="0" applyFont="1" applyAlignment="1">
      <alignment horizontal="center" vertical="center"/>
    </xf>
    <xf numFmtId="168" fontId="6" fillId="0" borderId="0" xfId="2" applyFont="1" applyBorder="1" applyAlignment="1" applyProtection="1">
      <alignment horizontal="center" vertical="center" wrapText="1"/>
      <protection locked="0"/>
    </xf>
    <xf numFmtId="168" fontId="0" fillId="0" borderId="0" xfId="2" applyFont="1" applyBorder="1" applyAlignment="1" applyProtection="1">
      <alignment vertical="center"/>
    </xf>
    <xf numFmtId="0" fontId="6" fillId="0" borderId="0" xfId="0" applyFont="1" applyAlignment="1">
      <alignment horizontal="center" vertical="center" wrapText="1"/>
    </xf>
    <xf numFmtId="168" fontId="6" fillId="0" borderId="0" xfId="2" applyFont="1" applyBorder="1" applyAlignment="1" applyProtection="1">
      <alignment horizontal="center" vertical="center" wrapText="1"/>
    </xf>
    <xf numFmtId="0" fontId="8" fillId="0" borderId="0" xfId="0" applyFont="1" applyAlignment="1">
      <alignment horizontal="center" vertical="center" wrapText="1"/>
    </xf>
    <xf numFmtId="0" fontId="6" fillId="2" borderId="0" xfId="0" quotePrefix="1" applyFont="1" applyFill="1" applyAlignment="1" applyProtection="1">
      <alignment horizontal="left" vertical="center" wrapText="1"/>
      <protection locked="0"/>
    </xf>
    <xf numFmtId="168" fontId="6" fillId="0" borderId="0" xfId="2" applyFont="1" applyBorder="1" applyAlignment="1" applyProtection="1">
      <alignment vertical="center" wrapText="1"/>
    </xf>
    <xf numFmtId="0" fontId="6"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6" fillId="2" borderId="0" xfId="0" applyFont="1" applyFill="1" applyAlignment="1" applyProtection="1">
      <alignment horizontal="justify" vertical="center" wrapText="1"/>
      <protection locked="0"/>
    </xf>
    <xf numFmtId="0" fontId="5" fillId="0" borderId="0" xfId="0" applyFont="1" applyAlignment="1" applyProtection="1">
      <alignment vertical="center"/>
      <protection locked="0"/>
    </xf>
    <xf numFmtId="0" fontId="14" fillId="0" borderId="0" xfId="0" applyFont="1" applyProtection="1">
      <protection locked="0"/>
    </xf>
    <xf numFmtId="0" fontId="0" fillId="0" borderId="0" xfId="0" applyAlignment="1" applyProtection="1">
      <alignment horizontal="center"/>
      <protection locked="0"/>
    </xf>
    <xf numFmtId="0" fontId="14" fillId="0" borderId="0" xfId="0" applyFont="1" applyAlignment="1" applyProtection="1">
      <alignment horizontal="center" vertical="center"/>
      <protection locked="0"/>
    </xf>
    <xf numFmtId="0" fontId="5" fillId="0" borderId="0" xfId="0" applyFont="1" applyAlignment="1">
      <alignment horizontal="justify" vertical="center"/>
    </xf>
    <xf numFmtId="0" fontId="5" fillId="0" borderId="0" xfId="0" applyFont="1"/>
    <xf numFmtId="0" fontId="5" fillId="0" borderId="0" xfId="0" applyFont="1" applyAlignment="1">
      <alignment wrapText="1"/>
    </xf>
    <xf numFmtId="0" fontId="6" fillId="0" borderId="0" xfId="0" applyFont="1" applyAlignment="1">
      <alignment wrapText="1"/>
    </xf>
    <xf numFmtId="0" fontId="6" fillId="2" borderId="9" xfId="0" applyFont="1" applyFill="1" applyBorder="1" applyAlignment="1">
      <alignment horizontal="center" vertical="center"/>
    </xf>
    <xf numFmtId="0" fontId="0" fillId="2" borderId="2" xfId="0" applyFill="1" applyBorder="1" applyAlignment="1">
      <alignment horizontal="center"/>
    </xf>
    <xf numFmtId="168" fontId="0" fillId="2" borderId="2" xfId="2" applyFont="1" applyFill="1" applyBorder="1" applyProtection="1"/>
    <xf numFmtId="0" fontId="6" fillId="2" borderId="17" xfId="0" applyFont="1" applyFill="1" applyBorder="1" applyAlignment="1">
      <alignment horizontal="center" vertical="center"/>
    </xf>
    <xf numFmtId="0" fontId="32" fillId="0" borderId="0" xfId="0" applyFont="1" applyProtection="1">
      <protection locked="0"/>
    </xf>
    <xf numFmtId="0" fontId="6" fillId="2" borderId="2" xfId="0" applyFont="1" applyFill="1" applyBorder="1" applyAlignment="1">
      <alignment horizontal="center" vertical="center"/>
    </xf>
    <xf numFmtId="0" fontId="14" fillId="0" borderId="2" xfId="0" applyFont="1" applyBorder="1" applyAlignment="1">
      <alignment horizontal="left" vertical="center" wrapText="1"/>
    </xf>
    <xf numFmtId="0" fontId="5" fillId="0" borderId="8" xfId="0" applyFont="1" applyBorder="1" applyAlignment="1" applyProtection="1">
      <alignment vertical="center"/>
      <protection locked="0"/>
    </xf>
    <xf numFmtId="0" fontId="34" fillId="0" borderId="0" xfId="4" applyFont="1" applyAlignment="1">
      <alignment vertical="center"/>
    </xf>
    <xf numFmtId="165" fontId="34" fillId="0" borderId="0" xfId="4" applyNumberFormat="1" applyFont="1" applyAlignment="1">
      <alignment horizontal="right" vertical="center"/>
    </xf>
    <xf numFmtId="3" fontId="34" fillId="0" borderId="0" xfId="4" applyNumberFormat="1" applyFont="1" applyAlignment="1">
      <alignment horizontal="center" vertical="center"/>
    </xf>
    <xf numFmtId="0" fontId="34" fillId="0" borderId="0" xfId="4" applyFont="1" applyAlignment="1">
      <alignment horizontal="center" vertical="center"/>
    </xf>
    <xf numFmtId="0" fontId="35" fillId="0" borderId="0" xfId="4" applyFont="1" applyAlignment="1">
      <alignment vertical="center"/>
    </xf>
    <xf numFmtId="0" fontId="34" fillId="0" borderId="0" xfId="4" applyFont="1"/>
    <xf numFmtId="165" fontId="34" fillId="0" borderId="14" xfId="4" applyNumberFormat="1" applyFont="1" applyBorder="1" applyAlignment="1">
      <alignment horizontal="right" vertical="center" wrapText="1"/>
    </xf>
    <xf numFmtId="165" fontId="34" fillId="0" borderId="17" xfId="4" applyNumberFormat="1" applyFont="1" applyBorder="1" applyAlignment="1">
      <alignment horizontal="right" vertical="center" wrapText="1"/>
    </xf>
    <xf numFmtId="49" fontId="34" fillId="0" borderId="17" xfId="4" applyNumberFormat="1" applyFont="1" applyBorder="1" applyAlignment="1">
      <alignment vertical="center" wrapText="1"/>
    </xf>
    <xf numFmtId="165" fontId="34" fillId="0" borderId="24" xfId="4" applyNumberFormat="1" applyFont="1" applyBorder="1" applyAlignment="1">
      <alignment horizontal="right" vertical="center" wrapText="1"/>
    </xf>
    <xf numFmtId="165" fontId="36" fillId="0" borderId="23" xfId="4" applyNumberFormat="1" applyFont="1" applyBorder="1" applyAlignment="1">
      <alignment horizontal="center" vertical="center" wrapText="1"/>
    </xf>
    <xf numFmtId="0" fontId="36" fillId="0" borderId="12" xfId="4" applyFont="1" applyBorder="1" applyAlignment="1">
      <alignment horizontal="center" vertical="center" wrapText="1"/>
    </xf>
    <xf numFmtId="165" fontId="36" fillId="0" borderId="23" xfId="4" applyNumberFormat="1" applyFont="1" applyBorder="1" applyAlignment="1">
      <alignment horizontal="right" vertical="center" wrapText="1"/>
    </xf>
    <xf numFmtId="165" fontId="34" fillId="0" borderId="25" xfId="4" applyNumberFormat="1" applyFont="1" applyBorder="1" applyAlignment="1">
      <alignment horizontal="right" vertical="center" wrapText="1"/>
    </xf>
    <xf numFmtId="3" fontId="34" fillId="0" borderId="25" xfId="4" applyNumberFormat="1" applyFont="1" applyBorder="1" applyAlignment="1">
      <alignment horizontal="center" vertical="center" wrapText="1"/>
    </xf>
    <xf numFmtId="49" fontId="34" fillId="0" borderId="25" xfId="4" applyNumberFormat="1" applyFont="1" applyBorder="1" applyAlignment="1">
      <alignment horizontal="center" vertical="center" wrapText="1"/>
    </xf>
    <xf numFmtId="49" fontId="34" fillId="0" borderId="25" xfId="4" applyNumberFormat="1" applyFont="1" applyBorder="1" applyAlignment="1">
      <alignment horizontal="left" vertical="center" wrapText="1"/>
    </xf>
    <xf numFmtId="0" fontId="34" fillId="0" borderId="17" xfId="4" applyFont="1" applyBorder="1" applyAlignment="1">
      <alignment vertical="center" wrapText="1"/>
    </xf>
    <xf numFmtId="4" fontId="34" fillId="0" borderId="25" xfId="4" applyNumberFormat="1" applyFont="1" applyBorder="1" applyAlignment="1">
      <alignment horizontal="center" vertical="center" wrapText="1"/>
    </xf>
    <xf numFmtId="0" fontId="34" fillId="0" borderId="25" xfId="4" applyFont="1" applyBorder="1" applyAlignment="1">
      <alignment horizontal="center" vertical="center" wrapText="1"/>
    </xf>
    <xf numFmtId="0" fontId="34" fillId="0" borderId="25" xfId="4" applyFont="1" applyBorder="1" applyAlignment="1">
      <alignment vertical="center" wrapText="1"/>
    </xf>
    <xf numFmtId="49" fontId="34" fillId="0" borderId="17" xfId="4" applyNumberFormat="1" applyFont="1" applyBorder="1" applyAlignment="1">
      <alignment horizontal="left" vertical="center" wrapText="1"/>
    </xf>
    <xf numFmtId="0" fontId="37" fillId="0" borderId="0" xfId="4" applyFont="1" applyAlignment="1">
      <alignment vertical="center"/>
    </xf>
    <xf numFmtId="165" fontId="36" fillId="0" borderId="25" xfId="4" applyNumberFormat="1" applyFont="1" applyBorder="1" applyAlignment="1">
      <alignment horizontal="right" vertical="center" wrapText="1"/>
    </xf>
    <xf numFmtId="4" fontId="36" fillId="0" borderId="25" xfId="4" applyNumberFormat="1" applyFont="1" applyBorder="1" applyAlignment="1">
      <alignment horizontal="center" vertical="center" wrapText="1"/>
    </xf>
    <xf numFmtId="0" fontId="36" fillId="0" borderId="25" xfId="4" applyFont="1" applyBorder="1" applyAlignment="1">
      <alignment horizontal="center" vertical="center" wrapText="1"/>
    </xf>
    <xf numFmtId="49" fontId="36" fillId="0" borderId="25" xfId="4" applyNumberFormat="1" applyFont="1" applyBorder="1" applyAlignment="1">
      <alignment horizontal="left" vertical="center" wrapText="1"/>
    </xf>
    <xf numFmtId="49" fontId="36" fillId="0" borderId="17" xfId="4" applyNumberFormat="1" applyFont="1" applyBorder="1" applyAlignment="1">
      <alignment horizontal="left" vertical="center" wrapText="1"/>
    </xf>
    <xf numFmtId="3" fontId="36" fillId="0" borderId="12" xfId="4" applyNumberFormat="1" applyFont="1" applyBorder="1" applyAlignment="1">
      <alignment horizontal="center" vertical="center" wrapText="1"/>
    </xf>
    <xf numFmtId="169" fontId="34" fillId="0" borderId="25" xfId="4" applyNumberFormat="1" applyFont="1" applyBorder="1" applyAlignment="1">
      <alignment horizontal="center" vertical="center" wrapText="1"/>
    </xf>
    <xf numFmtId="0" fontId="11" fillId="0" borderId="0" xfId="4" applyFont="1" applyAlignment="1">
      <alignment horizontal="center" vertical="center"/>
    </xf>
    <xf numFmtId="9" fontId="11" fillId="0" borderId="0" xfId="5" applyFont="1" applyFill="1" applyBorder="1" applyAlignment="1">
      <alignment horizontal="center" vertical="center"/>
    </xf>
    <xf numFmtId="0" fontId="38" fillId="0" borderId="0" xfId="4" applyFont="1" applyAlignment="1">
      <alignment horizontal="left" vertical="center"/>
    </xf>
    <xf numFmtId="0" fontId="39" fillId="0" borderId="0" xfId="4" applyFont="1" applyAlignment="1">
      <alignment horizontal="right" vertical="center"/>
    </xf>
    <xf numFmtId="0" fontId="41" fillId="0" borderId="0" xfId="4" applyFont="1" applyAlignment="1">
      <alignment vertical="center"/>
    </xf>
    <xf numFmtId="0" fontId="42" fillId="0" borderId="0" xfId="4" applyFont="1" applyAlignment="1">
      <alignment horizontal="left" vertical="center" wrapText="1"/>
    </xf>
    <xf numFmtId="0" fontId="43" fillId="0" borderId="0" xfId="4" applyFont="1" applyAlignment="1">
      <alignment horizontal="right" vertical="center"/>
    </xf>
    <xf numFmtId="0" fontId="44" fillId="0" borderId="0" xfId="4" applyFont="1" applyAlignment="1">
      <alignment vertical="center"/>
    </xf>
    <xf numFmtId="165" fontId="34" fillId="0" borderId="25" xfId="6" applyNumberFormat="1" applyFont="1" applyBorder="1" applyAlignment="1">
      <alignment horizontal="right" vertical="center" wrapText="1"/>
    </xf>
    <xf numFmtId="3" fontId="34" fillId="0" borderId="25" xfId="6" applyNumberFormat="1" applyFont="1" applyBorder="1" applyAlignment="1">
      <alignment horizontal="center" vertical="center" wrapText="1"/>
    </xf>
    <xf numFmtId="49" fontId="34" fillId="0" borderId="25" xfId="6" applyNumberFormat="1" applyFont="1" applyBorder="1" applyAlignment="1">
      <alignment horizontal="center" vertical="center" wrapText="1"/>
    </xf>
    <xf numFmtId="49" fontId="34" fillId="0" borderId="25" xfId="6" applyNumberFormat="1" applyFont="1" applyBorder="1" applyAlignment="1">
      <alignment horizontal="left" vertical="center" wrapText="1"/>
    </xf>
    <xf numFmtId="49" fontId="34" fillId="0" borderId="17" xfId="6" applyNumberFormat="1" applyFont="1" applyBorder="1" applyAlignment="1">
      <alignment horizontal="left" vertical="center" wrapText="1"/>
    </xf>
    <xf numFmtId="4" fontId="34" fillId="0" borderId="25" xfId="6" applyNumberFormat="1" applyFont="1" applyBorder="1" applyAlignment="1">
      <alignment horizontal="center" vertical="center" wrapText="1"/>
    </xf>
    <xf numFmtId="0" fontId="34" fillId="0" borderId="25" xfId="6" applyFont="1" applyBorder="1" applyAlignment="1">
      <alignment horizontal="center" vertical="center" wrapText="1"/>
    </xf>
    <xf numFmtId="0" fontId="34" fillId="0" borderId="25" xfId="6" applyFont="1" applyBorder="1" applyAlignment="1">
      <alignment vertical="center" wrapText="1"/>
    </xf>
    <xf numFmtId="0" fontId="34" fillId="0" borderId="17" xfId="6" applyFont="1" applyBorder="1" applyAlignment="1">
      <alignment vertical="center" wrapText="1"/>
    </xf>
    <xf numFmtId="165" fontId="36" fillId="0" borderId="25" xfId="6" applyNumberFormat="1" applyFont="1" applyBorder="1" applyAlignment="1">
      <alignment horizontal="right" vertical="center" wrapText="1"/>
    </xf>
    <xf numFmtId="4" fontId="36" fillId="0" borderId="25" xfId="6" applyNumberFormat="1" applyFont="1" applyBorder="1" applyAlignment="1">
      <alignment horizontal="center" vertical="center" wrapText="1"/>
    </xf>
    <xf numFmtId="0" fontId="36" fillId="0" borderId="25" xfId="6" applyFont="1" applyBorder="1" applyAlignment="1">
      <alignment horizontal="center" vertical="center" wrapText="1"/>
    </xf>
    <xf numFmtId="49" fontId="36" fillId="0" borderId="25" xfId="6" applyNumberFormat="1" applyFont="1" applyBorder="1" applyAlignment="1">
      <alignment horizontal="left" vertical="center" wrapText="1"/>
    </xf>
    <xf numFmtId="49" fontId="36" fillId="0" borderId="17" xfId="6" applyNumberFormat="1" applyFont="1" applyBorder="1" applyAlignment="1">
      <alignment horizontal="left" vertical="center" wrapText="1"/>
    </xf>
    <xf numFmtId="169" fontId="34" fillId="0" borderId="25" xfId="6" applyNumberFormat="1" applyFont="1" applyBorder="1" applyAlignment="1">
      <alignment horizontal="center" vertical="center" wrapText="1"/>
    </xf>
    <xf numFmtId="4" fontId="34" fillId="0" borderId="25" xfId="4" applyNumberFormat="1" applyFont="1" applyBorder="1" applyAlignment="1">
      <alignment horizontal="right" vertical="center" wrapText="1"/>
    </xf>
    <xf numFmtId="4" fontId="11" fillId="0" borderId="25" xfId="4" applyNumberFormat="1" applyFont="1" applyBorder="1" applyAlignment="1">
      <alignment horizontal="center" vertical="center" wrapText="1"/>
    </xf>
    <xf numFmtId="0" fontId="46" fillId="0" borderId="0" xfId="4" applyFont="1" applyAlignment="1">
      <alignment horizontal="left" vertical="center" wrapText="1"/>
    </xf>
    <xf numFmtId="0" fontId="36" fillId="0" borderId="0" xfId="4" applyFont="1" applyAlignment="1">
      <alignment vertical="center"/>
    </xf>
    <xf numFmtId="0" fontId="36" fillId="0" borderId="0" xfId="4" applyFont="1"/>
    <xf numFmtId="0" fontId="36" fillId="0" borderId="0" xfId="4" applyFont="1" applyAlignment="1">
      <alignment horizontal="right" vertical="center"/>
    </xf>
    <xf numFmtId="3" fontId="36" fillId="0" borderId="0" xfId="4" applyNumberFormat="1" applyFont="1" applyAlignment="1">
      <alignment vertical="center"/>
    </xf>
    <xf numFmtId="0" fontId="47" fillId="0" borderId="0" xfId="4" applyFont="1" applyAlignment="1">
      <alignment horizontal="left" vertical="top"/>
    </xf>
    <xf numFmtId="0" fontId="36" fillId="0" borderId="0" xfId="4" applyFont="1" applyAlignment="1">
      <alignment horizontal="left" vertical="top"/>
    </xf>
    <xf numFmtId="165" fontId="41" fillId="0" borderId="0" xfId="4" applyNumberFormat="1" applyFont="1" applyAlignment="1">
      <alignment horizontal="right" vertical="center"/>
    </xf>
    <xf numFmtId="3" fontId="41" fillId="0" borderId="0" xfId="4" applyNumberFormat="1" applyFont="1" applyAlignment="1">
      <alignment horizontal="center" vertical="center"/>
    </xf>
    <xf numFmtId="0" fontId="41" fillId="0" borderId="0" xfId="4" applyFont="1" applyAlignment="1">
      <alignment horizontal="center" vertical="center"/>
    </xf>
    <xf numFmtId="165" fontId="36" fillId="0" borderId="14" xfId="4" applyNumberFormat="1" applyFont="1" applyBorder="1" applyAlignment="1">
      <alignment horizontal="right" vertical="center" wrapText="1"/>
    </xf>
    <xf numFmtId="165" fontId="48" fillId="0" borderId="25" xfId="6" applyNumberFormat="1" applyFont="1" applyBorder="1" applyAlignment="1">
      <alignment horizontal="right" vertical="center" wrapText="1"/>
    </xf>
    <xf numFmtId="4" fontId="48" fillId="0" borderId="25" xfId="6" applyNumberFormat="1" applyFont="1" applyBorder="1" applyAlignment="1">
      <alignment horizontal="center" vertical="center" wrapText="1"/>
    </xf>
    <xf numFmtId="0" fontId="48" fillId="0" borderId="25" xfId="6" applyFont="1" applyBorder="1" applyAlignment="1">
      <alignment horizontal="center" vertical="center" wrapText="1"/>
    </xf>
    <xf numFmtId="0" fontId="48" fillId="0" borderId="25" xfId="6" applyFont="1" applyBorder="1" applyAlignment="1">
      <alignment vertical="center" wrapText="1"/>
    </xf>
    <xf numFmtId="0" fontId="48" fillId="0" borderId="17" xfId="6" applyFont="1" applyBorder="1" applyAlignment="1">
      <alignment vertical="center" wrapText="1"/>
    </xf>
    <xf numFmtId="165" fontId="49" fillId="0" borderId="25" xfId="6" applyNumberFormat="1" applyFont="1" applyBorder="1" applyAlignment="1">
      <alignment horizontal="right" vertical="center" wrapText="1"/>
    </xf>
    <xf numFmtId="4" fontId="49" fillId="0" borderId="25" xfId="6" applyNumberFormat="1" applyFont="1" applyBorder="1" applyAlignment="1">
      <alignment horizontal="center" vertical="center" wrapText="1"/>
    </xf>
    <xf numFmtId="0" fontId="49" fillId="0" borderId="25" xfId="6" applyFont="1" applyBorder="1" applyAlignment="1">
      <alignment horizontal="center" vertical="center" wrapText="1"/>
    </xf>
    <xf numFmtId="0" fontId="49" fillId="0" borderId="25" xfId="6" applyFont="1" applyBorder="1" applyAlignment="1">
      <alignment vertical="center" wrapText="1"/>
    </xf>
    <xf numFmtId="0" fontId="49" fillId="0" borderId="17" xfId="6" applyFont="1" applyBorder="1" applyAlignment="1">
      <alignment vertical="center" wrapText="1"/>
    </xf>
    <xf numFmtId="165" fontId="49" fillId="0" borderId="25" xfId="4" applyNumberFormat="1" applyFont="1" applyBorder="1" applyAlignment="1">
      <alignment horizontal="right" vertical="center" wrapText="1"/>
    </xf>
    <xf numFmtId="3" fontId="49" fillId="0" borderId="25" xfId="4" applyNumberFormat="1" applyFont="1" applyBorder="1" applyAlignment="1">
      <alignment horizontal="center" vertical="center" wrapText="1"/>
    </xf>
    <xf numFmtId="49" fontId="49" fillId="0" borderId="25" xfId="4" applyNumberFormat="1" applyFont="1" applyBorder="1" applyAlignment="1">
      <alignment horizontal="center" vertical="center" wrapText="1"/>
    </xf>
    <xf numFmtId="49" fontId="49" fillId="0" borderId="25" xfId="4" applyNumberFormat="1" applyFont="1" applyBorder="1" applyAlignment="1">
      <alignment horizontal="left" vertical="center" wrapText="1"/>
    </xf>
    <xf numFmtId="0" fontId="6" fillId="0" borderId="0" xfId="4" applyFont="1"/>
    <xf numFmtId="0" fontId="6" fillId="0" borderId="0" xfId="4" applyFont="1" applyAlignment="1">
      <alignment horizontal="right" vertical="center"/>
    </xf>
    <xf numFmtId="3" fontId="6" fillId="0" borderId="0" xfId="4" applyNumberFormat="1" applyFont="1" applyAlignment="1">
      <alignment vertical="center"/>
    </xf>
    <xf numFmtId="0" fontId="6" fillId="0" borderId="0" xfId="4" applyFont="1" applyAlignment="1">
      <alignment vertical="center"/>
    </xf>
    <xf numFmtId="0" fontId="50" fillId="0" borderId="0" xfId="4" applyFont="1" applyAlignment="1">
      <alignment horizontal="left" vertical="top"/>
    </xf>
    <xf numFmtId="0" fontId="6" fillId="0" borderId="0" xfId="4" applyFont="1" applyAlignment="1">
      <alignment horizontal="left" vertical="top"/>
    </xf>
    <xf numFmtId="0" fontId="51" fillId="0" borderId="0" xfId="4" applyFont="1" applyAlignment="1">
      <alignment horizontal="left" vertical="top"/>
    </xf>
    <xf numFmtId="0" fontId="45" fillId="0" borderId="0" xfId="6" applyAlignment="1">
      <alignment vertical="top"/>
    </xf>
    <xf numFmtId="165" fontId="45" fillId="0" borderId="0" xfId="4" applyNumberFormat="1" applyFont="1" applyAlignment="1">
      <alignment vertical="center"/>
    </xf>
    <xf numFmtId="3" fontId="45" fillId="0" borderId="0" xfId="4" applyNumberFormat="1" applyFont="1" applyAlignment="1">
      <alignment horizontal="center" vertical="center"/>
    </xf>
    <xf numFmtId="0" fontId="45" fillId="0" borderId="0" xfId="4" applyFont="1" applyAlignment="1">
      <alignment horizontal="center" vertical="center"/>
    </xf>
    <xf numFmtId="0" fontId="45" fillId="0" borderId="0" xfId="4" applyFont="1" applyAlignment="1">
      <alignment vertical="center"/>
    </xf>
    <xf numFmtId="165" fontId="34" fillId="0" borderId="25" xfId="4" applyNumberFormat="1" applyFont="1" applyBorder="1" applyAlignment="1">
      <alignment vertical="center" wrapText="1"/>
    </xf>
    <xf numFmtId="165" fontId="36" fillId="0" borderId="25" xfId="4" applyNumberFormat="1" applyFont="1" applyBorder="1" applyAlignment="1">
      <alignment vertical="center" wrapText="1"/>
    </xf>
    <xf numFmtId="3" fontId="36" fillId="0" borderId="25" xfId="4" applyNumberFormat="1" applyFont="1" applyBorder="1" applyAlignment="1">
      <alignment horizontal="center" vertical="center" wrapText="1"/>
    </xf>
    <xf numFmtId="0" fontId="52" fillId="0" borderId="0" xfId="4" applyFont="1"/>
    <xf numFmtId="0" fontId="52" fillId="0" borderId="0" xfId="4" applyFont="1" applyAlignment="1">
      <alignment vertical="center"/>
    </xf>
    <xf numFmtId="3" fontId="52" fillId="0" borderId="0" xfId="4" applyNumberFormat="1" applyFont="1" applyAlignment="1">
      <alignment vertical="center"/>
    </xf>
    <xf numFmtId="4" fontId="45" fillId="0" borderId="0" xfId="4" applyNumberFormat="1" applyFont="1" applyAlignment="1">
      <alignment horizontal="center" vertical="center"/>
    </xf>
    <xf numFmtId="165" fontId="34" fillId="0" borderId="25" xfId="6" applyNumberFormat="1" applyFont="1" applyBorder="1" applyAlignment="1">
      <alignment vertical="center" wrapText="1"/>
    </xf>
    <xf numFmtId="0" fontId="53" fillId="0" borderId="0" xfId="4" applyFont="1" applyAlignment="1">
      <alignment vertical="center"/>
    </xf>
    <xf numFmtId="165" fontId="54" fillId="0" borderId="25" xfId="4" applyNumberFormat="1" applyFont="1" applyBorder="1" applyAlignment="1">
      <alignment vertical="center" wrapText="1"/>
    </xf>
    <xf numFmtId="4" fontId="54" fillId="0" borderId="25" xfId="4" applyNumberFormat="1" applyFont="1" applyBorder="1" applyAlignment="1">
      <alignment horizontal="center" vertical="center" wrapText="1"/>
    </xf>
    <xf numFmtId="0" fontId="54" fillId="0" borderId="25" xfId="4" applyFont="1" applyBorder="1" applyAlignment="1">
      <alignment horizontal="center" vertical="center" wrapText="1"/>
    </xf>
    <xf numFmtId="0" fontId="54" fillId="0" borderId="25" xfId="4" applyFont="1" applyBorder="1" applyAlignment="1">
      <alignment vertical="center" wrapText="1"/>
    </xf>
    <xf numFmtId="0" fontId="54" fillId="0" borderId="17" xfId="4" applyFont="1" applyBorder="1" applyAlignment="1">
      <alignment vertical="center" wrapText="1"/>
    </xf>
    <xf numFmtId="165" fontId="55" fillId="0" borderId="25" xfId="4" applyNumberFormat="1" applyFont="1" applyBorder="1" applyAlignment="1">
      <alignment horizontal="right" vertical="center" wrapText="1"/>
    </xf>
    <xf numFmtId="3" fontId="55" fillId="0" borderId="25" xfId="4" applyNumberFormat="1" applyFont="1" applyBorder="1" applyAlignment="1">
      <alignment horizontal="center" vertical="center" wrapText="1"/>
    </xf>
    <xf numFmtId="49" fontId="55" fillId="0" borderId="25" xfId="4" applyNumberFormat="1" applyFont="1" applyBorder="1" applyAlignment="1">
      <alignment horizontal="center" vertical="center" wrapText="1"/>
    </xf>
    <xf numFmtId="49" fontId="55" fillId="0" borderId="25" xfId="4" applyNumberFormat="1" applyFont="1" applyBorder="1" applyAlignment="1">
      <alignment horizontal="left" vertical="center" wrapText="1"/>
    </xf>
    <xf numFmtId="49" fontId="56" fillId="0" borderId="25" xfId="4" applyNumberFormat="1" applyFont="1" applyBorder="1" applyAlignment="1">
      <alignment horizontal="left" vertical="center" wrapText="1"/>
    </xf>
    <xf numFmtId="165" fontId="48" fillId="0" borderId="25" xfId="4" applyNumberFormat="1" applyFont="1" applyBorder="1" applyAlignment="1">
      <alignment horizontal="right" vertical="center" wrapText="1"/>
    </xf>
    <xf numFmtId="3" fontId="48" fillId="0" borderId="25" xfId="4" applyNumberFormat="1" applyFont="1" applyBorder="1" applyAlignment="1">
      <alignment horizontal="center" vertical="center" wrapText="1"/>
    </xf>
    <xf numFmtId="49" fontId="48" fillId="0" borderId="25" xfId="4" applyNumberFormat="1" applyFont="1" applyBorder="1" applyAlignment="1">
      <alignment horizontal="center" vertical="center" wrapText="1"/>
    </xf>
    <xf numFmtId="49" fontId="48" fillId="0" borderId="25" xfId="4" applyNumberFormat="1" applyFont="1" applyBorder="1" applyAlignment="1">
      <alignment horizontal="left" vertical="center" wrapText="1"/>
    </xf>
    <xf numFmtId="165" fontId="56" fillId="0" borderId="25" xfId="4" applyNumberFormat="1" applyFont="1" applyBorder="1" applyAlignment="1">
      <alignment horizontal="right" vertical="center" wrapText="1"/>
    </xf>
    <xf numFmtId="3" fontId="56" fillId="0" borderId="25" xfId="4" applyNumberFormat="1" applyFont="1" applyBorder="1" applyAlignment="1">
      <alignment horizontal="center" vertical="center" wrapText="1"/>
    </xf>
    <xf numFmtId="49" fontId="56" fillId="0" borderId="25" xfId="4" applyNumberFormat="1" applyFont="1" applyBorder="1" applyAlignment="1">
      <alignment horizontal="center" vertical="center" wrapText="1"/>
    </xf>
    <xf numFmtId="165" fontId="35" fillId="0" borderId="25" xfId="4" applyNumberFormat="1" applyFont="1" applyBorder="1" applyAlignment="1">
      <alignment vertical="center" wrapText="1"/>
    </xf>
    <xf numFmtId="4" fontId="35" fillId="0" borderId="25" xfId="4" applyNumberFormat="1" applyFont="1" applyBorder="1" applyAlignment="1">
      <alignment horizontal="center" vertical="center" wrapText="1"/>
    </xf>
    <xf numFmtId="0" fontId="35" fillId="0" borderId="25" xfId="4" applyFont="1" applyBorder="1" applyAlignment="1">
      <alignment horizontal="center" vertical="center" wrapText="1"/>
    </xf>
    <xf numFmtId="0" fontId="35" fillId="0" borderId="25" xfId="4" applyFont="1" applyBorder="1" applyAlignment="1">
      <alignment vertical="center" wrapText="1"/>
    </xf>
    <xf numFmtId="0" fontId="35" fillId="0" borderId="17" xfId="4" applyFont="1" applyBorder="1" applyAlignment="1">
      <alignment vertical="center" wrapText="1"/>
    </xf>
    <xf numFmtId="165" fontId="57" fillId="0" borderId="25" xfId="6" applyNumberFormat="1" applyFont="1" applyBorder="1" applyAlignment="1">
      <alignment horizontal="right" vertical="center" wrapText="1"/>
    </xf>
    <xf numFmtId="165" fontId="35" fillId="0" borderId="25" xfId="6" applyNumberFormat="1" applyFont="1" applyBorder="1" applyAlignment="1">
      <alignment vertical="center" wrapText="1"/>
    </xf>
    <xf numFmtId="4" fontId="35" fillId="0" borderId="25" xfId="6" applyNumberFormat="1" applyFont="1" applyBorder="1" applyAlignment="1">
      <alignment horizontal="center" vertical="center" wrapText="1"/>
    </xf>
    <xf numFmtId="0" fontId="35" fillId="0" borderId="25" xfId="6" applyFont="1" applyBorder="1" applyAlignment="1">
      <alignment horizontal="center" vertical="center" wrapText="1"/>
    </xf>
    <xf numFmtId="0" fontId="35" fillId="0" borderId="25" xfId="6" applyFont="1" applyBorder="1" applyAlignment="1">
      <alignment vertical="center" wrapText="1"/>
    </xf>
    <xf numFmtId="0" fontId="35" fillId="0" borderId="17" xfId="6" applyFont="1" applyBorder="1" applyAlignment="1">
      <alignment vertical="center" wrapText="1"/>
    </xf>
    <xf numFmtId="165" fontId="36" fillId="0" borderId="25" xfId="6" applyNumberFormat="1" applyFont="1" applyBorder="1" applyAlignment="1">
      <alignment vertical="center" wrapText="1"/>
    </xf>
    <xf numFmtId="165" fontId="54" fillId="0" borderId="25" xfId="6" applyNumberFormat="1" applyFont="1" applyBorder="1" applyAlignment="1">
      <alignment vertical="center" wrapText="1"/>
    </xf>
    <xf numFmtId="4" fontId="54" fillId="0" borderId="25" xfId="6" applyNumberFormat="1" applyFont="1" applyBorder="1" applyAlignment="1">
      <alignment horizontal="center" vertical="center" wrapText="1"/>
    </xf>
    <xf numFmtId="0" fontId="54" fillId="0" borderId="25" xfId="6" applyFont="1" applyBorder="1" applyAlignment="1">
      <alignment horizontal="center" vertical="center" wrapText="1"/>
    </xf>
    <xf numFmtId="0" fontId="54" fillId="0" borderId="25" xfId="6" applyFont="1" applyBorder="1" applyAlignment="1">
      <alignment vertical="center" wrapText="1"/>
    </xf>
    <xf numFmtId="165" fontId="48" fillId="0" borderId="25" xfId="6" applyNumberFormat="1" applyFont="1" applyBorder="1" applyAlignment="1">
      <alignment vertical="center" wrapText="1"/>
    </xf>
    <xf numFmtId="165" fontId="55" fillId="0" borderId="25" xfId="6" applyNumberFormat="1" applyFont="1" applyBorder="1" applyAlignment="1">
      <alignment vertical="center" wrapText="1"/>
    </xf>
    <xf numFmtId="4" fontId="55" fillId="0" borderId="25" xfId="6" applyNumberFormat="1" applyFont="1" applyBorder="1" applyAlignment="1">
      <alignment horizontal="center" vertical="center" wrapText="1"/>
    </xf>
    <xf numFmtId="0" fontId="55" fillId="0" borderId="25" xfId="6" applyFont="1" applyBorder="1" applyAlignment="1">
      <alignment horizontal="center" vertical="center" wrapText="1"/>
    </xf>
    <xf numFmtId="0" fontId="55" fillId="0" borderId="25" xfId="6" applyFont="1" applyBorder="1" applyAlignment="1">
      <alignment vertical="center" wrapText="1"/>
    </xf>
    <xf numFmtId="0" fontId="55" fillId="0" borderId="17" xfId="6" applyFont="1" applyBorder="1" applyAlignment="1">
      <alignment vertical="center" wrapText="1"/>
    </xf>
    <xf numFmtId="165" fontId="48" fillId="0" borderId="25" xfId="4" applyNumberFormat="1" applyFont="1" applyBorder="1" applyAlignment="1">
      <alignment vertical="center" wrapText="1"/>
    </xf>
    <xf numFmtId="4" fontId="48" fillId="0" borderId="25" xfId="4" applyNumberFormat="1" applyFont="1" applyBorder="1" applyAlignment="1">
      <alignment horizontal="center" vertical="center" wrapText="1"/>
    </xf>
    <xf numFmtId="0" fontId="48" fillId="0" borderId="25" xfId="4" applyFont="1" applyBorder="1" applyAlignment="1">
      <alignment horizontal="center" vertical="center" wrapText="1"/>
    </xf>
    <xf numFmtId="0" fontId="48" fillId="0" borderId="25" xfId="4" applyFont="1" applyBorder="1" applyAlignment="1">
      <alignment vertical="center" wrapText="1"/>
    </xf>
    <xf numFmtId="0" fontId="48" fillId="0" borderId="17" xfId="4" applyFont="1" applyBorder="1" applyAlignment="1">
      <alignment vertical="center" wrapText="1"/>
    </xf>
    <xf numFmtId="165" fontId="49" fillId="0" borderId="25" xfId="4" applyNumberFormat="1" applyFont="1" applyBorder="1" applyAlignment="1">
      <alignment vertical="center" wrapText="1"/>
    </xf>
    <xf numFmtId="4" fontId="49" fillId="0" borderId="25" xfId="4" applyNumberFormat="1" applyFont="1" applyBorder="1" applyAlignment="1">
      <alignment horizontal="center" vertical="center" wrapText="1"/>
    </xf>
    <xf numFmtId="0" fontId="49" fillId="0" borderId="25" xfId="4" applyFont="1" applyBorder="1" applyAlignment="1">
      <alignment horizontal="center" vertical="center" wrapText="1"/>
    </xf>
    <xf numFmtId="0" fontId="49" fillId="0" borderId="25" xfId="4" applyFont="1" applyBorder="1" applyAlignment="1">
      <alignment vertical="center" wrapText="1"/>
    </xf>
    <xf numFmtId="0" fontId="49" fillId="0" borderId="17" xfId="4" applyFont="1" applyBorder="1" applyAlignment="1">
      <alignment vertical="center" wrapText="1"/>
    </xf>
    <xf numFmtId="4" fontId="36" fillId="0" borderId="12" xfId="4" applyNumberFormat="1" applyFont="1" applyBorder="1" applyAlignment="1">
      <alignment horizontal="center" vertical="center" wrapText="1"/>
    </xf>
    <xf numFmtId="0" fontId="34" fillId="0" borderId="25" xfId="4" applyFont="1" applyBorder="1" applyAlignment="1">
      <alignment vertical="top" wrapText="1"/>
    </xf>
    <xf numFmtId="0" fontId="34" fillId="0" borderId="17" xfId="4" applyFont="1" applyBorder="1" applyAlignment="1">
      <alignment vertical="top" wrapText="1"/>
    </xf>
    <xf numFmtId="49" fontId="34" fillId="0" borderId="25" xfId="4" applyNumberFormat="1" applyFont="1" applyBorder="1" applyAlignment="1">
      <alignment vertical="top" wrapText="1"/>
    </xf>
    <xf numFmtId="49" fontId="34" fillId="0" borderId="17" xfId="4" applyNumberFormat="1" applyFont="1" applyBorder="1" applyAlignment="1">
      <alignment horizontal="left" vertical="top" wrapText="1"/>
    </xf>
    <xf numFmtId="49" fontId="34" fillId="0" borderId="25" xfId="4" applyNumberFormat="1" applyFont="1" applyBorder="1" applyAlignment="1">
      <alignment horizontal="left" vertical="top" wrapText="1"/>
    </xf>
    <xf numFmtId="0" fontId="35" fillId="0" borderId="25" xfId="4" applyFont="1" applyBorder="1" applyAlignment="1">
      <alignment vertical="top" wrapText="1"/>
    </xf>
    <xf numFmtId="0" fontId="35" fillId="0" borderId="17" xfId="4" applyFont="1" applyBorder="1" applyAlignment="1">
      <alignment vertical="top" wrapText="1"/>
    </xf>
    <xf numFmtId="165" fontId="34" fillId="0" borderId="23" xfId="4" applyNumberFormat="1" applyFont="1" applyBorder="1" applyAlignment="1">
      <alignment horizontal="center" vertical="center" wrapText="1"/>
    </xf>
    <xf numFmtId="0" fontId="4" fillId="0" borderId="0" xfId="4"/>
    <xf numFmtId="165" fontId="4" fillId="0" borderId="0" xfId="4" applyNumberFormat="1" applyAlignment="1">
      <alignment vertical="center"/>
    </xf>
    <xf numFmtId="0" fontId="4" fillId="0" borderId="0" xfId="4" applyAlignment="1">
      <alignment vertical="center" wrapText="1"/>
    </xf>
    <xf numFmtId="0" fontId="4" fillId="0" borderId="0" xfId="4" applyAlignment="1">
      <alignment vertical="center"/>
    </xf>
    <xf numFmtId="165" fontId="33" fillId="0" borderId="27" xfId="4" applyNumberFormat="1" applyFont="1" applyBorder="1" applyAlignment="1">
      <alignment vertical="center"/>
    </xf>
    <xf numFmtId="10" fontId="0" fillId="0" borderId="0" xfId="0" applyNumberFormat="1" applyProtection="1">
      <protection locked="0"/>
    </xf>
    <xf numFmtId="0" fontId="0" fillId="0" borderId="8" xfId="0" applyBorder="1" applyAlignment="1" applyProtection="1">
      <alignment vertical="top"/>
      <protection locked="0"/>
    </xf>
    <xf numFmtId="0" fontId="5" fillId="0" borderId="19"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0" fillId="0" borderId="16"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16" xfId="0" quotePrefix="1" applyBorder="1" applyAlignment="1" applyProtection="1">
      <alignment horizontal="left" vertical="top"/>
      <protection locked="0"/>
    </xf>
    <xf numFmtId="0" fontId="0" fillId="0" borderId="2" xfId="0" quotePrefix="1" applyBorder="1" applyAlignment="1" applyProtection="1">
      <alignment horizontal="left" vertical="top"/>
      <protection locked="0"/>
    </xf>
    <xf numFmtId="0" fontId="6" fillId="0" borderId="16" xfId="0" applyFont="1" applyBorder="1" applyAlignment="1" applyProtection="1">
      <alignment horizontal="left" vertical="top"/>
      <protection locked="0"/>
    </xf>
    <xf numFmtId="0" fontId="6" fillId="0" borderId="2" xfId="0" applyFont="1" applyBorder="1" applyAlignment="1" applyProtection="1">
      <alignment horizontal="left" vertical="top"/>
      <protection locked="0"/>
    </xf>
    <xf numFmtId="0" fontId="6" fillId="0" borderId="15" xfId="0" applyFont="1" applyBorder="1" applyAlignment="1" applyProtection="1">
      <alignment vertical="top"/>
      <protection locked="0"/>
    </xf>
    <xf numFmtId="0" fontId="6" fillId="0" borderId="15" xfId="0" applyFont="1" applyBorder="1" applyAlignment="1" applyProtection="1">
      <alignment vertical="top" wrapText="1"/>
      <protection locked="0"/>
    </xf>
    <xf numFmtId="0" fontId="6" fillId="0" borderId="15" xfId="0" applyFont="1" applyBorder="1" applyAlignment="1" applyProtection="1">
      <alignment horizontal="center" vertical="top" wrapText="1"/>
      <protection locked="0"/>
    </xf>
    <xf numFmtId="0" fontId="6" fillId="0" borderId="15" xfId="0" applyFont="1" applyBorder="1" applyAlignment="1" applyProtection="1">
      <alignment horizontal="center" vertical="top"/>
      <protection locked="0"/>
    </xf>
    <xf numFmtId="0" fontId="0" fillId="0" borderId="11" xfId="0" applyBorder="1" applyAlignment="1" applyProtection="1">
      <alignment vertical="top"/>
      <protection locked="0"/>
    </xf>
    <xf numFmtId="0" fontId="0" fillId="0" borderId="0" xfId="0" applyAlignment="1" applyProtection="1">
      <alignment vertical="top"/>
      <protection locked="0"/>
    </xf>
    <xf numFmtId="0" fontId="0" fillId="0" borderId="8" xfId="0" applyBorder="1" applyAlignment="1" applyProtection="1">
      <alignment vertical="top" wrapText="1"/>
      <protection locked="0"/>
    </xf>
    <xf numFmtId="0" fontId="5" fillId="0" borderId="7" xfId="0" applyFont="1" applyBorder="1" applyAlignment="1" applyProtection="1">
      <alignment horizontal="center" vertical="top" wrapText="1"/>
      <protection locked="0"/>
    </xf>
    <xf numFmtId="0" fontId="0" fillId="0" borderId="2" xfId="0" applyBorder="1" applyAlignment="1" applyProtection="1">
      <alignment vertical="top" wrapText="1"/>
      <protection locked="0"/>
    </xf>
    <xf numFmtId="0" fontId="9" fillId="0" borderId="2" xfId="0" applyFont="1" applyBorder="1" applyAlignment="1" applyProtection="1">
      <alignment horizontal="left" vertical="top" wrapText="1"/>
      <protection locked="0"/>
    </xf>
    <xf numFmtId="0" fontId="8" fillId="0" borderId="2" xfId="0" applyFont="1" applyBorder="1" applyAlignment="1" applyProtection="1">
      <alignment horizontal="left" vertical="top" wrapText="1"/>
      <protection locked="0"/>
    </xf>
    <xf numFmtId="0" fontId="8" fillId="0" borderId="2" xfId="0" applyFont="1" applyBorder="1" applyAlignment="1" applyProtection="1">
      <alignment vertical="top" wrapText="1"/>
      <protection locked="0"/>
    </xf>
    <xf numFmtId="0" fontId="9" fillId="0" borderId="2" xfId="0" applyFont="1" applyBorder="1" applyAlignment="1" applyProtection="1">
      <alignment vertical="top" wrapText="1"/>
      <protection locked="0"/>
    </xf>
    <xf numFmtId="0" fontId="9" fillId="0" borderId="15" xfId="0" applyFont="1" applyBorder="1" applyAlignment="1" applyProtection="1">
      <alignment vertical="top" wrapText="1"/>
      <protection locked="0"/>
    </xf>
    <xf numFmtId="0" fontId="8" fillId="0" borderId="15" xfId="0" applyFont="1" applyBorder="1" applyAlignment="1" applyProtection="1">
      <alignment horizontal="left" vertical="top" wrapText="1"/>
      <protection locked="0"/>
    </xf>
    <xf numFmtId="0" fontId="21" fillId="0" borderId="15" xfId="0" applyFont="1" applyBorder="1" applyAlignment="1" applyProtection="1">
      <alignment horizontal="left" vertical="top" wrapText="1"/>
      <protection locked="0"/>
    </xf>
    <xf numFmtId="0" fontId="8" fillId="0" borderId="15" xfId="0" applyFont="1" applyBorder="1" applyAlignment="1" applyProtection="1">
      <alignment vertical="top" wrapText="1"/>
      <protection locked="0"/>
    </xf>
    <xf numFmtId="0" fontId="5" fillId="0" borderId="2" xfId="0" applyFont="1" applyBorder="1" applyAlignment="1" applyProtection="1">
      <alignment vertical="top" wrapText="1"/>
      <protection locked="0"/>
    </xf>
    <xf numFmtId="0" fontId="6" fillId="0" borderId="2" xfId="0" applyFont="1" applyBorder="1" applyAlignment="1" applyProtection="1">
      <alignment horizontal="justify" vertical="top" wrapText="1"/>
      <protection locked="0"/>
    </xf>
    <xf numFmtId="0" fontId="6" fillId="0" borderId="2" xfId="0" applyFont="1" applyBorder="1" applyAlignment="1" applyProtection="1">
      <alignment vertical="top" wrapText="1"/>
      <protection locked="0"/>
    </xf>
    <xf numFmtId="0" fontId="5" fillId="0" borderId="2"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0" fillId="0" borderId="5" xfId="0" applyBorder="1" applyAlignment="1" applyProtection="1">
      <alignment vertical="top"/>
      <protection locked="0"/>
    </xf>
    <xf numFmtId="0" fontId="0" fillId="0" borderId="4" xfId="0" applyBorder="1" applyAlignment="1" applyProtection="1">
      <alignment vertical="top" wrapText="1"/>
      <protection locked="0"/>
    </xf>
    <xf numFmtId="0" fontId="0" fillId="0" borderId="0" xfId="0" applyAlignment="1" applyProtection="1">
      <alignment vertical="top" wrapText="1"/>
      <protection locked="0"/>
    </xf>
    <xf numFmtId="0" fontId="5" fillId="0" borderId="19" xfId="0" applyFont="1" applyBorder="1" applyAlignment="1" applyProtection="1">
      <alignment horizontal="center" vertical="top"/>
      <protection locked="0"/>
    </xf>
    <xf numFmtId="0" fontId="0" fillId="0" borderId="16" xfId="0" applyBorder="1" applyAlignment="1" applyProtection="1">
      <alignment horizontal="center" vertical="top"/>
      <protection locked="0"/>
    </xf>
    <xf numFmtId="0" fontId="0" fillId="0" borderId="2" xfId="0" quotePrefix="1" applyBorder="1" applyAlignment="1" applyProtection="1">
      <alignment horizontal="center" vertical="top"/>
      <protection locked="0"/>
    </xf>
    <xf numFmtId="0" fontId="6" fillId="0" borderId="2" xfId="0" applyFont="1" applyBorder="1" applyAlignment="1" applyProtection="1">
      <alignment horizontal="center" vertical="top"/>
      <protection locked="0"/>
    </xf>
    <xf numFmtId="0" fontId="6" fillId="0" borderId="3" xfId="0" applyFont="1" applyBorder="1" applyAlignment="1" applyProtection="1">
      <alignment vertical="top"/>
      <protection locked="0"/>
    </xf>
    <xf numFmtId="168" fontId="14" fillId="0" borderId="2" xfId="2" applyFont="1" applyBorder="1" applyAlignment="1" applyProtection="1">
      <alignment horizontal="right" vertical="center"/>
    </xf>
    <xf numFmtId="0" fontId="58" fillId="0" borderId="2" xfId="0" applyFont="1" applyBorder="1" applyAlignment="1" applyProtection="1">
      <alignment horizontal="center" vertical="center"/>
      <protection locked="0"/>
    </xf>
    <xf numFmtId="170" fontId="6" fillId="0" borderId="2" xfId="0" applyNumberFormat="1" applyFont="1" applyBorder="1" applyAlignment="1" applyProtection="1">
      <alignment horizontal="center" vertical="center"/>
      <protection locked="0"/>
    </xf>
    <xf numFmtId="168" fontId="14" fillId="0" borderId="2" xfId="2" applyFont="1" applyBorder="1" applyAlignment="1" applyProtection="1">
      <alignment horizontal="right" vertical="center" wrapText="1"/>
    </xf>
    <xf numFmtId="166" fontId="5" fillId="0" borderId="36" xfId="0" applyNumberFormat="1" applyFont="1" applyBorder="1" applyAlignment="1">
      <alignment vertical="center"/>
    </xf>
    <xf numFmtId="49" fontId="34" fillId="2" borderId="17" xfId="4" applyNumberFormat="1" applyFont="1" applyFill="1" applyBorder="1" applyAlignment="1">
      <alignment horizontal="left" vertical="center" wrapText="1"/>
    </xf>
    <xf numFmtId="49" fontId="34" fillId="2" borderId="25" xfId="4" applyNumberFormat="1" applyFont="1" applyFill="1" applyBorder="1" applyAlignment="1">
      <alignment horizontal="left" vertical="center" wrapText="1"/>
    </xf>
    <xf numFmtId="0" fontId="34" fillId="2" borderId="25" xfId="4" applyFont="1" applyFill="1" applyBorder="1" applyAlignment="1">
      <alignment horizontal="center" vertical="center" wrapText="1"/>
    </xf>
    <xf numFmtId="4" fontId="34" fillId="2" borderId="25" xfId="4" applyNumberFormat="1" applyFont="1" applyFill="1" applyBorder="1" applyAlignment="1">
      <alignment horizontal="center" vertical="center" wrapText="1"/>
    </xf>
    <xf numFmtId="165" fontId="34" fillId="2" borderId="25" xfId="4" applyNumberFormat="1" applyFont="1" applyFill="1" applyBorder="1" applyAlignment="1">
      <alignment vertical="center" wrapText="1"/>
    </xf>
    <xf numFmtId="0" fontId="34" fillId="2" borderId="17" xfId="4" applyFont="1" applyFill="1" applyBorder="1" applyAlignment="1">
      <alignment vertical="center" wrapText="1"/>
    </xf>
    <xf numFmtId="0" fontId="34" fillId="2" borderId="25" xfId="4" applyFont="1" applyFill="1" applyBorder="1" applyAlignment="1">
      <alignment vertical="center" wrapText="1"/>
    </xf>
    <xf numFmtId="165" fontId="34" fillId="2" borderId="25" xfId="4" applyNumberFormat="1" applyFont="1" applyFill="1" applyBorder="1" applyAlignment="1">
      <alignment horizontal="right" vertical="center" wrapText="1"/>
    </xf>
    <xf numFmtId="49" fontId="34" fillId="2" borderId="17" xfId="6" applyNumberFormat="1" applyFont="1" applyFill="1" applyBorder="1" applyAlignment="1">
      <alignment horizontal="left" vertical="center" wrapText="1"/>
    </xf>
    <xf numFmtId="49" fontId="34" fillId="2" borderId="25" xfId="6" applyNumberFormat="1" applyFont="1" applyFill="1" applyBorder="1" applyAlignment="1">
      <alignment horizontal="left" vertical="center" wrapText="1"/>
    </xf>
    <xf numFmtId="49" fontId="34" fillId="2" borderId="25" xfId="6" applyNumberFormat="1" applyFont="1" applyFill="1" applyBorder="1" applyAlignment="1">
      <alignment horizontal="center" vertical="center" wrapText="1"/>
    </xf>
    <xf numFmtId="4" fontId="34" fillId="2" borderId="25" xfId="6" applyNumberFormat="1" applyFont="1" applyFill="1" applyBorder="1" applyAlignment="1">
      <alignment horizontal="center" vertical="center" wrapText="1"/>
    </xf>
    <xf numFmtId="165" fontId="34" fillId="2" borderId="25" xfId="6" applyNumberFormat="1" applyFont="1" applyFill="1" applyBorder="1" applyAlignment="1">
      <alignment vertical="center" wrapText="1"/>
    </xf>
    <xf numFmtId="0" fontId="34" fillId="2" borderId="17" xfId="6" applyFont="1" applyFill="1" applyBorder="1" applyAlignment="1">
      <alignment vertical="center" wrapText="1"/>
    </xf>
    <xf numFmtId="0" fontId="34" fillId="2" borderId="25" xfId="6" applyFont="1" applyFill="1" applyBorder="1" applyAlignment="1">
      <alignment vertical="center" wrapText="1"/>
    </xf>
    <xf numFmtId="0" fontId="34" fillId="2" borderId="25" xfId="6" applyFont="1" applyFill="1" applyBorder="1" applyAlignment="1">
      <alignment horizontal="center" vertical="center" wrapText="1"/>
    </xf>
    <xf numFmtId="165" fontId="34" fillId="2" borderId="25" xfId="6" applyNumberFormat="1" applyFont="1" applyFill="1" applyBorder="1" applyAlignment="1">
      <alignment horizontal="right" vertical="center" wrapText="1"/>
    </xf>
    <xf numFmtId="49" fontId="34" fillId="2" borderId="25" xfId="4" applyNumberFormat="1" applyFont="1" applyFill="1" applyBorder="1" applyAlignment="1">
      <alignment horizontal="center" vertical="center" wrapText="1"/>
    </xf>
    <xf numFmtId="3" fontId="34" fillId="2" borderId="25" xfId="4" applyNumberFormat="1" applyFont="1" applyFill="1" applyBorder="1" applyAlignment="1">
      <alignment horizontal="center" vertical="center" wrapText="1"/>
    </xf>
    <xf numFmtId="0" fontId="49" fillId="2" borderId="17" xfId="6" applyFont="1" applyFill="1" applyBorder="1" applyAlignment="1">
      <alignment vertical="center" wrapText="1"/>
    </xf>
    <xf numFmtId="0" fontId="49" fillId="2" borderId="25" xfId="6" applyFont="1" applyFill="1" applyBorder="1" applyAlignment="1">
      <alignment vertical="center" wrapText="1"/>
    </xf>
    <xf numFmtId="0" fontId="49" fillId="2" borderId="25" xfId="6" applyFont="1" applyFill="1" applyBorder="1" applyAlignment="1">
      <alignment horizontal="center" vertical="center" wrapText="1"/>
    </xf>
    <xf numFmtId="4" fontId="49" fillId="2" borderId="25" xfId="6" applyNumberFormat="1" applyFont="1" applyFill="1" applyBorder="1" applyAlignment="1">
      <alignment horizontal="center" vertical="center" wrapText="1"/>
    </xf>
    <xf numFmtId="165" fontId="49" fillId="2" borderId="25" xfId="6" applyNumberFormat="1" applyFont="1" applyFill="1" applyBorder="1" applyAlignment="1">
      <alignment horizontal="right" vertical="center" wrapText="1"/>
    </xf>
    <xf numFmtId="165" fontId="4" fillId="0" borderId="37" xfId="4" applyNumberFormat="1" applyBorder="1" applyAlignment="1">
      <alignment vertical="center"/>
    </xf>
    <xf numFmtId="165" fontId="33" fillId="0" borderId="37" xfId="4" applyNumberFormat="1" applyFont="1" applyBorder="1" applyAlignment="1">
      <alignment vertical="center"/>
    </xf>
    <xf numFmtId="0" fontId="33" fillId="0" borderId="38" xfId="4" applyFont="1" applyBorder="1" applyAlignment="1">
      <alignment horizontal="right" vertical="center"/>
    </xf>
    <xf numFmtId="0" fontId="33" fillId="0" borderId="0" xfId="4" applyFont="1" applyAlignment="1">
      <alignment horizontal="right" vertical="center"/>
    </xf>
    <xf numFmtId="0" fontId="4" fillId="0" borderId="39" xfId="4" applyBorder="1" applyAlignment="1">
      <alignment horizontal="right" vertical="center"/>
    </xf>
    <xf numFmtId="0" fontId="4" fillId="0" borderId="40" xfId="4" applyBorder="1" applyAlignment="1">
      <alignment horizontal="right" vertical="center"/>
    </xf>
    <xf numFmtId="165" fontId="4" fillId="0" borderId="41" xfId="4" applyNumberFormat="1" applyBorder="1" applyAlignment="1">
      <alignment vertical="center"/>
    </xf>
    <xf numFmtId="0" fontId="33" fillId="0" borderId="39" xfId="4" applyFont="1" applyBorder="1" applyAlignment="1">
      <alignment horizontal="right" vertical="center"/>
    </xf>
    <xf numFmtId="165" fontId="59" fillId="0" borderId="27" xfId="4" applyNumberFormat="1" applyFont="1" applyBorder="1" applyAlignment="1">
      <alignment vertical="center"/>
    </xf>
    <xf numFmtId="0" fontId="60" fillId="0" borderId="0" xfId="4" applyFont="1"/>
    <xf numFmtId="168" fontId="0" fillId="0" borderId="0" xfId="0" applyNumberFormat="1" applyProtection="1">
      <protection locked="0"/>
    </xf>
    <xf numFmtId="0" fontId="5" fillId="0" borderId="0" xfId="0" applyFont="1" applyAlignment="1">
      <alignment horizontal="center"/>
    </xf>
    <xf numFmtId="167" fontId="5" fillId="0" borderId="0" xfId="0" applyNumberFormat="1" applyFont="1" applyAlignment="1">
      <alignment vertical="center"/>
    </xf>
    <xf numFmtId="167" fontId="5" fillId="0" borderId="8" xfId="0" applyNumberFormat="1" applyFont="1" applyBorder="1" applyAlignment="1">
      <alignment vertical="center"/>
    </xf>
    <xf numFmtId="166" fontId="6" fillId="0" borderId="0" xfId="0" applyNumberFormat="1" applyFont="1" applyAlignment="1">
      <alignment vertical="center"/>
    </xf>
    <xf numFmtId="0" fontId="5" fillId="0" borderId="13" xfId="0" applyFont="1" applyBorder="1" applyAlignment="1">
      <alignment vertical="center"/>
    </xf>
    <xf numFmtId="0" fontId="6" fillId="0" borderId="8" xfId="0" applyFont="1" applyBorder="1" applyAlignment="1">
      <alignment vertical="center"/>
    </xf>
    <xf numFmtId="166" fontId="5" fillId="0" borderId="13" xfId="0" applyNumberFormat="1" applyFont="1" applyBorder="1" applyAlignment="1">
      <alignment vertical="center"/>
    </xf>
    <xf numFmtId="171" fontId="22" fillId="0" borderId="0" xfId="3" applyNumberFormat="1" applyFont="1" applyProtection="1">
      <protection locked="0"/>
    </xf>
    <xf numFmtId="168" fontId="5" fillId="0" borderId="7" xfId="0" applyNumberFormat="1" applyFont="1" applyBorder="1" applyAlignment="1" applyProtection="1">
      <alignment horizontal="center" vertical="center"/>
      <protection locked="0"/>
    </xf>
    <xf numFmtId="168" fontId="0" fillId="0" borderId="2" xfId="0" applyNumberFormat="1" applyBorder="1" applyAlignment="1" applyProtection="1">
      <alignment vertical="center"/>
      <protection locked="0"/>
    </xf>
    <xf numFmtId="168" fontId="6" fillId="0" borderId="2" xfId="2" applyFont="1" applyFill="1" applyBorder="1" applyAlignment="1" applyProtection="1">
      <alignment horizontal="center" vertical="center" wrapText="1"/>
    </xf>
    <xf numFmtId="168" fontId="6" fillId="0" borderId="2" xfId="0" applyNumberFormat="1" applyFont="1" applyBorder="1" applyAlignment="1" applyProtection="1">
      <alignment horizontal="center" vertical="center" wrapText="1"/>
      <protection locked="0"/>
    </xf>
    <xf numFmtId="168" fontId="6" fillId="0" borderId="2" xfId="2" applyFont="1" applyFill="1" applyBorder="1" applyAlignment="1" applyProtection="1">
      <alignment horizontal="center" vertical="center"/>
    </xf>
    <xf numFmtId="168" fontId="6" fillId="0" borderId="2" xfId="2" applyFont="1" applyFill="1" applyBorder="1" applyAlignment="1" applyProtection="1">
      <alignment horizontal="center" vertical="center" wrapText="1"/>
      <protection locked="0"/>
    </xf>
    <xf numFmtId="168" fontId="6" fillId="0" borderId="2" xfId="2" applyFont="1" applyFill="1" applyBorder="1" applyAlignment="1" applyProtection="1">
      <alignment vertical="center" wrapText="1"/>
    </xf>
    <xf numFmtId="0" fontId="6" fillId="0" borderId="0" xfId="0" applyFont="1" applyAlignment="1">
      <alignment horizontal="left" wrapText="1"/>
    </xf>
    <xf numFmtId="0" fontId="5" fillId="0" borderId="0" xfId="0" applyFont="1" applyAlignment="1">
      <alignment horizontal="center" wrapText="1"/>
    </xf>
    <xf numFmtId="167" fontId="6" fillId="0" borderId="0" xfId="0" applyNumberFormat="1" applyFont="1" applyAlignment="1">
      <alignment vertical="center"/>
    </xf>
    <xf numFmtId="167" fontId="6" fillId="0" borderId="8" xfId="0" applyNumberFormat="1" applyFont="1" applyBorder="1" applyAlignment="1">
      <alignment vertical="center"/>
    </xf>
    <xf numFmtId="0" fontId="6" fillId="0" borderId="8" xfId="0" applyFont="1" applyBorder="1"/>
    <xf numFmtId="167" fontId="6" fillId="0" borderId="0" xfId="0" applyNumberFormat="1" applyFont="1"/>
    <xf numFmtId="167" fontId="6" fillId="0" borderId="8" xfId="0" applyNumberFormat="1" applyFont="1" applyBorder="1"/>
    <xf numFmtId="0" fontId="11" fillId="0" borderId="0" xfId="0" applyFont="1" applyAlignment="1">
      <alignment horizontal="center" vertical="center"/>
    </xf>
    <xf numFmtId="0" fontId="11" fillId="0" borderId="9" xfId="0" applyFont="1" applyBorder="1" applyAlignment="1">
      <alignment horizontal="center" vertical="center"/>
    </xf>
    <xf numFmtId="0" fontId="6" fillId="0" borderId="3" xfId="0" applyFont="1" applyBorder="1"/>
    <xf numFmtId="0" fontId="6" fillId="0" borderId="9" xfId="0" applyFont="1" applyBorder="1" applyAlignment="1">
      <alignment vertical="center"/>
    </xf>
    <xf numFmtId="0" fontId="6" fillId="0" borderId="9" xfId="0" applyFont="1" applyBorder="1" applyAlignment="1">
      <alignment horizontal="center" vertical="center"/>
    </xf>
    <xf numFmtId="9" fontId="6" fillId="0" borderId="2" xfId="3" applyFont="1" applyBorder="1" applyAlignment="1" applyProtection="1">
      <alignment horizontal="center" vertical="center"/>
      <protection locked="0"/>
    </xf>
    <xf numFmtId="168" fontId="6" fillId="0" borderId="2" xfId="2" applyFont="1" applyFill="1" applyBorder="1" applyAlignment="1" applyProtection="1">
      <alignment vertical="center"/>
    </xf>
    <xf numFmtId="168" fontId="6" fillId="0" borderId="2" xfId="0" applyNumberFormat="1" applyFont="1" applyBorder="1" applyAlignment="1" applyProtection="1">
      <alignment horizontal="center" vertical="center"/>
      <protection locked="0"/>
    </xf>
    <xf numFmtId="168" fontId="6" fillId="0" borderId="9" xfId="2" applyFont="1" applyBorder="1" applyAlignment="1" applyProtection="1">
      <alignment vertical="center"/>
    </xf>
    <xf numFmtId="168" fontId="6" fillId="0" borderId="2" xfId="0" applyNumberFormat="1" applyFont="1" applyBorder="1" applyAlignment="1" applyProtection="1">
      <alignment vertical="center"/>
      <protection locked="0"/>
    </xf>
    <xf numFmtId="10" fontId="6" fillId="0" borderId="2" xfId="3" applyNumberFormat="1" applyFont="1" applyBorder="1" applyAlignment="1" applyProtection="1">
      <alignment horizontal="center" vertical="center"/>
      <protection locked="0"/>
    </xf>
    <xf numFmtId="168" fontId="6" fillId="0" borderId="2" xfId="2" applyFont="1" applyFill="1" applyBorder="1" applyAlignment="1" applyProtection="1">
      <alignment vertical="center"/>
      <protection locked="0"/>
    </xf>
    <xf numFmtId="0" fontId="5" fillId="0" borderId="19" xfId="0" applyFont="1" applyBorder="1" applyAlignment="1">
      <alignment horizontal="center" vertical="center"/>
    </xf>
    <xf numFmtId="0" fontId="6" fillId="0" borderId="16" xfId="0" applyFont="1" applyBorder="1" applyAlignment="1">
      <alignment horizontal="center" vertical="center"/>
    </xf>
    <xf numFmtId="0" fontId="6" fillId="0" borderId="2" xfId="0" quotePrefix="1" applyFont="1" applyBorder="1" applyAlignment="1">
      <alignment horizontal="left" vertical="center"/>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6" fillId="0" borderId="15" xfId="0" applyFont="1" applyBorder="1" applyAlignment="1">
      <alignment vertical="center"/>
    </xf>
    <xf numFmtId="0" fontId="5" fillId="0" borderId="2" xfId="0" applyFont="1" applyBorder="1" applyAlignment="1">
      <alignment vertical="center"/>
    </xf>
    <xf numFmtId="0" fontId="5" fillId="0" borderId="2" xfId="0" applyFont="1" applyBorder="1" applyAlignment="1">
      <alignment vertical="center" wrapText="1"/>
    </xf>
    <xf numFmtId="168" fontId="6" fillId="0" borderId="2" xfId="0" applyNumberFormat="1" applyFont="1" applyBorder="1" applyAlignment="1">
      <alignment horizontal="center" vertical="center"/>
    </xf>
    <xf numFmtId="0" fontId="6" fillId="0" borderId="5" xfId="0" applyFont="1" applyBorder="1" applyAlignment="1">
      <alignment vertical="center"/>
    </xf>
    <xf numFmtId="0" fontId="6" fillId="0" borderId="11" xfId="0" applyFont="1" applyBorder="1" applyAlignment="1">
      <alignment vertical="center"/>
    </xf>
    <xf numFmtId="0" fontId="6" fillId="0" borderId="4" xfId="0" applyFont="1" applyBorder="1" applyAlignment="1">
      <alignment vertical="center"/>
    </xf>
    <xf numFmtId="0" fontId="6" fillId="0" borderId="0" xfId="0" applyFont="1" applyAlignment="1">
      <alignment horizontal="center" vertical="center"/>
    </xf>
    <xf numFmtId="0" fontId="5" fillId="0" borderId="15" xfId="0" applyFont="1" applyBorder="1"/>
    <xf numFmtId="0" fontId="6" fillId="0" borderId="15" xfId="0" applyFont="1" applyBorder="1" applyAlignment="1">
      <alignment horizontal="left" vertical="center" wrapText="1"/>
    </xf>
    <xf numFmtId="0" fontId="5" fillId="0" borderId="2" xfId="0" applyFont="1" applyBorder="1"/>
    <xf numFmtId="0" fontId="6" fillId="0" borderId="15" xfId="0" applyFont="1" applyBorder="1"/>
    <xf numFmtId="0" fontId="11" fillId="0" borderId="0" xfId="0" applyFont="1"/>
    <xf numFmtId="0" fontId="6" fillId="0" borderId="8" xfId="0" applyFont="1" applyBorder="1" applyAlignment="1">
      <alignment vertical="top"/>
    </xf>
    <xf numFmtId="0" fontId="5" fillId="0" borderId="7" xfId="0" applyFont="1" applyBorder="1" applyAlignment="1">
      <alignment horizontal="left" vertical="top"/>
    </xf>
    <xf numFmtId="168" fontId="5" fillId="0" borderId="7" xfId="0" applyNumberFormat="1" applyFont="1" applyBorder="1" applyAlignment="1">
      <alignment horizontal="center" vertical="center"/>
    </xf>
    <xf numFmtId="0" fontId="6" fillId="0" borderId="2" xfId="0" applyFont="1" applyBorder="1" applyAlignment="1">
      <alignment horizontal="left" vertical="top"/>
    </xf>
    <xf numFmtId="0" fontId="6" fillId="0" borderId="2" xfId="0" quotePrefix="1" applyFont="1" applyBorder="1" applyAlignment="1">
      <alignment horizontal="left" vertical="top"/>
    </xf>
    <xf numFmtId="0" fontId="6" fillId="0" borderId="15" xfId="0" applyFont="1" applyBorder="1" applyAlignment="1">
      <alignment vertical="top"/>
    </xf>
    <xf numFmtId="0" fontId="6" fillId="0" borderId="15" xfId="0" applyFont="1" applyBorder="1" applyAlignment="1">
      <alignment horizontal="center" vertical="top" wrapText="1"/>
    </xf>
    <xf numFmtId="9" fontId="6" fillId="0" borderId="2" xfId="3" applyFont="1" applyBorder="1" applyAlignment="1" applyProtection="1">
      <alignment horizontal="center" vertical="center"/>
    </xf>
    <xf numFmtId="0" fontId="6" fillId="0" borderId="0" xfId="0" applyFont="1" applyAlignment="1">
      <alignment vertical="top"/>
    </xf>
    <xf numFmtId="168" fontId="6" fillId="0" borderId="0" xfId="0" applyNumberFormat="1" applyFont="1"/>
    <xf numFmtId="0" fontId="5" fillId="0" borderId="12" xfId="0" applyFont="1" applyBorder="1" applyAlignment="1">
      <alignment horizontal="left" vertical="center"/>
    </xf>
    <xf numFmtId="0" fontId="6" fillId="0" borderId="13" xfId="0"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wrapText="1"/>
    </xf>
    <xf numFmtId="0" fontId="6" fillId="0" borderId="16" xfId="0" quotePrefix="1" applyFont="1" applyBorder="1" applyAlignment="1">
      <alignment horizontal="left" vertical="center"/>
    </xf>
    <xf numFmtId="0" fontId="5" fillId="0" borderId="2" xfId="0" applyFont="1" applyBorder="1" applyAlignment="1">
      <alignment horizontal="left" vertical="center"/>
    </xf>
    <xf numFmtId="0" fontId="6" fillId="0" borderId="20" xfId="0" applyFont="1" applyBorder="1" applyAlignment="1">
      <alignment horizontal="left" vertical="center"/>
    </xf>
    <xf numFmtId="0" fontId="6" fillId="0" borderId="18" xfId="0" applyFont="1" applyBorder="1" applyAlignment="1">
      <alignment vertical="center" wrapText="1"/>
    </xf>
    <xf numFmtId="0" fontId="6" fillId="0" borderId="18" xfId="0" applyFont="1" applyBorder="1" applyAlignment="1">
      <alignment vertical="center"/>
    </xf>
    <xf numFmtId="0" fontId="6" fillId="0" borderId="9" xfId="0" applyFont="1" applyBorder="1" applyAlignment="1">
      <alignment wrapText="1"/>
    </xf>
    <xf numFmtId="167" fontId="6" fillId="0" borderId="9" xfId="0" applyNumberFormat="1" applyFont="1" applyBorder="1" applyAlignment="1">
      <alignment vertical="center"/>
    </xf>
    <xf numFmtId="0" fontId="5" fillId="0" borderId="10" xfId="0" applyFont="1" applyBorder="1"/>
    <xf numFmtId="168" fontId="6" fillId="0" borderId="2" xfId="2" applyFont="1" applyBorder="1" applyProtection="1"/>
    <xf numFmtId="0" fontId="5" fillId="0" borderId="19" xfId="0" applyFont="1" applyBorder="1" applyAlignment="1">
      <alignment horizontal="center" vertical="top"/>
    </xf>
    <xf numFmtId="0" fontId="6" fillId="0" borderId="16" xfId="0" applyFont="1" applyBorder="1" applyAlignment="1">
      <alignment horizontal="center" vertical="top"/>
    </xf>
    <xf numFmtId="0" fontId="6" fillId="0" borderId="2" xfId="0" quotePrefix="1" applyFont="1" applyBorder="1" applyAlignment="1">
      <alignment horizontal="center" vertical="top"/>
    </xf>
    <xf numFmtId="0" fontId="6" fillId="0" borderId="2" xfId="0" applyFont="1" applyBorder="1" applyAlignment="1">
      <alignment horizontal="center" vertical="top"/>
    </xf>
    <xf numFmtId="0" fontId="6" fillId="0" borderId="2" xfId="0" applyFont="1" applyBorder="1" applyAlignment="1">
      <alignment horizontal="justify" vertical="center"/>
    </xf>
    <xf numFmtId="0" fontId="6" fillId="0" borderId="3" xfId="0" applyFont="1" applyBorder="1" applyAlignment="1">
      <alignment vertical="top"/>
    </xf>
    <xf numFmtId="0" fontId="6" fillId="0" borderId="2" xfId="0" quotePrefix="1" applyFont="1" applyBorder="1" applyAlignment="1">
      <alignment horizontal="center" vertical="center"/>
    </xf>
    <xf numFmtId="0" fontId="5" fillId="0" borderId="2" xfId="0" applyFont="1" applyBorder="1" applyAlignment="1">
      <alignment horizontal="justify" vertical="center"/>
    </xf>
    <xf numFmtId="170" fontId="6" fillId="0" borderId="2" xfId="0" applyNumberFormat="1" applyFont="1" applyBorder="1" applyAlignment="1">
      <alignment horizontal="center" vertical="center"/>
    </xf>
    <xf numFmtId="0" fontId="6" fillId="0" borderId="2" xfId="0" quotePrefix="1" applyFont="1" applyBorder="1" applyAlignment="1">
      <alignment horizontal="left" vertical="center" wrapText="1"/>
    </xf>
    <xf numFmtId="0" fontId="6" fillId="0" borderId="2" xfId="0" quotePrefix="1" applyFont="1" applyBorder="1" applyAlignment="1">
      <alignment horizontal="center" vertical="center" wrapText="1"/>
    </xf>
    <xf numFmtId="164" fontId="5" fillId="0" borderId="7" xfId="0" applyNumberFormat="1" applyFont="1" applyBorder="1" applyAlignment="1">
      <alignment horizontal="center" vertical="center"/>
    </xf>
    <xf numFmtId="164" fontId="6" fillId="0" borderId="2" xfId="0" applyNumberFormat="1" applyFont="1" applyBorder="1" applyAlignment="1">
      <alignment horizontal="center" vertical="center"/>
    </xf>
    <xf numFmtId="164" fontId="6" fillId="0" borderId="2" xfId="0" applyNumberFormat="1" applyFont="1" applyBorder="1" applyAlignment="1">
      <alignment horizontal="center" vertical="center" wrapText="1"/>
    </xf>
    <xf numFmtId="164" fontId="6" fillId="0" borderId="3" xfId="0" applyNumberFormat="1" applyFont="1" applyBorder="1" applyAlignment="1">
      <alignment horizontal="center" vertical="center"/>
    </xf>
    <xf numFmtId="164" fontId="6" fillId="0" borderId="0" xfId="0" applyNumberFormat="1" applyFont="1"/>
    <xf numFmtId="164" fontId="6" fillId="0" borderId="2" xfId="0" applyNumberFormat="1" applyFont="1" applyBorder="1" applyAlignment="1" applyProtection="1">
      <alignment horizontal="center" vertical="center" wrapText="1"/>
      <protection locked="0"/>
    </xf>
    <xf numFmtId="168" fontId="6" fillId="0" borderId="3" xfId="0" applyNumberFormat="1" applyFont="1" applyBorder="1" applyAlignment="1">
      <alignment horizontal="center" vertical="center"/>
    </xf>
    <xf numFmtId="164" fontId="6" fillId="0" borderId="2" xfId="0" applyNumberFormat="1" applyFont="1" applyBorder="1" applyAlignment="1">
      <alignment vertical="center"/>
    </xf>
    <xf numFmtId="164" fontId="6" fillId="0" borderId="2" xfId="0" applyNumberFormat="1" applyFont="1" applyBorder="1" applyAlignment="1">
      <alignment vertical="center" wrapText="1"/>
    </xf>
    <xf numFmtId="164" fontId="6" fillId="0" borderId="2" xfId="2" applyNumberFormat="1" applyFont="1" applyBorder="1" applyAlignment="1" applyProtection="1">
      <alignment horizontal="center" vertical="center" wrapText="1"/>
    </xf>
    <xf numFmtId="164" fontId="6" fillId="0" borderId="2" xfId="2" applyNumberFormat="1" applyFont="1" applyBorder="1" applyAlignment="1" applyProtection="1">
      <alignment vertical="center" wrapText="1"/>
    </xf>
    <xf numFmtId="164" fontId="6" fillId="0" borderId="2" xfId="2" applyNumberFormat="1" applyFont="1" applyBorder="1" applyAlignment="1" applyProtection="1">
      <alignment horizontal="center" vertical="center" wrapText="1"/>
      <protection locked="0"/>
    </xf>
    <xf numFmtId="164" fontId="6" fillId="0" borderId="2" xfId="2" applyNumberFormat="1" applyFont="1" applyBorder="1" applyAlignment="1" applyProtection="1">
      <alignment vertical="center"/>
    </xf>
    <xf numFmtId="164" fontId="6" fillId="0" borderId="3" xfId="2" applyNumberFormat="1" applyFont="1" applyBorder="1" applyAlignment="1" applyProtection="1">
      <alignment vertical="center"/>
    </xf>
    <xf numFmtId="0" fontId="64" fillId="0" borderId="2" xfId="0" applyFont="1" applyBorder="1" applyAlignment="1">
      <alignment horizontal="left" vertical="center"/>
    </xf>
    <xf numFmtId="0" fontId="6" fillId="0" borderId="1" xfId="0" applyFont="1" applyBorder="1" applyAlignment="1">
      <alignment vertical="center" wrapText="1"/>
    </xf>
    <xf numFmtId="0" fontId="6" fillId="0" borderId="17" xfId="0" applyFont="1" applyBorder="1" applyAlignment="1">
      <alignment vertical="center" wrapText="1"/>
    </xf>
    <xf numFmtId="0" fontId="64" fillId="0" borderId="1" xfId="0" applyFont="1" applyBorder="1" applyAlignment="1">
      <alignment horizontal="left" vertical="center" wrapText="1"/>
    </xf>
    <xf numFmtId="0" fontId="6" fillId="0" borderId="1" xfId="0" applyFont="1" applyBorder="1" applyAlignment="1">
      <alignment horizontal="justify" vertical="center" wrapText="1"/>
    </xf>
    <xf numFmtId="0" fontId="11" fillId="0" borderId="0" xfId="0" applyFont="1" applyAlignment="1">
      <alignment vertical="center" wrapText="1"/>
    </xf>
    <xf numFmtId="0" fontId="6" fillId="0" borderId="9" xfId="0" applyFont="1" applyBorder="1" applyAlignment="1">
      <alignment horizontal="left" vertical="center" wrapText="1"/>
    </xf>
    <xf numFmtId="0" fontId="6" fillId="0" borderId="17" xfId="0" quotePrefix="1" applyFont="1" applyBorder="1" applyAlignment="1">
      <alignment horizontal="left" vertical="center" wrapText="1"/>
    </xf>
    <xf numFmtId="0" fontId="13" fillId="0" borderId="0" xfId="0" applyFont="1" applyAlignment="1">
      <alignment horizontal="justify" vertical="center" wrapText="1"/>
    </xf>
    <xf numFmtId="0" fontId="6" fillId="0" borderId="22" xfId="0" applyFont="1" applyBorder="1"/>
    <xf numFmtId="49" fontId="6" fillId="0" borderId="25" xfId="4" applyNumberFormat="1" applyFont="1" applyBorder="1" applyAlignment="1">
      <alignment horizontal="left" vertical="center" wrapText="1"/>
    </xf>
    <xf numFmtId="168" fontId="5" fillId="0" borderId="1" xfId="2" applyFont="1" applyFill="1" applyBorder="1" applyAlignment="1" applyProtection="1">
      <alignment horizontal="center" vertical="center"/>
    </xf>
    <xf numFmtId="9" fontId="6" fillId="0" borderId="2" xfId="3" applyFont="1" applyFill="1" applyBorder="1" applyAlignment="1" applyProtection="1">
      <alignment horizontal="center" vertical="center"/>
      <protection locked="0"/>
    </xf>
    <xf numFmtId="168" fontId="6" fillId="0" borderId="3" xfId="2" applyFont="1" applyFill="1" applyBorder="1" applyAlignment="1" applyProtection="1">
      <alignment vertical="center"/>
    </xf>
    <xf numFmtId="0" fontId="11" fillId="0" borderId="2" xfId="0" applyFont="1" applyBorder="1" applyAlignment="1">
      <alignment horizontal="left" vertical="center" wrapText="1"/>
    </xf>
    <xf numFmtId="0" fontId="11" fillId="0" borderId="3" xfId="0" applyFont="1" applyBorder="1" applyAlignment="1">
      <alignment horizontal="center" vertical="center"/>
    </xf>
    <xf numFmtId="0" fontId="6" fillId="0" borderId="2" xfId="0" quotePrefix="1" applyFont="1" applyBorder="1" applyAlignment="1">
      <alignment horizontal="right" vertical="center" wrapText="1"/>
    </xf>
    <xf numFmtId="0" fontId="6" fillId="0" borderId="9" xfId="0" applyFont="1" applyBorder="1" applyAlignment="1">
      <alignment vertical="center" wrapText="1"/>
    </xf>
    <xf numFmtId="0" fontId="6" fillId="0" borderId="2" xfId="0" quotePrefix="1" applyFont="1" applyBorder="1" applyAlignment="1">
      <alignment horizontal="left" vertical="top" wrapText="1"/>
    </xf>
    <xf numFmtId="0" fontId="6" fillId="0" borderId="0" xfId="0" applyFont="1" applyAlignment="1">
      <alignment horizontal="center"/>
    </xf>
    <xf numFmtId="168" fontId="6" fillId="0" borderId="2" xfId="2" applyFont="1" applyBorder="1" applyAlignment="1" applyProtection="1">
      <alignment horizontal="right" vertical="center" wrapText="1"/>
    </xf>
    <xf numFmtId="168" fontId="6" fillId="0" borderId="2" xfId="2" applyFont="1" applyBorder="1" applyAlignment="1" applyProtection="1">
      <alignment horizontal="right" vertical="center"/>
    </xf>
    <xf numFmtId="0" fontId="58" fillId="0" borderId="0" xfId="0" applyFont="1"/>
    <xf numFmtId="168" fontId="6" fillId="0" borderId="2" xfId="2" applyFont="1" applyFill="1" applyBorder="1" applyAlignment="1" applyProtection="1">
      <alignment horizontal="center" vertical="center"/>
      <protection locked="0"/>
    </xf>
    <xf numFmtId="168" fontId="0" fillId="0" borderId="2" xfId="2" applyFont="1" applyFill="1" applyBorder="1" applyAlignment="1">
      <alignment horizontal="center" vertical="center"/>
    </xf>
    <xf numFmtId="168" fontId="0" fillId="0" borderId="2" xfId="2" applyFont="1" applyFill="1" applyBorder="1" applyAlignment="1">
      <alignment vertical="center"/>
    </xf>
    <xf numFmtId="168" fontId="0" fillId="0" borderId="2" xfId="2" applyFont="1" applyFill="1" applyBorder="1" applyAlignment="1" applyProtection="1">
      <alignment vertical="center"/>
    </xf>
    <xf numFmtId="168" fontId="0" fillId="0" borderId="2" xfId="2" applyFont="1" applyFill="1" applyBorder="1" applyAlignment="1" applyProtection="1">
      <alignment horizontal="center" vertical="center"/>
    </xf>
    <xf numFmtId="0" fontId="6" fillId="0" borderId="2" xfId="0" quotePrefix="1" applyFont="1" applyBorder="1" applyAlignment="1" applyProtection="1">
      <alignment horizontal="right" vertical="center" wrapText="1" indent="3"/>
      <protection locked="0"/>
    </xf>
    <xf numFmtId="0" fontId="6" fillId="0" borderId="2" xfId="0" quotePrefix="1" applyFont="1" applyBorder="1" applyAlignment="1" applyProtection="1">
      <alignment horizontal="right" vertical="center" wrapText="1"/>
      <protection locked="0"/>
    </xf>
    <xf numFmtId="0" fontId="64" fillId="0" borderId="0" xfId="0" applyFont="1" applyAlignment="1">
      <alignment horizontal="left" vertical="center" wrapText="1"/>
    </xf>
    <xf numFmtId="0" fontId="66" fillId="0" borderId="0" xfId="7"/>
    <xf numFmtId="0" fontId="66" fillId="0" borderId="0" xfId="7" applyProtection="1">
      <protection locked="0"/>
    </xf>
    <xf numFmtId="0" fontId="6" fillId="0" borderId="0" xfId="7" applyFont="1"/>
    <xf numFmtId="0" fontId="5" fillId="0" borderId="23" xfId="0" applyFont="1" applyBorder="1" applyAlignment="1">
      <alignment horizontal="center" vertical="top"/>
    </xf>
    <xf numFmtId="0" fontId="5" fillId="0" borderId="23" xfId="0" applyFont="1" applyBorder="1" applyAlignment="1">
      <alignment horizontal="center" vertical="top" wrapText="1"/>
    </xf>
    <xf numFmtId="0" fontId="5" fillId="0" borderId="23" xfId="0" applyFont="1" applyBorder="1" applyAlignment="1">
      <alignment horizontal="center" vertical="center"/>
    </xf>
    <xf numFmtId="0" fontId="5" fillId="0" borderId="1" xfId="0" applyFont="1" applyBorder="1" applyAlignment="1">
      <alignment horizontal="center" vertical="top" wrapText="1"/>
    </xf>
    <xf numFmtId="0" fontId="6" fillId="0" borderId="2" xfId="0" applyFont="1" applyBorder="1" applyAlignment="1">
      <alignment horizontal="left"/>
    </xf>
    <xf numFmtId="0" fontId="6" fillId="0" borderId="9" xfId="0" applyFont="1" applyBorder="1" applyAlignment="1">
      <alignment horizontal="left"/>
    </xf>
    <xf numFmtId="0" fontId="5" fillId="0" borderId="9" xfId="0" applyFont="1" applyBorder="1" applyAlignment="1">
      <alignment vertical="center" wrapText="1"/>
    </xf>
    <xf numFmtId="168" fontId="6" fillId="0" borderId="9" xfId="2" applyFont="1" applyFill="1" applyBorder="1" applyAlignment="1" applyProtection="1">
      <alignment vertical="center"/>
    </xf>
    <xf numFmtId="0" fontId="6" fillId="0" borderId="3" xfId="0" applyFont="1" applyBorder="1" applyAlignment="1">
      <alignment horizontal="left"/>
    </xf>
    <xf numFmtId="0" fontId="6" fillId="0" borderId="3" xfId="0" applyFont="1" applyBorder="1" applyAlignment="1">
      <alignment vertical="center" wrapText="1"/>
    </xf>
    <xf numFmtId="0" fontId="5" fillId="0" borderId="15" xfId="0" applyFont="1" applyBorder="1" applyAlignment="1">
      <alignment horizontal="left" vertical="center" wrapText="1"/>
    </xf>
    <xf numFmtId="168" fontId="6" fillId="0" borderId="2" xfId="0" applyNumberFormat="1" applyFont="1" applyBorder="1" applyAlignment="1">
      <alignment vertical="center"/>
    </xf>
    <xf numFmtId="0" fontId="6" fillId="0" borderId="16" xfId="0" quotePrefix="1" applyFont="1" applyBorder="1" applyAlignment="1">
      <alignment horizontal="center" vertical="center"/>
    </xf>
    <xf numFmtId="0" fontId="6" fillId="0" borderId="15" xfId="0" applyFont="1" applyBorder="1" applyAlignment="1">
      <alignment horizontal="center" vertical="center"/>
    </xf>
    <xf numFmtId="0" fontId="6" fillId="0" borderId="15" xfId="0" applyFont="1" applyBorder="1" applyAlignment="1">
      <alignment horizontal="right" vertical="center"/>
    </xf>
    <xf numFmtId="0" fontId="32" fillId="0" borderId="0" xfId="0" applyFont="1" applyAlignment="1">
      <alignment vertical="center"/>
    </xf>
    <xf numFmtId="0" fontId="6" fillId="0" borderId="16" xfId="0" applyFont="1" applyBorder="1" applyAlignment="1">
      <alignment vertical="center"/>
    </xf>
    <xf numFmtId="168" fontId="6" fillId="0" borderId="0" xfId="0" applyNumberFormat="1" applyFont="1" applyAlignment="1">
      <alignment vertical="center"/>
    </xf>
    <xf numFmtId="172" fontId="6" fillId="0" borderId="2" xfId="2" applyNumberFormat="1" applyFont="1" applyFill="1" applyBorder="1" applyAlignment="1" applyProtection="1">
      <alignment vertical="center"/>
      <protection locked="0"/>
    </xf>
    <xf numFmtId="0" fontId="6" fillId="0" borderId="15" xfId="0" applyFont="1" applyBorder="1" applyAlignment="1">
      <alignment horizontal="left" vertical="center"/>
    </xf>
    <xf numFmtId="0" fontId="5" fillId="0" borderId="15" xfId="0" applyFont="1" applyBorder="1" applyAlignment="1">
      <alignment vertical="center"/>
    </xf>
    <xf numFmtId="0" fontId="11" fillId="0" borderId="2" xfId="0" applyFont="1" applyBorder="1"/>
    <xf numFmtId="0" fontId="6" fillId="0" borderId="10" xfId="0" applyFont="1" applyBorder="1"/>
    <xf numFmtId="0" fontId="6" fillId="0" borderId="17" xfId="0" applyFont="1" applyBorder="1"/>
    <xf numFmtId="0" fontId="6" fillId="0" borderId="15" xfId="0" applyFont="1" applyBorder="1" applyAlignment="1">
      <alignment vertical="center" wrapText="1"/>
    </xf>
    <xf numFmtId="0" fontId="6" fillId="0" borderId="15" xfId="0" applyFont="1" applyBorder="1" applyAlignment="1">
      <alignment wrapText="1"/>
    </xf>
    <xf numFmtId="0" fontId="5" fillId="0" borderId="15" xfId="0" applyFont="1" applyBorder="1" applyAlignment="1">
      <alignment wrapText="1"/>
    </xf>
    <xf numFmtId="0" fontId="5" fillId="0" borderId="15" xfId="0" applyFont="1" applyBorder="1" applyAlignment="1">
      <alignment vertical="center" wrapText="1"/>
    </xf>
    <xf numFmtId="0" fontId="6" fillId="0" borderId="16" xfId="0" applyFont="1" applyBorder="1"/>
    <xf numFmtId="0" fontId="6" fillId="0" borderId="8" xfId="0" applyFont="1" applyBorder="1" applyAlignment="1">
      <alignment vertical="top" wrapText="1"/>
    </xf>
    <xf numFmtId="0" fontId="5" fillId="0" borderId="19" xfId="0" applyFont="1" applyBorder="1" applyAlignment="1">
      <alignment horizontal="left" vertical="top"/>
    </xf>
    <xf numFmtId="0" fontId="5" fillId="0" borderId="7" xfId="0" applyFont="1" applyBorder="1" applyAlignment="1">
      <alignment horizontal="center" vertical="top" wrapText="1"/>
    </xf>
    <xf numFmtId="0" fontId="6" fillId="0" borderId="16" xfId="0" applyFont="1" applyBorder="1" applyAlignment="1">
      <alignment horizontal="left" vertical="top"/>
    </xf>
    <xf numFmtId="0" fontId="6" fillId="0" borderId="2" xfId="0" applyFont="1" applyBorder="1" applyAlignment="1">
      <alignment vertical="top" wrapText="1"/>
    </xf>
    <xf numFmtId="0" fontId="6" fillId="0" borderId="16" xfId="0" quotePrefix="1" applyFont="1" applyBorder="1" applyAlignment="1">
      <alignment horizontal="left" vertical="top"/>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5" fillId="0" borderId="2" xfId="0" applyFont="1" applyBorder="1" applyAlignment="1">
      <alignment vertical="top" wrapText="1"/>
    </xf>
    <xf numFmtId="0" fontId="5" fillId="0" borderId="15" xfId="0" applyFont="1" applyBorder="1" applyAlignment="1">
      <alignment vertical="top" wrapText="1"/>
    </xf>
    <xf numFmtId="0" fontId="6" fillId="0" borderId="15" xfId="0" applyFont="1" applyBorder="1" applyAlignment="1">
      <alignment vertical="top" wrapText="1"/>
    </xf>
    <xf numFmtId="0" fontId="6" fillId="0" borderId="15" xfId="0" applyFont="1" applyBorder="1" applyAlignment="1">
      <alignment horizontal="left" vertical="top" wrapText="1"/>
    </xf>
    <xf numFmtId="0" fontId="6" fillId="0" borderId="15" xfId="0" applyFont="1" applyBorder="1" applyAlignment="1">
      <alignment horizontal="center" vertical="top"/>
    </xf>
    <xf numFmtId="0" fontId="6" fillId="0" borderId="2" xfId="0" applyFont="1" applyBorder="1" applyAlignment="1">
      <alignment horizontal="justify" vertical="top" wrapText="1"/>
    </xf>
    <xf numFmtId="0" fontId="6" fillId="0" borderId="5" xfId="0" applyFont="1" applyBorder="1" applyAlignment="1">
      <alignment vertical="top"/>
    </xf>
    <xf numFmtId="0" fontId="6" fillId="0" borderId="11" xfId="0" applyFont="1" applyBorder="1" applyAlignment="1">
      <alignment vertical="top"/>
    </xf>
    <xf numFmtId="0" fontId="6" fillId="0" borderId="4" xfId="0" applyFont="1" applyBorder="1" applyAlignment="1">
      <alignment vertical="top" wrapText="1"/>
    </xf>
    <xf numFmtId="168" fontId="6" fillId="0" borderId="3" xfId="0" applyNumberFormat="1" applyFont="1" applyBorder="1" applyAlignment="1">
      <alignment vertical="center"/>
    </xf>
    <xf numFmtId="0" fontId="6" fillId="0" borderId="0" xfId="0" applyFont="1" applyAlignment="1">
      <alignment vertical="top" wrapText="1"/>
    </xf>
    <xf numFmtId="168" fontId="6" fillId="0" borderId="3" xfId="2" applyFont="1" applyFill="1" applyBorder="1" applyAlignment="1" applyProtection="1">
      <alignment horizontal="center" vertical="center"/>
    </xf>
    <xf numFmtId="9" fontId="6" fillId="0" borderId="2" xfId="3" applyFont="1" applyBorder="1" applyAlignment="1" applyProtection="1">
      <alignment horizontal="center" vertical="center" wrapText="1"/>
    </xf>
    <xf numFmtId="0" fontId="5" fillId="0" borderId="0" xfId="0" applyFont="1" applyAlignment="1">
      <alignment horizontal="left" vertical="center"/>
    </xf>
    <xf numFmtId="0" fontId="5" fillId="0" borderId="0" xfId="0" applyFont="1" applyAlignment="1">
      <alignment horizontal="left" wrapText="1"/>
    </xf>
    <xf numFmtId="0" fontId="5" fillId="0" borderId="0" xfId="0" applyFont="1" applyAlignment="1">
      <alignment horizontal="left"/>
    </xf>
    <xf numFmtId="0" fontId="5" fillId="0" borderId="8"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8"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1" fillId="0" borderId="0" xfId="0" applyFont="1" applyAlignment="1">
      <alignment horizontal="left" wrapText="1"/>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6" xfId="0" applyFont="1" applyBorder="1" applyAlignment="1">
      <alignment horizontal="left" vertical="center" wrapText="1"/>
    </xf>
    <xf numFmtId="49" fontId="34" fillId="0" borderId="10" xfId="4" applyNumberFormat="1" applyFont="1" applyBorder="1" applyAlignment="1">
      <alignment horizontal="left" vertical="center" wrapText="1"/>
    </xf>
    <xf numFmtId="49" fontId="34" fillId="0" borderId="0" xfId="4" applyNumberFormat="1" applyFont="1" applyAlignment="1">
      <alignment horizontal="left" vertical="center" wrapText="1"/>
    </xf>
    <xf numFmtId="0" fontId="34" fillId="0" borderId="12" xfId="4" applyFont="1" applyBorder="1" applyAlignment="1">
      <alignment horizontal="left" vertical="center" wrapText="1"/>
    </xf>
    <xf numFmtId="0" fontId="34" fillId="0" borderId="13" xfId="4" applyFont="1" applyBorder="1" applyAlignment="1">
      <alignment horizontal="left" vertical="center" wrapText="1"/>
    </xf>
    <xf numFmtId="0" fontId="34" fillId="0" borderId="14" xfId="4" applyFont="1" applyBorder="1" applyAlignment="1">
      <alignment horizontal="left" vertical="center" wrapText="1"/>
    </xf>
    <xf numFmtId="49" fontId="34" fillId="0" borderId="21" xfId="4" applyNumberFormat="1" applyFont="1" applyBorder="1" applyAlignment="1">
      <alignment horizontal="left" vertical="center" wrapText="1"/>
    </xf>
    <xf numFmtId="0" fontId="36" fillId="0" borderId="13" xfId="4" applyFont="1" applyBorder="1" applyAlignment="1">
      <alignment horizontal="right" wrapText="1"/>
    </xf>
    <xf numFmtId="0" fontId="36" fillId="0" borderId="12" xfId="4" applyFont="1" applyBorder="1" applyAlignment="1">
      <alignment horizontal="left" vertical="center" wrapText="1"/>
    </xf>
    <xf numFmtId="0" fontId="36" fillId="0" borderId="13" xfId="4" applyFont="1" applyBorder="1" applyAlignment="1">
      <alignment horizontal="left" vertical="center" wrapText="1"/>
    </xf>
    <xf numFmtId="0" fontId="36" fillId="0" borderId="14" xfId="4" applyFont="1" applyBorder="1" applyAlignment="1">
      <alignment horizontal="left" vertical="center" wrapText="1"/>
    </xf>
    <xf numFmtId="0" fontId="36" fillId="0" borderId="12" xfId="4" applyFont="1" applyBorder="1" applyAlignment="1">
      <alignment horizontal="center" vertical="center" wrapText="1"/>
    </xf>
    <xf numFmtId="0" fontId="36" fillId="0" borderId="12" xfId="4" applyFont="1" applyBorder="1" applyAlignment="1">
      <alignment horizontal="right" wrapText="1"/>
    </xf>
    <xf numFmtId="0" fontId="36" fillId="0" borderId="14" xfId="4" applyFont="1" applyBorder="1" applyAlignment="1">
      <alignment horizontal="right" wrapText="1"/>
    </xf>
    <xf numFmtId="0" fontId="36" fillId="0" borderId="8" xfId="4" applyFont="1" applyBorder="1" applyAlignment="1">
      <alignment horizontal="right" wrapText="1"/>
    </xf>
    <xf numFmtId="0" fontId="34" fillId="0" borderId="0" xfId="4" applyFont="1" applyAlignment="1">
      <alignment horizontal="left" vertical="center" wrapText="1"/>
    </xf>
    <xf numFmtId="0" fontId="34" fillId="0" borderId="25" xfId="4" applyFont="1" applyBorder="1" applyAlignment="1">
      <alignment horizontal="left" vertical="center" wrapText="1"/>
    </xf>
    <xf numFmtId="49" fontId="5" fillId="0" borderId="8" xfId="4" applyNumberFormat="1" applyFont="1" applyBorder="1" applyAlignment="1">
      <alignment horizontal="right" wrapText="1"/>
    </xf>
    <xf numFmtId="0" fontId="5" fillId="0" borderId="8" xfId="4" applyFont="1" applyBorder="1" applyAlignment="1">
      <alignment horizontal="right" wrapText="1"/>
    </xf>
    <xf numFmtId="0" fontId="5" fillId="0" borderId="13" xfId="4" applyFont="1" applyBorder="1" applyAlignment="1">
      <alignment horizontal="right" wrapText="1"/>
    </xf>
    <xf numFmtId="0" fontId="36" fillId="0" borderId="13" xfId="4" applyFont="1" applyBorder="1" applyAlignment="1">
      <alignment horizontal="center" vertical="center" wrapText="1"/>
    </xf>
    <xf numFmtId="0" fontId="36" fillId="0" borderId="14" xfId="4" applyFont="1" applyBorder="1" applyAlignment="1">
      <alignment horizontal="center" vertical="center" wrapText="1"/>
    </xf>
    <xf numFmtId="0" fontId="50" fillId="0" borderId="0" xfId="4" applyFont="1" applyAlignment="1">
      <alignment horizontal="left" vertical="top" wrapText="1"/>
    </xf>
    <xf numFmtId="0" fontId="34" fillId="0" borderId="22" xfId="4" applyFont="1" applyBorder="1" applyAlignment="1">
      <alignment horizontal="left" vertical="center" wrapText="1"/>
    </xf>
    <xf numFmtId="0" fontId="34" fillId="0" borderId="26" xfId="4" applyFont="1" applyBorder="1" applyAlignment="1">
      <alignment horizontal="left" vertical="center" wrapText="1"/>
    </xf>
    <xf numFmtId="3" fontId="5" fillId="0" borderId="8" xfId="4" applyNumberFormat="1" applyFont="1" applyBorder="1" applyAlignment="1">
      <alignment horizontal="right" wrapText="1"/>
    </xf>
    <xf numFmtId="0" fontId="59" fillId="0" borderId="29" xfId="4" applyFont="1" applyBorder="1" applyAlignment="1">
      <alignment horizontal="right" vertical="center"/>
    </xf>
    <xf numFmtId="0" fontId="59" fillId="0" borderId="28" xfId="4" applyFont="1" applyBorder="1" applyAlignment="1">
      <alignment horizontal="right" vertical="center"/>
    </xf>
    <xf numFmtId="0" fontId="33" fillId="0" borderId="31" xfId="4" applyFont="1" applyBorder="1" applyAlignment="1">
      <alignment horizontal="right" vertical="center"/>
    </xf>
    <xf numFmtId="0" fontId="33" fillId="0" borderId="30" xfId="4" applyFont="1" applyBorder="1" applyAlignment="1">
      <alignment horizontal="right" vertical="center"/>
    </xf>
    <xf numFmtId="0" fontId="3" fillId="0" borderId="31" xfId="4" applyFont="1" applyBorder="1" applyAlignment="1">
      <alignment horizontal="left" vertical="center" wrapText="1"/>
    </xf>
    <xf numFmtId="0" fontId="4" fillId="0" borderId="17" xfId="4" applyBorder="1" applyAlignment="1">
      <alignment horizontal="left" vertical="center" wrapText="1"/>
    </xf>
    <xf numFmtId="0" fontId="4" fillId="0" borderId="30" xfId="4" applyBorder="1" applyAlignment="1">
      <alignment horizontal="left" vertical="center" wrapText="1"/>
    </xf>
    <xf numFmtId="0" fontId="2" fillId="0" borderId="31" xfId="4" applyFont="1" applyBorder="1" applyAlignment="1">
      <alignment horizontal="left" vertical="center" wrapText="1"/>
    </xf>
    <xf numFmtId="0" fontId="4" fillId="0" borderId="38" xfId="4" applyBorder="1" applyAlignment="1">
      <alignment horizontal="right" vertical="center"/>
    </xf>
    <xf numFmtId="0" fontId="4" fillId="0" borderId="0" xfId="4" applyAlignment="1">
      <alignment horizontal="right" vertical="center"/>
    </xf>
    <xf numFmtId="0" fontId="59" fillId="0" borderId="35" xfId="4" applyFont="1" applyBorder="1" applyAlignment="1">
      <alignment horizontal="center" vertical="center"/>
    </xf>
    <xf numFmtId="0" fontId="59" fillId="0" borderId="34" xfId="4" applyFont="1" applyBorder="1" applyAlignment="1">
      <alignment horizontal="center" vertical="center"/>
    </xf>
    <xf numFmtId="0" fontId="59" fillId="0" borderId="33" xfId="4" applyFont="1" applyBorder="1" applyAlignment="1">
      <alignment horizontal="center" vertical="center"/>
    </xf>
    <xf numFmtId="0" fontId="3" fillId="0" borderId="42" xfId="4" applyFont="1" applyBorder="1" applyAlignment="1">
      <alignment horizontal="left" vertical="center"/>
    </xf>
    <xf numFmtId="0" fontId="4" fillId="0" borderId="43" xfId="4" applyBorder="1" applyAlignment="1">
      <alignment horizontal="left" vertical="center"/>
    </xf>
    <xf numFmtId="0" fontId="4" fillId="0" borderId="32" xfId="4" applyBorder="1" applyAlignment="1">
      <alignment horizontal="left" vertical="center"/>
    </xf>
    <xf numFmtId="0" fontId="3" fillId="0" borderId="31" xfId="4" applyFont="1" applyBorder="1" applyAlignment="1">
      <alignment horizontal="left" vertical="center"/>
    </xf>
    <xf numFmtId="0" fontId="4" fillId="0" borderId="17" xfId="4" applyBorder="1" applyAlignment="1">
      <alignment horizontal="left" vertical="center"/>
    </xf>
    <xf numFmtId="0" fontId="4" fillId="0" borderId="30" xfId="4" applyBorder="1" applyAlignment="1">
      <alignment horizontal="left" vertical="center"/>
    </xf>
  </cellXfs>
  <cellStyles count="8">
    <cellStyle name="Currency" xfId="2" builtinId="4" customBuiltin="1"/>
    <cellStyle name="Normal" xfId="0" builtinId="0"/>
    <cellStyle name="Normal 2" xfId="1" xr:uid="{10CEE35E-E4E8-4975-B0EE-BA5CCAB91304}"/>
    <cellStyle name="Normal 3" xfId="4" xr:uid="{22E046B3-C049-4334-B780-B44E577E849F}"/>
    <cellStyle name="Normal 4" xfId="6" xr:uid="{9D6A99DA-D686-43CA-841F-CD1C4366759D}"/>
    <cellStyle name="Normal 5" xfId="7" xr:uid="{50B10CF1-F6F6-4656-8BE7-B56EB750F840}"/>
    <cellStyle name="Per cent" xfId="3" builtinId="5"/>
    <cellStyle name="Percent 2" xfId="5" xr:uid="{79FAFB97-C3D7-498A-AB22-A979E6F8403B}"/>
  </cellStyles>
  <dxfs count="0"/>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433" Type="http://schemas.openxmlformats.org/officeDocument/2006/relationships/worksheet" Target="worksheets/sheet433.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377" Type="http://schemas.openxmlformats.org/officeDocument/2006/relationships/worksheet" Target="worksheets/sheet377.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402" Type="http://schemas.openxmlformats.org/officeDocument/2006/relationships/worksheet" Target="worksheets/sheet402.xml"/><Relationship Id="rId279" Type="http://schemas.openxmlformats.org/officeDocument/2006/relationships/worksheet" Target="worksheets/sheet279.xml"/><Relationship Id="rId444" Type="http://schemas.openxmlformats.org/officeDocument/2006/relationships/worksheet" Target="worksheets/sheet444.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388" Type="http://schemas.openxmlformats.org/officeDocument/2006/relationships/worksheet" Target="worksheets/sheet388.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413" Type="http://schemas.openxmlformats.org/officeDocument/2006/relationships/worksheet" Target="worksheets/sheet413.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399" Type="http://schemas.openxmlformats.org/officeDocument/2006/relationships/worksheet" Target="worksheets/sheet399.xml"/><Relationship Id="rId259" Type="http://schemas.openxmlformats.org/officeDocument/2006/relationships/worksheet" Target="worksheets/sheet259.xml"/><Relationship Id="rId424" Type="http://schemas.openxmlformats.org/officeDocument/2006/relationships/worksheet" Target="worksheets/sheet424.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worksheet" Target="worksheets/sheet368.xml"/><Relationship Id="rId172" Type="http://schemas.openxmlformats.org/officeDocument/2006/relationships/worksheet" Target="worksheets/sheet172.xml"/><Relationship Id="rId228" Type="http://schemas.openxmlformats.org/officeDocument/2006/relationships/worksheet" Target="worksheets/sheet228.xml"/><Relationship Id="rId435" Type="http://schemas.openxmlformats.org/officeDocument/2006/relationships/worksheet" Target="worksheets/sheet435.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379" Type="http://schemas.openxmlformats.org/officeDocument/2006/relationships/worksheet" Target="worksheets/sheet379.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390" Type="http://schemas.openxmlformats.org/officeDocument/2006/relationships/worksheet" Target="worksheets/sheet390.xml"/><Relationship Id="rId404" Type="http://schemas.openxmlformats.org/officeDocument/2006/relationships/worksheet" Target="worksheets/sheet404.xml"/><Relationship Id="rId446" Type="http://schemas.openxmlformats.org/officeDocument/2006/relationships/worksheet" Target="worksheets/sheet446.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415" Type="http://schemas.openxmlformats.org/officeDocument/2006/relationships/worksheet" Target="worksheets/sheet415.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worksheet" Target="worksheets/sheet370.xml"/><Relationship Id="rId426" Type="http://schemas.openxmlformats.org/officeDocument/2006/relationships/worksheet" Target="worksheets/sheet426.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381" Type="http://schemas.openxmlformats.org/officeDocument/2006/relationships/worksheet" Target="worksheets/sheet381.xml"/><Relationship Id="rId241" Type="http://schemas.openxmlformats.org/officeDocument/2006/relationships/worksheet" Target="worksheets/sheet241.xml"/><Relationship Id="rId437" Type="http://schemas.openxmlformats.org/officeDocument/2006/relationships/worksheet" Target="worksheets/sheet437.xml"/><Relationship Id="rId36" Type="http://schemas.openxmlformats.org/officeDocument/2006/relationships/worksheet" Target="worksheets/sheet36.xml"/><Relationship Id="rId283" Type="http://schemas.openxmlformats.org/officeDocument/2006/relationships/worksheet" Target="worksheets/sheet283.xml"/><Relationship Id="rId339" Type="http://schemas.openxmlformats.org/officeDocument/2006/relationships/worksheet" Target="worksheets/sheet339.xml"/><Relationship Id="rId78" Type="http://schemas.openxmlformats.org/officeDocument/2006/relationships/worksheet" Target="worksheets/sheet78.xml"/><Relationship Id="rId101" Type="http://schemas.openxmlformats.org/officeDocument/2006/relationships/worksheet" Target="worksheets/sheet101.xml"/><Relationship Id="rId143" Type="http://schemas.openxmlformats.org/officeDocument/2006/relationships/worksheet" Target="worksheets/sheet143.xml"/><Relationship Id="rId185" Type="http://schemas.openxmlformats.org/officeDocument/2006/relationships/worksheet" Target="worksheets/sheet185.xml"/><Relationship Id="rId350" Type="http://schemas.openxmlformats.org/officeDocument/2006/relationships/worksheet" Target="worksheets/sheet350.xml"/><Relationship Id="rId406" Type="http://schemas.openxmlformats.org/officeDocument/2006/relationships/worksheet" Target="worksheets/sheet406.xml"/><Relationship Id="rId9" Type="http://schemas.openxmlformats.org/officeDocument/2006/relationships/worksheet" Target="worksheets/sheet9.xml"/><Relationship Id="rId210" Type="http://schemas.openxmlformats.org/officeDocument/2006/relationships/worksheet" Target="worksheets/sheet210.xml"/><Relationship Id="rId392" Type="http://schemas.openxmlformats.org/officeDocument/2006/relationships/worksheet" Target="worksheets/sheet392.xml"/><Relationship Id="rId448" Type="http://schemas.openxmlformats.org/officeDocument/2006/relationships/worksheet" Target="worksheets/sheet448.xml"/><Relationship Id="rId252" Type="http://schemas.openxmlformats.org/officeDocument/2006/relationships/worksheet" Target="worksheets/sheet252.xml"/><Relationship Id="rId294" Type="http://schemas.openxmlformats.org/officeDocument/2006/relationships/worksheet" Target="worksheets/sheet294.xml"/><Relationship Id="rId308" Type="http://schemas.openxmlformats.org/officeDocument/2006/relationships/worksheet" Target="worksheets/sheet308.xml"/><Relationship Id="rId47" Type="http://schemas.openxmlformats.org/officeDocument/2006/relationships/worksheet" Target="worksheets/sheet47.xml"/><Relationship Id="rId89" Type="http://schemas.openxmlformats.org/officeDocument/2006/relationships/worksheet" Target="worksheets/sheet89.xml"/><Relationship Id="rId112" Type="http://schemas.openxmlformats.org/officeDocument/2006/relationships/worksheet" Target="worksheets/sheet112.xml"/><Relationship Id="rId154" Type="http://schemas.openxmlformats.org/officeDocument/2006/relationships/worksheet" Target="worksheets/sheet154.xml"/><Relationship Id="rId361" Type="http://schemas.openxmlformats.org/officeDocument/2006/relationships/worksheet" Target="worksheets/sheet361.xml"/><Relationship Id="rId196" Type="http://schemas.openxmlformats.org/officeDocument/2006/relationships/worksheet" Target="worksheets/sheet196.xml"/><Relationship Id="rId417" Type="http://schemas.openxmlformats.org/officeDocument/2006/relationships/worksheet" Target="worksheets/sheet417.xml"/><Relationship Id="rId16" Type="http://schemas.openxmlformats.org/officeDocument/2006/relationships/worksheet" Target="worksheets/sheet16.xml"/><Relationship Id="rId221" Type="http://schemas.openxmlformats.org/officeDocument/2006/relationships/worksheet" Target="worksheets/sheet221.xml"/><Relationship Id="rId263" Type="http://schemas.openxmlformats.org/officeDocument/2006/relationships/worksheet" Target="worksheets/sheet263.xml"/><Relationship Id="rId319" Type="http://schemas.openxmlformats.org/officeDocument/2006/relationships/worksheet" Target="worksheets/sheet319.xml"/><Relationship Id="rId58" Type="http://schemas.openxmlformats.org/officeDocument/2006/relationships/worksheet" Target="worksheets/sheet58.xml"/><Relationship Id="rId123" Type="http://schemas.openxmlformats.org/officeDocument/2006/relationships/worksheet" Target="worksheets/sheet123.xml"/><Relationship Id="rId330" Type="http://schemas.openxmlformats.org/officeDocument/2006/relationships/worksheet" Target="worksheets/sheet330.xml"/><Relationship Id="rId165" Type="http://schemas.openxmlformats.org/officeDocument/2006/relationships/worksheet" Target="worksheets/sheet165.xml"/><Relationship Id="rId372" Type="http://schemas.openxmlformats.org/officeDocument/2006/relationships/worksheet" Target="worksheets/sheet372.xml"/><Relationship Id="rId428" Type="http://schemas.openxmlformats.org/officeDocument/2006/relationships/worksheet" Target="worksheets/sheet428.xml"/><Relationship Id="rId232" Type="http://schemas.openxmlformats.org/officeDocument/2006/relationships/worksheet" Target="worksheets/sheet232.xml"/><Relationship Id="rId274" Type="http://schemas.openxmlformats.org/officeDocument/2006/relationships/worksheet" Target="worksheets/sheet274.xml"/><Relationship Id="rId27" Type="http://schemas.openxmlformats.org/officeDocument/2006/relationships/worksheet" Target="worksheets/sheet27.xml"/><Relationship Id="rId69" Type="http://schemas.openxmlformats.org/officeDocument/2006/relationships/worksheet" Target="worksheets/sheet69.xml"/><Relationship Id="rId134" Type="http://schemas.openxmlformats.org/officeDocument/2006/relationships/worksheet" Target="worksheets/sheet134.xml"/><Relationship Id="rId80" Type="http://schemas.openxmlformats.org/officeDocument/2006/relationships/worksheet" Target="worksheets/sheet80.xml"/><Relationship Id="rId176" Type="http://schemas.openxmlformats.org/officeDocument/2006/relationships/worksheet" Target="worksheets/sheet176.xml"/><Relationship Id="rId341" Type="http://schemas.openxmlformats.org/officeDocument/2006/relationships/worksheet" Target="worksheets/sheet341.xml"/><Relationship Id="rId383" Type="http://schemas.openxmlformats.org/officeDocument/2006/relationships/worksheet" Target="worksheets/sheet383.xml"/><Relationship Id="rId439" Type="http://schemas.openxmlformats.org/officeDocument/2006/relationships/worksheet" Target="worksheets/sheet439.xml"/><Relationship Id="rId201" Type="http://schemas.openxmlformats.org/officeDocument/2006/relationships/worksheet" Target="worksheets/sheet201.xml"/><Relationship Id="rId243" Type="http://schemas.openxmlformats.org/officeDocument/2006/relationships/worksheet" Target="worksheets/sheet243.xml"/><Relationship Id="rId285" Type="http://schemas.openxmlformats.org/officeDocument/2006/relationships/worksheet" Target="worksheets/sheet285.xml"/><Relationship Id="rId450" Type="http://schemas.openxmlformats.org/officeDocument/2006/relationships/theme" Target="theme/theme1.xml"/><Relationship Id="rId38" Type="http://schemas.openxmlformats.org/officeDocument/2006/relationships/worksheet" Target="worksheets/sheet38.xml"/><Relationship Id="rId103" Type="http://schemas.openxmlformats.org/officeDocument/2006/relationships/worksheet" Target="worksheets/sheet103.xml"/><Relationship Id="rId310" Type="http://schemas.openxmlformats.org/officeDocument/2006/relationships/worksheet" Target="worksheets/sheet310.xml"/><Relationship Id="rId91" Type="http://schemas.openxmlformats.org/officeDocument/2006/relationships/worksheet" Target="worksheets/sheet91.xml"/><Relationship Id="rId145" Type="http://schemas.openxmlformats.org/officeDocument/2006/relationships/worksheet" Target="worksheets/sheet145.xml"/><Relationship Id="rId187" Type="http://schemas.openxmlformats.org/officeDocument/2006/relationships/worksheet" Target="worksheets/sheet187.xml"/><Relationship Id="rId352" Type="http://schemas.openxmlformats.org/officeDocument/2006/relationships/worksheet" Target="worksheets/sheet352.xml"/><Relationship Id="rId394" Type="http://schemas.openxmlformats.org/officeDocument/2006/relationships/worksheet" Target="worksheets/sheet394.xml"/><Relationship Id="rId408" Type="http://schemas.openxmlformats.org/officeDocument/2006/relationships/worksheet" Target="worksheets/sheet408.xml"/><Relationship Id="rId212" Type="http://schemas.openxmlformats.org/officeDocument/2006/relationships/worksheet" Target="worksheets/sheet212.xml"/><Relationship Id="rId254" Type="http://schemas.openxmlformats.org/officeDocument/2006/relationships/worksheet" Target="worksheets/sheet254.xml"/><Relationship Id="rId49" Type="http://schemas.openxmlformats.org/officeDocument/2006/relationships/worksheet" Target="worksheets/sheet49.xml"/><Relationship Id="rId114" Type="http://schemas.openxmlformats.org/officeDocument/2006/relationships/worksheet" Target="worksheets/sheet114.xml"/><Relationship Id="rId296" Type="http://schemas.openxmlformats.org/officeDocument/2006/relationships/worksheet" Target="worksheets/sheet296.xml"/><Relationship Id="rId60" Type="http://schemas.openxmlformats.org/officeDocument/2006/relationships/worksheet" Target="worksheets/sheet60.xml"/><Relationship Id="rId156" Type="http://schemas.openxmlformats.org/officeDocument/2006/relationships/worksheet" Target="worksheets/sheet156.xml"/><Relationship Id="rId198" Type="http://schemas.openxmlformats.org/officeDocument/2006/relationships/worksheet" Target="worksheets/sheet198.xml"/><Relationship Id="rId321" Type="http://schemas.openxmlformats.org/officeDocument/2006/relationships/worksheet" Target="worksheets/sheet321.xml"/><Relationship Id="rId363" Type="http://schemas.openxmlformats.org/officeDocument/2006/relationships/worksheet" Target="worksheets/sheet363.xml"/><Relationship Id="rId419" Type="http://schemas.openxmlformats.org/officeDocument/2006/relationships/worksheet" Target="worksheets/sheet419.xml"/><Relationship Id="rId223" Type="http://schemas.openxmlformats.org/officeDocument/2006/relationships/worksheet" Target="worksheets/sheet223.xml"/><Relationship Id="rId430" Type="http://schemas.openxmlformats.org/officeDocument/2006/relationships/worksheet" Target="worksheets/sheet430.xml"/><Relationship Id="rId18" Type="http://schemas.openxmlformats.org/officeDocument/2006/relationships/worksheet" Target="worksheets/sheet18.xml"/><Relationship Id="rId265" Type="http://schemas.openxmlformats.org/officeDocument/2006/relationships/worksheet" Target="worksheets/sheet265.xml"/><Relationship Id="rId125" Type="http://schemas.openxmlformats.org/officeDocument/2006/relationships/worksheet" Target="worksheets/sheet125.xml"/><Relationship Id="rId167" Type="http://schemas.openxmlformats.org/officeDocument/2006/relationships/worksheet" Target="worksheets/sheet167.xml"/><Relationship Id="rId332" Type="http://schemas.openxmlformats.org/officeDocument/2006/relationships/worksheet" Target="worksheets/sheet332.xml"/><Relationship Id="rId374" Type="http://schemas.openxmlformats.org/officeDocument/2006/relationships/worksheet" Target="worksheets/sheet374.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420" Type="http://schemas.openxmlformats.org/officeDocument/2006/relationships/worksheet" Target="worksheets/sheet420.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41" Type="http://schemas.openxmlformats.org/officeDocument/2006/relationships/worksheet" Target="worksheets/sheet441.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385" Type="http://schemas.openxmlformats.org/officeDocument/2006/relationships/worksheet" Target="worksheets/sheet385.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410" Type="http://schemas.openxmlformats.org/officeDocument/2006/relationships/worksheet" Target="worksheets/sheet410.xml"/><Relationship Id="rId431" Type="http://schemas.openxmlformats.org/officeDocument/2006/relationships/worksheet" Target="worksheets/sheet431.xml"/><Relationship Id="rId452" Type="http://schemas.openxmlformats.org/officeDocument/2006/relationships/sharedStrings" Target="sharedStrings.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75" Type="http://schemas.openxmlformats.org/officeDocument/2006/relationships/worksheet" Target="worksheets/sheet375.xml"/><Relationship Id="rId396" Type="http://schemas.openxmlformats.org/officeDocument/2006/relationships/worksheet" Target="worksheets/sheet396.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400" Type="http://schemas.openxmlformats.org/officeDocument/2006/relationships/worksheet" Target="worksheets/sheet400.xml"/><Relationship Id="rId421" Type="http://schemas.openxmlformats.org/officeDocument/2006/relationships/worksheet" Target="worksheets/sheet421.xml"/><Relationship Id="rId442" Type="http://schemas.openxmlformats.org/officeDocument/2006/relationships/worksheet" Target="worksheets/sheet442.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386" Type="http://schemas.openxmlformats.org/officeDocument/2006/relationships/worksheet" Target="worksheets/sheet386.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411" Type="http://schemas.openxmlformats.org/officeDocument/2006/relationships/worksheet" Target="worksheets/sheet411.xml"/><Relationship Id="rId432" Type="http://schemas.openxmlformats.org/officeDocument/2006/relationships/worksheet" Target="worksheets/sheet432.xml"/><Relationship Id="rId453" Type="http://schemas.microsoft.com/office/2017/10/relationships/person" Target="persons/person.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376" Type="http://schemas.openxmlformats.org/officeDocument/2006/relationships/worksheet" Target="worksheets/sheet376.xml"/><Relationship Id="rId397" Type="http://schemas.openxmlformats.org/officeDocument/2006/relationships/worksheet" Target="worksheets/sheet397.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401" Type="http://schemas.openxmlformats.org/officeDocument/2006/relationships/worksheet" Target="worksheets/sheet401.xml"/><Relationship Id="rId422" Type="http://schemas.openxmlformats.org/officeDocument/2006/relationships/worksheet" Target="worksheets/sheet422.xml"/><Relationship Id="rId443" Type="http://schemas.openxmlformats.org/officeDocument/2006/relationships/worksheet" Target="worksheets/sheet443.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387" Type="http://schemas.openxmlformats.org/officeDocument/2006/relationships/worksheet" Target="worksheets/sheet387.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412" Type="http://schemas.openxmlformats.org/officeDocument/2006/relationships/worksheet" Target="worksheets/sheet412.xml"/><Relationship Id="rId107" Type="http://schemas.openxmlformats.org/officeDocument/2006/relationships/worksheet" Target="worksheets/sheet107.xml"/><Relationship Id="rId289" Type="http://schemas.openxmlformats.org/officeDocument/2006/relationships/worksheet" Target="worksheets/sheet289.xml"/><Relationship Id="rId454" Type="http://schemas.openxmlformats.org/officeDocument/2006/relationships/calcChain" Target="calcChain.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398" Type="http://schemas.openxmlformats.org/officeDocument/2006/relationships/worksheet" Target="worksheets/sheet398.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423" Type="http://schemas.openxmlformats.org/officeDocument/2006/relationships/worksheet" Target="worksheets/sheet423.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434" Type="http://schemas.openxmlformats.org/officeDocument/2006/relationships/worksheet" Target="worksheets/sheet434.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378" Type="http://schemas.openxmlformats.org/officeDocument/2006/relationships/worksheet" Target="worksheets/sheet378.xml"/><Relationship Id="rId403" Type="http://schemas.openxmlformats.org/officeDocument/2006/relationships/worksheet" Target="worksheets/sheet403.xml"/><Relationship Id="rId6" Type="http://schemas.openxmlformats.org/officeDocument/2006/relationships/worksheet" Target="worksheets/sheet6.xml"/><Relationship Id="rId238" Type="http://schemas.openxmlformats.org/officeDocument/2006/relationships/worksheet" Target="worksheets/sheet238.xml"/><Relationship Id="rId445" Type="http://schemas.openxmlformats.org/officeDocument/2006/relationships/worksheet" Target="worksheets/sheet445.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389" Type="http://schemas.openxmlformats.org/officeDocument/2006/relationships/worksheet" Target="worksheets/sheet389.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414" Type="http://schemas.openxmlformats.org/officeDocument/2006/relationships/worksheet" Target="worksheets/sheet414.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425" Type="http://schemas.openxmlformats.org/officeDocument/2006/relationships/worksheet" Target="worksheets/sheet425.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worksheet" Target="worksheets/sheet369.xml"/><Relationship Id="rId173" Type="http://schemas.openxmlformats.org/officeDocument/2006/relationships/worksheet" Target="worksheets/sheet173.xml"/><Relationship Id="rId229" Type="http://schemas.openxmlformats.org/officeDocument/2006/relationships/worksheet" Target="worksheets/sheet229.xml"/><Relationship Id="rId380" Type="http://schemas.openxmlformats.org/officeDocument/2006/relationships/worksheet" Target="worksheets/sheet380.xml"/><Relationship Id="rId436" Type="http://schemas.openxmlformats.org/officeDocument/2006/relationships/worksheet" Target="worksheets/sheet436.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391" Type="http://schemas.openxmlformats.org/officeDocument/2006/relationships/worksheet" Target="worksheets/sheet391.xml"/><Relationship Id="rId405" Type="http://schemas.openxmlformats.org/officeDocument/2006/relationships/worksheet" Target="worksheets/sheet405.xml"/><Relationship Id="rId447" Type="http://schemas.openxmlformats.org/officeDocument/2006/relationships/worksheet" Target="worksheets/sheet447.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416" Type="http://schemas.openxmlformats.org/officeDocument/2006/relationships/worksheet" Target="worksheets/sheet416.xml"/><Relationship Id="rId220" Type="http://schemas.openxmlformats.org/officeDocument/2006/relationships/worksheet" Target="worksheets/sheet220.xml"/><Relationship Id="rId15" Type="http://schemas.openxmlformats.org/officeDocument/2006/relationships/worksheet" Target="worksheets/sheet15.xml"/><Relationship Id="rId57" Type="http://schemas.openxmlformats.org/officeDocument/2006/relationships/worksheet" Target="worksheets/sheet57.xml"/><Relationship Id="rId262" Type="http://schemas.openxmlformats.org/officeDocument/2006/relationships/worksheet" Target="worksheets/sheet262.xml"/><Relationship Id="rId318" Type="http://schemas.openxmlformats.org/officeDocument/2006/relationships/worksheet" Target="worksheets/sheet318.xml"/><Relationship Id="rId99" Type="http://schemas.openxmlformats.org/officeDocument/2006/relationships/worksheet" Target="worksheets/sheet99.xml"/><Relationship Id="rId122" Type="http://schemas.openxmlformats.org/officeDocument/2006/relationships/worksheet" Target="worksheets/sheet122.xml"/><Relationship Id="rId164" Type="http://schemas.openxmlformats.org/officeDocument/2006/relationships/worksheet" Target="worksheets/sheet164.xml"/><Relationship Id="rId371" Type="http://schemas.openxmlformats.org/officeDocument/2006/relationships/worksheet" Target="worksheets/sheet371.xml"/><Relationship Id="rId427" Type="http://schemas.openxmlformats.org/officeDocument/2006/relationships/worksheet" Target="worksheets/sheet427.xml"/><Relationship Id="rId26" Type="http://schemas.openxmlformats.org/officeDocument/2006/relationships/worksheet" Target="worksheets/sheet26.xml"/><Relationship Id="rId231" Type="http://schemas.openxmlformats.org/officeDocument/2006/relationships/worksheet" Target="worksheets/sheet231.xml"/><Relationship Id="rId273" Type="http://schemas.openxmlformats.org/officeDocument/2006/relationships/worksheet" Target="worksheets/sheet273.xml"/><Relationship Id="rId329" Type="http://schemas.openxmlformats.org/officeDocument/2006/relationships/worksheet" Target="worksheets/sheet329.xml"/><Relationship Id="rId68" Type="http://schemas.openxmlformats.org/officeDocument/2006/relationships/worksheet" Target="worksheets/sheet68.xml"/><Relationship Id="rId133" Type="http://schemas.openxmlformats.org/officeDocument/2006/relationships/worksheet" Target="worksheets/sheet133.xml"/><Relationship Id="rId175" Type="http://schemas.openxmlformats.org/officeDocument/2006/relationships/worksheet" Target="worksheets/sheet175.xml"/><Relationship Id="rId340" Type="http://schemas.openxmlformats.org/officeDocument/2006/relationships/worksheet" Target="worksheets/sheet340.xml"/><Relationship Id="rId200" Type="http://schemas.openxmlformats.org/officeDocument/2006/relationships/worksheet" Target="worksheets/sheet200.xml"/><Relationship Id="rId382" Type="http://schemas.openxmlformats.org/officeDocument/2006/relationships/worksheet" Target="worksheets/sheet382.xml"/><Relationship Id="rId438" Type="http://schemas.openxmlformats.org/officeDocument/2006/relationships/worksheet" Target="worksheets/sheet438.xml"/><Relationship Id="rId242" Type="http://schemas.openxmlformats.org/officeDocument/2006/relationships/worksheet" Target="worksheets/sheet242.xml"/><Relationship Id="rId284" Type="http://schemas.openxmlformats.org/officeDocument/2006/relationships/worksheet" Target="worksheets/sheet284.xml"/><Relationship Id="rId37" Type="http://schemas.openxmlformats.org/officeDocument/2006/relationships/worksheet" Target="worksheets/sheet37.xml"/><Relationship Id="rId79" Type="http://schemas.openxmlformats.org/officeDocument/2006/relationships/worksheet" Target="worksheets/sheet79.xml"/><Relationship Id="rId102" Type="http://schemas.openxmlformats.org/officeDocument/2006/relationships/worksheet" Target="worksheets/sheet102.xml"/><Relationship Id="rId144" Type="http://schemas.openxmlformats.org/officeDocument/2006/relationships/worksheet" Target="worksheets/sheet144.xml"/><Relationship Id="rId90" Type="http://schemas.openxmlformats.org/officeDocument/2006/relationships/worksheet" Target="worksheets/sheet90.xml"/><Relationship Id="rId186" Type="http://schemas.openxmlformats.org/officeDocument/2006/relationships/worksheet" Target="worksheets/sheet186.xml"/><Relationship Id="rId351" Type="http://schemas.openxmlformats.org/officeDocument/2006/relationships/worksheet" Target="worksheets/sheet351.xml"/><Relationship Id="rId393" Type="http://schemas.openxmlformats.org/officeDocument/2006/relationships/worksheet" Target="worksheets/sheet393.xml"/><Relationship Id="rId407" Type="http://schemas.openxmlformats.org/officeDocument/2006/relationships/worksheet" Target="worksheets/sheet407.xml"/><Relationship Id="rId449" Type="http://schemas.openxmlformats.org/officeDocument/2006/relationships/worksheet" Target="worksheets/sheet449.xml"/><Relationship Id="rId211" Type="http://schemas.openxmlformats.org/officeDocument/2006/relationships/worksheet" Target="worksheets/sheet211.xml"/><Relationship Id="rId253" Type="http://schemas.openxmlformats.org/officeDocument/2006/relationships/worksheet" Target="worksheets/sheet253.xml"/><Relationship Id="rId295" Type="http://schemas.openxmlformats.org/officeDocument/2006/relationships/worksheet" Target="worksheets/sheet295.xml"/><Relationship Id="rId309" Type="http://schemas.openxmlformats.org/officeDocument/2006/relationships/worksheet" Target="worksheets/sheet309.xml"/><Relationship Id="rId48" Type="http://schemas.openxmlformats.org/officeDocument/2006/relationships/worksheet" Target="worksheets/sheet48.xml"/><Relationship Id="rId113" Type="http://schemas.openxmlformats.org/officeDocument/2006/relationships/worksheet" Target="worksheets/sheet113.xml"/><Relationship Id="rId320" Type="http://schemas.openxmlformats.org/officeDocument/2006/relationships/worksheet" Target="worksheets/sheet320.xml"/><Relationship Id="rId155" Type="http://schemas.openxmlformats.org/officeDocument/2006/relationships/worksheet" Target="worksheets/sheet155.xml"/><Relationship Id="rId197" Type="http://schemas.openxmlformats.org/officeDocument/2006/relationships/worksheet" Target="worksheets/sheet197.xml"/><Relationship Id="rId362" Type="http://schemas.openxmlformats.org/officeDocument/2006/relationships/worksheet" Target="worksheets/sheet362.xml"/><Relationship Id="rId418" Type="http://schemas.openxmlformats.org/officeDocument/2006/relationships/worksheet" Target="worksheets/sheet418.xml"/><Relationship Id="rId222" Type="http://schemas.openxmlformats.org/officeDocument/2006/relationships/worksheet" Target="worksheets/sheet222.xml"/><Relationship Id="rId264" Type="http://schemas.openxmlformats.org/officeDocument/2006/relationships/worksheet" Target="worksheets/sheet264.xml"/><Relationship Id="rId17" Type="http://schemas.openxmlformats.org/officeDocument/2006/relationships/worksheet" Target="worksheets/sheet17.xml"/><Relationship Id="rId59" Type="http://schemas.openxmlformats.org/officeDocument/2006/relationships/worksheet" Target="worksheets/sheet59.xml"/><Relationship Id="rId124" Type="http://schemas.openxmlformats.org/officeDocument/2006/relationships/worksheet" Target="worksheets/sheet124.xml"/><Relationship Id="rId70" Type="http://schemas.openxmlformats.org/officeDocument/2006/relationships/worksheet" Target="worksheets/sheet70.xml"/><Relationship Id="rId166" Type="http://schemas.openxmlformats.org/officeDocument/2006/relationships/worksheet" Target="worksheets/sheet166.xml"/><Relationship Id="rId331" Type="http://schemas.openxmlformats.org/officeDocument/2006/relationships/worksheet" Target="worksheets/sheet331.xml"/><Relationship Id="rId373" Type="http://schemas.openxmlformats.org/officeDocument/2006/relationships/worksheet" Target="worksheets/sheet373.xml"/><Relationship Id="rId429" Type="http://schemas.openxmlformats.org/officeDocument/2006/relationships/worksheet" Target="worksheets/sheet429.xml"/><Relationship Id="rId1" Type="http://schemas.openxmlformats.org/officeDocument/2006/relationships/worksheet" Target="worksheets/sheet1.xml"/><Relationship Id="rId233" Type="http://schemas.openxmlformats.org/officeDocument/2006/relationships/worksheet" Target="worksheets/sheet233.xml"/><Relationship Id="rId440" Type="http://schemas.openxmlformats.org/officeDocument/2006/relationships/worksheet" Target="worksheets/sheet440.xml"/><Relationship Id="rId28" Type="http://schemas.openxmlformats.org/officeDocument/2006/relationships/worksheet" Target="worksheets/sheet28.xml"/><Relationship Id="rId275" Type="http://schemas.openxmlformats.org/officeDocument/2006/relationships/worksheet" Target="worksheets/sheet275.xml"/><Relationship Id="rId300" Type="http://schemas.openxmlformats.org/officeDocument/2006/relationships/worksheet" Target="worksheets/sheet300.xml"/><Relationship Id="rId81" Type="http://schemas.openxmlformats.org/officeDocument/2006/relationships/worksheet" Target="worksheets/sheet81.xml"/><Relationship Id="rId135" Type="http://schemas.openxmlformats.org/officeDocument/2006/relationships/worksheet" Target="worksheets/sheet135.xml"/><Relationship Id="rId177" Type="http://schemas.openxmlformats.org/officeDocument/2006/relationships/worksheet" Target="worksheets/sheet177.xml"/><Relationship Id="rId342" Type="http://schemas.openxmlformats.org/officeDocument/2006/relationships/worksheet" Target="worksheets/sheet342.xml"/><Relationship Id="rId384" Type="http://schemas.openxmlformats.org/officeDocument/2006/relationships/worksheet" Target="worksheets/sheet384.xml"/><Relationship Id="rId202" Type="http://schemas.openxmlformats.org/officeDocument/2006/relationships/worksheet" Target="worksheets/sheet202.xml"/><Relationship Id="rId244" Type="http://schemas.openxmlformats.org/officeDocument/2006/relationships/worksheet" Target="worksheets/sheet244.xml"/><Relationship Id="rId39" Type="http://schemas.openxmlformats.org/officeDocument/2006/relationships/worksheet" Target="worksheets/sheet39.xml"/><Relationship Id="rId286" Type="http://schemas.openxmlformats.org/officeDocument/2006/relationships/worksheet" Target="worksheets/sheet286.xml"/><Relationship Id="rId451" Type="http://schemas.openxmlformats.org/officeDocument/2006/relationships/styles" Target="styles.xml"/><Relationship Id="rId50" Type="http://schemas.openxmlformats.org/officeDocument/2006/relationships/worksheet" Target="worksheets/sheet50.xml"/><Relationship Id="rId104" Type="http://schemas.openxmlformats.org/officeDocument/2006/relationships/worksheet" Target="worksheets/sheet104.xml"/><Relationship Id="rId146" Type="http://schemas.openxmlformats.org/officeDocument/2006/relationships/worksheet" Target="worksheets/sheet146.xml"/><Relationship Id="rId188" Type="http://schemas.openxmlformats.org/officeDocument/2006/relationships/worksheet" Target="worksheets/sheet188.xml"/><Relationship Id="rId311" Type="http://schemas.openxmlformats.org/officeDocument/2006/relationships/worksheet" Target="worksheets/sheet311.xml"/><Relationship Id="rId353" Type="http://schemas.openxmlformats.org/officeDocument/2006/relationships/worksheet" Target="worksheets/sheet353.xml"/><Relationship Id="rId395" Type="http://schemas.openxmlformats.org/officeDocument/2006/relationships/worksheet" Target="worksheets/sheet395.xml"/><Relationship Id="rId409" Type="http://schemas.openxmlformats.org/officeDocument/2006/relationships/worksheet" Target="worksheets/sheet409.xml"/></Relationships>
</file>

<file path=xl/persons/person.xml><?xml version="1.0" encoding="utf-8"?>
<personList xmlns="http://schemas.microsoft.com/office/spreadsheetml/2018/threadedcomments" xmlns:x="http://schemas.openxmlformats.org/spreadsheetml/2006/main">
  <person displayName="Meisie Beukes (NR)" id="{41DDE8BB-BB32-4CE3-9EA9-5398A3AE4BA3}" userId="S::BeukesM@sanral.co.za::2fec0457-e92e-47c4-b5b3-c4a641e6b8cc" providerId="AD"/>
  <person displayName="Eugene Jacobs (Pretoria)" id="{C80F20ED-5030-4DB5-977F-52472CA5EA15}" userId="S::Eugene.J@ixengineers.co.za::1c9918ff-45cb-45bd-916d-1c68b61edf35"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1" dT="2022-11-14T06:58:49.28" personId="{C80F20ED-5030-4DB5-977F-52472CA5EA15}" id="{E399EDDD-9E93-4862-9D65-6A94966A1F92}">
    <text>Should moving of households be added to  this description?</text>
  </threadedComment>
</ThreadedComments>
</file>

<file path=xl/threadedComments/threadedComment2.xml><?xml version="1.0" encoding="utf-8"?>
<ThreadedComments xmlns="http://schemas.microsoft.com/office/spreadsheetml/2018/threadedcomments" xmlns:x="http://schemas.openxmlformats.org/spreadsheetml/2006/main">
  <threadedComment ref="D18" dT="2022-11-14T07:29:02.34" personId="{C80F20ED-5030-4DB5-977F-52472CA5EA15}" id="{E994B6E6-4449-4530-A0A2-32CA5329D1CE}">
    <text>Check if text should stay in italics?</text>
  </threadedComment>
</ThreadedComments>
</file>

<file path=xl/threadedComments/threadedComment3.xml><?xml version="1.0" encoding="utf-8"?>
<ThreadedComments xmlns="http://schemas.microsoft.com/office/spreadsheetml/2018/threadedcomments" xmlns:x="http://schemas.openxmlformats.org/spreadsheetml/2006/main">
  <threadedComment ref="A22" dT="2022-11-14T07:46:21.19" personId="{C80F20ED-5030-4DB5-977F-52472CA5EA15}" id="{5759CBCA-9E74-477F-A869-3BADA822DB37}">
    <text>Check if this is described in standard documents or project documents.</text>
  </threadedComment>
</ThreadedComments>
</file>

<file path=xl/threadedComments/threadedComment4.xml><?xml version="1.0" encoding="utf-8"?>
<ThreadedComments xmlns="http://schemas.microsoft.com/office/spreadsheetml/2018/threadedcomments" xmlns:x="http://schemas.openxmlformats.org/spreadsheetml/2006/main">
  <threadedComment ref="E30" dT="2022-11-07T12:51:37.26" personId="{C80F20ED-5030-4DB5-977F-52472CA5EA15}" id="{3D4929AA-19C5-4E2E-BD50-FDD7F1F8A431}">
    <text>Add typical drawing reference</text>
  </threadedComment>
  <threadedComment ref="E30" dT="2022-11-14T08:08:03.00" personId="{C80F20ED-5030-4DB5-977F-52472CA5EA15}" id="{345E3AF5-9E04-486B-9E37-194B8C085F51}" parentId="{3D4929AA-19C5-4E2E-BD50-FDD7F1F8A431}">
    <text>Check if posts are indeed included or measured separately.</text>
  </threadedComment>
</ThreadedComments>
</file>

<file path=xl/threadedComments/threadedComment5.xml><?xml version="1.0" encoding="utf-8"?>
<ThreadedComments xmlns="http://schemas.microsoft.com/office/spreadsheetml/2018/threadedcomments" xmlns:x="http://schemas.openxmlformats.org/spreadsheetml/2006/main">
  <threadedComment ref="D7" dT="2024-02-06T15:28:27.46" personId="{41DDE8BB-BB32-4CE3-9EA9-5398A3AE4BA3}" id="{2E8A5839-497E-4EE8-85A2-1336CF476DB8}">
    <text>This is class C strength concrete and not durable concrete - if class C it must be C13.4.1.1 or else you have specified the wrong strength here if it should have been D concrete and not C</text>
  </threadedComment>
</ThreadedComment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microsoft.com/office/2017/10/relationships/threadedComment" Target="../threadedComments/threadedComment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3.bin"/><Relationship Id="rId4" Type="http://schemas.microsoft.com/office/2017/10/relationships/threadedComment" Target="../threadedComments/threadedComment3.xml"/></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6.bin"/><Relationship Id="rId4" Type="http://schemas.microsoft.com/office/2017/10/relationships/threadedComment" Target="../threadedComments/threadedComment4.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11.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254.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255.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259.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267.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270.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272.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276.xml.rels><?xml version="1.0" encoding="UTF-8" standalone="yes"?>
<Relationships xmlns="http://schemas.openxmlformats.org/package/2006/relationships"><Relationship Id="rId1" Type="http://schemas.openxmlformats.org/officeDocument/2006/relationships/printerSettings" Target="../printerSettings/printerSettings274.bin"/></Relationships>
</file>

<file path=xl/worksheets/_rels/sheet277.xml.rels><?xml version="1.0" encoding="UTF-8" standalone="yes"?>
<Relationships xmlns="http://schemas.openxmlformats.org/package/2006/relationships"><Relationship Id="rId1" Type="http://schemas.openxmlformats.org/officeDocument/2006/relationships/printerSettings" Target="../printerSettings/printerSettings275.bin"/></Relationships>
</file>

<file path=xl/worksheets/_rels/sheet278.xml.rels><?xml version="1.0" encoding="UTF-8" standalone="yes"?>
<Relationships xmlns="http://schemas.openxmlformats.org/package/2006/relationships"><Relationship Id="rId1" Type="http://schemas.openxmlformats.org/officeDocument/2006/relationships/printerSettings" Target="../printerSettings/printerSettings276.bin"/></Relationships>
</file>

<file path=xl/worksheets/_rels/sheet279.xml.rels><?xml version="1.0" encoding="UTF-8" standalone="yes"?>
<Relationships xmlns="http://schemas.openxmlformats.org/package/2006/relationships"><Relationship Id="rId1" Type="http://schemas.openxmlformats.org/officeDocument/2006/relationships/printerSettings" Target="../printerSettings/printerSettings277.bin"/></Relationships>
</file>

<file path=xl/worksheets/_rels/sheet280.xml.rels><?xml version="1.0" encoding="UTF-8" standalone="yes"?>
<Relationships xmlns="http://schemas.openxmlformats.org/package/2006/relationships"><Relationship Id="rId1" Type="http://schemas.openxmlformats.org/officeDocument/2006/relationships/printerSettings" Target="../printerSettings/printerSettings278.bin"/></Relationships>
</file>

<file path=xl/worksheets/_rels/sheet281.xml.rels><?xml version="1.0" encoding="UTF-8" standalone="yes"?>
<Relationships xmlns="http://schemas.openxmlformats.org/package/2006/relationships"><Relationship Id="rId1" Type="http://schemas.openxmlformats.org/officeDocument/2006/relationships/printerSettings" Target="../printerSettings/printerSettings279.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280.bin"/></Relationships>
</file>

<file path=xl/worksheets/_rels/sheet283.xml.rels><?xml version="1.0" encoding="UTF-8" standalone="yes"?>
<Relationships xmlns="http://schemas.openxmlformats.org/package/2006/relationships"><Relationship Id="rId1" Type="http://schemas.openxmlformats.org/officeDocument/2006/relationships/printerSettings" Target="../printerSettings/printerSettings281.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282.bin"/></Relationships>
</file>

<file path=xl/worksheets/_rels/sheet285.xml.rels><?xml version="1.0" encoding="UTF-8" standalone="yes"?>
<Relationships xmlns="http://schemas.openxmlformats.org/package/2006/relationships"><Relationship Id="rId1" Type="http://schemas.openxmlformats.org/officeDocument/2006/relationships/printerSettings" Target="../printerSettings/printerSettings283.bin"/></Relationships>
</file>

<file path=xl/worksheets/_rels/sheet286.xml.rels><?xml version="1.0" encoding="UTF-8" standalone="yes"?>
<Relationships xmlns="http://schemas.openxmlformats.org/package/2006/relationships"><Relationship Id="rId1" Type="http://schemas.openxmlformats.org/officeDocument/2006/relationships/printerSettings" Target="../printerSettings/printerSettings284.bin"/></Relationships>
</file>

<file path=xl/worksheets/_rels/sheet287.xml.rels><?xml version="1.0" encoding="UTF-8" standalone="yes"?>
<Relationships xmlns="http://schemas.openxmlformats.org/package/2006/relationships"><Relationship Id="rId1" Type="http://schemas.openxmlformats.org/officeDocument/2006/relationships/printerSettings" Target="../printerSettings/printerSettings285.bin"/></Relationships>
</file>

<file path=xl/worksheets/_rels/sheet288.xml.rels><?xml version="1.0" encoding="UTF-8" standalone="yes"?>
<Relationships xmlns="http://schemas.openxmlformats.org/package/2006/relationships"><Relationship Id="rId1" Type="http://schemas.openxmlformats.org/officeDocument/2006/relationships/printerSettings" Target="../printerSettings/printerSettings286.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287.bin"/></Relationships>
</file>

<file path=xl/worksheets/_rels/sheet290.xml.rels><?xml version="1.0" encoding="UTF-8" standalone="yes"?>
<Relationships xmlns="http://schemas.openxmlformats.org/package/2006/relationships"><Relationship Id="rId1" Type="http://schemas.openxmlformats.org/officeDocument/2006/relationships/printerSettings" Target="../printerSettings/printerSettings288.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289.bin"/></Relationships>
</file>

<file path=xl/worksheets/_rels/sheet292.xml.rels><?xml version="1.0" encoding="UTF-8" standalone="yes"?>
<Relationships xmlns="http://schemas.openxmlformats.org/package/2006/relationships"><Relationship Id="rId1" Type="http://schemas.openxmlformats.org/officeDocument/2006/relationships/printerSettings" Target="../printerSettings/printerSettings290.bin"/></Relationships>
</file>

<file path=xl/worksheets/_rels/sheet293.xml.rels><?xml version="1.0" encoding="UTF-8" standalone="yes"?>
<Relationships xmlns="http://schemas.openxmlformats.org/package/2006/relationships"><Relationship Id="rId1" Type="http://schemas.openxmlformats.org/officeDocument/2006/relationships/printerSettings" Target="../printerSettings/printerSettings291.bin"/></Relationships>
</file>

<file path=xl/worksheets/_rels/sheet294.xml.rels><?xml version="1.0" encoding="UTF-8" standalone="yes"?>
<Relationships xmlns="http://schemas.openxmlformats.org/package/2006/relationships"><Relationship Id="rId1" Type="http://schemas.openxmlformats.org/officeDocument/2006/relationships/printerSettings" Target="../printerSettings/printerSettings292.bin"/></Relationships>
</file>

<file path=xl/worksheets/_rels/sheet295.xml.rels><?xml version="1.0" encoding="UTF-8" standalone="yes"?>
<Relationships xmlns="http://schemas.openxmlformats.org/package/2006/relationships"><Relationship Id="rId1" Type="http://schemas.openxmlformats.org/officeDocument/2006/relationships/printerSettings" Target="../printerSettings/printerSettings293.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94.bin"/></Relationships>
</file>

<file path=xl/worksheets/_rels/sheet297.xml.rels><?xml version="1.0" encoding="UTF-8" standalone="yes"?>
<Relationships xmlns="http://schemas.openxmlformats.org/package/2006/relationships"><Relationship Id="rId1" Type="http://schemas.openxmlformats.org/officeDocument/2006/relationships/printerSettings" Target="../printerSettings/printerSettings295.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296.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297.bin"/></Relationships>
</file>

<file path=xl/worksheets/_rels/sheet300.xml.rels><?xml version="1.0" encoding="UTF-8" standalone="yes"?>
<Relationships xmlns="http://schemas.openxmlformats.org/package/2006/relationships"><Relationship Id="rId1" Type="http://schemas.openxmlformats.org/officeDocument/2006/relationships/printerSettings" Target="../printerSettings/printerSettings298.bin"/></Relationships>
</file>

<file path=xl/worksheets/_rels/sheet301.xml.rels><?xml version="1.0" encoding="UTF-8" standalone="yes"?>
<Relationships xmlns="http://schemas.openxmlformats.org/package/2006/relationships"><Relationship Id="rId1" Type="http://schemas.openxmlformats.org/officeDocument/2006/relationships/printerSettings" Target="../printerSettings/printerSettings299.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300.bin"/></Relationships>
</file>

<file path=xl/worksheets/_rels/sheet303.xml.rels><?xml version="1.0" encoding="UTF-8" standalone="yes"?>
<Relationships xmlns="http://schemas.openxmlformats.org/package/2006/relationships"><Relationship Id="rId1" Type="http://schemas.openxmlformats.org/officeDocument/2006/relationships/printerSettings" Target="../printerSettings/printerSettings301.bin"/></Relationships>
</file>

<file path=xl/worksheets/_rels/sheet304.xml.rels><?xml version="1.0" encoding="UTF-8" standalone="yes"?>
<Relationships xmlns="http://schemas.openxmlformats.org/package/2006/relationships"><Relationship Id="rId1" Type="http://schemas.openxmlformats.org/officeDocument/2006/relationships/printerSettings" Target="../printerSettings/printerSettings302.bin"/></Relationships>
</file>

<file path=xl/worksheets/_rels/sheet305.xml.rels><?xml version="1.0" encoding="UTF-8" standalone="yes"?>
<Relationships xmlns="http://schemas.openxmlformats.org/package/2006/relationships"><Relationship Id="rId1" Type="http://schemas.openxmlformats.org/officeDocument/2006/relationships/printerSettings" Target="../printerSettings/printerSettings303.bin"/></Relationships>
</file>

<file path=xl/worksheets/_rels/sheet306.xml.rels><?xml version="1.0" encoding="UTF-8" standalone="yes"?>
<Relationships xmlns="http://schemas.openxmlformats.org/package/2006/relationships"><Relationship Id="rId1" Type="http://schemas.openxmlformats.org/officeDocument/2006/relationships/printerSettings" Target="../printerSettings/printerSettings304.bin"/></Relationships>
</file>

<file path=xl/worksheets/_rels/sheet307.xml.rels><?xml version="1.0" encoding="UTF-8" standalone="yes"?>
<Relationships xmlns="http://schemas.openxmlformats.org/package/2006/relationships"><Relationship Id="rId1" Type="http://schemas.openxmlformats.org/officeDocument/2006/relationships/printerSettings" Target="../printerSettings/printerSettings305.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306.bin"/></Relationships>
</file>

<file path=xl/worksheets/_rels/sheet309.xml.rels><?xml version="1.0" encoding="UTF-8" standalone="yes"?>
<Relationships xmlns="http://schemas.openxmlformats.org/package/2006/relationships"><Relationship Id="rId1" Type="http://schemas.openxmlformats.org/officeDocument/2006/relationships/printerSettings" Target="../printerSettings/printerSettings307.bin"/></Relationships>
</file>

<file path=xl/worksheets/_rels/sheet310.xml.rels><?xml version="1.0" encoding="UTF-8" standalone="yes"?>
<Relationships xmlns="http://schemas.openxmlformats.org/package/2006/relationships"><Relationship Id="rId1" Type="http://schemas.openxmlformats.org/officeDocument/2006/relationships/printerSettings" Target="../printerSettings/printerSettings308.bin"/></Relationships>
</file>

<file path=xl/worksheets/_rels/sheet311.xml.rels><?xml version="1.0" encoding="UTF-8" standalone="yes"?>
<Relationships xmlns="http://schemas.openxmlformats.org/package/2006/relationships"><Relationship Id="rId1" Type="http://schemas.openxmlformats.org/officeDocument/2006/relationships/printerSettings" Target="../printerSettings/printerSettings309.bin"/></Relationships>
</file>

<file path=xl/worksheets/_rels/sheet312.xml.rels><?xml version="1.0" encoding="UTF-8" standalone="yes"?>
<Relationships xmlns="http://schemas.openxmlformats.org/package/2006/relationships"><Relationship Id="rId1" Type="http://schemas.openxmlformats.org/officeDocument/2006/relationships/printerSettings" Target="../printerSettings/printerSettings310.bin"/></Relationships>
</file>

<file path=xl/worksheets/_rels/sheet313.xml.rels><?xml version="1.0" encoding="UTF-8" standalone="yes"?>
<Relationships xmlns="http://schemas.openxmlformats.org/package/2006/relationships"><Relationship Id="rId1" Type="http://schemas.openxmlformats.org/officeDocument/2006/relationships/printerSettings" Target="../printerSettings/printerSettings311.bin"/></Relationships>
</file>

<file path=xl/worksheets/_rels/sheet314.xml.rels><?xml version="1.0" encoding="UTF-8" standalone="yes"?>
<Relationships xmlns="http://schemas.openxmlformats.org/package/2006/relationships"><Relationship Id="rId1" Type="http://schemas.openxmlformats.org/officeDocument/2006/relationships/printerSettings" Target="../printerSettings/printerSettings312.bin"/></Relationships>
</file>

<file path=xl/worksheets/_rels/sheet315.xml.rels><?xml version="1.0" encoding="UTF-8" standalone="yes"?>
<Relationships xmlns="http://schemas.openxmlformats.org/package/2006/relationships"><Relationship Id="rId1" Type="http://schemas.openxmlformats.org/officeDocument/2006/relationships/printerSettings" Target="../printerSettings/printerSettings313.bin"/></Relationships>
</file>

<file path=xl/worksheets/_rels/sheet316.xml.rels><?xml version="1.0" encoding="UTF-8" standalone="yes"?>
<Relationships xmlns="http://schemas.openxmlformats.org/package/2006/relationships"><Relationship Id="rId1" Type="http://schemas.openxmlformats.org/officeDocument/2006/relationships/printerSettings" Target="../printerSettings/printerSettings314.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315.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316.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317.bin"/></Relationships>
</file>

<file path=xl/worksheets/_rels/sheet320.xml.rels><?xml version="1.0" encoding="UTF-8" standalone="yes"?>
<Relationships xmlns="http://schemas.openxmlformats.org/package/2006/relationships"><Relationship Id="rId1" Type="http://schemas.openxmlformats.org/officeDocument/2006/relationships/printerSettings" Target="../printerSettings/printerSettings318.bin"/></Relationships>
</file>

<file path=xl/worksheets/_rels/sheet321.xml.rels><?xml version="1.0" encoding="UTF-8" standalone="yes"?>
<Relationships xmlns="http://schemas.openxmlformats.org/package/2006/relationships"><Relationship Id="rId1" Type="http://schemas.openxmlformats.org/officeDocument/2006/relationships/printerSettings" Target="../printerSettings/printerSettings319.bin"/></Relationships>
</file>

<file path=xl/worksheets/_rels/sheet322.xml.rels><?xml version="1.0" encoding="UTF-8" standalone="yes"?>
<Relationships xmlns="http://schemas.openxmlformats.org/package/2006/relationships"><Relationship Id="rId1" Type="http://schemas.openxmlformats.org/officeDocument/2006/relationships/printerSettings" Target="../printerSettings/printerSettings320.bin"/></Relationships>
</file>

<file path=xl/worksheets/_rels/sheet323.xml.rels><?xml version="1.0" encoding="UTF-8" standalone="yes"?>
<Relationships xmlns="http://schemas.openxmlformats.org/package/2006/relationships"><Relationship Id="rId1" Type="http://schemas.openxmlformats.org/officeDocument/2006/relationships/printerSettings" Target="../printerSettings/printerSettings321.bin"/></Relationships>
</file>

<file path=xl/worksheets/_rels/sheet324.xml.rels><?xml version="1.0" encoding="UTF-8" standalone="yes"?>
<Relationships xmlns="http://schemas.openxmlformats.org/package/2006/relationships"><Relationship Id="rId1" Type="http://schemas.openxmlformats.org/officeDocument/2006/relationships/printerSettings" Target="../printerSettings/printerSettings322.bin"/></Relationships>
</file>

<file path=xl/worksheets/_rels/sheet325.xml.rels><?xml version="1.0" encoding="UTF-8" standalone="yes"?>
<Relationships xmlns="http://schemas.openxmlformats.org/package/2006/relationships"><Relationship Id="rId1" Type="http://schemas.openxmlformats.org/officeDocument/2006/relationships/printerSettings" Target="../printerSettings/printerSettings323.bin"/></Relationships>
</file>

<file path=xl/worksheets/_rels/sheet326.xml.rels><?xml version="1.0" encoding="UTF-8" standalone="yes"?>
<Relationships xmlns="http://schemas.openxmlformats.org/package/2006/relationships"><Relationship Id="rId1" Type="http://schemas.openxmlformats.org/officeDocument/2006/relationships/printerSettings" Target="../printerSettings/printerSettings324.bin"/></Relationships>
</file>

<file path=xl/worksheets/_rels/sheet327.xml.rels><?xml version="1.0" encoding="UTF-8" standalone="yes"?>
<Relationships xmlns="http://schemas.openxmlformats.org/package/2006/relationships"><Relationship Id="rId1" Type="http://schemas.openxmlformats.org/officeDocument/2006/relationships/printerSettings" Target="../printerSettings/printerSettings325.bin"/></Relationships>
</file>

<file path=xl/worksheets/_rels/sheet328.xml.rels><?xml version="1.0" encoding="UTF-8" standalone="yes"?>
<Relationships xmlns="http://schemas.openxmlformats.org/package/2006/relationships"><Relationship Id="rId1" Type="http://schemas.openxmlformats.org/officeDocument/2006/relationships/printerSettings" Target="../printerSettings/printerSettings326.bin"/></Relationships>
</file>

<file path=xl/worksheets/_rels/sheet329.xml.rels><?xml version="1.0" encoding="UTF-8" standalone="yes"?>
<Relationships xmlns="http://schemas.openxmlformats.org/package/2006/relationships"><Relationship Id="rId1" Type="http://schemas.openxmlformats.org/officeDocument/2006/relationships/printerSettings" Target="../printerSettings/printerSettings327.bin"/></Relationships>
</file>

<file path=xl/worksheets/_rels/sheet330.xml.rels><?xml version="1.0" encoding="UTF-8" standalone="yes"?>
<Relationships xmlns="http://schemas.openxmlformats.org/package/2006/relationships"><Relationship Id="rId1" Type="http://schemas.openxmlformats.org/officeDocument/2006/relationships/printerSettings" Target="../printerSettings/printerSettings328.bin"/></Relationships>
</file>

<file path=xl/worksheets/_rels/sheet331.xml.rels><?xml version="1.0" encoding="UTF-8" standalone="yes"?>
<Relationships xmlns="http://schemas.openxmlformats.org/package/2006/relationships"><Relationship Id="rId1" Type="http://schemas.openxmlformats.org/officeDocument/2006/relationships/printerSettings" Target="../printerSettings/printerSettings329.bin"/></Relationships>
</file>

<file path=xl/worksheets/_rels/sheet332.xml.rels><?xml version="1.0" encoding="UTF-8" standalone="yes"?>
<Relationships xmlns="http://schemas.openxmlformats.org/package/2006/relationships"><Relationship Id="rId1" Type="http://schemas.openxmlformats.org/officeDocument/2006/relationships/printerSettings" Target="../printerSettings/printerSettings330.bin"/></Relationships>
</file>

<file path=xl/worksheets/_rels/sheet333.xml.rels><?xml version="1.0" encoding="UTF-8" standalone="yes"?>
<Relationships xmlns="http://schemas.openxmlformats.org/package/2006/relationships"><Relationship Id="rId1" Type="http://schemas.openxmlformats.org/officeDocument/2006/relationships/printerSettings" Target="../printerSettings/printerSettings331.bin"/></Relationships>
</file>

<file path=xl/worksheets/_rels/sheet334.xml.rels><?xml version="1.0" encoding="UTF-8" standalone="yes"?>
<Relationships xmlns="http://schemas.openxmlformats.org/package/2006/relationships"><Relationship Id="rId1" Type="http://schemas.openxmlformats.org/officeDocument/2006/relationships/printerSettings" Target="../printerSettings/printerSettings332.bin"/></Relationships>
</file>

<file path=xl/worksheets/_rels/sheet335.xml.rels><?xml version="1.0" encoding="UTF-8" standalone="yes"?>
<Relationships xmlns="http://schemas.openxmlformats.org/package/2006/relationships"><Relationship Id="rId1" Type="http://schemas.openxmlformats.org/officeDocument/2006/relationships/printerSettings" Target="../printerSettings/printerSettings333.bin"/></Relationships>
</file>

<file path=xl/worksheets/_rels/sheet336.xml.rels><?xml version="1.0" encoding="UTF-8" standalone="yes"?>
<Relationships xmlns="http://schemas.openxmlformats.org/package/2006/relationships"><Relationship Id="rId1" Type="http://schemas.openxmlformats.org/officeDocument/2006/relationships/printerSettings" Target="../printerSettings/printerSettings334.bin"/></Relationships>
</file>

<file path=xl/worksheets/_rels/sheet337.xml.rels><?xml version="1.0" encoding="UTF-8" standalone="yes"?>
<Relationships xmlns="http://schemas.openxmlformats.org/package/2006/relationships"><Relationship Id="rId1" Type="http://schemas.openxmlformats.org/officeDocument/2006/relationships/printerSettings" Target="../printerSettings/printerSettings335.bin"/></Relationships>
</file>

<file path=xl/worksheets/_rels/sheet338.xml.rels><?xml version="1.0" encoding="UTF-8" standalone="yes"?>
<Relationships xmlns="http://schemas.openxmlformats.org/package/2006/relationships"><Relationship Id="rId1" Type="http://schemas.openxmlformats.org/officeDocument/2006/relationships/printerSettings" Target="../printerSettings/printerSettings336.bin"/></Relationships>
</file>

<file path=xl/worksheets/_rels/sheet339.xml.rels><?xml version="1.0" encoding="UTF-8" standalone="yes"?>
<Relationships xmlns="http://schemas.openxmlformats.org/package/2006/relationships"><Relationship Id="rId1" Type="http://schemas.openxmlformats.org/officeDocument/2006/relationships/printerSettings" Target="../printerSettings/printerSettings337.bin"/></Relationships>
</file>

<file path=xl/worksheets/_rels/sheet340.xml.rels><?xml version="1.0" encoding="UTF-8" standalone="yes"?>
<Relationships xmlns="http://schemas.openxmlformats.org/package/2006/relationships"><Relationship Id="rId1" Type="http://schemas.openxmlformats.org/officeDocument/2006/relationships/printerSettings" Target="../printerSettings/printerSettings338.bin"/></Relationships>
</file>

<file path=xl/worksheets/_rels/sheet341.xml.rels><?xml version="1.0" encoding="UTF-8" standalone="yes"?>
<Relationships xmlns="http://schemas.openxmlformats.org/package/2006/relationships"><Relationship Id="rId1" Type="http://schemas.openxmlformats.org/officeDocument/2006/relationships/printerSettings" Target="../printerSettings/printerSettings339.bin"/></Relationships>
</file>

<file path=xl/worksheets/_rels/sheet342.xml.rels><?xml version="1.0" encoding="UTF-8" standalone="yes"?>
<Relationships xmlns="http://schemas.openxmlformats.org/package/2006/relationships"><Relationship Id="rId1" Type="http://schemas.openxmlformats.org/officeDocument/2006/relationships/printerSettings" Target="../printerSettings/printerSettings340.bin"/></Relationships>
</file>

<file path=xl/worksheets/_rels/sheet343.xml.rels><?xml version="1.0" encoding="UTF-8" standalone="yes"?>
<Relationships xmlns="http://schemas.openxmlformats.org/package/2006/relationships"><Relationship Id="rId1" Type="http://schemas.openxmlformats.org/officeDocument/2006/relationships/printerSettings" Target="../printerSettings/printerSettings341.bin"/></Relationships>
</file>

<file path=xl/worksheets/_rels/sheet344.xml.rels><?xml version="1.0" encoding="UTF-8" standalone="yes"?>
<Relationships xmlns="http://schemas.openxmlformats.org/package/2006/relationships"><Relationship Id="rId1" Type="http://schemas.openxmlformats.org/officeDocument/2006/relationships/printerSettings" Target="../printerSettings/printerSettings342.bin"/></Relationships>
</file>

<file path=xl/worksheets/_rels/sheet345.xml.rels><?xml version="1.0" encoding="UTF-8" standalone="yes"?>
<Relationships xmlns="http://schemas.openxmlformats.org/package/2006/relationships"><Relationship Id="rId1" Type="http://schemas.openxmlformats.org/officeDocument/2006/relationships/printerSettings" Target="../printerSettings/printerSettings343.bin"/></Relationships>
</file>

<file path=xl/worksheets/_rels/sheet346.xml.rels><?xml version="1.0" encoding="UTF-8" standalone="yes"?>
<Relationships xmlns="http://schemas.openxmlformats.org/package/2006/relationships"><Relationship Id="rId1" Type="http://schemas.openxmlformats.org/officeDocument/2006/relationships/printerSettings" Target="../printerSettings/printerSettings344.bin"/></Relationships>
</file>

<file path=xl/worksheets/_rels/sheet347.xml.rels><?xml version="1.0" encoding="UTF-8" standalone="yes"?>
<Relationships xmlns="http://schemas.openxmlformats.org/package/2006/relationships"><Relationship Id="rId1" Type="http://schemas.openxmlformats.org/officeDocument/2006/relationships/printerSettings" Target="../printerSettings/printerSettings345.bin"/></Relationships>
</file>

<file path=xl/worksheets/_rels/sheet348.xml.rels><?xml version="1.0" encoding="UTF-8" standalone="yes"?>
<Relationships xmlns="http://schemas.openxmlformats.org/package/2006/relationships"><Relationship Id="rId1" Type="http://schemas.openxmlformats.org/officeDocument/2006/relationships/printerSettings" Target="../printerSettings/printerSettings346.bin"/></Relationships>
</file>

<file path=xl/worksheets/_rels/sheet349.xml.rels><?xml version="1.0" encoding="UTF-8" standalone="yes"?>
<Relationships xmlns="http://schemas.openxmlformats.org/package/2006/relationships"><Relationship Id="rId1" Type="http://schemas.openxmlformats.org/officeDocument/2006/relationships/printerSettings" Target="../printerSettings/printerSettings347.bin"/></Relationships>
</file>

<file path=xl/worksheets/_rels/sheet350.xml.rels><?xml version="1.0" encoding="UTF-8" standalone="yes"?>
<Relationships xmlns="http://schemas.openxmlformats.org/package/2006/relationships"><Relationship Id="rId1" Type="http://schemas.openxmlformats.org/officeDocument/2006/relationships/printerSettings" Target="../printerSettings/printerSettings348.bin"/></Relationships>
</file>

<file path=xl/worksheets/_rels/sheet351.xml.rels><?xml version="1.0" encoding="UTF-8" standalone="yes"?>
<Relationships xmlns="http://schemas.openxmlformats.org/package/2006/relationships"><Relationship Id="rId1" Type="http://schemas.openxmlformats.org/officeDocument/2006/relationships/printerSettings" Target="../printerSettings/printerSettings349.bin"/></Relationships>
</file>

<file path=xl/worksheets/_rels/sheet352.xml.rels><?xml version="1.0" encoding="UTF-8" standalone="yes"?>
<Relationships xmlns="http://schemas.openxmlformats.org/package/2006/relationships"><Relationship Id="rId1" Type="http://schemas.openxmlformats.org/officeDocument/2006/relationships/printerSettings" Target="../printerSettings/printerSettings350.bin"/></Relationships>
</file>

<file path=xl/worksheets/_rels/sheet353.xml.rels><?xml version="1.0" encoding="UTF-8" standalone="yes"?>
<Relationships xmlns="http://schemas.openxmlformats.org/package/2006/relationships"><Relationship Id="rId1" Type="http://schemas.openxmlformats.org/officeDocument/2006/relationships/printerSettings" Target="../printerSettings/printerSettings351.bin"/></Relationships>
</file>

<file path=xl/worksheets/_rels/sheet354.xml.rels><?xml version="1.0" encoding="UTF-8" standalone="yes"?>
<Relationships xmlns="http://schemas.openxmlformats.org/package/2006/relationships"><Relationship Id="rId1" Type="http://schemas.openxmlformats.org/officeDocument/2006/relationships/printerSettings" Target="../printerSettings/printerSettings352.bin"/></Relationships>
</file>

<file path=xl/worksheets/_rels/sheet355.xml.rels><?xml version="1.0" encoding="UTF-8" standalone="yes"?>
<Relationships xmlns="http://schemas.openxmlformats.org/package/2006/relationships"><Relationship Id="rId1" Type="http://schemas.openxmlformats.org/officeDocument/2006/relationships/printerSettings" Target="../printerSettings/printerSettings353.bin"/></Relationships>
</file>

<file path=xl/worksheets/_rels/sheet356.xml.rels><?xml version="1.0" encoding="UTF-8" standalone="yes"?>
<Relationships xmlns="http://schemas.openxmlformats.org/package/2006/relationships"><Relationship Id="rId1" Type="http://schemas.openxmlformats.org/officeDocument/2006/relationships/printerSettings" Target="../printerSettings/printerSettings354.bin"/></Relationships>
</file>

<file path=xl/worksheets/_rels/sheet357.xml.rels><?xml version="1.0" encoding="UTF-8" standalone="yes"?>
<Relationships xmlns="http://schemas.openxmlformats.org/package/2006/relationships"><Relationship Id="rId1" Type="http://schemas.openxmlformats.org/officeDocument/2006/relationships/printerSettings" Target="../printerSettings/printerSettings355.bin"/></Relationships>
</file>

<file path=xl/worksheets/_rels/sheet358.xml.rels><?xml version="1.0" encoding="UTF-8" standalone="yes"?>
<Relationships xmlns="http://schemas.openxmlformats.org/package/2006/relationships"><Relationship Id="rId1" Type="http://schemas.openxmlformats.org/officeDocument/2006/relationships/printerSettings" Target="../printerSettings/printerSettings356.bin"/></Relationships>
</file>

<file path=xl/worksheets/_rels/sheet359.xml.rels><?xml version="1.0" encoding="UTF-8" standalone="yes"?>
<Relationships xmlns="http://schemas.openxmlformats.org/package/2006/relationships"><Relationship Id="rId1" Type="http://schemas.openxmlformats.org/officeDocument/2006/relationships/printerSettings" Target="../printerSettings/printerSettings357.bin"/></Relationships>
</file>

<file path=xl/worksheets/_rels/sheet360.xml.rels><?xml version="1.0" encoding="UTF-8" standalone="yes"?>
<Relationships xmlns="http://schemas.openxmlformats.org/package/2006/relationships"><Relationship Id="rId1" Type="http://schemas.openxmlformats.org/officeDocument/2006/relationships/printerSettings" Target="../printerSettings/printerSettings358.bin"/></Relationships>
</file>

<file path=xl/worksheets/_rels/sheet361.xml.rels><?xml version="1.0" encoding="UTF-8" standalone="yes"?>
<Relationships xmlns="http://schemas.openxmlformats.org/package/2006/relationships"><Relationship Id="rId1" Type="http://schemas.openxmlformats.org/officeDocument/2006/relationships/printerSettings" Target="../printerSettings/printerSettings359.bin"/></Relationships>
</file>

<file path=xl/worksheets/_rels/sheet362.xml.rels><?xml version="1.0" encoding="UTF-8" standalone="yes"?>
<Relationships xmlns="http://schemas.openxmlformats.org/package/2006/relationships"><Relationship Id="rId1" Type="http://schemas.openxmlformats.org/officeDocument/2006/relationships/printerSettings" Target="../printerSettings/printerSettings360.bin"/></Relationships>
</file>

<file path=xl/worksheets/_rels/sheet363.xml.rels><?xml version="1.0" encoding="UTF-8" standalone="yes"?>
<Relationships xmlns="http://schemas.openxmlformats.org/package/2006/relationships"><Relationship Id="rId1" Type="http://schemas.openxmlformats.org/officeDocument/2006/relationships/printerSettings" Target="../printerSettings/printerSettings361.bin"/></Relationships>
</file>

<file path=xl/worksheets/_rels/sheet364.xml.rels><?xml version="1.0" encoding="UTF-8" standalone="yes"?>
<Relationships xmlns="http://schemas.openxmlformats.org/package/2006/relationships"><Relationship Id="rId1" Type="http://schemas.openxmlformats.org/officeDocument/2006/relationships/printerSettings" Target="../printerSettings/printerSettings362.bin"/></Relationships>
</file>

<file path=xl/worksheets/_rels/sheet365.xml.rels><?xml version="1.0" encoding="UTF-8" standalone="yes"?>
<Relationships xmlns="http://schemas.openxmlformats.org/package/2006/relationships"><Relationship Id="rId1" Type="http://schemas.openxmlformats.org/officeDocument/2006/relationships/printerSettings" Target="../printerSettings/printerSettings363.bin"/></Relationships>
</file>

<file path=xl/worksheets/_rels/sheet366.xml.rels><?xml version="1.0" encoding="UTF-8" standalone="yes"?>
<Relationships xmlns="http://schemas.openxmlformats.org/package/2006/relationships"><Relationship Id="rId1" Type="http://schemas.openxmlformats.org/officeDocument/2006/relationships/printerSettings" Target="../printerSettings/printerSettings364.bin"/></Relationships>
</file>

<file path=xl/worksheets/_rels/sheet367.xml.rels><?xml version="1.0" encoding="UTF-8" standalone="yes"?>
<Relationships xmlns="http://schemas.openxmlformats.org/package/2006/relationships"><Relationship Id="rId1" Type="http://schemas.openxmlformats.org/officeDocument/2006/relationships/printerSettings" Target="../printerSettings/printerSettings365.bin"/></Relationships>
</file>

<file path=xl/worksheets/_rels/sheet368.xml.rels><?xml version="1.0" encoding="UTF-8" standalone="yes"?>
<Relationships xmlns="http://schemas.openxmlformats.org/package/2006/relationships"><Relationship Id="rId1" Type="http://schemas.openxmlformats.org/officeDocument/2006/relationships/printerSettings" Target="../printerSettings/printerSettings366.bin"/></Relationships>
</file>

<file path=xl/worksheets/_rels/sheet369.xml.rels><?xml version="1.0" encoding="UTF-8" standalone="yes"?>
<Relationships xmlns="http://schemas.openxmlformats.org/package/2006/relationships"><Relationship Id="rId1" Type="http://schemas.openxmlformats.org/officeDocument/2006/relationships/printerSettings" Target="../printerSettings/printerSettings367.bin"/></Relationships>
</file>

<file path=xl/worksheets/_rels/sheet370.xml.rels><?xml version="1.0" encoding="UTF-8" standalone="yes"?>
<Relationships xmlns="http://schemas.openxmlformats.org/package/2006/relationships"><Relationship Id="rId1" Type="http://schemas.openxmlformats.org/officeDocument/2006/relationships/printerSettings" Target="../printerSettings/printerSettings368.bin"/></Relationships>
</file>

<file path=xl/worksheets/_rels/sheet371.xml.rels><?xml version="1.0" encoding="UTF-8" standalone="yes"?>
<Relationships xmlns="http://schemas.openxmlformats.org/package/2006/relationships"><Relationship Id="rId1" Type="http://schemas.openxmlformats.org/officeDocument/2006/relationships/printerSettings" Target="../printerSettings/printerSettings369.bin"/></Relationships>
</file>

<file path=xl/worksheets/_rels/sheet372.xml.rels><?xml version="1.0" encoding="UTF-8" standalone="yes"?>
<Relationships xmlns="http://schemas.openxmlformats.org/package/2006/relationships"><Relationship Id="rId1" Type="http://schemas.openxmlformats.org/officeDocument/2006/relationships/printerSettings" Target="../printerSettings/printerSettings370.bin"/></Relationships>
</file>

<file path=xl/worksheets/_rels/sheet373.xml.rels><?xml version="1.0" encoding="UTF-8" standalone="yes"?>
<Relationships xmlns="http://schemas.openxmlformats.org/package/2006/relationships"><Relationship Id="rId1" Type="http://schemas.openxmlformats.org/officeDocument/2006/relationships/printerSettings" Target="../printerSettings/printerSettings371.bin"/></Relationships>
</file>

<file path=xl/worksheets/_rels/sheet374.xml.rels><?xml version="1.0" encoding="UTF-8" standalone="yes"?>
<Relationships xmlns="http://schemas.openxmlformats.org/package/2006/relationships"><Relationship Id="rId1" Type="http://schemas.openxmlformats.org/officeDocument/2006/relationships/printerSettings" Target="../printerSettings/printerSettings372.bin"/></Relationships>
</file>

<file path=xl/worksheets/_rels/sheet375.xml.rels><?xml version="1.0" encoding="UTF-8" standalone="yes"?>
<Relationships xmlns="http://schemas.openxmlformats.org/package/2006/relationships"><Relationship Id="rId1" Type="http://schemas.openxmlformats.org/officeDocument/2006/relationships/printerSettings" Target="../printerSettings/printerSettings373.bin"/></Relationships>
</file>

<file path=xl/worksheets/_rels/sheet376.xml.rels><?xml version="1.0" encoding="UTF-8" standalone="yes"?>
<Relationships xmlns="http://schemas.openxmlformats.org/package/2006/relationships"><Relationship Id="rId1" Type="http://schemas.openxmlformats.org/officeDocument/2006/relationships/printerSettings" Target="../printerSettings/printerSettings374.bin"/></Relationships>
</file>

<file path=xl/worksheets/_rels/sheet377.xml.rels><?xml version="1.0" encoding="UTF-8" standalone="yes"?>
<Relationships xmlns="http://schemas.openxmlformats.org/package/2006/relationships"><Relationship Id="rId1" Type="http://schemas.openxmlformats.org/officeDocument/2006/relationships/printerSettings" Target="../printerSettings/printerSettings375.bin"/></Relationships>
</file>

<file path=xl/worksheets/_rels/sheet378.xml.rels><?xml version="1.0" encoding="UTF-8" standalone="yes"?>
<Relationships xmlns="http://schemas.openxmlformats.org/package/2006/relationships"><Relationship Id="rId1" Type="http://schemas.openxmlformats.org/officeDocument/2006/relationships/printerSettings" Target="../printerSettings/printerSettings376.bin"/></Relationships>
</file>

<file path=xl/worksheets/_rels/sheet379.xml.rels><?xml version="1.0" encoding="UTF-8" standalone="yes"?>
<Relationships xmlns="http://schemas.openxmlformats.org/package/2006/relationships"><Relationship Id="rId1" Type="http://schemas.openxmlformats.org/officeDocument/2006/relationships/printerSettings" Target="../printerSettings/printerSettings377.bin"/></Relationships>
</file>

<file path=xl/worksheets/_rels/sheet380.xml.rels><?xml version="1.0" encoding="UTF-8" standalone="yes"?>
<Relationships xmlns="http://schemas.openxmlformats.org/package/2006/relationships"><Relationship Id="rId1" Type="http://schemas.openxmlformats.org/officeDocument/2006/relationships/printerSettings" Target="../printerSettings/printerSettings378.bin"/></Relationships>
</file>

<file path=xl/worksheets/_rels/sheet381.xml.rels><?xml version="1.0" encoding="UTF-8" standalone="yes"?>
<Relationships xmlns="http://schemas.openxmlformats.org/package/2006/relationships"><Relationship Id="rId1" Type="http://schemas.openxmlformats.org/officeDocument/2006/relationships/printerSettings" Target="../printerSettings/printerSettings379.bin"/></Relationships>
</file>

<file path=xl/worksheets/_rels/sheet382.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383.xml.rels><?xml version="1.0" encoding="UTF-8" standalone="yes"?>
<Relationships xmlns="http://schemas.openxmlformats.org/package/2006/relationships"><Relationship Id="rId1" Type="http://schemas.openxmlformats.org/officeDocument/2006/relationships/printerSettings" Target="../printerSettings/printerSettings381.bin"/></Relationships>
</file>

<file path=xl/worksheets/_rels/sheet384.xml.rels><?xml version="1.0" encoding="UTF-8" standalone="yes"?>
<Relationships xmlns="http://schemas.openxmlformats.org/package/2006/relationships"><Relationship Id="rId1" Type="http://schemas.openxmlformats.org/officeDocument/2006/relationships/printerSettings" Target="../printerSettings/printerSettings382.bin"/></Relationships>
</file>

<file path=xl/worksheets/_rels/sheet385.xml.rels><?xml version="1.0" encoding="UTF-8" standalone="yes"?>
<Relationships xmlns="http://schemas.openxmlformats.org/package/2006/relationships"><Relationship Id="rId1" Type="http://schemas.openxmlformats.org/officeDocument/2006/relationships/printerSettings" Target="../printerSettings/printerSettings383.bin"/></Relationships>
</file>

<file path=xl/worksheets/_rels/sheet386.xml.rels><?xml version="1.0" encoding="UTF-8" standalone="yes"?>
<Relationships xmlns="http://schemas.openxmlformats.org/package/2006/relationships"><Relationship Id="rId1" Type="http://schemas.openxmlformats.org/officeDocument/2006/relationships/printerSettings" Target="../printerSettings/printerSettings384.bin"/></Relationships>
</file>

<file path=xl/worksheets/_rels/sheet387.xml.rels><?xml version="1.0" encoding="UTF-8" standalone="yes"?>
<Relationships xmlns="http://schemas.openxmlformats.org/package/2006/relationships"><Relationship Id="rId1" Type="http://schemas.openxmlformats.org/officeDocument/2006/relationships/printerSettings" Target="../printerSettings/printerSettings385.bin"/></Relationships>
</file>

<file path=xl/worksheets/_rels/sheet388.xml.rels><?xml version="1.0" encoding="UTF-8" standalone="yes"?>
<Relationships xmlns="http://schemas.openxmlformats.org/package/2006/relationships"><Relationship Id="rId1" Type="http://schemas.openxmlformats.org/officeDocument/2006/relationships/printerSettings" Target="../printerSettings/printerSettings386.bin"/></Relationships>
</file>

<file path=xl/worksheets/_rels/sheet389.xml.rels><?xml version="1.0" encoding="UTF-8" standalone="yes"?>
<Relationships xmlns="http://schemas.openxmlformats.org/package/2006/relationships"><Relationship Id="rId1" Type="http://schemas.openxmlformats.org/officeDocument/2006/relationships/printerSettings" Target="../printerSettings/printerSettings387.bin"/></Relationships>
</file>

<file path=xl/worksheets/_rels/sheet390.xml.rels><?xml version="1.0" encoding="UTF-8" standalone="yes"?>
<Relationships xmlns="http://schemas.openxmlformats.org/package/2006/relationships"><Relationship Id="rId1" Type="http://schemas.openxmlformats.org/officeDocument/2006/relationships/printerSettings" Target="../printerSettings/printerSettings388.bin"/></Relationships>
</file>

<file path=xl/worksheets/_rels/sheet391.xml.rels><?xml version="1.0" encoding="UTF-8" standalone="yes"?>
<Relationships xmlns="http://schemas.openxmlformats.org/package/2006/relationships"><Relationship Id="rId1" Type="http://schemas.openxmlformats.org/officeDocument/2006/relationships/printerSettings" Target="../printerSettings/printerSettings389.bin"/></Relationships>
</file>

<file path=xl/worksheets/_rels/sheet392.xml.rels><?xml version="1.0" encoding="UTF-8" standalone="yes"?>
<Relationships xmlns="http://schemas.openxmlformats.org/package/2006/relationships"><Relationship Id="rId1" Type="http://schemas.openxmlformats.org/officeDocument/2006/relationships/printerSettings" Target="../printerSettings/printerSettings390.bin"/></Relationships>
</file>

<file path=xl/worksheets/_rels/sheet393.xml.rels><?xml version="1.0" encoding="UTF-8" standalone="yes"?>
<Relationships xmlns="http://schemas.openxmlformats.org/package/2006/relationships"><Relationship Id="rId1" Type="http://schemas.openxmlformats.org/officeDocument/2006/relationships/printerSettings" Target="../printerSettings/printerSettings391.bin"/></Relationships>
</file>

<file path=xl/worksheets/_rels/sheet394.xml.rels><?xml version="1.0" encoding="UTF-8" standalone="yes"?>
<Relationships xmlns="http://schemas.openxmlformats.org/package/2006/relationships"><Relationship Id="rId1" Type="http://schemas.openxmlformats.org/officeDocument/2006/relationships/printerSettings" Target="../printerSettings/printerSettings392.bin"/></Relationships>
</file>

<file path=xl/worksheets/_rels/sheet395.xml.rels><?xml version="1.0" encoding="UTF-8" standalone="yes"?>
<Relationships xmlns="http://schemas.openxmlformats.org/package/2006/relationships"><Relationship Id="rId1" Type="http://schemas.openxmlformats.org/officeDocument/2006/relationships/printerSettings" Target="../printerSettings/printerSettings393.bin"/></Relationships>
</file>

<file path=xl/worksheets/_rels/sheet396.xml.rels><?xml version="1.0" encoding="UTF-8" standalone="yes"?>
<Relationships xmlns="http://schemas.openxmlformats.org/package/2006/relationships"><Relationship Id="rId1" Type="http://schemas.openxmlformats.org/officeDocument/2006/relationships/printerSettings" Target="../printerSettings/printerSettings394.bin"/></Relationships>
</file>

<file path=xl/worksheets/_rels/sheet397.xml.rels><?xml version="1.0" encoding="UTF-8" standalone="yes"?>
<Relationships xmlns="http://schemas.openxmlformats.org/package/2006/relationships"><Relationship Id="rId1" Type="http://schemas.openxmlformats.org/officeDocument/2006/relationships/printerSettings" Target="../printerSettings/printerSettings395.bin"/></Relationships>
</file>

<file path=xl/worksheets/_rels/sheet398.xml.rels><?xml version="1.0" encoding="UTF-8" standalone="yes"?>
<Relationships xmlns="http://schemas.openxmlformats.org/package/2006/relationships"><Relationship Id="rId1" Type="http://schemas.openxmlformats.org/officeDocument/2006/relationships/printerSettings" Target="../printerSettings/printerSettings396.bin"/></Relationships>
</file>

<file path=xl/worksheets/_rels/sheet399.xml.rels><?xml version="1.0" encoding="UTF-8" standalone="yes"?>
<Relationships xmlns="http://schemas.openxmlformats.org/package/2006/relationships"><Relationship Id="rId1" Type="http://schemas.openxmlformats.org/officeDocument/2006/relationships/printerSettings" Target="../printerSettings/printerSettings397.bin"/></Relationships>
</file>

<file path=xl/worksheets/_rels/sheet400.xml.rels><?xml version="1.0" encoding="UTF-8" standalone="yes"?>
<Relationships xmlns="http://schemas.openxmlformats.org/package/2006/relationships"><Relationship Id="rId1" Type="http://schemas.openxmlformats.org/officeDocument/2006/relationships/printerSettings" Target="../printerSettings/printerSettings398.bin"/></Relationships>
</file>

<file path=xl/worksheets/_rels/sheet401.xml.rels><?xml version="1.0" encoding="UTF-8" standalone="yes"?>
<Relationships xmlns="http://schemas.openxmlformats.org/package/2006/relationships"><Relationship Id="rId1" Type="http://schemas.openxmlformats.org/officeDocument/2006/relationships/printerSettings" Target="../printerSettings/printerSettings399.bin"/></Relationships>
</file>

<file path=xl/worksheets/_rels/sheet402.xml.rels><?xml version="1.0" encoding="UTF-8" standalone="yes"?>
<Relationships xmlns="http://schemas.openxmlformats.org/package/2006/relationships"><Relationship Id="rId1" Type="http://schemas.openxmlformats.org/officeDocument/2006/relationships/printerSettings" Target="../printerSettings/printerSettings400.bin"/></Relationships>
</file>

<file path=xl/worksheets/_rels/sheet403.xml.rels><?xml version="1.0" encoding="UTF-8" standalone="yes"?>
<Relationships xmlns="http://schemas.openxmlformats.org/package/2006/relationships"><Relationship Id="rId1" Type="http://schemas.openxmlformats.org/officeDocument/2006/relationships/printerSettings" Target="../printerSettings/printerSettings401.bin"/></Relationships>
</file>

<file path=xl/worksheets/_rels/sheet404.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405.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406.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407.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408.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409.xml.rels><?xml version="1.0" encoding="UTF-8" standalone="yes"?>
<Relationships xmlns="http://schemas.openxmlformats.org/package/2006/relationships"><Relationship Id="rId1" Type="http://schemas.openxmlformats.org/officeDocument/2006/relationships/printerSettings" Target="../printerSettings/printerSettings407.bin"/></Relationships>
</file>

<file path=xl/worksheets/_rels/sheet410.xml.rels><?xml version="1.0" encoding="UTF-8" standalone="yes"?>
<Relationships xmlns="http://schemas.openxmlformats.org/package/2006/relationships"><Relationship Id="rId1" Type="http://schemas.openxmlformats.org/officeDocument/2006/relationships/printerSettings" Target="../printerSettings/printerSettings408.bin"/></Relationships>
</file>

<file path=xl/worksheets/_rels/sheet411.xml.rels><?xml version="1.0" encoding="UTF-8" standalone="yes"?>
<Relationships xmlns="http://schemas.openxmlformats.org/package/2006/relationships"><Relationship Id="rId1" Type="http://schemas.openxmlformats.org/officeDocument/2006/relationships/printerSettings" Target="../printerSettings/printerSettings409.bin"/></Relationships>
</file>

<file path=xl/worksheets/_rels/sheet412.xml.rels><?xml version="1.0" encoding="UTF-8" standalone="yes"?>
<Relationships xmlns="http://schemas.openxmlformats.org/package/2006/relationships"><Relationship Id="rId1" Type="http://schemas.openxmlformats.org/officeDocument/2006/relationships/printerSettings" Target="../printerSettings/printerSettings410.bin"/></Relationships>
</file>

<file path=xl/worksheets/_rels/sheet413.xml.rels><?xml version="1.0" encoding="UTF-8" standalone="yes"?>
<Relationships xmlns="http://schemas.openxmlformats.org/package/2006/relationships"><Relationship Id="rId1" Type="http://schemas.openxmlformats.org/officeDocument/2006/relationships/printerSettings" Target="../printerSettings/printerSettings411.bin"/></Relationships>
</file>

<file path=xl/worksheets/_rels/sheet414.xml.rels><?xml version="1.0" encoding="UTF-8" standalone="yes"?>
<Relationships xmlns="http://schemas.openxmlformats.org/package/2006/relationships"><Relationship Id="rId1" Type="http://schemas.openxmlformats.org/officeDocument/2006/relationships/printerSettings" Target="../printerSettings/printerSettings412.bin"/></Relationships>
</file>

<file path=xl/worksheets/_rels/sheet4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13.bin"/><Relationship Id="rId4" Type="http://schemas.microsoft.com/office/2017/10/relationships/threadedComment" Target="../threadedComments/threadedComment5.xml"/></Relationships>
</file>

<file path=xl/worksheets/_rels/sheet416.xml.rels><?xml version="1.0" encoding="UTF-8" standalone="yes"?>
<Relationships xmlns="http://schemas.openxmlformats.org/package/2006/relationships"><Relationship Id="rId1" Type="http://schemas.openxmlformats.org/officeDocument/2006/relationships/printerSettings" Target="../printerSettings/printerSettings414.bin"/></Relationships>
</file>

<file path=xl/worksheets/_rels/sheet417.xml.rels><?xml version="1.0" encoding="UTF-8" standalone="yes"?>
<Relationships xmlns="http://schemas.openxmlformats.org/package/2006/relationships"><Relationship Id="rId1" Type="http://schemas.openxmlformats.org/officeDocument/2006/relationships/printerSettings" Target="../printerSettings/printerSettings415.bin"/></Relationships>
</file>

<file path=xl/worksheets/_rels/sheet418.xml.rels><?xml version="1.0" encoding="UTF-8" standalone="yes"?>
<Relationships xmlns="http://schemas.openxmlformats.org/package/2006/relationships"><Relationship Id="rId1" Type="http://schemas.openxmlformats.org/officeDocument/2006/relationships/printerSettings" Target="../printerSettings/printerSettings416.bin"/></Relationships>
</file>

<file path=xl/worksheets/_rels/sheet419.xml.rels><?xml version="1.0" encoding="UTF-8" standalone="yes"?>
<Relationships xmlns="http://schemas.openxmlformats.org/package/2006/relationships"><Relationship Id="rId1" Type="http://schemas.openxmlformats.org/officeDocument/2006/relationships/printerSettings" Target="../printerSettings/printerSettings417.bin"/></Relationships>
</file>

<file path=xl/worksheets/_rels/sheet420.xml.rels><?xml version="1.0" encoding="UTF-8" standalone="yes"?>
<Relationships xmlns="http://schemas.openxmlformats.org/package/2006/relationships"><Relationship Id="rId1" Type="http://schemas.openxmlformats.org/officeDocument/2006/relationships/printerSettings" Target="../printerSettings/printerSettings418.bin"/></Relationships>
</file>

<file path=xl/worksheets/_rels/sheet421.xml.rels><?xml version="1.0" encoding="UTF-8" standalone="yes"?>
<Relationships xmlns="http://schemas.openxmlformats.org/package/2006/relationships"><Relationship Id="rId1" Type="http://schemas.openxmlformats.org/officeDocument/2006/relationships/printerSettings" Target="../printerSettings/printerSettings419.bin"/></Relationships>
</file>

<file path=xl/worksheets/_rels/sheet422.xml.rels><?xml version="1.0" encoding="UTF-8" standalone="yes"?>
<Relationships xmlns="http://schemas.openxmlformats.org/package/2006/relationships"><Relationship Id="rId1" Type="http://schemas.openxmlformats.org/officeDocument/2006/relationships/printerSettings" Target="../printerSettings/printerSettings420.bin"/></Relationships>
</file>

<file path=xl/worksheets/_rels/sheet423.xml.rels><?xml version="1.0" encoding="UTF-8" standalone="yes"?>
<Relationships xmlns="http://schemas.openxmlformats.org/package/2006/relationships"><Relationship Id="rId1" Type="http://schemas.openxmlformats.org/officeDocument/2006/relationships/printerSettings" Target="../printerSettings/printerSettings421.bin"/></Relationships>
</file>

<file path=xl/worksheets/_rels/sheet424.xml.rels><?xml version="1.0" encoding="UTF-8" standalone="yes"?>
<Relationships xmlns="http://schemas.openxmlformats.org/package/2006/relationships"><Relationship Id="rId1" Type="http://schemas.openxmlformats.org/officeDocument/2006/relationships/printerSettings" Target="../printerSettings/printerSettings422.bin"/></Relationships>
</file>

<file path=xl/worksheets/_rels/sheet425.xml.rels><?xml version="1.0" encoding="UTF-8" standalone="yes"?>
<Relationships xmlns="http://schemas.openxmlformats.org/package/2006/relationships"><Relationship Id="rId1" Type="http://schemas.openxmlformats.org/officeDocument/2006/relationships/printerSettings" Target="../printerSettings/printerSettings423.bin"/></Relationships>
</file>

<file path=xl/worksheets/_rels/sheet426.xml.rels><?xml version="1.0" encoding="UTF-8" standalone="yes"?>
<Relationships xmlns="http://schemas.openxmlformats.org/package/2006/relationships"><Relationship Id="rId1" Type="http://schemas.openxmlformats.org/officeDocument/2006/relationships/printerSettings" Target="../printerSettings/printerSettings424.bin"/></Relationships>
</file>

<file path=xl/worksheets/_rels/sheet427.xml.rels><?xml version="1.0" encoding="UTF-8" standalone="yes"?>
<Relationships xmlns="http://schemas.openxmlformats.org/package/2006/relationships"><Relationship Id="rId1" Type="http://schemas.openxmlformats.org/officeDocument/2006/relationships/printerSettings" Target="../printerSettings/printerSettings425.bin"/></Relationships>
</file>

<file path=xl/worksheets/_rels/sheet428.xml.rels><?xml version="1.0" encoding="UTF-8" standalone="yes"?>
<Relationships xmlns="http://schemas.openxmlformats.org/package/2006/relationships"><Relationship Id="rId1" Type="http://schemas.openxmlformats.org/officeDocument/2006/relationships/printerSettings" Target="../printerSettings/printerSettings426.bin"/></Relationships>
</file>

<file path=xl/worksheets/_rels/sheet429.xml.rels><?xml version="1.0" encoding="UTF-8" standalone="yes"?>
<Relationships xmlns="http://schemas.openxmlformats.org/package/2006/relationships"><Relationship Id="rId1" Type="http://schemas.openxmlformats.org/officeDocument/2006/relationships/printerSettings" Target="../printerSettings/printerSettings427.bin"/></Relationships>
</file>

<file path=xl/worksheets/_rels/sheet430.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431.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432.xml.rels><?xml version="1.0" encoding="UTF-8" standalone="yes"?>
<Relationships xmlns="http://schemas.openxmlformats.org/package/2006/relationships"><Relationship Id="rId1" Type="http://schemas.openxmlformats.org/officeDocument/2006/relationships/printerSettings" Target="../printerSettings/printerSettings430.bin"/></Relationships>
</file>

<file path=xl/worksheets/_rels/sheet433.xml.rels><?xml version="1.0" encoding="UTF-8" standalone="yes"?>
<Relationships xmlns="http://schemas.openxmlformats.org/package/2006/relationships"><Relationship Id="rId1" Type="http://schemas.openxmlformats.org/officeDocument/2006/relationships/printerSettings" Target="../printerSettings/printerSettings431.bin"/></Relationships>
</file>

<file path=xl/worksheets/_rels/sheet434.xml.rels><?xml version="1.0" encoding="UTF-8" standalone="yes"?>
<Relationships xmlns="http://schemas.openxmlformats.org/package/2006/relationships"><Relationship Id="rId1" Type="http://schemas.openxmlformats.org/officeDocument/2006/relationships/printerSettings" Target="../printerSettings/printerSettings432.bin"/></Relationships>
</file>

<file path=xl/worksheets/_rels/sheet435.xml.rels><?xml version="1.0" encoding="UTF-8" standalone="yes"?>
<Relationships xmlns="http://schemas.openxmlformats.org/package/2006/relationships"><Relationship Id="rId1" Type="http://schemas.openxmlformats.org/officeDocument/2006/relationships/printerSettings" Target="../printerSettings/printerSettings433.bin"/></Relationships>
</file>

<file path=xl/worksheets/_rels/sheet436.xml.rels><?xml version="1.0" encoding="UTF-8" standalone="yes"?>
<Relationships xmlns="http://schemas.openxmlformats.org/package/2006/relationships"><Relationship Id="rId1" Type="http://schemas.openxmlformats.org/officeDocument/2006/relationships/printerSettings" Target="../printerSettings/printerSettings434.bin"/></Relationships>
</file>

<file path=xl/worksheets/_rels/sheet437.xml.rels><?xml version="1.0" encoding="UTF-8" standalone="yes"?>
<Relationships xmlns="http://schemas.openxmlformats.org/package/2006/relationships"><Relationship Id="rId1" Type="http://schemas.openxmlformats.org/officeDocument/2006/relationships/printerSettings" Target="../printerSettings/printerSettings435.bin"/></Relationships>
</file>

<file path=xl/worksheets/_rels/sheet438.xml.rels><?xml version="1.0" encoding="UTF-8" standalone="yes"?>
<Relationships xmlns="http://schemas.openxmlformats.org/package/2006/relationships"><Relationship Id="rId1" Type="http://schemas.openxmlformats.org/officeDocument/2006/relationships/printerSettings" Target="../printerSettings/printerSettings436.bin"/></Relationships>
</file>

<file path=xl/worksheets/_rels/sheet439.xml.rels><?xml version="1.0" encoding="UTF-8" standalone="yes"?>
<Relationships xmlns="http://schemas.openxmlformats.org/package/2006/relationships"><Relationship Id="rId1" Type="http://schemas.openxmlformats.org/officeDocument/2006/relationships/printerSettings" Target="../printerSettings/printerSettings437.bin"/></Relationships>
</file>

<file path=xl/worksheets/_rels/sheet440.xml.rels><?xml version="1.0" encoding="UTF-8" standalone="yes"?>
<Relationships xmlns="http://schemas.openxmlformats.org/package/2006/relationships"><Relationship Id="rId1" Type="http://schemas.openxmlformats.org/officeDocument/2006/relationships/printerSettings" Target="../printerSettings/printerSettings438.bin"/></Relationships>
</file>

<file path=xl/worksheets/_rels/sheet441.xml.rels><?xml version="1.0" encoding="UTF-8" standalone="yes"?>
<Relationships xmlns="http://schemas.openxmlformats.org/package/2006/relationships"><Relationship Id="rId1" Type="http://schemas.openxmlformats.org/officeDocument/2006/relationships/printerSettings" Target="../printerSettings/printerSettings439.bin"/></Relationships>
</file>

<file path=xl/worksheets/_rels/sheet442.xml.rels><?xml version="1.0" encoding="UTF-8" standalone="yes"?>
<Relationships xmlns="http://schemas.openxmlformats.org/package/2006/relationships"><Relationship Id="rId1" Type="http://schemas.openxmlformats.org/officeDocument/2006/relationships/printerSettings" Target="../printerSettings/printerSettings440.bin"/></Relationships>
</file>

<file path=xl/worksheets/_rels/sheet443.xml.rels><?xml version="1.0" encoding="UTF-8" standalone="yes"?>
<Relationships xmlns="http://schemas.openxmlformats.org/package/2006/relationships"><Relationship Id="rId1" Type="http://schemas.openxmlformats.org/officeDocument/2006/relationships/printerSettings" Target="../printerSettings/printerSettings441.bin"/></Relationships>
</file>

<file path=xl/worksheets/_rels/sheet444.xml.rels><?xml version="1.0" encoding="UTF-8" standalone="yes"?>
<Relationships xmlns="http://schemas.openxmlformats.org/package/2006/relationships"><Relationship Id="rId1" Type="http://schemas.openxmlformats.org/officeDocument/2006/relationships/printerSettings" Target="../printerSettings/printerSettings442.bin"/></Relationships>
</file>

<file path=xl/worksheets/_rels/sheet445.xml.rels><?xml version="1.0" encoding="UTF-8" standalone="yes"?>
<Relationships xmlns="http://schemas.openxmlformats.org/package/2006/relationships"><Relationship Id="rId1" Type="http://schemas.openxmlformats.org/officeDocument/2006/relationships/printerSettings" Target="../printerSettings/printerSettings443.bin"/></Relationships>
</file>

<file path=xl/worksheets/_rels/sheet447.xml.rels><?xml version="1.0" encoding="UTF-8" standalone="yes"?>
<Relationships xmlns="http://schemas.openxmlformats.org/package/2006/relationships"><Relationship Id="rId1" Type="http://schemas.openxmlformats.org/officeDocument/2006/relationships/printerSettings" Target="../printerSettings/printerSettings444.bin"/></Relationships>
</file>

<file path=xl/worksheets/_rels/sheet448.xml.rels><?xml version="1.0" encoding="UTF-8" standalone="yes"?>
<Relationships xmlns="http://schemas.openxmlformats.org/package/2006/relationships"><Relationship Id="rId1" Type="http://schemas.openxmlformats.org/officeDocument/2006/relationships/printerSettings" Target="../printerSettings/printerSettings445.bin"/></Relationships>
</file>

<file path=xl/worksheets/_rels/sheet449.xml.rels><?xml version="1.0" encoding="UTF-8" standalone="yes"?>
<Relationships xmlns="http://schemas.openxmlformats.org/package/2006/relationships"><Relationship Id="rId1" Type="http://schemas.openxmlformats.org/officeDocument/2006/relationships/printerSettings" Target="../printerSettings/printerSettings4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2FC8-7AD4-46D4-A9D8-39B4DB897BC8}">
  <sheetPr codeName="Sheet1"/>
  <dimension ref="A2:I173"/>
  <sheetViews>
    <sheetView workbookViewId="0"/>
  </sheetViews>
  <sheetFormatPr defaultRowHeight="13.2" x14ac:dyDescent="0.25"/>
  <sheetData>
    <row r="2" spans="1:1" x14ac:dyDescent="0.25">
      <c r="A2" s="12" t="s">
        <v>5532</v>
      </c>
    </row>
    <row r="34" spans="9:9" x14ac:dyDescent="0.25">
      <c r="I34" t="s">
        <v>5439</v>
      </c>
    </row>
    <row r="149" spans="1:6" x14ac:dyDescent="0.25">
      <c r="F149" s="1" t="s">
        <v>136</v>
      </c>
    </row>
    <row r="150" spans="1:6" x14ac:dyDescent="0.25">
      <c r="F150" s="1" t="s">
        <v>136</v>
      </c>
    </row>
    <row r="152" spans="1:6" x14ac:dyDescent="0.25">
      <c r="A152" s="26"/>
    </row>
    <row r="153" spans="1:6" x14ac:dyDescent="0.25">
      <c r="A153" s="26"/>
      <c r="B153" s="16"/>
    </row>
    <row r="154" spans="1:6" x14ac:dyDescent="0.25">
      <c r="A154" s="26"/>
      <c r="B154" s="16"/>
    </row>
    <row r="155" spans="1:6" ht="105.6" x14ac:dyDescent="0.25">
      <c r="A155" s="26" t="s">
        <v>870</v>
      </c>
      <c r="B155" s="16"/>
      <c r="E155" s="35" t="s">
        <v>871</v>
      </c>
    </row>
    <row r="156" spans="1:6" ht="132" x14ac:dyDescent="0.25">
      <c r="A156" s="26"/>
      <c r="B156" t="s">
        <v>872</v>
      </c>
      <c r="E156" s="34" t="s">
        <v>873</v>
      </c>
    </row>
    <row r="157" spans="1:6" ht="26.4" x14ac:dyDescent="0.25">
      <c r="A157" s="26"/>
      <c r="E157" s="29" t="s">
        <v>713</v>
      </c>
    </row>
    <row r="158" spans="1:6" ht="26.4" x14ac:dyDescent="0.25">
      <c r="A158" s="26"/>
      <c r="E158" s="29" t="s">
        <v>713</v>
      </c>
    </row>
    <row r="159" spans="1:6" ht="79.2" x14ac:dyDescent="0.25">
      <c r="A159" s="26" t="s">
        <v>874</v>
      </c>
      <c r="E159" s="35" t="s">
        <v>875</v>
      </c>
    </row>
    <row r="160" spans="1:6" ht="39.6" x14ac:dyDescent="0.25">
      <c r="A160" s="26"/>
      <c r="B160" t="s">
        <v>876</v>
      </c>
      <c r="E160" s="34" t="s">
        <v>879</v>
      </c>
    </row>
    <row r="161" spans="1:5" ht="52.8" x14ac:dyDescent="0.25">
      <c r="A161" s="26"/>
      <c r="B161" s="16" t="s">
        <v>877</v>
      </c>
      <c r="E161" s="34" t="s">
        <v>880</v>
      </c>
    </row>
    <row r="162" spans="1:5" ht="66" x14ac:dyDescent="0.25">
      <c r="A162" s="26"/>
      <c r="B162" s="16" t="s">
        <v>878</v>
      </c>
      <c r="E162" s="34" t="s">
        <v>694</v>
      </c>
    </row>
    <row r="163" spans="1:5" ht="102" x14ac:dyDescent="0.25">
      <c r="A163" s="26" t="s">
        <v>882</v>
      </c>
      <c r="B163" s="16"/>
      <c r="E163" s="28" t="s">
        <v>883</v>
      </c>
    </row>
    <row r="164" spans="1:5" x14ac:dyDescent="0.25">
      <c r="A164" s="26"/>
      <c r="B164" s="16" t="s">
        <v>881</v>
      </c>
    </row>
    <row r="165" spans="1:5" x14ac:dyDescent="0.25">
      <c r="A165" s="26"/>
      <c r="B165" s="16"/>
    </row>
    <row r="166" spans="1:5" x14ac:dyDescent="0.25">
      <c r="A166" s="26"/>
      <c r="B166" s="16"/>
      <c r="C166" t="s">
        <v>59</v>
      </c>
    </row>
    <row r="167" spans="1:5" x14ac:dyDescent="0.25">
      <c r="A167" s="26"/>
      <c r="B167" s="16"/>
      <c r="C167" t="s">
        <v>42</v>
      </c>
    </row>
    <row r="168" spans="1:5" x14ac:dyDescent="0.25">
      <c r="A168" s="26"/>
      <c r="B168" s="16"/>
      <c r="C168" t="s">
        <v>43</v>
      </c>
    </row>
    <row r="169" spans="1:5" x14ac:dyDescent="0.25">
      <c r="B169" t="s">
        <v>884</v>
      </c>
    </row>
    <row r="171" spans="1:5" x14ac:dyDescent="0.25">
      <c r="C171" t="s">
        <v>59</v>
      </c>
    </row>
    <row r="172" spans="1:5" x14ac:dyDescent="0.25">
      <c r="C172" t="s">
        <v>42</v>
      </c>
    </row>
    <row r="173" spans="1:5" x14ac:dyDescent="0.25">
      <c r="C173"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B7338-104F-4377-B391-FEA8AF8AC354}">
  <dimension ref="A1:Q10"/>
  <sheetViews>
    <sheetView zoomScale="115" zoomScaleNormal="115" workbookViewId="0">
      <selection activeCell="P10" sqref="P10"/>
    </sheetView>
  </sheetViews>
  <sheetFormatPr defaultColWidth="8.88671875" defaultRowHeight="15" x14ac:dyDescent="0.25"/>
  <cols>
    <col min="1" max="1" width="18.6640625" style="716" customWidth="1"/>
    <col min="2" max="8" width="8.88671875" style="716"/>
    <col min="9" max="9" width="24" style="716" customWidth="1"/>
    <col min="10" max="16384" width="8.88671875" style="716"/>
  </cols>
  <sheetData>
    <row r="1" spans="1:17" x14ac:dyDescent="0.25">
      <c r="A1" s="717" t="s">
        <v>6869</v>
      </c>
      <c r="B1" s="715"/>
      <c r="C1" s="715"/>
      <c r="D1" s="715"/>
      <c r="E1" s="715"/>
      <c r="F1" s="715"/>
      <c r="G1" s="715"/>
      <c r="H1" s="715"/>
      <c r="I1" s="715"/>
      <c r="J1" s="715"/>
      <c r="K1" s="715"/>
      <c r="L1" s="715"/>
      <c r="M1" s="715"/>
      <c r="N1" s="715"/>
      <c r="O1" s="715"/>
      <c r="P1" s="715"/>
      <c r="Q1" s="715"/>
    </row>
    <row r="3" spans="1:17" x14ac:dyDescent="0.25">
      <c r="A3" s="716" t="s">
        <v>6870</v>
      </c>
    </row>
    <row r="4" spans="1:17" x14ac:dyDescent="0.25">
      <c r="A4" s="716" t="s">
        <v>203</v>
      </c>
      <c r="B4" s="716" t="s">
        <v>6871</v>
      </c>
    </row>
    <row r="5" spans="1:17" x14ac:dyDescent="0.25">
      <c r="A5" s="716" t="s">
        <v>455</v>
      </c>
      <c r="B5" s="716" t="s">
        <v>6872</v>
      </c>
    </row>
    <row r="6" spans="1:17" x14ac:dyDescent="0.25">
      <c r="A6" s="716" t="s">
        <v>1262</v>
      </c>
      <c r="B6" s="716" t="s">
        <v>6873</v>
      </c>
    </row>
    <row r="7" spans="1:17" x14ac:dyDescent="0.25">
      <c r="A7" s="716" t="s">
        <v>1931</v>
      </c>
      <c r="B7" s="716" t="s">
        <v>6874</v>
      </c>
    </row>
    <row r="8" spans="1:17" x14ac:dyDescent="0.25">
      <c r="A8" s="716" t="s">
        <v>6875</v>
      </c>
      <c r="B8" s="716" t="s">
        <v>6876</v>
      </c>
      <c r="J8" s="716" t="s">
        <v>6893</v>
      </c>
    </row>
    <row r="9" spans="1:17" x14ac:dyDescent="0.25">
      <c r="A9" s="716" t="s">
        <v>6877</v>
      </c>
      <c r="B9" s="716" t="s">
        <v>6878</v>
      </c>
      <c r="J9" s="716" t="s">
        <v>6893</v>
      </c>
    </row>
    <row r="10" spans="1:17" x14ac:dyDescent="0.25">
      <c r="A10" s="716" t="s">
        <v>5454</v>
      </c>
      <c r="B10" s="716" t="s">
        <v>6879</v>
      </c>
      <c r="J10" s="716" t="s">
        <v>6893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412A1-0C4B-4D81-A3CE-2080472A3BE8}">
  <sheetPr codeName="Sheet2">
    <tabColor theme="9" tint="0.79998168889431442"/>
  </sheetPr>
  <dimension ref="A1:J82"/>
  <sheetViews>
    <sheetView tabSelected="1" view="pageBreakPreview" zoomScaleNormal="120" zoomScaleSheetLayoutView="100" workbookViewId="0">
      <selection activeCell="G6" sqref="G6"/>
    </sheetView>
  </sheetViews>
  <sheetFormatPr defaultRowHeight="13.2" x14ac:dyDescent="0.25"/>
  <cols>
    <col min="1" max="1" width="10.5546875" style="18" customWidth="1"/>
    <col min="2" max="2" width="10.88671875" style="18" customWidth="1"/>
    <col min="3" max="3" width="3.109375" style="18" bestFit="1" customWidth="1"/>
    <col min="4" max="4" width="40.6640625" style="18" customWidth="1"/>
    <col min="5" max="5" width="18.44140625" style="18" bestFit="1" customWidth="1"/>
    <col min="6" max="6" width="20.6640625" style="18" customWidth="1"/>
    <col min="7" max="8" width="20.6640625" style="735" customWidth="1"/>
    <col min="9" max="214" width="9.109375" style="18"/>
    <col min="215" max="215" width="9.33203125" style="18" customWidth="1"/>
    <col min="216" max="216" width="6.6640625" style="18" customWidth="1"/>
    <col min="217" max="217" width="40.6640625" style="18" customWidth="1"/>
    <col min="218" max="221" width="9.33203125" style="18" customWidth="1"/>
    <col min="222" max="470" width="9.109375" style="18"/>
    <col min="471" max="471" width="9.33203125" style="18" customWidth="1"/>
    <col min="472" max="472" width="6.6640625" style="18" customWidth="1"/>
    <col min="473" max="473" width="40.6640625" style="18" customWidth="1"/>
    <col min="474" max="477" width="9.33203125" style="18" customWidth="1"/>
    <col min="478" max="726" width="9.109375" style="18"/>
    <col min="727" max="727" width="9.33203125" style="18" customWidth="1"/>
    <col min="728" max="728" width="6.6640625" style="18" customWidth="1"/>
    <col min="729" max="729" width="40.6640625" style="18" customWidth="1"/>
    <col min="730" max="733" width="9.33203125" style="18" customWidth="1"/>
    <col min="734" max="982" width="9.109375" style="18"/>
    <col min="983" max="983" width="9.33203125" style="18" customWidth="1"/>
    <col min="984" max="984" width="6.6640625" style="18" customWidth="1"/>
    <col min="985" max="985" width="40.6640625" style="18" customWidth="1"/>
    <col min="986" max="989" width="9.33203125" style="18" customWidth="1"/>
    <col min="990" max="1238" width="9.109375" style="18"/>
    <col min="1239" max="1239" width="9.33203125" style="18" customWidth="1"/>
    <col min="1240" max="1240" width="6.6640625" style="18" customWidth="1"/>
    <col min="1241" max="1241" width="40.6640625" style="18" customWidth="1"/>
    <col min="1242" max="1245" width="9.33203125" style="18" customWidth="1"/>
    <col min="1246" max="1494" width="9.109375" style="18"/>
    <col min="1495" max="1495" width="9.33203125" style="18" customWidth="1"/>
    <col min="1496" max="1496" width="6.6640625" style="18" customWidth="1"/>
    <col min="1497" max="1497" width="40.6640625" style="18" customWidth="1"/>
    <col min="1498" max="1501" width="9.33203125" style="18" customWidth="1"/>
    <col min="1502" max="1750" width="9.109375" style="18"/>
    <col min="1751" max="1751" width="9.33203125" style="18" customWidth="1"/>
    <col min="1752" max="1752" width="6.6640625" style="18" customWidth="1"/>
    <col min="1753" max="1753" width="40.6640625" style="18" customWidth="1"/>
    <col min="1754" max="1757" width="9.33203125" style="18" customWidth="1"/>
    <col min="1758" max="2006" width="9.109375" style="18"/>
    <col min="2007" max="2007" width="9.33203125" style="18" customWidth="1"/>
    <col min="2008" max="2008" width="6.6640625" style="18" customWidth="1"/>
    <col min="2009" max="2009" width="40.6640625" style="18" customWidth="1"/>
    <col min="2010" max="2013" width="9.33203125" style="18" customWidth="1"/>
    <col min="2014" max="2262" width="9.109375" style="18"/>
    <col min="2263" max="2263" width="9.33203125" style="18" customWidth="1"/>
    <col min="2264" max="2264" width="6.6640625" style="18" customWidth="1"/>
    <col min="2265" max="2265" width="40.6640625" style="18" customWidth="1"/>
    <col min="2266" max="2269" width="9.33203125" style="18" customWidth="1"/>
    <col min="2270" max="2518" width="9.109375" style="18"/>
    <col min="2519" max="2519" width="9.33203125" style="18" customWidth="1"/>
    <col min="2520" max="2520" width="6.6640625" style="18" customWidth="1"/>
    <col min="2521" max="2521" width="40.6640625" style="18" customWidth="1"/>
    <col min="2522" max="2525" width="9.33203125" style="18" customWidth="1"/>
    <col min="2526" max="2774" width="9.109375" style="18"/>
    <col min="2775" max="2775" width="9.33203125" style="18" customWidth="1"/>
    <col min="2776" max="2776" width="6.6640625" style="18" customWidth="1"/>
    <col min="2777" max="2777" width="40.6640625" style="18" customWidth="1"/>
    <col min="2778" max="2781" width="9.33203125" style="18" customWidth="1"/>
    <col min="2782" max="3030" width="9.109375" style="18"/>
    <col min="3031" max="3031" width="9.33203125" style="18" customWidth="1"/>
    <col min="3032" max="3032" width="6.6640625" style="18" customWidth="1"/>
    <col min="3033" max="3033" width="40.6640625" style="18" customWidth="1"/>
    <col min="3034" max="3037" width="9.33203125" style="18" customWidth="1"/>
    <col min="3038" max="3286" width="9.109375" style="18"/>
    <col min="3287" max="3287" width="9.33203125" style="18" customWidth="1"/>
    <col min="3288" max="3288" width="6.6640625" style="18" customWidth="1"/>
    <col min="3289" max="3289" width="40.6640625" style="18" customWidth="1"/>
    <col min="3290" max="3293" width="9.33203125" style="18" customWidth="1"/>
    <col min="3294" max="3542" width="9.109375" style="18"/>
    <col min="3543" max="3543" width="9.33203125" style="18" customWidth="1"/>
    <col min="3544" max="3544" width="6.6640625" style="18" customWidth="1"/>
    <col min="3545" max="3545" width="40.6640625" style="18" customWidth="1"/>
    <col min="3546" max="3549" width="9.33203125" style="18" customWidth="1"/>
    <col min="3550" max="3798" width="9.109375" style="18"/>
    <col min="3799" max="3799" width="9.33203125" style="18" customWidth="1"/>
    <col min="3800" max="3800" width="6.6640625" style="18" customWidth="1"/>
    <col min="3801" max="3801" width="40.6640625" style="18" customWidth="1"/>
    <col min="3802" max="3805" width="9.33203125" style="18" customWidth="1"/>
    <col min="3806" max="4054" width="9.109375" style="18"/>
    <col min="4055" max="4055" width="9.33203125" style="18" customWidth="1"/>
    <col min="4056" max="4056" width="6.6640625" style="18" customWidth="1"/>
    <col min="4057" max="4057" width="40.6640625" style="18" customWidth="1"/>
    <col min="4058" max="4061" width="9.33203125" style="18" customWidth="1"/>
    <col min="4062" max="4310" width="9.109375" style="18"/>
    <col min="4311" max="4311" width="9.33203125" style="18" customWidth="1"/>
    <col min="4312" max="4312" width="6.6640625" style="18" customWidth="1"/>
    <col min="4313" max="4313" width="40.6640625" style="18" customWidth="1"/>
    <col min="4314" max="4317" width="9.33203125" style="18" customWidth="1"/>
    <col min="4318" max="4566" width="9.109375" style="18"/>
    <col min="4567" max="4567" width="9.33203125" style="18" customWidth="1"/>
    <col min="4568" max="4568" width="6.6640625" style="18" customWidth="1"/>
    <col min="4569" max="4569" width="40.6640625" style="18" customWidth="1"/>
    <col min="4570" max="4573" width="9.33203125" style="18" customWidth="1"/>
    <col min="4574" max="4822" width="9.109375" style="18"/>
    <col min="4823" max="4823" width="9.33203125" style="18" customWidth="1"/>
    <col min="4824" max="4824" width="6.6640625" style="18" customWidth="1"/>
    <col min="4825" max="4825" width="40.6640625" style="18" customWidth="1"/>
    <col min="4826" max="4829" width="9.33203125" style="18" customWidth="1"/>
    <col min="4830" max="5078" width="9.109375" style="18"/>
    <col min="5079" max="5079" width="9.33203125" style="18" customWidth="1"/>
    <col min="5080" max="5080" width="6.6640625" style="18" customWidth="1"/>
    <col min="5081" max="5081" width="40.6640625" style="18" customWidth="1"/>
    <col min="5082" max="5085" width="9.33203125" style="18" customWidth="1"/>
    <col min="5086" max="5334" width="9.109375" style="18"/>
    <col min="5335" max="5335" width="9.33203125" style="18" customWidth="1"/>
    <col min="5336" max="5336" width="6.6640625" style="18" customWidth="1"/>
    <col min="5337" max="5337" width="40.6640625" style="18" customWidth="1"/>
    <col min="5338" max="5341" width="9.33203125" style="18" customWidth="1"/>
    <col min="5342" max="5590" width="9.109375" style="18"/>
    <col min="5591" max="5591" width="9.33203125" style="18" customWidth="1"/>
    <col min="5592" max="5592" width="6.6640625" style="18" customWidth="1"/>
    <col min="5593" max="5593" width="40.6640625" style="18" customWidth="1"/>
    <col min="5594" max="5597" width="9.33203125" style="18" customWidth="1"/>
    <col min="5598" max="5846" width="9.109375" style="18"/>
    <col min="5847" max="5847" width="9.33203125" style="18" customWidth="1"/>
    <col min="5848" max="5848" width="6.6640625" style="18" customWidth="1"/>
    <col min="5849" max="5849" width="40.6640625" style="18" customWidth="1"/>
    <col min="5850" max="5853" width="9.33203125" style="18" customWidth="1"/>
    <col min="5854" max="6102" width="9.109375" style="18"/>
    <col min="6103" max="6103" width="9.33203125" style="18" customWidth="1"/>
    <col min="6104" max="6104" width="6.6640625" style="18" customWidth="1"/>
    <col min="6105" max="6105" width="40.6640625" style="18" customWidth="1"/>
    <col min="6106" max="6109" width="9.33203125" style="18" customWidth="1"/>
    <col min="6110" max="6358" width="9.109375" style="18"/>
    <col min="6359" max="6359" width="9.33203125" style="18" customWidth="1"/>
    <col min="6360" max="6360" width="6.6640625" style="18" customWidth="1"/>
    <col min="6361" max="6361" width="40.6640625" style="18" customWidth="1"/>
    <col min="6362" max="6365" width="9.33203125" style="18" customWidth="1"/>
    <col min="6366" max="6614" width="9.109375" style="18"/>
    <col min="6615" max="6615" width="9.33203125" style="18" customWidth="1"/>
    <col min="6616" max="6616" width="6.6640625" style="18" customWidth="1"/>
    <col min="6617" max="6617" width="40.6640625" style="18" customWidth="1"/>
    <col min="6618" max="6621" width="9.33203125" style="18" customWidth="1"/>
    <col min="6622" max="6870" width="9.109375" style="18"/>
    <col min="6871" max="6871" width="9.33203125" style="18" customWidth="1"/>
    <col min="6872" max="6872" width="6.6640625" style="18" customWidth="1"/>
    <col min="6873" max="6873" width="40.6640625" style="18" customWidth="1"/>
    <col min="6874" max="6877" width="9.33203125" style="18" customWidth="1"/>
    <col min="6878" max="7126" width="9.109375" style="18"/>
    <col min="7127" max="7127" width="9.33203125" style="18" customWidth="1"/>
    <col min="7128" max="7128" width="6.6640625" style="18" customWidth="1"/>
    <col min="7129" max="7129" width="40.6640625" style="18" customWidth="1"/>
    <col min="7130" max="7133" width="9.33203125" style="18" customWidth="1"/>
    <col min="7134" max="7382" width="9.109375" style="18"/>
    <col min="7383" max="7383" width="9.33203125" style="18" customWidth="1"/>
    <col min="7384" max="7384" width="6.6640625" style="18" customWidth="1"/>
    <col min="7385" max="7385" width="40.6640625" style="18" customWidth="1"/>
    <col min="7386" max="7389" width="9.33203125" style="18" customWidth="1"/>
    <col min="7390" max="7638" width="9.109375" style="18"/>
    <col min="7639" max="7639" width="9.33203125" style="18" customWidth="1"/>
    <col min="7640" max="7640" width="6.6640625" style="18" customWidth="1"/>
    <col min="7641" max="7641" width="40.6640625" style="18" customWidth="1"/>
    <col min="7642" max="7645" width="9.33203125" style="18" customWidth="1"/>
    <col min="7646" max="7894" width="9.109375" style="18"/>
    <col min="7895" max="7895" width="9.33203125" style="18" customWidth="1"/>
    <col min="7896" max="7896" width="6.6640625" style="18" customWidth="1"/>
    <col min="7897" max="7897" width="40.6640625" style="18" customWidth="1"/>
    <col min="7898" max="7901" width="9.33203125" style="18" customWidth="1"/>
    <col min="7902" max="8150" width="9.109375" style="18"/>
    <col min="8151" max="8151" width="9.33203125" style="18" customWidth="1"/>
    <col min="8152" max="8152" width="6.6640625" style="18" customWidth="1"/>
    <col min="8153" max="8153" width="40.6640625" style="18" customWidth="1"/>
    <col min="8154" max="8157" width="9.33203125" style="18" customWidth="1"/>
    <col min="8158" max="8406" width="9.109375" style="18"/>
    <col min="8407" max="8407" width="9.33203125" style="18" customWidth="1"/>
    <col min="8408" max="8408" width="6.6640625" style="18" customWidth="1"/>
    <col min="8409" max="8409" width="40.6640625" style="18" customWidth="1"/>
    <col min="8410" max="8413" width="9.33203125" style="18" customWidth="1"/>
    <col min="8414" max="8662" width="9.109375" style="18"/>
    <col min="8663" max="8663" width="9.33203125" style="18" customWidth="1"/>
    <col min="8664" max="8664" width="6.6640625" style="18" customWidth="1"/>
    <col min="8665" max="8665" width="40.6640625" style="18" customWidth="1"/>
    <col min="8666" max="8669" width="9.33203125" style="18" customWidth="1"/>
    <col min="8670" max="8918" width="9.109375" style="18"/>
    <col min="8919" max="8919" width="9.33203125" style="18" customWidth="1"/>
    <col min="8920" max="8920" width="6.6640625" style="18" customWidth="1"/>
    <col min="8921" max="8921" width="40.6640625" style="18" customWidth="1"/>
    <col min="8922" max="8925" width="9.33203125" style="18" customWidth="1"/>
    <col min="8926" max="9174" width="9.109375" style="18"/>
    <col min="9175" max="9175" width="9.33203125" style="18" customWidth="1"/>
    <col min="9176" max="9176" width="6.6640625" style="18" customWidth="1"/>
    <col min="9177" max="9177" width="40.6640625" style="18" customWidth="1"/>
    <col min="9178" max="9181" width="9.33203125" style="18" customWidth="1"/>
    <col min="9182" max="9430" width="9.109375" style="18"/>
    <col min="9431" max="9431" width="9.33203125" style="18" customWidth="1"/>
    <col min="9432" max="9432" width="6.6640625" style="18" customWidth="1"/>
    <col min="9433" max="9433" width="40.6640625" style="18" customWidth="1"/>
    <col min="9434" max="9437" width="9.33203125" style="18" customWidth="1"/>
    <col min="9438" max="9686" width="9.109375" style="18"/>
    <col min="9687" max="9687" width="9.33203125" style="18" customWidth="1"/>
    <col min="9688" max="9688" width="6.6640625" style="18" customWidth="1"/>
    <col min="9689" max="9689" width="40.6640625" style="18" customWidth="1"/>
    <col min="9690" max="9693" width="9.33203125" style="18" customWidth="1"/>
    <col min="9694" max="9942" width="9.109375" style="18"/>
    <col min="9943" max="9943" width="9.33203125" style="18" customWidth="1"/>
    <col min="9944" max="9944" width="6.6640625" style="18" customWidth="1"/>
    <col min="9945" max="9945" width="40.6640625" style="18" customWidth="1"/>
    <col min="9946" max="9949" width="9.33203125" style="18" customWidth="1"/>
    <col min="9950" max="10198" width="9.109375" style="18"/>
    <col min="10199" max="10199" width="9.33203125" style="18" customWidth="1"/>
    <col min="10200" max="10200" width="6.6640625" style="18" customWidth="1"/>
    <col min="10201" max="10201" width="40.6640625" style="18" customWidth="1"/>
    <col min="10202" max="10205" width="9.33203125" style="18" customWidth="1"/>
    <col min="10206" max="10454" width="9.109375" style="18"/>
    <col min="10455" max="10455" width="9.33203125" style="18" customWidth="1"/>
    <col min="10456" max="10456" width="6.6640625" style="18" customWidth="1"/>
    <col min="10457" max="10457" width="40.6640625" style="18" customWidth="1"/>
    <col min="10458" max="10461" width="9.33203125" style="18" customWidth="1"/>
    <col min="10462" max="10710" width="9.109375" style="18"/>
    <col min="10711" max="10711" width="9.33203125" style="18" customWidth="1"/>
    <col min="10712" max="10712" width="6.6640625" style="18" customWidth="1"/>
    <col min="10713" max="10713" width="40.6640625" style="18" customWidth="1"/>
    <col min="10714" max="10717" width="9.33203125" style="18" customWidth="1"/>
    <col min="10718" max="10966" width="9.109375" style="18"/>
    <col min="10967" max="10967" width="9.33203125" style="18" customWidth="1"/>
    <col min="10968" max="10968" width="6.6640625" style="18" customWidth="1"/>
    <col min="10969" max="10969" width="40.6640625" style="18" customWidth="1"/>
    <col min="10970" max="10973" width="9.33203125" style="18" customWidth="1"/>
    <col min="10974" max="11222" width="9.109375" style="18"/>
    <col min="11223" max="11223" width="9.33203125" style="18" customWidth="1"/>
    <col min="11224" max="11224" width="6.6640625" style="18" customWidth="1"/>
    <col min="11225" max="11225" width="40.6640625" style="18" customWidth="1"/>
    <col min="11226" max="11229" width="9.33203125" style="18" customWidth="1"/>
    <col min="11230" max="11478" width="9.109375" style="18"/>
    <col min="11479" max="11479" width="9.33203125" style="18" customWidth="1"/>
    <col min="11480" max="11480" width="6.6640625" style="18" customWidth="1"/>
    <col min="11481" max="11481" width="40.6640625" style="18" customWidth="1"/>
    <col min="11482" max="11485" width="9.33203125" style="18" customWidth="1"/>
    <col min="11486" max="11734" width="9.109375" style="18"/>
    <col min="11735" max="11735" width="9.33203125" style="18" customWidth="1"/>
    <col min="11736" max="11736" width="6.6640625" style="18" customWidth="1"/>
    <col min="11737" max="11737" width="40.6640625" style="18" customWidth="1"/>
    <col min="11738" max="11741" width="9.33203125" style="18" customWidth="1"/>
    <col min="11742" max="11990" width="9.109375" style="18"/>
    <col min="11991" max="11991" width="9.33203125" style="18" customWidth="1"/>
    <col min="11992" max="11992" width="6.6640625" style="18" customWidth="1"/>
    <col min="11993" max="11993" width="40.6640625" style="18" customWidth="1"/>
    <col min="11994" max="11997" width="9.33203125" style="18" customWidth="1"/>
    <col min="11998" max="12246" width="9.109375" style="18"/>
    <col min="12247" max="12247" width="9.33203125" style="18" customWidth="1"/>
    <col min="12248" max="12248" width="6.6640625" style="18" customWidth="1"/>
    <col min="12249" max="12249" width="40.6640625" style="18" customWidth="1"/>
    <col min="12250" max="12253" width="9.33203125" style="18" customWidth="1"/>
    <col min="12254" max="12502" width="9.109375" style="18"/>
    <col min="12503" max="12503" width="9.33203125" style="18" customWidth="1"/>
    <col min="12504" max="12504" width="6.6640625" style="18" customWidth="1"/>
    <col min="12505" max="12505" width="40.6640625" style="18" customWidth="1"/>
    <col min="12506" max="12509" width="9.33203125" style="18" customWidth="1"/>
    <col min="12510" max="12758" width="9.109375" style="18"/>
    <col min="12759" max="12759" width="9.33203125" style="18" customWidth="1"/>
    <col min="12760" max="12760" width="6.6640625" style="18" customWidth="1"/>
    <col min="12761" max="12761" width="40.6640625" style="18" customWidth="1"/>
    <col min="12762" max="12765" width="9.33203125" style="18" customWidth="1"/>
    <col min="12766" max="13014" width="9.109375" style="18"/>
    <col min="13015" max="13015" width="9.33203125" style="18" customWidth="1"/>
    <col min="13016" max="13016" width="6.6640625" style="18" customWidth="1"/>
    <col min="13017" max="13017" width="40.6640625" style="18" customWidth="1"/>
    <col min="13018" max="13021" width="9.33203125" style="18" customWidth="1"/>
    <col min="13022" max="13270" width="9.109375" style="18"/>
    <col min="13271" max="13271" width="9.33203125" style="18" customWidth="1"/>
    <col min="13272" max="13272" width="6.6640625" style="18" customWidth="1"/>
    <col min="13273" max="13273" width="40.6640625" style="18" customWidth="1"/>
    <col min="13274" max="13277" width="9.33203125" style="18" customWidth="1"/>
    <col min="13278" max="13526" width="9.109375" style="18"/>
    <col min="13527" max="13527" width="9.33203125" style="18" customWidth="1"/>
    <col min="13528" max="13528" width="6.6640625" style="18" customWidth="1"/>
    <col min="13529" max="13529" width="40.6640625" style="18" customWidth="1"/>
    <col min="13530" max="13533" width="9.33203125" style="18" customWidth="1"/>
    <col min="13534" max="13782" width="9.109375" style="18"/>
    <col min="13783" max="13783" width="9.33203125" style="18" customWidth="1"/>
    <col min="13784" max="13784" width="6.6640625" style="18" customWidth="1"/>
    <col min="13785" max="13785" width="40.6640625" style="18" customWidth="1"/>
    <col min="13786" max="13789" width="9.33203125" style="18" customWidth="1"/>
    <col min="13790" max="14038" width="9.109375" style="18"/>
    <col min="14039" max="14039" width="9.33203125" style="18" customWidth="1"/>
    <col min="14040" max="14040" width="6.6640625" style="18" customWidth="1"/>
    <col min="14041" max="14041" width="40.6640625" style="18" customWidth="1"/>
    <col min="14042" max="14045" width="9.33203125" style="18" customWidth="1"/>
    <col min="14046" max="14294" width="9.109375" style="18"/>
    <col min="14295" max="14295" width="9.33203125" style="18" customWidth="1"/>
    <col min="14296" max="14296" width="6.6640625" style="18" customWidth="1"/>
    <col min="14297" max="14297" width="40.6640625" style="18" customWidth="1"/>
    <col min="14298" max="14301" width="9.33203125" style="18" customWidth="1"/>
    <col min="14302" max="14550" width="9.109375" style="18"/>
    <col min="14551" max="14551" width="9.33203125" style="18" customWidth="1"/>
    <col min="14552" max="14552" width="6.6640625" style="18" customWidth="1"/>
    <col min="14553" max="14553" width="40.6640625" style="18" customWidth="1"/>
    <col min="14554" max="14557" width="9.33203125" style="18" customWidth="1"/>
    <col min="14558" max="14806" width="9.109375" style="18"/>
    <col min="14807" max="14807" width="9.33203125" style="18" customWidth="1"/>
    <col min="14808" max="14808" width="6.6640625" style="18" customWidth="1"/>
    <col min="14809" max="14809" width="40.6640625" style="18" customWidth="1"/>
    <col min="14810" max="14813" width="9.33203125" style="18" customWidth="1"/>
    <col min="14814" max="15062" width="9.109375" style="18"/>
    <col min="15063" max="15063" width="9.33203125" style="18" customWidth="1"/>
    <col min="15064" max="15064" width="6.6640625" style="18" customWidth="1"/>
    <col min="15065" max="15065" width="40.6640625" style="18" customWidth="1"/>
    <col min="15066" max="15069" width="9.33203125" style="18" customWidth="1"/>
    <col min="15070" max="15318" width="9.109375" style="18"/>
    <col min="15319" max="15319" width="9.33203125" style="18" customWidth="1"/>
    <col min="15320" max="15320" width="6.6640625" style="18" customWidth="1"/>
    <col min="15321" max="15321" width="40.6640625" style="18" customWidth="1"/>
    <col min="15322" max="15325" width="9.33203125" style="18" customWidth="1"/>
    <col min="15326" max="15574" width="9.109375" style="18"/>
    <col min="15575" max="15575" width="9.33203125" style="18" customWidth="1"/>
    <col min="15576" max="15576" width="6.6640625" style="18" customWidth="1"/>
    <col min="15577" max="15577" width="40.6640625" style="18" customWidth="1"/>
    <col min="15578" max="15581" width="9.33203125" style="18" customWidth="1"/>
    <col min="15582" max="15830" width="9.109375" style="18"/>
    <col min="15831" max="15831" width="9.33203125" style="18" customWidth="1"/>
    <col min="15832" max="15832" width="6.6640625" style="18" customWidth="1"/>
    <col min="15833" max="15833" width="40.6640625" style="18" customWidth="1"/>
    <col min="15834" max="15837" width="9.33203125" style="18" customWidth="1"/>
    <col min="15838" max="16086" width="9.109375" style="18"/>
    <col min="16087" max="16087" width="9.33203125" style="18" customWidth="1"/>
    <col min="16088" max="16088" width="6.6640625" style="18" customWidth="1"/>
    <col min="16089" max="16089" width="40.6640625" style="18" customWidth="1"/>
    <col min="16090" max="16093" width="9.33203125" style="18" customWidth="1"/>
    <col min="16094" max="16384" width="9.109375" style="18"/>
  </cols>
  <sheetData>
    <row r="1" spans="1:8" x14ac:dyDescent="0.25">
      <c r="A1" s="22" t="s">
        <v>96</v>
      </c>
      <c r="B1" s="587"/>
      <c r="C1" s="587"/>
      <c r="D1" s="587"/>
      <c r="E1" s="771" t="s">
        <v>38</v>
      </c>
      <c r="F1" s="771"/>
      <c r="G1" s="771"/>
      <c r="H1" s="771"/>
    </row>
    <row r="2" spans="1:8" ht="12.75" customHeight="1" x14ac:dyDescent="0.25">
      <c r="A2" s="23" t="s">
        <v>0</v>
      </c>
      <c r="B2" s="23"/>
      <c r="C2" s="616"/>
      <c r="D2" s="9" t="s">
        <v>1</v>
      </c>
      <c r="E2" s="9" t="s">
        <v>2</v>
      </c>
      <c r="F2" s="9" t="s">
        <v>3</v>
      </c>
      <c r="G2" s="636" t="s">
        <v>4</v>
      </c>
      <c r="H2" s="636" t="s">
        <v>5</v>
      </c>
    </row>
    <row r="3" spans="1:8" x14ac:dyDescent="0.25">
      <c r="A3" s="13"/>
      <c r="B3" s="13"/>
      <c r="C3" s="617"/>
      <c r="D3" s="173"/>
      <c r="E3" s="11"/>
      <c r="F3" s="11"/>
      <c r="G3" s="729"/>
      <c r="H3" s="729"/>
    </row>
    <row r="4" spans="1:8" x14ac:dyDescent="0.25">
      <c r="A4" s="618"/>
      <c r="B4" s="618"/>
      <c r="C4" s="730"/>
      <c r="D4" s="173"/>
      <c r="E4" s="11"/>
      <c r="F4" s="11"/>
      <c r="G4" s="729"/>
      <c r="H4" s="729"/>
    </row>
    <row r="5" spans="1:8" x14ac:dyDescent="0.25">
      <c r="A5" s="13" t="s">
        <v>97</v>
      </c>
      <c r="B5" s="13"/>
      <c r="C5" s="617"/>
      <c r="D5" s="619" t="s">
        <v>98</v>
      </c>
      <c r="E5" s="11"/>
      <c r="F5" s="11"/>
      <c r="G5" s="729"/>
      <c r="H5" s="172"/>
    </row>
    <row r="6" spans="1:8" ht="26.4" x14ac:dyDescent="0.25">
      <c r="A6" s="13"/>
      <c r="B6" s="13" t="s">
        <v>99</v>
      </c>
      <c r="C6" s="617"/>
      <c r="D6" s="620" t="s">
        <v>100</v>
      </c>
      <c r="E6" s="11" t="s">
        <v>80</v>
      </c>
      <c r="F6" s="11">
        <v>27</v>
      </c>
      <c r="G6" s="169"/>
      <c r="H6" s="172">
        <f>F6*G6</f>
        <v>0</v>
      </c>
    </row>
    <row r="7" spans="1:8" x14ac:dyDescent="0.25">
      <c r="A7" s="13" t="s">
        <v>102</v>
      </c>
      <c r="B7" s="13"/>
      <c r="C7" s="617"/>
      <c r="D7" s="619" t="s">
        <v>103</v>
      </c>
      <c r="E7" s="11"/>
      <c r="F7" s="11"/>
      <c r="G7" s="114"/>
      <c r="H7" s="172"/>
    </row>
    <row r="8" spans="1:8" x14ac:dyDescent="0.25">
      <c r="A8" s="13"/>
      <c r="B8" s="13" t="s">
        <v>108</v>
      </c>
      <c r="C8" s="617"/>
      <c r="D8" s="620" t="s">
        <v>109</v>
      </c>
      <c r="E8" s="11" t="s">
        <v>33</v>
      </c>
      <c r="F8" s="11" t="s">
        <v>4220</v>
      </c>
      <c r="G8" s="114" t="s">
        <v>4221</v>
      </c>
      <c r="H8" s="170"/>
    </row>
    <row r="9" spans="1:8" x14ac:dyDescent="0.25">
      <c r="A9" s="13"/>
      <c r="B9" s="13" t="s">
        <v>110</v>
      </c>
      <c r="C9" s="617"/>
      <c r="D9" s="620" t="s">
        <v>111</v>
      </c>
      <c r="E9" s="11" t="s">
        <v>33</v>
      </c>
      <c r="F9" s="11" t="s">
        <v>4220</v>
      </c>
      <c r="G9" s="114" t="s">
        <v>4221</v>
      </c>
      <c r="H9" s="170"/>
    </row>
    <row r="10" spans="1:8" ht="26.4" x14ac:dyDescent="0.25">
      <c r="A10" s="13"/>
      <c r="B10" s="13" t="s">
        <v>112</v>
      </c>
      <c r="C10" s="617"/>
      <c r="D10" s="620" t="s">
        <v>113</v>
      </c>
      <c r="E10" s="11" t="s">
        <v>80</v>
      </c>
      <c r="F10" s="11">
        <v>24</v>
      </c>
      <c r="G10" s="169"/>
      <c r="H10" s="172">
        <f>F10*G10</f>
        <v>0</v>
      </c>
    </row>
    <row r="11" spans="1:8" ht="39.6" x14ac:dyDescent="0.25">
      <c r="A11" s="13"/>
      <c r="B11" s="13" t="s">
        <v>114</v>
      </c>
      <c r="C11" s="617"/>
      <c r="D11" s="620" t="s">
        <v>115</v>
      </c>
      <c r="E11" s="11" t="s">
        <v>80</v>
      </c>
      <c r="F11" s="11">
        <v>27</v>
      </c>
      <c r="G11" s="169"/>
      <c r="H11" s="172">
        <f>F11*G11</f>
        <v>0</v>
      </c>
    </row>
    <row r="12" spans="1:8" ht="52.8" x14ac:dyDescent="0.25">
      <c r="A12" s="13" t="s">
        <v>116</v>
      </c>
      <c r="B12" s="13"/>
      <c r="C12" s="617"/>
      <c r="D12" s="619" t="s">
        <v>117</v>
      </c>
      <c r="E12" s="11"/>
      <c r="F12" s="11"/>
      <c r="G12" s="114"/>
      <c r="H12" s="172"/>
    </row>
    <row r="13" spans="1:8" x14ac:dyDescent="0.25">
      <c r="A13" s="13"/>
      <c r="B13" s="13" t="s">
        <v>118</v>
      </c>
      <c r="C13" s="617"/>
      <c r="D13" s="620" t="s">
        <v>119</v>
      </c>
      <c r="E13" s="11" t="s">
        <v>421</v>
      </c>
      <c r="F13" s="11">
        <v>306</v>
      </c>
      <c r="G13" s="169"/>
      <c r="H13" s="172">
        <f t="shared" ref="H13:H20" si="0">F13*G13</f>
        <v>0</v>
      </c>
    </row>
    <row r="14" spans="1:8" x14ac:dyDescent="0.25">
      <c r="A14" s="13"/>
      <c r="B14" s="13" t="s">
        <v>120</v>
      </c>
      <c r="C14" s="617"/>
      <c r="D14" s="620" t="s">
        <v>121</v>
      </c>
      <c r="E14" s="11" t="s">
        <v>422</v>
      </c>
      <c r="F14" s="11">
        <v>2</v>
      </c>
      <c r="G14" s="169"/>
      <c r="H14" s="172">
        <f t="shared" si="0"/>
        <v>0</v>
      </c>
    </row>
    <row r="15" spans="1:8" ht="15.6" x14ac:dyDescent="0.25">
      <c r="A15" s="13"/>
      <c r="B15" s="13" t="s">
        <v>122</v>
      </c>
      <c r="C15" s="617"/>
      <c r="D15" s="620" t="s">
        <v>123</v>
      </c>
      <c r="E15" s="11" t="s">
        <v>124</v>
      </c>
      <c r="F15" s="11">
        <v>70</v>
      </c>
      <c r="G15" s="169"/>
      <c r="H15" s="172">
        <f t="shared" si="0"/>
        <v>0</v>
      </c>
    </row>
    <row r="16" spans="1:8" x14ac:dyDescent="0.25">
      <c r="A16" s="13"/>
      <c r="B16" s="13" t="s">
        <v>125</v>
      </c>
      <c r="C16" s="617"/>
      <c r="D16" s="620" t="s">
        <v>126</v>
      </c>
      <c r="E16" s="11" t="s">
        <v>422</v>
      </c>
      <c r="F16" s="11">
        <v>10</v>
      </c>
      <c r="G16" s="169"/>
      <c r="H16" s="172">
        <f t="shared" si="0"/>
        <v>0</v>
      </c>
    </row>
    <row r="17" spans="1:8" ht="26.4" x14ac:dyDescent="0.25">
      <c r="A17" s="13"/>
      <c r="B17" s="13" t="s">
        <v>127</v>
      </c>
      <c r="C17" s="617"/>
      <c r="D17" s="620" t="s">
        <v>128</v>
      </c>
      <c r="E17" s="11" t="s">
        <v>124</v>
      </c>
      <c r="F17" s="11">
        <v>60</v>
      </c>
      <c r="G17" s="169"/>
      <c r="H17" s="172">
        <f t="shared" si="0"/>
        <v>0</v>
      </c>
    </row>
    <row r="18" spans="1:8" ht="26.4" x14ac:dyDescent="0.25">
      <c r="A18" s="13"/>
      <c r="B18" s="13" t="s">
        <v>129</v>
      </c>
      <c r="C18" s="617"/>
      <c r="D18" s="620" t="s">
        <v>130</v>
      </c>
      <c r="E18" s="11" t="s">
        <v>423</v>
      </c>
      <c r="F18" s="11">
        <v>84000</v>
      </c>
      <c r="G18" s="169"/>
      <c r="H18" s="172">
        <f t="shared" si="0"/>
        <v>0</v>
      </c>
    </row>
    <row r="19" spans="1:8" ht="26.4" x14ac:dyDescent="0.25">
      <c r="A19" s="13"/>
      <c r="B19" s="13" t="s">
        <v>131</v>
      </c>
      <c r="C19" s="617"/>
      <c r="D19" s="620" t="s">
        <v>6730</v>
      </c>
      <c r="E19" s="11" t="s">
        <v>133</v>
      </c>
      <c r="F19" s="11">
        <v>36</v>
      </c>
      <c r="G19" s="169"/>
      <c r="H19" s="172">
        <f t="shared" si="0"/>
        <v>0</v>
      </c>
    </row>
    <row r="20" spans="1:8" ht="26.4" x14ac:dyDescent="0.25">
      <c r="A20" s="13"/>
      <c r="B20" s="13" t="s">
        <v>134</v>
      </c>
      <c r="C20" s="617"/>
      <c r="D20" s="620" t="s">
        <v>135</v>
      </c>
      <c r="E20" s="11" t="s">
        <v>136</v>
      </c>
      <c r="F20" s="11">
        <v>200</v>
      </c>
      <c r="G20" s="169"/>
      <c r="H20" s="172">
        <f t="shared" si="0"/>
        <v>0</v>
      </c>
    </row>
    <row r="21" spans="1:8" ht="26.4" x14ac:dyDescent="0.25">
      <c r="A21" s="13"/>
      <c r="B21" s="13" t="s">
        <v>141</v>
      </c>
      <c r="C21" s="617"/>
      <c r="D21" s="620" t="s">
        <v>142</v>
      </c>
      <c r="E21" s="11" t="s">
        <v>425</v>
      </c>
      <c r="F21" s="11" t="s">
        <v>4222</v>
      </c>
      <c r="G21" s="114" t="s">
        <v>818</v>
      </c>
      <c r="H21" s="172">
        <v>90000</v>
      </c>
    </row>
    <row r="22" spans="1:8" ht="26.4" x14ac:dyDescent="0.25">
      <c r="A22" s="13"/>
      <c r="B22" s="13" t="s">
        <v>143</v>
      </c>
      <c r="C22" s="617"/>
      <c r="D22" s="620" t="s">
        <v>144</v>
      </c>
      <c r="E22" s="11" t="s">
        <v>361</v>
      </c>
      <c r="F22" s="114">
        <f>H21</f>
        <v>90000</v>
      </c>
      <c r="G22" s="609"/>
      <c r="H22" s="172">
        <f>G22*F22</f>
        <v>0</v>
      </c>
    </row>
    <row r="23" spans="1:8" x14ac:dyDescent="0.25">
      <c r="A23" s="13" t="s">
        <v>147</v>
      </c>
      <c r="B23" s="13"/>
      <c r="C23" s="617"/>
      <c r="D23" s="619" t="s">
        <v>148</v>
      </c>
      <c r="E23" s="11" t="s">
        <v>80</v>
      </c>
      <c r="F23" s="11">
        <v>27</v>
      </c>
      <c r="G23" s="169"/>
      <c r="H23" s="172">
        <f>F23*G23</f>
        <v>0</v>
      </c>
    </row>
    <row r="24" spans="1:8" x14ac:dyDescent="0.25">
      <c r="A24" s="13" t="s">
        <v>149</v>
      </c>
      <c r="B24" s="13"/>
      <c r="C24" s="617"/>
      <c r="D24" s="619" t="s">
        <v>150</v>
      </c>
      <c r="E24" s="11"/>
      <c r="F24" s="11"/>
      <c r="G24" s="114"/>
      <c r="H24" s="172"/>
    </row>
    <row r="25" spans="1:8" x14ac:dyDescent="0.25">
      <c r="A25" s="13"/>
      <c r="B25" s="13" t="s">
        <v>151</v>
      </c>
      <c r="C25" s="617"/>
      <c r="D25" s="173" t="s">
        <v>152</v>
      </c>
      <c r="E25" s="11" t="s">
        <v>33</v>
      </c>
      <c r="F25" s="11" t="s">
        <v>4220</v>
      </c>
      <c r="G25" s="114" t="s">
        <v>4221</v>
      </c>
      <c r="H25" s="170"/>
    </row>
    <row r="26" spans="1:8" x14ac:dyDescent="0.25">
      <c r="A26" s="13"/>
      <c r="B26" s="13" t="s">
        <v>153</v>
      </c>
      <c r="C26" s="617"/>
      <c r="D26" s="173" t="s">
        <v>154</v>
      </c>
      <c r="E26" s="11" t="s">
        <v>80</v>
      </c>
      <c r="F26" s="11">
        <v>27</v>
      </c>
      <c r="G26" s="169"/>
      <c r="H26" s="172">
        <f>F26*G26</f>
        <v>0</v>
      </c>
    </row>
    <row r="27" spans="1:8" x14ac:dyDescent="0.25">
      <c r="A27" s="173" t="s">
        <v>5426</v>
      </c>
      <c r="B27" s="621"/>
      <c r="C27" s="731"/>
      <c r="D27" s="622" t="s">
        <v>163</v>
      </c>
      <c r="E27" s="11"/>
      <c r="F27" s="11"/>
      <c r="G27" s="114"/>
      <c r="H27" s="172"/>
    </row>
    <row r="28" spans="1:8" x14ac:dyDescent="0.25">
      <c r="A28" s="173"/>
      <c r="B28" s="621" t="s">
        <v>164</v>
      </c>
      <c r="C28" s="731"/>
      <c r="D28" s="15" t="s">
        <v>165</v>
      </c>
      <c r="E28" s="11" t="s">
        <v>425</v>
      </c>
      <c r="F28" s="11" t="s">
        <v>4222</v>
      </c>
      <c r="G28" s="114" t="s">
        <v>818</v>
      </c>
      <c r="H28" s="172">
        <v>22000</v>
      </c>
    </row>
    <row r="29" spans="1:8" ht="26.4" x14ac:dyDescent="0.25">
      <c r="A29" s="173"/>
      <c r="B29" s="621" t="s">
        <v>166</v>
      </c>
      <c r="C29" s="731"/>
      <c r="D29" s="15" t="s">
        <v>5427</v>
      </c>
      <c r="E29" s="11" t="s">
        <v>361</v>
      </c>
      <c r="F29" s="594">
        <v>22000</v>
      </c>
      <c r="G29" s="609"/>
      <c r="H29" s="172">
        <f>G29*F29</f>
        <v>0</v>
      </c>
    </row>
    <row r="30" spans="1:8" x14ac:dyDescent="0.25">
      <c r="A30" s="173"/>
      <c r="B30" s="621" t="s">
        <v>167</v>
      </c>
      <c r="C30" s="731"/>
      <c r="D30" s="15" t="s">
        <v>168</v>
      </c>
      <c r="E30" s="11" t="s">
        <v>425</v>
      </c>
      <c r="F30" s="11" t="s">
        <v>4222</v>
      </c>
      <c r="G30" s="114" t="s">
        <v>818</v>
      </c>
      <c r="H30" s="172">
        <v>22000</v>
      </c>
    </row>
    <row r="31" spans="1:8" ht="26.4" x14ac:dyDescent="0.25">
      <c r="A31" s="173"/>
      <c r="B31" s="621" t="s">
        <v>169</v>
      </c>
      <c r="C31" s="731"/>
      <c r="D31" s="15" t="s">
        <v>5428</v>
      </c>
      <c r="E31" s="11" t="s">
        <v>361</v>
      </c>
      <c r="F31" s="594">
        <v>22000</v>
      </c>
      <c r="G31" s="609"/>
      <c r="H31" s="172">
        <f>G31*F31</f>
        <v>0</v>
      </c>
    </row>
    <row r="32" spans="1:8" x14ac:dyDescent="0.25">
      <c r="A32" s="173" t="s">
        <v>170</v>
      </c>
      <c r="B32" s="621"/>
      <c r="C32" s="731"/>
      <c r="D32" s="623" t="s">
        <v>171</v>
      </c>
      <c r="E32" s="11"/>
      <c r="F32" s="11"/>
      <c r="G32" s="114"/>
      <c r="H32" s="172"/>
    </row>
    <row r="33" spans="1:10" x14ac:dyDescent="0.25">
      <c r="A33" s="173"/>
      <c r="B33" s="621" t="s">
        <v>172</v>
      </c>
      <c r="C33" s="731"/>
      <c r="D33" s="173" t="s">
        <v>66</v>
      </c>
      <c r="E33" s="11"/>
      <c r="F33" s="11"/>
      <c r="G33" s="114"/>
      <c r="H33" s="172"/>
    </row>
    <row r="34" spans="1:10" x14ac:dyDescent="0.25">
      <c r="A34" s="173"/>
      <c r="B34" s="732"/>
      <c r="C34" s="731" t="s">
        <v>37</v>
      </c>
      <c r="D34" s="15" t="s">
        <v>176</v>
      </c>
      <c r="E34" s="11" t="s">
        <v>3005</v>
      </c>
      <c r="F34" s="11">
        <v>125</v>
      </c>
      <c r="G34" s="169"/>
      <c r="H34" s="172">
        <f t="shared" ref="H34:H38" si="1">F34*G34</f>
        <v>0</v>
      </c>
    </row>
    <row r="35" spans="1:10" x14ac:dyDescent="0.25">
      <c r="A35" s="173"/>
      <c r="B35" s="732"/>
      <c r="C35" s="731" t="s">
        <v>39</v>
      </c>
      <c r="D35" s="15" t="s">
        <v>177</v>
      </c>
      <c r="E35" s="11" t="s">
        <v>3005</v>
      </c>
      <c r="F35" s="11">
        <v>125</v>
      </c>
      <c r="G35" s="169"/>
      <c r="H35" s="172">
        <f t="shared" si="1"/>
        <v>0</v>
      </c>
    </row>
    <row r="36" spans="1:10" x14ac:dyDescent="0.25">
      <c r="A36" s="173"/>
      <c r="B36" s="732"/>
      <c r="C36" s="731" t="s">
        <v>59</v>
      </c>
      <c r="D36" s="15" t="s">
        <v>178</v>
      </c>
      <c r="E36" s="11" t="s">
        <v>3005</v>
      </c>
      <c r="F36" s="11">
        <v>75</v>
      </c>
      <c r="G36" s="169"/>
      <c r="H36" s="172">
        <f t="shared" si="1"/>
        <v>0</v>
      </c>
    </row>
    <row r="37" spans="1:10" x14ac:dyDescent="0.25">
      <c r="A37" s="173"/>
      <c r="B37" s="732"/>
      <c r="C37" s="731" t="s">
        <v>42</v>
      </c>
      <c r="D37" s="15" t="s">
        <v>179</v>
      </c>
      <c r="E37" s="11" t="s">
        <v>3005</v>
      </c>
      <c r="F37" s="11">
        <v>50</v>
      </c>
      <c r="G37" s="169"/>
      <c r="H37" s="172">
        <f t="shared" si="1"/>
        <v>0</v>
      </c>
    </row>
    <row r="38" spans="1:10" x14ac:dyDescent="0.25">
      <c r="A38" s="173"/>
      <c r="B38" s="732"/>
      <c r="C38" s="731" t="s">
        <v>43</v>
      </c>
      <c r="D38" s="15" t="s">
        <v>180</v>
      </c>
      <c r="E38" s="11" t="s">
        <v>3005</v>
      </c>
      <c r="F38" s="11">
        <v>90</v>
      </c>
      <c r="G38" s="169"/>
      <c r="H38" s="172">
        <f t="shared" si="1"/>
        <v>0</v>
      </c>
    </row>
    <row r="39" spans="1:10" x14ac:dyDescent="0.25">
      <c r="A39" s="173"/>
      <c r="B39" s="621" t="s">
        <v>173</v>
      </c>
      <c r="C39" s="731"/>
      <c r="D39" s="15" t="s">
        <v>6832</v>
      </c>
      <c r="E39" s="11"/>
      <c r="F39" s="11"/>
      <c r="G39" s="114"/>
      <c r="H39" s="172"/>
      <c r="J39" s="733"/>
    </row>
    <row r="40" spans="1:10" x14ac:dyDescent="0.25">
      <c r="A40" s="173"/>
      <c r="B40" s="734"/>
      <c r="C40" s="731" t="s">
        <v>37</v>
      </c>
      <c r="D40" s="212" t="s">
        <v>6814</v>
      </c>
      <c r="E40" s="11" t="s">
        <v>3005</v>
      </c>
      <c r="F40" s="11">
        <v>25</v>
      </c>
      <c r="G40" s="169"/>
      <c r="H40" s="172">
        <f t="shared" ref="H40:H47" si="2">F40*G40</f>
        <v>0</v>
      </c>
    </row>
    <row r="41" spans="1:10" x14ac:dyDescent="0.25">
      <c r="A41" s="173"/>
      <c r="B41" s="734"/>
      <c r="C41" s="731" t="s">
        <v>39</v>
      </c>
      <c r="D41" s="13" t="s">
        <v>6815</v>
      </c>
      <c r="E41" s="11" t="s">
        <v>3005</v>
      </c>
      <c r="F41" s="11">
        <v>25</v>
      </c>
      <c r="G41" s="169"/>
      <c r="H41" s="172">
        <f t="shared" si="2"/>
        <v>0</v>
      </c>
    </row>
    <row r="42" spans="1:10" x14ac:dyDescent="0.25">
      <c r="A42" s="173"/>
      <c r="B42" s="734"/>
      <c r="C42" s="731" t="s">
        <v>59</v>
      </c>
      <c r="D42" s="13" t="s">
        <v>6816</v>
      </c>
      <c r="E42" s="11" t="s">
        <v>3005</v>
      </c>
      <c r="F42" s="11">
        <v>25</v>
      </c>
      <c r="G42" s="169"/>
      <c r="H42" s="172">
        <f t="shared" si="2"/>
        <v>0</v>
      </c>
    </row>
    <row r="43" spans="1:10" x14ac:dyDescent="0.25">
      <c r="A43" s="173"/>
      <c r="B43" s="734"/>
      <c r="C43" s="731" t="s">
        <v>42</v>
      </c>
      <c r="D43" s="13" t="s">
        <v>6817</v>
      </c>
      <c r="E43" s="11" t="s">
        <v>3005</v>
      </c>
      <c r="F43" s="11">
        <v>25</v>
      </c>
      <c r="G43" s="169"/>
      <c r="H43" s="172">
        <f t="shared" si="2"/>
        <v>0</v>
      </c>
    </row>
    <row r="44" spans="1:10" x14ac:dyDescent="0.25">
      <c r="A44" s="173"/>
      <c r="B44" s="734"/>
      <c r="C44" s="731" t="s">
        <v>43</v>
      </c>
      <c r="D44" s="13" t="s">
        <v>6818</v>
      </c>
      <c r="E44" s="11" t="s">
        <v>3005</v>
      </c>
      <c r="F44" s="11">
        <v>25</v>
      </c>
      <c r="G44" s="169"/>
      <c r="H44" s="172">
        <f t="shared" si="2"/>
        <v>0</v>
      </c>
    </row>
    <row r="45" spans="1:10" x14ac:dyDescent="0.25">
      <c r="A45" s="173"/>
      <c r="B45" s="734"/>
      <c r="C45" s="731" t="s">
        <v>45</v>
      </c>
      <c r="D45" s="13" t="s">
        <v>6819</v>
      </c>
      <c r="E45" s="11" t="s">
        <v>3005</v>
      </c>
      <c r="F45" s="11">
        <v>90</v>
      </c>
      <c r="G45" s="169"/>
      <c r="H45" s="172">
        <f t="shared" si="2"/>
        <v>0</v>
      </c>
    </row>
    <row r="46" spans="1:10" ht="26.4" x14ac:dyDescent="0.25">
      <c r="A46" s="173"/>
      <c r="B46" s="734"/>
      <c r="C46" s="731" t="s">
        <v>46</v>
      </c>
      <c r="D46" s="620" t="s">
        <v>6820</v>
      </c>
      <c r="E46" s="11" t="s">
        <v>3005</v>
      </c>
      <c r="F46" s="11">
        <v>25</v>
      </c>
      <c r="G46" s="169"/>
      <c r="H46" s="172">
        <f t="shared" si="2"/>
        <v>0</v>
      </c>
    </row>
    <row r="47" spans="1:10" ht="15.6" x14ac:dyDescent="0.25">
      <c r="A47" s="173"/>
      <c r="B47" s="734"/>
      <c r="C47" s="731" t="s">
        <v>47</v>
      </c>
      <c r="D47" s="212" t="s">
        <v>6773</v>
      </c>
      <c r="E47" s="11" t="s">
        <v>3005</v>
      </c>
      <c r="F47" s="11">
        <v>25</v>
      </c>
      <c r="G47" s="169"/>
      <c r="H47" s="172">
        <f t="shared" si="2"/>
        <v>0</v>
      </c>
    </row>
    <row r="48" spans="1:10" x14ac:dyDescent="0.25">
      <c r="A48" s="173"/>
      <c r="B48" s="734"/>
      <c r="C48" s="731" t="s">
        <v>36</v>
      </c>
      <c r="D48" s="212" t="s">
        <v>6821</v>
      </c>
      <c r="E48" s="11" t="s">
        <v>3005</v>
      </c>
      <c r="F48" s="11">
        <v>25</v>
      </c>
      <c r="G48" s="169"/>
      <c r="H48" s="172">
        <f t="shared" ref="H48" si="3">F48*G48</f>
        <v>0</v>
      </c>
    </row>
    <row r="49" spans="1:8" x14ac:dyDescent="0.25">
      <c r="A49" s="173"/>
      <c r="B49" s="621" t="s">
        <v>174</v>
      </c>
      <c r="C49" s="731"/>
      <c r="D49" s="173" t="s">
        <v>6833</v>
      </c>
      <c r="E49" s="11"/>
      <c r="F49" s="11"/>
      <c r="G49" s="114"/>
      <c r="H49" s="172"/>
    </row>
    <row r="50" spans="1:8" x14ac:dyDescent="0.25">
      <c r="A50" s="173"/>
      <c r="B50" s="734"/>
      <c r="C50" s="731" t="s">
        <v>37</v>
      </c>
      <c r="D50" s="13" t="s">
        <v>6822</v>
      </c>
      <c r="E50" s="11" t="s">
        <v>422</v>
      </c>
      <c r="F50" s="11">
        <v>3500</v>
      </c>
      <c r="G50" s="169"/>
      <c r="H50" s="172">
        <f>F50*G50</f>
        <v>0</v>
      </c>
    </row>
    <row r="51" spans="1:8" x14ac:dyDescent="0.25">
      <c r="A51" s="173"/>
      <c r="B51" s="734"/>
      <c r="C51" s="731" t="s">
        <v>39</v>
      </c>
      <c r="D51" s="13" t="s">
        <v>6823</v>
      </c>
      <c r="E51" s="11" t="s">
        <v>422</v>
      </c>
      <c r="F51" s="11">
        <v>1500</v>
      </c>
      <c r="G51" s="169"/>
      <c r="H51" s="172">
        <f>F51*G51</f>
        <v>0</v>
      </c>
    </row>
    <row r="52" spans="1:8" x14ac:dyDescent="0.25">
      <c r="A52" s="173"/>
      <c r="B52" s="734"/>
      <c r="C52" s="731" t="s">
        <v>42</v>
      </c>
      <c r="D52" s="173" t="s">
        <v>6472</v>
      </c>
      <c r="E52" s="11" t="s">
        <v>422</v>
      </c>
      <c r="F52" s="11">
        <v>1000</v>
      </c>
      <c r="G52" s="169"/>
      <c r="H52" s="172">
        <f>F52*G52</f>
        <v>0</v>
      </c>
    </row>
    <row r="53" spans="1:8" x14ac:dyDescent="0.25">
      <c r="A53" s="173"/>
      <c r="B53" s="621" t="s">
        <v>175</v>
      </c>
      <c r="C53" s="731"/>
      <c r="D53" s="173" t="s">
        <v>67</v>
      </c>
      <c r="E53" s="11"/>
      <c r="F53" s="11"/>
      <c r="G53" s="114"/>
      <c r="H53" s="172"/>
    </row>
    <row r="54" spans="1:8" x14ac:dyDescent="0.25">
      <c r="A54" s="173"/>
      <c r="B54" s="734"/>
      <c r="C54" s="731" t="s">
        <v>37</v>
      </c>
      <c r="D54" s="620" t="s">
        <v>191</v>
      </c>
      <c r="E54" s="11" t="s">
        <v>425</v>
      </c>
      <c r="F54" s="11" t="s">
        <v>4222</v>
      </c>
      <c r="G54" s="114" t="s">
        <v>818</v>
      </c>
      <c r="H54" s="172">
        <v>200000</v>
      </c>
    </row>
    <row r="55" spans="1:8" ht="26.4" x14ac:dyDescent="0.25">
      <c r="A55" s="173"/>
      <c r="B55" s="734"/>
      <c r="C55" s="731" t="s">
        <v>39</v>
      </c>
      <c r="D55" s="15" t="s">
        <v>192</v>
      </c>
      <c r="E55" s="11" t="s">
        <v>361</v>
      </c>
      <c r="F55" s="594">
        <v>200000</v>
      </c>
      <c r="G55" s="609"/>
      <c r="H55" s="172">
        <f>G55*F55</f>
        <v>0</v>
      </c>
    </row>
    <row r="56" spans="1:8" x14ac:dyDescent="0.25">
      <c r="A56" s="173" t="s">
        <v>194</v>
      </c>
      <c r="B56" s="621"/>
      <c r="C56" s="731"/>
      <c r="D56" s="622" t="s">
        <v>193</v>
      </c>
      <c r="E56" s="11"/>
      <c r="F56" s="11"/>
      <c r="G56" s="114"/>
      <c r="H56" s="172"/>
    </row>
    <row r="57" spans="1:8" ht="26.4" x14ac:dyDescent="0.25">
      <c r="A57" s="173"/>
      <c r="B57" s="621" t="s">
        <v>196</v>
      </c>
      <c r="C57" s="731"/>
      <c r="D57" s="620" t="s">
        <v>198</v>
      </c>
      <c r="E57" s="11" t="s">
        <v>425</v>
      </c>
      <c r="F57" s="11" t="s">
        <v>4222</v>
      </c>
      <c r="G57" s="114" t="s">
        <v>818</v>
      </c>
      <c r="H57" s="172">
        <v>-55000</v>
      </c>
    </row>
    <row r="58" spans="1:8" ht="15" customHeight="1" x14ac:dyDescent="0.25">
      <c r="A58" s="173" t="s">
        <v>5385</v>
      </c>
      <c r="B58" s="621"/>
      <c r="C58" s="621"/>
      <c r="D58" s="622" t="s">
        <v>5382</v>
      </c>
      <c r="E58" s="620"/>
      <c r="F58" s="11"/>
      <c r="G58" s="114"/>
      <c r="H58" s="172"/>
    </row>
    <row r="59" spans="1:8" x14ac:dyDescent="0.25">
      <c r="A59" s="173"/>
      <c r="B59" s="621" t="s">
        <v>5383</v>
      </c>
      <c r="C59" s="621"/>
      <c r="D59" s="620" t="s">
        <v>5384</v>
      </c>
      <c r="E59" s="11" t="s">
        <v>581</v>
      </c>
      <c r="F59" s="11" t="s">
        <v>4225</v>
      </c>
      <c r="G59" s="114" t="s">
        <v>4226</v>
      </c>
      <c r="H59" s="172">
        <v>80000</v>
      </c>
    </row>
    <row r="60" spans="1:8" ht="26.4" x14ac:dyDescent="0.25">
      <c r="A60" s="173" t="s">
        <v>6145</v>
      </c>
      <c r="B60" s="621"/>
      <c r="C60" s="621"/>
      <c r="D60" s="620" t="s">
        <v>6144</v>
      </c>
      <c r="E60" s="11"/>
      <c r="F60" s="11"/>
      <c r="G60" s="594"/>
      <c r="H60" s="610"/>
    </row>
    <row r="61" spans="1:8" ht="39.6" x14ac:dyDescent="0.25">
      <c r="A61" s="173"/>
      <c r="B61" s="173" t="s">
        <v>6143</v>
      </c>
      <c r="C61" s="621"/>
      <c r="D61" s="119" t="s">
        <v>6839</v>
      </c>
      <c r="E61" s="11" t="s">
        <v>425</v>
      </c>
      <c r="F61" s="11" t="s">
        <v>4222</v>
      </c>
      <c r="G61" s="594" t="s">
        <v>818</v>
      </c>
      <c r="H61" s="610">
        <v>2200000</v>
      </c>
    </row>
    <row r="62" spans="1:8" ht="26.4" x14ac:dyDescent="0.25">
      <c r="A62" s="173"/>
      <c r="B62" s="173" t="s">
        <v>6141</v>
      </c>
      <c r="C62" s="621"/>
      <c r="D62" s="620" t="s">
        <v>6646</v>
      </c>
      <c r="E62" s="11" t="s">
        <v>361</v>
      </c>
      <c r="F62" s="624">
        <v>2200000</v>
      </c>
      <c r="G62" s="696"/>
      <c r="H62" s="610">
        <f>G62*F62</f>
        <v>0</v>
      </c>
    </row>
    <row r="63" spans="1:8" x14ac:dyDescent="0.25">
      <c r="A63" s="173" t="s">
        <v>6139</v>
      </c>
      <c r="B63" s="621"/>
      <c r="C63" s="621"/>
      <c r="D63" s="620" t="s">
        <v>6138</v>
      </c>
      <c r="E63" s="11"/>
      <c r="F63" s="11"/>
      <c r="G63" s="594"/>
      <c r="H63" s="610"/>
    </row>
    <row r="64" spans="1:8" x14ac:dyDescent="0.25">
      <c r="A64" s="173"/>
      <c r="B64" s="173" t="s">
        <v>6137</v>
      </c>
      <c r="C64" s="621"/>
      <c r="D64" s="620" t="s">
        <v>6136</v>
      </c>
      <c r="E64" s="11" t="s">
        <v>425</v>
      </c>
      <c r="F64" s="11" t="s">
        <v>4222</v>
      </c>
      <c r="G64" s="594" t="s">
        <v>818</v>
      </c>
      <c r="H64" s="610">
        <v>54000000</v>
      </c>
    </row>
    <row r="65" spans="1:8" ht="26.4" x14ac:dyDescent="0.25">
      <c r="A65" s="173"/>
      <c r="B65" s="173" t="s">
        <v>6134</v>
      </c>
      <c r="C65" s="621"/>
      <c r="D65" s="620" t="s">
        <v>6647</v>
      </c>
      <c r="E65" s="11" t="s">
        <v>361</v>
      </c>
      <c r="F65" s="594">
        <f>H64</f>
        <v>54000000</v>
      </c>
      <c r="G65" s="696"/>
      <c r="H65" s="610">
        <f>G65*F65</f>
        <v>0</v>
      </c>
    </row>
    <row r="66" spans="1:8" x14ac:dyDescent="0.25">
      <c r="A66" s="173" t="s">
        <v>6132</v>
      </c>
      <c r="B66" s="621"/>
      <c r="C66" s="621"/>
      <c r="D66" s="620" t="s">
        <v>6131</v>
      </c>
      <c r="E66" s="11"/>
      <c r="F66" s="11"/>
      <c r="G66" s="594"/>
      <c r="H66" s="610"/>
    </row>
    <row r="67" spans="1:8" x14ac:dyDescent="0.25">
      <c r="A67" s="173"/>
      <c r="B67" s="173" t="s">
        <v>6644</v>
      </c>
      <c r="C67" s="621"/>
      <c r="D67" s="620" t="s">
        <v>6473</v>
      </c>
      <c r="E67" s="11" t="s">
        <v>422</v>
      </c>
      <c r="F67" s="11">
        <v>14</v>
      </c>
      <c r="G67" s="707"/>
      <c r="H67" s="610">
        <f>G67*F67</f>
        <v>0</v>
      </c>
    </row>
    <row r="68" spans="1:8" ht="26.4" x14ac:dyDescent="0.25">
      <c r="A68" s="173"/>
      <c r="B68" s="173" t="s">
        <v>6645</v>
      </c>
      <c r="C68" s="621"/>
      <c r="D68" s="620" t="s">
        <v>6474</v>
      </c>
      <c r="E68" s="11" t="s">
        <v>80</v>
      </c>
      <c r="F68" s="11">
        <v>33</v>
      </c>
      <c r="G68" s="707"/>
      <c r="H68" s="610">
        <f>G68*F68</f>
        <v>0</v>
      </c>
    </row>
    <row r="69" spans="1:8" x14ac:dyDescent="0.25">
      <c r="A69" s="173"/>
      <c r="B69" s="621"/>
      <c r="C69" s="621"/>
      <c r="D69" s="620"/>
      <c r="E69" s="11"/>
      <c r="F69" s="11"/>
      <c r="G69" s="114"/>
      <c r="H69" s="172"/>
    </row>
    <row r="70" spans="1:8" x14ac:dyDescent="0.25">
      <c r="A70" s="173"/>
      <c r="B70" s="621"/>
      <c r="C70" s="621"/>
      <c r="D70" s="620"/>
      <c r="E70" s="11"/>
      <c r="F70" s="11"/>
      <c r="G70" s="114"/>
      <c r="H70" s="172"/>
    </row>
    <row r="71" spans="1:8" x14ac:dyDescent="0.25">
      <c r="A71" s="173"/>
      <c r="B71" s="621"/>
      <c r="C71" s="621"/>
      <c r="D71" s="620"/>
      <c r="E71" s="11"/>
      <c r="F71" s="11"/>
      <c r="G71" s="114"/>
      <c r="H71" s="172"/>
    </row>
    <row r="72" spans="1:8" x14ac:dyDescent="0.25">
      <c r="A72" s="173"/>
      <c r="B72" s="621"/>
      <c r="C72" s="621"/>
      <c r="D72" s="620"/>
      <c r="E72" s="11"/>
      <c r="F72" s="11"/>
      <c r="G72" s="114"/>
      <c r="H72" s="172"/>
    </row>
    <row r="73" spans="1:8" x14ac:dyDescent="0.25">
      <c r="A73" s="173"/>
      <c r="B73" s="621"/>
      <c r="C73" s="621"/>
      <c r="D73" s="620"/>
      <c r="E73" s="11"/>
      <c r="F73" s="11"/>
      <c r="G73" s="114"/>
      <c r="H73" s="172"/>
    </row>
    <row r="74" spans="1:8" x14ac:dyDescent="0.25">
      <c r="A74" s="173"/>
      <c r="B74" s="621"/>
      <c r="C74" s="621"/>
      <c r="D74" s="620"/>
      <c r="E74" s="11"/>
      <c r="F74" s="11"/>
      <c r="G74" s="114"/>
      <c r="H74" s="172"/>
    </row>
    <row r="75" spans="1:8" x14ac:dyDescent="0.25">
      <c r="A75" s="173"/>
      <c r="B75" s="621"/>
      <c r="C75" s="621"/>
      <c r="D75" s="620"/>
      <c r="E75" s="11"/>
      <c r="F75" s="11"/>
      <c r="G75" s="114"/>
      <c r="H75" s="172"/>
    </row>
    <row r="76" spans="1:8" x14ac:dyDescent="0.25">
      <c r="A76" s="173"/>
      <c r="B76" s="621"/>
      <c r="C76" s="621"/>
      <c r="D76" s="620"/>
      <c r="E76" s="11"/>
      <c r="F76" s="11"/>
      <c r="G76" s="114"/>
      <c r="H76" s="172"/>
    </row>
    <row r="77" spans="1:8" x14ac:dyDescent="0.25">
      <c r="A77" s="173"/>
      <c r="B77" s="621"/>
      <c r="C77" s="621"/>
      <c r="D77" s="620"/>
      <c r="E77" s="11"/>
      <c r="F77" s="11"/>
      <c r="G77" s="114"/>
      <c r="H77" s="172"/>
    </row>
    <row r="78" spans="1:8" x14ac:dyDescent="0.25">
      <c r="A78" s="173"/>
      <c r="B78" s="621"/>
      <c r="C78" s="621"/>
      <c r="D78" s="620"/>
      <c r="E78" s="11"/>
      <c r="F78" s="11"/>
      <c r="G78" s="114"/>
      <c r="H78" s="172"/>
    </row>
    <row r="79" spans="1:8" x14ac:dyDescent="0.25">
      <c r="A79" s="173"/>
      <c r="B79" s="621"/>
      <c r="C79" s="621"/>
      <c r="D79" s="620"/>
      <c r="E79" s="11"/>
      <c r="F79" s="11"/>
      <c r="G79" s="114"/>
      <c r="H79" s="172"/>
    </row>
    <row r="80" spans="1:8" x14ac:dyDescent="0.25">
      <c r="A80" s="173"/>
      <c r="B80" s="621"/>
      <c r="C80" s="621"/>
      <c r="D80" s="620"/>
      <c r="E80" s="11"/>
      <c r="F80" s="11"/>
      <c r="G80" s="114"/>
      <c r="H80" s="172"/>
    </row>
    <row r="81" spans="1:8" x14ac:dyDescent="0.25">
      <c r="A81" s="173"/>
      <c r="B81" s="621"/>
      <c r="C81" s="621"/>
      <c r="D81" s="15"/>
      <c r="E81" s="11"/>
      <c r="F81" s="11"/>
      <c r="G81" s="114"/>
      <c r="H81" s="172"/>
    </row>
    <row r="82" spans="1:8" x14ac:dyDescent="0.25">
      <c r="A82" s="183" t="s">
        <v>34</v>
      </c>
      <c r="B82" s="625"/>
      <c r="C82" s="626"/>
      <c r="D82" s="627"/>
      <c r="E82" s="183"/>
      <c r="F82" s="185"/>
      <c r="G82" s="198"/>
      <c r="H82" s="174">
        <f>SUM(H5:H81)</f>
        <v>56559000</v>
      </c>
    </row>
  </sheetData>
  <sheetProtection algorithmName="SHA-512" hashValue="YvFj7TuXsxPEPCnLVCVDIxEuB7b34Yi4KRuPHvzLL21Ojw1p//LQq/dPA7HtZOwDdCWWHpuZH7cp+oYsV8qOQw==" saltValue="tZMtuCTKpzrBbRLrZa0N1Q=="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008FC-91D1-47D0-9414-62A048D68270}">
  <sheetPr codeName="Sheet3">
    <tabColor theme="9" tint="0.79998168889431442"/>
  </sheetPr>
  <dimension ref="A1:H178"/>
  <sheetViews>
    <sheetView zoomScaleNormal="100" workbookViewId="0">
      <selection activeCell="H7" sqref="H7"/>
    </sheetView>
  </sheetViews>
  <sheetFormatPr defaultRowHeight="13.2" x14ac:dyDescent="0.25"/>
  <cols>
    <col min="1" max="1" width="9.33203125" style="12" customWidth="1"/>
    <col min="2" max="2" width="11" style="12" customWidth="1"/>
    <col min="3" max="3" width="3.33203125" style="12" customWidth="1"/>
    <col min="4" max="4" width="40.6640625" style="12" customWidth="1"/>
    <col min="5" max="5" width="17.44140625" style="12" bestFit="1" customWidth="1"/>
    <col min="6" max="8" width="20.6640625" style="12" customWidth="1"/>
    <col min="9" max="219" width="9.109375" style="12"/>
    <col min="220" max="220" width="9.33203125" style="12" customWidth="1"/>
    <col min="221" max="221" width="6.6640625" style="12" customWidth="1"/>
    <col min="222" max="222" width="40.6640625" style="12" customWidth="1"/>
    <col min="223" max="226" width="9.33203125" style="12" customWidth="1"/>
    <col min="227" max="475" width="9.109375" style="12"/>
    <col min="476" max="476" width="9.33203125" style="12" customWidth="1"/>
    <col min="477" max="477" width="6.6640625" style="12" customWidth="1"/>
    <col min="478" max="478" width="40.6640625" style="12" customWidth="1"/>
    <col min="479" max="482" width="9.33203125" style="12" customWidth="1"/>
    <col min="483" max="731" width="9.109375" style="12"/>
    <col min="732" max="732" width="9.33203125" style="12" customWidth="1"/>
    <col min="733" max="733" width="6.6640625" style="12" customWidth="1"/>
    <col min="734" max="734" width="40.6640625" style="12" customWidth="1"/>
    <col min="735" max="738" width="9.33203125" style="12" customWidth="1"/>
    <col min="739" max="987" width="9.109375" style="12"/>
    <col min="988" max="988" width="9.33203125" style="12" customWidth="1"/>
    <col min="989" max="989" width="6.6640625" style="12" customWidth="1"/>
    <col min="990" max="990" width="40.6640625" style="12" customWidth="1"/>
    <col min="991" max="994" width="9.33203125" style="12" customWidth="1"/>
    <col min="995" max="1243" width="9.109375" style="12"/>
    <col min="1244" max="1244" width="9.33203125" style="12" customWidth="1"/>
    <col min="1245" max="1245" width="6.6640625" style="12" customWidth="1"/>
    <col min="1246" max="1246" width="40.6640625" style="12" customWidth="1"/>
    <col min="1247" max="1250" width="9.33203125" style="12" customWidth="1"/>
    <col min="1251" max="1499" width="9.109375" style="12"/>
    <col min="1500" max="1500" width="9.33203125" style="12" customWidth="1"/>
    <col min="1501" max="1501" width="6.6640625" style="12" customWidth="1"/>
    <col min="1502" max="1502" width="40.6640625" style="12" customWidth="1"/>
    <col min="1503" max="1506" width="9.33203125" style="12" customWidth="1"/>
    <col min="1507" max="1755" width="9.109375" style="12"/>
    <col min="1756" max="1756" width="9.33203125" style="12" customWidth="1"/>
    <col min="1757" max="1757" width="6.6640625" style="12" customWidth="1"/>
    <col min="1758" max="1758" width="40.6640625" style="12" customWidth="1"/>
    <col min="1759" max="1762" width="9.33203125" style="12" customWidth="1"/>
    <col min="1763" max="2011" width="9.109375" style="12"/>
    <col min="2012" max="2012" width="9.33203125" style="12" customWidth="1"/>
    <col min="2013" max="2013" width="6.6640625" style="12" customWidth="1"/>
    <col min="2014" max="2014" width="40.6640625" style="12" customWidth="1"/>
    <col min="2015" max="2018" width="9.33203125" style="12" customWidth="1"/>
    <col min="2019" max="2267" width="9.109375" style="12"/>
    <col min="2268" max="2268" width="9.33203125" style="12" customWidth="1"/>
    <col min="2269" max="2269" width="6.6640625" style="12" customWidth="1"/>
    <col min="2270" max="2270" width="40.6640625" style="12" customWidth="1"/>
    <col min="2271" max="2274" width="9.33203125" style="12" customWidth="1"/>
    <col min="2275" max="2523" width="9.109375" style="12"/>
    <col min="2524" max="2524" width="9.33203125" style="12" customWidth="1"/>
    <col min="2525" max="2525" width="6.6640625" style="12" customWidth="1"/>
    <col min="2526" max="2526" width="40.6640625" style="12" customWidth="1"/>
    <col min="2527" max="2530" width="9.33203125" style="12" customWidth="1"/>
    <col min="2531" max="2779" width="9.109375" style="12"/>
    <col min="2780" max="2780" width="9.33203125" style="12" customWidth="1"/>
    <col min="2781" max="2781" width="6.6640625" style="12" customWidth="1"/>
    <col min="2782" max="2782" width="40.6640625" style="12" customWidth="1"/>
    <col min="2783" max="2786" width="9.33203125" style="12" customWidth="1"/>
    <col min="2787" max="3035" width="9.109375" style="12"/>
    <col min="3036" max="3036" width="9.33203125" style="12" customWidth="1"/>
    <col min="3037" max="3037" width="6.6640625" style="12" customWidth="1"/>
    <col min="3038" max="3038" width="40.6640625" style="12" customWidth="1"/>
    <col min="3039" max="3042" width="9.33203125" style="12" customWidth="1"/>
    <col min="3043" max="3291" width="9.109375" style="12"/>
    <col min="3292" max="3292" width="9.33203125" style="12" customWidth="1"/>
    <col min="3293" max="3293" width="6.6640625" style="12" customWidth="1"/>
    <col min="3294" max="3294" width="40.6640625" style="12" customWidth="1"/>
    <col min="3295" max="3298" width="9.33203125" style="12" customWidth="1"/>
    <col min="3299" max="3547" width="9.109375" style="12"/>
    <col min="3548" max="3548" width="9.33203125" style="12" customWidth="1"/>
    <col min="3549" max="3549" width="6.6640625" style="12" customWidth="1"/>
    <col min="3550" max="3550" width="40.6640625" style="12" customWidth="1"/>
    <col min="3551" max="3554" width="9.33203125" style="12" customWidth="1"/>
    <col min="3555" max="3803" width="9.109375" style="12"/>
    <col min="3804" max="3804" width="9.33203125" style="12" customWidth="1"/>
    <col min="3805" max="3805" width="6.6640625" style="12" customWidth="1"/>
    <col min="3806" max="3806" width="40.6640625" style="12" customWidth="1"/>
    <col min="3807" max="3810" width="9.33203125" style="12" customWidth="1"/>
    <col min="3811" max="4059" width="9.109375" style="12"/>
    <col min="4060" max="4060" width="9.33203125" style="12" customWidth="1"/>
    <col min="4061" max="4061" width="6.6640625" style="12" customWidth="1"/>
    <col min="4062" max="4062" width="40.6640625" style="12" customWidth="1"/>
    <col min="4063" max="4066" width="9.33203125" style="12" customWidth="1"/>
    <col min="4067" max="4315" width="9.109375" style="12"/>
    <col min="4316" max="4316" width="9.33203125" style="12" customWidth="1"/>
    <col min="4317" max="4317" width="6.6640625" style="12" customWidth="1"/>
    <col min="4318" max="4318" width="40.6640625" style="12" customWidth="1"/>
    <col min="4319" max="4322" width="9.33203125" style="12" customWidth="1"/>
    <col min="4323" max="4571" width="9.109375" style="12"/>
    <col min="4572" max="4572" width="9.33203125" style="12" customWidth="1"/>
    <col min="4573" max="4573" width="6.6640625" style="12" customWidth="1"/>
    <col min="4574" max="4574" width="40.6640625" style="12" customWidth="1"/>
    <col min="4575" max="4578" width="9.33203125" style="12" customWidth="1"/>
    <col min="4579" max="4827" width="9.109375" style="12"/>
    <col min="4828" max="4828" width="9.33203125" style="12" customWidth="1"/>
    <col min="4829" max="4829" width="6.6640625" style="12" customWidth="1"/>
    <col min="4830" max="4830" width="40.6640625" style="12" customWidth="1"/>
    <col min="4831" max="4834" width="9.33203125" style="12" customWidth="1"/>
    <col min="4835" max="5083" width="9.109375" style="12"/>
    <col min="5084" max="5084" width="9.33203125" style="12" customWidth="1"/>
    <col min="5085" max="5085" width="6.6640625" style="12" customWidth="1"/>
    <col min="5086" max="5086" width="40.6640625" style="12" customWidth="1"/>
    <col min="5087" max="5090" width="9.33203125" style="12" customWidth="1"/>
    <col min="5091" max="5339" width="9.109375" style="12"/>
    <col min="5340" max="5340" width="9.33203125" style="12" customWidth="1"/>
    <col min="5341" max="5341" width="6.6640625" style="12" customWidth="1"/>
    <col min="5342" max="5342" width="40.6640625" style="12" customWidth="1"/>
    <col min="5343" max="5346" width="9.33203125" style="12" customWidth="1"/>
    <col min="5347" max="5595" width="9.109375" style="12"/>
    <col min="5596" max="5596" width="9.33203125" style="12" customWidth="1"/>
    <col min="5597" max="5597" width="6.6640625" style="12" customWidth="1"/>
    <col min="5598" max="5598" width="40.6640625" style="12" customWidth="1"/>
    <col min="5599" max="5602" width="9.33203125" style="12" customWidth="1"/>
    <col min="5603" max="5851" width="9.109375" style="12"/>
    <col min="5852" max="5852" width="9.33203125" style="12" customWidth="1"/>
    <col min="5853" max="5853" width="6.6640625" style="12" customWidth="1"/>
    <col min="5854" max="5854" width="40.6640625" style="12" customWidth="1"/>
    <col min="5855" max="5858" width="9.33203125" style="12" customWidth="1"/>
    <col min="5859" max="6107" width="9.109375" style="12"/>
    <col min="6108" max="6108" width="9.33203125" style="12" customWidth="1"/>
    <col min="6109" max="6109" width="6.6640625" style="12" customWidth="1"/>
    <col min="6110" max="6110" width="40.6640625" style="12" customWidth="1"/>
    <col min="6111" max="6114" width="9.33203125" style="12" customWidth="1"/>
    <col min="6115" max="6363" width="9.109375" style="12"/>
    <col min="6364" max="6364" width="9.33203125" style="12" customWidth="1"/>
    <col min="6365" max="6365" width="6.6640625" style="12" customWidth="1"/>
    <col min="6366" max="6366" width="40.6640625" style="12" customWidth="1"/>
    <col min="6367" max="6370" width="9.33203125" style="12" customWidth="1"/>
    <col min="6371" max="6619" width="9.109375" style="12"/>
    <col min="6620" max="6620" width="9.33203125" style="12" customWidth="1"/>
    <col min="6621" max="6621" width="6.6640625" style="12" customWidth="1"/>
    <col min="6622" max="6622" width="40.6640625" style="12" customWidth="1"/>
    <col min="6623" max="6626" width="9.33203125" style="12" customWidth="1"/>
    <col min="6627" max="6875" width="9.109375" style="12"/>
    <col min="6876" max="6876" width="9.33203125" style="12" customWidth="1"/>
    <col min="6877" max="6877" width="6.6640625" style="12" customWidth="1"/>
    <col min="6878" max="6878" width="40.6640625" style="12" customWidth="1"/>
    <col min="6879" max="6882" width="9.33203125" style="12" customWidth="1"/>
    <col min="6883" max="7131" width="9.109375" style="12"/>
    <col min="7132" max="7132" width="9.33203125" style="12" customWidth="1"/>
    <col min="7133" max="7133" width="6.6640625" style="12" customWidth="1"/>
    <col min="7134" max="7134" width="40.6640625" style="12" customWidth="1"/>
    <col min="7135" max="7138" width="9.33203125" style="12" customWidth="1"/>
    <col min="7139" max="7387" width="9.109375" style="12"/>
    <col min="7388" max="7388" width="9.33203125" style="12" customWidth="1"/>
    <col min="7389" max="7389" width="6.6640625" style="12" customWidth="1"/>
    <col min="7390" max="7390" width="40.6640625" style="12" customWidth="1"/>
    <col min="7391" max="7394" width="9.33203125" style="12" customWidth="1"/>
    <col min="7395" max="7643" width="9.109375" style="12"/>
    <col min="7644" max="7644" width="9.33203125" style="12" customWidth="1"/>
    <col min="7645" max="7645" width="6.6640625" style="12" customWidth="1"/>
    <col min="7646" max="7646" width="40.6640625" style="12" customWidth="1"/>
    <col min="7647" max="7650" width="9.33203125" style="12" customWidth="1"/>
    <col min="7651" max="7899" width="9.109375" style="12"/>
    <col min="7900" max="7900" width="9.33203125" style="12" customWidth="1"/>
    <col min="7901" max="7901" width="6.6640625" style="12" customWidth="1"/>
    <col min="7902" max="7902" width="40.6640625" style="12" customWidth="1"/>
    <col min="7903" max="7906" width="9.33203125" style="12" customWidth="1"/>
    <col min="7907" max="8155" width="9.109375" style="12"/>
    <col min="8156" max="8156" width="9.33203125" style="12" customWidth="1"/>
    <col min="8157" max="8157" width="6.6640625" style="12" customWidth="1"/>
    <col min="8158" max="8158" width="40.6640625" style="12" customWidth="1"/>
    <col min="8159" max="8162" width="9.33203125" style="12" customWidth="1"/>
    <col min="8163" max="8411" width="9.109375" style="12"/>
    <col min="8412" max="8412" width="9.33203125" style="12" customWidth="1"/>
    <col min="8413" max="8413" width="6.6640625" style="12" customWidth="1"/>
    <col min="8414" max="8414" width="40.6640625" style="12" customWidth="1"/>
    <col min="8415" max="8418" width="9.33203125" style="12" customWidth="1"/>
    <col min="8419" max="8667" width="9.109375" style="12"/>
    <col min="8668" max="8668" width="9.33203125" style="12" customWidth="1"/>
    <col min="8669" max="8669" width="6.6640625" style="12" customWidth="1"/>
    <col min="8670" max="8670" width="40.6640625" style="12" customWidth="1"/>
    <col min="8671" max="8674" width="9.33203125" style="12" customWidth="1"/>
    <col min="8675" max="8923" width="9.109375" style="12"/>
    <col min="8924" max="8924" width="9.33203125" style="12" customWidth="1"/>
    <col min="8925" max="8925" width="6.6640625" style="12" customWidth="1"/>
    <col min="8926" max="8926" width="40.6640625" style="12" customWidth="1"/>
    <col min="8927" max="8930" width="9.33203125" style="12" customWidth="1"/>
    <col min="8931" max="9179" width="9.109375" style="12"/>
    <col min="9180" max="9180" width="9.33203125" style="12" customWidth="1"/>
    <col min="9181" max="9181" width="6.6640625" style="12" customWidth="1"/>
    <col min="9182" max="9182" width="40.6640625" style="12" customWidth="1"/>
    <col min="9183" max="9186" width="9.33203125" style="12" customWidth="1"/>
    <col min="9187" max="9435" width="9.109375" style="12"/>
    <col min="9436" max="9436" width="9.33203125" style="12" customWidth="1"/>
    <col min="9437" max="9437" width="6.6640625" style="12" customWidth="1"/>
    <col min="9438" max="9438" width="40.6640625" style="12" customWidth="1"/>
    <col min="9439" max="9442" width="9.33203125" style="12" customWidth="1"/>
    <col min="9443" max="9691" width="9.109375" style="12"/>
    <col min="9692" max="9692" width="9.33203125" style="12" customWidth="1"/>
    <col min="9693" max="9693" width="6.6640625" style="12" customWidth="1"/>
    <col min="9694" max="9694" width="40.6640625" style="12" customWidth="1"/>
    <col min="9695" max="9698" width="9.33203125" style="12" customWidth="1"/>
    <col min="9699" max="9947" width="9.109375" style="12"/>
    <col min="9948" max="9948" width="9.33203125" style="12" customWidth="1"/>
    <col min="9949" max="9949" width="6.6640625" style="12" customWidth="1"/>
    <col min="9950" max="9950" width="40.6640625" style="12" customWidth="1"/>
    <col min="9951" max="9954" width="9.33203125" style="12" customWidth="1"/>
    <col min="9955" max="10203" width="9.109375" style="12"/>
    <col min="10204" max="10204" width="9.33203125" style="12" customWidth="1"/>
    <col min="10205" max="10205" width="6.6640625" style="12" customWidth="1"/>
    <col min="10206" max="10206" width="40.6640625" style="12" customWidth="1"/>
    <col min="10207" max="10210" width="9.33203125" style="12" customWidth="1"/>
    <col min="10211" max="10459" width="9.109375" style="12"/>
    <col min="10460" max="10460" width="9.33203125" style="12" customWidth="1"/>
    <col min="10461" max="10461" width="6.6640625" style="12" customWidth="1"/>
    <col min="10462" max="10462" width="40.6640625" style="12" customWidth="1"/>
    <col min="10463" max="10466" width="9.33203125" style="12" customWidth="1"/>
    <col min="10467" max="10715" width="9.109375" style="12"/>
    <col min="10716" max="10716" width="9.33203125" style="12" customWidth="1"/>
    <col min="10717" max="10717" width="6.6640625" style="12" customWidth="1"/>
    <col min="10718" max="10718" width="40.6640625" style="12" customWidth="1"/>
    <col min="10719" max="10722" width="9.33203125" style="12" customWidth="1"/>
    <col min="10723" max="10971" width="9.109375" style="12"/>
    <col min="10972" max="10972" width="9.33203125" style="12" customWidth="1"/>
    <col min="10973" max="10973" width="6.6640625" style="12" customWidth="1"/>
    <col min="10974" max="10974" width="40.6640625" style="12" customWidth="1"/>
    <col min="10975" max="10978" width="9.33203125" style="12" customWidth="1"/>
    <col min="10979" max="11227" width="9.109375" style="12"/>
    <col min="11228" max="11228" width="9.33203125" style="12" customWidth="1"/>
    <col min="11229" max="11229" width="6.6640625" style="12" customWidth="1"/>
    <col min="11230" max="11230" width="40.6640625" style="12" customWidth="1"/>
    <col min="11231" max="11234" width="9.33203125" style="12" customWidth="1"/>
    <col min="11235" max="11483" width="9.109375" style="12"/>
    <col min="11484" max="11484" width="9.33203125" style="12" customWidth="1"/>
    <col min="11485" max="11485" width="6.6640625" style="12" customWidth="1"/>
    <col min="11486" max="11486" width="40.6640625" style="12" customWidth="1"/>
    <col min="11487" max="11490" width="9.33203125" style="12" customWidth="1"/>
    <col min="11491" max="11739" width="9.109375" style="12"/>
    <col min="11740" max="11740" width="9.33203125" style="12" customWidth="1"/>
    <col min="11741" max="11741" width="6.6640625" style="12" customWidth="1"/>
    <col min="11742" max="11742" width="40.6640625" style="12" customWidth="1"/>
    <col min="11743" max="11746" width="9.33203125" style="12" customWidth="1"/>
    <col min="11747" max="11995" width="9.109375" style="12"/>
    <col min="11996" max="11996" width="9.33203125" style="12" customWidth="1"/>
    <col min="11997" max="11997" width="6.6640625" style="12" customWidth="1"/>
    <col min="11998" max="11998" width="40.6640625" style="12" customWidth="1"/>
    <col min="11999" max="12002" width="9.33203125" style="12" customWidth="1"/>
    <col min="12003" max="12251" width="9.109375" style="12"/>
    <col min="12252" max="12252" width="9.33203125" style="12" customWidth="1"/>
    <col min="12253" max="12253" width="6.6640625" style="12" customWidth="1"/>
    <col min="12254" max="12254" width="40.6640625" style="12" customWidth="1"/>
    <col min="12255" max="12258" width="9.33203125" style="12" customWidth="1"/>
    <col min="12259" max="12507" width="9.109375" style="12"/>
    <col min="12508" max="12508" width="9.33203125" style="12" customWidth="1"/>
    <col min="12509" max="12509" width="6.6640625" style="12" customWidth="1"/>
    <col min="12510" max="12510" width="40.6640625" style="12" customWidth="1"/>
    <col min="12511" max="12514" width="9.33203125" style="12" customWidth="1"/>
    <col min="12515" max="12763" width="9.109375" style="12"/>
    <col min="12764" max="12764" width="9.33203125" style="12" customWidth="1"/>
    <col min="12765" max="12765" width="6.6640625" style="12" customWidth="1"/>
    <col min="12766" max="12766" width="40.6640625" style="12" customWidth="1"/>
    <col min="12767" max="12770" width="9.33203125" style="12" customWidth="1"/>
    <col min="12771" max="13019" width="9.109375" style="12"/>
    <col min="13020" max="13020" width="9.33203125" style="12" customWidth="1"/>
    <col min="13021" max="13021" width="6.6640625" style="12" customWidth="1"/>
    <col min="13022" max="13022" width="40.6640625" style="12" customWidth="1"/>
    <col min="13023" max="13026" width="9.33203125" style="12" customWidth="1"/>
    <col min="13027" max="13275" width="9.109375" style="12"/>
    <col min="13276" max="13276" width="9.33203125" style="12" customWidth="1"/>
    <col min="13277" max="13277" width="6.6640625" style="12" customWidth="1"/>
    <col min="13278" max="13278" width="40.6640625" style="12" customWidth="1"/>
    <col min="13279" max="13282" width="9.33203125" style="12" customWidth="1"/>
    <col min="13283" max="13531" width="9.109375" style="12"/>
    <col min="13532" max="13532" width="9.33203125" style="12" customWidth="1"/>
    <col min="13533" max="13533" width="6.6640625" style="12" customWidth="1"/>
    <col min="13534" max="13534" width="40.6640625" style="12" customWidth="1"/>
    <col min="13535" max="13538" width="9.33203125" style="12" customWidth="1"/>
    <col min="13539" max="13787" width="9.109375" style="12"/>
    <col min="13788" max="13788" width="9.33203125" style="12" customWidth="1"/>
    <col min="13789" max="13789" width="6.6640625" style="12" customWidth="1"/>
    <col min="13790" max="13790" width="40.6640625" style="12" customWidth="1"/>
    <col min="13791" max="13794" width="9.33203125" style="12" customWidth="1"/>
    <col min="13795" max="14043" width="9.109375" style="12"/>
    <col min="14044" max="14044" width="9.33203125" style="12" customWidth="1"/>
    <col min="14045" max="14045" width="6.6640625" style="12" customWidth="1"/>
    <col min="14046" max="14046" width="40.6640625" style="12" customWidth="1"/>
    <col min="14047" max="14050" width="9.33203125" style="12" customWidth="1"/>
    <col min="14051" max="14299" width="9.109375" style="12"/>
    <col min="14300" max="14300" width="9.33203125" style="12" customWidth="1"/>
    <col min="14301" max="14301" width="6.6640625" style="12" customWidth="1"/>
    <col min="14302" max="14302" width="40.6640625" style="12" customWidth="1"/>
    <col min="14303" max="14306" width="9.33203125" style="12" customWidth="1"/>
    <col min="14307" max="14555" width="9.109375" style="12"/>
    <col min="14556" max="14556" width="9.33203125" style="12" customWidth="1"/>
    <col min="14557" max="14557" width="6.6640625" style="12" customWidth="1"/>
    <col min="14558" max="14558" width="40.6640625" style="12" customWidth="1"/>
    <col min="14559" max="14562" width="9.33203125" style="12" customWidth="1"/>
    <col min="14563" max="14811" width="9.109375" style="12"/>
    <col min="14812" max="14812" width="9.33203125" style="12" customWidth="1"/>
    <col min="14813" max="14813" width="6.6640625" style="12" customWidth="1"/>
    <col min="14814" max="14814" width="40.6640625" style="12" customWidth="1"/>
    <col min="14815" max="14818" width="9.33203125" style="12" customWidth="1"/>
    <col min="14819" max="15067" width="9.109375" style="12"/>
    <col min="15068" max="15068" width="9.33203125" style="12" customWidth="1"/>
    <col min="15069" max="15069" width="6.6640625" style="12" customWidth="1"/>
    <col min="15070" max="15070" width="40.6640625" style="12" customWidth="1"/>
    <col min="15071" max="15074" width="9.33203125" style="12" customWidth="1"/>
    <col min="15075" max="15323" width="9.109375" style="12"/>
    <col min="15324" max="15324" width="9.33203125" style="12" customWidth="1"/>
    <col min="15325" max="15325" width="6.6640625" style="12" customWidth="1"/>
    <col min="15326" max="15326" width="40.6640625" style="12" customWidth="1"/>
    <col min="15327" max="15330" width="9.33203125" style="12" customWidth="1"/>
    <col min="15331" max="15579" width="9.109375" style="12"/>
    <col min="15580" max="15580" width="9.33203125" style="12" customWidth="1"/>
    <col min="15581" max="15581" width="6.6640625" style="12" customWidth="1"/>
    <col min="15582" max="15582" width="40.6640625" style="12" customWidth="1"/>
    <col min="15583" max="15586" width="9.33203125" style="12" customWidth="1"/>
    <col min="15587" max="15835" width="9.109375" style="12"/>
    <col min="15836" max="15836" width="9.33203125" style="12" customWidth="1"/>
    <col min="15837" max="15837" width="6.6640625" style="12" customWidth="1"/>
    <col min="15838" max="15838" width="40.6640625" style="12" customWidth="1"/>
    <col min="15839" max="15842" width="9.33203125" style="12" customWidth="1"/>
    <col min="15843" max="16091" width="9.109375" style="12"/>
    <col min="16092" max="16092" width="9.33203125" style="12" customWidth="1"/>
    <col min="16093" max="16093" width="6.6640625" style="12" customWidth="1"/>
    <col min="16094" max="16094" width="40.6640625" style="12" customWidth="1"/>
    <col min="16095" max="16098" width="9.33203125" style="12" customWidth="1"/>
    <col min="16099" max="16384" width="9.109375" style="12"/>
  </cols>
  <sheetData>
    <row r="1" spans="1:8" x14ac:dyDescent="0.25">
      <c r="A1" s="22" t="s">
        <v>200</v>
      </c>
      <c r="B1" s="587"/>
      <c r="C1" s="587"/>
      <c r="D1" s="601"/>
      <c r="E1" s="771" t="s">
        <v>201</v>
      </c>
      <c r="F1" s="771"/>
      <c r="G1" s="771"/>
      <c r="H1" s="771"/>
    </row>
    <row r="2" spans="1:8" ht="12.75" customHeight="1" x14ac:dyDescent="0.25">
      <c r="A2" s="23" t="s">
        <v>0</v>
      </c>
      <c r="B2" s="23"/>
      <c r="C2" s="23"/>
      <c r="D2" s="9" t="s">
        <v>1</v>
      </c>
      <c r="E2" s="9" t="s">
        <v>2</v>
      </c>
      <c r="F2" s="9" t="s">
        <v>3</v>
      </c>
      <c r="G2" s="9" t="s">
        <v>4</v>
      </c>
      <c r="H2" s="9" t="s">
        <v>5</v>
      </c>
    </row>
    <row r="3" spans="1:8" x14ac:dyDescent="0.25">
      <c r="A3" s="13"/>
      <c r="B3" s="13"/>
      <c r="C3" s="13"/>
      <c r="D3" s="173"/>
      <c r="E3" s="11"/>
      <c r="F3" s="11"/>
      <c r="G3" s="173"/>
      <c r="H3" s="173"/>
    </row>
    <row r="4" spans="1:8" x14ac:dyDescent="0.25">
      <c r="A4" s="618"/>
      <c r="B4" s="618"/>
      <c r="C4" s="618"/>
      <c r="D4" s="173"/>
      <c r="E4" s="11"/>
      <c r="F4" s="11"/>
      <c r="G4" s="173"/>
      <c r="H4" s="173"/>
    </row>
    <row r="5" spans="1:8" x14ac:dyDescent="0.25">
      <c r="A5" s="13" t="s">
        <v>5386</v>
      </c>
      <c r="B5" s="13"/>
      <c r="C5" s="13"/>
      <c r="D5" s="622" t="s">
        <v>202</v>
      </c>
      <c r="E5" s="11"/>
      <c r="F5" s="11"/>
      <c r="G5" s="173"/>
      <c r="H5" s="171"/>
    </row>
    <row r="6" spans="1:8" x14ac:dyDescent="0.25">
      <c r="A6" s="13"/>
      <c r="B6" s="13" t="s">
        <v>203</v>
      </c>
      <c r="C6" s="13"/>
      <c r="D6" s="173" t="s">
        <v>40</v>
      </c>
      <c r="E6" s="11"/>
      <c r="F6" s="11"/>
      <c r="G6" s="594"/>
      <c r="H6" s="610"/>
    </row>
    <row r="7" spans="1:8" x14ac:dyDescent="0.25">
      <c r="A7" s="13"/>
      <c r="B7" s="13" t="s">
        <v>6864</v>
      </c>
      <c r="C7" s="13"/>
      <c r="D7" s="173" t="s">
        <v>6866</v>
      </c>
      <c r="E7" s="11" t="s">
        <v>33</v>
      </c>
      <c r="F7" s="11" t="s">
        <v>4220</v>
      </c>
      <c r="G7" s="594" t="s">
        <v>4221</v>
      </c>
      <c r="H7" s="736"/>
    </row>
    <row r="8" spans="1:8" x14ac:dyDescent="0.25">
      <c r="A8" s="13"/>
      <c r="B8" s="13" t="s">
        <v>6865</v>
      </c>
      <c r="C8" s="13"/>
      <c r="D8" s="173" t="s">
        <v>5516</v>
      </c>
      <c r="E8" s="11" t="s">
        <v>33</v>
      </c>
      <c r="F8" s="11" t="s">
        <v>4220</v>
      </c>
      <c r="G8" s="594" t="s">
        <v>4221</v>
      </c>
      <c r="H8" s="736"/>
    </row>
    <row r="9" spans="1:8" x14ac:dyDescent="0.25">
      <c r="A9" s="13"/>
      <c r="B9" s="13" t="s">
        <v>204</v>
      </c>
      <c r="C9" s="13"/>
      <c r="D9" s="173" t="s">
        <v>41</v>
      </c>
      <c r="E9" s="11" t="s">
        <v>33</v>
      </c>
      <c r="F9" s="11" t="s">
        <v>4220</v>
      </c>
      <c r="G9" s="594" t="s">
        <v>4221</v>
      </c>
      <c r="H9" s="615"/>
    </row>
    <row r="10" spans="1:8" x14ac:dyDescent="0.25">
      <c r="A10" s="13"/>
      <c r="B10" s="13" t="s">
        <v>205</v>
      </c>
      <c r="C10" s="13"/>
      <c r="D10" s="173" t="s">
        <v>206</v>
      </c>
      <c r="E10" s="11"/>
      <c r="F10" s="11"/>
      <c r="G10" s="594"/>
      <c r="H10" s="610"/>
    </row>
    <row r="11" spans="1:8" x14ac:dyDescent="0.25">
      <c r="A11" s="13"/>
      <c r="B11" s="13"/>
      <c r="C11" s="737" t="s">
        <v>37</v>
      </c>
      <c r="D11" s="621" t="s">
        <v>5515</v>
      </c>
      <c r="E11" s="11" t="s">
        <v>80</v>
      </c>
      <c r="F11" s="11">
        <v>3</v>
      </c>
      <c r="G11" s="707"/>
      <c r="H11" s="610">
        <f t="shared" ref="H11:H12" si="0">F11*G11</f>
        <v>0</v>
      </c>
    </row>
    <row r="12" spans="1:8" x14ac:dyDescent="0.25">
      <c r="A12" s="13"/>
      <c r="B12" s="13"/>
      <c r="C12" s="737" t="s">
        <v>39</v>
      </c>
      <c r="D12" s="621" t="s">
        <v>5516</v>
      </c>
      <c r="E12" s="11" t="s">
        <v>80</v>
      </c>
      <c r="F12" s="11">
        <v>24</v>
      </c>
      <c r="G12" s="707"/>
      <c r="H12" s="610">
        <f t="shared" si="0"/>
        <v>0</v>
      </c>
    </row>
    <row r="13" spans="1:8" x14ac:dyDescent="0.25">
      <c r="A13" s="13"/>
      <c r="B13" s="13" t="s">
        <v>5387</v>
      </c>
      <c r="C13" s="737"/>
      <c r="D13" s="621" t="s">
        <v>5391</v>
      </c>
      <c r="E13" s="11"/>
      <c r="F13" s="11"/>
      <c r="G13" s="594"/>
      <c r="H13" s="610"/>
    </row>
    <row r="14" spans="1:8" x14ac:dyDescent="0.25">
      <c r="A14" s="13"/>
      <c r="B14" s="13"/>
      <c r="C14" s="737" t="s">
        <v>37</v>
      </c>
      <c r="D14" s="621" t="s">
        <v>5388</v>
      </c>
      <c r="E14" s="11" t="s">
        <v>5393</v>
      </c>
      <c r="F14" s="11">
        <v>1</v>
      </c>
      <c r="G14" s="707"/>
      <c r="H14" s="610">
        <f t="shared" ref="H14:H16" si="1">F14*G14</f>
        <v>0</v>
      </c>
    </row>
    <row r="15" spans="1:8" x14ac:dyDescent="0.25">
      <c r="A15" s="13"/>
      <c r="B15" s="13"/>
      <c r="C15" s="737" t="s">
        <v>39</v>
      </c>
      <c r="D15" s="621" t="s">
        <v>5389</v>
      </c>
      <c r="E15" s="11" t="s">
        <v>5393</v>
      </c>
      <c r="F15" s="11">
        <v>1</v>
      </c>
      <c r="G15" s="707"/>
      <c r="H15" s="610">
        <f t="shared" si="1"/>
        <v>0</v>
      </c>
    </row>
    <row r="16" spans="1:8" x14ac:dyDescent="0.25">
      <c r="A16" s="13"/>
      <c r="B16" s="13"/>
      <c r="C16" s="737" t="s">
        <v>59</v>
      </c>
      <c r="D16" s="621" t="s">
        <v>5392</v>
      </c>
      <c r="E16" s="11" t="s">
        <v>80</v>
      </c>
      <c r="F16" s="11">
        <v>3</v>
      </c>
      <c r="G16" s="707"/>
      <c r="H16" s="610">
        <f t="shared" si="1"/>
        <v>0</v>
      </c>
    </row>
    <row r="17" spans="1:8" x14ac:dyDescent="0.25">
      <c r="A17" s="13"/>
      <c r="B17" s="13"/>
      <c r="C17" s="737" t="s">
        <v>42</v>
      </c>
      <c r="D17" s="621" t="s">
        <v>5390</v>
      </c>
      <c r="E17" s="11" t="s">
        <v>581</v>
      </c>
      <c r="F17" s="11" t="s">
        <v>4223</v>
      </c>
      <c r="G17" s="594" t="s">
        <v>4224</v>
      </c>
      <c r="H17" s="610">
        <v>215000</v>
      </c>
    </row>
    <row r="18" spans="1:8" ht="15.6" x14ac:dyDescent="0.25">
      <c r="A18" s="13" t="s">
        <v>207</v>
      </c>
      <c r="B18" s="13"/>
      <c r="C18" s="737"/>
      <c r="D18" s="738" t="s">
        <v>208</v>
      </c>
      <c r="E18" s="11" t="s">
        <v>2269</v>
      </c>
      <c r="F18" s="11">
        <v>27</v>
      </c>
      <c r="G18" s="707"/>
      <c r="H18" s="610">
        <f>F18*G18</f>
        <v>0</v>
      </c>
    </row>
    <row r="19" spans="1:8" x14ac:dyDescent="0.25">
      <c r="A19" s="13"/>
      <c r="B19" s="13"/>
      <c r="C19" s="13"/>
      <c r="D19" s="739"/>
      <c r="E19" s="11"/>
      <c r="F19" s="11"/>
      <c r="G19" s="173"/>
      <c r="H19" s="173"/>
    </row>
    <row r="20" spans="1:8" x14ac:dyDescent="0.25">
      <c r="A20" s="13"/>
      <c r="B20" s="13"/>
      <c r="C20" s="13"/>
      <c r="D20" s="739"/>
      <c r="E20" s="11"/>
      <c r="F20" s="11"/>
      <c r="G20" s="173"/>
      <c r="H20" s="173"/>
    </row>
    <row r="21" spans="1:8" x14ac:dyDescent="0.25">
      <c r="A21" s="13"/>
      <c r="B21" s="13"/>
      <c r="C21" s="13"/>
      <c r="D21" s="739"/>
      <c r="E21" s="11"/>
      <c r="F21" s="11"/>
      <c r="G21" s="173"/>
      <c r="H21" s="173"/>
    </row>
    <row r="22" spans="1:8" x14ac:dyDescent="0.25">
      <c r="A22" s="183" t="s">
        <v>34</v>
      </c>
      <c r="B22" s="625"/>
      <c r="C22" s="626"/>
      <c r="D22" s="627"/>
      <c r="E22" s="183"/>
      <c r="F22" s="183"/>
      <c r="G22" s="183"/>
      <c r="H22" s="174">
        <f>SUM(H5:H21)</f>
        <v>215000</v>
      </c>
    </row>
    <row r="23" spans="1:8" x14ac:dyDescent="0.25">
      <c r="A23" s="18"/>
      <c r="B23" s="18"/>
      <c r="C23" s="18"/>
      <c r="D23" s="18"/>
      <c r="E23" s="18"/>
      <c r="F23" s="18"/>
      <c r="G23" s="18"/>
      <c r="H23" s="18"/>
    </row>
    <row r="158" spans="6:6" x14ac:dyDescent="0.25">
      <c r="F158" s="628" t="s">
        <v>136</v>
      </c>
    </row>
    <row r="159" spans="6:6" x14ac:dyDescent="0.25">
      <c r="F159" s="628" t="s">
        <v>136</v>
      </c>
    </row>
    <row r="161" spans="1:5" x14ac:dyDescent="0.25">
      <c r="A161" s="740"/>
    </row>
    <row r="162" spans="1:5" x14ac:dyDescent="0.25">
      <c r="A162" s="740"/>
      <c r="B162" s="741"/>
    </row>
    <row r="163" spans="1:5" x14ac:dyDescent="0.25">
      <c r="A163" s="740"/>
      <c r="B163" s="741"/>
    </row>
    <row r="164" spans="1:5" ht="52.8" x14ac:dyDescent="0.25">
      <c r="A164" s="740" t="s">
        <v>870</v>
      </c>
      <c r="B164" s="741"/>
      <c r="E164" s="35" t="s">
        <v>871</v>
      </c>
    </row>
    <row r="165" spans="1:5" ht="66" x14ac:dyDescent="0.25">
      <c r="A165" s="740"/>
      <c r="B165" s="12" t="s">
        <v>872</v>
      </c>
      <c r="E165" s="34" t="s">
        <v>873</v>
      </c>
    </row>
    <row r="166" spans="1:5" x14ac:dyDescent="0.25">
      <c r="A166" s="740"/>
      <c r="E166" s="34" t="s">
        <v>713</v>
      </c>
    </row>
    <row r="167" spans="1:5" x14ac:dyDescent="0.25">
      <c r="A167" s="740"/>
      <c r="E167" s="34" t="s">
        <v>713</v>
      </c>
    </row>
    <row r="168" spans="1:5" ht="39.6" x14ac:dyDescent="0.25">
      <c r="A168" s="740" t="s">
        <v>874</v>
      </c>
      <c r="E168" s="35" t="s">
        <v>875</v>
      </c>
    </row>
    <row r="169" spans="1:5" ht="26.4" x14ac:dyDescent="0.25">
      <c r="A169" s="740"/>
      <c r="B169" s="12" t="s">
        <v>876</v>
      </c>
      <c r="E169" s="34" t="s">
        <v>879</v>
      </c>
    </row>
    <row r="170" spans="1:5" ht="26.4" x14ac:dyDescent="0.25">
      <c r="A170" s="740"/>
      <c r="B170" s="741" t="s">
        <v>877</v>
      </c>
      <c r="E170" s="34" t="s">
        <v>880</v>
      </c>
    </row>
    <row r="171" spans="1:5" ht="39.6" x14ac:dyDescent="0.25">
      <c r="A171" s="740"/>
      <c r="B171" s="741" t="s">
        <v>878</v>
      </c>
      <c r="E171" s="34" t="s">
        <v>694</v>
      </c>
    </row>
    <row r="172" spans="1:5" ht="51" x14ac:dyDescent="0.25">
      <c r="A172" s="740" t="s">
        <v>882</v>
      </c>
      <c r="B172" s="741"/>
      <c r="E172" s="28" t="s">
        <v>883</v>
      </c>
    </row>
    <row r="173" spans="1:5" x14ac:dyDescent="0.25">
      <c r="A173" s="740"/>
      <c r="B173" s="741" t="s">
        <v>881</v>
      </c>
    </row>
    <row r="174" spans="1:5" x14ac:dyDescent="0.25">
      <c r="A174" s="740"/>
      <c r="B174" s="741"/>
    </row>
    <row r="175" spans="1:5" x14ac:dyDescent="0.25">
      <c r="A175" s="740"/>
      <c r="B175" s="741"/>
    </row>
    <row r="176" spans="1:5" x14ac:dyDescent="0.25">
      <c r="A176" s="740"/>
      <c r="B176" s="741"/>
    </row>
    <row r="177" spans="1:2" x14ac:dyDescent="0.25">
      <c r="A177" s="740"/>
      <c r="B177" s="741"/>
    </row>
    <row r="178" spans="1:2" x14ac:dyDescent="0.25">
      <c r="B178" s="12" t="s">
        <v>884</v>
      </c>
    </row>
  </sheetData>
  <sheetProtection algorithmName="SHA-512" hashValue="cYZJh1mK4HsnmxhxbwpeY/mAgA3HeHcDEt8xxFpbKE/LxryLg+bwE0RdYqOA+eE4Gkjeo7tU7mmwtvId+jVz+A==" saltValue="1QYrpvuXmGWQFPudqy/Ihg==" spinCount="100000" sheet="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8C57C-3FFC-413C-B53A-6BA9F6D30C16}">
  <sheetPr codeName="Sheet4">
    <tabColor theme="9" tint="0.79998168889431442"/>
  </sheetPr>
  <dimension ref="A1:G1048508"/>
  <sheetViews>
    <sheetView topLeftCell="A25" zoomScaleNormal="100" workbookViewId="0">
      <selection activeCell="G79" sqref="G79"/>
    </sheetView>
  </sheetViews>
  <sheetFormatPr defaultRowHeight="13.2" x14ac:dyDescent="0.25"/>
  <cols>
    <col min="1" max="1" width="9.33203125" style="12" customWidth="1"/>
    <col min="2" max="2" width="9" style="12" bestFit="1" customWidth="1"/>
    <col min="3" max="3" width="40.6640625" style="12" customWidth="1"/>
    <col min="4" max="4" width="17.44140625" style="12" bestFit="1" customWidth="1"/>
    <col min="5" max="7" width="20.6640625" style="12" customWidth="1"/>
    <col min="8" max="218" width="9.109375" style="12"/>
    <col min="219" max="219" width="9.33203125" style="12" customWidth="1"/>
    <col min="220" max="220" width="6.6640625" style="12" customWidth="1"/>
    <col min="221" max="221" width="40.6640625" style="12" customWidth="1"/>
    <col min="222" max="225" width="9.33203125" style="12" customWidth="1"/>
    <col min="226" max="474" width="9.109375" style="12"/>
    <col min="475" max="475" width="9.33203125" style="12" customWidth="1"/>
    <col min="476" max="476" width="6.6640625" style="12" customWidth="1"/>
    <col min="477" max="477" width="40.6640625" style="12" customWidth="1"/>
    <col min="478" max="481" width="9.33203125" style="12" customWidth="1"/>
    <col min="482" max="730" width="9.109375" style="12"/>
    <col min="731" max="731" width="9.33203125" style="12" customWidth="1"/>
    <col min="732" max="732" width="6.6640625" style="12" customWidth="1"/>
    <col min="733" max="733" width="40.6640625" style="12" customWidth="1"/>
    <col min="734" max="737" width="9.33203125" style="12" customWidth="1"/>
    <col min="738" max="986" width="9.109375" style="12"/>
    <col min="987" max="987" width="9.33203125" style="12" customWidth="1"/>
    <col min="988" max="988" width="6.6640625" style="12" customWidth="1"/>
    <col min="989" max="989" width="40.6640625" style="12" customWidth="1"/>
    <col min="990" max="993" width="9.33203125" style="12" customWidth="1"/>
    <col min="994" max="1242" width="9.109375" style="12"/>
    <col min="1243" max="1243" width="9.33203125" style="12" customWidth="1"/>
    <col min="1244" max="1244" width="6.6640625" style="12" customWidth="1"/>
    <col min="1245" max="1245" width="40.6640625" style="12" customWidth="1"/>
    <col min="1246" max="1249" width="9.33203125" style="12" customWidth="1"/>
    <col min="1250" max="1498" width="9.109375" style="12"/>
    <col min="1499" max="1499" width="9.33203125" style="12" customWidth="1"/>
    <col min="1500" max="1500" width="6.6640625" style="12" customWidth="1"/>
    <col min="1501" max="1501" width="40.6640625" style="12" customWidth="1"/>
    <col min="1502" max="1505" width="9.33203125" style="12" customWidth="1"/>
    <col min="1506" max="1754" width="9.109375" style="12"/>
    <col min="1755" max="1755" width="9.33203125" style="12" customWidth="1"/>
    <col min="1756" max="1756" width="6.6640625" style="12" customWidth="1"/>
    <col min="1757" max="1757" width="40.6640625" style="12" customWidth="1"/>
    <col min="1758" max="1761" width="9.33203125" style="12" customWidth="1"/>
    <col min="1762" max="2010" width="9.109375" style="12"/>
    <col min="2011" max="2011" width="9.33203125" style="12" customWidth="1"/>
    <col min="2012" max="2012" width="6.6640625" style="12" customWidth="1"/>
    <col min="2013" max="2013" width="40.6640625" style="12" customWidth="1"/>
    <col min="2014" max="2017" width="9.33203125" style="12" customWidth="1"/>
    <col min="2018" max="2266" width="9.109375" style="12"/>
    <col min="2267" max="2267" width="9.33203125" style="12" customWidth="1"/>
    <col min="2268" max="2268" width="6.6640625" style="12" customWidth="1"/>
    <col min="2269" max="2269" width="40.6640625" style="12" customWidth="1"/>
    <col min="2270" max="2273" width="9.33203125" style="12" customWidth="1"/>
    <col min="2274" max="2522" width="9.109375" style="12"/>
    <col min="2523" max="2523" width="9.33203125" style="12" customWidth="1"/>
    <col min="2524" max="2524" width="6.6640625" style="12" customWidth="1"/>
    <col min="2525" max="2525" width="40.6640625" style="12" customWidth="1"/>
    <col min="2526" max="2529" width="9.33203125" style="12" customWidth="1"/>
    <col min="2530" max="2778" width="9.109375" style="12"/>
    <col min="2779" max="2779" width="9.33203125" style="12" customWidth="1"/>
    <col min="2780" max="2780" width="6.6640625" style="12" customWidth="1"/>
    <col min="2781" max="2781" width="40.6640625" style="12" customWidth="1"/>
    <col min="2782" max="2785" width="9.33203125" style="12" customWidth="1"/>
    <col min="2786" max="3034" width="9.109375" style="12"/>
    <col min="3035" max="3035" width="9.33203125" style="12" customWidth="1"/>
    <col min="3036" max="3036" width="6.6640625" style="12" customWidth="1"/>
    <col min="3037" max="3037" width="40.6640625" style="12" customWidth="1"/>
    <col min="3038" max="3041" width="9.33203125" style="12" customWidth="1"/>
    <col min="3042" max="3290" width="9.109375" style="12"/>
    <col min="3291" max="3291" width="9.33203125" style="12" customWidth="1"/>
    <col min="3292" max="3292" width="6.6640625" style="12" customWidth="1"/>
    <col min="3293" max="3293" width="40.6640625" style="12" customWidth="1"/>
    <col min="3294" max="3297" width="9.33203125" style="12" customWidth="1"/>
    <col min="3298" max="3546" width="9.109375" style="12"/>
    <col min="3547" max="3547" width="9.33203125" style="12" customWidth="1"/>
    <col min="3548" max="3548" width="6.6640625" style="12" customWidth="1"/>
    <col min="3549" max="3549" width="40.6640625" style="12" customWidth="1"/>
    <col min="3550" max="3553" width="9.33203125" style="12" customWidth="1"/>
    <col min="3554" max="3802" width="9.109375" style="12"/>
    <col min="3803" max="3803" width="9.33203125" style="12" customWidth="1"/>
    <col min="3804" max="3804" width="6.6640625" style="12" customWidth="1"/>
    <col min="3805" max="3805" width="40.6640625" style="12" customWidth="1"/>
    <col min="3806" max="3809" width="9.33203125" style="12" customWidth="1"/>
    <col min="3810" max="4058" width="9.109375" style="12"/>
    <col min="4059" max="4059" width="9.33203125" style="12" customWidth="1"/>
    <col min="4060" max="4060" width="6.6640625" style="12" customWidth="1"/>
    <col min="4061" max="4061" width="40.6640625" style="12" customWidth="1"/>
    <col min="4062" max="4065" width="9.33203125" style="12" customWidth="1"/>
    <col min="4066" max="4314" width="9.109375" style="12"/>
    <col min="4315" max="4315" width="9.33203125" style="12" customWidth="1"/>
    <col min="4316" max="4316" width="6.6640625" style="12" customWidth="1"/>
    <col min="4317" max="4317" width="40.6640625" style="12" customWidth="1"/>
    <col min="4318" max="4321" width="9.33203125" style="12" customWidth="1"/>
    <col min="4322" max="4570" width="9.109375" style="12"/>
    <col min="4571" max="4571" width="9.33203125" style="12" customWidth="1"/>
    <col min="4572" max="4572" width="6.6640625" style="12" customWidth="1"/>
    <col min="4573" max="4573" width="40.6640625" style="12" customWidth="1"/>
    <col min="4574" max="4577" width="9.33203125" style="12" customWidth="1"/>
    <col min="4578" max="4826" width="9.109375" style="12"/>
    <col min="4827" max="4827" width="9.33203125" style="12" customWidth="1"/>
    <col min="4828" max="4828" width="6.6640625" style="12" customWidth="1"/>
    <col min="4829" max="4829" width="40.6640625" style="12" customWidth="1"/>
    <col min="4830" max="4833" width="9.33203125" style="12" customWidth="1"/>
    <col min="4834" max="5082" width="9.109375" style="12"/>
    <col min="5083" max="5083" width="9.33203125" style="12" customWidth="1"/>
    <col min="5084" max="5084" width="6.6640625" style="12" customWidth="1"/>
    <col min="5085" max="5085" width="40.6640625" style="12" customWidth="1"/>
    <col min="5086" max="5089" width="9.33203125" style="12" customWidth="1"/>
    <col min="5090" max="5338" width="9.109375" style="12"/>
    <col min="5339" max="5339" width="9.33203125" style="12" customWidth="1"/>
    <col min="5340" max="5340" width="6.6640625" style="12" customWidth="1"/>
    <col min="5341" max="5341" width="40.6640625" style="12" customWidth="1"/>
    <col min="5342" max="5345" width="9.33203125" style="12" customWidth="1"/>
    <col min="5346" max="5594" width="9.109375" style="12"/>
    <col min="5595" max="5595" width="9.33203125" style="12" customWidth="1"/>
    <col min="5596" max="5596" width="6.6640625" style="12" customWidth="1"/>
    <col min="5597" max="5597" width="40.6640625" style="12" customWidth="1"/>
    <col min="5598" max="5601" width="9.33203125" style="12" customWidth="1"/>
    <col min="5602" max="5850" width="9.109375" style="12"/>
    <col min="5851" max="5851" width="9.33203125" style="12" customWidth="1"/>
    <col min="5852" max="5852" width="6.6640625" style="12" customWidth="1"/>
    <col min="5853" max="5853" width="40.6640625" style="12" customWidth="1"/>
    <col min="5854" max="5857" width="9.33203125" style="12" customWidth="1"/>
    <col min="5858" max="6106" width="9.109375" style="12"/>
    <col min="6107" max="6107" width="9.33203125" style="12" customWidth="1"/>
    <col min="6108" max="6108" width="6.6640625" style="12" customWidth="1"/>
    <col min="6109" max="6109" width="40.6640625" style="12" customWidth="1"/>
    <col min="6110" max="6113" width="9.33203125" style="12" customWidth="1"/>
    <col min="6114" max="6362" width="9.109375" style="12"/>
    <col min="6363" max="6363" width="9.33203125" style="12" customWidth="1"/>
    <col min="6364" max="6364" width="6.6640625" style="12" customWidth="1"/>
    <col min="6365" max="6365" width="40.6640625" style="12" customWidth="1"/>
    <col min="6366" max="6369" width="9.33203125" style="12" customWidth="1"/>
    <col min="6370" max="6618" width="9.109375" style="12"/>
    <col min="6619" max="6619" width="9.33203125" style="12" customWidth="1"/>
    <col min="6620" max="6620" width="6.6640625" style="12" customWidth="1"/>
    <col min="6621" max="6621" width="40.6640625" style="12" customWidth="1"/>
    <col min="6622" max="6625" width="9.33203125" style="12" customWidth="1"/>
    <col min="6626" max="6874" width="9.109375" style="12"/>
    <col min="6875" max="6875" width="9.33203125" style="12" customWidth="1"/>
    <col min="6876" max="6876" width="6.6640625" style="12" customWidth="1"/>
    <col min="6877" max="6877" width="40.6640625" style="12" customWidth="1"/>
    <col min="6878" max="6881" width="9.33203125" style="12" customWidth="1"/>
    <col min="6882" max="7130" width="9.109375" style="12"/>
    <col min="7131" max="7131" width="9.33203125" style="12" customWidth="1"/>
    <col min="7132" max="7132" width="6.6640625" style="12" customWidth="1"/>
    <col min="7133" max="7133" width="40.6640625" style="12" customWidth="1"/>
    <col min="7134" max="7137" width="9.33203125" style="12" customWidth="1"/>
    <col min="7138" max="7386" width="9.109375" style="12"/>
    <col min="7387" max="7387" width="9.33203125" style="12" customWidth="1"/>
    <col min="7388" max="7388" width="6.6640625" style="12" customWidth="1"/>
    <col min="7389" max="7389" width="40.6640625" style="12" customWidth="1"/>
    <col min="7390" max="7393" width="9.33203125" style="12" customWidth="1"/>
    <col min="7394" max="7642" width="9.109375" style="12"/>
    <col min="7643" max="7643" width="9.33203125" style="12" customWidth="1"/>
    <col min="7644" max="7644" width="6.6640625" style="12" customWidth="1"/>
    <col min="7645" max="7645" width="40.6640625" style="12" customWidth="1"/>
    <col min="7646" max="7649" width="9.33203125" style="12" customWidth="1"/>
    <col min="7650" max="7898" width="9.109375" style="12"/>
    <col min="7899" max="7899" width="9.33203125" style="12" customWidth="1"/>
    <col min="7900" max="7900" width="6.6640625" style="12" customWidth="1"/>
    <col min="7901" max="7901" width="40.6640625" style="12" customWidth="1"/>
    <col min="7902" max="7905" width="9.33203125" style="12" customWidth="1"/>
    <col min="7906" max="8154" width="9.109375" style="12"/>
    <col min="8155" max="8155" width="9.33203125" style="12" customWidth="1"/>
    <col min="8156" max="8156" width="6.6640625" style="12" customWidth="1"/>
    <col min="8157" max="8157" width="40.6640625" style="12" customWidth="1"/>
    <col min="8158" max="8161" width="9.33203125" style="12" customWidth="1"/>
    <col min="8162" max="8410" width="9.109375" style="12"/>
    <col min="8411" max="8411" width="9.33203125" style="12" customWidth="1"/>
    <col min="8412" max="8412" width="6.6640625" style="12" customWidth="1"/>
    <col min="8413" max="8413" width="40.6640625" style="12" customWidth="1"/>
    <col min="8414" max="8417" width="9.33203125" style="12" customWidth="1"/>
    <col min="8418" max="8666" width="9.109375" style="12"/>
    <col min="8667" max="8667" width="9.33203125" style="12" customWidth="1"/>
    <col min="8668" max="8668" width="6.6640625" style="12" customWidth="1"/>
    <col min="8669" max="8669" width="40.6640625" style="12" customWidth="1"/>
    <col min="8670" max="8673" width="9.33203125" style="12" customWidth="1"/>
    <col min="8674" max="8922" width="9.109375" style="12"/>
    <col min="8923" max="8923" width="9.33203125" style="12" customWidth="1"/>
    <col min="8924" max="8924" width="6.6640625" style="12" customWidth="1"/>
    <col min="8925" max="8925" width="40.6640625" style="12" customWidth="1"/>
    <col min="8926" max="8929" width="9.33203125" style="12" customWidth="1"/>
    <col min="8930" max="9178" width="9.109375" style="12"/>
    <col min="9179" max="9179" width="9.33203125" style="12" customWidth="1"/>
    <col min="9180" max="9180" width="6.6640625" style="12" customWidth="1"/>
    <col min="9181" max="9181" width="40.6640625" style="12" customWidth="1"/>
    <col min="9182" max="9185" width="9.33203125" style="12" customWidth="1"/>
    <col min="9186" max="9434" width="9.109375" style="12"/>
    <col min="9435" max="9435" width="9.33203125" style="12" customWidth="1"/>
    <col min="9436" max="9436" width="6.6640625" style="12" customWidth="1"/>
    <col min="9437" max="9437" width="40.6640625" style="12" customWidth="1"/>
    <col min="9438" max="9441" width="9.33203125" style="12" customWidth="1"/>
    <col min="9442" max="9690" width="9.109375" style="12"/>
    <col min="9691" max="9691" width="9.33203125" style="12" customWidth="1"/>
    <col min="9692" max="9692" width="6.6640625" style="12" customWidth="1"/>
    <col min="9693" max="9693" width="40.6640625" style="12" customWidth="1"/>
    <col min="9694" max="9697" width="9.33203125" style="12" customWidth="1"/>
    <col min="9698" max="9946" width="9.109375" style="12"/>
    <col min="9947" max="9947" width="9.33203125" style="12" customWidth="1"/>
    <col min="9948" max="9948" width="6.6640625" style="12" customWidth="1"/>
    <col min="9949" max="9949" width="40.6640625" style="12" customWidth="1"/>
    <col min="9950" max="9953" width="9.33203125" style="12" customWidth="1"/>
    <col min="9954" max="10202" width="9.109375" style="12"/>
    <col min="10203" max="10203" width="9.33203125" style="12" customWidth="1"/>
    <col min="10204" max="10204" width="6.6640625" style="12" customWidth="1"/>
    <col min="10205" max="10205" width="40.6640625" style="12" customWidth="1"/>
    <col min="10206" max="10209" width="9.33203125" style="12" customWidth="1"/>
    <col min="10210" max="10458" width="9.109375" style="12"/>
    <col min="10459" max="10459" width="9.33203125" style="12" customWidth="1"/>
    <col min="10460" max="10460" width="6.6640625" style="12" customWidth="1"/>
    <col min="10461" max="10461" width="40.6640625" style="12" customWidth="1"/>
    <col min="10462" max="10465" width="9.33203125" style="12" customWidth="1"/>
    <col min="10466" max="10714" width="9.109375" style="12"/>
    <col min="10715" max="10715" width="9.33203125" style="12" customWidth="1"/>
    <col min="10716" max="10716" width="6.6640625" style="12" customWidth="1"/>
    <col min="10717" max="10717" width="40.6640625" style="12" customWidth="1"/>
    <col min="10718" max="10721" width="9.33203125" style="12" customWidth="1"/>
    <col min="10722" max="10970" width="9.109375" style="12"/>
    <col min="10971" max="10971" width="9.33203125" style="12" customWidth="1"/>
    <col min="10972" max="10972" width="6.6640625" style="12" customWidth="1"/>
    <col min="10973" max="10973" width="40.6640625" style="12" customWidth="1"/>
    <col min="10974" max="10977" width="9.33203125" style="12" customWidth="1"/>
    <col min="10978" max="11226" width="9.109375" style="12"/>
    <col min="11227" max="11227" width="9.33203125" style="12" customWidth="1"/>
    <col min="11228" max="11228" width="6.6640625" style="12" customWidth="1"/>
    <col min="11229" max="11229" width="40.6640625" style="12" customWidth="1"/>
    <col min="11230" max="11233" width="9.33203125" style="12" customWidth="1"/>
    <col min="11234" max="11482" width="9.109375" style="12"/>
    <col min="11483" max="11483" width="9.33203125" style="12" customWidth="1"/>
    <col min="11484" max="11484" width="6.6640625" style="12" customWidth="1"/>
    <col min="11485" max="11485" width="40.6640625" style="12" customWidth="1"/>
    <col min="11486" max="11489" width="9.33203125" style="12" customWidth="1"/>
    <col min="11490" max="11738" width="9.109375" style="12"/>
    <col min="11739" max="11739" width="9.33203125" style="12" customWidth="1"/>
    <col min="11740" max="11740" width="6.6640625" style="12" customWidth="1"/>
    <col min="11741" max="11741" width="40.6640625" style="12" customWidth="1"/>
    <col min="11742" max="11745" width="9.33203125" style="12" customWidth="1"/>
    <col min="11746" max="11994" width="9.109375" style="12"/>
    <col min="11995" max="11995" width="9.33203125" style="12" customWidth="1"/>
    <col min="11996" max="11996" width="6.6640625" style="12" customWidth="1"/>
    <col min="11997" max="11997" width="40.6640625" style="12" customWidth="1"/>
    <col min="11998" max="12001" width="9.33203125" style="12" customWidth="1"/>
    <col min="12002" max="12250" width="9.109375" style="12"/>
    <col min="12251" max="12251" width="9.33203125" style="12" customWidth="1"/>
    <col min="12252" max="12252" width="6.6640625" style="12" customWidth="1"/>
    <col min="12253" max="12253" width="40.6640625" style="12" customWidth="1"/>
    <col min="12254" max="12257" width="9.33203125" style="12" customWidth="1"/>
    <col min="12258" max="12506" width="9.109375" style="12"/>
    <col min="12507" max="12507" width="9.33203125" style="12" customWidth="1"/>
    <col min="12508" max="12508" width="6.6640625" style="12" customWidth="1"/>
    <col min="12509" max="12509" width="40.6640625" style="12" customWidth="1"/>
    <col min="12510" max="12513" width="9.33203125" style="12" customWidth="1"/>
    <col min="12514" max="12762" width="9.109375" style="12"/>
    <col min="12763" max="12763" width="9.33203125" style="12" customWidth="1"/>
    <col min="12764" max="12764" width="6.6640625" style="12" customWidth="1"/>
    <col min="12765" max="12765" width="40.6640625" style="12" customWidth="1"/>
    <col min="12766" max="12769" width="9.33203125" style="12" customWidth="1"/>
    <col min="12770" max="13018" width="9.109375" style="12"/>
    <col min="13019" max="13019" width="9.33203125" style="12" customWidth="1"/>
    <col min="13020" max="13020" width="6.6640625" style="12" customWidth="1"/>
    <col min="13021" max="13021" width="40.6640625" style="12" customWidth="1"/>
    <col min="13022" max="13025" width="9.33203125" style="12" customWidth="1"/>
    <col min="13026" max="13274" width="9.109375" style="12"/>
    <col min="13275" max="13275" width="9.33203125" style="12" customWidth="1"/>
    <col min="13276" max="13276" width="6.6640625" style="12" customWidth="1"/>
    <col min="13277" max="13277" width="40.6640625" style="12" customWidth="1"/>
    <col min="13278" max="13281" width="9.33203125" style="12" customWidth="1"/>
    <col min="13282" max="13530" width="9.109375" style="12"/>
    <col min="13531" max="13531" width="9.33203125" style="12" customWidth="1"/>
    <col min="13532" max="13532" width="6.6640625" style="12" customWidth="1"/>
    <col min="13533" max="13533" width="40.6640625" style="12" customWidth="1"/>
    <col min="13534" max="13537" width="9.33203125" style="12" customWidth="1"/>
    <col min="13538" max="13786" width="9.109375" style="12"/>
    <col min="13787" max="13787" width="9.33203125" style="12" customWidth="1"/>
    <col min="13788" max="13788" width="6.6640625" style="12" customWidth="1"/>
    <col min="13789" max="13789" width="40.6640625" style="12" customWidth="1"/>
    <col min="13790" max="13793" width="9.33203125" style="12" customWidth="1"/>
    <col min="13794" max="14042" width="9.109375" style="12"/>
    <col min="14043" max="14043" width="9.33203125" style="12" customWidth="1"/>
    <col min="14044" max="14044" width="6.6640625" style="12" customWidth="1"/>
    <col min="14045" max="14045" width="40.6640625" style="12" customWidth="1"/>
    <col min="14046" max="14049" width="9.33203125" style="12" customWidth="1"/>
    <col min="14050" max="14298" width="9.109375" style="12"/>
    <col min="14299" max="14299" width="9.33203125" style="12" customWidth="1"/>
    <col min="14300" max="14300" width="6.6640625" style="12" customWidth="1"/>
    <col min="14301" max="14301" width="40.6640625" style="12" customWidth="1"/>
    <col min="14302" max="14305" width="9.33203125" style="12" customWidth="1"/>
    <col min="14306" max="14554" width="9.109375" style="12"/>
    <col min="14555" max="14555" width="9.33203125" style="12" customWidth="1"/>
    <col min="14556" max="14556" width="6.6640625" style="12" customWidth="1"/>
    <col min="14557" max="14557" width="40.6640625" style="12" customWidth="1"/>
    <col min="14558" max="14561" width="9.33203125" style="12" customWidth="1"/>
    <col min="14562" max="14810" width="9.109375" style="12"/>
    <col min="14811" max="14811" width="9.33203125" style="12" customWidth="1"/>
    <col min="14812" max="14812" width="6.6640625" style="12" customWidth="1"/>
    <col min="14813" max="14813" width="40.6640625" style="12" customWidth="1"/>
    <col min="14814" max="14817" width="9.33203125" style="12" customWidth="1"/>
    <col min="14818" max="15066" width="9.109375" style="12"/>
    <col min="15067" max="15067" width="9.33203125" style="12" customWidth="1"/>
    <col min="15068" max="15068" width="6.6640625" style="12" customWidth="1"/>
    <col min="15069" max="15069" width="40.6640625" style="12" customWidth="1"/>
    <col min="15070" max="15073" width="9.33203125" style="12" customWidth="1"/>
    <col min="15074" max="15322" width="9.109375" style="12"/>
    <col min="15323" max="15323" width="9.33203125" style="12" customWidth="1"/>
    <col min="15324" max="15324" width="6.6640625" style="12" customWidth="1"/>
    <col min="15325" max="15325" width="40.6640625" style="12" customWidth="1"/>
    <col min="15326" max="15329" width="9.33203125" style="12" customWidth="1"/>
    <col min="15330" max="15578" width="9.109375" style="12"/>
    <col min="15579" max="15579" width="9.33203125" style="12" customWidth="1"/>
    <col min="15580" max="15580" width="6.6640625" style="12" customWidth="1"/>
    <col min="15581" max="15581" width="40.6640625" style="12" customWidth="1"/>
    <col min="15582" max="15585" width="9.33203125" style="12" customWidth="1"/>
    <col min="15586" max="15834" width="9.109375" style="12"/>
    <col min="15835" max="15835" width="9.33203125" style="12" customWidth="1"/>
    <col min="15836" max="15836" width="6.6640625" style="12" customWidth="1"/>
    <col min="15837" max="15837" width="40.6640625" style="12" customWidth="1"/>
    <col min="15838" max="15841" width="9.33203125" style="12" customWidth="1"/>
    <col min="15842" max="16090" width="9.109375" style="12"/>
    <col min="16091" max="16091" width="9.33203125" style="12" customWidth="1"/>
    <col min="16092" max="16092" width="6.6640625" style="12" customWidth="1"/>
    <col min="16093" max="16093" width="40.6640625" style="12" customWidth="1"/>
    <col min="16094" max="16097" width="9.33203125" style="12" customWidth="1"/>
    <col min="16098" max="16384" width="9.109375" style="12"/>
  </cols>
  <sheetData>
    <row r="1" spans="1:7" x14ac:dyDescent="0.25">
      <c r="A1" s="22" t="s">
        <v>210</v>
      </c>
      <c r="B1" s="587"/>
      <c r="C1" s="587"/>
      <c r="D1" s="771" t="s">
        <v>211</v>
      </c>
      <c r="E1" s="771"/>
      <c r="F1" s="771"/>
      <c r="G1" s="771"/>
    </row>
    <row r="2" spans="1:7" ht="12.75" customHeight="1" x14ac:dyDescent="0.25">
      <c r="A2" s="23" t="s">
        <v>0</v>
      </c>
      <c r="B2" s="23"/>
      <c r="C2" s="9" t="s">
        <v>1</v>
      </c>
      <c r="D2" s="9" t="s">
        <v>2</v>
      </c>
      <c r="E2" s="9" t="s">
        <v>3</v>
      </c>
      <c r="F2" s="9" t="s">
        <v>4</v>
      </c>
      <c r="G2" s="9" t="s">
        <v>5</v>
      </c>
    </row>
    <row r="3" spans="1:7" x14ac:dyDescent="0.25">
      <c r="A3" s="13"/>
      <c r="B3" s="13"/>
      <c r="C3" s="173"/>
      <c r="D3" s="11"/>
      <c r="E3" s="11"/>
      <c r="F3" s="173"/>
      <c r="G3" s="173"/>
    </row>
    <row r="4" spans="1:7" x14ac:dyDescent="0.25">
      <c r="A4" s="618"/>
      <c r="B4" s="618"/>
      <c r="C4" s="173"/>
      <c r="D4" s="11"/>
      <c r="E4" s="11"/>
      <c r="F4" s="173"/>
      <c r="G4" s="173"/>
    </row>
    <row r="5" spans="1:7" x14ac:dyDescent="0.25">
      <c r="A5" s="13" t="s">
        <v>212</v>
      </c>
      <c r="B5" s="13"/>
      <c r="C5" s="622" t="s">
        <v>213</v>
      </c>
      <c r="D5" s="11"/>
      <c r="E5" s="11"/>
      <c r="F5" s="173"/>
      <c r="G5" s="172"/>
    </row>
    <row r="6" spans="1:7" ht="15.6" x14ac:dyDescent="0.25">
      <c r="A6" s="13"/>
      <c r="B6" s="13" t="s">
        <v>214</v>
      </c>
      <c r="C6" s="742" t="s">
        <v>228</v>
      </c>
      <c r="D6" s="11" t="s">
        <v>2269</v>
      </c>
      <c r="E6" s="11">
        <v>155</v>
      </c>
      <c r="F6" s="169"/>
      <c r="G6" s="172">
        <f t="shared" ref="G6:G14" si="0">E6*F6</f>
        <v>0</v>
      </c>
    </row>
    <row r="7" spans="1:7" ht="15.6" x14ac:dyDescent="0.25">
      <c r="A7" s="13"/>
      <c r="B7" s="13" t="s">
        <v>215</v>
      </c>
      <c r="C7" s="742" t="s">
        <v>229</v>
      </c>
      <c r="D7" s="11" t="s">
        <v>2269</v>
      </c>
      <c r="E7" s="11">
        <v>240</v>
      </c>
      <c r="F7" s="169"/>
      <c r="G7" s="172">
        <f t="shared" si="0"/>
        <v>0</v>
      </c>
    </row>
    <row r="8" spans="1:7" ht="15.6" x14ac:dyDescent="0.25">
      <c r="A8" s="13"/>
      <c r="B8" s="13" t="s">
        <v>216</v>
      </c>
      <c r="C8" s="742" t="s">
        <v>230</v>
      </c>
      <c r="D8" s="11" t="s">
        <v>2269</v>
      </c>
      <c r="E8" s="11">
        <v>245</v>
      </c>
      <c r="F8" s="169"/>
      <c r="G8" s="172">
        <f t="shared" si="0"/>
        <v>0</v>
      </c>
    </row>
    <row r="9" spans="1:7" ht="26.4" x14ac:dyDescent="0.25">
      <c r="A9" s="13"/>
      <c r="B9" s="13" t="s">
        <v>217</v>
      </c>
      <c r="C9" s="742" t="s">
        <v>231</v>
      </c>
      <c r="D9" s="11" t="s">
        <v>2269</v>
      </c>
      <c r="E9" s="11">
        <v>120</v>
      </c>
      <c r="F9" s="169"/>
      <c r="G9" s="172">
        <f t="shared" si="0"/>
        <v>0</v>
      </c>
    </row>
    <row r="10" spans="1:7" ht="15.6" x14ac:dyDescent="0.25">
      <c r="A10" s="13"/>
      <c r="B10" s="13" t="s">
        <v>218</v>
      </c>
      <c r="C10" s="742" t="s">
        <v>232</v>
      </c>
      <c r="D10" s="11" t="s">
        <v>2269</v>
      </c>
      <c r="E10" s="11">
        <v>30</v>
      </c>
      <c r="F10" s="169"/>
      <c r="G10" s="172">
        <f t="shared" si="0"/>
        <v>0</v>
      </c>
    </row>
    <row r="11" spans="1:7" x14ac:dyDescent="0.25">
      <c r="A11" s="13"/>
      <c r="B11" s="13" t="s">
        <v>219</v>
      </c>
      <c r="C11" s="742" t="s">
        <v>6</v>
      </c>
      <c r="D11" s="11" t="s">
        <v>429</v>
      </c>
      <c r="E11" s="11">
        <v>10</v>
      </c>
      <c r="F11" s="169"/>
      <c r="G11" s="172">
        <f t="shared" si="0"/>
        <v>0</v>
      </c>
    </row>
    <row r="12" spans="1:7" x14ac:dyDescent="0.25">
      <c r="A12" s="13"/>
      <c r="B12" s="13" t="s">
        <v>220</v>
      </c>
      <c r="C12" s="742" t="s">
        <v>6114</v>
      </c>
      <c r="D12" s="11" t="s">
        <v>429</v>
      </c>
      <c r="E12" s="11">
        <v>1</v>
      </c>
      <c r="F12" s="169"/>
      <c r="G12" s="172">
        <f t="shared" si="0"/>
        <v>0</v>
      </c>
    </row>
    <row r="13" spans="1:7" x14ac:dyDescent="0.25">
      <c r="A13" s="13"/>
      <c r="B13" s="13" t="s">
        <v>221</v>
      </c>
      <c r="C13" s="742" t="s">
        <v>233</v>
      </c>
      <c r="D13" s="11" t="s">
        <v>429</v>
      </c>
      <c r="E13" s="11">
        <v>1</v>
      </c>
      <c r="F13" s="169"/>
      <c r="G13" s="172">
        <f t="shared" si="0"/>
        <v>0</v>
      </c>
    </row>
    <row r="14" spans="1:7" x14ac:dyDescent="0.25">
      <c r="A14" s="13"/>
      <c r="B14" s="13" t="s">
        <v>222</v>
      </c>
      <c r="C14" s="742" t="s">
        <v>6113</v>
      </c>
      <c r="D14" s="11" t="s">
        <v>429</v>
      </c>
      <c r="E14" s="11">
        <v>1</v>
      </c>
      <c r="F14" s="169"/>
      <c r="G14" s="172">
        <f t="shared" si="0"/>
        <v>0</v>
      </c>
    </row>
    <row r="15" spans="1:7" x14ac:dyDescent="0.25">
      <c r="A15" s="173"/>
      <c r="B15" s="13" t="s">
        <v>226</v>
      </c>
      <c r="C15" s="742" t="s">
        <v>234</v>
      </c>
      <c r="D15" s="11" t="s">
        <v>425</v>
      </c>
      <c r="E15" s="11" t="s">
        <v>4222</v>
      </c>
      <c r="F15" s="114" t="s">
        <v>818</v>
      </c>
      <c r="G15" s="172">
        <v>4400000</v>
      </c>
    </row>
    <row r="16" spans="1:7" ht="26.4" x14ac:dyDescent="0.25">
      <c r="A16" s="173"/>
      <c r="B16" s="13" t="s">
        <v>227</v>
      </c>
      <c r="C16" s="742" t="s">
        <v>235</v>
      </c>
      <c r="D16" s="11" t="s">
        <v>361</v>
      </c>
      <c r="E16" s="594">
        <f>G15</f>
        <v>4400000</v>
      </c>
      <c r="F16" s="614"/>
      <c r="G16" s="172">
        <f>E16*F16</f>
        <v>0</v>
      </c>
    </row>
    <row r="17" spans="1:7" x14ac:dyDescent="0.25">
      <c r="A17" s="173" t="s">
        <v>236</v>
      </c>
      <c r="B17" s="734"/>
      <c r="C17" s="623" t="s">
        <v>53</v>
      </c>
      <c r="D17" s="11"/>
      <c r="E17" s="11"/>
      <c r="F17" s="11"/>
      <c r="G17" s="172"/>
    </row>
    <row r="18" spans="1:7" ht="15.6" x14ac:dyDescent="0.25">
      <c r="A18" s="173"/>
      <c r="B18" s="621" t="s">
        <v>245</v>
      </c>
      <c r="C18" s="620" t="s">
        <v>54</v>
      </c>
      <c r="D18" s="11" t="s">
        <v>2269</v>
      </c>
      <c r="E18" s="11">
        <v>60</v>
      </c>
      <c r="F18" s="169"/>
      <c r="G18" s="172">
        <f t="shared" ref="G18:G26" si="1">E18*F18</f>
        <v>0</v>
      </c>
    </row>
    <row r="19" spans="1:7" ht="15.6" x14ac:dyDescent="0.25">
      <c r="A19" s="173"/>
      <c r="B19" s="621" t="s">
        <v>246</v>
      </c>
      <c r="C19" s="620" t="s">
        <v>237</v>
      </c>
      <c r="D19" s="11" t="s">
        <v>2269</v>
      </c>
      <c r="E19" s="11">
        <v>40</v>
      </c>
      <c r="F19" s="169"/>
      <c r="G19" s="172">
        <f t="shared" si="1"/>
        <v>0</v>
      </c>
    </row>
    <row r="20" spans="1:7" ht="15.6" x14ac:dyDescent="0.25">
      <c r="A20" s="173"/>
      <c r="B20" s="621" t="s">
        <v>247</v>
      </c>
      <c r="C20" s="620" t="s">
        <v>238</v>
      </c>
      <c r="D20" s="11" t="s">
        <v>2269</v>
      </c>
      <c r="E20" s="11">
        <v>40</v>
      </c>
      <c r="F20" s="169"/>
      <c r="G20" s="172">
        <f t="shared" si="1"/>
        <v>0</v>
      </c>
    </row>
    <row r="21" spans="1:7" ht="26.4" x14ac:dyDescent="0.25">
      <c r="A21" s="173"/>
      <c r="B21" s="621" t="s">
        <v>248</v>
      </c>
      <c r="C21" s="620" t="s">
        <v>239</v>
      </c>
      <c r="D21" s="11" t="s">
        <v>2269</v>
      </c>
      <c r="E21" s="11">
        <v>20</v>
      </c>
      <c r="F21" s="169"/>
      <c r="G21" s="172">
        <f t="shared" si="1"/>
        <v>0</v>
      </c>
    </row>
    <row r="22" spans="1:7" ht="26.4" x14ac:dyDescent="0.25">
      <c r="A22" s="173"/>
      <c r="B22" s="621" t="s">
        <v>249</v>
      </c>
      <c r="C22" s="620" t="s">
        <v>240</v>
      </c>
      <c r="D22" s="11" t="s">
        <v>2269</v>
      </c>
      <c r="E22" s="11">
        <v>20</v>
      </c>
      <c r="F22" s="169"/>
      <c r="G22" s="172">
        <f t="shared" si="1"/>
        <v>0</v>
      </c>
    </row>
    <row r="23" spans="1:7" ht="15.6" x14ac:dyDescent="0.25">
      <c r="A23" s="173"/>
      <c r="B23" s="621" t="s">
        <v>250</v>
      </c>
      <c r="C23" s="620" t="s">
        <v>55</v>
      </c>
      <c r="D23" s="11" t="s">
        <v>2269</v>
      </c>
      <c r="E23" s="11">
        <v>25</v>
      </c>
      <c r="F23" s="169"/>
      <c r="G23" s="172">
        <f t="shared" si="1"/>
        <v>0</v>
      </c>
    </row>
    <row r="24" spans="1:7" ht="15.6" x14ac:dyDescent="0.25">
      <c r="A24" s="173"/>
      <c r="B24" s="621" t="s">
        <v>251</v>
      </c>
      <c r="C24" s="620" t="s">
        <v>56</v>
      </c>
      <c r="D24" s="11" t="s">
        <v>2269</v>
      </c>
      <c r="E24" s="11">
        <v>25</v>
      </c>
      <c r="F24" s="169"/>
      <c r="G24" s="172">
        <f t="shared" si="1"/>
        <v>0</v>
      </c>
    </row>
    <row r="25" spans="1:7" ht="15.6" x14ac:dyDescent="0.25">
      <c r="A25" s="173"/>
      <c r="B25" s="621" t="s">
        <v>252</v>
      </c>
      <c r="C25" s="620" t="s">
        <v>241</v>
      </c>
      <c r="D25" s="11" t="s">
        <v>2269</v>
      </c>
      <c r="E25" s="11">
        <v>10</v>
      </c>
      <c r="F25" s="169"/>
      <c r="G25" s="172">
        <f t="shared" si="1"/>
        <v>0</v>
      </c>
    </row>
    <row r="26" spans="1:7" ht="15.6" x14ac:dyDescent="0.25">
      <c r="A26" s="173"/>
      <c r="B26" s="621" t="s">
        <v>253</v>
      </c>
      <c r="C26" s="620" t="s">
        <v>242</v>
      </c>
      <c r="D26" s="11" t="s">
        <v>2269</v>
      </c>
      <c r="E26" s="11">
        <v>10</v>
      </c>
      <c r="F26" s="169"/>
      <c r="G26" s="172">
        <f t="shared" si="1"/>
        <v>0</v>
      </c>
    </row>
    <row r="27" spans="1:7" x14ac:dyDescent="0.25">
      <c r="A27" s="173" t="s">
        <v>256</v>
      </c>
      <c r="B27" s="621"/>
      <c r="C27" s="623" t="s">
        <v>50</v>
      </c>
      <c r="D27" s="11"/>
      <c r="E27" s="11"/>
      <c r="F27" s="11"/>
      <c r="G27" s="172"/>
    </row>
    <row r="28" spans="1:7" x14ac:dyDescent="0.25">
      <c r="A28" s="173"/>
      <c r="B28" s="621" t="s">
        <v>258</v>
      </c>
      <c r="C28" s="620" t="s">
        <v>296</v>
      </c>
      <c r="D28" s="11" t="s">
        <v>429</v>
      </c>
      <c r="E28" s="11">
        <v>25</v>
      </c>
      <c r="F28" s="169"/>
      <c r="G28" s="172">
        <f t="shared" ref="G28:G55" si="2">E28*F28</f>
        <v>0</v>
      </c>
    </row>
    <row r="29" spans="1:7" x14ac:dyDescent="0.25">
      <c r="A29" s="173"/>
      <c r="B29" s="621" t="s">
        <v>259</v>
      </c>
      <c r="C29" s="620" t="s">
        <v>297</v>
      </c>
      <c r="D29" s="11" t="s">
        <v>429</v>
      </c>
      <c r="E29" s="11">
        <v>10</v>
      </c>
      <c r="F29" s="169"/>
      <c r="G29" s="172">
        <f t="shared" si="2"/>
        <v>0</v>
      </c>
    </row>
    <row r="30" spans="1:7" x14ac:dyDescent="0.25">
      <c r="A30" s="173"/>
      <c r="B30" s="621" t="s">
        <v>260</v>
      </c>
      <c r="C30" s="620" t="s">
        <v>298</v>
      </c>
      <c r="D30" s="11" t="s">
        <v>429</v>
      </c>
      <c r="E30" s="11">
        <v>12</v>
      </c>
      <c r="F30" s="169"/>
      <c r="G30" s="172">
        <f t="shared" si="2"/>
        <v>0</v>
      </c>
    </row>
    <row r="31" spans="1:7" ht="26.4" x14ac:dyDescent="0.25">
      <c r="A31" s="173"/>
      <c r="B31" s="621" t="s">
        <v>261</v>
      </c>
      <c r="C31" s="620" t="s">
        <v>6108</v>
      </c>
      <c r="D31" s="11" t="s">
        <v>429</v>
      </c>
      <c r="E31" s="11">
        <v>8</v>
      </c>
      <c r="F31" s="169"/>
      <c r="G31" s="172">
        <f t="shared" si="2"/>
        <v>0</v>
      </c>
    </row>
    <row r="32" spans="1:7" x14ac:dyDescent="0.25">
      <c r="A32" s="173"/>
      <c r="B32" s="621" t="s">
        <v>263</v>
      </c>
      <c r="C32" s="620" t="s">
        <v>299</v>
      </c>
      <c r="D32" s="11" t="s">
        <v>429</v>
      </c>
      <c r="E32" s="11">
        <v>4</v>
      </c>
      <c r="F32" s="169"/>
      <c r="G32" s="172">
        <f t="shared" si="2"/>
        <v>0</v>
      </c>
    </row>
    <row r="33" spans="1:7" x14ac:dyDescent="0.25">
      <c r="A33" s="173"/>
      <c r="B33" s="621" t="s">
        <v>264</v>
      </c>
      <c r="C33" s="620" t="s">
        <v>300</v>
      </c>
      <c r="D33" s="11" t="s">
        <v>429</v>
      </c>
      <c r="E33" s="11">
        <v>1</v>
      </c>
      <c r="F33" s="169"/>
      <c r="G33" s="172">
        <f t="shared" si="2"/>
        <v>0</v>
      </c>
    </row>
    <row r="34" spans="1:7" x14ac:dyDescent="0.25">
      <c r="A34" s="173"/>
      <c r="B34" s="621" t="s">
        <v>265</v>
      </c>
      <c r="C34" s="620" t="s">
        <v>301</v>
      </c>
      <c r="D34" s="11" t="s">
        <v>429</v>
      </c>
      <c r="E34" s="11">
        <v>5</v>
      </c>
      <c r="F34" s="169"/>
      <c r="G34" s="172">
        <f t="shared" si="2"/>
        <v>0</v>
      </c>
    </row>
    <row r="35" spans="1:7" x14ac:dyDescent="0.25">
      <c r="A35" s="173"/>
      <c r="B35" s="621" t="s">
        <v>266</v>
      </c>
      <c r="C35" s="620" t="s">
        <v>302</v>
      </c>
      <c r="D35" s="11" t="s">
        <v>429</v>
      </c>
      <c r="E35" s="11">
        <v>5</v>
      </c>
      <c r="F35" s="169"/>
      <c r="G35" s="172">
        <f t="shared" si="2"/>
        <v>0</v>
      </c>
    </row>
    <row r="36" spans="1:7" x14ac:dyDescent="0.25">
      <c r="A36" s="173"/>
      <c r="B36" s="621" t="s">
        <v>267</v>
      </c>
      <c r="C36" s="620" t="s">
        <v>303</v>
      </c>
      <c r="D36" s="11" t="s">
        <v>429</v>
      </c>
      <c r="E36" s="11">
        <v>10</v>
      </c>
      <c r="F36" s="169"/>
      <c r="G36" s="172">
        <f t="shared" si="2"/>
        <v>0</v>
      </c>
    </row>
    <row r="37" spans="1:7" x14ac:dyDescent="0.25">
      <c r="A37" s="173"/>
      <c r="B37" s="621" t="s">
        <v>268</v>
      </c>
      <c r="C37" s="620" t="s">
        <v>304</v>
      </c>
      <c r="D37" s="11" t="s">
        <v>429</v>
      </c>
      <c r="E37" s="11">
        <v>2</v>
      </c>
      <c r="F37" s="169"/>
      <c r="G37" s="172">
        <f t="shared" si="2"/>
        <v>0</v>
      </c>
    </row>
    <row r="38" spans="1:7" x14ac:dyDescent="0.25">
      <c r="A38" s="173"/>
      <c r="B38" s="621" t="s">
        <v>269</v>
      </c>
      <c r="C38" s="620" t="s">
        <v>305</v>
      </c>
      <c r="D38" s="11" t="s">
        <v>429</v>
      </c>
      <c r="E38" s="11">
        <v>40</v>
      </c>
      <c r="F38" s="169"/>
      <c r="G38" s="172">
        <f t="shared" si="2"/>
        <v>0</v>
      </c>
    </row>
    <row r="39" spans="1:7" x14ac:dyDescent="0.25">
      <c r="A39" s="173"/>
      <c r="B39" s="621" t="s">
        <v>270</v>
      </c>
      <c r="C39" s="620" t="s">
        <v>306</v>
      </c>
      <c r="D39" s="11" t="s">
        <v>429</v>
      </c>
      <c r="E39" s="11">
        <v>5</v>
      </c>
      <c r="F39" s="169"/>
      <c r="G39" s="172">
        <f t="shared" si="2"/>
        <v>0</v>
      </c>
    </row>
    <row r="40" spans="1:7" ht="26.4" x14ac:dyDescent="0.25">
      <c r="A40" s="173"/>
      <c r="B40" s="621" t="s">
        <v>271</v>
      </c>
      <c r="C40" s="620" t="s">
        <v>4229</v>
      </c>
      <c r="D40" s="11" t="s">
        <v>429</v>
      </c>
      <c r="E40" s="11">
        <v>10</v>
      </c>
      <c r="F40" s="169"/>
      <c r="G40" s="172">
        <f t="shared" si="2"/>
        <v>0</v>
      </c>
    </row>
    <row r="41" spans="1:7" ht="14.25" customHeight="1" x14ac:dyDescent="0.25">
      <c r="A41" s="173"/>
      <c r="B41" s="621" t="s">
        <v>272</v>
      </c>
      <c r="C41" s="620" t="s">
        <v>4230</v>
      </c>
      <c r="D41" s="11" t="s">
        <v>429</v>
      </c>
      <c r="E41" s="11">
        <v>20</v>
      </c>
      <c r="F41" s="169"/>
      <c r="G41" s="172">
        <f t="shared" si="2"/>
        <v>0</v>
      </c>
    </row>
    <row r="42" spans="1:7" x14ac:dyDescent="0.25">
      <c r="A42" s="173"/>
      <c r="B42" s="621" t="s">
        <v>275</v>
      </c>
      <c r="C42" s="620" t="s">
        <v>309</v>
      </c>
      <c r="D42" s="11" t="s">
        <v>429</v>
      </c>
      <c r="E42" s="11">
        <v>5</v>
      </c>
      <c r="F42" s="169"/>
      <c r="G42" s="172">
        <f t="shared" si="2"/>
        <v>0</v>
      </c>
    </row>
    <row r="43" spans="1:7" x14ac:dyDescent="0.25">
      <c r="A43" s="173"/>
      <c r="B43" s="621" t="s">
        <v>276</v>
      </c>
      <c r="C43" s="620" t="s">
        <v>310</v>
      </c>
      <c r="D43" s="11" t="s">
        <v>429</v>
      </c>
      <c r="E43" s="11">
        <v>8</v>
      </c>
      <c r="F43" s="169"/>
      <c r="G43" s="172">
        <f t="shared" si="2"/>
        <v>0</v>
      </c>
    </row>
    <row r="44" spans="1:7" x14ac:dyDescent="0.25">
      <c r="A44" s="173"/>
      <c r="B44" s="621" t="s">
        <v>277</v>
      </c>
      <c r="C44" s="620" t="s">
        <v>311</v>
      </c>
      <c r="D44" s="11" t="s">
        <v>429</v>
      </c>
      <c r="E44" s="11">
        <v>3</v>
      </c>
      <c r="F44" s="169"/>
      <c r="G44" s="172">
        <f t="shared" si="2"/>
        <v>0</v>
      </c>
    </row>
    <row r="45" spans="1:7" x14ac:dyDescent="0.25">
      <c r="A45" s="173"/>
      <c r="B45" s="621" t="s">
        <v>278</v>
      </c>
      <c r="C45" s="620" t="s">
        <v>312</v>
      </c>
      <c r="D45" s="11" t="s">
        <v>429</v>
      </c>
      <c r="E45" s="11">
        <v>1</v>
      </c>
      <c r="F45" s="169"/>
      <c r="G45" s="172">
        <f t="shared" si="2"/>
        <v>0</v>
      </c>
    </row>
    <row r="46" spans="1:7" x14ac:dyDescent="0.25">
      <c r="A46" s="173"/>
      <c r="B46" s="621" t="s">
        <v>279</v>
      </c>
      <c r="C46" s="620" t="s">
        <v>313</v>
      </c>
      <c r="D46" s="11" t="s">
        <v>429</v>
      </c>
      <c r="E46" s="11">
        <v>6</v>
      </c>
      <c r="F46" s="169"/>
      <c r="G46" s="172">
        <f t="shared" si="2"/>
        <v>0</v>
      </c>
    </row>
    <row r="47" spans="1:7" x14ac:dyDescent="0.25">
      <c r="A47" s="173"/>
      <c r="B47" s="621" t="s">
        <v>280</v>
      </c>
      <c r="C47" s="620" t="s">
        <v>314</v>
      </c>
      <c r="D47" s="11" t="s">
        <v>429</v>
      </c>
      <c r="E47" s="11">
        <v>10</v>
      </c>
      <c r="F47" s="169"/>
      <c r="G47" s="172">
        <f t="shared" si="2"/>
        <v>0</v>
      </c>
    </row>
    <row r="48" spans="1:7" x14ac:dyDescent="0.25">
      <c r="A48" s="173"/>
      <c r="B48" s="621" t="s">
        <v>281</v>
      </c>
      <c r="C48" s="620" t="s">
        <v>315</v>
      </c>
      <c r="D48" s="11" t="s">
        <v>429</v>
      </c>
      <c r="E48" s="11">
        <v>15</v>
      </c>
      <c r="F48" s="169"/>
      <c r="G48" s="172">
        <f t="shared" si="2"/>
        <v>0</v>
      </c>
    </row>
    <row r="49" spans="1:7" x14ac:dyDescent="0.25">
      <c r="A49" s="173"/>
      <c r="B49" s="621" t="s">
        <v>283</v>
      </c>
      <c r="C49" s="620" t="s">
        <v>317</v>
      </c>
      <c r="D49" s="11" t="s">
        <v>429</v>
      </c>
      <c r="E49" s="11">
        <v>6</v>
      </c>
      <c r="F49" s="169"/>
      <c r="G49" s="172">
        <f t="shared" si="2"/>
        <v>0</v>
      </c>
    </row>
    <row r="50" spans="1:7" x14ac:dyDescent="0.25">
      <c r="A50" s="173"/>
      <c r="B50" s="621" t="s">
        <v>284</v>
      </c>
      <c r="C50" s="620" t="s">
        <v>318</v>
      </c>
      <c r="D50" s="11" t="s">
        <v>429</v>
      </c>
      <c r="E50" s="11">
        <v>15</v>
      </c>
      <c r="F50" s="169"/>
      <c r="G50" s="172">
        <f t="shared" si="2"/>
        <v>0</v>
      </c>
    </row>
    <row r="51" spans="1:7" x14ac:dyDescent="0.25">
      <c r="A51" s="173"/>
      <c r="B51" s="621" t="s">
        <v>285</v>
      </c>
      <c r="C51" s="620" t="s">
        <v>319</v>
      </c>
      <c r="D51" s="11" t="s">
        <v>429</v>
      </c>
      <c r="E51" s="11">
        <v>1</v>
      </c>
      <c r="F51" s="169"/>
      <c r="G51" s="172">
        <f t="shared" si="2"/>
        <v>0</v>
      </c>
    </row>
    <row r="52" spans="1:7" x14ac:dyDescent="0.25">
      <c r="A52" s="173"/>
      <c r="B52" s="621" t="s">
        <v>290</v>
      </c>
      <c r="C52" s="620" t="s">
        <v>324</v>
      </c>
      <c r="D52" s="11" t="s">
        <v>429</v>
      </c>
      <c r="E52" s="11">
        <v>2</v>
      </c>
      <c r="F52" s="169"/>
      <c r="G52" s="172">
        <f t="shared" si="2"/>
        <v>0</v>
      </c>
    </row>
    <row r="53" spans="1:7" ht="26.4" x14ac:dyDescent="0.25">
      <c r="A53" s="173"/>
      <c r="B53" s="621" t="s">
        <v>291</v>
      </c>
      <c r="C53" s="620" t="s">
        <v>4227</v>
      </c>
      <c r="D53" s="11" t="s">
        <v>429</v>
      </c>
      <c r="E53" s="11">
        <v>1</v>
      </c>
      <c r="F53" s="169"/>
      <c r="G53" s="172">
        <f t="shared" si="2"/>
        <v>0</v>
      </c>
    </row>
    <row r="54" spans="1:7" x14ac:dyDescent="0.25">
      <c r="A54" s="173"/>
      <c r="B54" s="621" t="s">
        <v>292</v>
      </c>
      <c r="C54" s="620" t="s">
        <v>325</v>
      </c>
      <c r="D54" s="11" t="s">
        <v>429</v>
      </c>
      <c r="E54" s="11">
        <v>1</v>
      </c>
      <c r="F54" s="169"/>
      <c r="G54" s="172">
        <f t="shared" si="2"/>
        <v>0</v>
      </c>
    </row>
    <row r="55" spans="1:7" x14ac:dyDescent="0.25">
      <c r="A55" s="173"/>
      <c r="B55" s="621" t="s">
        <v>293</v>
      </c>
      <c r="C55" s="620" t="s">
        <v>326</v>
      </c>
      <c r="D55" s="11" t="s">
        <v>429</v>
      </c>
      <c r="E55" s="11">
        <v>2</v>
      </c>
      <c r="F55" s="169"/>
      <c r="G55" s="172">
        <f t="shared" si="2"/>
        <v>0</v>
      </c>
    </row>
    <row r="56" spans="1:7" x14ac:dyDescent="0.25">
      <c r="A56" s="173" t="s">
        <v>327</v>
      </c>
      <c r="B56" s="621"/>
      <c r="C56" s="629" t="s">
        <v>328</v>
      </c>
      <c r="D56" s="11"/>
      <c r="E56" s="11"/>
      <c r="F56" s="11"/>
      <c r="G56" s="172"/>
    </row>
    <row r="57" spans="1:7" ht="39.6" x14ac:dyDescent="0.25">
      <c r="A57" s="173"/>
      <c r="B57" s="621" t="s">
        <v>329</v>
      </c>
      <c r="C57" s="630" t="s">
        <v>345</v>
      </c>
      <c r="D57" s="11" t="s">
        <v>581</v>
      </c>
      <c r="E57" s="11" t="s">
        <v>4223</v>
      </c>
      <c r="F57" s="11" t="s">
        <v>4224</v>
      </c>
      <c r="G57" s="172">
        <v>200000</v>
      </c>
    </row>
    <row r="58" spans="1:7" ht="26.4" x14ac:dyDescent="0.25">
      <c r="A58" s="173"/>
      <c r="B58" s="621" t="s">
        <v>330</v>
      </c>
      <c r="C58" s="630" t="s">
        <v>346</v>
      </c>
      <c r="D58" s="11" t="s">
        <v>361</v>
      </c>
      <c r="E58" s="594">
        <f>G57</f>
        <v>200000</v>
      </c>
      <c r="F58" s="614"/>
      <c r="G58" s="172">
        <f>E58*F58</f>
        <v>0</v>
      </c>
    </row>
    <row r="59" spans="1:7" ht="26.4" x14ac:dyDescent="0.25">
      <c r="A59" s="173"/>
      <c r="B59" s="621" t="s">
        <v>333</v>
      </c>
      <c r="C59" s="630" t="s">
        <v>349</v>
      </c>
      <c r="D59" s="11" t="s">
        <v>581</v>
      </c>
      <c r="E59" s="11" t="s">
        <v>4223</v>
      </c>
      <c r="F59" s="11" t="s">
        <v>4224</v>
      </c>
      <c r="G59" s="172">
        <v>40000</v>
      </c>
    </row>
    <row r="60" spans="1:7" ht="26.4" x14ac:dyDescent="0.25">
      <c r="A60" s="173"/>
      <c r="B60" s="621" t="s">
        <v>334</v>
      </c>
      <c r="C60" s="630" t="s">
        <v>350</v>
      </c>
      <c r="D60" s="11" t="s">
        <v>361</v>
      </c>
      <c r="E60" s="594">
        <f>G59</f>
        <v>40000</v>
      </c>
      <c r="F60" s="614"/>
      <c r="G60" s="172">
        <f>E60*F60</f>
        <v>0</v>
      </c>
    </row>
    <row r="61" spans="1:7" ht="26.4" x14ac:dyDescent="0.25">
      <c r="A61" s="173"/>
      <c r="B61" s="621" t="s">
        <v>335</v>
      </c>
      <c r="C61" s="630" t="s">
        <v>351</v>
      </c>
      <c r="D61" s="11" t="s">
        <v>581</v>
      </c>
      <c r="E61" s="11" t="s">
        <v>4223</v>
      </c>
      <c r="F61" s="11" t="s">
        <v>4224</v>
      </c>
      <c r="G61" s="172">
        <v>220000</v>
      </c>
    </row>
    <row r="62" spans="1:7" ht="26.4" x14ac:dyDescent="0.25">
      <c r="A62" s="173"/>
      <c r="B62" s="621" t="s">
        <v>336</v>
      </c>
      <c r="C62" s="630" t="s">
        <v>352</v>
      </c>
      <c r="D62" s="11" t="s">
        <v>361</v>
      </c>
      <c r="E62" s="594">
        <f>G61</f>
        <v>220000</v>
      </c>
      <c r="F62" s="614"/>
      <c r="G62" s="172">
        <f>E62*F62</f>
        <v>0</v>
      </c>
    </row>
    <row r="63" spans="1:7" ht="52.8" x14ac:dyDescent="0.25">
      <c r="A63" s="173"/>
      <c r="B63" s="621" t="s">
        <v>339</v>
      </c>
      <c r="C63" s="630" t="s">
        <v>355</v>
      </c>
      <c r="D63" s="11" t="s">
        <v>581</v>
      </c>
      <c r="E63" s="11" t="s">
        <v>4223</v>
      </c>
      <c r="F63" s="11" t="s">
        <v>4224</v>
      </c>
      <c r="G63" s="172">
        <v>15000</v>
      </c>
    </row>
    <row r="64" spans="1:7" ht="26.4" x14ac:dyDescent="0.25">
      <c r="A64" s="173"/>
      <c r="B64" s="621" t="s">
        <v>340</v>
      </c>
      <c r="C64" s="630" t="s">
        <v>356</v>
      </c>
      <c r="D64" s="11" t="s">
        <v>361</v>
      </c>
      <c r="E64" s="594">
        <f>G63</f>
        <v>15000</v>
      </c>
      <c r="F64" s="614"/>
      <c r="G64" s="172">
        <f>E64*F64</f>
        <v>0</v>
      </c>
    </row>
    <row r="65" spans="1:7" ht="39.6" x14ac:dyDescent="0.25">
      <c r="A65" s="173"/>
      <c r="B65" s="621" t="s">
        <v>341</v>
      </c>
      <c r="C65" s="630" t="s">
        <v>357</v>
      </c>
      <c r="D65" s="11" t="s">
        <v>581</v>
      </c>
      <c r="E65" s="11" t="s">
        <v>4223</v>
      </c>
      <c r="F65" s="11" t="s">
        <v>4224</v>
      </c>
      <c r="G65" s="172">
        <v>25000</v>
      </c>
    </row>
    <row r="66" spans="1:7" ht="26.4" x14ac:dyDescent="0.25">
      <c r="A66" s="173"/>
      <c r="B66" s="621" t="s">
        <v>342</v>
      </c>
      <c r="C66" s="630" t="s">
        <v>358</v>
      </c>
      <c r="D66" s="11" t="s">
        <v>361</v>
      </c>
      <c r="E66" s="594">
        <f>G65</f>
        <v>25000</v>
      </c>
      <c r="F66" s="614"/>
      <c r="G66" s="172">
        <f>E66*F66</f>
        <v>0</v>
      </c>
    </row>
    <row r="67" spans="1:7" ht="66" x14ac:dyDescent="0.25">
      <c r="A67" s="173"/>
      <c r="B67" s="621" t="s">
        <v>343</v>
      </c>
      <c r="C67" s="630" t="s">
        <v>359</v>
      </c>
      <c r="D67" s="11" t="s">
        <v>581</v>
      </c>
      <c r="E67" s="11" t="s">
        <v>4223</v>
      </c>
      <c r="F67" s="11" t="s">
        <v>4224</v>
      </c>
      <c r="G67" s="172">
        <v>20000</v>
      </c>
    </row>
    <row r="68" spans="1:7" ht="26.4" x14ac:dyDescent="0.25">
      <c r="A68" s="173"/>
      <c r="B68" s="621" t="s">
        <v>344</v>
      </c>
      <c r="C68" s="743" t="s">
        <v>360</v>
      </c>
      <c r="D68" s="11" t="s">
        <v>361</v>
      </c>
      <c r="E68" s="594">
        <f>G67</f>
        <v>20000</v>
      </c>
      <c r="F68" s="614"/>
      <c r="G68" s="172">
        <f>E68*F68</f>
        <v>0</v>
      </c>
    </row>
    <row r="69" spans="1:7" ht="26.4" x14ac:dyDescent="0.25">
      <c r="A69" s="15" t="s">
        <v>362</v>
      </c>
      <c r="B69" s="742"/>
      <c r="C69" s="744" t="s">
        <v>363</v>
      </c>
      <c r="D69" s="620"/>
      <c r="E69" s="11"/>
      <c r="F69" s="11"/>
      <c r="G69" s="172"/>
    </row>
    <row r="70" spans="1:7" x14ac:dyDescent="0.25">
      <c r="A70" s="15"/>
      <c r="B70" s="742" t="s">
        <v>364</v>
      </c>
      <c r="C70" s="630" t="s">
        <v>57</v>
      </c>
      <c r="D70" s="11" t="s">
        <v>33</v>
      </c>
      <c r="E70" s="11" t="s">
        <v>4220</v>
      </c>
      <c r="F70" s="114" t="s">
        <v>4221</v>
      </c>
      <c r="G70" s="170"/>
    </row>
    <row r="71" spans="1:7" x14ac:dyDescent="0.25">
      <c r="A71" s="15"/>
      <c r="B71" s="742" t="s">
        <v>365</v>
      </c>
      <c r="C71" s="743" t="s">
        <v>58</v>
      </c>
      <c r="D71" s="17" t="s">
        <v>80</v>
      </c>
      <c r="E71" s="11">
        <v>36</v>
      </c>
      <c r="F71" s="169"/>
      <c r="G71" s="172">
        <f>E71*F71</f>
        <v>0</v>
      </c>
    </row>
    <row r="72" spans="1:7" x14ac:dyDescent="0.25">
      <c r="A72" s="15" t="s">
        <v>366</v>
      </c>
      <c r="B72" s="742"/>
      <c r="C72" s="631" t="s">
        <v>367</v>
      </c>
      <c r="D72" s="17"/>
      <c r="E72" s="11"/>
      <c r="F72" s="11"/>
      <c r="G72" s="172"/>
    </row>
    <row r="73" spans="1:7" x14ac:dyDescent="0.25">
      <c r="A73" s="173" t="s">
        <v>372</v>
      </c>
      <c r="B73" s="621"/>
      <c r="C73" s="745" t="s">
        <v>373</v>
      </c>
      <c r="D73" s="17"/>
      <c r="E73" s="11"/>
      <c r="F73" s="11"/>
      <c r="G73" s="172"/>
    </row>
    <row r="74" spans="1:7" ht="26.4" x14ac:dyDescent="0.25">
      <c r="A74" s="173"/>
      <c r="B74" s="621" t="s">
        <v>374</v>
      </c>
      <c r="C74" s="630" t="s">
        <v>6093</v>
      </c>
      <c r="D74" s="17" t="s">
        <v>430</v>
      </c>
      <c r="E74" s="11">
        <v>60</v>
      </c>
      <c r="F74" s="169"/>
      <c r="G74" s="172">
        <f>E74*F74</f>
        <v>0</v>
      </c>
    </row>
    <row r="75" spans="1:7" x14ac:dyDescent="0.25">
      <c r="A75" s="173"/>
      <c r="B75" s="621" t="s">
        <v>375</v>
      </c>
      <c r="C75" s="742" t="s">
        <v>376</v>
      </c>
      <c r="D75" s="17" t="s">
        <v>422</v>
      </c>
      <c r="E75" s="11">
        <v>4000</v>
      </c>
      <c r="F75" s="169"/>
      <c r="G75" s="172">
        <f>E75*F75</f>
        <v>0</v>
      </c>
    </row>
    <row r="76" spans="1:7" ht="26.4" x14ac:dyDescent="0.25">
      <c r="A76" s="173" t="s">
        <v>377</v>
      </c>
      <c r="B76" s="621"/>
      <c r="C76" s="728" t="s">
        <v>378</v>
      </c>
      <c r="D76" s="239"/>
      <c r="E76" s="11"/>
      <c r="F76" s="11"/>
      <c r="G76" s="172"/>
    </row>
    <row r="77" spans="1:7" ht="39.6" x14ac:dyDescent="0.25">
      <c r="A77" s="173"/>
      <c r="B77" s="621" t="s">
        <v>379</v>
      </c>
      <c r="C77" s="630" t="s">
        <v>385</v>
      </c>
      <c r="D77" s="11" t="s">
        <v>33</v>
      </c>
      <c r="E77" s="11" t="s">
        <v>4220</v>
      </c>
      <c r="F77" s="114" t="s">
        <v>4221</v>
      </c>
      <c r="G77" s="170"/>
    </row>
    <row r="78" spans="1:7" ht="39.6" x14ac:dyDescent="0.25">
      <c r="A78" s="173"/>
      <c r="B78" s="621" t="s">
        <v>380</v>
      </c>
      <c r="C78" s="630" t="s">
        <v>386</v>
      </c>
      <c r="D78" s="17" t="s">
        <v>80</v>
      </c>
      <c r="E78" s="11">
        <v>27</v>
      </c>
      <c r="F78" s="169"/>
      <c r="G78" s="172">
        <f>E78*F78</f>
        <v>0</v>
      </c>
    </row>
    <row r="79" spans="1:7" ht="26.4" x14ac:dyDescent="0.25">
      <c r="A79" s="173"/>
      <c r="B79" s="621" t="s">
        <v>383</v>
      </c>
      <c r="C79" s="630" t="s">
        <v>6091</v>
      </c>
      <c r="D79" s="11" t="s">
        <v>33</v>
      </c>
      <c r="E79" s="11" t="s">
        <v>4220</v>
      </c>
      <c r="F79" s="114" t="s">
        <v>4221</v>
      </c>
      <c r="G79" s="170"/>
    </row>
    <row r="80" spans="1:7" ht="26.4" x14ac:dyDescent="0.25">
      <c r="A80" s="173"/>
      <c r="B80" s="621" t="s">
        <v>384</v>
      </c>
      <c r="C80" s="743" t="s">
        <v>6090</v>
      </c>
      <c r="D80" s="17" t="s">
        <v>80</v>
      </c>
      <c r="E80" s="11">
        <v>27</v>
      </c>
      <c r="F80" s="169"/>
      <c r="G80" s="172">
        <f>E80*F80</f>
        <v>0</v>
      </c>
    </row>
    <row r="81" spans="1:7" x14ac:dyDescent="0.25">
      <c r="A81" s="173"/>
      <c r="B81" s="621"/>
      <c r="C81" s="737"/>
      <c r="D81" s="13"/>
      <c r="E81" s="11"/>
      <c r="F81" s="11"/>
      <c r="G81" s="172"/>
    </row>
    <row r="82" spans="1:7" x14ac:dyDescent="0.25">
      <c r="A82" s="173"/>
      <c r="B82" s="621"/>
      <c r="C82" s="632"/>
      <c r="D82" s="212"/>
      <c r="E82" s="11"/>
      <c r="F82" s="11"/>
      <c r="G82" s="172"/>
    </row>
    <row r="83" spans="1:7" x14ac:dyDescent="0.25">
      <c r="A83" s="173"/>
      <c r="B83" s="621"/>
      <c r="C83" s="173"/>
      <c r="D83" s="746"/>
      <c r="E83" s="11"/>
      <c r="F83" s="11"/>
      <c r="G83" s="172"/>
    </row>
    <row r="84" spans="1:7" x14ac:dyDescent="0.25">
      <c r="A84" s="183" t="s">
        <v>34</v>
      </c>
      <c r="B84" s="625"/>
      <c r="C84" s="627"/>
      <c r="D84" s="179"/>
      <c r="E84" s="183"/>
      <c r="F84" s="183"/>
      <c r="G84" s="174">
        <f>SUM(G5:G83)</f>
        <v>4920000</v>
      </c>
    </row>
    <row r="85" spans="1:7" x14ac:dyDescent="0.25">
      <c r="D85" s="633"/>
    </row>
    <row r="1048508" spans="4:4" x14ac:dyDescent="0.25">
      <c r="D1048508" s="11"/>
    </row>
  </sheetData>
  <sheetProtection algorithmName="SHA-512" hashValue="nIu/tP2F1X80Dg076zrWDkpcKspNbtA6q5EaObAKAaXDCwPD3if5tqcz83dqxLLgG9iHTK/CR8sGPFdAHXHgJA==" saltValue="IlbEHsxn2fPs2kq1rB2Dyw==" spinCount="100000" sheet="1" objects="1" scenarios="1" selectLockedCells="1"/>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DE21A-4666-460C-B50D-A098D0A54D16}">
  <sheetPr codeName="Sheet5">
    <tabColor theme="9" tint="0.79998168889431442"/>
  </sheetPr>
  <dimension ref="A1:I86"/>
  <sheetViews>
    <sheetView topLeftCell="A57" zoomScaleNormal="100" workbookViewId="0">
      <selection activeCell="H74" sqref="H74"/>
    </sheetView>
  </sheetViews>
  <sheetFormatPr defaultRowHeight="13.2" x14ac:dyDescent="0.25"/>
  <cols>
    <col min="1" max="1" width="9.33203125" style="12" customWidth="1"/>
    <col min="2" max="2" width="10.109375" style="642" customWidth="1"/>
    <col min="3" max="3" width="3.109375" style="642" bestFit="1" customWidth="1"/>
    <col min="4" max="4" width="3.109375" style="642" customWidth="1"/>
    <col min="5" max="5" width="40.6640625" style="765" customWidth="1"/>
    <col min="6" max="6" width="17.44140625" style="12" bestFit="1" customWidth="1"/>
    <col min="7" max="7" width="18.109375" style="12" customWidth="1"/>
    <col min="8" max="9" width="19.44140625" style="643" customWidth="1"/>
    <col min="10" max="230" width="9.109375" style="12"/>
    <col min="231" max="231" width="9.33203125" style="12" customWidth="1"/>
    <col min="232" max="232" width="6.6640625" style="12" customWidth="1"/>
    <col min="233" max="233" width="40.6640625" style="12" customWidth="1"/>
    <col min="234" max="237" width="9.33203125" style="12" customWidth="1"/>
    <col min="238" max="486" width="9.109375" style="12"/>
    <col min="487" max="487" width="9.33203125" style="12" customWidth="1"/>
    <col min="488" max="488" width="6.6640625" style="12" customWidth="1"/>
    <col min="489" max="489" width="40.6640625" style="12" customWidth="1"/>
    <col min="490" max="493" width="9.33203125" style="12" customWidth="1"/>
    <col min="494" max="742" width="9.109375" style="12"/>
    <col min="743" max="743" width="9.33203125" style="12" customWidth="1"/>
    <col min="744" max="744" width="6.6640625" style="12" customWidth="1"/>
    <col min="745" max="745" width="40.6640625" style="12" customWidth="1"/>
    <col min="746" max="749" width="9.33203125" style="12" customWidth="1"/>
    <col min="750" max="998" width="9.109375" style="12"/>
    <col min="999" max="999" width="9.33203125" style="12" customWidth="1"/>
    <col min="1000" max="1000" width="6.6640625" style="12" customWidth="1"/>
    <col min="1001" max="1001" width="40.6640625" style="12" customWidth="1"/>
    <col min="1002" max="1005" width="9.33203125" style="12" customWidth="1"/>
    <col min="1006" max="1254" width="9.109375" style="12"/>
    <col min="1255" max="1255" width="9.33203125" style="12" customWidth="1"/>
    <col min="1256" max="1256" width="6.6640625" style="12" customWidth="1"/>
    <col min="1257" max="1257" width="40.6640625" style="12" customWidth="1"/>
    <col min="1258" max="1261" width="9.33203125" style="12" customWidth="1"/>
    <col min="1262" max="1510" width="9.109375" style="12"/>
    <col min="1511" max="1511" width="9.33203125" style="12" customWidth="1"/>
    <col min="1512" max="1512" width="6.6640625" style="12" customWidth="1"/>
    <col min="1513" max="1513" width="40.6640625" style="12" customWidth="1"/>
    <col min="1514" max="1517" width="9.33203125" style="12" customWidth="1"/>
    <col min="1518" max="1766" width="9.109375" style="12"/>
    <col min="1767" max="1767" width="9.33203125" style="12" customWidth="1"/>
    <col min="1768" max="1768" width="6.6640625" style="12" customWidth="1"/>
    <col min="1769" max="1769" width="40.6640625" style="12" customWidth="1"/>
    <col min="1770" max="1773" width="9.33203125" style="12" customWidth="1"/>
    <col min="1774" max="2022" width="9.109375" style="12"/>
    <col min="2023" max="2023" width="9.33203125" style="12" customWidth="1"/>
    <col min="2024" max="2024" width="6.6640625" style="12" customWidth="1"/>
    <col min="2025" max="2025" width="40.6640625" style="12" customWidth="1"/>
    <col min="2026" max="2029" width="9.33203125" style="12" customWidth="1"/>
    <col min="2030" max="2278" width="9.109375" style="12"/>
    <col min="2279" max="2279" width="9.33203125" style="12" customWidth="1"/>
    <col min="2280" max="2280" width="6.6640625" style="12" customWidth="1"/>
    <col min="2281" max="2281" width="40.6640625" style="12" customWidth="1"/>
    <col min="2282" max="2285" width="9.33203125" style="12" customWidth="1"/>
    <col min="2286" max="2534" width="9.109375" style="12"/>
    <col min="2535" max="2535" width="9.33203125" style="12" customWidth="1"/>
    <col min="2536" max="2536" width="6.6640625" style="12" customWidth="1"/>
    <col min="2537" max="2537" width="40.6640625" style="12" customWidth="1"/>
    <col min="2538" max="2541" width="9.33203125" style="12" customWidth="1"/>
    <col min="2542" max="2790" width="9.109375" style="12"/>
    <col min="2791" max="2791" width="9.33203125" style="12" customWidth="1"/>
    <col min="2792" max="2792" width="6.6640625" style="12" customWidth="1"/>
    <col min="2793" max="2793" width="40.6640625" style="12" customWidth="1"/>
    <col min="2794" max="2797" width="9.33203125" style="12" customWidth="1"/>
    <col min="2798" max="3046" width="9.109375" style="12"/>
    <col min="3047" max="3047" width="9.33203125" style="12" customWidth="1"/>
    <col min="3048" max="3048" width="6.6640625" style="12" customWidth="1"/>
    <col min="3049" max="3049" width="40.6640625" style="12" customWidth="1"/>
    <col min="3050" max="3053" width="9.33203125" style="12" customWidth="1"/>
    <col min="3054" max="3302" width="9.109375" style="12"/>
    <col min="3303" max="3303" width="9.33203125" style="12" customWidth="1"/>
    <col min="3304" max="3304" width="6.6640625" style="12" customWidth="1"/>
    <col min="3305" max="3305" width="40.6640625" style="12" customWidth="1"/>
    <col min="3306" max="3309" width="9.33203125" style="12" customWidth="1"/>
    <col min="3310" max="3558" width="9.109375" style="12"/>
    <col min="3559" max="3559" width="9.33203125" style="12" customWidth="1"/>
    <col min="3560" max="3560" width="6.6640625" style="12" customWidth="1"/>
    <col min="3561" max="3561" width="40.6640625" style="12" customWidth="1"/>
    <col min="3562" max="3565" width="9.33203125" style="12" customWidth="1"/>
    <col min="3566" max="3814" width="9.109375" style="12"/>
    <col min="3815" max="3815" width="9.33203125" style="12" customWidth="1"/>
    <col min="3816" max="3816" width="6.6640625" style="12" customWidth="1"/>
    <col min="3817" max="3817" width="40.6640625" style="12" customWidth="1"/>
    <col min="3818" max="3821" width="9.33203125" style="12" customWidth="1"/>
    <col min="3822" max="4070" width="9.109375" style="12"/>
    <col min="4071" max="4071" width="9.33203125" style="12" customWidth="1"/>
    <col min="4072" max="4072" width="6.6640625" style="12" customWidth="1"/>
    <col min="4073" max="4073" width="40.6640625" style="12" customWidth="1"/>
    <col min="4074" max="4077" width="9.33203125" style="12" customWidth="1"/>
    <col min="4078" max="4326" width="9.109375" style="12"/>
    <col min="4327" max="4327" width="9.33203125" style="12" customWidth="1"/>
    <col min="4328" max="4328" width="6.6640625" style="12" customWidth="1"/>
    <col min="4329" max="4329" width="40.6640625" style="12" customWidth="1"/>
    <col min="4330" max="4333" width="9.33203125" style="12" customWidth="1"/>
    <col min="4334" max="4582" width="9.109375" style="12"/>
    <col min="4583" max="4583" width="9.33203125" style="12" customWidth="1"/>
    <col min="4584" max="4584" width="6.6640625" style="12" customWidth="1"/>
    <col min="4585" max="4585" width="40.6640625" style="12" customWidth="1"/>
    <col min="4586" max="4589" width="9.33203125" style="12" customWidth="1"/>
    <col min="4590" max="4838" width="9.109375" style="12"/>
    <col min="4839" max="4839" width="9.33203125" style="12" customWidth="1"/>
    <col min="4840" max="4840" width="6.6640625" style="12" customWidth="1"/>
    <col min="4841" max="4841" width="40.6640625" style="12" customWidth="1"/>
    <col min="4842" max="4845" width="9.33203125" style="12" customWidth="1"/>
    <col min="4846" max="5094" width="9.109375" style="12"/>
    <col min="5095" max="5095" width="9.33203125" style="12" customWidth="1"/>
    <col min="5096" max="5096" width="6.6640625" style="12" customWidth="1"/>
    <col min="5097" max="5097" width="40.6640625" style="12" customWidth="1"/>
    <col min="5098" max="5101" width="9.33203125" style="12" customWidth="1"/>
    <col min="5102" max="5350" width="9.109375" style="12"/>
    <col min="5351" max="5351" width="9.33203125" style="12" customWidth="1"/>
    <col min="5352" max="5352" width="6.6640625" style="12" customWidth="1"/>
    <col min="5353" max="5353" width="40.6640625" style="12" customWidth="1"/>
    <col min="5354" max="5357" width="9.33203125" style="12" customWidth="1"/>
    <col min="5358" max="5606" width="9.109375" style="12"/>
    <col min="5607" max="5607" width="9.33203125" style="12" customWidth="1"/>
    <col min="5608" max="5608" width="6.6640625" style="12" customWidth="1"/>
    <col min="5609" max="5609" width="40.6640625" style="12" customWidth="1"/>
    <col min="5610" max="5613" width="9.33203125" style="12" customWidth="1"/>
    <col min="5614" max="5862" width="9.109375" style="12"/>
    <col min="5863" max="5863" width="9.33203125" style="12" customWidth="1"/>
    <col min="5864" max="5864" width="6.6640625" style="12" customWidth="1"/>
    <col min="5865" max="5865" width="40.6640625" style="12" customWidth="1"/>
    <col min="5866" max="5869" width="9.33203125" style="12" customWidth="1"/>
    <col min="5870" max="6118" width="9.109375" style="12"/>
    <col min="6119" max="6119" width="9.33203125" style="12" customWidth="1"/>
    <col min="6120" max="6120" width="6.6640625" style="12" customWidth="1"/>
    <col min="6121" max="6121" width="40.6640625" style="12" customWidth="1"/>
    <col min="6122" max="6125" width="9.33203125" style="12" customWidth="1"/>
    <col min="6126" max="6374" width="9.109375" style="12"/>
    <col min="6375" max="6375" width="9.33203125" style="12" customWidth="1"/>
    <col min="6376" max="6376" width="6.6640625" style="12" customWidth="1"/>
    <col min="6377" max="6377" width="40.6640625" style="12" customWidth="1"/>
    <col min="6378" max="6381" width="9.33203125" style="12" customWidth="1"/>
    <col min="6382" max="6630" width="9.109375" style="12"/>
    <col min="6631" max="6631" width="9.33203125" style="12" customWidth="1"/>
    <col min="6632" max="6632" width="6.6640625" style="12" customWidth="1"/>
    <col min="6633" max="6633" width="40.6640625" style="12" customWidth="1"/>
    <col min="6634" max="6637" width="9.33203125" style="12" customWidth="1"/>
    <col min="6638" max="6886" width="9.109375" style="12"/>
    <col min="6887" max="6887" width="9.33203125" style="12" customWidth="1"/>
    <col min="6888" max="6888" width="6.6640625" style="12" customWidth="1"/>
    <col min="6889" max="6889" width="40.6640625" style="12" customWidth="1"/>
    <col min="6890" max="6893" width="9.33203125" style="12" customWidth="1"/>
    <col min="6894" max="7142" width="9.109375" style="12"/>
    <col min="7143" max="7143" width="9.33203125" style="12" customWidth="1"/>
    <col min="7144" max="7144" width="6.6640625" style="12" customWidth="1"/>
    <col min="7145" max="7145" width="40.6640625" style="12" customWidth="1"/>
    <col min="7146" max="7149" width="9.33203125" style="12" customWidth="1"/>
    <col min="7150" max="7398" width="9.109375" style="12"/>
    <col min="7399" max="7399" width="9.33203125" style="12" customWidth="1"/>
    <col min="7400" max="7400" width="6.6640625" style="12" customWidth="1"/>
    <col min="7401" max="7401" width="40.6640625" style="12" customWidth="1"/>
    <col min="7402" max="7405" width="9.33203125" style="12" customWidth="1"/>
    <col min="7406" max="7654" width="9.109375" style="12"/>
    <col min="7655" max="7655" width="9.33203125" style="12" customWidth="1"/>
    <col min="7656" max="7656" width="6.6640625" style="12" customWidth="1"/>
    <col min="7657" max="7657" width="40.6640625" style="12" customWidth="1"/>
    <col min="7658" max="7661" width="9.33203125" style="12" customWidth="1"/>
    <col min="7662" max="7910" width="9.109375" style="12"/>
    <col min="7911" max="7911" width="9.33203125" style="12" customWidth="1"/>
    <col min="7912" max="7912" width="6.6640625" style="12" customWidth="1"/>
    <col min="7913" max="7913" width="40.6640625" style="12" customWidth="1"/>
    <col min="7914" max="7917" width="9.33203125" style="12" customWidth="1"/>
    <col min="7918" max="8166" width="9.109375" style="12"/>
    <col min="8167" max="8167" width="9.33203125" style="12" customWidth="1"/>
    <col min="8168" max="8168" width="6.6640625" style="12" customWidth="1"/>
    <col min="8169" max="8169" width="40.6640625" style="12" customWidth="1"/>
    <col min="8170" max="8173" width="9.33203125" style="12" customWidth="1"/>
    <col min="8174" max="8422" width="9.109375" style="12"/>
    <col min="8423" max="8423" width="9.33203125" style="12" customWidth="1"/>
    <col min="8424" max="8424" width="6.6640625" style="12" customWidth="1"/>
    <col min="8425" max="8425" width="40.6640625" style="12" customWidth="1"/>
    <col min="8426" max="8429" width="9.33203125" style="12" customWidth="1"/>
    <col min="8430" max="8678" width="9.109375" style="12"/>
    <col min="8679" max="8679" width="9.33203125" style="12" customWidth="1"/>
    <col min="8680" max="8680" width="6.6640625" style="12" customWidth="1"/>
    <col min="8681" max="8681" width="40.6640625" style="12" customWidth="1"/>
    <col min="8682" max="8685" width="9.33203125" style="12" customWidth="1"/>
    <col min="8686" max="8934" width="9.109375" style="12"/>
    <col min="8935" max="8935" width="9.33203125" style="12" customWidth="1"/>
    <col min="8936" max="8936" width="6.6640625" style="12" customWidth="1"/>
    <col min="8937" max="8937" width="40.6640625" style="12" customWidth="1"/>
    <col min="8938" max="8941" width="9.33203125" style="12" customWidth="1"/>
    <col min="8942" max="9190" width="9.109375" style="12"/>
    <col min="9191" max="9191" width="9.33203125" style="12" customWidth="1"/>
    <col min="9192" max="9192" width="6.6640625" style="12" customWidth="1"/>
    <col min="9193" max="9193" width="40.6640625" style="12" customWidth="1"/>
    <col min="9194" max="9197" width="9.33203125" style="12" customWidth="1"/>
    <col min="9198" max="9446" width="9.109375" style="12"/>
    <col min="9447" max="9447" width="9.33203125" style="12" customWidth="1"/>
    <col min="9448" max="9448" width="6.6640625" style="12" customWidth="1"/>
    <col min="9449" max="9449" width="40.6640625" style="12" customWidth="1"/>
    <col min="9450" max="9453" width="9.33203125" style="12" customWidth="1"/>
    <col min="9454" max="9702" width="9.109375" style="12"/>
    <col min="9703" max="9703" width="9.33203125" style="12" customWidth="1"/>
    <col min="9704" max="9704" width="6.6640625" style="12" customWidth="1"/>
    <col min="9705" max="9705" width="40.6640625" style="12" customWidth="1"/>
    <col min="9706" max="9709" width="9.33203125" style="12" customWidth="1"/>
    <col min="9710" max="9958" width="9.109375" style="12"/>
    <col min="9959" max="9959" width="9.33203125" style="12" customWidth="1"/>
    <col min="9960" max="9960" width="6.6640625" style="12" customWidth="1"/>
    <col min="9961" max="9961" width="40.6640625" style="12" customWidth="1"/>
    <col min="9962" max="9965" width="9.33203125" style="12" customWidth="1"/>
    <col min="9966" max="10214" width="9.109375" style="12"/>
    <col min="10215" max="10215" width="9.33203125" style="12" customWidth="1"/>
    <col min="10216" max="10216" width="6.6640625" style="12" customWidth="1"/>
    <col min="10217" max="10217" width="40.6640625" style="12" customWidth="1"/>
    <col min="10218" max="10221" width="9.33203125" style="12" customWidth="1"/>
    <col min="10222" max="10470" width="9.109375" style="12"/>
    <col min="10471" max="10471" width="9.33203125" style="12" customWidth="1"/>
    <col min="10472" max="10472" width="6.6640625" style="12" customWidth="1"/>
    <col min="10473" max="10473" width="40.6640625" style="12" customWidth="1"/>
    <col min="10474" max="10477" width="9.33203125" style="12" customWidth="1"/>
    <col min="10478" max="10726" width="9.109375" style="12"/>
    <col min="10727" max="10727" width="9.33203125" style="12" customWidth="1"/>
    <col min="10728" max="10728" width="6.6640625" style="12" customWidth="1"/>
    <col min="10729" max="10729" width="40.6640625" style="12" customWidth="1"/>
    <col min="10730" max="10733" width="9.33203125" style="12" customWidth="1"/>
    <col min="10734" max="10982" width="9.109375" style="12"/>
    <col min="10983" max="10983" width="9.33203125" style="12" customWidth="1"/>
    <col min="10984" max="10984" width="6.6640625" style="12" customWidth="1"/>
    <col min="10985" max="10985" width="40.6640625" style="12" customWidth="1"/>
    <col min="10986" max="10989" width="9.33203125" style="12" customWidth="1"/>
    <col min="10990" max="11238" width="9.109375" style="12"/>
    <col min="11239" max="11239" width="9.33203125" style="12" customWidth="1"/>
    <col min="11240" max="11240" width="6.6640625" style="12" customWidth="1"/>
    <col min="11241" max="11241" width="40.6640625" style="12" customWidth="1"/>
    <col min="11242" max="11245" width="9.33203125" style="12" customWidth="1"/>
    <col min="11246" max="11494" width="9.109375" style="12"/>
    <col min="11495" max="11495" width="9.33203125" style="12" customWidth="1"/>
    <col min="11496" max="11496" width="6.6640625" style="12" customWidth="1"/>
    <col min="11497" max="11497" width="40.6640625" style="12" customWidth="1"/>
    <col min="11498" max="11501" width="9.33203125" style="12" customWidth="1"/>
    <col min="11502" max="11750" width="9.109375" style="12"/>
    <col min="11751" max="11751" width="9.33203125" style="12" customWidth="1"/>
    <col min="11752" max="11752" width="6.6640625" style="12" customWidth="1"/>
    <col min="11753" max="11753" width="40.6640625" style="12" customWidth="1"/>
    <col min="11754" max="11757" width="9.33203125" style="12" customWidth="1"/>
    <col min="11758" max="12006" width="9.109375" style="12"/>
    <col min="12007" max="12007" width="9.33203125" style="12" customWidth="1"/>
    <col min="12008" max="12008" width="6.6640625" style="12" customWidth="1"/>
    <col min="12009" max="12009" width="40.6640625" style="12" customWidth="1"/>
    <col min="12010" max="12013" width="9.33203125" style="12" customWidth="1"/>
    <col min="12014" max="12262" width="9.109375" style="12"/>
    <col min="12263" max="12263" width="9.33203125" style="12" customWidth="1"/>
    <col min="12264" max="12264" width="6.6640625" style="12" customWidth="1"/>
    <col min="12265" max="12265" width="40.6640625" style="12" customWidth="1"/>
    <col min="12266" max="12269" width="9.33203125" style="12" customWidth="1"/>
    <col min="12270" max="12518" width="9.109375" style="12"/>
    <col min="12519" max="12519" width="9.33203125" style="12" customWidth="1"/>
    <col min="12520" max="12520" width="6.6640625" style="12" customWidth="1"/>
    <col min="12521" max="12521" width="40.6640625" style="12" customWidth="1"/>
    <col min="12522" max="12525" width="9.33203125" style="12" customWidth="1"/>
    <col min="12526" max="12774" width="9.109375" style="12"/>
    <col min="12775" max="12775" width="9.33203125" style="12" customWidth="1"/>
    <col min="12776" max="12776" width="6.6640625" style="12" customWidth="1"/>
    <col min="12777" max="12777" width="40.6640625" style="12" customWidth="1"/>
    <col min="12778" max="12781" width="9.33203125" style="12" customWidth="1"/>
    <col min="12782" max="13030" width="9.109375" style="12"/>
    <col min="13031" max="13031" width="9.33203125" style="12" customWidth="1"/>
    <col min="13032" max="13032" width="6.6640625" style="12" customWidth="1"/>
    <col min="13033" max="13033" width="40.6640625" style="12" customWidth="1"/>
    <col min="13034" max="13037" width="9.33203125" style="12" customWidth="1"/>
    <col min="13038" max="13286" width="9.109375" style="12"/>
    <col min="13287" max="13287" width="9.33203125" style="12" customWidth="1"/>
    <col min="13288" max="13288" width="6.6640625" style="12" customWidth="1"/>
    <col min="13289" max="13289" width="40.6640625" style="12" customWidth="1"/>
    <col min="13290" max="13293" width="9.33203125" style="12" customWidth="1"/>
    <col min="13294" max="13542" width="9.109375" style="12"/>
    <col min="13543" max="13543" width="9.33203125" style="12" customWidth="1"/>
    <col min="13544" max="13544" width="6.6640625" style="12" customWidth="1"/>
    <col min="13545" max="13545" width="40.6640625" style="12" customWidth="1"/>
    <col min="13546" max="13549" width="9.33203125" style="12" customWidth="1"/>
    <col min="13550" max="13798" width="9.109375" style="12"/>
    <col min="13799" max="13799" width="9.33203125" style="12" customWidth="1"/>
    <col min="13800" max="13800" width="6.6640625" style="12" customWidth="1"/>
    <col min="13801" max="13801" width="40.6640625" style="12" customWidth="1"/>
    <col min="13802" max="13805" width="9.33203125" style="12" customWidth="1"/>
    <col min="13806" max="14054" width="9.109375" style="12"/>
    <col min="14055" max="14055" width="9.33203125" style="12" customWidth="1"/>
    <col min="14056" max="14056" width="6.6640625" style="12" customWidth="1"/>
    <col min="14057" max="14057" width="40.6640625" style="12" customWidth="1"/>
    <col min="14058" max="14061" width="9.33203125" style="12" customWidth="1"/>
    <col min="14062" max="14310" width="9.109375" style="12"/>
    <col min="14311" max="14311" width="9.33203125" style="12" customWidth="1"/>
    <col min="14312" max="14312" width="6.6640625" style="12" customWidth="1"/>
    <col min="14313" max="14313" width="40.6640625" style="12" customWidth="1"/>
    <col min="14314" max="14317" width="9.33203125" style="12" customWidth="1"/>
    <col min="14318" max="14566" width="9.109375" style="12"/>
    <col min="14567" max="14567" width="9.33203125" style="12" customWidth="1"/>
    <col min="14568" max="14568" width="6.6640625" style="12" customWidth="1"/>
    <col min="14569" max="14569" width="40.6640625" style="12" customWidth="1"/>
    <col min="14570" max="14573" width="9.33203125" style="12" customWidth="1"/>
    <col min="14574" max="14822" width="9.109375" style="12"/>
    <col min="14823" max="14823" width="9.33203125" style="12" customWidth="1"/>
    <col min="14824" max="14824" width="6.6640625" style="12" customWidth="1"/>
    <col min="14825" max="14825" width="40.6640625" style="12" customWidth="1"/>
    <col min="14826" max="14829" width="9.33203125" style="12" customWidth="1"/>
    <col min="14830" max="15078" width="9.109375" style="12"/>
    <col min="15079" max="15079" width="9.33203125" style="12" customWidth="1"/>
    <col min="15080" max="15080" width="6.6640625" style="12" customWidth="1"/>
    <col min="15081" max="15081" width="40.6640625" style="12" customWidth="1"/>
    <col min="15082" max="15085" width="9.33203125" style="12" customWidth="1"/>
    <col min="15086" max="15334" width="9.109375" style="12"/>
    <col min="15335" max="15335" width="9.33203125" style="12" customWidth="1"/>
    <col min="15336" max="15336" width="6.6640625" style="12" customWidth="1"/>
    <col min="15337" max="15337" width="40.6640625" style="12" customWidth="1"/>
    <col min="15338" max="15341" width="9.33203125" style="12" customWidth="1"/>
    <col min="15342" max="15590" width="9.109375" style="12"/>
    <col min="15591" max="15591" width="9.33203125" style="12" customWidth="1"/>
    <col min="15592" max="15592" width="6.6640625" style="12" customWidth="1"/>
    <col min="15593" max="15593" width="40.6640625" style="12" customWidth="1"/>
    <col min="15594" max="15597" width="9.33203125" style="12" customWidth="1"/>
    <col min="15598" max="15846" width="9.109375" style="12"/>
    <col min="15847" max="15847" width="9.33203125" style="12" customWidth="1"/>
    <col min="15848" max="15848" width="6.6640625" style="12" customWidth="1"/>
    <col min="15849" max="15849" width="40.6640625" style="12" customWidth="1"/>
    <col min="15850" max="15853" width="9.33203125" style="12" customWidth="1"/>
    <col min="15854" max="16102" width="9.109375" style="12"/>
    <col min="16103" max="16103" width="9.33203125" style="12" customWidth="1"/>
    <col min="16104" max="16104" width="6.6640625" style="12" customWidth="1"/>
    <col min="16105" max="16105" width="40.6640625" style="12" customWidth="1"/>
    <col min="16106" max="16109" width="9.33203125" style="12" customWidth="1"/>
    <col min="16110" max="16384" width="9.109375" style="12"/>
  </cols>
  <sheetData>
    <row r="1" spans="1:9" x14ac:dyDescent="0.25">
      <c r="A1" s="22" t="s">
        <v>389</v>
      </c>
      <c r="B1" s="634"/>
      <c r="C1" s="634"/>
      <c r="D1" s="634"/>
      <c r="E1" s="747"/>
      <c r="F1" s="771" t="s">
        <v>390</v>
      </c>
      <c r="G1" s="771"/>
      <c r="H1" s="771"/>
      <c r="I1" s="771"/>
    </row>
    <row r="2" spans="1:9" ht="12.75" customHeight="1" x14ac:dyDescent="0.25">
      <c r="A2" s="23" t="s">
        <v>0</v>
      </c>
      <c r="B2" s="635"/>
      <c r="C2" s="748"/>
      <c r="D2" s="635"/>
      <c r="E2" s="749" t="s">
        <v>1</v>
      </c>
      <c r="F2" s="9" t="s">
        <v>2</v>
      </c>
      <c r="G2" s="9" t="s">
        <v>3</v>
      </c>
      <c r="H2" s="636" t="s">
        <v>4</v>
      </c>
      <c r="I2" s="636" t="s">
        <v>5</v>
      </c>
    </row>
    <row r="3" spans="1:9" x14ac:dyDescent="0.25">
      <c r="A3" s="13"/>
      <c r="B3" s="637"/>
      <c r="C3" s="750"/>
      <c r="D3" s="637"/>
      <c r="E3" s="751"/>
      <c r="F3" s="11"/>
      <c r="G3" s="11"/>
      <c r="H3" s="729"/>
      <c r="I3" s="729"/>
    </row>
    <row r="4" spans="1:9" x14ac:dyDescent="0.25">
      <c r="A4" s="618"/>
      <c r="B4" s="638"/>
      <c r="C4" s="752"/>
      <c r="D4" s="638"/>
      <c r="E4" s="751"/>
      <c r="F4" s="11"/>
      <c r="G4" s="11"/>
      <c r="H4" s="729"/>
      <c r="I4" s="729"/>
    </row>
    <row r="5" spans="1:9" ht="26.4" x14ac:dyDescent="0.25">
      <c r="A5" s="13" t="s">
        <v>391</v>
      </c>
      <c r="B5" s="637"/>
      <c r="C5" s="750"/>
      <c r="D5" s="637"/>
      <c r="E5" s="753" t="s">
        <v>392</v>
      </c>
      <c r="F5" s="11"/>
      <c r="G5" s="11"/>
      <c r="H5" s="114"/>
      <c r="I5" s="172"/>
    </row>
    <row r="6" spans="1:9" ht="26.4" x14ac:dyDescent="0.25">
      <c r="A6" s="13"/>
      <c r="B6" s="637" t="s">
        <v>393</v>
      </c>
      <c r="C6" s="750"/>
      <c r="D6" s="637"/>
      <c r="E6" s="754" t="s">
        <v>392</v>
      </c>
      <c r="F6" s="17" t="s">
        <v>80</v>
      </c>
      <c r="G6" s="11">
        <v>24</v>
      </c>
      <c r="H6" s="169"/>
      <c r="I6" s="172">
        <f>G6*H6</f>
        <v>0</v>
      </c>
    </row>
    <row r="7" spans="1:9" x14ac:dyDescent="0.25">
      <c r="A7" s="13" t="s">
        <v>398</v>
      </c>
      <c r="B7" s="637"/>
      <c r="C7" s="750"/>
      <c r="D7" s="637"/>
      <c r="E7" s="755" t="s">
        <v>399</v>
      </c>
      <c r="F7" s="17" t="s">
        <v>80</v>
      </c>
      <c r="G7" s="11">
        <v>24</v>
      </c>
      <c r="H7" s="169"/>
      <c r="I7" s="172">
        <f>G7*H7</f>
        <v>0</v>
      </c>
    </row>
    <row r="8" spans="1:9" x14ac:dyDescent="0.25">
      <c r="A8" s="13" t="s">
        <v>400</v>
      </c>
      <c r="B8" s="637"/>
      <c r="C8" s="750"/>
      <c r="D8" s="637"/>
      <c r="E8" s="755" t="s">
        <v>401</v>
      </c>
      <c r="F8" s="17" t="s">
        <v>80</v>
      </c>
      <c r="G8" s="11">
        <v>24</v>
      </c>
      <c r="H8" s="169"/>
      <c r="I8" s="172">
        <f>G8*H8</f>
        <v>0</v>
      </c>
    </row>
    <row r="9" spans="1:9" x14ac:dyDescent="0.25">
      <c r="A9" s="13" t="s">
        <v>5448</v>
      </c>
      <c r="B9" s="637"/>
      <c r="C9" s="750"/>
      <c r="D9" s="637"/>
      <c r="E9" s="755" t="s">
        <v>402</v>
      </c>
      <c r="F9" s="11"/>
      <c r="G9" s="11"/>
      <c r="H9" s="114"/>
      <c r="I9" s="172"/>
    </row>
    <row r="10" spans="1:9" ht="26.4" x14ac:dyDescent="0.25">
      <c r="A10" s="618"/>
      <c r="B10" s="638" t="s">
        <v>1757</v>
      </c>
      <c r="C10" s="752"/>
      <c r="D10" s="638"/>
      <c r="E10" s="751" t="s">
        <v>1760</v>
      </c>
      <c r="F10" s="11"/>
      <c r="G10" s="11"/>
      <c r="H10" s="729"/>
      <c r="I10" s="729"/>
    </row>
    <row r="11" spans="1:9" ht="26.25" customHeight="1" x14ac:dyDescent="0.25">
      <c r="A11" s="618"/>
      <c r="B11" s="638" t="s">
        <v>1759</v>
      </c>
      <c r="C11" s="752" t="s">
        <v>61</v>
      </c>
      <c r="D11" s="638"/>
      <c r="E11" s="751" t="s">
        <v>6478</v>
      </c>
      <c r="F11" s="11" t="s">
        <v>5582</v>
      </c>
      <c r="G11" s="11">
        <v>1500</v>
      </c>
      <c r="H11" s="613"/>
      <c r="I11" s="729">
        <f>IF(F11="%",G11*H11/100,G11*H11)</f>
        <v>0</v>
      </c>
    </row>
    <row r="12" spans="1:9" ht="26.4" x14ac:dyDescent="0.25">
      <c r="A12" s="618"/>
      <c r="B12" s="638"/>
      <c r="C12" s="752" t="s">
        <v>64</v>
      </c>
      <c r="D12" s="638"/>
      <c r="E12" s="751" t="s">
        <v>6479</v>
      </c>
      <c r="F12" s="11" t="s">
        <v>5582</v>
      </c>
      <c r="G12" s="11">
        <v>3750</v>
      </c>
      <c r="H12" s="613"/>
      <c r="I12" s="729">
        <f>IF(F12="%",G12*H12/100,G12*H12)</f>
        <v>0</v>
      </c>
    </row>
    <row r="13" spans="1:9" ht="26.4" x14ac:dyDescent="0.25">
      <c r="A13" s="618"/>
      <c r="B13" s="638" t="s">
        <v>1915</v>
      </c>
      <c r="C13" s="752"/>
      <c r="D13" s="638"/>
      <c r="E13" s="751" t="s">
        <v>6077</v>
      </c>
      <c r="F13" s="11"/>
      <c r="G13" s="11"/>
      <c r="H13" s="729"/>
      <c r="I13" s="729"/>
    </row>
    <row r="14" spans="1:9" ht="26.4" x14ac:dyDescent="0.25">
      <c r="A14" s="618"/>
      <c r="B14" s="638"/>
      <c r="C14" s="752" t="s">
        <v>37</v>
      </c>
      <c r="D14" s="638"/>
      <c r="E14" s="751" t="s">
        <v>6480</v>
      </c>
      <c r="F14" s="11" t="s">
        <v>5582</v>
      </c>
      <c r="G14" s="11">
        <v>3750</v>
      </c>
      <c r="H14" s="613"/>
      <c r="I14" s="729">
        <f>IF(F14="%",G14*H14/100,G14*H14)</f>
        <v>0</v>
      </c>
    </row>
    <row r="15" spans="1:9" x14ac:dyDescent="0.25">
      <c r="A15" s="618"/>
      <c r="B15" s="638" t="s">
        <v>1931</v>
      </c>
      <c r="C15" s="752"/>
      <c r="D15" s="638"/>
      <c r="E15" s="751" t="s">
        <v>5762</v>
      </c>
      <c r="F15" s="11"/>
      <c r="G15" s="11"/>
      <c r="H15" s="729"/>
      <c r="I15" s="729"/>
    </row>
    <row r="16" spans="1:9" x14ac:dyDescent="0.25">
      <c r="A16" s="618"/>
      <c r="B16" s="638" t="s">
        <v>1935</v>
      </c>
      <c r="C16" s="752"/>
      <c r="D16" s="638"/>
      <c r="E16" s="751" t="s">
        <v>6073</v>
      </c>
      <c r="F16" s="11" t="s">
        <v>5582</v>
      </c>
      <c r="G16" s="11">
        <v>1200</v>
      </c>
      <c r="H16" s="613"/>
      <c r="I16" s="729">
        <f>IF(F16="%",G16*H16/100,G16*H16)</f>
        <v>0</v>
      </c>
    </row>
    <row r="17" spans="1:9" x14ac:dyDescent="0.25">
      <c r="A17" s="618"/>
      <c r="B17" s="638" t="s">
        <v>1821</v>
      </c>
      <c r="C17" s="752"/>
      <c r="D17" s="638"/>
      <c r="E17" s="751" t="s">
        <v>1822</v>
      </c>
      <c r="F17" s="11"/>
      <c r="G17" s="11"/>
      <c r="H17" s="729"/>
      <c r="I17" s="729"/>
    </row>
    <row r="18" spans="1:9" x14ac:dyDescent="0.25">
      <c r="A18" s="618"/>
      <c r="B18" s="638" t="s">
        <v>1823</v>
      </c>
      <c r="C18" s="752"/>
      <c r="D18" s="638"/>
      <c r="E18" s="751" t="s">
        <v>5779</v>
      </c>
      <c r="F18" s="11"/>
      <c r="G18" s="11"/>
      <c r="H18" s="729"/>
      <c r="I18" s="729"/>
    </row>
    <row r="19" spans="1:9" x14ac:dyDescent="0.25">
      <c r="A19" s="618"/>
      <c r="B19" s="638"/>
      <c r="C19" s="752"/>
      <c r="D19" s="638"/>
      <c r="E19" s="751" t="s">
        <v>6481</v>
      </c>
      <c r="F19" s="11" t="s">
        <v>5582</v>
      </c>
      <c r="G19" s="11">
        <v>7500</v>
      </c>
      <c r="H19" s="613"/>
      <c r="I19" s="729">
        <f>IF(F19="%",G19*H19/100,G19*H19)</f>
        <v>0</v>
      </c>
    </row>
    <row r="20" spans="1:9" x14ac:dyDescent="0.25">
      <c r="A20" s="618"/>
      <c r="B20" s="638" t="s">
        <v>1595</v>
      </c>
      <c r="C20" s="752"/>
      <c r="D20" s="638"/>
      <c r="E20" s="751" t="s">
        <v>5806</v>
      </c>
      <c r="F20" s="11"/>
      <c r="G20" s="11"/>
      <c r="H20" s="729"/>
      <c r="I20" s="729"/>
    </row>
    <row r="21" spans="1:9" x14ac:dyDescent="0.25">
      <c r="A21" s="618"/>
      <c r="B21" s="638" t="s">
        <v>1598</v>
      </c>
      <c r="C21" s="752"/>
      <c r="D21" s="638"/>
      <c r="E21" s="751" t="s">
        <v>1596</v>
      </c>
      <c r="F21" s="11"/>
      <c r="G21" s="11"/>
      <c r="H21" s="729"/>
      <c r="I21" s="729"/>
    </row>
    <row r="22" spans="1:9" x14ac:dyDescent="0.25">
      <c r="A22" s="618"/>
      <c r="B22" s="638"/>
      <c r="C22" s="752"/>
      <c r="D22" s="638"/>
      <c r="E22" s="751" t="s">
        <v>6482</v>
      </c>
      <c r="F22" s="11" t="s">
        <v>5577</v>
      </c>
      <c r="G22" s="11">
        <v>600</v>
      </c>
      <c r="H22" s="613"/>
      <c r="I22" s="729">
        <f>IF(F22="%",G22*H22/100,G22*H22)</f>
        <v>0</v>
      </c>
    </row>
    <row r="23" spans="1:9" x14ac:dyDescent="0.25">
      <c r="A23" s="618"/>
      <c r="B23" s="638" t="s">
        <v>1847</v>
      </c>
      <c r="C23" s="752"/>
      <c r="D23" s="638"/>
      <c r="E23" s="751" t="s">
        <v>24</v>
      </c>
      <c r="F23" s="11" t="s">
        <v>5562</v>
      </c>
      <c r="G23" s="11">
        <v>1400</v>
      </c>
      <c r="H23" s="613"/>
      <c r="I23" s="729">
        <f>IF(F23="%",G23*H23/100,G23*H23)</f>
        <v>0</v>
      </c>
    </row>
    <row r="24" spans="1:9" x14ac:dyDescent="0.25">
      <c r="A24" s="618"/>
      <c r="B24" s="638" t="s">
        <v>2142</v>
      </c>
      <c r="C24" s="752"/>
      <c r="D24" s="638"/>
      <c r="E24" s="751" t="s">
        <v>28</v>
      </c>
      <c r="F24" s="11"/>
      <c r="G24" s="11"/>
      <c r="H24" s="729"/>
      <c r="I24" s="729"/>
    </row>
    <row r="25" spans="1:9" x14ac:dyDescent="0.25">
      <c r="A25" s="618"/>
      <c r="B25" s="638" t="s">
        <v>2143</v>
      </c>
      <c r="C25" s="752"/>
      <c r="D25" s="638"/>
      <c r="E25" s="751" t="s">
        <v>2148</v>
      </c>
      <c r="F25" s="11" t="s">
        <v>5595</v>
      </c>
      <c r="G25" s="11">
        <v>17000</v>
      </c>
      <c r="H25" s="613"/>
      <c r="I25" s="729">
        <f>IF(F25="%",G25*H25/100,G25*H25)</f>
        <v>0</v>
      </c>
    </row>
    <row r="26" spans="1:9" x14ac:dyDescent="0.25">
      <c r="A26" s="618"/>
      <c r="B26" s="638" t="s">
        <v>2145</v>
      </c>
      <c r="C26" s="752"/>
      <c r="D26" s="638"/>
      <c r="E26" s="751" t="s">
        <v>1855</v>
      </c>
      <c r="F26" s="11" t="s">
        <v>5595</v>
      </c>
      <c r="G26" s="11">
        <v>17000</v>
      </c>
      <c r="H26" s="613"/>
      <c r="I26" s="729">
        <f>IF(F26="%",G26*H26/100,G26*H26)</f>
        <v>0</v>
      </c>
    </row>
    <row r="27" spans="1:9" x14ac:dyDescent="0.25">
      <c r="A27" s="618"/>
      <c r="B27" s="638" t="s">
        <v>2292</v>
      </c>
      <c r="C27" s="752"/>
      <c r="D27" s="638"/>
      <c r="E27" s="751" t="s">
        <v>5752</v>
      </c>
      <c r="F27" s="11"/>
      <c r="G27" s="11"/>
      <c r="H27" s="729"/>
      <c r="I27" s="729"/>
    </row>
    <row r="28" spans="1:9" ht="26.4" x14ac:dyDescent="0.25">
      <c r="A28" s="618"/>
      <c r="B28" s="638" t="s">
        <v>2294</v>
      </c>
      <c r="C28" s="752"/>
      <c r="D28" s="638"/>
      <c r="E28" s="751" t="s">
        <v>6061</v>
      </c>
      <c r="F28" s="11" t="s">
        <v>5595</v>
      </c>
      <c r="G28" s="11">
        <v>2000</v>
      </c>
      <c r="H28" s="613"/>
      <c r="I28" s="729">
        <f>IF(F28="%",G28*H28/100,G28*H28)</f>
        <v>0</v>
      </c>
    </row>
    <row r="29" spans="1:9" ht="26.4" x14ac:dyDescent="0.25">
      <c r="A29" s="618"/>
      <c r="B29" s="638" t="s">
        <v>2495</v>
      </c>
      <c r="C29" s="752"/>
      <c r="D29" s="638"/>
      <c r="E29" s="751" t="s">
        <v>2496</v>
      </c>
      <c r="F29" s="11"/>
      <c r="G29" s="11"/>
      <c r="H29" s="729"/>
      <c r="I29" s="729"/>
    </row>
    <row r="30" spans="1:9" ht="39.6" x14ac:dyDescent="0.25">
      <c r="A30" s="618"/>
      <c r="B30" s="638" t="s">
        <v>2498</v>
      </c>
      <c r="C30" s="752"/>
      <c r="D30" s="638"/>
      <c r="E30" s="751" t="s">
        <v>6772</v>
      </c>
      <c r="F30" s="11" t="s">
        <v>5556</v>
      </c>
      <c r="G30" s="11">
        <v>48000</v>
      </c>
      <c r="H30" s="613"/>
      <c r="I30" s="729">
        <f>IF(F30="%",G30*H30/100,G30*H30)</f>
        <v>0</v>
      </c>
    </row>
    <row r="31" spans="1:9" ht="26.4" x14ac:dyDescent="0.25">
      <c r="A31" s="618"/>
      <c r="B31" s="638" t="s">
        <v>2507</v>
      </c>
      <c r="C31" s="752"/>
      <c r="D31" s="638"/>
      <c r="E31" s="623" t="s">
        <v>2506</v>
      </c>
      <c r="F31" s="17"/>
      <c r="G31" s="17"/>
      <c r="H31" s="17"/>
      <c r="I31" s="189"/>
    </row>
    <row r="32" spans="1:9" ht="15.6" x14ac:dyDescent="0.25">
      <c r="A32" s="618"/>
      <c r="B32" s="638" t="s">
        <v>2510</v>
      </c>
      <c r="C32" s="752"/>
      <c r="D32" s="638"/>
      <c r="E32" s="15" t="s">
        <v>2508</v>
      </c>
      <c r="F32" s="17" t="s">
        <v>124</v>
      </c>
      <c r="G32" s="17">
        <f>G30*0.02*0.5</f>
        <v>480</v>
      </c>
      <c r="H32" s="187"/>
      <c r="I32" s="172">
        <f>G32*H32</f>
        <v>0</v>
      </c>
    </row>
    <row r="33" spans="1:9" ht="15.6" x14ac:dyDescent="0.25">
      <c r="A33" s="618"/>
      <c r="B33" s="638" t="s">
        <v>2511</v>
      </c>
      <c r="C33" s="752"/>
      <c r="D33" s="638"/>
      <c r="E33" s="15" t="s">
        <v>2509</v>
      </c>
      <c r="F33" s="17" t="s">
        <v>124</v>
      </c>
      <c r="G33" s="17">
        <f>G32</f>
        <v>480</v>
      </c>
      <c r="H33" s="187"/>
      <c r="I33" s="172">
        <f>G33*H33</f>
        <v>0</v>
      </c>
    </row>
    <row r="34" spans="1:9" ht="26.4" x14ac:dyDescent="0.25">
      <c r="A34" s="618"/>
      <c r="B34" s="638" t="s">
        <v>2512</v>
      </c>
      <c r="C34" s="752"/>
      <c r="D34" s="638"/>
      <c r="E34" s="623" t="s">
        <v>6778</v>
      </c>
      <c r="F34" s="17" t="s">
        <v>133</v>
      </c>
      <c r="G34" s="17">
        <f>4%*2*G32</f>
        <v>38.4</v>
      </c>
      <c r="H34" s="161"/>
      <c r="I34" s="172">
        <f>G34*H34</f>
        <v>0</v>
      </c>
    </row>
    <row r="35" spans="1:9" ht="26.4" x14ac:dyDescent="0.25">
      <c r="A35" s="618"/>
      <c r="B35" s="638" t="s">
        <v>2513</v>
      </c>
      <c r="C35" s="752"/>
      <c r="D35" s="638"/>
      <c r="E35" s="623" t="s">
        <v>6779</v>
      </c>
      <c r="F35" s="17" t="s">
        <v>33</v>
      </c>
      <c r="G35" s="17" t="s">
        <v>4220</v>
      </c>
      <c r="H35" s="17" t="s">
        <v>4221</v>
      </c>
      <c r="I35" s="188"/>
    </row>
    <row r="36" spans="1:9" x14ac:dyDescent="0.25">
      <c r="A36" s="618"/>
      <c r="B36" s="638" t="s">
        <v>2803</v>
      </c>
      <c r="C36" s="752"/>
      <c r="D36" s="638"/>
      <c r="E36" s="751" t="s">
        <v>6049</v>
      </c>
      <c r="F36" s="11"/>
      <c r="G36" s="11"/>
      <c r="H36" s="729"/>
      <c r="I36" s="729"/>
    </row>
    <row r="37" spans="1:9" ht="26.4" x14ac:dyDescent="0.25">
      <c r="A37" s="618"/>
      <c r="B37" s="638"/>
      <c r="C37" s="752" t="s">
        <v>39</v>
      </c>
      <c r="D37" s="638"/>
      <c r="E37" s="751" t="s">
        <v>6484</v>
      </c>
      <c r="F37" s="11" t="s">
        <v>5548</v>
      </c>
      <c r="G37" s="11">
        <v>35</v>
      </c>
      <c r="H37" s="613"/>
      <c r="I37" s="729">
        <f>IF(F37="%",G37*H37/100,G37*H37)</f>
        <v>0</v>
      </c>
    </row>
    <row r="38" spans="1:9" ht="26.4" x14ac:dyDescent="0.25">
      <c r="A38" s="618"/>
      <c r="B38" s="638"/>
      <c r="C38" s="752" t="s">
        <v>59</v>
      </c>
      <c r="D38" s="638"/>
      <c r="E38" s="751" t="s">
        <v>6485</v>
      </c>
      <c r="F38" s="11" t="s">
        <v>5548</v>
      </c>
      <c r="G38" s="11">
        <v>45</v>
      </c>
      <c r="H38" s="613"/>
      <c r="I38" s="729">
        <f>IF(F38="%",G38*H38/100,G38*H38)</f>
        <v>0</v>
      </c>
    </row>
    <row r="39" spans="1:9" x14ac:dyDescent="0.25">
      <c r="A39" s="618"/>
      <c r="B39" s="638" t="s">
        <v>2805</v>
      </c>
      <c r="C39" s="752"/>
      <c r="D39" s="638"/>
      <c r="E39" s="751" t="s">
        <v>6045</v>
      </c>
      <c r="F39" s="11"/>
      <c r="G39" s="11"/>
      <c r="H39" s="729"/>
      <c r="I39" s="729"/>
    </row>
    <row r="40" spans="1:9" ht="26.4" x14ac:dyDescent="0.25">
      <c r="A40" s="618"/>
      <c r="B40" s="638"/>
      <c r="C40" s="752" t="s">
        <v>42</v>
      </c>
      <c r="D40" s="638"/>
      <c r="E40" s="751" t="s">
        <v>6486</v>
      </c>
      <c r="F40" s="11" t="s">
        <v>5548</v>
      </c>
      <c r="G40" s="11">
        <v>55</v>
      </c>
      <c r="H40" s="613"/>
      <c r="I40" s="729">
        <f>IF(F40="%",G40*H40/100,G40*H40)</f>
        <v>0</v>
      </c>
    </row>
    <row r="41" spans="1:9" ht="39.6" x14ac:dyDescent="0.25">
      <c r="A41" s="618"/>
      <c r="B41" s="638" t="s">
        <v>2807</v>
      </c>
      <c r="C41" s="752"/>
      <c r="D41" s="638"/>
      <c r="E41" s="751" t="s">
        <v>6042</v>
      </c>
      <c r="F41" s="11" t="s">
        <v>5556</v>
      </c>
      <c r="G41" s="11">
        <v>400</v>
      </c>
      <c r="H41" s="613"/>
      <c r="I41" s="729">
        <f>IF(F41="%",G41*H41/100,G41*H41)</f>
        <v>0</v>
      </c>
    </row>
    <row r="42" spans="1:9" x14ac:dyDescent="0.25">
      <c r="A42" s="618"/>
      <c r="B42" s="638" t="s">
        <v>2907</v>
      </c>
      <c r="C42" s="752"/>
      <c r="D42" s="638"/>
      <c r="E42" s="751" t="s">
        <v>2906</v>
      </c>
      <c r="F42" s="11"/>
      <c r="G42" s="11"/>
      <c r="H42" s="729"/>
      <c r="I42" s="729"/>
    </row>
    <row r="43" spans="1:9" x14ac:dyDescent="0.25">
      <c r="A43" s="618"/>
      <c r="B43" s="638" t="s">
        <v>2908</v>
      </c>
      <c r="C43" s="752"/>
      <c r="D43" s="638"/>
      <c r="E43" s="751" t="s">
        <v>6039</v>
      </c>
      <c r="F43" s="11" t="s">
        <v>5555</v>
      </c>
      <c r="G43" s="11">
        <v>34</v>
      </c>
      <c r="H43" s="613"/>
      <c r="I43" s="729">
        <f>IF(F43="%",G43*H43/100,G43*H43)</f>
        <v>0</v>
      </c>
    </row>
    <row r="44" spans="1:9" x14ac:dyDescent="0.25">
      <c r="A44" s="618"/>
      <c r="B44" s="638" t="s">
        <v>2909</v>
      </c>
      <c r="C44" s="752"/>
      <c r="D44" s="638"/>
      <c r="E44" s="751" t="s">
        <v>6037</v>
      </c>
      <c r="F44" s="11" t="s">
        <v>5555</v>
      </c>
      <c r="G44" s="11">
        <v>17</v>
      </c>
      <c r="H44" s="613"/>
      <c r="I44" s="729">
        <f>IF(F44="%",G44*H44/100,G44*H44)</f>
        <v>0</v>
      </c>
    </row>
    <row r="45" spans="1:9" ht="26.4" x14ac:dyDescent="0.25">
      <c r="A45" s="618"/>
      <c r="B45" s="638" t="s">
        <v>2979</v>
      </c>
      <c r="C45" s="752"/>
      <c r="D45" s="638"/>
      <c r="E45" s="751" t="s">
        <v>2980</v>
      </c>
      <c r="F45" s="11" t="s">
        <v>5555</v>
      </c>
      <c r="G45" s="11">
        <v>50</v>
      </c>
      <c r="H45" s="613"/>
      <c r="I45" s="729">
        <f>IF(F45="%",G45*H45/100,G45*H45)</f>
        <v>0</v>
      </c>
    </row>
    <row r="46" spans="1:9" ht="26.4" x14ac:dyDescent="0.25">
      <c r="A46" s="618"/>
      <c r="B46" s="638" t="s">
        <v>2983</v>
      </c>
      <c r="C46" s="752"/>
      <c r="D46" s="638"/>
      <c r="E46" s="751" t="s">
        <v>2984</v>
      </c>
      <c r="F46" s="11"/>
      <c r="G46" s="11"/>
      <c r="H46" s="729"/>
      <c r="I46" s="729"/>
    </row>
    <row r="47" spans="1:9" x14ac:dyDescent="0.25">
      <c r="A47" s="618"/>
      <c r="B47" s="638" t="s">
        <v>2985</v>
      </c>
      <c r="C47" s="752"/>
      <c r="D47" s="638"/>
      <c r="E47" s="751" t="s">
        <v>2988</v>
      </c>
      <c r="F47" s="11" t="s">
        <v>5556</v>
      </c>
      <c r="G47" s="11">
        <v>1000</v>
      </c>
      <c r="H47" s="613"/>
      <c r="I47" s="729">
        <f>IF(F47="%",G47*H47/100,G47*H47)</f>
        <v>0</v>
      </c>
    </row>
    <row r="48" spans="1:9" x14ac:dyDescent="0.25">
      <c r="A48" s="618"/>
      <c r="B48" s="638" t="s">
        <v>2987</v>
      </c>
      <c r="C48" s="752"/>
      <c r="D48" s="638"/>
      <c r="E48" s="751" t="s">
        <v>2990</v>
      </c>
      <c r="F48" s="11" t="s">
        <v>5556</v>
      </c>
      <c r="G48" s="11">
        <v>1000</v>
      </c>
      <c r="H48" s="613"/>
      <c r="I48" s="729">
        <f>IF(F48="%",G48*H48/100,G48*H48)</f>
        <v>0</v>
      </c>
    </row>
    <row r="49" spans="1:9" x14ac:dyDescent="0.25">
      <c r="A49" s="618"/>
      <c r="B49" s="638" t="s">
        <v>2991</v>
      </c>
      <c r="C49" s="752"/>
      <c r="D49" s="638"/>
      <c r="E49" s="751" t="s">
        <v>2992</v>
      </c>
      <c r="F49" s="11" t="s">
        <v>5548</v>
      </c>
      <c r="G49" s="11">
        <v>1000</v>
      </c>
      <c r="H49" s="613"/>
      <c r="I49" s="729">
        <f>IF(F49="%",G49*H49/100,G49*H49)</f>
        <v>0</v>
      </c>
    </row>
    <row r="50" spans="1:9" x14ac:dyDescent="0.25">
      <c r="A50" s="618"/>
      <c r="B50" s="638" t="s">
        <v>2963</v>
      </c>
      <c r="C50" s="752"/>
      <c r="D50" s="638"/>
      <c r="E50" s="751" t="s">
        <v>6030</v>
      </c>
      <c r="F50" s="11"/>
      <c r="G50" s="11"/>
      <c r="H50" s="729"/>
      <c r="I50" s="729"/>
    </row>
    <row r="51" spans="1:9" x14ac:dyDescent="0.25">
      <c r="A51" s="618"/>
      <c r="B51" s="638"/>
      <c r="C51" s="752" t="s">
        <v>42</v>
      </c>
      <c r="D51" s="638"/>
      <c r="E51" s="751" t="s">
        <v>6487</v>
      </c>
      <c r="F51" s="11"/>
      <c r="G51" s="11"/>
      <c r="H51" s="729"/>
      <c r="I51" s="729"/>
    </row>
    <row r="52" spans="1:9" x14ac:dyDescent="0.25">
      <c r="A52" s="618"/>
      <c r="B52" s="638"/>
      <c r="C52" s="752"/>
      <c r="D52" s="638" t="s">
        <v>36</v>
      </c>
      <c r="E52" s="751" t="s">
        <v>6488</v>
      </c>
      <c r="F52" s="11" t="s">
        <v>5548</v>
      </c>
      <c r="G52" s="11">
        <v>11718</v>
      </c>
      <c r="H52" s="613"/>
      <c r="I52" s="729">
        <f>IF(F52="%",G52*H52/100,G52*H52)</f>
        <v>0</v>
      </c>
    </row>
    <row r="53" spans="1:9" x14ac:dyDescent="0.25">
      <c r="A53" s="173" t="s">
        <v>433</v>
      </c>
      <c r="B53" s="637"/>
      <c r="C53" s="639"/>
      <c r="D53" s="639"/>
      <c r="E53" s="756" t="s">
        <v>434</v>
      </c>
      <c r="F53" s="17"/>
      <c r="G53" s="11"/>
      <c r="H53" s="114"/>
      <c r="I53" s="172"/>
    </row>
    <row r="54" spans="1:9" ht="26.4" x14ac:dyDescent="0.25">
      <c r="A54" s="173"/>
      <c r="B54" s="639" t="s">
        <v>435</v>
      </c>
      <c r="C54" s="757"/>
      <c r="D54" s="757"/>
      <c r="E54" s="758" t="s">
        <v>440</v>
      </c>
      <c r="F54" s="17"/>
      <c r="G54" s="11"/>
      <c r="H54" s="114"/>
      <c r="I54" s="172"/>
    </row>
    <row r="55" spans="1:9" ht="26.4" x14ac:dyDescent="0.25">
      <c r="A55" s="173"/>
      <c r="B55" s="639"/>
      <c r="C55" s="640" t="s">
        <v>37</v>
      </c>
      <c r="D55" s="640"/>
      <c r="E55" s="758" t="s">
        <v>6774</v>
      </c>
      <c r="F55" s="17" t="s">
        <v>429</v>
      </c>
      <c r="G55" s="11">
        <v>1500</v>
      </c>
      <c r="H55" s="169"/>
      <c r="I55" s="172">
        <f>G55*H55</f>
        <v>0</v>
      </c>
    </row>
    <row r="56" spans="1:9" ht="26.4" x14ac:dyDescent="0.25">
      <c r="A56" s="173"/>
      <c r="B56" s="639"/>
      <c r="C56" s="640" t="s">
        <v>39</v>
      </c>
      <c r="D56" s="640"/>
      <c r="E56" s="758" t="s">
        <v>6775</v>
      </c>
      <c r="F56" s="17" t="s">
        <v>429</v>
      </c>
      <c r="G56" s="11">
        <v>1400</v>
      </c>
      <c r="H56" s="169"/>
      <c r="I56" s="172">
        <f>G56*H56</f>
        <v>0</v>
      </c>
    </row>
    <row r="57" spans="1:9" x14ac:dyDescent="0.25">
      <c r="A57" s="173"/>
      <c r="B57" s="639" t="s">
        <v>436</v>
      </c>
      <c r="C57" s="640"/>
      <c r="D57" s="640"/>
      <c r="E57" s="758" t="s">
        <v>4234</v>
      </c>
      <c r="F57" s="17" t="s">
        <v>429</v>
      </c>
      <c r="G57" s="11">
        <v>100</v>
      </c>
      <c r="H57" s="169"/>
      <c r="I57" s="172">
        <f>G57*H57</f>
        <v>0</v>
      </c>
    </row>
    <row r="58" spans="1:9" x14ac:dyDescent="0.25">
      <c r="A58" s="173"/>
      <c r="B58" s="639" t="s">
        <v>437</v>
      </c>
      <c r="C58" s="640"/>
      <c r="D58" s="640"/>
      <c r="E58" s="758" t="s">
        <v>60</v>
      </c>
      <c r="F58" s="17" t="s">
        <v>446</v>
      </c>
      <c r="G58" s="11">
        <v>6000</v>
      </c>
      <c r="H58" s="169"/>
      <c r="I58" s="172">
        <f>G58*H58</f>
        <v>0</v>
      </c>
    </row>
    <row r="59" spans="1:9" x14ac:dyDescent="0.25">
      <c r="A59" s="173"/>
      <c r="B59" s="639" t="s">
        <v>438</v>
      </c>
      <c r="C59" s="640"/>
      <c r="D59" s="640"/>
      <c r="E59" s="758" t="s">
        <v>441</v>
      </c>
      <c r="F59" s="17" t="s">
        <v>446</v>
      </c>
      <c r="G59" s="11">
        <f>0.6*G58</f>
        <v>3600</v>
      </c>
      <c r="H59" s="169"/>
      <c r="I59" s="172">
        <f>G59*H59</f>
        <v>0</v>
      </c>
    </row>
    <row r="60" spans="1:9" x14ac:dyDescent="0.25">
      <c r="A60" s="173"/>
      <c r="B60" s="639" t="s">
        <v>439</v>
      </c>
      <c r="C60" s="640"/>
      <c r="D60" s="640"/>
      <c r="E60" s="758" t="s">
        <v>442</v>
      </c>
      <c r="F60" s="17"/>
      <c r="G60" s="11"/>
      <c r="H60" s="114"/>
      <c r="I60" s="172"/>
    </row>
    <row r="61" spans="1:9" ht="39.6" x14ac:dyDescent="0.25">
      <c r="A61" s="173"/>
      <c r="B61" s="639"/>
      <c r="C61" s="640" t="s">
        <v>37</v>
      </c>
      <c r="D61" s="640"/>
      <c r="E61" s="758" t="s">
        <v>6776</v>
      </c>
      <c r="F61" s="17"/>
      <c r="G61" s="11"/>
      <c r="H61" s="114"/>
      <c r="I61" s="172"/>
    </row>
    <row r="62" spans="1:9" ht="26.4" x14ac:dyDescent="0.25">
      <c r="A62" s="173"/>
      <c r="B62" s="639"/>
      <c r="C62" s="640"/>
      <c r="D62" s="640" t="s">
        <v>35</v>
      </c>
      <c r="E62" s="758" t="s">
        <v>4232</v>
      </c>
      <c r="F62" s="17" t="s">
        <v>429</v>
      </c>
      <c r="G62" s="11">
        <v>12</v>
      </c>
      <c r="H62" s="169"/>
      <c r="I62" s="172">
        <f t="shared" ref="I62:I64" si="0">G62*H62</f>
        <v>0</v>
      </c>
    </row>
    <row r="63" spans="1:9" ht="26.4" x14ac:dyDescent="0.25">
      <c r="A63" s="173"/>
      <c r="B63" s="639"/>
      <c r="C63" s="640" t="s">
        <v>39</v>
      </c>
      <c r="D63" s="640"/>
      <c r="E63" s="758" t="s">
        <v>443</v>
      </c>
      <c r="F63" s="17" t="s">
        <v>429</v>
      </c>
      <c r="G63" s="11">
        <v>4</v>
      </c>
      <c r="H63" s="169"/>
      <c r="I63" s="172">
        <f t="shared" si="0"/>
        <v>0</v>
      </c>
    </row>
    <row r="64" spans="1:9" ht="26.4" x14ac:dyDescent="0.25">
      <c r="A64" s="173"/>
      <c r="B64" s="639"/>
      <c r="C64" s="640" t="s">
        <v>43</v>
      </c>
      <c r="D64" s="640"/>
      <c r="E64" s="758" t="s">
        <v>444</v>
      </c>
      <c r="F64" s="17" t="s">
        <v>429</v>
      </c>
      <c r="G64" s="11">
        <v>2</v>
      </c>
      <c r="H64" s="169"/>
      <c r="I64" s="172">
        <f t="shared" si="0"/>
        <v>0</v>
      </c>
    </row>
    <row r="65" spans="1:9" x14ac:dyDescent="0.25">
      <c r="A65" s="173"/>
      <c r="B65" s="639" t="s">
        <v>447</v>
      </c>
      <c r="C65" s="759"/>
      <c r="D65" s="759"/>
      <c r="E65" s="758" t="s">
        <v>448</v>
      </c>
      <c r="F65" s="746"/>
      <c r="G65" s="11"/>
      <c r="H65" s="114"/>
      <c r="I65" s="172"/>
    </row>
    <row r="66" spans="1:9" ht="39.6" x14ac:dyDescent="0.25">
      <c r="A66" s="173"/>
      <c r="B66" s="639"/>
      <c r="C66" s="640" t="s">
        <v>37</v>
      </c>
      <c r="D66" s="759"/>
      <c r="E66" s="758" t="s">
        <v>6777</v>
      </c>
      <c r="F66" s="17" t="s">
        <v>80</v>
      </c>
      <c r="G66" s="11">
        <v>20</v>
      </c>
      <c r="H66" s="169"/>
      <c r="I66" s="172">
        <f t="shared" ref="I66:I68" si="1">G66*H66</f>
        <v>0</v>
      </c>
    </row>
    <row r="67" spans="1:9" ht="26.4" x14ac:dyDescent="0.25">
      <c r="A67" s="173"/>
      <c r="B67" s="639"/>
      <c r="C67" s="640" t="s">
        <v>39</v>
      </c>
      <c r="D67" s="759"/>
      <c r="E67" s="758" t="s">
        <v>443</v>
      </c>
      <c r="F67" s="17" t="s">
        <v>80</v>
      </c>
      <c r="G67" s="11">
        <v>20</v>
      </c>
      <c r="H67" s="707"/>
      <c r="I67" s="610">
        <f t="shared" si="1"/>
        <v>0</v>
      </c>
    </row>
    <row r="68" spans="1:9" ht="26.4" x14ac:dyDescent="0.25">
      <c r="A68" s="173"/>
      <c r="B68" s="639"/>
      <c r="C68" s="640" t="s">
        <v>43</v>
      </c>
      <c r="D68" s="639"/>
      <c r="E68" s="758" t="s">
        <v>444</v>
      </c>
      <c r="F68" s="17" t="s">
        <v>80</v>
      </c>
      <c r="G68" s="11">
        <v>20</v>
      </c>
      <c r="H68" s="707"/>
      <c r="I68" s="610">
        <f t="shared" si="1"/>
        <v>0</v>
      </c>
    </row>
    <row r="69" spans="1:9" x14ac:dyDescent="0.25">
      <c r="A69" s="173"/>
      <c r="B69" s="639" t="s">
        <v>451</v>
      </c>
      <c r="C69" s="639"/>
      <c r="D69" s="639"/>
      <c r="E69" s="754" t="s">
        <v>452</v>
      </c>
      <c r="F69" s="11" t="s">
        <v>80</v>
      </c>
      <c r="G69" s="11">
        <v>6</v>
      </c>
      <c r="H69" s="707"/>
      <c r="I69" s="610">
        <f t="shared" ref="I69:I72" si="2">G69*H69</f>
        <v>0</v>
      </c>
    </row>
    <row r="70" spans="1:9" x14ac:dyDescent="0.25">
      <c r="A70" s="173"/>
      <c r="B70" s="639" t="s">
        <v>453</v>
      </c>
      <c r="C70" s="639"/>
      <c r="D70" s="639"/>
      <c r="E70" s="751" t="s">
        <v>454</v>
      </c>
      <c r="F70" s="11" t="s">
        <v>80</v>
      </c>
      <c r="G70" s="11">
        <v>6</v>
      </c>
      <c r="H70" s="707"/>
      <c r="I70" s="610">
        <f t="shared" si="2"/>
        <v>0</v>
      </c>
    </row>
    <row r="71" spans="1:9" x14ac:dyDescent="0.25">
      <c r="A71" s="173" t="s">
        <v>455</v>
      </c>
      <c r="B71" s="639"/>
      <c r="C71" s="639"/>
      <c r="D71" s="639"/>
      <c r="E71" s="755" t="s">
        <v>65</v>
      </c>
      <c r="F71" s="11" t="s">
        <v>80</v>
      </c>
      <c r="G71" s="11">
        <v>27</v>
      </c>
      <c r="H71" s="707"/>
      <c r="I71" s="610">
        <f t="shared" si="2"/>
        <v>0</v>
      </c>
    </row>
    <row r="72" spans="1:9" x14ac:dyDescent="0.25">
      <c r="A72" s="173" t="s">
        <v>457</v>
      </c>
      <c r="B72" s="639"/>
      <c r="C72" s="639"/>
      <c r="D72" s="639"/>
      <c r="E72" s="755" t="s">
        <v>458</v>
      </c>
      <c r="F72" s="11" t="s">
        <v>80</v>
      </c>
      <c r="G72" s="11">
        <v>27</v>
      </c>
      <c r="H72" s="707"/>
      <c r="I72" s="610">
        <f t="shared" si="2"/>
        <v>0</v>
      </c>
    </row>
    <row r="73" spans="1:9" x14ac:dyDescent="0.25">
      <c r="A73" s="173" t="s">
        <v>459</v>
      </c>
      <c r="B73" s="639"/>
      <c r="C73" s="639"/>
      <c r="D73" s="639"/>
      <c r="E73" s="755" t="s">
        <v>460</v>
      </c>
      <c r="F73" s="11"/>
      <c r="G73" s="11"/>
      <c r="H73" s="594"/>
      <c r="I73" s="610"/>
    </row>
    <row r="74" spans="1:9" ht="26.4" x14ac:dyDescent="0.25">
      <c r="A74" s="173"/>
      <c r="B74" s="639" t="s">
        <v>461</v>
      </c>
      <c r="C74" s="639"/>
      <c r="D74" s="639"/>
      <c r="E74" s="760" t="s">
        <v>463</v>
      </c>
      <c r="F74" s="11" t="s">
        <v>80</v>
      </c>
      <c r="G74" s="11">
        <v>24</v>
      </c>
      <c r="H74" s="707"/>
      <c r="I74" s="610">
        <f>G74*H74</f>
        <v>0</v>
      </c>
    </row>
    <row r="75" spans="1:9" ht="26.4" x14ac:dyDescent="0.25">
      <c r="A75" s="173"/>
      <c r="B75" s="639" t="s">
        <v>462</v>
      </c>
      <c r="C75" s="639"/>
      <c r="D75" s="639"/>
      <c r="E75" s="751" t="s">
        <v>464</v>
      </c>
      <c r="F75" s="11" t="s">
        <v>80</v>
      </c>
      <c r="G75" s="11">
        <v>24</v>
      </c>
      <c r="H75" s="707"/>
      <c r="I75" s="610">
        <f>G75*H75</f>
        <v>0</v>
      </c>
    </row>
    <row r="76" spans="1:9" x14ac:dyDescent="0.25">
      <c r="A76" s="173" t="s">
        <v>465</v>
      </c>
      <c r="B76" s="639"/>
      <c r="C76" s="639"/>
      <c r="D76" s="639"/>
      <c r="E76" s="753" t="s">
        <v>466</v>
      </c>
      <c r="F76" s="11"/>
      <c r="G76" s="11"/>
      <c r="H76" s="594"/>
      <c r="I76" s="610"/>
    </row>
    <row r="77" spans="1:9" x14ac:dyDescent="0.25">
      <c r="A77" s="173"/>
      <c r="B77" s="639" t="s">
        <v>467</v>
      </c>
      <c r="C77" s="639"/>
      <c r="D77" s="639"/>
      <c r="E77" s="754" t="s">
        <v>469</v>
      </c>
      <c r="F77" s="11" t="s">
        <v>429</v>
      </c>
      <c r="G77" s="11">
        <v>10</v>
      </c>
      <c r="H77" s="707"/>
      <c r="I77" s="610">
        <f>G77*H77</f>
        <v>0</v>
      </c>
    </row>
    <row r="78" spans="1:9" x14ac:dyDescent="0.25">
      <c r="A78" s="173"/>
      <c r="B78" s="639" t="s">
        <v>468</v>
      </c>
      <c r="C78" s="639"/>
      <c r="D78" s="639"/>
      <c r="E78" s="751" t="s">
        <v>470</v>
      </c>
      <c r="F78" s="11" t="s">
        <v>429</v>
      </c>
      <c r="G78" s="11">
        <v>10</v>
      </c>
      <c r="H78" s="169"/>
      <c r="I78" s="172">
        <f>G78*H78</f>
        <v>0</v>
      </c>
    </row>
    <row r="79" spans="1:9" ht="26.4" x14ac:dyDescent="0.25">
      <c r="A79" s="173" t="s">
        <v>471</v>
      </c>
      <c r="B79" s="639"/>
      <c r="C79" s="639"/>
      <c r="D79" s="639"/>
      <c r="E79" s="755" t="s">
        <v>472</v>
      </c>
      <c r="F79" s="11"/>
      <c r="G79" s="11"/>
      <c r="H79" s="114"/>
      <c r="I79" s="172"/>
    </row>
    <row r="80" spans="1:9" ht="26.4" x14ac:dyDescent="0.25">
      <c r="A80" s="173"/>
      <c r="B80" s="639" t="s">
        <v>473</v>
      </c>
      <c r="C80" s="639"/>
      <c r="D80" s="639"/>
      <c r="E80" s="754" t="s">
        <v>475</v>
      </c>
      <c r="F80" s="11" t="s">
        <v>425</v>
      </c>
      <c r="G80" s="11" t="s">
        <v>4222</v>
      </c>
      <c r="H80" s="114" t="s">
        <v>818</v>
      </c>
      <c r="I80" s="172">
        <v>90000</v>
      </c>
    </row>
    <row r="81" spans="1:9" ht="26.4" x14ac:dyDescent="0.25">
      <c r="A81" s="173"/>
      <c r="B81" s="639" t="s">
        <v>474</v>
      </c>
      <c r="C81" s="639"/>
      <c r="D81" s="639"/>
      <c r="E81" s="751" t="s">
        <v>476</v>
      </c>
      <c r="F81" s="11" t="s">
        <v>361</v>
      </c>
      <c r="G81" s="624">
        <f>I80</f>
        <v>90000</v>
      </c>
      <c r="H81" s="609"/>
      <c r="I81" s="172">
        <f>G81*H81</f>
        <v>0</v>
      </c>
    </row>
    <row r="82" spans="1:9" x14ac:dyDescent="0.25">
      <c r="A82" s="173"/>
      <c r="B82" s="639"/>
      <c r="C82" s="639"/>
      <c r="D82" s="639"/>
      <c r="E82" s="751"/>
      <c r="F82" s="11"/>
      <c r="G82" s="173"/>
      <c r="H82" s="729"/>
      <c r="I82" s="172"/>
    </row>
    <row r="83" spans="1:9" x14ac:dyDescent="0.25">
      <c r="A83" s="173"/>
      <c r="B83" s="639"/>
      <c r="C83" s="639"/>
      <c r="D83" s="639"/>
      <c r="E83" s="751"/>
      <c r="F83" s="11"/>
      <c r="G83" s="173"/>
      <c r="H83" s="729"/>
      <c r="I83" s="172"/>
    </row>
    <row r="84" spans="1:9" x14ac:dyDescent="0.25">
      <c r="A84" s="173"/>
      <c r="B84" s="639"/>
      <c r="C84" s="639"/>
      <c r="D84" s="639"/>
      <c r="E84" s="756"/>
      <c r="F84" s="11"/>
      <c r="G84" s="173"/>
      <c r="H84" s="729"/>
      <c r="I84" s="172"/>
    </row>
    <row r="85" spans="1:9" x14ac:dyDescent="0.25">
      <c r="A85" s="183" t="s">
        <v>34</v>
      </c>
      <c r="B85" s="761"/>
      <c r="C85" s="762"/>
      <c r="D85" s="762"/>
      <c r="E85" s="763"/>
      <c r="F85" s="179"/>
      <c r="G85" s="183"/>
      <c r="H85" s="764"/>
      <c r="I85" s="174">
        <f>SUM(I5:I84)</f>
        <v>90000</v>
      </c>
    </row>
    <row r="86" spans="1:9" x14ac:dyDescent="0.25">
      <c r="F86" s="633"/>
    </row>
  </sheetData>
  <sheetProtection algorithmName="SHA-512" hashValue="gy/GdckoKKtrcoLsuUmLdO+ekyQ3J9ry2lpdgEuxrEtAq1JeZEvFttFkEwf3G15qGI38JfAloVQMlE4K9GFUGA==" saltValue="4Wi+JZhUQ2Cr8iFElils2g==" spinCount="100000" sheet="1" selectLockedCells="1"/>
  <mergeCells count="1">
    <mergeCell ref="F1:I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BEB0B-C4F3-4074-A6FA-A8C82895AE2D}">
  <sheetPr codeName="Sheet6">
    <tabColor theme="9" tint="0.79998168889431442"/>
  </sheetPr>
  <dimension ref="A1:G1048438"/>
  <sheetViews>
    <sheetView zoomScaleNormal="100" workbookViewId="0">
      <selection activeCell="F17" sqref="F17"/>
    </sheetView>
  </sheetViews>
  <sheetFormatPr defaultRowHeight="13.2" x14ac:dyDescent="0.25"/>
  <cols>
    <col min="1" max="1" width="9.33203125" style="12" customWidth="1"/>
    <col min="2" max="2" width="9" style="12" bestFit="1" customWidth="1"/>
    <col min="3" max="3" width="40.6640625" style="12" customWidth="1"/>
    <col min="4" max="4" width="17.44140625" style="12" bestFit="1" customWidth="1"/>
    <col min="5" max="7" width="20.6640625" style="12" customWidth="1"/>
    <col min="8" max="221" width="9.109375" style="12"/>
    <col min="222" max="222" width="9.33203125" style="12" customWidth="1"/>
    <col min="223" max="223" width="6.6640625" style="12" customWidth="1"/>
    <col min="224" max="224" width="40.6640625" style="12" customWidth="1"/>
    <col min="225" max="228" width="9.33203125" style="12" customWidth="1"/>
    <col min="229" max="477" width="9.109375" style="12"/>
    <col min="478" max="478" width="9.33203125" style="12" customWidth="1"/>
    <col min="479" max="479" width="6.6640625" style="12" customWidth="1"/>
    <col min="480" max="480" width="40.6640625" style="12" customWidth="1"/>
    <col min="481" max="484" width="9.33203125" style="12" customWidth="1"/>
    <col min="485" max="733" width="9.109375" style="12"/>
    <col min="734" max="734" width="9.33203125" style="12" customWidth="1"/>
    <col min="735" max="735" width="6.6640625" style="12" customWidth="1"/>
    <col min="736" max="736" width="40.6640625" style="12" customWidth="1"/>
    <col min="737" max="740" width="9.33203125" style="12" customWidth="1"/>
    <col min="741" max="989" width="9.109375" style="12"/>
    <col min="990" max="990" width="9.33203125" style="12" customWidth="1"/>
    <col min="991" max="991" width="6.6640625" style="12" customWidth="1"/>
    <col min="992" max="992" width="40.6640625" style="12" customWidth="1"/>
    <col min="993" max="996" width="9.33203125" style="12" customWidth="1"/>
    <col min="997" max="1245" width="9.109375" style="12"/>
    <col min="1246" max="1246" width="9.33203125" style="12" customWidth="1"/>
    <col min="1247" max="1247" width="6.6640625" style="12" customWidth="1"/>
    <col min="1248" max="1248" width="40.6640625" style="12" customWidth="1"/>
    <col min="1249" max="1252" width="9.33203125" style="12" customWidth="1"/>
    <col min="1253" max="1501" width="9.109375" style="12"/>
    <col min="1502" max="1502" width="9.33203125" style="12" customWidth="1"/>
    <col min="1503" max="1503" width="6.6640625" style="12" customWidth="1"/>
    <col min="1504" max="1504" width="40.6640625" style="12" customWidth="1"/>
    <col min="1505" max="1508" width="9.33203125" style="12" customWidth="1"/>
    <col min="1509" max="1757" width="9.109375" style="12"/>
    <col min="1758" max="1758" width="9.33203125" style="12" customWidth="1"/>
    <col min="1759" max="1759" width="6.6640625" style="12" customWidth="1"/>
    <col min="1760" max="1760" width="40.6640625" style="12" customWidth="1"/>
    <col min="1761" max="1764" width="9.33203125" style="12" customWidth="1"/>
    <col min="1765" max="2013" width="9.109375" style="12"/>
    <col min="2014" max="2014" width="9.33203125" style="12" customWidth="1"/>
    <col min="2015" max="2015" width="6.6640625" style="12" customWidth="1"/>
    <col min="2016" max="2016" width="40.6640625" style="12" customWidth="1"/>
    <col min="2017" max="2020" width="9.33203125" style="12" customWidth="1"/>
    <col min="2021" max="2269" width="9.109375" style="12"/>
    <col min="2270" max="2270" width="9.33203125" style="12" customWidth="1"/>
    <col min="2271" max="2271" width="6.6640625" style="12" customWidth="1"/>
    <col min="2272" max="2272" width="40.6640625" style="12" customWidth="1"/>
    <col min="2273" max="2276" width="9.33203125" style="12" customWidth="1"/>
    <col min="2277" max="2525" width="9.109375" style="12"/>
    <col min="2526" max="2526" width="9.33203125" style="12" customWidth="1"/>
    <col min="2527" max="2527" width="6.6640625" style="12" customWidth="1"/>
    <col min="2528" max="2528" width="40.6640625" style="12" customWidth="1"/>
    <col min="2529" max="2532" width="9.33203125" style="12" customWidth="1"/>
    <col min="2533" max="2781" width="9.109375" style="12"/>
    <col min="2782" max="2782" width="9.33203125" style="12" customWidth="1"/>
    <col min="2783" max="2783" width="6.6640625" style="12" customWidth="1"/>
    <col min="2784" max="2784" width="40.6640625" style="12" customWidth="1"/>
    <col min="2785" max="2788" width="9.33203125" style="12" customWidth="1"/>
    <col min="2789" max="3037" width="9.109375" style="12"/>
    <col min="3038" max="3038" width="9.33203125" style="12" customWidth="1"/>
    <col min="3039" max="3039" width="6.6640625" style="12" customWidth="1"/>
    <col min="3040" max="3040" width="40.6640625" style="12" customWidth="1"/>
    <col min="3041" max="3044" width="9.33203125" style="12" customWidth="1"/>
    <col min="3045" max="3293" width="9.109375" style="12"/>
    <col min="3294" max="3294" width="9.33203125" style="12" customWidth="1"/>
    <col min="3295" max="3295" width="6.6640625" style="12" customWidth="1"/>
    <col min="3296" max="3296" width="40.6640625" style="12" customWidth="1"/>
    <col min="3297" max="3300" width="9.33203125" style="12" customWidth="1"/>
    <col min="3301" max="3549" width="9.109375" style="12"/>
    <col min="3550" max="3550" width="9.33203125" style="12" customWidth="1"/>
    <col min="3551" max="3551" width="6.6640625" style="12" customWidth="1"/>
    <col min="3552" max="3552" width="40.6640625" style="12" customWidth="1"/>
    <col min="3553" max="3556" width="9.33203125" style="12" customWidth="1"/>
    <col min="3557" max="3805" width="9.109375" style="12"/>
    <col min="3806" max="3806" width="9.33203125" style="12" customWidth="1"/>
    <col min="3807" max="3807" width="6.6640625" style="12" customWidth="1"/>
    <col min="3808" max="3808" width="40.6640625" style="12" customWidth="1"/>
    <col min="3809" max="3812" width="9.33203125" style="12" customWidth="1"/>
    <col min="3813" max="4061" width="9.109375" style="12"/>
    <col min="4062" max="4062" width="9.33203125" style="12" customWidth="1"/>
    <col min="4063" max="4063" width="6.6640625" style="12" customWidth="1"/>
    <col min="4064" max="4064" width="40.6640625" style="12" customWidth="1"/>
    <col min="4065" max="4068" width="9.33203125" style="12" customWidth="1"/>
    <col min="4069" max="4317" width="9.109375" style="12"/>
    <col min="4318" max="4318" width="9.33203125" style="12" customWidth="1"/>
    <col min="4319" max="4319" width="6.6640625" style="12" customWidth="1"/>
    <col min="4320" max="4320" width="40.6640625" style="12" customWidth="1"/>
    <col min="4321" max="4324" width="9.33203125" style="12" customWidth="1"/>
    <col min="4325" max="4573" width="9.109375" style="12"/>
    <col min="4574" max="4574" width="9.33203125" style="12" customWidth="1"/>
    <col min="4575" max="4575" width="6.6640625" style="12" customWidth="1"/>
    <col min="4576" max="4576" width="40.6640625" style="12" customWidth="1"/>
    <col min="4577" max="4580" width="9.33203125" style="12" customWidth="1"/>
    <col min="4581" max="4829" width="9.109375" style="12"/>
    <col min="4830" max="4830" width="9.33203125" style="12" customWidth="1"/>
    <col min="4831" max="4831" width="6.6640625" style="12" customWidth="1"/>
    <col min="4832" max="4832" width="40.6640625" style="12" customWidth="1"/>
    <col min="4833" max="4836" width="9.33203125" style="12" customWidth="1"/>
    <col min="4837" max="5085" width="9.109375" style="12"/>
    <col min="5086" max="5086" width="9.33203125" style="12" customWidth="1"/>
    <col min="5087" max="5087" width="6.6640625" style="12" customWidth="1"/>
    <col min="5088" max="5088" width="40.6640625" style="12" customWidth="1"/>
    <col min="5089" max="5092" width="9.33203125" style="12" customWidth="1"/>
    <col min="5093" max="5341" width="9.109375" style="12"/>
    <col min="5342" max="5342" width="9.33203125" style="12" customWidth="1"/>
    <col min="5343" max="5343" width="6.6640625" style="12" customWidth="1"/>
    <col min="5344" max="5344" width="40.6640625" style="12" customWidth="1"/>
    <col min="5345" max="5348" width="9.33203125" style="12" customWidth="1"/>
    <col min="5349" max="5597" width="9.109375" style="12"/>
    <col min="5598" max="5598" width="9.33203125" style="12" customWidth="1"/>
    <col min="5599" max="5599" width="6.6640625" style="12" customWidth="1"/>
    <col min="5600" max="5600" width="40.6640625" style="12" customWidth="1"/>
    <col min="5601" max="5604" width="9.33203125" style="12" customWidth="1"/>
    <col min="5605" max="5853" width="9.109375" style="12"/>
    <col min="5854" max="5854" width="9.33203125" style="12" customWidth="1"/>
    <col min="5855" max="5855" width="6.6640625" style="12" customWidth="1"/>
    <col min="5856" max="5856" width="40.6640625" style="12" customWidth="1"/>
    <col min="5857" max="5860" width="9.33203125" style="12" customWidth="1"/>
    <col min="5861" max="6109" width="9.109375" style="12"/>
    <col min="6110" max="6110" width="9.33203125" style="12" customWidth="1"/>
    <col min="6111" max="6111" width="6.6640625" style="12" customWidth="1"/>
    <col min="6112" max="6112" width="40.6640625" style="12" customWidth="1"/>
    <col min="6113" max="6116" width="9.33203125" style="12" customWidth="1"/>
    <col min="6117" max="6365" width="9.109375" style="12"/>
    <col min="6366" max="6366" width="9.33203125" style="12" customWidth="1"/>
    <col min="6367" max="6367" width="6.6640625" style="12" customWidth="1"/>
    <col min="6368" max="6368" width="40.6640625" style="12" customWidth="1"/>
    <col min="6369" max="6372" width="9.33203125" style="12" customWidth="1"/>
    <col min="6373" max="6621" width="9.109375" style="12"/>
    <col min="6622" max="6622" width="9.33203125" style="12" customWidth="1"/>
    <col min="6623" max="6623" width="6.6640625" style="12" customWidth="1"/>
    <col min="6624" max="6624" width="40.6640625" style="12" customWidth="1"/>
    <col min="6625" max="6628" width="9.33203125" style="12" customWidth="1"/>
    <col min="6629" max="6877" width="9.109375" style="12"/>
    <col min="6878" max="6878" width="9.33203125" style="12" customWidth="1"/>
    <col min="6879" max="6879" width="6.6640625" style="12" customWidth="1"/>
    <col min="6880" max="6880" width="40.6640625" style="12" customWidth="1"/>
    <col min="6881" max="6884" width="9.33203125" style="12" customWidth="1"/>
    <col min="6885" max="7133" width="9.109375" style="12"/>
    <col min="7134" max="7134" width="9.33203125" style="12" customWidth="1"/>
    <col min="7135" max="7135" width="6.6640625" style="12" customWidth="1"/>
    <col min="7136" max="7136" width="40.6640625" style="12" customWidth="1"/>
    <col min="7137" max="7140" width="9.33203125" style="12" customWidth="1"/>
    <col min="7141" max="7389" width="9.109375" style="12"/>
    <col min="7390" max="7390" width="9.33203125" style="12" customWidth="1"/>
    <col min="7391" max="7391" width="6.6640625" style="12" customWidth="1"/>
    <col min="7392" max="7392" width="40.6640625" style="12" customWidth="1"/>
    <col min="7393" max="7396" width="9.33203125" style="12" customWidth="1"/>
    <col min="7397" max="7645" width="9.109375" style="12"/>
    <col min="7646" max="7646" width="9.33203125" style="12" customWidth="1"/>
    <col min="7647" max="7647" width="6.6640625" style="12" customWidth="1"/>
    <col min="7648" max="7648" width="40.6640625" style="12" customWidth="1"/>
    <col min="7649" max="7652" width="9.33203125" style="12" customWidth="1"/>
    <col min="7653" max="7901" width="9.109375" style="12"/>
    <col min="7902" max="7902" width="9.33203125" style="12" customWidth="1"/>
    <col min="7903" max="7903" width="6.6640625" style="12" customWidth="1"/>
    <col min="7904" max="7904" width="40.6640625" style="12" customWidth="1"/>
    <col min="7905" max="7908" width="9.33203125" style="12" customWidth="1"/>
    <col min="7909" max="8157" width="9.109375" style="12"/>
    <col min="8158" max="8158" width="9.33203125" style="12" customWidth="1"/>
    <col min="8159" max="8159" width="6.6640625" style="12" customWidth="1"/>
    <col min="8160" max="8160" width="40.6640625" style="12" customWidth="1"/>
    <col min="8161" max="8164" width="9.33203125" style="12" customWidth="1"/>
    <col min="8165" max="8413" width="9.109375" style="12"/>
    <col min="8414" max="8414" width="9.33203125" style="12" customWidth="1"/>
    <col min="8415" max="8415" width="6.6640625" style="12" customWidth="1"/>
    <col min="8416" max="8416" width="40.6640625" style="12" customWidth="1"/>
    <col min="8417" max="8420" width="9.33203125" style="12" customWidth="1"/>
    <col min="8421" max="8669" width="9.109375" style="12"/>
    <col min="8670" max="8670" width="9.33203125" style="12" customWidth="1"/>
    <col min="8671" max="8671" width="6.6640625" style="12" customWidth="1"/>
    <col min="8672" max="8672" width="40.6640625" style="12" customWidth="1"/>
    <col min="8673" max="8676" width="9.33203125" style="12" customWidth="1"/>
    <col min="8677" max="8925" width="9.109375" style="12"/>
    <col min="8926" max="8926" width="9.33203125" style="12" customWidth="1"/>
    <col min="8927" max="8927" width="6.6640625" style="12" customWidth="1"/>
    <col min="8928" max="8928" width="40.6640625" style="12" customWidth="1"/>
    <col min="8929" max="8932" width="9.33203125" style="12" customWidth="1"/>
    <col min="8933" max="9181" width="9.109375" style="12"/>
    <col min="9182" max="9182" width="9.33203125" style="12" customWidth="1"/>
    <col min="9183" max="9183" width="6.6640625" style="12" customWidth="1"/>
    <col min="9184" max="9184" width="40.6640625" style="12" customWidth="1"/>
    <col min="9185" max="9188" width="9.33203125" style="12" customWidth="1"/>
    <col min="9189" max="9437" width="9.109375" style="12"/>
    <col min="9438" max="9438" width="9.33203125" style="12" customWidth="1"/>
    <col min="9439" max="9439" width="6.6640625" style="12" customWidth="1"/>
    <col min="9440" max="9440" width="40.6640625" style="12" customWidth="1"/>
    <col min="9441" max="9444" width="9.33203125" style="12" customWidth="1"/>
    <col min="9445" max="9693" width="9.109375" style="12"/>
    <col min="9694" max="9694" width="9.33203125" style="12" customWidth="1"/>
    <col min="9695" max="9695" width="6.6640625" style="12" customWidth="1"/>
    <col min="9696" max="9696" width="40.6640625" style="12" customWidth="1"/>
    <col min="9697" max="9700" width="9.33203125" style="12" customWidth="1"/>
    <col min="9701" max="9949" width="9.109375" style="12"/>
    <col min="9950" max="9950" width="9.33203125" style="12" customWidth="1"/>
    <col min="9951" max="9951" width="6.6640625" style="12" customWidth="1"/>
    <col min="9952" max="9952" width="40.6640625" style="12" customWidth="1"/>
    <col min="9953" max="9956" width="9.33203125" style="12" customWidth="1"/>
    <col min="9957" max="10205" width="9.109375" style="12"/>
    <col min="10206" max="10206" width="9.33203125" style="12" customWidth="1"/>
    <col min="10207" max="10207" width="6.6640625" style="12" customWidth="1"/>
    <col min="10208" max="10208" width="40.6640625" style="12" customWidth="1"/>
    <col min="10209" max="10212" width="9.33203125" style="12" customWidth="1"/>
    <col min="10213" max="10461" width="9.109375" style="12"/>
    <col min="10462" max="10462" width="9.33203125" style="12" customWidth="1"/>
    <col min="10463" max="10463" width="6.6640625" style="12" customWidth="1"/>
    <col min="10464" max="10464" width="40.6640625" style="12" customWidth="1"/>
    <col min="10465" max="10468" width="9.33203125" style="12" customWidth="1"/>
    <col min="10469" max="10717" width="9.109375" style="12"/>
    <col min="10718" max="10718" width="9.33203125" style="12" customWidth="1"/>
    <col min="10719" max="10719" width="6.6640625" style="12" customWidth="1"/>
    <col min="10720" max="10720" width="40.6640625" style="12" customWidth="1"/>
    <col min="10721" max="10724" width="9.33203125" style="12" customWidth="1"/>
    <col min="10725" max="10973" width="9.109375" style="12"/>
    <col min="10974" max="10974" width="9.33203125" style="12" customWidth="1"/>
    <col min="10975" max="10975" width="6.6640625" style="12" customWidth="1"/>
    <col min="10976" max="10976" width="40.6640625" style="12" customWidth="1"/>
    <col min="10977" max="10980" width="9.33203125" style="12" customWidth="1"/>
    <col min="10981" max="11229" width="9.109375" style="12"/>
    <col min="11230" max="11230" width="9.33203125" style="12" customWidth="1"/>
    <col min="11231" max="11231" width="6.6640625" style="12" customWidth="1"/>
    <col min="11232" max="11232" width="40.6640625" style="12" customWidth="1"/>
    <col min="11233" max="11236" width="9.33203125" style="12" customWidth="1"/>
    <col min="11237" max="11485" width="9.109375" style="12"/>
    <col min="11486" max="11486" width="9.33203125" style="12" customWidth="1"/>
    <col min="11487" max="11487" width="6.6640625" style="12" customWidth="1"/>
    <col min="11488" max="11488" width="40.6640625" style="12" customWidth="1"/>
    <col min="11489" max="11492" width="9.33203125" style="12" customWidth="1"/>
    <col min="11493" max="11741" width="9.109375" style="12"/>
    <col min="11742" max="11742" width="9.33203125" style="12" customWidth="1"/>
    <col min="11743" max="11743" width="6.6640625" style="12" customWidth="1"/>
    <col min="11744" max="11744" width="40.6640625" style="12" customWidth="1"/>
    <col min="11745" max="11748" width="9.33203125" style="12" customWidth="1"/>
    <col min="11749" max="11997" width="9.109375" style="12"/>
    <col min="11998" max="11998" width="9.33203125" style="12" customWidth="1"/>
    <col min="11999" max="11999" width="6.6640625" style="12" customWidth="1"/>
    <col min="12000" max="12000" width="40.6640625" style="12" customWidth="1"/>
    <col min="12001" max="12004" width="9.33203125" style="12" customWidth="1"/>
    <col min="12005" max="12253" width="9.109375" style="12"/>
    <col min="12254" max="12254" width="9.33203125" style="12" customWidth="1"/>
    <col min="12255" max="12255" width="6.6640625" style="12" customWidth="1"/>
    <col min="12256" max="12256" width="40.6640625" style="12" customWidth="1"/>
    <col min="12257" max="12260" width="9.33203125" style="12" customWidth="1"/>
    <col min="12261" max="12509" width="9.109375" style="12"/>
    <col min="12510" max="12510" width="9.33203125" style="12" customWidth="1"/>
    <col min="12511" max="12511" width="6.6640625" style="12" customWidth="1"/>
    <col min="12512" max="12512" width="40.6640625" style="12" customWidth="1"/>
    <col min="12513" max="12516" width="9.33203125" style="12" customWidth="1"/>
    <col min="12517" max="12765" width="9.109375" style="12"/>
    <col min="12766" max="12766" width="9.33203125" style="12" customWidth="1"/>
    <col min="12767" max="12767" width="6.6640625" style="12" customWidth="1"/>
    <col min="12768" max="12768" width="40.6640625" style="12" customWidth="1"/>
    <col min="12769" max="12772" width="9.33203125" style="12" customWidth="1"/>
    <col min="12773" max="13021" width="9.109375" style="12"/>
    <col min="13022" max="13022" width="9.33203125" style="12" customWidth="1"/>
    <col min="13023" max="13023" width="6.6640625" style="12" customWidth="1"/>
    <col min="13024" max="13024" width="40.6640625" style="12" customWidth="1"/>
    <col min="13025" max="13028" width="9.33203125" style="12" customWidth="1"/>
    <col min="13029" max="13277" width="9.109375" style="12"/>
    <col min="13278" max="13278" width="9.33203125" style="12" customWidth="1"/>
    <col min="13279" max="13279" width="6.6640625" style="12" customWidth="1"/>
    <col min="13280" max="13280" width="40.6640625" style="12" customWidth="1"/>
    <col min="13281" max="13284" width="9.33203125" style="12" customWidth="1"/>
    <col min="13285" max="13533" width="9.109375" style="12"/>
    <col min="13534" max="13534" width="9.33203125" style="12" customWidth="1"/>
    <col min="13535" max="13535" width="6.6640625" style="12" customWidth="1"/>
    <col min="13536" max="13536" width="40.6640625" style="12" customWidth="1"/>
    <col min="13537" max="13540" width="9.33203125" style="12" customWidth="1"/>
    <col min="13541" max="13789" width="9.109375" style="12"/>
    <col min="13790" max="13790" width="9.33203125" style="12" customWidth="1"/>
    <col min="13791" max="13791" width="6.6640625" style="12" customWidth="1"/>
    <col min="13792" max="13792" width="40.6640625" style="12" customWidth="1"/>
    <col min="13793" max="13796" width="9.33203125" style="12" customWidth="1"/>
    <col min="13797" max="14045" width="9.109375" style="12"/>
    <col min="14046" max="14046" width="9.33203125" style="12" customWidth="1"/>
    <col min="14047" max="14047" width="6.6640625" style="12" customWidth="1"/>
    <col min="14048" max="14048" width="40.6640625" style="12" customWidth="1"/>
    <col min="14049" max="14052" width="9.33203125" style="12" customWidth="1"/>
    <col min="14053" max="14301" width="9.109375" style="12"/>
    <col min="14302" max="14302" width="9.33203125" style="12" customWidth="1"/>
    <col min="14303" max="14303" width="6.6640625" style="12" customWidth="1"/>
    <col min="14304" max="14304" width="40.6640625" style="12" customWidth="1"/>
    <col min="14305" max="14308" width="9.33203125" style="12" customWidth="1"/>
    <col min="14309" max="14557" width="9.109375" style="12"/>
    <col min="14558" max="14558" width="9.33203125" style="12" customWidth="1"/>
    <col min="14559" max="14559" width="6.6640625" style="12" customWidth="1"/>
    <col min="14560" max="14560" width="40.6640625" style="12" customWidth="1"/>
    <col min="14561" max="14564" width="9.33203125" style="12" customWidth="1"/>
    <col min="14565" max="14813" width="9.109375" style="12"/>
    <col min="14814" max="14814" width="9.33203125" style="12" customWidth="1"/>
    <col min="14815" max="14815" width="6.6640625" style="12" customWidth="1"/>
    <col min="14816" max="14816" width="40.6640625" style="12" customWidth="1"/>
    <col min="14817" max="14820" width="9.33203125" style="12" customWidth="1"/>
    <col min="14821" max="15069" width="9.109375" style="12"/>
    <col min="15070" max="15070" width="9.33203125" style="12" customWidth="1"/>
    <col min="15071" max="15071" width="6.6640625" style="12" customWidth="1"/>
    <col min="15072" max="15072" width="40.6640625" style="12" customWidth="1"/>
    <col min="15073" max="15076" width="9.33203125" style="12" customWidth="1"/>
    <col min="15077" max="15325" width="9.109375" style="12"/>
    <col min="15326" max="15326" width="9.33203125" style="12" customWidth="1"/>
    <col min="15327" max="15327" width="6.6640625" style="12" customWidth="1"/>
    <col min="15328" max="15328" width="40.6640625" style="12" customWidth="1"/>
    <col min="15329" max="15332" width="9.33203125" style="12" customWidth="1"/>
    <col min="15333" max="15581" width="9.109375" style="12"/>
    <col min="15582" max="15582" width="9.33203125" style="12" customWidth="1"/>
    <col min="15583" max="15583" width="6.6640625" style="12" customWidth="1"/>
    <col min="15584" max="15584" width="40.6640625" style="12" customWidth="1"/>
    <col min="15585" max="15588" width="9.33203125" style="12" customWidth="1"/>
    <col min="15589" max="15837" width="9.109375" style="12"/>
    <col min="15838" max="15838" width="9.33203125" style="12" customWidth="1"/>
    <col min="15839" max="15839" width="6.6640625" style="12" customWidth="1"/>
    <col min="15840" max="15840" width="40.6640625" style="12" customWidth="1"/>
    <col min="15841" max="15844" width="9.33203125" style="12" customWidth="1"/>
    <col min="15845" max="16093" width="9.109375" style="12"/>
    <col min="16094" max="16094" width="9.33203125" style="12" customWidth="1"/>
    <col min="16095" max="16095" width="6.6640625" style="12" customWidth="1"/>
    <col min="16096" max="16096" width="40.6640625" style="12" customWidth="1"/>
    <col min="16097" max="16100" width="9.33203125" style="12" customWidth="1"/>
    <col min="16101" max="16384" width="9.109375" style="12"/>
  </cols>
  <sheetData>
    <row r="1" spans="1:7" x14ac:dyDescent="0.25">
      <c r="A1" s="644" t="s">
        <v>477</v>
      </c>
      <c r="B1" s="645"/>
      <c r="C1" s="645"/>
      <c r="D1" s="772" t="s">
        <v>7</v>
      </c>
      <c r="E1" s="772"/>
      <c r="F1" s="772"/>
      <c r="G1" s="773"/>
    </row>
    <row r="2" spans="1:7" ht="12.75" customHeight="1" x14ac:dyDescent="0.25">
      <c r="A2" s="646" t="s">
        <v>0</v>
      </c>
      <c r="B2" s="646"/>
      <c r="C2" s="647" t="s">
        <v>1</v>
      </c>
      <c r="D2" s="648" t="s">
        <v>2</v>
      </c>
      <c r="E2" s="648" t="s">
        <v>3</v>
      </c>
      <c r="F2" s="648" t="s">
        <v>4</v>
      </c>
      <c r="G2" s="648" t="s">
        <v>5</v>
      </c>
    </row>
    <row r="3" spans="1:7" x14ac:dyDescent="0.25">
      <c r="A3" s="13"/>
      <c r="B3" s="13"/>
      <c r="C3" s="15"/>
      <c r="D3" s="11"/>
      <c r="E3" s="11"/>
      <c r="F3" s="173"/>
      <c r="G3" s="173"/>
    </row>
    <row r="4" spans="1:7" x14ac:dyDescent="0.25">
      <c r="A4" s="618"/>
      <c r="B4" s="618"/>
      <c r="C4" s="15"/>
      <c r="D4" s="11"/>
      <c r="E4" s="11"/>
      <c r="F4" s="173"/>
      <c r="G4" s="173"/>
    </row>
    <row r="5" spans="1:7" x14ac:dyDescent="0.25">
      <c r="A5" s="13" t="s">
        <v>478</v>
      </c>
      <c r="B5" s="13"/>
      <c r="C5" s="619" t="s">
        <v>479</v>
      </c>
      <c r="D5" s="11"/>
      <c r="E5" s="11"/>
      <c r="F5" s="173"/>
      <c r="G5" s="171"/>
    </row>
    <row r="6" spans="1:7" ht="26.4" x14ac:dyDescent="0.25">
      <c r="A6" s="13"/>
      <c r="B6" s="13" t="s">
        <v>480</v>
      </c>
      <c r="C6" s="620" t="s">
        <v>484</v>
      </c>
      <c r="D6" s="11" t="s">
        <v>421</v>
      </c>
      <c r="E6" s="11">
        <v>33</v>
      </c>
      <c r="F6" s="169"/>
      <c r="G6" s="172">
        <f>E6*F6</f>
        <v>0</v>
      </c>
    </row>
    <row r="7" spans="1:7" ht="26.4" x14ac:dyDescent="0.25">
      <c r="A7" s="13"/>
      <c r="B7" s="13" t="s">
        <v>482</v>
      </c>
      <c r="C7" s="620" t="s">
        <v>6012</v>
      </c>
      <c r="D7" s="11" t="s">
        <v>422</v>
      </c>
      <c r="E7" s="11">
        <v>31</v>
      </c>
      <c r="F7" s="169"/>
      <c r="G7" s="172">
        <f>E7*F7</f>
        <v>0</v>
      </c>
    </row>
    <row r="8" spans="1:7" x14ac:dyDescent="0.25">
      <c r="A8" s="13" t="s">
        <v>486</v>
      </c>
      <c r="B8" s="13"/>
      <c r="C8" s="649" t="s">
        <v>487</v>
      </c>
      <c r="D8" s="11"/>
      <c r="E8" s="11"/>
      <c r="F8" s="114"/>
      <c r="G8" s="172"/>
    </row>
    <row r="9" spans="1:7" ht="26.4" x14ac:dyDescent="0.25">
      <c r="A9" s="13"/>
      <c r="B9" s="13" t="s">
        <v>488</v>
      </c>
      <c r="C9" s="620" t="s">
        <v>492</v>
      </c>
      <c r="D9" s="11" t="s">
        <v>421</v>
      </c>
      <c r="E9" s="11">
        <v>33</v>
      </c>
      <c r="F9" s="169"/>
      <c r="G9" s="172">
        <f>E9*F9</f>
        <v>0</v>
      </c>
    </row>
    <row r="10" spans="1:7" ht="26.4" x14ac:dyDescent="0.25">
      <c r="A10" s="13" t="s">
        <v>494</v>
      </c>
      <c r="B10" s="13"/>
      <c r="C10" s="619" t="s">
        <v>495</v>
      </c>
      <c r="D10" s="11"/>
      <c r="E10" s="11"/>
      <c r="F10" s="114"/>
      <c r="G10" s="172"/>
    </row>
    <row r="11" spans="1:7" ht="26.4" x14ac:dyDescent="0.25">
      <c r="A11" s="13"/>
      <c r="B11" s="13" t="s">
        <v>496</v>
      </c>
      <c r="C11" s="620" t="s">
        <v>4238</v>
      </c>
      <c r="D11" s="17" t="s">
        <v>429</v>
      </c>
      <c r="E11" s="11">
        <v>10</v>
      </c>
      <c r="F11" s="169"/>
      <c r="G11" s="172">
        <f>E11*F11</f>
        <v>0</v>
      </c>
    </row>
    <row r="12" spans="1:7" x14ac:dyDescent="0.25">
      <c r="A12" s="13"/>
      <c r="B12" s="13" t="s">
        <v>497</v>
      </c>
      <c r="C12" s="620" t="s">
        <v>4239</v>
      </c>
      <c r="D12" s="17" t="s">
        <v>429</v>
      </c>
      <c r="E12" s="11">
        <v>5</v>
      </c>
      <c r="F12" s="169"/>
      <c r="G12" s="172">
        <f>E12*F12</f>
        <v>0</v>
      </c>
    </row>
    <row r="13" spans="1:7" x14ac:dyDescent="0.25">
      <c r="A13" s="173"/>
      <c r="B13" s="13" t="s">
        <v>498</v>
      </c>
      <c r="C13" s="620" t="s">
        <v>4240</v>
      </c>
      <c r="D13" s="17" t="s">
        <v>429</v>
      </c>
      <c r="E13" s="11">
        <v>2</v>
      </c>
      <c r="F13" s="169"/>
      <c r="G13" s="172">
        <f>E13*F13</f>
        <v>0</v>
      </c>
    </row>
    <row r="14" spans="1:7" x14ac:dyDescent="0.25">
      <c r="A14" s="173" t="s">
        <v>508</v>
      </c>
      <c r="B14" s="13"/>
      <c r="C14" s="631" t="s">
        <v>509</v>
      </c>
      <c r="D14" s="11" t="s">
        <v>421</v>
      </c>
      <c r="E14" s="11">
        <v>1</v>
      </c>
      <c r="F14" s="169"/>
      <c r="G14" s="172">
        <f>E14*F14</f>
        <v>0</v>
      </c>
    </row>
    <row r="15" spans="1:7" x14ac:dyDescent="0.25">
      <c r="A15" s="173" t="s">
        <v>520</v>
      </c>
      <c r="B15" s="13"/>
      <c r="C15" s="619" t="s">
        <v>521</v>
      </c>
      <c r="D15" s="17"/>
      <c r="E15" s="11"/>
      <c r="F15" s="114"/>
      <c r="G15" s="612"/>
    </row>
    <row r="16" spans="1:7" ht="15.6" x14ac:dyDescent="0.25">
      <c r="A16" s="173"/>
      <c r="B16" s="13" t="s">
        <v>522</v>
      </c>
      <c r="C16" s="620" t="s">
        <v>524</v>
      </c>
      <c r="D16" s="11" t="s">
        <v>124</v>
      </c>
      <c r="E16" s="11">
        <v>5000</v>
      </c>
      <c r="F16" s="169"/>
      <c r="G16" s="172">
        <f>E16*F16</f>
        <v>0</v>
      </c>
    </row>
    <row r="17" spans="1:7" ht="15.6" x14ac:dyDescent="0.25">
      <c r="A17" s="173"/>
      <c r="B17" s="13" t="s">
        <v>523</v>
      </c>
      <c r="C17" s="202" t="s">
        <v>525</v>
      </c>
      <c r="D17" s="11" t="s">
        <v>124</v>
      </c>
      <c r="E17" s="11">
        <v>45000</v>
      </c>
      <c r="F17" s="169"/>
      <c r="G17" s="172">
        <f>E17*F17</f>
        <v>0</v>
      </c>
    </row>
    <row r="18" spans="1:7" x14ac:dyDescent="0.25">
      <c r="A18" s="173"/>
      <c r="B18" s="621"/>
      <c r="C18" s="202"/>
      <c r="D18" s="11"/>
      <c r="E18" s="173"/>
      <c r="F18" s="173"/>
      <c r="G18" s="612"/>
    </row>
    <row r="19" spans="1:7" x14ac:dyDescent="0.25">
      <c r="A19" s="173"/>
      <c r="B19" s="621"/>
      <c r="C19" s="15"/>
      <c r="D19" s="11"/>
      <c r="E19" s="173"/>
      <c r="F19" s="173"/>
      <c r="G19" s="612"/>
    </row>
    <row r="20" spans="1:7" x14ac:dyDescent="0.25">
      <c r="A20" s="173"/>
      <c r="B20" s="621"/>
      <c r="C20" s="629"/>
      <c r="D20" s="11"/>
      <c r="E20" s="173"/>
      <c r="F20" s="173"/>
      <c r="G20" s="612"/>
    </row>
    <row r="21" spans="1:7" x14ac:dyDescent="0.25">
      <c r="A21" s="183" t="s">
        <v>34</v>
      </c>
      <c r="B21" s="625"/>
      <c r="C21" s="627"/>
      <c r="D21" s="179"/>
      <c r="E21" s="183"/>
      <c r="F21" s="183"/>
      <c r="G21" s="174">
        <f>SUM(G6:G20)</f>
        <v>0</v>
      </c>
    </row>
    <row r="22" spans="1:7" x14ac:dyDescent="0.25">
      <c r="D22" s="633"/>
    </row>
    <row r="1048438" spans="4:4" x14ac:dyDescent="0.25">
      <c r="D1048438" s="11"/>
    </row>
  </sheetData>
  <sheetProtection algorithmName="SHA-512" hashValue="OZBCH7uWWjrsiXSzsStx4fCGOMl6tLBDgJ87rc8TwLRCILliyLHErtE7zKTiaJAAsqiF66J6B2JK4sqBB/rVXQ==" saltValue="deSno0xHf1aEB9YiWfKHGw==" spinCount="100000" sheet="1" objects="1" scenarios="1" selectLockedCells="1"/>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346BD-57E7-4EC4-9A10-0A91FAF5D2E1}">
  <sheetPr codeName="Sheet7">
    <tabColor theme="9" tint="0.79998168889431442"/>
  </sheetPr>
  <dimension ref="A1:H1048444"/>
  <sheetViews>
    <sheetView zoomScaleNormal="100" workbookViewId="0">
      <selection activeCell="G14" sqref="G14"/>
    </sheetView>
  </sheetViews>
  <sheetFormatPr defaultRowHeight="13.2" x14ac:dyDescent="0.25"/>
  <cols>
    <col min="1" max="1" width="9.33203125" style="12" customWidth="1"/>
    <col min="2" max="2" width="9" style="12" bestFit="1" customWidth="1"/>
    <col min="3" max="3" width="3.109375" style="12" bestFit="1" customWidth="1"/>
    <col min="4" max="4" width="40.6640625" style="12" customWidth="1"/>
    <col min="5" max="5" width="16.5546875" style="12" bestFit="1" customWidth="1"/>
    <col min="6" max="8" width="20.6640625" style="12" customWidth="1"/>
    <col min="9" max="224" width="9.109375" style="12"/>
    <col min="225" max="225" width="9.33203125" style="12" customWidth="1"/>
    <col min="226" max="226" width="6.6640625" style="12" customWidth="1"/>
    <col min="227" max="227" width="40.6640625" style="12" customWidth="1"/>
    <col min="228" max="231" width="9.33203125" style="12" customWidth="1"/>
    <col min="232" max="480" width="9.109375" style="12"/>
    <col min="481" max="481" width="9.33203125" style="12" customWidth="1"/>
    <col min="482" max="482" width="6.6640625" style="12" customWidth="1"/>
    <col min="483" max="483" width="40.6640625" style="12" customWidth="1"/>
    <col min="484" max="487" width="9.33203125" style="12" customWidth="1"/>
    <col min="488" max="736" width="9.109375" style="12"/>
    <col min="737" max="737" width="9.33203125" style="12" customWidth="1"/>
    <col min="738" max="738" width="6.6640625" style="12" customWidth="1"/>
    <col min="739" max="739" width="40.6640625" style="12" customWidth="1"/>
    <col min="740" max="743" width="9.33203125" style="12" customWidth="1"/>
    <col min="744" max="992" width="9.109375" style="12"/>
    <col min="993" max="993" width="9.33203125" style="12" customWidth="1"/>
    <col min="994" max="994" width="6.6640625" style="12" customWidth="1"/>
    <col min="995" max="995" width="40.6640625" style="12" customWidth="1"/>
    <col min="996" max="999" width="9.33203125" style="12" customWidth="1"/>
    <col min="1000" max="1248" width="9.109375" style="12"/>
    <col min="1249" max="1249" width="9.33203125" style="12" customWidth="1"/>
    <col min="1250" max="1250" width="6.6640625" style="12" customWidth="1"/>
    <col min="1251" max="1251" width="40.6640625" style="12" customWidth="1"/>
    <col min="1252" max="1255" width="9.33203125" style="12" customWidth="1"/>
    <col min="1256" max="1504" width="9.109375" style="12"/>
    <col min="1505" max="1505" width="9.33203125" style="12" customWidth="1"/>
    <col min="1506" max="1506" width="6.6640625" style="12" customWidth="1"/>
    <col min="1507" max="1507" width="40.6640625" style="12" customWidth="1"/>
    <col min="1508" max="1511" width="9.33203125" style="12" customWidth="1"/>
    <col min="1512" max="1760" width="9.109375" style="12"/>
    <col min="1761" max="1761" width="9.33203125" style="12" customWidth="1"/>
    <col min="1762" max="1762" width="6.6640625" style="12" customWidth="1"/>
    <col min="1763" max="1763" width="40.6640625" style="12" customWidth="1"/>
    <col min="1764" max="1767" width="9.33203125" style="12" customWidth="1"/>
    <col min="1768" max="2016" width="9.109375" style="12"/>
    <col min="2017" max="2017" width="9.33203125" style="12" customWidth="1"/>
    <col min="2018" max="2018" width="6.6640625" style="12" customWidth="1"/>
    <col min="2019" max="2019" width="40.6640625" style="12" customWidth="1"/>
    <col min="2020" max="2023" width="9.33203125" style="12" customWidth="1"/>
    <col min="2024" max="2272" width="9.109375" style="12"/>
    <col min="2273" max="2273" width="9.33203125" style="12" customWidth="1"/>
    <col min="2274" max="2274" width="6.6640625" style="12" customWidth="1"/>
    <col min="2275" max="2275" width="40.6640625" style="12" customWidth="1"/>
    <col min="2276" max="2279" width="9.33203125" style="12" customWidth="1"/>
    <col min="2280" max="2528" width="9.109375" style="12"/>
    <col min="2529" max="2529" width="9.33203125" style="12" customWidth="1"/>
    <col min="2530" max="2530" width="6.6640625" style="12" customWidth="1"/>
    <col min="2531" max="2531" width="40.6640625" style="12" customWidth="1"/>
    <col min="2532" max="2535" width="9.33203125" style="12" customWidth="1"/>
    <col min="2536" max="2784" width="9.109375" style="12"/>
    <col min="2785" max="2785" width="9.33203125" style="12" customWidth="1"/>
    <col min="2786" max="2786" width="6.6640625" style="12" customWidth="1"/>
    <col min="2787" max="2787" width="40.6640625" style="12" customWidth="1"/>
    <col min="2788" max="2791" width="9.33203125" style="12" customWidth="1"/>
    <col min="2792" max="3040" width="9.109375" style="12"/>
    <col min="3041" max="3041" width="9.33203125" style="12" customWidth="1"/>
    <col min="3042" max="3042" width="6.6640625" style="12" customWidth="1"/>
    <col min="3043" max="3043" width="40.6640625" style="12" customWidth="1"/>
    <col min="3044" max="3047" width="9.33203125" style="12" customWidth="1"/>
    <col min="3048" max="3296" width="9.109375" style="12"/>
    <col min="3297" max="3297" width="9.33203125" style="12" customWidth="1"/>
    <col min="3298" max="3298" width="6.6640625" style="12" customWidth="1"/>
    <col min="3299" max="3299" width="40.6640625" style="12" customWidth="1"/>
    <col min="3300" max="3303" width="9.33203125" style="12" customWidth="1"/>
    <col min="3304" max="3552" width="9.109375" style="12"/>
    <col min="3553" max="3553" width="9.33203125" style="12" customWidth="1"/>
    <col min="3554" max="3554" width="6.6640625" style="12" customWidth="1"/>
    <col min="3555" max="3555" width="40.6640625" style="12" customWidth="1"/>
    <col min="3556" max="3559" width="9.33203125" style="12" customWidth="1"/>
    <col min="3560" max="3808" width="9.109375" style="12"/>
    <col min="3809" max="3809" width="9.33203125" style="12" customWidth="1"/>
    <col min="3810" max="3810" width="6.6640625" style="12" customWidth="1"/>
    <col min="3811" max="3811" width="40.6640625" style="12" customWidth="1"/>
    <col min="3812" max="3815" width="9.33203125" style="12" customWidth="1"/>
    <col min="3816" max="4064" width="9.109375" style="12"/>
    <col min="4065" max="4065" width="9.33203125" style="12" customWidth="1"/>
    <col min="4066" max="4066" width="6.6640625" style="12" customWidth="1"/>
    <col min="4067" max="4067" width="40.6640625" style="12" customWidth="1"/>
    <col min="4068" max="4071" width="9.33203125" style="12" customWidth="1"/>
    <col min="4072" max="4320" width="9.109375" style="12"/>
    <col min="4321" max="4321" width="9.33203125" style="12" customWidth="1"/>
    <col min="4322" max="4322" width="6.6640625" style="12" customWidth="1"/>
    <col min="4323" max="4323" width="40.6640625" style="12" customWidth="1"/>
    <col min="4324" max="4327" width="9.33203125" style="12" customWidth="1"/>
    <col min="4328" max="4576" width="9.109375" style="12"/>
    <col min="4577" max="4577" width="9.33203125" style="12" customWidth="1"/>
    <col min="4578" max="4578" width="6.6640625" style="12" customWidth="1"/>
    <col min="4579" max="4579" width="40.6640625" style="12" customWidth="1"/>
    <col min="4580" max="4583" width="9.33203125" style="12" customWidth="1"/>
    <col min="4584" max="4832" width="9.109375" style="12"/>
    <col min="4833" max="4833" width="9.33203125" style="12" customWidth="1"/>
    <col min="4834" max="4834" width="6.6640625" style="12" customWidth="1"/>
    <col min="4835" max="4835" width="40.6640625" style="12" customWidth="1"/>
    <col min="4836" max="4839" width="9.33203125" style="12" customWidth="1"/>
    <col min="4840" max="5088" width="9.109375" style="12"/>
    <col min="5089" max="5089" width="9.33203125" style="12" customWidth="1"/>
    <col min="5090" max="5090" width="6.6640625" style="12" customWidth="1"/>
    <col min="5091" max="5091" width="40.6640625" style="12" customWidth="1"/>
    <col min="5092" max="5095" width="9.33203125" style="12" customWidth="1"/>
    <col min="5096" max="5344" width="9.109375" style="12"/>
    <col min="5345" max="5345" width="9.33203125" style="12" customWidth="1"/>
    <col min="5346" max="5346" width="6.6640625" style="12" customWidth="1"/>
    <col min="5347" max="5347" width="40.6640625" style="12" customWidth="1"/>
    <col min="5348" max="5351" width="9.33203125" style="12" customWidth="1"/>
    <col min="5352" max="5600" width="9.109375" style="12"/>
    <col min="5601" max="5601" width="9.33203125" style="12" customWidth="1"/>
    <col min="5602" max="5602" width="6.6640625" style="12" customWidth="1"/>
    <col min="5603" max="5603" width="40.6640625" style="12" customWidth="1"/>
    <col min="5604" max="5607" width="9.33203125" style="12" customWidth="1"/>
    <col min="5608" max="5856" width="9.109375" style="12"/>
    <col min="5857" max="5857" width="9.33203125" style="12" customWidth="1"/>
    <col min="5858" max="5858" width="6.6640625" style="12" customWidth="1"/>
    <col min="5859" max="5859" width="40.6640625" style="12" customWidth="1"/>
    <col min="5860" max="5863" width="9.33203125" style="12" customWidth="1"/>
    <col min="5864" max="6112" width="9.109375" style="12"/>
    <col min="6113" max="6113" width="9.33203125" style="12" customWidth="1"/>
    <col min="6114" max="6114" width="6.6640625" style="12" customWidth="1"/>
    <col min="6115" max="6115" width="40.6640625" style="12" customWidth="1"/>
    <col min="6116" max="6119" width="9.33203125" style="12" customWidth="1"/>
    <col min="6120" max="6368" width="9.109375" style="12"/>
    <col min="6369" max="6369" width="9.33203125" style="12" customWidth="1"/>
    <col min="6370" max="6370" width="6.6640625" style="12" customWidth="1"/>
    <col min="6371" max="6371" width="40.6640625" style="12" customWidth="1"/>
    <col min="6372" max="6375" width="9.33203125" style="12" customWidth="1"/>
    <col min="6376" max="6624" width="9.109375" style="12"/>
    <col min="6625" max="6625" width="9.33203125" style="12" customWidth="1"/>
    <col min="6626" max="6626" width="6.6640625" style="12" customWidth="1"/>
    <col min="6627" max="6627" width="40.6640625" style="12" customWidth="1"/>
    <col min="6628" max="6631" width="9.33203125" style="12" customWidth="1"/>
    <col min="6632" max="6880" width="9.109375" style="12"/>
    <col min="6881" max="6881" width="9.33203125" style="12" customWidth="1"/>
    <col min="6882" max="6882" width="6.6640625" style="12" customWidth="1"/>
    <col min="6883" max="6883" width="40.6640625" style="12" customWidth="1"/>
    <col min="6884" max="6887" width="9.33203125" style="12" customWidth="1"/>
    <col min="6888" max="7136" width="9.109375" style="12"/>
    <col min="7137" max="7137" width="9.33203125" style="12" customWidth="1"/>
    <col min="7138" max="7138" width="6.6640625" style="12" customWidth="1"/>
    <col min="7139" max="7139" width="40.6640625" style="12" customWidth="1"/>
    <col min="7140" max="7143" width="9.33203125" style="12" customWidth="1"/>
    <col min="7144" max="7392" width="9.109375" style="12"/>
    <col min="7393" max="7393" width="9.33203125" style="12" customWidth="1"/>
    <col min="7394" max="7394" width="6.6640625" style="12" customWidth="1"/>
    <col min="7395" max="7395" width="40.6640625" style="12" customWidth="1"/>
    <col min="7396" max="7399" width="9.33203125" style="12" customWidth="1"/>
    <col min="7400" max="7648" width="9.109375" style="12"/>
    <col min="7649" max="7649" width="9.33203125" style="12" customWidth="1"/>
    <col min="7650" max="7650" width="6.6640625" style="12" customWidth="1"/>
    <col min="7651" max="7651" width="40.6640625" style="12" customWidth="1"/>
    <col min="7652" max="7655" width="9.33203125" style="12" customWidth="1"/>
    <col min="7656" max="7904" width="9.109375" style="12"/>
    <col min="7905" max="7905" width="9.33203125" style="12" customWidth="1"/>
    <col min="7906" max="7906" width="6.6640625" style="12" customWidth="1"/>
    <col min="7907" max="7907" width="40.6640625" style="12" customWidth="1"/>
    <col min="7908" max="7911" width="9.33203125" style="12" customWidth="1"/>
    <col min="7912" max="8160" width="9.109375" style="12"/>
    <col min="8161" max="8161" width="9.33203125" style="12" customWidth="1"/>
    <col min="8162" max="8162" width="6.6640625" style="12" customWidth="1"/>
    <col min="8163" max="8163" width="40.6640625" style="12" customWidth="1"/>
    <col min="8164" max="8167" width="9.33203125" style="12" customWidth="1"/>
    <col min="8168" max="8416" width="9.109375" style="12"/>
    <col min="8417" max="8417" width="9.33203125" style="12" customWidth="1"/>
    <col min="8418" max="8418" width="6.6640625" style="12" customWidth="1"/>
    <col min="8419" max="8419" width="40.6640625" style="12" customWidth="1"/>
    <col min="8420" max="8423" width="9.33203125" style="12" customWidth="1"/>
    <col min="8424" max="8672" width="9.109375" style="12"/>
    <col min="8673" max="8673" width="9.33203125" style="12" customWidth="1"/>
    <col min="8674" max="8674" width="6.6640625" style="12" customWidth="1"/>
    <col min="8675" max="8675" width="40.6640625" style="12" customWidth="1"/>
    <col min="8676" max="8679" width="9.33203125" style="12" customWidth="1"/>
    <col min="8680" max="8928" width="9.109375" style="12"/>
    <col min="8929" max="8929" width="9.33203125" style="12" customWidth="1"/>
    <col min="8930" max="8930" width="6.6640625" style="12" customWidth="1"/>
    <col min="8931" max="8931" width="40.6640625" style="12" customWidth="1"/>
    <col min="8932" max="8935" width="9.33203125" style="12" customWidth="1"/>
    <col min="8936" max="9184" width="9.109375" style="12"/>
    <col min="9185" max="9185" width="9.33203125" style="12" customWidth="1"/>
    <col min="9186" max="9186" width="6.6640625" style="12" customWidth="1"/>
    <col min="9187" max="9187" width="40.6640625" style="12" customWidth="1"/>
    <col min="9188" max="9191" width="9.33203125" style="12" customWidth="1"/>
    <col min="9192" max="9440" width="9.109375" style="12"/>
    <col min="9441" max="9441" width="9.33203125" style="12" customWidth="1"/>
    <col min="9442" max="9442" width="6.6640625" style="12" customWidth="1"/>
    <col min="9443" max="9443" width="40.6640625" style="12" customWidth="1"/>
    <col min="9444" max="9447" width="9.33203125" style="12" customWidth="1"/>
    <col min="9448" max="9696" width="9.109375" style="12"/>
    <col min="9697" max="9697" width="9.33203125" style="12" customWidth="1"/>
    <col min="9698" max="9698" width="6.6640625" style="12" customWidth="1"/>
    <col min="9699" max="9699" width="40.6640625" style="12" customWidth="1"/>
    <col min="9700" max="9703" width="9.33203125" style="12" customWidth="1"/>
    <col min="9704" max="9952" width="9.109375" style="12"/>
    <col min="9953" max="9953" width="9.33203125" style="12" customWidth="1"/>
    <col min="9954" max="9954" width="6.6640625" style="12" customWidth="1"/>
    <col min="9955" max="9955" width="40.6640625" style="12" customWidth="1"/>
    <col min="9956" max="9959" width="9.33203125" style="12" customWidth="1"/>
    <col min="9960" max="10208" width="9.109375" style="12"/>
    <col min="10209" max="10209" width="9.33203125" style="12" customWidth="1"/>
    <col min="10210" max="10210" width="6.6640625" style="12" customWidth="1"/>
    <col min="10211" max="10211" width="40.6640625" style="12" customWidth="1"/>
    <col min="10212" max="10215" width="9.33203125" style="12" customWidth="1"/>
    <col min="10216" max="10464" width="9.109375" style="12"/>
    <col min="10465" max="10465" width="9.33203125" style="12" customWidth="1"/>
    <col min="10466" max="10466" width="6.6640625" style="12" customWidth="1"/>
    <col min="10467" max="10467" width="40.6640625" style="12" customWidth="1"/>
    <col min="10468" max="10471" width="9.33203125" style="12" customWidth="1"/>
    <col min="10472" max="10720" width="9.109375" style="12"/>
    <col min="10721" max="10721" width="9.33203125" style="12" customWidth="1"/>
    <col min="10722" max="10722" width="6.6640625" style="12" customWidth="1"/>
    <col min="10723" max="10723" width="40.6640625" style="12" customWidth="1"/>
    <col min="10724" max="10727" width="9.33203125" style="12" customWidth="1"/>
    <col min="10728" max="10976" width="9.109375" style="12"/>
    <col min="10977" max="10977" width="9.33203125" style="12" customWidth="1"/>
    <col min="10978" max="10978" width="6.6640625" style="12" customWidth="1"/>
    <col min="10979" max="10979" width="40.6640625" style="12" customWidth="1"/>
    <col min="10980" max="10983" width="9.33203125" style="12" customWidth="1"/>
    <col min="10984" max="11232" width="9.109375" style="12"/>
    <col min="11233" max="11233" width="9.33203125" style="12" customWidth="1"/>
    <col min="11234" max="11234" width="6.6640625" style="12" customWidth="1"/>
    <col min="11235" max="11235" width="40.6640625" style="12" customWidth="1"/>
    <col min="11236" max="11239" width="9.33203125" style="12" customWidth="1"/>
    <col min="11240" max="11488" width="9.109375" style="12"/>
    <col min="11489" max="11489" width="9.33203125" style="12" customWidth="1"/>
    <col min="11490" max="11490" width="6.6640625" style="12" customWidth="1"/>
    <col min="11491" max="11491" width="40.6640625" style="12" customWidth="1"/>
    <col min="11492" max="11495" width="9.33203125" style="12" customWidth="1"/>
    <col min="11496" max="11744" width="9.109375" style="12"/>
    <col min="11745" max="11745" width="9.33203125" style="12" customWidth="1"/>
    <col min="11746" max="11746" width="6.6640625" style="12" customWidth="1"/>
    <col min="11747" max="11747" width="40.6640625" style="12" customWidth="1"/>
    <col min="11748" max="11751" width="9.33203125" style="12" customWidth="1"/>
    <col min="11752" max="12000" width="9.109375" style="12"/>
    <col min="12001" max="12001" width="9.33203125" style="12" customWidth="1"/>
    <col min="12002" max="12002" width="6.6640625" style="12" customWidth="1"/>
    <col min="12003" max="12003" width="40.6640625" style="12" customWidth="1"/>
    <col min="12004" max="12007" width="9.33203125" style="12" customWidth="1"/>
    <col min="12008" max="12256" width="9.109375" style="12"/>
    <col min="12257" max="12257" width="9.33203125" style="12" customWidth="1"/>
    <col min="12258" max="12258" width="6.6640625" style="12" customWidth="1"/>
    <col min="12259" max="12259" width="40.6640625" style="12" customWidth="1"/>
    <col min="12260" max="12263" width="9.33203125" style="12" customWidth="1"/>
    <col min="12264" max="12512" width="9.109375" style="12"/>
    <col min="12513" max="12513" width="9.33203125" style="12" customWidth="1"/>
    <col min="12514" max="12514" width="6.6640625" style="12" customWidth="1"/>
    <col min="12515" max="12515" width="40.6640625" style="12" customWidth="1"/>
    <col min="12516" max="12519" width="9.33203125" style="12" customWidth="1"/>
    <col min="12520" max="12768" width="9.109375" style="12"/>
    <col min="12769" max="12769" width="9.33203125" style="12" customWidth="1"/>
    <col min="12770" max="12770" width="6.6640625" style="12" customWidth="1"/>
    <col min="12771" max="12771" width="40.6640625" style="12" customWidth="1"/>
    <col min="12772" max="12775" width="9.33203125" style="12" customWidth="1"/>
    <col min="12776" max="13024" width="9.109375" style="12"/>
    <col min="13025" max="13025" width="9.33203125" style="12" customWidth="1"/>
    <col min="13026" max="13026" width="6.6640625" style="12" customWidth="1"/>
    <col min="13027" max="13027" width="40.6640625" style="12" customWidth="1"/>
    <col min="13028" max="13031" width="9.33203125" style="12" customWidth="1"/>
    <col min="13032" max="13280" width="9.109375" style="12"/>
    <col min="13281" max="13281" width="9.33203125" style="12" customWidth="1"/>
    <col min="13282" max="13282" width="6.6640625" style="12" customWidth="1"/>
    <col min="13283" max="13283" width="40.6640625" style="12" customWidth="1"/>
    <col min="13284" max="13287" width="9.33203125" style="12" customWidth="1"/>
    <col min="13288" max="13536" width="9.109375" style="12"/>
    <col min="13537" max="13537" width="9.33203125" style="12" customWidth="1"/>
    <col min="13538" max="13538" width="6.6640625" style="12" customWidth="1"/>
    <col min="13539" max="13539" width="40.6640625" style="12" customWidth="1"/>
    <col min="13540" max="13543" width="9.33203125" style="12" customWidth="1"/>
    <col min="13544" max="13792" width="9.109375" style="12"/>
    <col min="13793" max="13793" width="9.33203125" style="12" customWidth="1"/>
    <col min="13794" max="13794" width="6.6640625" style="12" customWidth="1"/>
    <col min="13795" max="13795" width="40.6640625" style="12" customWidth="1"/>
    <col min="13796" max="13799" width="9.33203125" style="12" customWidth="1"/>
    <col min="13800" max="14048" width="9.109375" style="12"/>
    <col min="14049" max="14049" width="9.33203125" style="12" customWidth="1"/>
    <col min="14050" max="14050" width="6.6640625" style="12" customWidth="1"/>
    <col min="14051" max="14051" width="40.6640625" style="12" customWidth="1"/>
    <col min="14052" max="14055" width="9.33203125" style="12" customWidth="1"/>
    <col min="14056" max="14304" width="9.109375" style="12"/>
    <col min="14305" max="14305" width="9.33203125" style="12" customWidth="1"/>
    <col min="14306" max="14306" width="6.6640625" style="12" customWidth="1"/>
    <col min="14307" max="14307" width="40.6640625" style="12" customWidth="1"/>
    <col min="14308" max="14311" width="9.33203125" style="12" customWidth="1"/>
    <col min="14312" max="14560" width="9.109375" style="12"/>
    <col min="14561" max="14561" width="9.33203125" style="12" customWidth="1"/>
    <col min="14562" max="14562" width="6.6640625" style="12" customWidth="1"/>
    <col min="14563" max="14563" width="40.6640625" style="12" customWidth="1"/>
    <col min="14564" max="14567" width="9.33203125" style="12" customWidth="1"/>
    <col min="14568" max="14816" width="9.109375" style="12"/>
    <col min="14817" max="14817" width="9.33203125" style="12" customWidth="1"/>
    <col min="14818" max="14818" width="6.6640625" style="12" customWidth="1"/>
    <col min="14819" max="14819" width="40.6640625" style="12" customWidth="1"/>
    <col min="14820" max="14823" width="9.33203125" style="12" customWidth="1"/>
    <col min="14824" max="15072" width="9.109375" style="12"/>
    <col min="15073" max="15073" width="9.33203125" style="12" customWidth="1"/>
    <col min="15074" max="15074" width="6.6640625" style="12" customWidth="1"/>
    <col min="15075" max="15075" width="40.6640625" style="12" customWidth="1"/>
    <col min="15076" max="15079" width="9.33203125" style="12" customWidth="1"/>
    <col min="15080" max="15328" width="9.109375" style="12"/>
    <col min="15329" max="15329" width="9.33203125" style="12" customWidth="1"/>
    <col min="15330" max="15330" width="6.6640625" style="12" customWidth="1"/>
    <col min="15331" max="15331" width="40.6640625" style="12" customWidth="1"/>
    <col min="15332" max="15335" width="9.33203125" style="12" customWidth="1"/>
    <col min="15336" max="15584" width="9.109375" style="12"/>
    <col min="15585" max="15585" width="9.33203125" style="12" customWidth="1"/>
    <col min="15586" max="15586" width="6.6640625" style="12" customWidth="1"/>
    <col min="15587" max="15587" width="40.6640625" style="12" customWidth="1"/>
    <col min="15588" max="15591" width="9.33203125" style="12" customWidth="1"/>
    <col min="15592" max="15840" width="9.109375" style="12"/>
    <col min="15841" max="15841" width="9.33203125" style="12" customWidth="1"/>
    <col min="15842" max="15842" width="6.6640625" style="12" customWidth="1"/>
    <col min="15843" max="15843" width="40.6640625" style="12" customWidth="1"/>
    <col min="15844" max="15847" width="9.33203125" style="12" customWidth="1"/>
    <col min="15848" max="16096" width="9.109375" style="12"/>
    <col min="16097" max="16097" width="9.33203125" style="12" customWidth="1"/>
    <col min="16098" max="16098" width="6.6640625" style="12" customWidth="1"/>
    <col min="16099" max="16099" width="40.6640625" style="12" customWidth="1"/>
    <col min="16100" max="16103" width="9.33203125" style="12" customWidth="1"/>
    <col min="16104" max="16384" width="9.109375" style="12"/>
  </cols>
  <sheetData>
    <row r="1" spans="1:8" x14ac:dyDescent="0.25">
      <c r="A1" s="22" t="s">
        <v>531</v>
      </c>
      <c r="B1" s="587"/>
      <c r="C1" s="587"/>
      <c r="D1" s="587"/>
      <c r="E1" s="771" t="s">
        <v>532</v>
      </c>
      <c r="F1" s="771"/>
      <c r="G1" s="771"/>
      <c r="H1" s="771"/>
    </row>
    <row r="2" spans="1:8" ht="12.75" customHeight="1" x14ac:dyDescent="0.25">
      <c r="A2" s="23" t="s">
        <v>0</v>
      </c>
      <c r="B2" s="23"/>
      <c r="C2" s="24"/>
      <c r="D2" s="9" t="s">
        <v>1</v>
      </c>
      <c r="E2" s="9" t="s">
        <v>2</v>
      </c>
      <c r="F2" s="9" t="s">
        <v>3</v>
      </c>
      <c r="G2" s="9" t="s">
        <v>4</v>
      </c>
      <c r="H2" s="9" t="s">
        <v>5</v>
      </c>
    </row>
    <row r="3" spans="1:8" x14ac:dyDescent="0.25">
      <c r="A3" s="13"/>
      <c r="B3" s="13"/>
      <c r="C3" s="21"/>
      <c r="D3" s="173"/>
      <c r="E3" s="11"/>
      <c r="F3" s="11"/>
      <c r="G3" s="173"/>
      <c r="H3" s="173"/>
    </row>
    <row r="4" spans="1:8" x14ac:dyDescent="0.25">
      <c r="A4" s="618"/>
      <c r="B4" s="618"/>
      <c r="C4" s="650"/>
      <c r="D4" s="173"/>
      <c r="E4" s="11"/>
      <c r="F4" s="11"/>
      <c r="G4" s="173"/>
      <c r="H4" s="173"/>
    </row>
    <row r="5" spans="1:8" x14ac:dyDescent="0.25">
      <c r="A5" s="13" t="s">
        <v>533</v>
      </c>
      <c r="B5" s="13"/>
      <c r="C5" s="21"/>
      <c r="D5" s="619" t="s">
        <v>534</v>
      </c>
      <c r="E5" s="11"/>
      <c r="F5" s="11"/>
      <c r="G5" s="173"/>
      <c r="H5" s="171"/>
    </row>
    <row r="6" spans="1:8" ht="26.4" x14ac:dyDescent="0.25">
      <c r="A6" s="13"/>
      <c r="B6" s="13" t="s">
        <v>535</v>
      </c>
      <c r="C6" s="21"/>
      <c r="D6" s="620" t="s">
        <v>538</v>
      </c>
      <c r="E6" s="11" t="s">
        <v>124</v>
      </c>
      <c r="F6" s="11">
        <v>125800</v>
      </c>
      <c r="G6" s="170"/>
      <c r="H6" s="172">
        <f>F6*G6</f>
        <v>0</v>
      </c>
    </row>
    <row r="7" spans="1:8" x14ac:dyDescent="0.25">
      <c r="A7" s="13" t="s">
        <v>541</v>
      </c>
      <c r="B7" s="13"/>
      <c r="C7" s="21"/>
      <c r="D7" s="651" t="s">
        <v>542</v>
      </c>
      <c r="E7" s="11"/>
      <c r="F7" s="11"/>
      <c r="G7" s="172"/>
      <c r="H7" s="171"/>
    </row>
    <row r="8" spans="1:8" ht="26.4" x14ac:dyDescent="0.25">
      <c r="A8" s="13"/>
      <c r="B8" s="13" t="s">
        <v>543</v>
      </c>
      <c r="C8" s="21"/>
      <c r="D8" s="630" t="s">
        <v>545</v>
      </c>
      <c r="E8" s="17"/>
      <c r="F8" s="11"/>
      <c r="G8" s="172"/>
      <c r="H8" s="171"/>
    </row>
    <row r="9" spans="1:8" ht="25.5" customHeight="1" x14ac:dyDescent="0.25">
      <c r="A9" s="13"/>
      <c r="B9" s="13"/>
      <c r="C9" s="21" t="s">
        <v>37</v>
      </c>
      <c r="D9" s="630" t="s">
        <v>546</v>
      </c>
      <c r="E9" s="620" t="s">
        <v>6742</v>
      </c>
      <c r="F9" s="11">
        <v>1450000</v>
      </c>
      <c r="G9" s="170"/>
      <c r="H9" s="172">
        <f>F9*G9</f>
        <v>0</v>
      </c>
    </row>
    <row r="10" spans="1:8" ht="25.5" customHeight="1" x14ac:dyDescent="0.25">
      <c r="A10" s="13"/>
      <c r="B10" s="13"/>
      <c r="C10" s="21" t="s">
        <v>39</v>
      </c>
      <c r="D10" s="630" t="s">
        <v>547</v>
      </c>
      <c r="E10" s="620" t="s">
        <v>6742</v>
      </c>
      <c r="F10" s="11">
        <v>50000</v>
      </c>
      <c r="G10" s="170"/>
      <c r="H10" s="172">
        <f>F10*G10</f>
        <v>0</v>
      </c>
    </row>
    <row r="11" spans="1:8" ht="26.4" x14ac:dyDescent="0.25">
      <c r="A11" s="13"/>
      <c r="B11" s="13" t="s">
        <v>544</v>
      </c>
      <c r="C11" s="21"/>
      <c r="D11" s="630" t="s">
        <v>4430</v>
      </c>
      <c r="E11" s="620"/>
      <c r="F11" s="11"/>
      <c r="G11" s="172"/>
      <c r="H11" s="171"/>
    </row>
    <row r="12" spans="1:8" ht="25.5" customHeight="1" x14ac:dyDescent="0.25">
      <c r="A12" s="13"/>
      <c r="B12" s="13"/>
      <c r="C12" s="21" t="s">
        <v>37</v>
      </c>
      <c r="D12" s="630" t="s">
        <v>6780</v>
      </c>
      <c r="E12" s="620" t="s">
        <v>6742</v>
      </c>
      <c r="F12" s="11">
        <v>10000</v>
      </c>
      <c r="G12" s="170"/>
      <c r="H12" s="172">
        <f>F12*G12</f>
        <v>0</v>
      </c>
    </row>
    <row r="13" spans="1:8" ht="25.5" customHeight="1" x14ac:dyDescent="0.25">
      <c r="A13" s="13"/>
      <c r="B13" s="13"/>
      <c r="C13" s="21" t="s">
        <v>39</v>
      </c>
      <c r="D13" s="630" t="s">
        <v>548</v>
      </c>
      <c r="E13" s="620" t="s">
        <v>6742</v>
      </c>
      <c r="F13" s="11">
        <v>4000</v>
      </c>
      <c r="G13" s="170"/>
      <c r="H13" s="172">
        <f>F13*G13</f>
        <v>0</v>
      </c>
    </row>
    <row r="14" spans="1:8" ht="25.5" customHeight="1" x14ac:dyDescent="0.25">
      <c r="A14" s="13"/>
      <c r="B14" s="13"/>
      <c r="C14" s="652" t="s">
        <v>59</v>
      </c>
      <c r="D14" s="653" t="s">
        <v>4431</v>
      </c>
      <c r="E14" s="690" t="s">
        <v>6742</v>
      </c>
      <c r="F14" s="11">
        <v>600</v>
      </c>
      <c r="G14" s="170"/>
      <c r="H14" s="172">
        <f>F14*G14</f>
        <v>0</v>
      </c>
    </row>
    <row r="15" spans="1:8" x14ac:dyDescent="0.25">
      <c r="A15" s="607"/>
      <c r="B15" s="654"/>
      <c r="C15" s="654"/>
      <c r="D15" s="655"/>
      <c r="E15" s="11"/>
      <c r="F15" s="607"/>
      <c r="G15" s="607"/>
      <c r="H15" s="656"/>
    </row>
    <row r="16" spans="1:8" x14ac:dyDescent="0.25">
      <c r="A16" s="607"/>
      <c r="B16" s="654"/>
      <c r="C16" s="654"/>
      <c r="D16" s="15"/>
      <c r="E16" s="11"/>
      <c r="F16" s="607"/>
      <c r="G16" s="607"/>
      <c r="H16" s="656"/>
    </row>
    <row r="17" spans="1:8" x14ac:dyDescent="0.25">
      <c r="A17" s="607"/>
      <c r="B17" s="654"/>
      <c r="C17" s="654"/>
      <c r="D17" s="657"/>
      <c r="E17" s="608"/>
      <c r="F17" s="607"/>
      <c r="G17" s="607"/>
      <c r="H17" s="656"/>
    </row>
    <row r="18" spans="1:8" x14ac:dyDescent="0.25">
      <c r="A18" s="183" t="s">
        <v>34</v>
      </c>
      <c r="B18" s="625"/>
      <c r="C18" s="626"/>
      <c r="D18" s="627"/>
      <c r="E18" s="179"/>
      <c r="F18" s="183"/>
      <c r="G18" s="183"/>
      <c r="H18" s="174">
        <f>SUM(H6:H17)</f>
        <v>0</v>
      </c>
    </row>
    <row r="19" spans="1:8" x14ac:dyDescent="0.25">
      <c r="E19" s="633"/>
    </row>
    <row r="1048444" spans="5:5" x14ac:dyDescent="0.25">
      <c r="E1048444" s="11"/>
    </row>
  </sheetData>
  <sheetProtection algorithmName="SHA-512" hashValue="n3l1DfCfyGWzSeUQStN74pyFDY//gwlEo+0PfnE2OiI9iPDiSPzdkESi2V/rGhubApYtl4KVl1HbDNqLt7jscw==" saltValue="8RgqoMPARxkrkRDU7RHrZw=="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F8DA1-3E98-419F-B102-995C26084209}">
  <sheetPr codeName="Sheet8">
    <tabColor theme="9" tint="0.79998168889431442"/>
  </sheetPr>
  <dimension ref="A1:H31"/>
  <sheetViews>
    <sheetView topLeftCell="A6" zoomScaleNormal="100" workbookViewId="0">
      <selection activeCell="G25" sqref="G25"/>
    </sheetView>
  </sheetViews>
  <sheetFormatPr defaultRowHeight="13.2" x14ac:dyDescent="0.25"/>
  <cols>
    <col min="1" max="1" width="9.33203125" style="12" customWidth="1"/>
    <col min="2" max="2" width="9" style="12" bestFit="1" customWidth="1"/>
    <col min="3" max="3" width="3.109375" style="12" bestFit="1" customWidth="1"/>
    <col min="4" max="4" width="40.6640625" style="12" customWidth="1"/>
    <col min="5" max="5" width="18.44140625" style="12" bestFit="1" customWidth="1"/>
    <col min="6" max="8" width="19.33203125" style="12" customWidth="1"/>
    <col min="9" max="199" width="9.109375" style="12"/>
    <col min="200" max="200" width="9.33203125" style="12" customWidth="1"/>
    <col min="201" max="201" width="6.6640625" style="12" customWidth="1"/>
    <col min="202" max="202" width="40.6640625" style="12" customWidth="1"/>
    <col min="203" max="206" width="9.33203125" style="12" customWidth="1"/>
    <col min="207" max="455" width="9.109375" style="12"/>
    <col min="456" max="456" width="9.33203125" style="12" customWidth="1"/>
    <col min="457" max="457" width="6.6640625" style="12" customWidth="1"/>
    <col min="458" max="458" width="40.6640625" style="12" customWidth="1"/>
    <col min="459" max="462" width="9.33203125" style="12" customWidth="1"/>
    <col min="463" max="711" width="9.109375" style="12"/>
    <col min="712" max="712" width="9.33203125" style="12" customWidth="1"/>
    <col min="713" max="713" width="6.6640625" style="12" customWidth="1"/>
    <col min="714" max="714" width="40.6640625" style="12" customWidth="1"/>
    <col min="715" max="718" width="9.33203125" style="12" customWidth="1"/>
    <col min="719" max="967" width="9.109375" style="12"/>
    <col min="968" max="968" width="9.33203125" style="12" customWidth="1"/>
    <col min="969" max="969" width="6.6640625" style="12" customWidth="1"/>
    <col min="970" max="970" width="40.6640625" style="12" customWidth="1"/>
    <col min="971" max="974" width="9.33203125" style="12" customWidth="1"/>
    <col min="975" max="1223" width="9.109375" style="12"/>
    <col min="1224" max="1224" width="9.33203125" style="12" customWidth="1"/>
    <col min="1225" max="1225" width="6.6640625" style="12" customWidth="1"/>
    <col min="1226" max="1226" width="40.6640625" style="12" customWidth="1"/>
    <col min="1227" max="1230" width="9.33203125" style="12" customWidth="1"/>
    <col min="1231" max="1479" width="9.109375" style="12"/>
    <col min="1480" max="1480" width="9.33203125" style="12" customWidth="1"/>
    <col min="1481" max="1481" width="6.6640625" style="12" customWidth="1"/>
    <col min="1482" max="1482" width="40.6640625" style="12" customWidth="1"/>
    <col min="1483" max="1486" width="9.33203125" style="12" customWidth="1"/>
    <col min="1487" max="1735" width="9.109375" style="12"/>
    <col min="1736" max="1736" width="9.33203125" style="12" customWidth="1"/>
    <col min="1737" max="1737" width="6.6640625" style="12" customWidth="1"/>
    <col min="1738" max="1738" width="40.6640625" style="12" customWidth="1"/>
    <col min="1739" max="1742" width="9.33203125" style="12" customWidth="1"/>
    <col min="1743" max="1991" width="9.109375" style="12"/>
    <col min="1992" max="1992" width="9.33203125" style="12" customWidth="1"/>
    <col min="1993" max="1993" width="6.6640625" style="12" customWidth="1"/>
    <col min="1994" max="1994" width="40.6640625" style="12" customWidth="1"/>
    <col min="1995" max="1998" width="9.33203125" style="12" customWidth="1"/>
    <col min="1999" max="2247" width="9.109375" style="12"/>
    <col min="2248" max="2248" width="9.33203125" style="12" customWidth="1"/>
    <col min="2249" max="2249" width="6.6640625" style="12" customWidth="1"/>
    <col min="2250" max="2250" width="40.6640625" style="12" customWidth="1"/>
    <col min="2251" max="2254" width="9.33203125" style="12" customWidth="1"/>
    <col min="2255" max="2503" width="9.109375" style="12"/>
    <col min="2504" max="2504" width="9.33203125" style="12" customWidth="1"/>
    <col min="2505" max="2505" width="6.6640625" style="12" customWidth="1"/>
    <col min="2506" max="2506" width="40.6640625" style="12" customWidth="1"/>
    <col min="2507" max="2510" width="9.33203125" style="12" customWidth="1"/>
    <col min="2511" max="2759" width="9.109375" style="12"/>
    <col min="2760" max="2760" width="9.33203125" style="12" customWidth="1"/>
    <col min="2761" max="2761" width="6.6640625" style="12" customWidth="1"/>
    <col min="2762" max="2762" width="40.6640625" style="12" customWidth="1"/>
    <col min="2763" max="2766" width="9.33203125" style="12" customWidth="1"/>
    <col min="2767" max="3015" width="9.109375" style="12"/>
    <col min="3016" max="3016" width="9.33203125" style="12" customWidth="1"/>
    <col min="3017" max="3017" width="6.6640625" style="12" customWidth="1"/>
    <col min="3018" max="3018" width="40.6640625" style="12" customWidth="1"/>
    <col min="3019" max="3022" width="9.33203125" style="12" customWidth="1"/>
    <col min="3023" max="3271" width="9.109375" style="12"/>
    <col min="3272" max="3272" width="9.33203125" style="12" customWidth="1"/>
    <col min="3273" max="3273" width="6.6640625" style="12" customWidth="1"/>
    <col min="3274" max="3274" width="40.6640625" style="12" customWidth="1"/>
    <col min="3275" max="3278" width="9.33203125" style="12" customWidth="1"/>
    <col min="3279" max="3527" width="9.109375" style="12"/>
    <col min="3528" max="3528" width="9.33203125" style="12" customWidth="1"/>
    <col min="3529" max="3529" width="6.6640625" style="12" customWidth="1"/>
    <col min="3530" max="3530" width="40.6640625" style="12" customWidth="1"/>
    <col min="3531" max="3534" width="9.33203125" style="12" customWidth="1"/>
    <col min="3535" max="3783" width="9.109375" style="12"/>
    <col min="3784" max="3784" width="9.33203125" style="12" customWidth="1"/>
    <col min="3785" max="3785" width="6.6640625" style="12" customWidth="1"/>
    <col min="3786" max="3786" width="40.6640625" style="12" customWidth="1"/>
    <col min="3787" max="3790" width="9.33203125" style="12" customWidth="1"/>
    <col min="3791" max="4039" width="9.109375" style="12"/>
    <col min="4040" max="4040" width="9.33203125" style="12" customWidth="1"/>
    <col min="4041" max="4041" width="6.6640625" style="12" customWidth="1"/>
    <col min="4042" max="4042" width="40.6640625" style="12" customWidth="1"/>
    <col min="4043" max="4046" width="9.33203125" style="12" customWidth="1"/>
    <col min="4047" max="4295" width="9.109375" style="12"/>
    <col min="4296" max="4296" width="9.33203125" style="12" customWidth="1"/>
    <col min="4297" max="4297" width="6.6640625" style="12" customWidth="1"/>
    <col min="4298" max="4298" width="40.6640625" style="12" customWidth="1"/>
    <col min="4299" max="4302" width="9.33203125" style="12" customWidth="1"/>
    <col min="4303" max="4551" width="9.109375" style="12"/>
    <col min="4552" max="4552" width="9.33203125" style="12" customWidth="1"/>
    <col min="4553" max="4553" width="6.6640625" style="12" customWidth="1"/>
    <col min="4554" max="4554" width="40.6640625" style="12" customWidth="1"/>
    <col min="4555" max="4558" width="9.33203125" style="12" customWidth="1"/>
    <col min="4559" max="4807" width="9.109375" style="12"/>
    <col min="4808" max="4808" width="9.33203125" style="12" customWidth="1"/>
    <col min="4809" max="4809" width="6.6640625" style="12" customWidth="1"/>
    <col min="4810" max="4810" width="40.6640625" style="12" customWidth="1"/>
    <col min="4811" max="4814" width="9.33203125" style="12" customWidth="1"/>
    <col min="4815" max="5063" width="9.109375" style="12"/>
    <col min="5064" max="5064" width="9.33203125" style="12" customWidth="1"/>
    <col min="5065" max="5065" width="6.6640625" style="12" customWidth="1"/>
    <col min="5066" max="5066" width="40.6640625" style="12" customWidth="1"/>
    <col min="5067" max="5070" width="9.33203125" style="12" customWidth="1"/>
    <col min="5071" max="5319" width="9.109375" style="12"/>
    <col min="5320" max="5320" width="9.33203125" style="12" customWidth="1"/>
    <col min="5321" max="5321" width="6.6640625" style="12" customWidth="1"/>
    <col min="5322" max="5322" width="40.6640625" style="12" customWidth="1"/>
    <col min="5323" max="5326" width="9.33203125" style="12" customWidth="1"/>
    <col min="5327" max="5575" width="9.109375" style="12"/>
    <col min="5576" max="5576" width="9.33203125" style="12" customWidth="1"/>
    <col min="5577" max="5577" width="6.6640625" style="12" customWidth="1"/>
    <col min="5578" max="5578" width="40.6640625" style="12" customWidth="1"/>
    <col min="5579" max="5582" width="9.33203125" style="12" customWidth="1"/>
    <col min="5583" max="5831" width="9.109375" style="12"/>
    <col min="5832" max="5832" width="9.33203125" style="12" customWidth="1"/>
    <col min="5833" max="5833" width="6.6640625" style="12" customWidth="1"/>
    <col min="5834" max="5834" width="40.6640625" style="12" customWidth="1"/>
    <col min="5835" max="5838" width="9.33203125" style="12" customWidth="1"/>
    <col min="5839" max="6087" width="9.109375" style="12"/>
    <col min="6088" max="6088" width="9.33203125" style="12" customWidth="1"/>
    <col min="6089" max="6089" width="6.6640625" style="12" customWidth="1"/>
    <col min="6090" max="6090" width="40.6640625" style="12" customWidth="1"/>
    <col min="6091" max="6094" width="9.33203125" style="12" customWidth="1"/>
    <col min="6095" max="6343" width="9.109375" style="12"/>
    <col min="6344" max="6344" width="9.33203125" style="12" customWidth="1"/>
    <col min="6345" max="6345" width="6.6640625" style="12" customWidth="1"/>
    <col min="6346" max="6346" width="40.6640625" style="12" customWidth="1"/>
    <col min="6347" max="6350" width="9.33203125" style="12" customWidth="1"/>
    <col min="6351" max="6599" width="9.109375" style="12"/>
    <col min="6600" max="6600" width="9.33203125" style="12" customWidth="1"/>
    <col min="6601" max="6601" width="6.6640625" style="12" customWidth="1"/>
    <col min="6602" max="6602" width="40.6640625" style="12" customWidth="1"/>
    <col min="6603" max="6606" width="9.33203125" style="12" customWidth="1"/>
    <col min="6607" max="6855" width="9.109375" style="12"/>
    <col min="6856" max="6856" width="9.33203125" style="12" customWidth="1"/>
    <col min="6857" max="6857" width="6.6640625" style="12" customWidth="1"/>
    <col min="6858" max="6858" width="40.6640625" style="12" customWidth="1"/>
    <col min="6859" max="6862" width="9.33203125" style="12" customWidth="1"/>
    <col min="6863" max="7111" width="9.109375" style="12"/>
    <col min="7112" max="7112" width="9.33203125" style="12" customWidth="1"/>
    <col min="7113" max="7113" width="6.6640625" style="12" customWidth="1"/>
    <col min="7114" max="7114" width="40.6640625" style="12" customWidth="1"/>
    <col min="7115" max="7118" width="9.33203125" style="12" customWidth="1"/>
    <col min="7119" max="7367" width="9.109375" style="12"/>
    <col min="7368" max="7368" width="9.33203125" style="12" customWidth="1"/>
    <col min="7369" max="7369" width="6.6640625" style="12" customWidth="1"/>
    <col min="7370" max="7370" width="40.6640625" style="12" customWidth="1"/>
    <col min="7371" max="7374" width="9.33203125" style="12" customWidth="1"/>
    <col min="7375" max="7623" width="9.109375" style="12"/>
    <col min="7624" max="7624" width="9.33203125" style="12" customWidth="1"/>
    <col min="7625" max="7625" width="6.6640625" style="12" customWidth="1"/>
    <col min="7626" max="7626" width="40.6640625" style="12" customWidth="1"/>
    <col min="7627" max="7630" width="9.33203125" style="12" customWidth="1"/>
    <col min="7631" max="7879" width="9.109375" style="12"/>
    <col min="7880" max="7880" width="9.33203125" style="12" customWidth="1"/>
    <col min="7881" max="7881" width="6.6640625" style="12" customWidth="1"/>
    <col min="7882" max="7882" width="40.6640625" style="12" customWidth="1"/>
    <col min="7883" max="7886" width="9.33203125" style="12" customWidth="1"/>
    <col min="7887" max="8135" width="9.109375" style="12"/>
    <col min="8136" max="8136" width="9.33203125" style="12" customWidth="1"/>
    <col min="8137" max="8137" width="6.6640625" style="12" customWidth="1"/>
    <col min="8138" max="8138" width="40.6640625" style="12" customWidth="1"/>
    <col min="8139" max="8142" width="9.33203125" style="12" customWidth="1"/>
    <col min="8143" max="8391" width="9.109375" style="12"/>
    <col min="8392" max="8392" width="9.33203125" style="12" customWidth="1"/>
    <col min="8393" max="8393" width="6.6640625" style="12" customWidth="1"/>
    <col min="8394" max="8394" width="40.6640625" style="12" customWidth="1"/>
    <col min="8395" max="8398" width="9.33203125" style="12" customWidth="1"/>
    <col min="8399" max="8647" width="9.109375" style="12"/>
    <col min="8648" max="8648" width="9.33203125" style="12" customWidth="1"/>
    <col min="8649" max="8649" width="6.6640625" style="12" customWidth="1"/>
    <col min="8650" max="8650" width="40.6640625" style="12" customWidth="1"/>
    <col min="8651" max="8654" width="9.33203125" style="12" customWidth="1"/>
    <col min="8655" max="8903" width="9.109375" style="12"/>
    <col min="8904" max="8904" width="9.33203125" style="12" customWidth="1"/>
    <col min="8905" max="8905" width="6.6640625" style="12" customWidth="1"/>
    <col min="8906" max="8906" width="40.6640625" style="12" customWidth="1"/>
    <col min="8907" max="8910" width="9.33203125" style="12" customWidth="1"/>
    <col min="8911" max="9159" width="9.109375" style="12"/>
    <col min="9160" max="9160" width="9.33203125" style="12" customWidth="1"/>
    <col min="9161" max="9161" width="6.6640625" style="12" customWidth="1"/>
    <col min="9162" max="9162" width="40.6640625" style="12" customWidth="1"/>
    <col min="9163" max="9166" width="9.33203125" style="12" customWidth="1"/>
    <col min="9167" max="9415" width="9.109375" style="12"/>
    <col min="9416" max="9416" width="9.33203125" style="12" customWidth="1"/>
    <col min="9417" max="9417" width="6.6640625" style="12" customWidth="1"/>
    <col min="9418" max="9418" width="40.6640625" style="12" customWidth="1"/>
    <col min="9419" max="9422" width="9.33203125" style="12" customWidth="1"/>
    <col min="9423" max="9671" width="9.109375" style="12"/>
    <col min="9672" max="9672" width="9.33203125" style="12" customWidth="1"/>
    <col min="9673" max="9673" width="6.6640625" style="12" customWidth="1"/>
    <col min="9674" max="9674" width="40.6640625" style="12" customWidth="1"/>
    <col min="9675" max="9678" width="9.33203125" style="12" customWidth="1"/>
    <col min="9679" max="9927" width="9.109375" style="12"/>
    <col min="9928" max="9928" width="9.33203125" style="12" customWidth="1"/>
    <col min="9929" max="9929" width="6.6640625" style="12" customWidth="1"/>
    <col min="9930" max="9930" width="40.6640625" style="12" customWidth="1"/>
    <col min="9931" max="9934" width="9.33203125" style="12" customWidth="1"/>
    <col min="9935" max="10183" width="9.109375" style="12"/>
    <col min="10184" max="10184" width="9.33203125" style="12" customWidth="1"/>
    <col min="10185" max="10185" width="6.6640625" style="12" customWidth="1"/>
    <col min="10186" max="10186" width="40.6640625" style="12" customWidth="1"/>
    <col min="10187" max="10190" width="9.33203125" style="12" customWidth="1"/>
    <col min="10191" max="10439" width="9.109375" style="12"/>
    <col min="10440" max="10440" width="9.33203125" style="12" customWidth="1"/>
    <col min="10441" max="10441" width="6.6640625" style="12" customWidth="1"/>
    <col min="10442" max="10442" width="40.6640625" style="12" customWidth="1"/>
    <col min="10443" max="10446" width="9.33203125" style="12" customWidth="1"/>
    <col min="10447" max="10695" width="9.109375" style="12"/>
    <col min="10696" max="10696" width="9.33203125" style="12" customWidth="1"/>
    <col min="10697" max="10697" width="6.6640625" style="12" customWidth="1"/>
    <col min="10698" max="10698" width="40.6640625" style="12" customWidth="1"/>
    <col min="10699" max="10702" width="9.33203125" style="12" customWidth="1"/>
    <col min="10703" max="10951" width="9.109375" style="12"/>
    <col min="10952" max="10952" width="9.33203125" style="12" customWidth="1"/>
    <col min="10953" max="10953" width="6.6640625" style="12" customWidth="1"/>
    <col min="10954" max="10954" width="40.6640625" style="12" customWidth="1"/>
    <col min="10955" max="10958" width="9.33203125" style="12" customWidth="1"/>
    <col min="10959" max="11207" width="9.109375" style="12"/>
    <col min="11208" max="11208" width="9.33203125" style="12" customWidth="1"/>
    <col min="11209" max="11209" width="6.6640625" style="12" customWidth="1"/>
    <col min="11210" max="11210" width="40.6640625" style="12" customWidth="1"/>
    <col min="11211" max="11214" width="9.33203125" style="12" customWidth="1"/>
    <col min="11215" max="11463" width="9.109375" style="12"/>
    <col min="11464" max="11464" width="9.33203125" style="12" customWidth="1"/>
    <col min="11465" max="11465" width="6.6640625" style="12" customWidth="1"/>
    <col min="11466" max="11466" width="40.6640625" style="12" customWidth="1"/>
    <col min="11467" max="11470" width="9.33203125" style="12" customWidth="1"/>
    <col min="11471" max="11719" width="9.109375" style="12"/>
    <col min="11720" max="11720" width="9.33203125" style="12" customWidth="1"/>
    <col min="11721" max="11721" width="6.6640625" style="12" customWidth="1"/>
    <col min="11722" max="11722" width="40.6640625" style="12" customWidth="1"/>
    <col min="11723" max="11726" width="9.33203125" style="12" customWidth="1"/>
    <col min="11727" max="11975" width="9.109375" style="12"/>
    <col min="11976" max="11976" width="9.33203125" style="12" customWidth="1"/>
    <col min="11977" max="11977" width="6.6640625" style="12" customWidth="1"/>
    <col min="11978" max="11978" width="40.6640625" style="12" customWidth="1"/>
    <col min="11979" max="11982" width="9.33203125" style="12" customWidth="1"/>
    <col min="11983" max="12231" width="9.109375" style="12"/>
    <col min="12232" max="12232" width="9.33203125" style="12" customWidth="1"/>
    <col min="12233" max="12233" width="6.6640625" style="12" customWidth="1"/>
    <col min="12234" max="12234" width="40.6640625" style="12" customWidth="1"/>
    <col min="12235" max="12238" width="9.33203125" style="12" customWidth="1"/>
    <col min="12239" max="12487" width="9.109375" style="12"/>
    <col min="12488" max="12488" width="9.33203125" style="12" customWidth="1"/>
    <col min="12489" max="12489" width="6.6640625" style="12" customWidth="1"/>
    <col min="12490" max="12490" width="40.6640625" style="12" customWidth="1"/>
    <col min="12491" max="12494" width="9.33203125" style="12" customWidth="1"/>
    <col min="12495" max="12743" width="9.109375" style="12"/>
    <col min="12744" max="12744" width="9.33203125" style="12" customWidth="1"/>
    <col min="12745" max="12745" width="6.6640625" style="12" customWidth="1"/>
    <col min="12746" max="12746" width="40.6640625" style="12" customWidth="1"/>
    <col min="12747" max="12750" width="9.33203125" style="12" customWidth="1"/>
    <col min="12751" max="12999" width="9.109375" style="12"/>
    <col min="13000" max="13000" width="9.33203125" style="12" customWidth="1"/>
    <col min="13001" max="13001" width="6.6640625" style="12" customWidth="1"/>
    <col min="13002" max="13002" width="40.6640625" style="12" customWidth="1"/>
    <col min="13003" max="13006" width="9.33203125" style="12" customWidth="1"/>
    <col min="13007" max="13255" width="9.109375" style="12"/>
    <col min="13256" max="13256" width="9.33203125" style="12" customWidth="1"/>
    <col min="13257" max="13257" width="6.6640625" style="12" customWidth="1"/>
    <col min="13258" max="13258" width="40.6640625" style="12" customWidth="1"/>
    <col min="13259" max="13262" width="9.33203125" style="12" customWidth="1"/>
    <col min="13263" max="13511" width="9.109375" style="12"/>
    <col min="13512" max="13512" width="9.33203125" style="12" customWidth="1"/>
    <col min="13513" max="13513" width="6.6640625" style="12" customWidth="1"/>
    <col min="13514" max="13514" width="40.6640625" style="12" customWidth="1"/>
    <col min="13515" max="13518" width="9.33203125" style="12" customWidth="1"/>
    <col min="13519" max="13767" width="9.109375" style="12"/>
    <col min="13768" max="13768" width="9.33203125" style="12" customWidth="1"/>
    <col min="13769" max="13769" width="6.6640625" style="12" customWidth="1"/>
    <col min="13770" max="13770" width="40.6640625" style="12" customWidth="1"/>
    <col min="13771" max="13774" width="9.33203125" style="12" customWidth="1"/>
    <col min="13775" max="14023" width="9.109375" style="12"/>
    <col min="14024" max="14024" width="9.33203125" style="12" customWidth="1"/>
    <col min="14025" max="14025" width="6.6640625" style="12" customWidth="1"/>
    <col min="14026" max="14026" width="40.6640625" style="12" customWidth="1"/>
    <col min="14027" max="14030" width="9.33203125" style="12" customWidth="1"/>
    <col min="14031" max="14279" width="9.109375" style="12"/>
    <col min="14280" max="14280" width="9.33203125" style="12" customWidth="1"/>
    <col min="14281" max="14281" width="6.6640625" style="12" customWidth="1"/>
    <col min="14282" max="14282" width="40.6640625" style="12" customWidth="1"/>
    <col min="14283" max="14286" width="9.33203125" style="12" customWidth="1"/>
    <col min="14287" max="14535" width="9.109375" style="12"/>
    <col min="14536" max="14536" width="9.33203125" style="12" customWidth="1"/>
    <col min="14537" max="14537" width="6.6640625" style="12" customWidth="1"/>
    <col min="14538" max="14538" width="40.6640625" style="12" customWidth="1"/>
    <col min="14539" max="14542" width="9.33203125" style="12" customWidth="1"/>
    <col min="14543" max="14791" width="9.109375" style="12"/>
    <col min="14792" max="14792" width="9.33203125" style="12" customWidth="1"/>
    <col min="14793" max="14793" width="6.6640625" style="12" customWidth="1"/>
    <col min="14794" max="14794" width="40.6640625" style="12" customWidth="1"/>
    <col min="14795" max="14798" width="9.33203125" style="12" customWidth="1"/>
    <col min="14799" max="15047" width="9.109375" style="12"/>
    <col min="15048" max="15048" width="9.33203125" style="12" customWidth="1"/>
    <col min="15049" max="15049" width="6.6640625" style="12" customWidth="1"/>
    <col min="15050" max="15050" width="40.6640625" style="12" customWidth="1"/>
    <col min="15051" max="15054" width="9.33203125" style="12" customWidth="1"/>
    <col min="15055" max="15303" width="9.109375" style="12"/>
    <col min="15304" max="15304" width="9.33203125" style="12" customWidth="1"/>
    <col min="15305" max="15305" width="6.6640625" style="12" customWidth="1"/>
    <col min="15306" max="15306" width="40.6640625" style="12" customWidth="1"/>
    <col min="15307" max="15310" width="9.33203125" style="12" customWidth="1"/>
    <col min="15311" max="15559" width="9.109375" style="12"/>
    <col min="15560" max="15560" width="9.33203125" style="12" customWidth="1"/>
    <col min="15561" max="15561" width="6.6640625" style="12" customWidth="1"/>
    <col min="15562" max="15562" width="40.6640625" style="12" customWidth="1"/>
    <col min="15563" max="15566" width="9.33203125" style="12" customWidth="1"/>
    <col min="15567" max="15815" width="9.109375" style="12"/>
    <col min="15816" max="15816" width="9.33203125" style="12" customWidth="1"/>
    <col min="15817" max="15817" width="6.6640625" style="12" customWidth="1"/>
    <col min="15818" max="15818" width="40.6640625" style="12" customWidth="1"/>
    <col min="15819" max="15822" width="9.33203125" style="12" customWidth="1"/>
    <col min="15823" max="16071" width="9.109375" style="12"/>
    <col min="16072" max="16072" width="9.33203125" style="12" customWidth="1"/>
    <col min="16073" max="16073" width="6.6640625" style="12" customWidth="1"/>
    <col min="16074" max="16074" width="40.6640625" style="12" customWidth="1"/>
    <col min="16075" max="16078" width="9.33203125" style="12" customWidth="1"/>
    <col min="16079" max="16384" width="9.109375" style="12"/>
  </cols>
  <sheetData>
    <row r="1" spans="1:8" x14ac:dyDescent="0.25">
      <c r="A1" s="22" t="s">
        <v>550</v>
      </c>
      <c r="B1" s="587"/>
      <c r="C1" s="587"/>
      <c r="D1" s="587"/>
      <c r="E1" s="771" t="s">
        <v>551</v>
      </c>
      <c r="F1" s="771"/>
      <c r="G1" s="771"/>
      <c r="H1" s="771"/>
    </row>
    <row r="2" spans="1:8" ht="12.75" customHeight="1" x14ac:dyDescent="0.25">
      <c r="A2" s="23" t="s">
        <v>0</v>
      </c>
      <c r="B2" s="23"/>
      <c r="C2" s="24"/>
      <c r="D2" s="9" t="s">
        <v>1</v>
      </c>
      <c r="E2" s="9" t="s">
        <v>2</v>
      </c>
      <c r="F2" s="9" t="s">
        <v>3</v>
      </c>
      <c r="G2" s="9" t="s">
        <v>4</v>
      </c>
      <c r="H2" s="9" t="s">
        <v>5</v>
      </c>
    </row>
    <row r="3" spans="1:8" x14ac:dyDescent="0.25">
      <c r="A3" s="13"/>
      <c r="B3" s="13"/>
      <c r="C3" s="21"/>
      <c r="D3" s="173"/>
      <c r="E3" s="11"/>
      <c r="F3" s="11"/>
      <c r="G3" s="173"/>
      <c r="H3" s="173"/>
    </row>
    <row r="4" spans="1:8" x14ac:dyDescent="0.25">
      <c r="A4" s="618"/>
      <c r="B4" s="618"/>
      <c r="C4" s="650"/>
      <c r="D4" s="173"/>
      <c r="E4" s="11"/>
      <c r="F4" s="11"/>
      <c r="G4" s="173"/>
      <c r="H4" s="173"/>
    </row>
    <row r="5" spans="1:8" ht="26.4" x14ac:dyDescent="0.25">
      <c r="A5" s="13" t="s">
        <v>552</v>
      </c>
      <c r="B5" s="13"/>
      <c r="C5" s="13"/>
      <c r="D5" s="649" t="s">
        <v>553</v>
      </c>
      <c r="E5" s="11"/>
      <c r="F5" s="11"/>
      <c r="G5" s="173"/>
      <c r="H5" s="171"/>
    </row>
    <row r="6" spans="1:8" x14ac:dyDescent="0.25">
      <c r="A6" s="13"/>
      <c r="B6" s="13" t="s">
        <v>554</v>
      </c>
      <c r="C6" s="13"/>
      <c r="D6" s="620" t="s">
        <v>558</v>
      </c>
      <c r="E6" s="11" t="s">
        <v>33</v>
      </c>
      <c r="F6" s="11" t="s">
        <v>4220</v>
      </c>
      <c r="G6" s="114" t="s">
        <v>4221</v>
      </c>
      <c r="H6" s="170"/>
    </row>
    <row r="7" spans="1:8" ht="26.4" x14ac:dyDescent="0.25">
      <c r="A7" s="13"/>
      <c r="B7" s="13" t="s">
        <v>6494</v>
      </c>
      <c r="C7" s="13"/>
      <c r="D7" s="620" t="s">
        <v>559</v>
      </c>
      <c r="E7" s="11"/>
      <c r="F7" s="11"/>
      <c r="G7" s="11"/>
      <c r="H7" s="172"/>
    </row>
    <row r="8" spans="1:8" ht="26.4" x14ac:dyDescent="0.25">
      <c r="A8" s="13"/>
      <c r="B8" s="13"/>
      <c r="C8" s="13" t="s">
        <v>37</v>
      </c>
      <c r="D8" s="620" t="s">
        <v>6492</v>
      </c>
      <c r="E8" s="11" t="s">
        <v>581</v>
      </c>
      <c r="F8" s="11" t="s">
        <v>4223</v>
      </c>
      <c r="G8" s="11" t="s">
        <v>4224</v>
      </c>
      <c r="H8" s="172">
        <v>130000</v>
      </c>
    </row>
    <row r="9" spans="1:8" ht="26.4" x14ac:dyDescent="0.25">
      <c r="A9" s="13"/>
      <c r="B9" s="13"/>
      <c r="C9" s="13" t="s">
        <v>39</v>
      </c>
      <c r="D9" s="620" t="s">
        <v>6495</v>
      </c>
      <c r="E9" s="11" t="s">
        <v>581</v>
      </c>
      <c r="F9" s="11" t="s">
        <v>4223</v>
      </c>
      <c r="G9" s="11" t="s">
        <v>4224</v>
      </c>
      <c r="H9" s="172">
        <v>2130000</v>
      </c>
    </row>
    <row r="10" spans="1:8" ht="26.4" x14ac:dyDescent="0.25">
      <c r="A10" s="13"/>
      <c r="B10" s="13" t="s">
        <v>556</v>
      </c>
      <c r="C10" s="13"/>
      <c r="D10" s="620" t="s">
        <v>560</v>
      </c>
      <c r="E10" s="11"/>
      <c r="F10" s="114"/>
      <c r="G10" s="641"/>
      <c r="H10" s="172"/>
    </row>
    <row r="11" spans="1:8" ht="26.4" x14ac:dyDescent="0.25">
      <c r="A11" s="13"/>
      <c r="B11" s="13"/>
      <c r="C11" s="13" t="s">
        <v>37</v>
      </c>
      <c r="D11" s="620" t="s">
        <v>6496</v>
      </c>
      <c r="E11" s="11" t="s">
        <v>361</v>
      </c>
      <c r="F11" s="114">
        <f>H8</f>
        <v>130000</v>
      </c>
      <c r="G11" s="609"/>
      <c r="H11" s="172">
        <f>G11*F11</f>
        <v>0</v>
      </c>
    </row>
    <row r="12" spans="1:8" ht="26.4" x14ac:dyDescent="0.25">
      <c r="A12" s="13"/>
      <c r="B12" s="13"/>
      <c r="C12" s="13" t="s">
        <v>39</v>
      </c>
      <c r="D12" s="620" t="s">
        <v>6497</v>
      </c>
      <c r="E12" s="11" t="s">
        <v>361</v>
      </c>
      <c r="F12" s="114">
        <f>H9</f>
        <v>2130000</v>
      </c>
      <c r="G12" s="609"/>
      <c r="H12" s="172">
        <f>G12*F12</f>
        <v>0</v>
      </c>
    </row>
    <row r="13" spans="1:8" ht="26.4" x14ac:dyDescent="0.25">
      <c r="A13" s="13" t="s">
        <v>562</v>
      </c>
      <c r="B13" s="13"/>
      <c r="C13" s="13"/>
      <c r="D13" s="619" t="s">
        <v>563</v>
      </c>
      <c r="E13" s="11"/>
      <c r="F13" s="11"/>
      <c r="G13" s="11"/>
      <c r="H13" s="172"/>
    </row>
    <row r="14" spans="1:8" ht="26.4" x14ac:dyDescent="0.25">
      <c r="A14" s="13"/>
      <c r="B14" s="13" t="s">
        <v>568</v>
      </c>
      <c r="C14" s="13"/>
      <c r="D14" s="15" t="s">
        <v>572</v>
      </c>
      <c r="E14" s="11" t="s">
        <v>124</v>
      </c>
      <c r="F14" s="11">
        <v>350</v>
      </c>
      <c r="G14" s="611"/>
      <c r="H14" s="172">
        <f>F14*G14</f>
        <v>0</v>
      </c>
    </row>
    <row r="15" spans="1:8" x14ac:dyDescent="0.25">
      <c r="A15" s="13" t="s">
        <v>584</v>
      </c>
      <c r="B15" s="13"/>
      <c r="C15" s="13"/>
      <c r="D15" s="619" t="s">
        <v>585</v>
      </c>
      <c r="E15" s="11"/>
      <c r="F15" s="11"/>
      <c r="G15" s="11"/>
      <c r="H15" s="172"/>
    </row>
    <row r="16" spans="1:8" x14ac:dyDescent="0.25">
      <c r="A16" s="13"/>
      <c r="B16" s="13" t="s">
        <v>586</v>
      </c>
      <c r="C16" s="13"/>
      <c r="D16" s="15" t="s">
        <v>4245</v>
      </c>
      <c r="E16" s="11"/>
      <c r="F16" s="11"/>
      <c r="G16" s="11"/>
      <c r="H16" s="172"/>
    </row>
    <row r="17" spans="1:8" ht="15.6" x14ac:dyDescent="0.25">
      <c r="A17" s="13"/>
      <c r="B17" s="13"/>
      <c r="C17" s="13" t="s">
        <v>37</v>
      </c>
      <c r="D17" s="620" t="s">
        <v>4246</v>
      </c>
      <c r="E17" s="11" t="s">
        <v>124</v>
      </c>
      <c r="F17" s="11">
        <v>10700</v>
      </c>
      <c r="G17" s="611"/>
      <c r="H17" s="172">
        <f>F17*G17</f>
        <v>0</v>
      </c>
    </row>
    <row r="18" spans="1:8" x14ac:dyDescent="0.25">
      <c r="A18" s="13" t="s">
        <v>608</v>
      </c>
      <c r="B18" s="13"/>
      <c r="C18" s="13"/>
      <c r="D18" s="623" t="s">
        <v>609</v>
      </c>
      <c r="E18" s="11"/>
      <c r="F18" s="11"/>
      <c r="G18" s="11"/>
      <c r="H18" s="172"/>
    </row>
    <row r="19" spans="1:8" ht="39.6" x14ac:dyDescent="0.25">
      <c r="A19" s="13"/>
      <c r="B19" s="13" t="s">
        <v>610</v>
      </c>
      <c r="C19" s="13"/>
      <c r="D19" s="15" t="s">
        <v>6781</v>
      </c>
      <c r="E19" s="11"/>
      <c r="F19" s="11"/>
      <c r="G19" s="11"/>
      <c r="H19" s="172"/>
    </row>
    <row r="20" spans="1:8" ht="15.6" x14ac:dyDescent="0.25">
      <c r="A20" s="13"/>
      <c r="B20" s="13"/>
      <c r="C20" s="13" t="s">
        <v>37</v>
      </c>
      <c r="D20" s="15" t="s">
        <v>612</v>
      </c>
      <c r="E20" s="11" t="s">
        <v>124</v>
      </c>
      <c r="F20" s="11">
        <v>9300</v>
      </c>
      <c r="G20" s="611"/>
      <c r="H20" s="172">
        <f>F20*G20</f>
        <v>0</v>
      </c>
    </row>
    <row r="21" spans="1:8" ht="15.6" x14ac:dyDescent="0.25">
      <c r="A21" s="13"/>
      <c r="B21" s="13"/>
      <c r="C21" s="13" t="s">
        <v>59</v>
      </c>
      <c r="D21" s="15" t="s">
        <v>614</v>
      </c>
      <c r="E21" s="11" t="s">
        <v>124</v>
      </c>
      <c r="F21" s="11">
        <v>370</v>
      </c>
      <c r="G21" s="611"/>
      <c r="H21" s="172">
        <f>F21*G21</f>
        <v>0</v>
      </c>
    </row>
    <row r="22" spans="1:8" ht="26.4" x14ac:dyDescent="0.25">
      <c r="A22" s="13" t="s">
        <v>621</v>
      </c>
      <c r="B22" s="13"/>
      <c r="C22" s="13"/>
      <c r="D22" s="619" t="s">
        <v>622</v>
      </c>
      <c r="E22" s="11"/>
      <c r="F22" s="11"/>
      <c r="G22" s="11"/>
      <c r="H22" s="172"/>
    </row>
    <row r="23" spans="1:8" ht="26.4" x14ac:dyDescent="0.25">
      <c r="A23" s="13"/>
      <c r="B23" s="13" t="s">
        <v>623</v>
      </c>
      <c r="C23" s="13"/>
      <c r="D23" s="620" t="s">
        <v>6782</v>
      </c>
      <c r="E23" s="11" t="s">
        <v>124</v>
      </c>
      <c r="F23" s="11">
        <v>500</v>
      </c>
      <c r="G23" s="611"/>
      <c r="H23" s="172">
        <f>F23*G23</f>
        <v>0</v>
      </c>
    </row>
    <row r="24" spans="1:8" ht="26.4" x14ac:dyDescent="0.25">
      <c r="A24" s="13" t="s">
        <v>639</v>
      </c>
      <c r="B24" s="13"/>
      <c r="C24" s="13"/>
      <c r="D24" s="623" t="s">
        <v>640</v>
      </c>
      <c r="E24" s="11"/>
      <c r="F24" s="11"/>
      <c r="G24" s="11"/>
      <c r="H24" s="172"/>
    </row>
    <row r="25" spans="1:8" ht="26.4" x14ac:dyDescent="0.25">
      <c r="A25" s="13"/>
      <c r="B25" s="13" t="s">
        <v>642</v>
      </c>
      <c r="C25" s="13"/>
      <c r="D25" s="15" t="s">
        <v>644</v>
      </c>
      <c r="E25" s="11" t="s">
        <v>124</v>
      </c>
      <c r="F25" s="11">
        <v>850</v>
      </c>
      <c r="G25" s="611"/>
      <c r="H25" s="172">
        <f>F25*G25</f>
        <v>0</v>
      </c>
    </row>
    <row r="26" spans="1:8" x14ac:dyDescent="0.25">
      <c r="A26" s="212"/>
      <c r="B26" s="212"/>
      <c r="C26" s="212"/>
      <c r="D26" s="212"/>
      <c r="E26" s="212"/>
      <c r="F26" s="205"/>
      <c r="G26" s="205"/>
      <c r="H26" s="658"/>
    </row>
    <row r="27" spans="1:8" x14ac:dyDescent="0.25">
      <c r="A27" s="212"/>
      <c r="B27" s="212"/>
      <c r="C27" s="212"/>
      <c r="D27" s="212"/>
      <c r="E27" s="212"/>
      <c r="F27" s="212"/>
      <c r="G27" s="212"/>
      <c r="H27" s="658"/>
    </row>
    <row r="28" spans="1:8" x14ac:dyDescent="0.25">
      <c r="A28" s="632"/>
      <c r="B28" s="632"/>
      <c r="C28" s="632"/>
      <c r="D28" s="632"/>
      <c r="E28" s="632"/>
      <c r="F28" s="632"/>
      <c r="G28" s="632"/>
      <c r="H28" s="658"/>
    </row>
    <row r="29" spans="1:8" x14ac:dyDescent="0.25">
      <c r="A29" s="183" t="s">
        <v>34</v>
      </c>
      <c r="B29" s="625"/>
      <c r="C29" s="626"/>
      <c r="D29" s="627"/>
      <c r="E29" s="179"/>
      <c r="F29" s="625"/>
      <c r="G29" s="625"/>
      <c r="H29" s="174">
        <f>SUM(H5:H28)</f>
        <v>2260000</v>
      </c>
    </row>
    <row r="31" spans="1:8" x14ac:dyDescent="0.25">
      <c r="F31" s="628"/>
    </row>
  </sheetData>
  <sheetProtection algorithmName="SHA-512" hashValue="ggbI5KPifUEiH6r0mcuNq/++OC4Sn5ltFjOuSOaPi9DJKuA6QabeilELaGlOpEM0FDc/r++EUmYDMJUuRQHnDw==" saltValue="nqlDMviSUG2jNiB1DsK6bw=="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0F9F8-D8DD-447F-82AB-F33BE472DE6C}">
  <sheetPr codeName="Sheet9">
    <tabColor theme="9" tint="0.79998168889431442"/>
  </sheetPr>
  <dimension ref="A1:AA1048423"/>
  <sheetViews>
    <sheetView zoomScaleNormal="100" workbookViewId="0">
      <selection activeCell="G7" sqref="G7"/>
    </sheetView>
  </sheetViews>
  <sheetFormatPr defaultRowHeight="13.2" x14ac:dyDescent="0.25"/>
  <cols>
    <col min="1" max="1" width="9.33203125" style="12" customWidth="1"/>
    <col min="2" max="2" width="9" style="12" bestFit="1" customWidth="1"/>
    <col min="3" max="3" width="3.109375" style="12" bestFit="1" customWidth="1"/>
    <col min="4" max="4" width="40.6640625" style="12" customWidth="1"/>
    <col min="5" max="5" width="18.44140625" style="12" bestFit="1" customWidth="1"/>
    <col min="6" max="8" width="19.5546875" style="12" customWidth="1"/>
    <col min="9" max="230" width="9.109375" style="12"/>
    <col min="231" max="231" width="9.33203125" style="12" customWidth="1"/>
    <col min="232" max="232" width="6.6640625" style="12" customWidth="1"/>
    <col min="233" max="233" width="40.6640625" style="12" customWidth="1"/>
    <col min="234" max="237" width="9.33203125" style="12" customWidth="1"/>
    <col min="238" max="486" width="9.109375" style="12"/>
    <col min="487" max="487" width="9.33203125" style="12" customWidth="1"/>
    <col min="488" max="488" width="6.6640625" style="12" customWidth="1"/>
    <col min="489" max="489" width="40.6640625" style="12" customWidth="1"/>
    <col min="490" max="493" width="9.33203125" style="12" customWidth="1"/>
    <col min="494" max="742" width="9.109375" style="12"/>
    <col min="743" max="743" width="9.33203125" style="12" customWidth="1"/>
    <col min="744" max="744" width="6.6640625" style="12" customWidth="1"/>
    <col min="745" max="745" width="40.6640625" style="12" customWidth="1"/>
    <col min="746" max="749" width="9.33203125" style="12" customWidth="1"/>
    <col min="750" max="998" width="9.109375" style="12"/>
    <col min="999" max="999" width="9.33203125" style="12" customWidth="1"/>
    <col min="1000" max="1000" width="6.6640625" style="12" customWidth="1"/>
    <col min="1001" max="1001" width="40.6640625" style="12" customWidth="1"/>
    <col min="1002" max="1005" width="9.33203125" style="12" customWidth="1"/>
    <col min="1006" max="1254" width="9.109375" style="12"/>
    <col min="1255" max="1255" width="9.33203125" style="12" customWidth="1"/>
    <col min="1256" max="1256" width="6.6640625" style="12" customWidth="1"/>
    <col min="1257" max="1257" width="40.6640625" style="12" customWidth="1"/>
    <col min="1258" max="1261" width="9.33203125" style="12" customWidth="1"/>
    <col min="1262" max="1510" width="9.109375" style="12"/>
    <col min="1511" max="1511" width="9.33203125" style="12" customWidth="1"/>
    <col min="1512" max="1512" width="6.6640625" style="12" customWidth="1"/>
    <col min="1513" max="1513" width="40.6640625" style="12" customWidth="1"/>
    <col min="1514" max="1517" width="9.33203125" style="12" customWidth="1"/>
    <col min="1518" max="1766" width="9.109375" style="12"/>
    <col min="1767" max="1767" width="9.33203125" style="12" customWidth="1"/>
    <col min="1768" max="1768" width="6.6640625" style="12" customWidth="1"/>
    <col min="1769" max="1769" width="40.6640625" style="12" customWidth="1"/>
    <col min="1770" max="1773" width="9.33203125" style="12" customWidth="1"/>
    <col min="1774" max="2022" width="9.109375" style="12"/>
    <col min="2023" max="2023" width="9.33203125" style="12" customWidth="1"/>
    <col min="2024" max="2024" width="6.6640625" style="12" customWidth="1"/>
    <col min="2025" max="2025" width="40.6640625" style="12" customWidth="1"/>
    <col min="2026" max="2029" width="9.33203125" style="12" customWidth="1"/>
    <col min="2030" max="2278" width="9.109375" style="12"/>
    <col min="2279" max="2279" width="9.33203125" style="12" customWidth="1"/>
    <col min="2280" max="2280" width="6.6640625" style="12" customWidth="1"/>
    <col min="2281" max="2281" width="40.6640625" style="12" customWidth="1"/>
    <col min="2282" max="2285" width="9.33203125" style="12" customWidth="1"/>
    <col min="2286" max="2534" width="9.109375" style="12"/>
    <col min="2535" max="2535" width="9.33203125" style="12" customWidth="1"/>
    <col min="2536" max="2536" width="6.6640625" style="12" customWidth="1"/>
    <col min="2537" max="2537" width="40.6640625" style="12" customWidth="1"/>
    <col min="2538" max="2541" width="9.33203125" style="12" customWidth="1"/>
    <col min="2542" max="2790" width="9.109375" style="12"/>
    <col min="2791" max="2791" width="9.33203125" style="12" customWidth="1"/>
    <col min="2792" max="2792" width="6.6640625" style="12" customWidth="1"/>
    <col min="2793" max="2793" width="40.6640625" style="12" customWidth="1"/>
    <col min="2794" max="2797" width="9.33203125" style="12" customWidth="1"/>
    <col min="2798" max="3046" width="9.109375" style="12"/>
    <col min="3047" max="3047" width="9.33203125" style="12" customWidth="1"/>
    <col min="3048" max="3048" width="6.6640625" style="12" customWidth="1"/>
    <col min="3049" max="3049" width="40.6640625" style="12" customWidth="1"/>
    <col min="3050" max="3053" width="9.33203125" style="12" customWidth="1"/>
    <col min="3054" max="3302" width="9.109375" style="12"/>
    <col min="3303" max="3303" width="9.33203125" style="12" customWidth="1"/>
    <col min="3304" max="3304" width="6.6640625" style="12" customWidth="1"/>
    <col min="3305" max="3305" width="40.6640625" style="12" customWidth="1"/>
    <col min="3306" max="3309" width="9.33203125" style="12" customWidth="1"/>
    <col min="3310" max="3558" width="9.109375" style="12"/>
    <col min="3559" max="3559" width="9.33203125" style="12" customWidth="1"/>
    <col min="3560" max="3560" width="6.6640625" style="12" customWidth="1"/>
    <col min="3561" max="3561" width="40.6640625" style="12" customWidth="1"/>
    <col min="3562" max="3565" width="9.33203125" style="12" customWidth="1"/>
    <col min="3566" max="3814" width="9.109375" style="12"/>
    <col min="3815" max="3815" width="9.33203125" style="12" customWidth="1"/>
    <col min="3816" max="3816" width="6.6640625" style="12" customWidth="1"/>
    <col min="3817" max="3817" width="40.6640625" style="12" customWidth="1"/>
    <col min="3818" max="3821" width="9.33203125" style="12" customWidth="1"/>
    <col min="3822" max="4070" width="9.109375" style="12"/>
    <col min="4071" max="4071" width="9.33203125" style="12" customWidth="1"/>
    <col min="4072" max="4072" width="6.6640625" style="12" customWidth="1"/>
    <col min="4073" max="4073" width="40.6640625" style="12" customWidth="1"/>
    <col min="4074" max="4077" width="9.33203125" style="12" customWidth="1"/>
    <col min="4078" max="4326" width="9.109375" style="12"/>
    <col min="4327" max="4327" width="9.33203125" style="12" customWidth="1"/>
    <col min="4328" max="4328" width="6.6640625" style="12" customWidth="1"/>
    <col min="4329" max="4329" width="40.6640625" style="12" customWidth="1"/>
    <col min="4330" max="4333" width="9.33203125" style="12" customWidth="1"/>
    <col min="4334" max="4582" width="9.109375" style="12"/>
    <col min="4583" max="4583" width="9.33203125" style="12" customWidth="1"/>
    <col min="4584" max="4584" width="6.6640625" style="12" customWidth="1"/>
    <col min="4585" max="4585" width="40.6640625" style="12" customWidth="1"/>
    <col min="4586" max="4589" width="9.33203125" style="12" customWidth="1"/>
    <col min="4590" max="4838" width="9.109375" style="12"/>
    <col min="4839" max="4839" width="9.33203125" style="12" customWidth="1"/>
    <col min="4840" max="4840" width="6.6640625" style="12" customWidth="1"/>
    <col min="4841" max="4841" width="40.6640625" style="12" customWidth="1"/>
    <col min="4842" max="4845" width="9.33203125" style="12" customWidth="1"/>
    <col min="4846" max="5094" width="9.109375" style="12"/>
    <col min="5095" max="5095" width="9.33203125" style="12" customWidth="1"/>
    <col min="5096" max="5096" width="6.6640625" style="12" customWidth="1"/>
    <col min="5097" max="5097" width="40.6640625" style="12" customWidth="1"/>
    <col min="5098" max="5101" width="9.33203125" style="12" customWidth="1"/>
    <col min="5102" max="5350" width="9.109375" style="12"/>
    <col min="5351" max="5351" width="9.33203125" style="12" customWidth="1"/>
    <col min="5352" max="5352" width="6.6640625" style="12" customWidth="1"/>
    <col min="5353" max="5353" width="40.6640625" style="12" customWidth="1"/>
    <col min="5354" max="5357" width="9.33203125" style="12" customWidth="1"/>
    <col min="5358" max="5606" width="9.109375" style="12"/>
    <col min="5607" max="5607" width="9.33203125" style="12" customWidth="1"/>
    <col min="5608" max="5608" width="6.6640625" style="12" customWidth="1"/>
    <col min="5609" max="5609" width="40.6640625" style="12" customWidth="1"/>
    <col min="5610" max="5613" width="9.33203125" style="12" customWidth="1"/>
    <col min="5614" max="5862" width="9.109375" style="12"/>
    <col min="5863" max="5863" width="9.33203125" style="12" customWidth="1"/>
    <col min="5864" max="5864" width="6.6640625" style="12" customWidth="1"/>
    <col min="5865" max="5865" width="40.6640625" style="12" customWidth="1"/>
    <col min="5866" max="5869" width="9.33203125" style="12" customWidth="1"/>
    <col min="5870" max="6118" width="9.109375" style="12"/>
    <col min="6119" max="6119" width="9.33203125" style="12" customWidth="1"/>
    <col min="6120" max="6120" width="6.6640625" style="12" customWidth="1"/>
    <col min="6121" max="6121" width="40.6640625" style="12" customWidth="1"/>
    <col min="6122" max="6125" width="9.33203125" style="12" customWidth="1"/>
    <col min="6126" max="6374" width="9.109375" style="12"/>
    <col min="6375" max="6375" width="9.33203125" style="12" customWidth="1"/>
    <col min="6376" max="6376" width="6.6640625" style="12" customWidth="1"/>
    <col min="6377" max="6377" width="40.6640625" style="12" customWidth="1"/>
    <col min="6378" max="6381" width="9.33203125" style="12" customWidth="1"/>
    <col min="6382" max="6630" width="9.109375" style="12"/>
    <col min="6631" max="6631" width="9.33203125" style="12" customWidth="1"/>
    <col min="6632" max="6632" width="6.6640625" style="12" customWidth="1"/>
    <col min="6633" max="6633" width="40.6640625" style="12" customWidth="1"/>
    <col min="6634" max="6637" width="9.33203125" style="12" customWidth="1"/>
    <col min="6638" max="6886" width="9.109375" style="12"/>
    <col min="6887" max="6887" width="9.33203125" style="12" customWidth="1"/>
    <col min="6888" max="6888" width="6.6640625" style="12" customWidth="1"/>
    <col min="6889" max="6889" width="40.6640625" style="12" customWidth="1"/>
    <col min="6890" max="6893" width="9.33203125" style="12" customWidth="1"/>
    <col min="6894" max="7142" width="9.109375" style="12"/>
    <col min="7143" max="7143" width="9.33203125" style="12" customWidth="1"/>
    <col min="7144" max="7144" width="6.6640625" style="12" customWidth="1"/>
    <col min="7145" max="7145" width="40.6640625" style="12" customWidth="1"/>
    <col min="7146" max="7149" width="9.33203125" style="12" customWidth="1"/>
    <col min="7150" max="7398" width="9.109375" style="12"/>
    <col min="7399" max="7399" width="9.33203125" style="12" customWidth="1"/>
    <col min="7400" max="7400" width="6.6640625" style="12" customWidth="1"/>
    <col min="7401" max="7401" width="40.6640625" style="12" customWidth="1"/>
    <col min="7402" max="7405" width="9.33203125" style="12" customWidth="1"/>
    <col min="7406" max="7654" width="9.109375" style="12"/>
    <col min="7655" max="7655" width="9.33203125" style="12" customWidth="1"/>
    <col min="7656" max="7656" width="6.6640625" style="12" customWidth="1"/>
    <col min="7657" max="7657" width="40.6640625" style="12" customWidth="1"/>
    <col min="7658" max="7661" width="9.33203125" style="12" customWidth="1"/>
    <col min="7662" max="7910" width="9.109375" style="12"/>
    <col min="7911" max="7911" width="9.33203125" style="12" customWidth="1"/>
    <col min="7912" max="7912" width="6.6640625" style="12" customWidth="1"/>
    <col min="7913" max="7913" width="40.6640625" style="12" customWidth="1"/>
    <col min="7914" max="7917" width="9.33203125" style="12" customWidth="1"/>
    <col min="7918" max="8166" width="9.109375" style="12"/>
    <col min="8167" max="8167" width="9.33203125" style="12" customWidth="1"/>
    <col min="8168" max="8168" width="6.6640625" style="12" customWidth="1"/>
    <col min="8169" max="8169" width="40.6640625" style="12" customWidth="1"/>
    <col min="8170" max="8173" width="9.33203125" style="12" customWidth="1"/>
    <col min="8174" max="8422" width="9.109375" style="12"/>
    <col min="8423" max="8423" width="9.33203125" style="12" customWidth="1"/>
    <col min="8424" max="8424" width="6.6640625" style="12" customWidth="1"/>
    <col min="8425" max="8425" width="40.6640625" style="12" customWidth="1"/>
    <col min="8426" max="8429" width="9.33203125" style="12" customWidth="1"/>
    <col min="8430" max="8678" width="9.109375" style="12"/>
    <col min="8679" max="8679" width="9.33203125" style="12" customWidth="1"/>
    <col min="8680" max="8680" width="6.6640625" style="12" customWidth="1"/>
    <col min="8681" max="8681" width="40.6640625" style="12" customWidth="1"/>
    <col min="8682" max="8685" width="9.33203125" style="12" customWidth="1"/>
    <col min="8686" max="8934" width="9.109375" style="12"/>
    <col min="8935" max="8935" width="9.33203125" style="12" customWidth="1"/>
    <col min="8936" max="8936" width="6.6640625" style="12" customWidth="1"/>
    <col min="8937" max="8937" width="40.6640625" style="12" customWidth="1"/>
    <col min="8938" max="8941" width="9.33203125" style="12" customWidth="1"/>
    <col min="8942" max="9190" width="9.109375" style="12"/>
    <col min="9191" max="9191" width="9.33203125" style="12" customWidth="1"/>
    <col min="9192" max="9192" width="6.6640625" style="12" customWidth="1"/>
    <col min="9193" max="9193" width="40.6640625" style="12" customWidth="1"/>
    <col min="9194" max="9197" width="9.33203125" style="12" customWidth="1"/>
    <col min="9198" max="9446" width="9.109375" style="12"/>
    <col min="9447" max="9447" width="9.33203125" style="12" customWidth="1"/>
    <col min="9448" max="9448" width="6.6640625" style="12" customWidth="1"/>
    <col min="9449" max="9449" width="40.6640625" style="12" customWidth="1"/>
    <col min="9450" max="9453" width="9.33203125" style="12" customWidth="1"/>
    <col min="9454" max="9702" width="9.109375" style="12"/>
    <col min="9703" max="9703" width="9.33203125" style="12" customWidth="1"/>
    <col min="9704" max="9704" width="6.6640625" style="12" customWidth="1"/>
    <col min="9705" max="9705" width="40.6640625" style="12" customWidth="1"/>
    <col min="9706" max="9709" width="9.33203125" style="12" customWidth="1"/>
    <col min="9710" max="9958" width="9.109375" style="12"/>
    <col min="9959" max="9959" width="9.33203125" style="12" customWidth="1"/>
    <col min="9960" max="9960" width="6.6640625" style="12" customWidth="1"/>
    <col min="9961" max="9961" width="40.6640625" style="12" customWidth="1"/>
    <col min="9962" max="9965" width="9.33203125" style="12" customWidth="1"/>
    <col min="9966" max="10214" width="9.109375" style="12"/>
    <col min="10215" max="10215" width="9.33203125" style="12" customWidth="1"/>
    <col min="10216" max="10216" width="6.6640625" style="12" customWidth="1"/>
    <col min="10217" max="10217" width="40.6640625" style="12" customWidth="1"/>
    <col min="10218" max="10221" width="9.33203125" style="12" customWidth="1"/>
    <col min="10222" max="10470" width="9.109375" style="12"/>
    <col min="10471" max="10471" width="9.33203125" style="12" customWidth="1"/>
    <col min="10472" max="10472" width="6.6640625" style="12" customWidth="1"/>
    <col min="10473" max="10473" width="40.6640625" style="12" customWidth="1"/>
    <col min="10474" max="10477" width="9.33203125" style="12" customWidth="1"/>
    <col min="10478" max="10726" width="9.109375" style="12"/>
    <col min="10727" max="10727" width="9.33203125" style="12" customWidth="1"/>
    <col min="10728" max="10728" width="6.6640625" style="12" customWidth="1"/>
    <col min="10729" max="10729" width="40.6640625" style="12" customWidth="1"/>
    <col min="10730" max="10733" width="9.33203125" style="12" customWidth="1"/>
    <col min="10734" max="10982" width="9.109375" style="12"/>
    <col min="10983" max="10983" width="9.33203125" style="12" customWidth="1"/>
    <col min="10984" max="10984" width="6.6640625" style="12" customWidth="1"/>
    <col min="10985" max="10985" width="40.6640625" style="12" customWidth="1"/>
    <col min="10986" max="10989" width="9.33203125" style="12" customWidth="1"/>
    <col min="10990" max="11238" width="9.109375" style="12"/>
    <col min="11239" max="11239" width="9.33203125" style="12" customWidth="1"/>
    <col min="11240" max="11240" width="6.6640625" style="12" customWidth="1"/>
    <col min="11241" max="11241" width="40.6640625" style="12" customWidth="1"/>
    <col min="11242" max="11245" width="9.33203125" style="12" customWidth="1"/>
    <col min="11246" max="11494" width="9.109375" style="12"/>
    <col min="11495" max="11495" width="9.33203125" style="12" customWidth="1"/>
    <col min="11496" max="11496" width="6.6640625" style="12" customWidth="1"/>
    <col min="11497" max="11497" width="40.6640625" style="12" customWidth="1"/>
    <col min="11498" max="11501" width="9.33203125" style="12" customWidth="1"/>
    <col min="11502" max="11750" width="9.109375" style="12"/>
    <col min="11751" max="11751" width="9.33203125" style="12" customWidth="1"/>
    <col min="11752" max="11752" width="6.6640625" style="12" customWidth="1"/>
    <col min="11753" max="11753" width="40.6640625" style="12" customWidth="1"/>
    <col min="11754" max="11757" width="9.33203125" style="12" customWidth="1"/>
    <col min="11758" max="12006" width="9.109375" style="12"/>
    <col min="12007" max="12007" width="9.33203125" style="12" customWidth="1"/>
    <col min="12008" max="12008" width="6.6640625" style="12" customWidth="1"/>
    <col min="12009" max="12009" width="40.6640625" style="12" customWidth="1"/>
    <col min="12010" max="12013" width="9.33203125" style="12" customWidth="1"/>
    <col min="12014" max="12262" width="9.109375" style="12"/>
    <col min="12263" max="12263" width="9.33203125" style="12" customWidth="1"/>
    <col min="12264" max="12264" width="6.6640625" style="12" customWidth="1"/>
    <col min="12265" max="12265" width="40.6640625" style="12" customWidth="1"/>
    <col min="12266" max="12269" width="9.33203125" style="12" customWidth="1"/>
    <col min="12270" max="12518" width="9.109375" style="12"/>
    <col min="12519" max="12519" width="9.33203125" style="12" customWidth="1"/>
    <col min="12520" max="12520" width="6.6640625" style="12" customWidth="1"/>
    <col min="12521" max="12521" width="40.6640625" style="12" customWidth="1"/>
    <col min="12522" max="12525" width="9.33203125" style="12" customWidth="1"/>
    <col min="12526" max="12774" width="9.109375" style="12"/>
    <col min="12775" max="12775" width="9.33203125" style="12" customWidth="1"/>
    <col min="12776" max="12776" width="6.6640625" style="12" customWidth="1"/>
    <col min="12777" max="12777" width="40.6640625" style="12" customWidth="1"/>
    <col min="12778" max="12781" width="9.33203125" style="12" customWidth="1"/>
    <col min="12782" max="13030" width="9.109375" style="12"/>
    <col min="13031" max="13031" width="9.33203125" style="12" customWidth="1"/>
    <col min="13032" max="13032" width="6.6640625" style="12" customWidth="1"/>
    <col min="13033" max="13033" width="40.6640625" style="12" customWidth="1"/>
    <col min="13034" max="13037" width="9.33203125" style="12" customWidth="1"/>
    <col min="13038" max="13286" width="9.109375" style="12"/>
    <col min="13287" max="13287" width="9.33203125" style="12" customWidth="1"/>
    <col min="13288" max="13288" width="6.6640625" style="12" customWidth="1"/>
    <col min="13289" max="13289" width="40.6640625" style="12" customWidth="1"/>
    <col min="13290" max="13293" width="9.33203125" style="12" customWidth="1"/>
    <col min="13294" max="13542" width="9.109375" style="12"/>
    <col min="13543" max="13543" width="9.33203125" style="12" customWidth="1"/>
    <col min="13544" max="13544" width="6.6640625" style="12" customWidth="1"/>
    <col min="13545" max="13545" width="40.6640625" style="12" customWidth="1"/>
    <col min="13546" max="13549" width="9.33203125" style="12" customWidth="1"/>
    <col min="13550" max="13798" width="9.109375" style="12"/>
    <col min="13799" max="13799" width="9.33203125" style="12" customWidth="1"/>
    <col min="13800" max="13800" width="6.6640625" style="12" customWidth="1"/>
    <col min="13801" max="13801" width="40.6640625" style="12" customWidth="1"/>
    <col min="13802" max="13805" width="9.33203125" style="12" customWidth="1"/>
    <col min="13806" max="14054" width="9.109375" style="12"/>
    <col min="14055" max="14055" width="9.33203125" style="12" customWidth="1"/>
    <col min="14056" max="14056" width="6.6640625" style="12" customWidth="1"/>
    <col min="14057" max="14057" width="40.6640625" style="12" customWidth="1"/>
    <col min="14058" max="14061" width="9.33203125" style="12" customWidth="1"/>
    <col min="14062" max="14310" width="9.109375" style="12"/>
    <col min="14311" max="14311" width="9.33203125" style="12" customWidth="1"/>
    <col min="14312" max="14312" width="6.6640625" style="12" customWidth="1"/>
    <col min="14313" max="14313" width="40.6640625" style="12" customWidth="1"/>
    <col min="14314" max="14317" width="9.33203125" style="12" customWidth="1"/>
    <col min="14318" max="14566" width="9.109375" style="12"/>
    <col min="14567" max="14567" width="9.33203125" style="12" customWidth="1"/>
    <col min="14568" max="14568" width="6.6640625" style="12" customWidth="1"/>
    <col min="14569" max="14569" width="40.6640625" style="12" customWidth="1"/>
    <col min="14570" max="14573" width="9.33203125" style="12" customWidth="1"/>
    <col min="14574" max="14822" width="9.109375" style="12"/>
    <col min="14823" max="14823" width="9.33203125" style="12" customWidth="1"/>
    <col min="14824" max="14824" width="6.6640625" style="12" customWidth="1"/>
    <col min="14825" max="14825" width="40.6640625" style="12" customWidth="1"/>
    <col min="14826" max="14829" width="9.33203125" style="12" customWidth="1"/>
    <col min="14830" max="15078" width="9.109375" style="12"/>
    <col min="15079" max="15079" width="9.33203125" style="12" customWidth="1"/>
    <col min="15080" max="15080" width="6.6640625" style="12" customWidth="1"/>
    <col min="15081" max="15081" width="40.6640625" style="12" customWidth="1"/>
    <col min="15082" max="15085" width="9.33203125" style="12" customWidth="1"/>
    <col min="15086" max="15334" width="9.109375" style="12"/>
    <col min="15335" max="15335" width="9.33203125" style="12" customWidth="1"/>
    <col min="15336" max="15336" width="6.6640625" style="12" customWidth="1"/>
    <col min="15337" max="15337" width="40.6640625" style="12" customWidth="1"/>
    <col min="15338" max="15341" width="9.33203125" style="12" customWidth="1"/>
    <col min="15342" max="15590" width="9.109375" style="12"/>
    <col min="15591" max="15591" width="9.33203125" style="12" customWidth="1"/>
    <col min="15592" max="15592" width="6.6640625" style="12" customWidth="1"/>
    <col min="15593" max="15593" width="40.6640625" style="12" customWidth="1"/>
    <col min="15594" max="15597" width="9.33203125" style="12" customWidth="1"/>
    <col min="15598" max="15846" width="9.109375" style="12"/>
    <col min="15847" max="15847" width="9.33203125" style="12" customWidth="1"/>
    <col min="15848" max="15848" width="6.6640625" style="12" customWidth="1"/>
    <col min="15849" max="15849" width="40.6640625" style="12" customWidth="1"/>
    <col min="15850" max="15853" width="9.33203125" style="12" customWidth="1"/>
    <col min="15854" max="16102" width="9.109375" style="12"/>
    <col min="16103" max="16103" width="9.33203125" style="12" customWidth="1"/>
    <col min="16104" max="16104" width="6.6640625" style="12" customWidth="1"/>
    <col min="16105" max="16105" width="40.6640625" style="12" customWidth="1"/>
    <col min="16106" max="16109" width="9.33203125" style="12" customWidth="1"/>
    <col min="16110" max="16384" width="9.109375" style="12"/>
  </cols>
  <sheetData>
    <row r="1" spans="1:27" x14ac:dyDescent="0.25">
      <c r="A1" s="22" t="s">
        <v>707</v>
      </c>
      <c r="B1" s="587"/>
      <c r="C1" s="587"/>
      <c r="D1" s="587"/>
      <c r="E1" s="771" t="s">
        <v>708</v>
      </c>
      <c r="F1" s="771"/>
      <c r="G1" s="771"/>
      <c r="H1" s="771"/>
    </row>
    <row r="2" spans="1:27" ht="12.75" customHeight="1" x14ac:dyDescent="0.25">
      <c r="A2" s="23" t="s">
        <v>0</v>
      </c>
      <c r="B2" s="23"/>
      <c r="C2" s="24"/>
      <c r="D2" s="9" t="s">
        <v>1</v>
      </c>
      <c r="E2" s="9" t="s">
        <v>2</v>
      </c>
      <c r="F2" s="9" t="s">
        <v>3</v>
      </c>
      <c r="G2" s="9" t="s">
        <v>4</v>
      </c>
      <c r="H2" s="9" t="s">
        <v>5</v>
      </c>
    </row>
    <row r="3" spans="1:27" x14ac:dyDescent="0.25">
      <c r="A3" s="13"/>
      <c r="B3" s="13"/>
      <c r="C3" s="21"/>
      <c r="D3" s="173"/>
      <c r="E3" s="11"/>
      <c r="F3" s="11"/>
      <c r="G3" s="173"/>
      <c r="H3" s="173"/>
    </row>
    <row r="4" spans="1:27" x14ac:dyDescent="0.25">
      <c r="A4" s="618"/>
      <c r="B4" s="618"/>
      <c r="C4" s="650"/>
      <c r="D4" s="173"/>
      <c r="E4" s="11"/>
      <c r="F4" s="11"/>
      <c r="G4" s="173"/>
      <c r="H4" s="173"/>
    </row>
    <row r="5" spans="1:27" x14ac:dyDescent="0.25">
      <c r="A5" s="13" t="s">
        <v>709</v>
      </c>
      <c r="B5" s="13"/>
      <c r="C5" s="21"/>
      <c r="D5" s="32" t="s">
        <v>712</v>
      </c>
      <c r="E5" s="11"/>
      <c r="F5" s="11"/>
      <c r="G5" s="173"/>
      <c r="H5" s="172"/>
    </row>
    <row r="6" spans="1:27" ht="39.6" x14ac:dyDescent="0.25">
      <c r="A6" s="13"/>
      <c r="B6" s="13" t="s">
        <v>710</v>
      </c>
      <c r="C6" s="21"/>
      <c r="D6" s="620" t="s">
        <v>5981</v>
      </c>
      <c r="E6" s="11"/>
      <c r="F6" s="11"/>
      <c r="G6" s="173"/>
      <c r="H6" s="172"/>
    </row>
    <row r="7" spans="1:27" x14ac:dyDescent="0.25">
      <c r="A7" s="13"/>
      <c r="B7" s="13"/>
      <c r="C7" s="21" t="s">
        <v>37</v>
      </c>
      <c r="D7" s="33" t="s">
        <v>4426</v>
      </c>
      <c r="E7" s="11" t="s">
        <v>136</v>
      </c>
      <c r="F7" s="11">
        <v>3500</v>
      </c>
      <c r="G7" s="169"/>
      <c r="H7" s="172">
        <f>F7*G7</f>
        <v>0</v>
      </c>
    </row>
    <row r="8" spans="1:27" ht="39.6" x14ac:dyDescent="0.25">
      <c r="A8" s="13"/>
      <c r="B8" s="13" t="s">
        <v>711</v>
      </c>
      <c r="C8" s="21"/>
      <c r="D8" s="33" t="s">
        <v>5984</v>
      </c>
      <c r="E8" s="11"/>
      <c r="F8" s="11"/>
      <c r="G8" s="114"/>
      <c r="H8" s="172"/>
    </row>
    <row r="9" spans="1:27" x14ac:dyDescent="0.25">
      <c r="A9" s="13"/>
      <c r="B9" s="13"/>
      <c r="C9" s="21" t="s">
        <v>37</v>
      </c>
      <c r="D9" s="33" t="s">
        <v>6498</v>
      </c>
      <c r="E9" s="11" t="s">
        <v>136</v>
      </c>
      <c r="F9" s="11">
        <v>40</v>
      </c>
      <c r="G9" s="169"/>
      <c r="H9" s="172">
        <f>F9*G9</f>
        <v>0</v>
      </c>
    </row>
    <row r="10" spans="1:27" customFormat="1" ht="26.4" x14ac:dyDescent="0.25">
      <c r="A10" s="13" t="s">
        <v>714</v>
      </c>
      <c r="B10" s="13"/>
      <c r="C10" s="21"/>
      <c r="D10" s="31" t="s">
        <v>715</v>
      </c>
      <c r="E10" s="27"/>
      <c r="F10" s="6"/>
      <c r="G10" s="711"/>
      <c r="H10" s="709"/>
      <c r="Q10" s="708"/>
      <c r="R10" s="709"/>
      <c r="T10" s="591" t="str">
        <f t="shared" ref="T10:T12" si="0">IFERROR(ROUNDUP(IF(OR(G10=0,G10="sum",G10="Cost",G10=10%),"",(1+$S$1)*Q10),0),"")</f>
        <v/>
      </c>
      <c r="U10" s="591" t="str">
        <f t="shared" ref="U10:U12" si="1">IFERROR(ROUNDUP(IF(OR(G10="sum",G10="Cost"),(1+$S$1)*R10,""),0),"")</f>
        <v/>
      </c>
      <c r="AA10" s="12" t="s">
        <v>6840</v>
      </c>
    </row>
    <row r="11" spans="1:27" customFormat="1" ht="39.6" x14ac:dyDescent="0.25">
      <c r="A11" s="7"/>
      <c r="B11" s="13" t="s">
        <v>716</v>
      </c>
      <c r="C11" s="21"/>
      <c r="D11" s="287" t="s">
        <v>5981</v>
      </c>
      <c r="E11" s="27"/>
      <c r="F11" s="6"/>
      <c r="G11" s="711"/>
      <c r="H11" s="709"/>
      <c r="Q11" s="708"/>
      <c r="R11" s="709"/>
      <c r="T11" s="591" t="str">
        <f t="shared" si="0"/>
        <v/>
      </c>
      <c r="U11" s="591" t="str">
        <f t="shared" si="1"/>
        <v/>
      </c>
    </row>
    <row r="12" spans="1:27" customFormat="1" x14ac:dyDescent="0.25">
      <c r="A12" s="7"/>
      <c r="B12" s="13"/>
      <c r="C12" s="21" t="s">
        <v>37</v>
      </c>
      <c r="D12" s="287" t="s">
        <v>4426</v>
      </c>
      <c r="E12" s="11" t="s">
        <v>136</v>
      </c>
      <c r="F12" s="6">
        <v>1600</v>
      </c>
      <c r="G12" s="274"/>
      <c r="H12" s="710">
        <f>F12*G12</f>
        <v>0</v>
      </c>
      <c r="Q12" s="708">
        <v>70</v>
      </c>
      <c r="R12" s="710">
        <f>P12*Q12</f>
        <v>0</v>
      </c>
      <c r="T12" s="591" t="str">
        <f t="shared" si="0"/>
        <v/>
      </c>
      <c r="U12" s="591" t="str">
        <f t="shared" si="1"/>
        <v/>
      </c>
    </row>
    <row r="13" spans="1:27" ht="26.4" x14ac:dyDescent="0.25">
      <c r="A13" s="13" t="s">
        <v>722</v>
      </c>
      <c r="B13" s="13"/>
      <c r="C13" s="21"/>
      <c r="D13" s="32" t="s">
        <v>723</v>
      </c>
      <c r="E13" s="11"/>
      <c r="F13" s="11"/>
      <c r="G13" s="594"/>
      <c r="H13" s="610"/>
    </row>
    <row r="14" spans="1:27" ht="15.6" x14ac:dyDescent="0.25">
      <c r="A14" s="13"/>
      <c r="B14" s="13" t="s">
        <v>724</v>
      </c>
      <c r="C14" s="21"/>
      <c r="D14" s="33" t="s">
        <v>731</v>
      </c>
      <c r="E14" s="11" t="s">
        <v>124</v>
      </c>
      <c r="F14" s="11">
        <v>1300</v>
      </c>
      <c r="G14" s="169"/>
      <c r="H14" s="172">
        <f>F14*G14</f>
        <v>0</v>
      </c>
    </row>
    <row r="15" spans="1:27" x14ac:dyDescent="0.25">
      <c r="A15" s="13" t="s">
        <v>741</v>
      </c>
      <c r="B15" s="13"/>
      <c r="C15" s="21"/>
      <c r="D15" s="32" t="s">
        <v>6825</v>
      </c>
      <c r="E15" s="11"/>
      <c r="F15" s="11"/>
      <c r="G15" s="114"/>
      <c r="H15" s="172"/>
    </row>
    <row r="16" spans="1:27" ht="26.4" x14ac:dyDescent="0.25">
      <c r="A16" s="13"/>
      <c r="B16" s="13" t="s">
        <v>743</v>
      </c>
      <c r="C16" s="21"/>
      <c r="D16" s="33" t="s">
        <v>6783</v>
      </c>
      <c r="E16" s="17" t="s">
        <v>429</v>
      </c>
      <c r="F16" s="11">
        <v>192</v>
      </c>
      <c r="G16" s="169"/>
      <c r="H16" s="172">
        <f>F16*G16</f>
        <v>0</v>
      </c>
    </row>
    <row r="17" spans="1:8" ht="26.4" x14ac:dyDescent="0.25">
      <c r="A17" s="13"/>
      <c r="B17" s="13" t="s">
        <v>745</v>
      </c>
      <c r="C17" s="21"/>
      <c r="D17" s="33" t="s">
        <v>5977</v>
      </c>
      <c r="E17" s="11" t="s">
        <v>136</v>
      </c>
      <c r="F17" s="11">
        <v>5140</v>
      </c>
      <c r="G17" s="169"/>
      <c r="H17" s="172">
        <f>F17*G17</f>
        <v>0</v>
      </c>
    </row>
    <row r="18" spans="1:8" x14ac:dyDescent="0.25">
      <c r="A18" s="13"/>
      <c r="B18" s="13" t="s">
        <v>746</v>
      </c>
      <c r="C18" s="21"/>
      <c r="D18" s="33" t="s">
        <v>6784</v>
      </c>
      <c r="E18" s="17" t="s">
        <v>429</v>
      </c>
      <c r="F18" s="11">
        <v>192</v>
      </c>
      <c r="G18" s="169"/>
      <c r="H18" s="172">
        <f>F18*G18</f>
        <v>0</v>
      </c>
    </row>
    <row r="19" spans="1:8" x14ac:dyDescent="0.25">
      <c r="A19" s="13"/>
      <c r="B19" s="13"/>
      <c r="C19" s="21"/>
      <c r="D19" s="15"/>
      <c r="E19" s="11"/>
      <c r="F19" s="11"/>
      <c r="G19" s="173"/>
      <c r="H19" s="172"/>
    </row>
    <row r="20" spans="1:8" x14ac:dyDescent="0.25">
      <c r="A20" s="13"/>
      <c r="B20" s="13"/>
      <c r="C20" s="21"/>
      <c r="D20" s="15"/>
      <c r="E20" s="11"/>
      <c r="F20" s="11"/>
      <c r="G20" s="173"/>
      <c r="H20" s="172"/>
    </row>
    <row r="21" spans="1:8" x14ac:dyDescent="0.25">
      <c r="A21" s="13"/>
      <c r="B21" s="13"/>
      <c r="C21" s="21"/>
      <c r="D21" s="202"/>
      <c r="E21" s="11"/>
      <c r="F21" s="11"/>
      <c r="G21" s="173"/>
      <c r="H21" s="172"/>
    </row>
    <row r="22" spans="1:8" x14ac:dyDescent="0.25">
      <c r="A22" s="183" t="s">
        <v>34</v>
      </c>
      <c r="B22" s="625"/>
      <c r="C22" s="626"/>
      <c r="D22" s="627"/>
      <c r="E22" s="179"/>
      <c r="F22" s="625"/>
      <c r="G22" s="625"/>
      <c r="H22" s="174">
        <f>SUM(H5:H21)</f>
        <v>0</v>
      </c>
    </row>
    <row r="1048423" spans="5:5" x14ac:dyDescent="0.25">
      <c r="E1048423" s="11"/>
    </row>
  </sheetData>
  <sheetProtection algorithmName="SHA-512" hashValue="qH5SUstU+1F1sKN31Reu56AYVAhDjGWxrxti7J3wllwL9u2ovXpLrucOiYPvCMLR304ANNqy1N4DxG/8l8CT8w==" saltValue="HcQKKP2T4Losm9xSHsyCKg=="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367DE-2894-4AAF-A8D8-2DAA08479CE3}">
  <sheetPr codeName="Sheet10"/>
  <dimension ref="A1:I10485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9" ht="48" customHeight="1" x14ac:dyDescent="0.25">
      <c r="A1" s="39" t="s">
        <v>766</v>
      </c>
      <c r="B1" s="40"/>
      <c r="C1" s="40"/>
      <c r="D1" s="40"/>
      <c r="E1" s="774" t="s">
        <v>767</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x14ac:dyDescent="0.25">
      <c r="A5" s="48" t="s">
        <v>768</v>
      </c>
      <c r="B5" s="44"/>
      <c r="C5" s="46"/>
      <c r="D5" s="157" t="s">
        <v>927</v>
      </c>
      <c r="E5" s="6"/>
      <c r="F5" s="6"/>
      <c r="G5" s="6"/>
      <c r="H5" s="89"/>
    </row>
    <row r="6" spans="1:9" ht="39.6" x14ac:dyDescent="0.25">
      <c r="A6" s="44"/>
      <c r="B6" s="48" t="s">
        <v>769</v>
      </c>
      <c r="C6" s="46"/>
      <c r="D6" s="290" t="s">
        <v>4514</v>
      </c>
      <c r="E6" s="11"/>
      <c r="F6" s="6"/>
      <c r="G6" s="6"/>
      <c r="H6" s="89"/>
      <c r="I6" s="307" t="s">
        <v>5398</v>
      </c>
    </row>
    <row r="7" spans="1:9" x14ac:dyDescent="0.25">
      <c r="A7" s="44"/>
      <c r="B7" s="48"/>
      <c r="C7" s="53" t="s">
        <v>37</v>
      </c>
      <c r="D7" s="290" t="s">
        <v>4494</v>
      </c>
      <c r="E7" s="11" t="s">
        <v>136</v>
      </c>
      <c r="F7" s="46"/>
      <c r="G7" s="94"/>
      <c r="H7" s="89">
        <f>F7*G7</f>
        <v>0</v>
      </c>
      <c r="I7" s="307" t="s">
        <v>5398</v>
      </c>
    </row>
    <row r="8" spans="1:9" x14ac:dyDescent="0.25">
      <c r="A8" s="44"/>
      <c r="B8" s="48"/>
      <c r="C8" s="53" t="s">
        <v>39</v>
      </c>
      <c r="D8" s="290" t="s">
        <v>4494</v>
      </c>
      <c r="E8" s="11" t="s">
        <v>136</v>
      </c>
      <c r="F8" s="46"/>
      <c r="G8" s="94"/>
      <c r="H8" s="89">
        <f>F8*G8</f>
        <v>0</v>
      </c>
      <c r="I8" s="307" t="s">
        <v>5398</v>
      </c>
    </row>
    <row r="9" spans="1:9" ht="39.6" x14ac:dyDescent="0.25">
      <c r="A9" s="44"/>
      <c r="B9" s="48" t="s">
        <v>770</v>
      </c>
      <c r="C9" s="53"/>
      <c r="D9" s="290" t="s">
        <v>4515</v>
      </c>
      <c r="E9" s="27"/>
      <c r="F9" s="6"/>
      <c r="G9" s="95"/>
      <c r="H9" s="89"/>
      <c r="I9" s="307" t="s">
        <v>5398</v>
      </c>
    </row>
    <row r="10" spans="1:9" x14ac:dyDescent="0.25">
      <c r="A10" s="48"/>
      <c r="B10" s="48"/>
      <c r="C10" s="53" t="s">
        <v>37</v>
      </c>
      <c r="D10" s="290" t="s">
        <v>4494</v>
      </c>
      <c r="E10" s="11" t="s">
        <v>136</v>
      </c>
      <c r="F10" s="46"/>
      <c r="G10" s="94"/>
      <c r="H10" s="89">
        <f>F10*G10</f>
        <v>0</v>
      </c>
      <c r="I10" s="307" t="s">
        <v>5398</v>
      </c>
    </row>
    <row r="11" spans="1:9" x14ac:dyDescent="0.25">
      <c r="A11" s="44"/>
      <c r="B11" s="48"/>
      <c r="C11" s="53" t="s">
        <v>39</v>
      </c>
      <c r="D11" s="290" t="s">
        <v>4494</v>
      </c>
      <c r="E11" s="11" t="s">
        <v>136</v>
      </c>
      <c r="F11" s="46"/>
      <c r="G11" s="94"/>
      <c r="H11" s="89">
        <f>F11*G11</f>
        <v>0</v>
      </c>
      <c r="I11" s="307" t="s">
        <v>5398</v>
      </c>
    </row>
    <row r="12" spans="1:9" x14ac:dyDescent="0.25">
      <c r="A12" s="44"/>
      <c r="B12" s="48" t="s">
        <v>771</v>
      </c>
      <c r="C12" s="53"/>
      <c r="D12" s="290" t="s">
        <v>4516</v>
      </c>
      <c r="E12" s="276"/>
      <c r="F12" s="46"/>
      <c r="G12" s="94"/>
      <c r="H12" s="89">
        <f>F12*G12</f>
        <v>0</v>
      </c>
      <c r="I12" s="307" t="s">
        <v>5398</v>
      </c>
    </row>
    <row r="13" spans="1:9" x14ac:dyDescent="0.25">
      <c r="A13" s="48" t="s">
        <v>772</v>
      </c>
      <c r="B13" s="48"/>
      <c r="C13" s="53"/>
      <c r="D13" s="291" t="s">
        <v>773</v>
      </c>
      <c r="E13" s="27"/>
      <c r="F13" s="6"/>
      <c r="G13" s="95"/>
      <c r="H13" s="89"/>
    </row>
    <row r="14" spans="1:9" ht="26.4" x14ac:dyDescent="0.25">
      <c r="A14" s="44"/>
      <c r="B14" s="48" t="s">
        <v>774</v>
      </c>
      <c r="C14" s="53"/>
      <c r="D14" s="290" t="s">
        <v>4517</v>
      </c>
      <c r="E14" s="27"/>
      <c r="F14" s="6"/>
      <c r="G14" s="95"/>
      <c r="H14" s="89"/>
      <c r="I14" s="307" t="s">
        <v>5398</v>
      </c>
    </row>
    <row r="15" spans="1:9" x14ac:dyDescent="0.25">
      <c r="A15" s="44"/>
      <c r="B15" s="48"/>
      <c r="C15" s="53" t="s">
        <v>37</v>
      </c>
      <c r="D15" s="290" t="s">
        <v>4494</v>
      </c>
      <c r="E15" s="17" t="s">
        <v>429</v>
      </c>
      <c r="F15" s="46"/>
      <c r="G15" s="94"/>
      <c r="H15" s="89">
        <f>F15*G15</f>
        <v>0</v>
      </c>
      <c r="I15" s="307" t="s">
        <v>5398</v>
      </c>
    </row>
    <row r="16" spans="1:9" x14ac:dyDescent="0.25">
      <c r="A16" s="44"/>
      <c r="B16" s="48"/>
      <c r="C16" s="53" t="s">
        <v>39</v>
      </c>
      <c r="D16" s="290" t="s">
        <v>4494</v>
      </c>
      <c r="E16" s="17" t="s">
        <v>429</v>
      </c>
      <c r="F16" s="46"/>
      <c r="G16" s="94"/>
      <c r="H16" s="89">
        <f>F16*G16</f>
        <v>0</v>
      </c>
      <c r="I16" s="307" t="s">
        <v>5398</v>
      </c>
    </row>
    <row r="17" spans="1:9" ht="26.4" x14ac:dyDescent="0.25">
      <c r="A17" s="44"/>
      <c r="B17" s="48" t="s">
        <v>775</v>
      </c>
      <c r="C17" s="53"/>
      <c r="D17" s="290" t="s">
        <v>4517</v>
      </c>
      <c r="E17" s="27"/>
      <c r="F17" s="6"/>
      <c r="G17" s="95"/>
      <c r="H17" s="89"/>
      <c r="I17" s="307" t="s">
        <v>5398</v>
      </c>
    </row>
    <row r="18" spans="1:9" x14ac:dyDescent="0.25">
      <c r="A18" s="48"/>
      <c r="B18" s="48"/>
      <c r="C18" s="53" t="s">
        <v>37</v>
      </c>
      <c r="D18" s="290" t="s">
        <v>4494</v>
      </c>
      <c r="E18" s="17" t="s">
        <v>429</v>
      </c>
      <c r="F18" s="46"/>
      <c r="G18" s="94"/>
      <c r="H18" s="89">
        <f>F18*G18</f>
        <v>0</v>
      </c>
      <c r="I18" s="307" t="s">
        <v>5398</v>
      </c>
    </row>
    <row r="19" spans="1:9" x14ac:dyDescent="0.25">
      <c r="A19" s="48"/>
      <c r="B19" s="48"/>
      <c r="C19" s="53" t="s">
        <v>39</v>
      </c>
      <c r="D19" s="290" t="s">
        <v>4494</v>
      </c>
      <c r="E19" s="17" t="s">
        <v>429</v>
      </c>
      <c r="F19" s="46"/>
      <c r="G19" s="94"/>
      <c r="H19" s="89">
        <f>F19*G19</f>
        <v>0</v>
      </c>
      <c r="I19" s="307" t="s">
        <v>5398</v>
      </c>
    </row>
    <row r="20" spans="1:9" x14ac:dyDescent="0.25">
      <c r="A20" s="48"/>
      <c r="B20" s="48" t="s">
        <v>776</v>
      </c>
      <c r="C20" s="53"/>
      <c r="D20" s="290" t="s">
        <v>4516</v>
      </c>
      <c r="E20" s="276"/>
      <c r="F20" s="46"/>
      <c r="G20" s="94"/>
      <c r="H20" s="89">
        <f>F20*G20</f>
        <v>0</v>
      </c>
      <c r="I20" s="307" t="s">
        <v>5398</v>
      </c>
    </row>
    <row r="21" spans="1:9" ht="39.6" x14ac:dyDescent="0.25">
      <c r="A21" s="48" t="s">
        <v>777</v>
      </c>
      <c r="B21" s="48"/>
      <c r="C21" s="53"/>
      <c r="D21" s="100" t="s">
        <v>4519</v>
      </c>
      <c r="E21" s="27"/>
      <c r="F21" s="6"/>
      <c r="G21" s="95"/>
      <c r="H21" s="89"/>
    </row>
    <row r="22" spans="1:9" x14ac:dyDescent="0.25">
      <c r="A22" s="44"/>
      <c r="B22" s="48" t="s">
        <v>778</v>
      </c>
      <c r="C22" s="53"/>
      <c r="D22" s="160" t="s">
        <v>781</v>
      </c>
      <c r="E22" s="27"/>
      <c r="F22" s="6"/>
      <c r="G22" s="95"/>
      <c r="H22" s="89"/>
    </row>
    <row r="23" spans="1:9" ht="15.6" x14ac:dyDescent="0.25">
      <c r="A23" s="48"/>
      <c r="B23" s="48"/>
      <c r="C23" s="53" t="s">
        <v>37</v>
      </c>
      <c r="D23" s="160" t="s">
        <v>612</v>
      </c>
      <c r="E23" s="27" t="s">
        <v>426</v>
      </c>
      <c r="F23" s="46"/>
      <c r="G23" s="94"/>
      <c r="H23" s="89">
        <f>F23*G23</f>
        <v>0</v>
      </c>
    </row>
    <row r="24" spans="1:9" ht="15.6" x14ac:dyDescent="0.25">
      <c r="A24" s="48"/>
      <c r="B24" s="48"/>
      <c r="C24" s="53" t="s">
        <v>39</v>
      </c>
      <c r="D24" s="160" t="s">
        <v>4520</v>
      </c>
      <c r="E24" s="27" t="s">
        <v>426</v>
      </c>
      <c r="F24" s="46"/>
      <c r="G24" s="94"/>
      <c r="H24" s="89">
        <f>F24*G24</f>
        <v>0</v>
      </c>
    </row>
    <row r="25" spans="1:9" ht="15.6" x14ac:dyDescent="0.25">
      <c r="A25" s="44"/>
      <c r="B25" s="48"/>
      <c r="C25" s="53" t="s">
        <v>59</v>
      </c>
      <c r="D25" s="160" t="s">
        <v>614</v>
      </c>
      <c r="E25" s="27" t="s">
        <v>426</v>
      </c>
      <c r="F25" s="46"/>
      <c r="G25" s="94"/>
      <c r="H25" s="89">
        <f>F25*G25</f>
        <v>0</v>
      </c>
    </row>
    <row r="26" spans="1:9" ht="15.6" x14ac:dyDescent="0.25">
      <c r="A26" s="44"/>
      <c r="B26" s="48"/>
      <c r="C26" s="53" t="s">
        <v>42</v>
      </c>
      <c r="D26" s="160" t="s">
        <v>615</v>
      </c>
      <c r="E26" s="27" t="s">
        <v>426</v>
      </c>
      <c r="F26" s="46"/>
      <c r="G26" s="94"/>
      <c r="H26" s="89">
        <f>F26*G26</f>
        <v>0</v>
      </c>
    </row>
    <row r="27" spans="1:9" ht="15.6" x14ac:dyDescent="0.25">
      <c r="A27" s="44"/>
      <c r="B27" s="48"/>
      <c r="C27" s="53" t="s">
        <v>43</v>
      </c>
      <c r="D27" s="160" t="s">
        <v>735</v>
      </c>
      <c r="E27" s="27" t="s">
        <v>426</v>
      </c>
      <c r="F27" s="46"/>
      <c r="G27" s="94"/>
      <c r="H27" s="89">
        <f>F27*G27</f>
        <v>0</v>
      </c>
    </row>
    <row r="28" spans="1:9" x14ac:dyDescent="0.25">
      <c r="A28" s="48"/>
      <c r="B28" s="48" t="s">
        <v>779</v>
      </c>
      <c r="C28" s="53"/>
      <c r="D28" s="160" t="s">
        <v>783</v>
      </c>
      <c r="E28" s="27"/>
      <c r="F28" s="6"/>
      <c r="G28" s="95"/>
      <c r="H28" s="89"/>
    </row>
    <row r="29" spans="1:9" ht="15.6" x14ac:dyDescent="0.25">
      <c r="A29" s="44"/>
      <c r="B29" s="48"/>
      <c r="C29" s="53" t="s">
        <v>37</v>
      </c>
      <c r="D29" s="160" t="s">
        <v>612</v>
      </c>
      <c r="E29" s="27" t="s">
        <v>426</v>
      </c>
      <c r="F29" s="46"/>
      <c r="G29" s="94"/>
      <c r="H29" s="89">
        <f t="shared" ref="H29:H34" si="0">F29*G29</f>
        <v>0</v>
      </c>
    </row>
    <row r="30" spans="1:9" ht="15.6" x14ac:dyDescent="0.25">
      <c r="A30" s="44"/>
      <c r="B30" s="48"/>
      <c r="C30" s="53" t="s">
        <v>39</v>
      </c>
      <c r="D30" s="160" t="s">
        <v>782</v>
      </c>
      <c r="E30" s="27" t="s">
        <v>426</v>
      </c>
      <c r="F30" s="46"/>
      <c r="G30" s="94"/>
      <c r="H30" s="89">
        <f t="shared" si="0"/>
        <v>0</v>
      </c>
    </row>
    <row r="31" spans="1:9" ht="15.6" x14ac:dyDescent="0.25">
      <c r="A31" s="44"/>
      <c r="B31" s="48"/>
      <c r="C31" s="53" t="s">
        <v>59</v>
      </c>
      <c r="D31" s="160" t="s">
        <v>614</v>
      </c>
      <c r="E31" s="27" t="s">
        <v>426</v>
      </c>
      <c r="F31" s="46"/>
      <c r="G31" s="94"/>
      <c r="H31" s="89">
        <f t="shared" si="0"/>
        <v>0</v>
      </c>
    </row>
    <row r="32" spans="1:9" ht="15.6" x14ac:dyDescent="0.25">
      <c r="A32" s="44"/>
      <c r="B32" s="48"/>
      <c r="C32" s="53" t="s">
        <v>42</v>
      </c>
      <c r="D32" s="160" t="s">
        <v>615</v>
      </c>
      <c r="E32" s="27" t="s">
        <v>426</v>
      </c>
      <c r="F32" s="46"/>
      <c r="G32" s="94"/>
      <c r="H32" s="89">
        <f t="shared" si="0"/>
        <v>0</v>
      </c>
    </row>
    <row r="33" spans="1:9" ht="15.6" x14ac:dyDescent="0.25">
      <c r="A33" s="44"/>
      <c r="B33" s="48"/>
      <c r="C33" s="53" t="s">
        <v>43</v>
      </c>
      <c r="D33" s="160" t="s">
        <v>735</v>
      </c>
      <c r="E33" s="27" t="s">
        <v>426</v>
      </c>
      <c r="F33" s="46"/>
      <c r="G33" s="94"/>
      <c r="H33" s="89">
        <f t="shared" si="0"/>
        <v>0</v>
      </c>
    </row>
    <row r="34" spans="1:9" ht="25.5" customHeight="1" x14ac:dyDescent="0.25">
      <c r="A34" s="44"/>
      <c r="B34" s="48" t="s">
        <v>780</v>
      </c>
      <c r="C34" s="53"/>
      <c r="D34" s="64" t="s">
        <v>784</v>
      </c>
      <c r="E34" s="27" t="s">
        <v>426</v>
      </c>
      <c r="F34" s="46"/>
      <c r="G34" s="94"/>
      <c r="H34" s="89">
        <f t="shared" si="0"/>
        <v>0</v>
      </c>
    </row>
    <row r="35" spans="1:9" ht="26.4" x14ac:dyDescent="0.25">
      <c r="A35" s="48" t="s">
        <v>785</v>
      </c>
      <c r="B35" s="48"/>
      <c r="C35" s="53"/>
      <c r="D35" s="159" t="s">
        <v>786</v>
      </c>
      <c r="E35" s="27"/>
      <c r="F35" s="6"/>
      <c r="G35" s="95"/>
      <c r="H35" s="89"/>
    </row>
    <row r="36" spans="1:9" ht="26.4" x14ac:dyDescent="0.25">
      <c r="A36" s="44"/>
      <c r="B36" s="48" t="s">
        <v>787</v>
      </c>
      <c r="C36" s="53"/>
      <c r="D36" s="290" t="s">
        <v>4521</v>
      </c>
      <c r="E36" s="27" t="s">
        <v>426</v>
      </c>
      <c r="F36" s="46"/>
      <c r="G36" s="94"/>
      <c r="H36" s="89">
        <f>F36*G36</f>
        <v>0</v>
      </c>
      <c r="I36" s="307" t="s">
        <v>5398</v>
      </c>
    </row>
    <row r="37" spans="1:9" ht="26.4" x14ac:dyDescent="0.25">
      <c r="A37" s="48"/>
      <c r="B37" s="48" t="s">
        <v>788</v>
      </c>
      <c r="C37" s="53"/>
      <c r="D37" s="290" t="s">
        <v>4522</v>
      </c>
      <c r="E37" s="27" t="s">
        <v>426</v>
      </c>
      <c r="F37" s="46"/>
      <c r="G37" s="94"/>
      <c r="H37" s="89">
        <f>F37*G37</f>
        <v>0</v>
      </c>
      <c r="I37" s="307" t="s">
        <v>5398</v>
      </c>
    </row>
    <row r="38" spans="1:9" ht="26.4" x14ac:dyDescent="0.25">
      <c r="A38" s="48" t="s">
        <v>789</v>
      </c>
      <c r="B38" s="48"/>
      <c r="C38" s="53"/>
      <c r="D38" s="159" t="s">
        <v>790</v>
      </c>
      <c r="E38" s="27"/>
      <c r="F38" s="6"/>
      <c r="G38" s="95"/>
      <c r="H38" s="89"/>
    </row>
    <row r="39" spans="1:9" ht="26.4" x14ac:dyDescent="0.25">
      <c r="A39" s="44"/>
      <c r="B39" s="48" t="s">
        <v>791</v>
      </c>
      <c r="C39" s="53"/>
      <c r="D39" s="290" t="s">
        <v>4523</v>
      </c>
      <c r="E39" s="27"/>
      <c r="F39" s="6"/>
      <c r="G39" s="95"/>
      <c r="H39" s="89"/>
      <c r="I39" s="307" t="s">
        <v>5398</v>
      </c>
    </row>
    <row r="40" spans="1:9" x14ac:dyDescent="0.25">
      <c r="A40" s="48"/>
      <c r="B40" s="48"/>
      <c r="C40" s="53" t="s">
        <v>37</v>
      </c>
      <c r="D40" s="290" t="s">
        <v>4524</v>
      </c>
      <c r="E40" s="17" t="s">
        <v>429</v>
      </c>
      <c r="F40" s="46"/>
      <c r="G40" s="94"/>
      <c r="H40" s="89">
        <f>F40*G40</f>
        <v>0</v>
      </c>
      <c r="I40" s="307" t="s">
        <v>5398</v>
      </c>
    </row>
    <row r="41" spans="1:9" x14ac:dyDescent="0.25">
      <c r="A41" s="48"/>
      <c r="B41" s="48"/>
      <c r="C41" s="53" t="s">
        <v>39</v>
      </c>
      <c r="D41" s="290" t="s">
        <v>4524</v>
      </c>
      <c r="E41" s="17" t="s">
        <v>429</v>
      </c>
      <c r="F41" s="46"/>
      <c r="G41" s="94"/>
      <c r="H41" s="89">
        <f>F41*G41</f>
        <v>0</v>
      </c>
      <c r="I41" s="307" t="s">
        <v>5398</v>
      </c>
    </row>
    <row r="42" spans="1:9" ht="39.6" x14ac:dyDescent="0.25">
      <c r="A42" s="44"/>
      <c r="B42" s="48" t="s">
        <v>792</v>
      </c>
      <c r="C42" s="53"/>
      <c r="D42" s="290" t="s">
        <v>4525</v>
      </c>
      <c r="E42" s="17"/>
      <c r="F42" s="6"/>
      <c r="G42" s="95"/>
      <c r="H42" s="89"/>
      <c r="I42" s="307" t="s">
        <v>5398</v>
      </c>
    </row>
    <row r="43" spans="1:9" x14ac:dyDescent="0.25">
      <c r="A43" s="44"/>
      <c r="B43" s="48"/>
      <c r="C43" s="53" t="s">
        <v>37</v>
      </c>
      <c r="D43" s="290" t="s">
        <v>4524</v>
      </c>
      <c r="E43" s="17" t="s">
        <v>429</v>
      </c>
      <c r="F43" s="46"/>
      <c r="G43" s="94"/>
      <c r="H43" s="89">
        <f>F43*G43</f>
        <v>0</v>
      </c>
      <c r="I43" s="307" t="s">
        <v>5398</v>
      </c>
    </row>
    <row r="44" spans="1:9" x14ac:dyDescent="0.25">
      <c r="A44" s="44"/>
      <c r="B44" s="48"/>
      <c r="C44" s="53" t="s">
        <v>39</v>
      </c>
      <c r="D44" s="290" t="s">
        <v>4524</v>
      </c>
      <c r="E44" s="17" t="s">
        <v>429</v>
      </c>
      <c r="F44" s="46"/>
      <c r="G44" s="94"/>
      <c r="H44" s="89">
        <f>F44*G44</f>
        <v>0</v>
      </c>
      <c r="I44" s="307" t="s">
        <v>5398</v>
      </c>
    </row>
    <row r="45" spans="1:9" ht="26.4" x14ac:dyDescent="0.25">
      <c r="A45" s="44"/>
      <c r="B45" s="48" t="s">
        <v>793</v>
      </c>
      <c r="C45" s="53"/>
      <c r="D45" s="290" t="s">
        <v>4526</v>
      </c>
      <c r="E45" s="17"/>
      <c r="F45" s="6"/>
      <c r="G45" s="95"/>
      <c r="H45" s="89"/>
      <c r="I45" s="307" t="s">
        <v>5398</v>
      </c>
    </row>
    <row r="46" spans="1:9" x14ac:dyDescent="0.25">
      <c r="A46" s="44"/>
      <c r="B46" s="48"/>
      <c r="C46" s="53" t="s">
        <v>37</v>
      </c>
      <c r="D46" s="290" t="s">
        <v>4524</v>
      </c>
      <c r="E46" s="17" t="s">
        <v>429</v>
      </c>
      <c r="F46" s="46"/>
      <c r="G46" s="94"/>
      <c r="H46" s="89">
        <f>F46*G46</f>
        <v>0</v>
      </c>
      <c r="I46" s="307" t="s">
        <v>5398</v>
      </c>
    </row>
    <row r="47" spans="1:9" x14ac:dyDescent="0.25">
      <c r="A47" s="44"/>
      <c r="B47" s="48"/>
      <c r="C47" s="53" t="s">
        <v>39</v>
      </c>
      <c r="D47" s="290" t="s">
        <v>4524</v>
      </c>
      <c r="E47" s="17" t="s">
        <v>429</v>
      </c>
      <c r="F47" s="46"/>
      <c r="G47" s="94"/>
      <c r="H47" s="89">
        <f>F47*G47</f>
        <v>0</v>
      </c>
      <c r="I47" s="307" t="s">
        <v>5398</v>
      </c>
    </row>
    <row r="48" spans="1:9" ht="26.4" x14ac:dyDescent="0.25">
      <c r="A48" s="44"/>
      <c r="B48" s="48" t="s">
        <v>794</v>
      </c>
      <c r="C48" s="53"/>
      <c r="D48" s="290" t="s">
        <v>4527</v>
      </c>
      <c r="E48" s="11"/>
      <c r="F48" s="6"/>
      <c r="G48" s="95"/>
      <c r="H48" s="89"/>
      <c r="I48" s="307" t="s">
        <v>5398</v>
      </c>
    </row>
    <row r="49" spans="1:9" x14ac:dyDescent="0.25">
      <c r="A49" s="48"/>
      <c r="B49" s="48"/>
      <c r="C49" s="53" t="s">
        <v>37</v>
      </c>
      <c r="D49" s="290" t="s">
        <v>4508</v>
      </c>
      <c r="E49" s="17" t="s">
        <v>429</v>
      </c>
      <c r="F49" s="46"/>
      <c r="G49" s="94"/>
      <c r="H49" s="89">
        <f>F49*G49</f>
        <v>0</v>
      </c>
      <c r="I49" s="307" t="s">
        <v>5398</v>
      </c>
    </row>
    <row r="50" spans="1:9" x14ac:dyDescent="0.25">
      <c r="A50" s="44"/>
      <c r="B50" s="48"/>
      <c r="C50" s="53" t="s">
        <v>39</v>
      </c>
      <c r="D50" s="290" t="s">
        <v>4508</v>
      </c>
      <c r="E50" s="17" t="s">
        <v>429</v>
      </c>
      <c r="F50" s="46"/>
      <c r="G50" s="94"/>
      <c r="H50" s="89">
        <f>F50*G50</f>
        <v>0</v>
      </c>
      <c r="I50" s="307" t="s">
        <v>5398</v>
      </c>
    </row>
    <row r="51" spans="1:9" ht="26.4" x14ac:dyDescent="0.25">
      <c r="A51" s="44"/>
      <c r="B51" s="48" t="s">
        <v>795</v>
      </c>
      <c r="C51" s="53"/>
      <c r="D51" s="290" t="s">
        <v>4528</v>
      </c>
      <c r="E51" s="17"/>
      <c r="F51" s="6"/>
      <c r="G51" s="95"/>
      <c r="H51" s="89"/>
      <c r="I51" s="307" t="s">
        <v>5398</v>
      </c>
    </row>
    <row r="52" spans="1:9" x14ac:dyDescent="0.25">
      <c r="A52" s="44"/>
      <c r="B52" s="48"/>
      <c r="C52" s="53" t="s">
        <v>37</v>
      </c>
      <c r="D52" s="290" t="s">
        <v>4524</v>
      </c>
      <c r="E52" s="17" t="s">
        <v>429</v>
      </c>
      <c r="F52" s="46"/>
      <c r="G52" s="94"/>
      <c r="H52" s="89">
        <f>F52*G52</f>
        <v>0</v>
      </c>
      <c r="I52" s="307" t="s">
        <v>5398</v>
      </c>
    </row>
    <row r="53" spans="1:9" x14ac:dyDescent="0.25">
      <c r="A53" s="44"/>
      <c r="B53" s="48"/>
      <c r="C53" s="53" t="s">
        <v>39</v>
      </c>
      <c r="D53" s="290" t="s">
        <v>4524</v>
      </c>
      <c r="E53" s="17" t="s">
        <v>429</v>
      </c>
      <c r="F53" s="46"/>
      <c r="G53" s="94"/>
      <c r="H53" s="89">
        <f>F53*G53</f>
        <v>0</v>
      </c>
      <c r="I53" s="307" t="s">
        <v>5398</v>
      </c>
    </row>
    <row r="54" spans="1:9" ht="26.4" x14ac:dyDescent="0.25">
      <c r="A54" s="48" t="s">
        <v>796</v>
      </c>
      <c r="B54" s="48"/>
      <c r="C54" s="53"/>
      <c r="D54" s="159" t="s">
        <v>797</v>
      </c>
      <c r="E54" s="17"/>
      <c r="F54" s="6"/>
      <c r="G54" s="95"/>
      <c r="H54" s="89"/>
    </row>
    <row r="55" spans="1:9" ht="26.4" x14ac:dyDescent="0.25">
      <c r="A55" s="44"/>
      <c r="B55" s="48" t="s">
        <v>798</v>
      </c>
      <c r="C55" s="53"/>
      <c r="D55" s="290" t="s">
        <v>4529</v>
      </c>
      <c r="E55" s="17" t="s">
        <v>429</v>
      </c>
      <c r="F55" s="46"/>
      <c r="G55" s="94"/>
      <c r="H55" s="89">
        <f>F55*G55</f>
        <v>0</v>
      </c>
      <c r="I55" s="307" t="s">
        <v>5398</v>
      </c>
    </row>
    <row r="56" spans="1:9" ht="26.4" x14ac:dyDescent="0.25">
      <c r="A56" s="44"/>
      <c r="B56" s="48" t="s">
        <v>799</v>
      </c>
      <c r="C56" s="53"/>
      <c r="D56" s="290" t="s">
        <v>4529</v>
      </c>
      <c r="E56" s="17" t="s">
        <v>429</v>
      </c>
      <c r="F56" s="46"/>
      <c r="G56" s="94"/>
      <c r="H56" s="89">
        <f>F56*G56</f>
        <v>0</v>
      </c>
      <c r="I56" s="307" t="s">
        <v>5398</v>
      </c>
    </row>
    <row r="57" spans="1:9" ht="26.4" x14ac:dyDescent="0.25">
      <c r="A57" s="48"/>
      <c r="B57" s="48" t="s">
        <v>800</v>
      </c>
      <c r="C57" s="53"/>
      <c r="D57" s="290" t="s">
        <v>4529</v>
      </c>
      <c r="E57" s="17" t="s">
        <v>429</v>
      </c>
      <c r="F57" s="46"/>
      <c r="G57" s="94"/>
      <c r="H57" s="89">
        <f>F57*G57</f>
        <v>0</v>
      </c>
      <c r="I57" s="307" t="s">
        <v>5398</v>
      </c>
    </row>
    <row r="58" spans="1:9" x14ac:dyDescent="0.25">
      <c r="A58" s="48"/>
      <c r="B58" s="48" t="s">
        <v>801</v>
      </c>
      <c r="C58" s="53"/>
      <c r="D58" s="290" t="s">
        <v>4491</v>
      </c>
      <c r="E58" s="17" t="s">
        <v>429</v>
      </c>
      <c r="F58" s="46"/>
      <c r="G58" s="94"/>
      <c r="H58" s="89">
        <f>F58*G58</f>
        <v>0</v>
      </c>
      <c r="I58" s="307" t="s">
        <v>5398</v>
      </c>
    </row>
    <row r="59" spans="1:9" ht="26.4" x14ac:dyDescent="0.25">
      <c r="A59" s="48" t="s">
        <v>802</v>
      </c>
      <c r="B59" s="48"/>
      <c r="C59" s="53"/>
      <c r="D59" s="291" t="s">
        <v>4530</v>
      </c>
      <c r="E59" s="27"/>
      <c r="F59" s="6"/>
      <c r="G59" s="95"/>
      <c r="H59" s="89"/>
    </row>
    <row r="60" spans="1:9" ht="26.4" x14ac:dyDescent="0.25">
      <c r="A60" s="48"/>
      <c r="B60" s="48" t="s">
        <v>803</v>
      </c>
      <c r="C60" s="53"/>
      <c r="D60" s="290" t="s">
        <v>4531</v>
      </c>
      <c r="E60" s="17" t="s">
        <v>429</v>
      </c>
      <c r="F60" s="46"/>
      <c r="G60" s="94"/>
      <c r="H60" s="89">
        <f>F60*G60</f>
        <v>0</v>
      </c>
      <c r="I60" s="307" t="s">
        <v>5398</v>
      </c>
    </row>
    <row r="61" spans="1:9" ht="26.4" x14ac:dyDescent="0.25">
      <c r="A61" s="48"/>
      <c r="B61" s="48" t="s">
        <v>805</v>
      </c>
      <c r="C61" s="53"/>
      <c r="D61" s="290" t="s">
        <v>4532</v>
      </c>
      <c r="E61" s="27" t="s">
        <v>426</v>
      </c>
      <c r="F61" s="46"/>
      <c r="G61" s="94"/>
      <c r="H61" s="89">
        <f>F61*G61</f>
        <v>0</v>
      </c>
      <c r="I61" s="307" t="s">
        <v>5398</v>
      </c>
    </row>
    <row r="62" spans="1:9" ht="26.4" x14ac:dyDescent="0.25">
      <c r="A62" s="48"/>
      <c r="B62" s="48" t="s">
        <v>804</v>
      </c>
      <c r="C62" s="53"/>
      <c r="D62" s="290" t="s">
        <v>4533</v>
      </c>
      <c r="E62" s="17" t="s">
        <v>429</v>
      </c>
      <c r="F62" s="46"/>
      <c r="G62" s="94"/>
      <c r="H62" s="89">
        <f>F62*G62</f>
        <v>0</v>
      </c>
      <c r="I62" s="307" t="s">
        <v>5398</v>
      </c>
    </row>
    <row r="63" spans="1:9" x14ac:dyDescent="0.25">
      <c r="A63" s="48"/>
      <c r="B63" s="48" t="s">
        <v>806</v>
      </c>
      <c r="C63" s="53"/>
      <c r="D63" s="290" t="s">
        <v>4534</v>
      </c>
      <c r="E63" s="17" t="s">
        <v>429</v>
      </c>
      <c r="F63" s="46"/>
      <c r="G63" s="94"/>
      <c r="H63" s="89">
        <f>F63*G63</f>
        <v>0</v>
      </c>
      <c r="I63" s="307" t="s">
        <v>5398</v>
      </c>
    </row>
    <row r="64" spans="1:9" x14ac:dyDescent="0.25">
      <c r="A64" s="48"/>
      <c r="B64" s="48" t="s">
        <v>807</v>
      </c>
      <c r="C64" s="53"/>
      <c r="D64" s="290" t="s">
        <v>748</v>
      </c>
      <c r="E64" s="27"/>
      <c r="F64" s="6"/>
      <c r="G64" s="95"/>
      <c r="H64" s="89"/>
    </row>
    <row r="65" spans="1:9" x14ac:dyDescent="0.25">
      <c r="A65" s="48"/>
      <c r="B65" s="48"/>
      <c r="C65" s="53" t="s">
        <v>37</v>
      </c>
      <c r="D65" s="290" t="s">
        <v>4503</v>
      </c>
      <c r="E65" s="17" t="s">
        <v>429</v>
      </c>
      <c r="F65" s="46"/>
      <c r="G65" s="94"/>
      <c r="H65" s="89">
        <f>F65*G65</f>
        <v>0</v>
      </c>
      <c r="I65" s="307" t="s">
        <v>5398</v>
      </c>
    </row>
    <row r="66" spans="1:9" x14ac:dyDescent="0.25">
      <c r="A66" s="48"/>
      <c r="B66" s="48"/>
      <c r="C66" s="53" t="s">
        <v>39</v>
      </c>
      <c r="D66" s="290" t="s">
        <v>4503</v>
      </c>
      <c r="E66" s="17" t="s">
        <v>429</v>
      </c>
      <c r="F66" s="46"/>
      <c r="G66" s="94"/>
      <c r="H66" s="89">
        <f>F66*G66</f>
        <v>0</v>
      </c>
      <c r="I66" s="307" t="s">
        <v>5398</v>
      </c>
    </row>
    <row r="67" spans="1:9" ht="26.4" x14ac:dyDescent="0.25">
      <c r="A67" s="48" t="s">
        <v>808</v>
      </c>
      <c r="B67" s="48"/>
      <c r="C67" s="53"/>
      <c r="D67" s="159" t="s">
        <v>817</v>
      </c>
      <c r="E67" s="17"/>
      <c r="F67" s="6"/>
      <c r="G67" s="95"/>
      <c r="H67" s="89"/>
    </row>
    <row r="68" spans="1:9" ht="26.4" x14ac:dyDescent="0.25">
      <c r="A68" s="48"/>
      <c r="B68" s="48" t="s">
        <v>809</v>
      </c>
      <c r="C68" s="53"/>
      <c r="D68" s="290" t="s">
        <v>4536</v>
      </c>
      <c r="E68" s="17"/>
      <c r="F68" s="6"/>
      <c r="G68" s="95"/>
      <c r="H68" s="89"/>
      <c r="I68" s="307" t="s">
        <v>5398</v>
      </c>
    </row>
    <row r="69" spans="1:9" x14ac:dyDescent="0.25">
      <c r="A69" s="48"/>
      <c r="B69" s="48"/>
      <c r="C69" s="53" t="s">
        <v>37</v>
      </c>
      <c r="D69" s="290" t="s">
        <v>4537</v>
      </c>
      <c r="E69" s="17" t="s">
        <v>429</v>
      </c>
      <c r="F69" s="46"/>
      <c r="G69" s="94"/>
      <c r="H69" s="89">
        <f>F69*G69</f>
        <v>0</v>
      </c>
      <c r="I69" s="307" t="s">
        <v>5398</v>
      </c>
    </row>
    <row r="70" spans="1:9" x14ac:dyDescent="0.25">
      <c r="A70" s="48"/>
      <c r="B70" s="48"/>
      <c r="C70" s="53" t="s">
        <v>39</v>
      </c>
      <c r="D70" s="290" t="s">
        <v>4537</v>
      </c>
      <c r="E70" s="17" t="s">
        <v>429</v>
      </c>
      <c r="F70" s="46"/>
      <c r="G70" s="94"/>
      <c r="H70" s="89">
        <f>F70*G70</f>
        <v>0</v>
      </c>
      <c r="I70" s="307" t="s">
        <v>5398</v>
      </c>
    </row>
    <row r="71" spans="1:9" x14ac:dyDescent="0.25">
      <c r="A71" s="48"/>
      <c r="B71" s="48"/>
      <c r="C71" s="53" t="s">
        <v>59</v>
      </c>
      <c r="D71" s="160" t="s">
        <v>4535</v>
      </c>
      <c r="E71" s="17" t="s">
        <v>429</v>
      </c>
      <c r="F71" s="46"/>
      <c r="G71" s="94"/>
      <c r="H71" s="89">
        <f>F71*G71</f>
        <v>0</v>
      </c>
      <c r="I71" s="307" t="s">
        <v>5398</v>
      </c>
    </row>
    <row r="72" spans="1:9" ht="26.4" x14ac:dyDescent="0.25">
      <c r="A72" s="48"/>
      <c r="B72" s="48" t="s">
        <v>810</v>
      </c>
      <c r="C72" s="53"/>
      <c r="D72" s="290" t="s">
        <v>4536</v>
      </c>
      <c r="E72" s="17"/>
      <c r="F72" s="6"/>
      <c r="G72" s="95"/>
      <c r="H72" s="89"/>
      <c r="I72" s="307" t="s">
        <v>5398</v>
      </c>
    </row>
    <row r="73" spans="1:9" x14ac:dyDescent="0.25">
      <c r="A73" s="48"/>
      <c r="B73" s="48"/>
      <c r="C73" s="53" t="s">
        <v>37</v>
      </c>
      <c r="D73" s="290" t="s">
        <v>4537</v>
      </c>
      <c r="E73" s="17" t="s">
        <v>429</v>
      </c>
      <c r="F73" s="46"/>
      <c r="G73" s="94"/>
      <c r="H73" s="89">
        <f>F73*G73</f>
        <v>0</v>
      </c>
      <c r="I73" s="307" t="s">
        <v>5398</v>
      </c>
    </row>
    <row r="74" spans="1:9" x14ac:dyDescent="0.25">
      <c r="A74" s="48"/>
      <c r="B74" s="48"/>
      <c r="C74" s="53" t="s">
        <v>39</v>
      </c>
      <c r="D74" s="290" t="s">
        <v>4537</v>
      </c>
      <c r="E74" s="17" t="s">
        <v>429</v>
      </c>
      <c r="F74" s="46"/>
      <c r="G74" s="94"/>
      <c r="H74" s="89">
        <f>F74*G74</f>
        <v>0</v>
      </c>
      <c r="I74" s="307" t="s">
        <v>5398</v>
      </c>
    </row>
    <row r="75" spans="1:9" x14ac:dyDescent="0.25">
      <c r="A75" s="48"/>
      <c r="B75" s="48"/>
      <c r="C75" s="53" t="s">
        <v>59</v>
      </c>
      <c r="D75" s="290" t="s">
        <v>4491</v>
      </c>
      <c r="E75" s="17" t="s">
        <v>429</v>
      </c>
      <c r="F75" s="46"/>
      <c r="G75" s="94"/>
      <c r="H75" s="89">
        <f>F75*G75</f>
        <v>0</v>
      </c>
      <c r="I75" s="307" t="s">
        <v>5398</v>
      </c>
    </row>
    <row r="76" spans="1:9" x14ac:dyDescent="0.25">
      <c r="A76" s="48"/>
      <c r="B76" s="48" t="s">
        <v>811</v>
      </c>
      <c r="C76" s="53"/>
      <c r="D76" s="290" t="s">
        <v>814</v>
      </c>
      <c r="E76" s="17"/>
      <c r="F76" s="6"/>
      <c r="G76" s="95"/>
      <c r="H76" s="89"/>
    </row>
    <row r="77" spans="1:9" x14ac:dyDescent="0.25">
      <c r="A77" s="48"/>
      <c r="B77" s="48"/>
      <c r="C77" s="53" t="s">
        <v>37</v>
      </c>
      <c r="D77" s="290" t="s">
        <v>4538</v>
      </c>
      <c r="E77" s="17" t="s">
        <v>818</v>
      </c>
      <c r="F77" s="6"/>
      <c r="G77" s="95"/>
      <c r="H77" s="89">
        <f>F77*G77</f>
        <v>0</v>
      </c>
      <c r="I77" s="307" t="s">
        <v>5398</v>
      </c>
    </row>
    <row r="78" spans="1:9" x14ac:dyDescent="0.25">
      <c r="A78" s="48"/>
      <c r="B78" s="48"/>
      <c r="C78" s="53" t="s">
        <v>39</v>
      </c>
      <c r="D78" s="290" t="s">
        <v>4538</v>
      </c>
      <c r="E78" s="17" t="s">
        <v>818</v>
      </c>
      <c r="F78" s="6"/>
      <c r="G78" s="95"/>
      <c r="H78" s="89">
        <f>F78*G78</f>
        <v>0</v>
      </c>
      <c r="I78" s="307" t="s">
        <v>5398</v>
      </c>
    </row>
    <row r="79" spans="1:9" x14ac:dyDescent="0.25">
      <c r="A79" s="48"/>
      <c r="B79" s="48" t="s">
        <v>812</v>
      </c>
      <c r="C79" s="53"/>
      <c r="D79" s="290" t="s">
        <v>815</v>
      </c>
      <c r="E79" s="17"/>
      <c r="F79" s="6"/>
      <c r="G79" s="95"/>
      <c r="H79" s="89"/>
    </row>
    <row r="80" spans="1:9" ht="26.4" x14ac:dyDescent="0.25">
      <c r="A80" s="48"/>
      <c r="B80" s="48"/>
      <c r="C80" s="53" t="s">
        <v>37</v>
      </c>
      <c r="D80" s="290" t="s">
        <v>4539</v>
      </c>
      <c r="E80" s="17" t="s">
        <v>818</v>
      </c>
      <c r="F80" s="6"/>
      <c r="G80" s="95"/>
      <c r="H80" s="89">
        <f>F80*G80</f>
        <v>0</v>
      </c>
      <c r="I80" s="307" t="s">
        <v>5398</v>
      </c>
    </row>
    <row r="81" spans="1:9" ht="26.4" x14ac:dyDescent="0.25">
      <c r="A81" s="48"/>
      <c r="B81" s="48"/>
      <c r="C81" s="53" t="s">
        <v>39</v>
      </c>
      <c r="D81" s="290" t="s">
        <v>4539</v>
      </c>
      <c r="E81" s="17" t="s">
        <v>818</v>
      </c>
      <c r="F81" s="6"/>
      <c r="G81" s="95"/>
      <c r="H81" s="89">
        <f>F81*G81</f>
        <v>0</v>
      </c>
      <c r="I81" s="307" t="s">
        <v>5398</v>
      </c>
    </row>
    <row r="82" spans="1:9" x14ac:dyDescent="0.25">
      <c r="A82" s="48"/>
      <c r="B82" s="48"/>
      <c r="C82" s="53" t="s">
        <v>59</v>
      </c>
      <c r="D82" s="290" t="s">
        <v>4491</v>
      </c>
      <c r="E82" s="17" t="s">
        <v>818</v>
      </c>
      <c r="F82" s="6"/>
      <c r="G82" s="95"/>
      <c r="H82" s="89">
        <f>F82*G82</f>
        <v>0</v>
      </c>
      <c r="I82" s="307" t="s">
        <v>5398</v>
      </c>
    </row>
    <row r="83" spans="1:9" ht="26.4" x14ac:dyDescent="0.25">
      <c r="A83" s="48"/>
      <c r="B83" s="48" t="s">
        <v>813</v>
      </c>
      <c r="C83" s="53"/>
      <c r="D83" s="160" t="s">
        <v>816</v>
      </c>
      <c r="E83" s="17"/>
      <c r="F83" s="6"/>
      <c r="G83" s="95"/>
      <c r="H83" s="52"/>
    </row>
    <row r="84" spans="1:9" ht="26.4" x14ac:dyDescent="0.25">
      <c r="A84" s="48"/>
      <c r="B84" s="48"/>
      <c r="C84" s="53" t="s">
        <v>37</v>
      </c>
      <c r="D84" s="290" t="s">
        <v>4539</v>
      </c>
      <c r="E84" s="17" t="s">
        <v>818</v>
      </c>
      <c r="F84" s="6"/>
      <c r="G84" s="95"/>
      <c r="H84" s="89">
        <f>F84*G84</f>
        <v>0</v>
      </c>
      <c r="I84" s="307" t="s">
        <v>5398</v>
      </c>
    </row>
    <row r="85" spans="1:9" ht="26.4" x14ac:dyDescent="0.25">
      <c r="A85" s="48"/>
      <c r="B85" s="48"/>
      <c r="C85" s="53" t="s">
        <v>39</v>
      </c>
      <c r="D85" s="290" t="s">
        <v>4539</v>
      </c>
      <c r="E85" s="17" t="s">
        <v>818</v>
      </c>
      <c r="F85" s="6"/>
      <c r="G85" s="95"/>
      <c r="H85" s="89">
        <f>F85*G85</f>
        <v>0</v>
      </c>
      <c r="I85" s="307" t="s">
        <v>5398</v>
      </c>
    </row>
    <row r="86" spans="1:9" x14ac:dyDescent="0.25">
      <c r="A86" s="48"/>
      <c r="B86" s="48"/>
      <c r="C86" s="53" t="s">
        <v>59</v>
      </c>
      <c r="D86" s="290" t="s">
        <v>4491</v>
      </c>
      <c r="E86" s="17" t="s">
        <v>818</v>
      </c>
      <c r="F86" s="6"/>
      <c r="G86" s="95"/>
      <c r="H86" s="89">
        <f>F86*G86</f>
        <v>0</v>
      </c>
      <c r="I86" s="307" t="s">
        <v>5398</v>
      </c>
    </row>
    <row r="87" spans="1:9" ht="26.4" x14ac:dyDescent="0.25">
      <c r="A87" s="48" t="s">
        <v>819</v>
      </c>
      <c r="B87" s="48"/>
      <c r="C87" s="53"/>
      <c r="D87" s="159" t="s">
        <v>820</v>
      </c>
      <c r="E87" s="17"/>
      <c r="F87" s="6"/>
      <c r="G87" s="95"/>
      <c r="H87" s="89"/>
    </row>
    <row r="88" spans="1:9" x14ac:dyDescent="0.25">
      <c r="A88" s="48"/>
      <c r="B88" s="48" t="s">
        <v>821</v>
      </c>
      <c r="C88" s="53"/>
      <c r="D88" s="160" t="s">
        <v>823</v>
      </c>
      <c r="E88" s="17"/>
      <c r="F88" s="6"/>
      <c r="G88" s="95"/>
      <c r="H88" s="89"/>
    </row>
    <row r="89" spans="1:9" ht="26.4" x14ac:dyDescent="0.25">
      <c r="A89" s="48"/>
      <c r="B89" s="48"/>
      <c r="C89" s="53" t="s">
        <v>37</v>
      </c>
      <c r="D89" s="290" t="s">
        <v>4540</v>
      </c>
      <c r="E89" s="17" t="s">
        <v>429</v>
      </c>
      <c r="F89" s="46"/>
      <c r="G89" s="94"/>
      <c r="H89" s="89">
        <f>F89*G89</f>
        <v>0</v>
      </c>
      <c r="I89" s="307" t="s">
        <v>5398</v>
      </c>
    </row>
    <row r="90" spans="1:9" ht="26.4" x14ac:dyDescent="0.25">
      <c r="A90" s="48"/>
      <c r="B90" s="48"/>
      <c r="C90" s="53" t="s">
        <v>39</v>
      </c>
      <c r="D90" s="290" t="s">
        <v>4540</v>
      </c>
      <c r="E90" s="17" t="s">
        <v>429</v>
      </c>
      <c r="F90" s="46"/>
      <c r="G90" s="94"/>
      <c r="H90" s="89">
        <f>F90*G90</f>
        <v>0</v>
      </c>
      <c r="I90" s="307" t="s">
        <v>5398</v>
      </c>
    </row>
    <row r="91" spans="1:9" x14ac:dyDescent="0.25">
      <c r="A91" s="48"/>
      <c r="B91" s="48" t="s">
        <v>822</v>
      </c>
      <c r="C91" s="53"/>
      <c r="D91" s="160" t="s">
        <v>824</v>
      </c>
      <c r="E91" s="17"/>
      <c r="F91" s="6"/>
      <c r="G91" s="95"/>
      <c r="H91" s="89"/>
    </row>
    <row r="92" spans="1:9" ht="26.4" x14ac:dyDescent="0.25">
      <c r="A92" s="48"/>
      <c r="B92" s="48"/>
      <c r="C92" s="53" t="s">
        <v>37</v>
      </c>
      <c r="D92" s="290" t="s">
        <v>4541</v>
      </c>
      <c r="E92" s="17" t="s">
        <v>429</v>
      </c>
      <c r="F92" s="46"/>
      <c r="G92" s="94"/>
      <c r="H92" s="89">
        <f>F92*G92</f>
        <v>0</v>
      </c>
      <c r="I92" s="307" t="s">
        <v>5398</v>
      </c>
    </row>
    <row r="93" spans="1:9" ht="26.4" x14ac:dyDescent="0.25">
      <c r="A93" s="48"/>
      <c r="B93" s="48"/>
      <c r="C93" s="53" t="s">
        <v>39</v>
      </c>
      <c r="D93" s="290" t="s">
        <v>4541</v>
      </c>
      <c r="E93" s="17" t="s">
        <v>429</v>
      </c>
      <c r="F93" s="46"/>
      <c r="G93" s="94"/>
      <c r="H93" s="89">
        <f>F93*G93</f>
        <v>0</v>
      </c>
      <c r="I93" s="307" t="s">
        <v>5398</v>
      </c>
    </row>
    <row r="94" spans="1:9" x14ac:dyDescent="0.25">
      <c r="A94" s="48" t="s">
        <v>825</v>
      </c>
      <c r="B94" s="48"/>
      <c r="C94" s="53"/>
      <c r="D94" s="159" t="s">
        <v>826</v>
      </c>
      <c r="E94" s="17" t="s">
        <v>429</v>
      </c>
      <c r="F94" s="46"/>
      <c r="G94" s="94"/>
      <c r="H94" s="89">
        <f>F94*G94</f>
        <v>0</v>
      </c>
    </row>
    <row r="95" spans="1:9" x14ac:dyDescent="0.25">
      <c r="A95" s="48" t="s">
        <v>827</v>
      </c>
      <c r="B95" s="48"/>
      <c r="C95" s="53"/>
      <c r="D95" s="159" t="s">
        <v>830</v>
      </c>
      <c r="E95" s="17"/>
      <c r="F95" s="6"/>
      <c r="G95" s="95"/>
      <c r="H95" s="89"/>
    </row>
    <row r="96" spans="1:9" x14ac:dyDescent="0.25">
      <c r="A96" s="48"/>
      <c r="B96" s="48" t="s">
        <v>828</v>
      </c>
      <c r="C96" s="53"/>
      <c r="D96" s="290" t="s">
        <v>4542</v>
      </c>
      <c r="E96" s="17" t="s">
        <v>136</v>
      </c>
      <c r="F96" s="46"/>
      <c r="G96" s="94"/>
      <c r="H96" s="89">
        <f t="shared" ref="H96:H106" si="1">F96*G96</f>
        <v>0</v>
      </c>
      <c r="I96" s="307" t="s">
        <v>5398</v>
      </c>
    </row>
    <row r="97" spans="1:9" x14ac:dyDescent="0.25">
      <c r="A97" s="48"/>
      <c r="B97" s="48" t="s">
        <v>829</v>
      </c>
      <c r="C97" s="53"/>
      <c r="D97" s="290" t="s">
        <v>4542</v>
      </c>
      <c r="E97" s="17" t="s">
        <v>136</v>
      </c>
      <c r="F97" s="46"/>
      <c r="G97" s="94"/>
      <c r="H97" s="89">
        <f t="shared" si="1"/>
        <v>0</v>
      </c>
      <c r="I97" s="307" t="s">
        <v>5398</v>
      </c>
    </row>
    <row r="98" spans="1:9" ht="52.8" x14ac:dyDescent="0.25">
      <c r="A98" s="48" t="s">
        <v>831</v>
      </c>
      <c r="B98" s="48"/>
      <c r="C98" s="53"/>
      <c r="D98" s="290" t="s">
        <v>4543</v>
      </c>
      <c r="E98" s="161"/>
      <c r="F98" s="46"/>
      <c r="G98" s="94"/>
      <c r="H98" s="89">
        <f t="shared" si="1"/>
        <v>0</v>
      </c>
      <c r="I98" s="307" t="s">
        <v>5398</v>
      </c>
    </row>
    <row r="99" spans="1:9" x14ac:dyDescent="0.25">
      <c r="A99" s="48" t="s">
        <v>832</v>
      </c>
      <c r="B99" s="48"/>
      <c r="C99" s="53"/>
      <c r="D99" s="290"/>
      <c r="E99" s="161"/>
      <c r="F99" s="46"/>
      <c r="G99" s="94"/>
      <c r="H99" s="89">
        <f t="shared" si="1"/>
        <v>0</v>
      </c>
      <c r="I99" s="307" t="s">
        <v>5398</v>
      </c>
    </row>
    <row r="100" spans="1:9" x14ac:dyDescent="0.25">
      <c r="A100" s="48" t="s">
        <v>833</v>
      </c>
      <c r="B100" s="48"/>
      <c r="C100" s="53"/>
      <c r="D100" s="290"/>
      <c r="E100" s="161"/>
      <c r="F100" s="46"/>
      <c r="G100" s="94"/>
      <c r="H100" s="89">
        <f t="shared" si="1"/>
        <v>0</v>
      </c>
      <c r="I100" s="307" t="s">
        <v>5398</v>
      </c>
    </row>
    <row r="101" spans="1:9" x14ac:dyDescent="0.25">
      <c r="A101" s="48" t="s">
        <v>834</v>
      </c>
      <c r="B101" s="48"/>
      <c r="C101" s="53"/>
      <c r="D101" s="290"/>
      <c r="E101" s="161"/>
      <c r="F101" s="46"/>
      <c r="G101" s="94"/>
      <c r="H101" s="89">
        <f t="shared" si="1"/>
        <v>0</v>
      </c>
      <c r="I101" s="307" t="s">
        <v>5398</v>
      </c>
    </row>
    <row r="102" spans="1:9" x14ac:dyDescent="0.25">
      <c r="A102" s="48" t="s">
        <v>835</v>
      </c>
      <c r="B102" s="48"/>
      <c r="C102" s="53"/>
      <c r="D102" s="290"/>
      <c r="E102" s="161"/>
      <c r="F102" s="46"/>
      <c r="G102" s="94"/>
      <c r="H102" s="89">
        <f t="shared" si="1"/>
        <v>0</v>
      </c>
      <c r="I102" s="307" t="s">
        <v>5398</v>
      </c>
    </row>
    <row r="103" spans="1:9" x14ac:dyDescent="0.25">
      <c r="A103" s="48" t="s">
        <v>836</v>
      </c>
      <c r="B103" s="48"/>
      <c r="C103" s="53"/>
      <c r="D103" s="290"/>
      <c r="E103" s="161"/>
      <c r="F103" s="46"/>
      <c r="G103" s="94"/>
      <c r="H103" s="89">
        <f t="shared" si="1"/>
        <v>0</v>
      </c>
      <c r="I103" s="307" t="s">
        <v>5398</v>
      </c>
    </row>
    <row r="104" spans="1:9" x14ac:dyDescent="0.25">
      <c r="A104" s="48" t="s">
        <v>837</v>
      </c>
      <c r="B104" s="48"/>
      <c r="C104" s="53"/>
      <c r="D104" s="290"/>
      <c r="E104" s="161"/>
      <c r="F104" s="46"/>
      <c r="G104" s="94"/>
      <c r="H104" s="89">
        <f t="shared" si="1"/>
        <v>0</v>
      </c>
      <c r="I104" s="307" t="s">
        <v>5398</v>
      </c>
    </row>
    <row r="105" spans="1:9" x14ac:dyDescent="0.25">
      <c r="A105" s="48" t="s">
        <v>838</v>
      </c>
      <c r="B105" s="48"/>
      <c r="C105" s="53"/>
      <c r="D105" s="290"/>
      <c r="E105" s="161"/>
      <c r="F105" s="46"/>
      <c r="G105" s="94"/>
      <c r="H105" s="89">
        <f t="shared" si="1"/>
        <v>0</v>
      </c>
      <c r="I105" s="307" t="s">
        <v>5398</v>
      </c>
    </row>
    <row r="106" spans="1:9" x14ac:dyDescent="0.25">
      <c r="A106" s="48" t="s">
        <v>839</v>
      </c>
      <c r="B106" s="48"/>
      <c r="C106" s="53"/>
      <c r="D106" s="290"/>
      <c r="E106" s="161"/>
      <c r="F106" s="46"/>
      <c r="G106" s="94"/>
      <c r="H106" s="89">
        <f t="shared" si="1"/>
        <v>0</v>
      </c>
      <c r="I106" s="307" t="s">
        <v>5398</v>
      </c>
    </row>
    <row r="107" spans="1:9" ht="26.4" x14ac:dyDescent="0.25">
      <c r="A107" s="48" t="s">
        <v>840</v>
      </c>
      <c r="B107" s="48"/>
      <c r="C107" s="53"/>
      <c r="D107" s="159" t="s">
        <v>841</v>
      </c>
      <c r="E107" s="17"/>
      <c r="F107" s="6"/>
      <c r="G107" s="95"/>
      <c r="H107" s="89"/>
    </row>
    <row r="108" spans="1:9" ht="39.6" x14ac:dyDescent="0.25">
      <c r="A108" s="48"/>
      <c r="B108" s="48" t="s">
        <v>842</v>
      </c>
      <c r="C108" s="53"/>
      <c r="D108" s="278" t="s">
        <v>4544</v>
      </c>
      <c r="E108" s="17"/>
      <c r="F108" s="6"/>
      <c r="G108" s="95"/>
      <c r="H108" s="89"/>
      <c r="I108" s="307" t="s">
        <v>5398</v>
      </c>
    </row>
    <row r="109" spans="1:9" x14ac:dyDescent="0.25">
      <c r="A109" s="48"/>
      <c r="B109" s="48"/>
      <c r="C109" s="53" t="s">
        <v>37</v>
      </c>
      <c r="D109" s="290" t="s">
        <v>4494</v>
      </c>
      <c r="E109" s="17" t="s">
        <v>136</v>
      </c>
      <c r="F109" s="46"/>
      <c r="G109" s="94"/>
      <c r="H109" s="89">
        <f>F109*G109</f>
        <v>0</v>
      </c>
      <c r="I109" s="307" t="s">
        <v>5398</v>
      </c>
    </row>
    <row r="110" spans="1:9" x14ac:dyDescent="0.25">
      <c r="A110" s="48"/>
      <c r="B110" s="48"/>
      <c r="C110" s="53" t="s">
        <v>39</v>
      </c>
      <c r="D110" s="290" t="s">
        <v>4494</v>
      </c>
      <c r="E110" s="17" t="s">
        <v>136</v>
      </c>
      <c r="F110" s="46"/>
      <c r="G110" s="94"/>
      <c r="H110" s="89">
        <f>F110*G110</f>
        <v>0</v>
      </c>
      <c r="I110" s="307" t="s">
        <v>5398</v>
      </c>
    </row>
    <row r="111" spans="1:9" ht="39.6" x14ac:dyDescent="0.25">
      <c r="A111" s="48"/>
      <c r="B111" s="48" t="s">
        <v>843</v>
      </c>
      <c r="C111" s="53"/>
      <c r="D111" s="278" t="s">
        <v>4544</v>
      </c>
      <c r="E111" s="17"/>
      <c r="F111" s="6"/>
      <c r="G111" s="95"/>
      <c r="H111" s="89"/>
      <c r="I111" s="307" t="s">
        <v>5398</v>
      </c>
    </row>
    <row r="112" spans="1:9" x14ac:dyDescent="0.25">
      <c r="A112" s="48"/>
      <c r="B112" s="48"/>
      <c r="C112" s="53" t="s">
        <v>37</v>
      </c>
      <c r="D112" s="290" t="s">
        <v>4494</v>
      </c>
      <c r="E112" s="17" t="s">
        <v>136</v>
      </c>
      <c r="F112" s="46"/>
      <c r="G112" s="94"/>
      <c r="H112" s="89">
        <f>F112*G112</f>
        <v>0</v>
      </c>
      <c r="I112" s="307" t="s">
        <v>5398</v>
      </c>
    </row>
    <row r="113" spans="1:9" x14ac:dyDescent="0.25">
      <c r="A113" s="48"/>
      <c r="B113" s="48"/>
      <c r="C113" s="53" t="s">
        <v>39</v>
      </c>
      <c r="D113" s="290" t="s">
        <v>4494</v>
      </c>
      <c r="E113" s="17" t="s">
        <v>136</v>
      </c>
      <c r="F113" s="46"/>
      <c r="G113" s="94"/>
      <c r="H113" s="89">
        <f>F113*G113</f>
        <v>0</v>
      </c>
      <c r="I113" s="307" t="s">
        <v>5398</v>
      </c>
    </row>
    <row r="114" spans="1:9" x14ac:dyDescent="0.25">
      <c r="A114" s="48"/>
      <c r="B114" s="48" t="s">
        <v>844</v>
      </c>
      <c r="C114" s="53"/>
      <c r="D114" s="290" t="s">
        <v>4491</v>
      </c>
      <c r="E114" s="272"/>
      <c r="F114" s="46"/>
      <c r="G114" s="94"/>
      <c r="H114" s="89">
        <f>F114*G114</f>
        <v>0</v>
      </c>
      <c r="I114" s="307" t="s">
        <v>5398</v>
      </c>
    </row>
    <row r="115" spans="1:9" ht="39.6" x14ac:dyDescent="0.25">
      <c r="A115" s="48" t="s">
        <v>845</v>
      </c>
      <c r="B115" s="48"/>
      <c r="C115" s="53"/>
      <c r="D115" s="150" t="s">
        <v>846</v>
      </c>
      <c r="E115" s="17"/>
      <c r="F115" s="6"/>
      <c r="G115" s="95"/>
      <c r="H115" s="89"/>
    </row>
    <row r="116" spans="1:9" ht="26.4" x14ac:dyDescent="0.25">
      <c r="A116" s="48"/>
      <c r="B116" s="48" t="s">
        <v>847</v>
      </c>
      <c r="C116" s="53"/>
      <c r="D116" s="290" t="s">
        <v>4545</v>
      </c>
      <c r="E116" s="27"/>
      <c r="F116" s="6"/>
      <c r="G116" s="95"/>
      <c r="H116" s="89"/>
      <c r="I116" s="307" t="s">
        <v>5398</v>
      </c>
    </row>
    <row r="117" spans="1:9" x14ac:dyDescent="0.25">
      <c r="A117" s="48"/>
      <c r="B117" s="48"/>
      <c r="C117" s="53" t="s">
        <v>37</v>
      </c>
      <c r="D117" s="290" t="s">
        <v>4494</v>
      </c>
      <c r="E117" s="17" t="s">
        <v>429</v>
      </c>
      <c r="F117" s="46"/>
      <c r="G117" s="94"/>
      <c r="H117" s="89">
        <f>F117*G117</f>
        <v>0</v>
      </c>
      <c r="I117" s="307" t="s">
        <v>5398</v>
      </c>
    </row>
    <row r="118" spans="1:9" x14ac:dyDescent="0.25">
      <c r="A118" s="48"/>
      <c r="B118" s="48"/>
      <c r="C118" s="53" t="s">
        <v>39</v>
      </c>
      <c r="D118" s="290" t="s">
        <v>4494</v>
      </c>
      <c r="E118" s="17" t="s">
        <v>429</v>
      </c>
      <c r="F118" s="46"/>
      <c r="G118" s="94"/>
      <c r="H118" s="89">
        <f>F118*G118</f>
        <v>0</v>
      </c>
      <c r="I118" s="307" t="s">
        <v>5398</v>
      </c>
    </row>
    <row r="119" spans="1:9" ht="26.4" x14ac:dyDescent="0.25">
      <c r="A119" s="48"/>
      <c r="B119" s="48" t="s">
        <v>848</v>
      </c>
      <c r="C119" s="53"/>
      <c r="D119" s="290" t="s">
        <v>4545</v>
      </c>
      <c r="E119" s="17"/>
      <c r="F119" s="6"/>
      <c r="G119" s="95"/>
      <c r="H119" s="89"/>
      <c r="I119" s="307" t="s">
        <v>5398</v>
      </c>
    </row>
    <row r="120" spans="1:9" x14ac:dyDescent="0.25">
      <c r="A120" s="48"/>
      <c r="B120" s="48"/>
      <c r="C120" s="53" t="s">
        <v>37</v>
      </c>
      <c r="D120" s="290" t="s">
        <v>4494</v>
      </c>
      <c r="E120" s="17" t="s">
        <v>429</v>
      </c>
      <c r="F120" s="46"/>
      <c r="G120" s="94"/>
      <c r="H120" s="89">
        <f>F120*G120</f>
        <v>0</v>
      </c>
      <c r="I120" s="307" t="s">
        <v>5398</v>
      </c>
    </row>
    <row r="121" spans="1:9" x14ac:dyDescent="0.25">
      <c r="A121" s="48"/>
      <c r="B121" s="48"/>
      <c r="C121" s="53" t="s">
        <v>39</v>
      </c>
      <c r="D121" s="290" t="s">
        <v>4494</v>
      </c>
      <c r="E121" s="17" t="s">
        <v>429</v>
      </c>
      <c r="F121" s="46"/>
      <c r="G121" s="94"/>
      <c r="H121" s="89">
        <f>F121*G121</f>
        <v>0</v>
      </c>
      <c r="I121" s="307" t="s">
        <v>5398</v>
      </c>
    </row>
    <row r="122" spans="1:9" x14ac:dyDescent="0.25">
      <c r="A122" s="48"/>
      <c r="B122" s="48" t="s">
        <v>849</v>
      </c>
      <c r="C122" s="53"/>
      <c r="D122" s="290" t="s">
        <v>4491</v>
      </c>
      <c r="E122" s="272"/>
      <c r="F122" s="46"/>
      <c r="G122" s="94"/>
      <c r="H122" s="89">
        <f>F122*G122</f>
        <v>0</v>
      </c>
      <c r="I122" s="307" t="s">
        <v>5398</v>
      </c>
    </row>
    <row r="123" spans="1:9" ht="26.4" x14ac:dyDescent="0.25">
      <c r="A123" s="48" t="s">
        <v>850</v>
      </c>
      <c r="B123" s="48"/>
      <c r="C123" s="53"/>
      <c r="D123" s="159" t="s">
        <v>851</v>
      </c>
      <c r="E123" s="17"/>
      <c r="F123" s="6"/>
      <c r="G123" s="95"/>
      <c r="H123" s="89"/>
    </row>
    <row r="124" spans="1:9" ht="26.4" x14ac:dyDescent="0.25">
      <c r="A124" s="48"/>
      <c r="B124" s="48" t="s">
        <v>852</v>
      </c>
      <c r="C124" s="53"/>
      <c r="D124" s="290" t="s">
        <v>4546</v>
      </c>
      <c r="E124" s="17"/>
      <c r="F124" s="6"/>
      <c r="G124" s="94"/>
      <c r="H124" s="89"/>
      <c r="I124" s="307" t="s">
        <v>5398</v>
      </c>
    </row>
    <row r="125" spans="1:9" x14ac:dyDescent="0.25">
      <c r="A125" s="48"/>
      <c r="B125" s="48"/>
      <c r="C125" s="53" t="s">
        <v>37</v>
      </c>
      <c r="D125" s="290" t="s">
        <v>4494</v>
      </c>
      <c r="E125" s="17" t="s">
        <v>429</v>
      </c>
      <c r="F125" s="46"/>
      <c r="G125" s="94"/>
      <c r="H125" s="89">
        <f>F125*G125</f>
        <v>0</v>
      </c>
      <c r="I125" s="307" t="s">
        <v>5398</v>
      </c>
    </row>
    <row r="126" spans="1:9" x14ac:dyDescent="0.25">
      <c r="A126" s="48"/>
      <c r="B126" s="48"/>
      <c r="C126" s="53" t="s">
        <v>39</v>
      </c>
      <c r="D126" s="290" t="s">
        <v>4494</v>
      </c>
      <c r="E126" s="17" t="s">
        <v>429</v>
      </c>
      <c r="F126" s="46"/>
      <c r="G126" s="94"/>
      <c r="H126" s="89">
        <f>F126*G126</f>
        <v>0</v>
      </c>
      <c r="I126" s="307" t="s">
        <v>5398</v>
      </c>
    </row>
    <row r="127" spans="1:9" ht="26.4" x14ac:dyDescent="0.25">
      <c r="A127" s="48"/>
      <c r="B127" s="48" t="s">
        <v>853</v>
      </c>
      <c r="C127" s="53"/>
      <c r="D127" s="290" t="s">
        <v>4547</v>
      </c>
      <c r="E127" s="17"/>
      <c r="F127" s="6"/>
      <c r="G127" s="95"/>
      <c r="H127" s="89"/>
      <c r="I127" s="307" t="s">
        <v>5398</v>
      </c>
    </row>
    <row r="128" spans="1:9" x14ac:dyDescent="0.25">
      <c r="A128" s="48"/>
      <c r="B128" s="48"/>
      <c r="C128" s="53" t="s">
        <v>37</v>
      </c>
      <c r="D128" s="290" t="s">
        <v>4494</v>
      </c>
      <c r="E128" s="17" t="s">
        <v>429</v>
      </c>
      <c r="F128" s="46"/>
      <c r="G128" s="94"/>
      <c r="H128" s="89">
        <f>F128*G128</f>
        <v>0</v>
      </c>
      <c r="I128" s="307" t="s">
        <v>5398</v>
      </c>
    </row>
    <row r="129" spans="1:9" x14ac:dyDescent="0.25">
      <c r="A129" s="48"/>
      <c r="B129" s="48"/>
      <c r="C129" s="53" t="s">
        <v>39</v>
      </c>
      <c r="D129" s="290" t="s">
        <v>4494</v>
      </c>
      <c r="E129" s="17" t="s">
        <v>429</v>
      </c>
      <c r="F129" s="46"/>
      <c r="G129" s="94"/>
      <c r="H129" s="89">
        <f>F129*G129</f>
        <v>0</v>
      </c>
      <c r="I129" s="307" t="s">
        <v>5398</v>
      </c>
    </row>
    <row r="130" spans="1:9" x14ac:dyDescent="0.25">
      <c r="A130" s="48"/>
      <c r="B130" s="48" t="s">
        <v>854</v>
      </c>
      <c r="C130" s="53"/>
      <c r="D130" s="290" t="s">
        <v>4491</v>
      </c>
      <c r="E130" s="272"/>
      <c r="F130" s="46"/>
      <c r="G130" s="94"/>
      <c r="H130" s="89">
        <f>F130*G130</f>
        <v>0</v>
      </c>
      <c r="I130" s="307" t="s">
        <v>5398</v>
      </c>
    </row>
    <row r="131" spans="1:9" ht="39.6" x14ac:dyDescent="0.25">
      <c r="A131" s="48" t="s">
        <v>855</v>
      </c>
      <c r="B131" s="48"/>
      <c r="C131" s="53"/>
      <c r="D131" s="150" t="s">
        <v>856</v>
      </c>
      <c r="E131" s="17"/>
      <c r="F131" s="6"/>
      <c r="G131" s="95"/>
      <c r="H131" s="89"/>
    </row>
    <row r="132" spans="1:9" ht="26.4" x14ac:dyDescent="0.25">
      <c r="A132" s="48"/>
      <c r="B132" s="48" t="s">
        <v>857</v>
      </c>
      <c r="C132" s="53"/>
      <c r="D132" s="290" t="s">
        <v>4549</v>
      </c>
      <c r="E132" s="17"/>
      <c r="F132" s="6"/>
      <c r="G132" s="95"/>
      <c r="H132" s="89"/>
      <c r="I132" s="307" t="s">
        <v>5398</v>
      </c>
    </row>
    <row r="133" spans="1:9" x14ac:dyDescent="0.25">
      <c r="A133" s="48"/>
      <c r="B133" s="48"/>
      <c r="C133" s="53" t="s">
        <v>37</v>
      </c>
      <c r="D133" s="290" t="s">
        <v>4494</v>
      </c>
      <c r="E133" s="17" t="s">
        <v>429</v>
      </c>
      <c r="F133" s="46"/>
      <c r="G133" s="94"/>
      <c r="H133" s="89">
        <f>F133*G133</f>
        <v>0</v>
      </c>
      <c r="I133" s="307" t="s">
        <v>5398</v>
      </c>
    </row>
    <row r="134" spans="1:9" x14ac:dyDescent="0.25">
      <c r="A134" s="48"/>
      <c r="B134" s="48"/>
      <c r="C134" s="53" t="s">
        <v>39</v>
      </c>
      <c r="D134" s="290" t="s">
        <v>4494</v>
      </c>
      <c r="E134" s="17" t="s">
        <v>429</v>
      </c>
      <c r="F134" s="46"/>
      <c r="G134" s="94"/>
      <c r="H134" s="89">
        <f>F134*G134</f>
        <v>0</v>
      </c>
      <c r="I134" s="307" t="s">
        <v>5398</v>
      </c>
    </row>
    <row r="135" spans="1:9" ht="26.4" x14ac:dyDescent="0.25">
      <c r="A135" s="48"/>
      <c r="B135" s="48" t="s">
        <v>858</v>
      </c>
      <c r="C135" s="53"/>
      <c r="D135" s="290" t="s">
        <v>4549</v>
      </c>
      <c r="E135" s="17"/>
      <c r="F135" s="6"/>
      <c r="G135" s="95"/>
      <c r="H135" s="89"/>
      <c r="I135" s="307" t="s">
        <v>5398</v>
      </c>
    </row>
    <row r="136" spans="1:9" x14ac:dyDescent="0.25">
      <c r="A136" s="48"/>
      <c r="B136" s="48"/>
      <c r="C136" s="53" t="s">
        <v>37</v>
      </c>
      <c r="D136" s="290" t="s">
        <v>4494</v>
      </c>
      <c r="E136" s="17" t="s">
        <v>429</v>
      </c>
      <c r="F136" s="46"/>
      <c r="G136" s="94"/>
      <c r="H136" s="89">
        <f>F136*G136</f>
        <v>0</v>
      </c>
      <c r="I136" s="307" t="s">
        <v>5398</v>
      </c>
    </row>
    <row r="137" spans="1:9" x14ac:dyDescent="0.25">
      <c r="A137" s="48"/>
      <c r="B137" s="48"/>
      <c r="C137" s="53" t="s">
        <v>39</v>
      </c>
      <c r="D137" s="290" t="s">
        <v>4494</v>
      </c>
      <c r="E137" s="17" t="s">
        <v>429</v>
      </c>
      <c r="F137" s="46"/>
      <c r="G137" s="94"/>
      <c r="H137" s="89">
        <f>F137*G137</f>
        <v>0</v>
      </c>
      <c r="I137" s="307" t="s">
        <v>5398</v>
      </c>
    </row>
    <row r="138" spans="1:9" x14ac:dyDescent="0.25">
      <c r="A138" s="48"/>
      <c r="B138" s="48" t="s">
        <v>859</v>
      </c>
      <c r="C138" s="53"/>
      <c r="D138" s="290" t="s">
        <v>4491</v>
      </c>
      <c r="E138" s="272"/>
      <c r="F138" s="46"/>
      <c r="G138" s="94"/>
      <c r="H138" s="89">
        <f>F138*G138</f>
        <v>0</v>
      </c>
      <c r="I138" s="307" t="s">
        <v>5398</v>
      </c>
    </row>
    <row r="139" spans="1:9" ht="39.6" x14ac:dyDescent="0.25">
      <c r="A139" s="48" t="s">
        <v>860</v>
      </c>
      <c r="B139" s="48"/>
      <c r="C139" s="53"/>
      <c r="D139" s="150" t="s">
        <v>861</v>
      </c>
      <c r="E139" s="17"/>
      <c r="F139" s="6"/>
      <c r="G139" s="95"/>
      <c r="H139" s="89"/>
    </row>
    <row r="140" spans="1:9" ht="26.4" x14ac:dyDescent="0.25">
      <c r="A140" s="48"/>
      <c r="B140" s="48" t="s">
        <v>862</v>
      </c>
      <c r="C140" s="53"/>
      <c r="D140" s="290" t="s">
        <v>4548</v>
      </c>
      <c r="E140" s="17"/>
      <c r="F140" s="6"/>
      <c r="G140" s="95"/>
      <c r="H140" s="89"/>
      <c r="I140" s="307" t="s">
        <v>5398</v>
      </c>
    </row>
    <row r="141" spans="1:9" x14ac:dyDescent="0.25">
      <c r="A141" s="48"/>
      <c r="B141" s="48"/>
      <c r="C141" s="53" t="s">
        <v>37</v>
      </c>
      <c r="D141" s="290" t="s">
        <v>4494</v>
      </c>
      <c r="E141" s="17" t="s">
        <v>429</v>
      </c>
      <c r="F141" s="46"/>
      <c r="G141" s="94"/>
      <c r="H141" s="89">
        <f>F141*G141</f>
        <v>0</v>
      </c>
      <c r="I141" s="307" t="s">
        <v>5398</v>
      </c>
    </row>
    <row r="142" spans="1:9" x14ac:dyDescent="0.25">
      <c r="A142" s="48"/>
      <c r="B142" s="48"/>
      <c r="C142" s="53" t="s">
        <v>39</v>
      </c>
      <c r="D142" s="290" t="s">
        <v>4494</v>
      </c>
      <c r="E142" s="17" t="s">
        <v>429</v>
      </c>
      <c r="F142" s="46"/>
      <c r="G142" s="94"/>
      <c r="H142" s="89">
        <f>F142*G142</f>
        <v>0</v>
      </c>
      <c r="I142" s="307" t="s">
        <v>5398</v>
      </c>
    </row>
    <row r="143" spans="1:9" ht="26.4" x14ac:dyDescent="0.25">
      <c r="A143" s="48"/>
      <c r="B143" s="48" t="s">
        <v>863</v>
      </c>
      <c r="C143" s="53"/>
      <c r="D143" s="290" t="s">
        <v>4548</v>
      </c>
      <c r="E143" s="17"/>
      <c r="F143" s="6"/>
      <c r="G143" s="95"/>
      <c r="H143" s="89"/>
      <c r="I143" s="307" t="s">
        <v>5398</v>
      </c>
    </row>
    <row r="144" spans="1:9" x14ac:dyDescent="0.25">
      <c r="A144" s="48"/>
      <c r="B144" s="48"/>
      <c r="C144" s="53" t="s">
        <v>37</v>
      </c>
      <c r="D144" s="290" t="s">
        <v>4494</v>
      </c>
      <c r="E144" s="17" t="s">
        <v>429</v>
      </c>
      <c r="F144" s="46"/>
      <c r="G144" s="94"/>
      <c r="H144" s="89">
        <f>F144*G144</f>
        <v>0</v>
      </c>
      <c r="I144" s="307" t="s">
        <v>5398</v>
      </c>
    </row>
    <row r="145" spans="1:9" x14ac:dyDescent="0.25">
      <c r="A145" s="44"/>
      <c r="B145" s="48"/>
      <c r="C145" s="53" t="s">
        <v>39</v>
      </c>
      <c r="D145" s="290" t="s">
        <v>4494</v>
      </c>
      <c r="E145" s="17" t="s">
        <v>429</v>
      </c>
      <c r="F145" s="46"/>
      <c r="G145" s="94"/>
      <c r="H145" s="89">
        <f>F145*G145</f>
        <v>0</v>
      </c>
      <c r="I145" s="307" t="s">
        <v>5398</v>
      </c>
    </row>
    <row r="146" spans="1:9" x14ac:dyDescent="0.25">
      <c r="A146" s="44"/>
      <c r="B146" s="48" t="s">
        <v>864</v>
      </c>
      <c r="C146" s="53"/>
      <c r="D146" s="290" t="s">
        <v>4491</v>
      </c>
      <c r="E146" s="272"/>
      <c r="F146" s="46"/>
      <c r="G146" s="94"/>
      <c r="H146" s="89">
        <f>F146*G146</f>
        <v>0</v>
      </c>
      <c r="I146" s="307" t="s">
        <v>5398</v>
      </c>
    </row>
    <row r="147" spans="1:9" ht="26.4" x14ac:dyDescent="0.25">
      <c r="A147" s="48" t="s">
        <v>865</v>
      </c>
      <c r="B147" s="48"/>
      <c r="C147" s="53"/>
      <c r="D147" s="159" t="s">
        <v>866</v>
      </c>
      <c r="E147" s="27"/>
      <c r="F147" s="6"/>
      <c r="G147" s="95"/>
      <c r="H147" s="89"/>
    </row>
    <row r="148" spans="1:9" ht="39.6" x14ac:dyDescent="0.25">
      <c r="A148" s="45"/>
      <c r="B148" s="48" t="s">
        <v>867</v>
      </c>
      <c r="C148" s="53"/>
      <c r="D148" s="290" t="s">
        <v>4550</v>
      </c>
      <c r="E148" s="5"/>
      <c r="F148" s="6"/>
      <c r="G148" s="95"/>
      <c r="H148" s="89"/>
      <c r="I148" s="307" t="s">
        <v>5398</v>
      </c>
    </row>
    <row r="149" spans="1:9" x14ac:dyDescent="0.25">
      <c r="A149" s="45"/>
      <c r="B149" s="48"/>
      <c r="C149" s="53" t="s">
        <v>37</v>
      </c>
      <c r="D149" s="290" t="s">
        <v>4551</v>
      </c>
      <c r="E149" s="11" t="s">
        <v>136</v>
      </c>
      <c r="F149" s="46"/>
      <c r="G149" s="94"/>
      <c r="H149" s="89">
        <f>F149*G149</f>
        <v>0</v>
      </c>
      <c r="I149" s="307" t="s">
        <v>5398</v>
      </c>
    </row>
    <row r="150" spans="1:9" x14ac:dyDescent="0.25">
      <c r="A150" s="45"/>
      <c r="B150" s="48"/>
      <c r="C150" s="53" t="s">
        <v>39</v>
      </c>
      <c r="D150" s="290" t="s">
        <v>4551</v>
      </c>
      <c r="E150" s="11" t="s">
        <v>136</v>
      </c>
      <c r="F150" s="46"/>
      <c r="G150" s="94"/>
      <c r="H150" s="89">
        <f>F150*G150</f>
        <v>0</v>
      </c>
      <c r="I150" s="307" t="s">
        <v>5398</v>
      </c>
    </row>
    <row r="151" spans="1:9" ht="26.4" x14ac:dyDescent="0.25">
      <c r="A151" s="45"/>
      <c r="B151" s="48" t="s">
        <v>868</v>
      </c>
      <c r="C151" s="53"/>
      <c r="D151" s="290" t="s">
        <v>4552</v>
      </c>
      <c r="E151" s="5"/>
      <c r="F151" s="6"/>
      <c r="G151" s="95"/>
      <c r="H151" s="89"/>
      <c r="I151" s="307" t="s">
        <v>5398</v>
      </c>
    </row>
    <row r="152" spans="1:9" x14ac:dyDescent="0.25">
      <c r="A152" s="45"/>
      <c r="B152" s="48"/>
      <c r="C152" s="53" t="s">
        <v>37</v>
      </c>
      <c r="D152" s="290" t="s">
        <v>4494</v>
      </c>
      <c r="E152" s="17" t="s">
        <v>429</v>
      </c>
      <c r="F152" s="46"/>
      <c r="G152" s="94"/>
      <c r="H152" s="89">
        <f>F152*G152</f>
        <v>0</v>
      </c>
      <c r="I152" s="307" t="s">
        <v>5398</v>
      </c>
    </row>
    <row r="153" spans="1:9" x14ac:dyDescent="0.25">
      <c r="A153" s="45"/>
      <c r="B153" s="48"/>
      <c r="C153" s="53" t="s">
        <v>39</v>
      </c>
      <c r="D153" s="290" t="s">
        <v>4494</v>
      </c>
      <c r="E153" s="17" t="s">
        <v>429</v>
      </c>
      <c r="F153" s="46"/>
      <c r="G153" s="94"/>
      <c r="H153" s="89">
        <f>F153*G153</f>
        <v>0</v>
      </c>
      <c r="I153" s="307" t="s">
        <v>5398</v>
      </c>
    </row>
    <row r="154" spans="1:9" x14ac:dyDescent="0.25">
      <c r="A154" s="45"/>
      <c r="B154" s="48" t="s">
        <v>869</v>
      </c>
      <c r="C154" s="53"/>
      <c r="D154" s="290" t="s">
        <v>4491</v>
      </c>
      <c r="E154" s="272"/>
      <c r="F154" s="46"/>
      <c r="G154" s="94"/>
      <c r="H154" s="89">
        <f>F154*G154</f>
        <v>0</v>
      </c>
    </row>
    <row r="155" spans="1:9" ht="26.4" x14ac:dyDescent="0.25">
      <c r="A155" s="55" t="s">
        <v>870</v>
      </c>
      <c r="B155" s="45"/>
      <c r="C155" s="46"/>
      <c r="D155" s="159" t="s">
        <v>871</v>
      </c>
      <c r="E155" s="5"/>
      <c r="F155" s="6"/>
      <c r="G155" s="95"/>
      <c r="H155" s="89"/>
    </row>
    <row r="156" spans="1:9" ht="26.4" x14ac:dyDescent="0.25">
      <c r="A156" s="45"/>
      <c r="B156" s="48" t="s">
        <v>872</v>
      </c>
      <c r="C156" s="53"/>
      <c r="D156" s="290" t="s">
        <v>4553</v>
      </c>
      <c r="E156" s="5"/>
      <c r="F156" s="6"/>
      <c r="G156" s="95"/>
      <c r="H156" s="89"/>
      <c r="I156" s="307" t="s">
        <v>5398</v>
      </c>
    </row>
    <row r="157" spans="1:9" x14ac:dyDescent="0.25">
      <c r="A157" s="45"/>
      <c r="B157" s="48"/>
      <c r="C157" s="53" t="s">
        <v>37</v>
      </c>
      <c r="D157" s="290" t="s">
        <v>4494</v>
      </c>
      <c r="E157" s="17" t="s">
        <v>429</v>
      </c>
      <c r="F157" s="46"/>
      <c r="G157" s="94"/>
      <c r="H157" s="89">
        <f>F157*G157</f>
        <v>0</v>
      </c>
      <c r="I157" s="307" t="s">
        <v>5398</v>
      </c>
    </row>
    <row r="158" spans="1:9" x14ac:dyDescent="0.25">
      <c r="A158" s="45"/>
      <c r="B158" s="48"/>
      <c r="C158" s="53" t="s">
        <v>39</v>
      </c>
      <c r="D158" s="290" t="s">
        <v>4494</v>
      </c>
      <c r="E158" s="17" t="s">
        <v>429</v>
      </c>
      <c r="F158" s="46"/>
      <c r="G158" s="94"/>
      <c r="H158" s="89">
        <f>F158*G158</f>
        <v>0</v>
      </c>
      <c r="I158" s="307" t="s">
        <v>5398</v>
      </c>
    </row>
    <row r="159" spans="1:9" x14ac:dyDescent="0.25">
      <c r="A159" s="55" t="s">
        <v>874</v>
      </c>
      <c r="B159" s="48"/>
      <c r="C159" s="53"/>
      <c r="D159" s="159" t="s">
        <v>875</v>
      </c>
      <c r="E159" s="5"/>
      <c r="F159" s="6"/>
      <c r="G159" s="95"/>
      <c r="H159" s="89"/>
    </row>
    <row r="160" spans="1:9" x14ac:dyDescent="0.25">
      <c r="A160" s="45"/>
      <c r="B160" s="48" t="s">
        <v>876</v>
      </c>
      <c r="C160" s="53"/>
      <c r="D160" s="290" t="s">
        <v>4554</v>
      </c>
      <c r="E160" s="17" t="s">
        <v>429</v>
      </c>
      <c r="F160" s="46"/>
      <c r="G160" s="94"/>
      <c r="H160" s="89">
        <f>F160*G160</f>
        <v>0</v>
      </c>
      <c r="I160" s="307" t="s">
        <v>5398</v>
      </c>
    </row>
    <row r="161" spans="1:9" x14ac:dyDescent="0.25">
      <c r="A161" s="45"/>
      <c r="B161" s="48" t="s">
        <v>877</v>
      </c>
      <c r="C161" s="53"/>
      <c r="D161" s="290" t="s">
        <v>4555</v>
      </c>
      <c r="E161" s="17" t="s">
        <v>429</v>
      </c>
      <c r="F161" s="46"/>
      <c r="G161" s="94"/>
      <c r="H161" s="89">
        <f>F161*G161</f>
        <v>0</v>
      </c>
      <c r="I161" s="307" t="s">
        <v>5398</v>
      </c>
    </row>
    <row r="162" spans="1:9" x14ac:dyDescent="0.25">
      <c r="A162" s="45"/>
      <c r="B162" s="48" t="s">
        <v>878</v>
      </c>
      <c r="C162" s="53"/>
      <c r="D162" s="290" t="s">
        <v>4491</v>
      </c>
      <c r="E162" s="17" t="s">
        <v>429</v>
      </c>
      <c r="F162" s="46"/>
      <c r="G162" s="94"/>
      <c r="H162" s="89">
        <f>F162*G162</f>
        <v>0</v>
      </c>
      <c r="I162" s="307" t="s">
        <v>5398</v>
      </c>
    </row>
    <row r="163" spans="1:9" ht="39.6" x14ac:dyDescent="0.25">
      <c r="A163" s="55" t="s">
        <v>882</v>
      </c>
      <c r="B163" s="45"/>
      <c r="C163" s="46"/>
      <c r="D163" s="100" t="s">
        <v>4556</v>
      </c>
      <c r="E163" s="5"/>
      <c r="F163" s="6"/>
      <c r="G163" s="95"/>
      <c r="H163" s="89"/>
    </row>
    <row r="164" spans="1:9" x14ac:dyDescent="0.25">
      <c r="A164" s="45"/>
      <c r="B164" s="55" t="s">
        <v>881</v>
      </c>
      <c r="C164" s="46"/>
      <c r="D164" s="160" t="s">
        <v>781</v>
      </c>
      <c r="E164" s="5"/>
      <c r="F164" s="6"/>
      <c r="G164" s="95"/>
      <c r="H164" s="89"/>
    </row>
    <row r="165" spans="1:9" ht="15.6" x14ac:dyDescent="0.25">
      <c r="A165" s="45"/>
      <c r="B165" s="45"/>
      <c r="C165" s="53" t="s">
        <v>37</v>
      </c>
      <c r="D165" s="160" t="s">
        <v>612</v>
      </c>
      <c r="E165" s="27" t="s">
        <v>426</v>
      </c>
      <c r="F165" s="46"/>
      <c r="G165" s="94"/>
      <c r="H165" s="89">
        <f>F165*G165</f>
        <v>0</v>
      </c>
    </row>
    <row r="166" spans="1:9" ht="15.6" x14ac:dyDescent="0.25">
      <c r="A166" s="45"/>
      <c r="B166" s="45"/>
      <c r="C166" s="53" t="s">
        <v>39</v>
      </c>
      <c r="D166" s="160" t="s">
        <v>782</v>
      </c>
      <c r="E166" s="27" t="s">
        <v>426</v>
      </c>
      <c r="F166" s="46"/>
      <c r="G166" s="94"/>
      <c r="H166" s="89">
        <f>F166*G166</f>
        <v>0</v>
      </c>
    </row>
    <row r="167" spans="1:9" ht="15.6" x14ac:dyDescent="0.25">
      <c r="A167" s="45"/>
      <c r="B167" s="45"/>
      <c r="C167" s="53" t="s">
        <v>59</v>
      </c>
      <c r="D167" s="160" t="s">
        <v>614</v>
      </c>
      <c r="E167" s="27" t="s">
        <v>426</v>
      </c>
      <c r="F167" s="46"/>
      <c r="G167" s="94"/>
      <c r="H167" s="89">
        <f>F167*G167</f>
        <v>0</v>
      </c>
    </row>
    <row r="168" spans="1:9" ht="15.6" x14ac:dyDescent="0.25">
      <c r="A168" s="45"/>
      <c r="B168" s="45"/>
      <c r="C168" s="53" t="s">
        <v>42</v>
      </c>
      <c r="D168" s="160" t="s">
        <v>615</v>
      </c>
      <c r="E168" s="27" t="s">
        <v>426</v>
      </c>
      <c r="F168" s="46"/>
      <c r="G168" s="94"/>
      <c r="H168" s="89">
        <f>F168*G168</f>
        <v>0</v>
      </c>
    </row>
    <row r="169" spans="1:9" ht="15.6" x14ac:dyDescent="0.25">
      <c r="A169" s="45"/>
      <c r="B169" s="45"/>
      <c r="C169" s="53" t="s">
        <v>43</v>
      </c>
      <c r="D169" s="160" t="s">
        <v>735</v>
      </c>
      <c r="E169" s="27" t="s">
        <v>426</v>
      </c>
      <c r="F169" s="46"/>
      <c r="G169" s="94"/>
      <c r="H169" s="89">
        <f>F169*G169</f>
        <v>0</v>
      </c>
    </row>
    <row r="170" spans="1:9" x14ac:dyDescent="0.25">
      <c r="A170" s="45"/>
      <c r="B170" s="55" t="s">
        <v>884</v>
      </c>
      <c r="C170" s="46"/>
      <c r="D170" s="160" t="s">
        <v>783</v>
      </c>
      <c r="E170" s="5"/>
      <c r="F170" s="6"/>
      <c r="G170" s="95"/>
      <c r="H170" s="89"/>
    </row>
    <row r="171" spans="1:9" ht="15.6" x14ac:dyDescent="0.25">
      <c r="A171" s="45"/>
      <c r="B171" s="45"/>
      <c r="C171" s="53" t="s">
        <v>37</v>
      </c>
      <c r="D171" s="160" t="s">
        <v>612</v>
      </c>
      <c r="E171" s="27" t="s">
        <v>426</v>
      </c>
      <c r="F171" s="46"/>
      <c r="G171" s="94"/>
      <c r="H171" s="89">
        <f t="shared" ref="H171:H176" si="2">F171*G171</f>
        <v>0</v>
      </c>
    </row>
    <row r="172" spans="1:9" ht="15.6" x14ac:dyDescent="0.25">
      <c r="A172" s="45"/>
      <c r="B172" s="45"/>
      <c r="C172" s="53" t="s">
        <v>39</v>
      </c>
      <c r="D172" s="160" t="s">
        <v>782</v>
      </c>
      <c r="E172" s="27" t="s">
        <v>426</v>
      </c>
      <c r="F172" s="46"/>
      <c r="G172" s="94"/>
      <c r="H172" s="89">
        <f t="shared" si="2"/>
        <v>0</v>
      </c>
    </row>
    <row r="173" spans="1:9" ht="15.6" x14ac:dyDescent="0.25">
      <c r="A173" s="45"/>
      <c r="B173" s="45"/>
      <c r="C173" s="53" t="s">
        <v>59</v>
      </c>
      <c r="D173" s="160" t="s">
        <v>614</v>
      </c>
      <c r="E173" s="27" t="s">
        <v>426</v>
      </c>
      <c r="F173" s="46"/>
      <c r="G173" s="94"/>
      <c r="H173" s="89">
        <f t="shared" si="2"/>
        <v>0</v>
      </c>
    </row>
    <row r="174" spans="1:9" ht="15.6" x14ac:dyDescent="0.25">
      <c r="A174" s="45"/>
      <c r="B174" s="45"/>
      <c r="C174" s="53" t="s">
        <v>42</v>
      </c>
      <c r="D174" s="160" t="s">
        <v>615</v>
      </c>
      <c r="E174" s="27" t="s">
        <v>426</v>
      </c>
      <c r="F174" s="46"/>
      <c r="G174" s="94"/>
      <c r="H174" s="89">
        <f t="shared" si="2"/>
        <v>0</v>
      </c>
    </row>
    <row r="175" spans="1:9" ht="15.6" x14ac:dyDescent="0.25">
      <c r="A175" s="45"/>
      <c r="B175" s="45"/>
      <c r="C175" s="53" t="s">
        <v>43</v>
      </c>
      <c r="D175" s="160" t="s">
        <v>735</v>
      </c>
      <c r="E175" s="27" t="s">
        <v>426</v>
      </c>
      <c r="F175" s="46"/>
      <c r="G175" s="94"/>
      <c r="H175" s="89">
        <f t="shared" si="2"/>
        <v>0</v>
      </c>
    </row>
    <row r="176" spans="1:9" ht="39.6" x14ac:dyDescent="0.25">
      <c r="A176" s="45"/>
      <c r="B176" s="55" t="s">
        <v>885</v>
      </c>
      <c r="C176" s="46"/>
      <c r="D176" s="64" t="s">
        <v>886</v>
      </c>
      <c r="E176" s="27" t="s">
        <v>426</v>
      </c>
      <c r="F176" s="46"/>
      <c r="G176" s="94"/>
      <c r="H176" s="89">
        <f t="shared" si="2"/>
        <v>0</v>
      </c>
    </row>
    <row r="177" spans="1:9" ht="26.4" x14ac:dyDescent="0.25">
      <c r="A177" s="55" t="s">
        <v>887</v>
      </c>
      <c r="B177" s="45"/>
      <c r="C177" s="46"/>
      <c r="D177" s="159" t="s">
        <v>888</v>
      </c>
      <c r="E177" s="5"/>
      <c r="F177" s="6"/>
      <c r="G177" s="95"/>
      <c r="H177" s="89"/>
    </row>
    <row r="178" spans="1:9" ht="26.4" x14ac:dyDescent="0.25">
      <c r="A178" s="45"/>
      <c r="B178" s="55" t="s">
        <v>889</v>
      </c>
      <c r="C178" s="46"/>
      <c r="D178" s="290" t="s">
        <v>4521</v>
      </c>
      <c r="E178" s="27" t="s">
        <v>426</v>
      </c>
      <c r="F178" s="46"/>
      <c r="G178" s="94"/>
      <c r="H178" s="89">
        <f>F178*G178</f>
        <v>0</v>
      </c>
      <c r="I178" s="307" t="s">
        <v>5398</v>
      </c>
    </row>
    <row r="179" spans="1:9" ht="26.4" x14ac:dyDescent="0.25">
      <c r="A179" s="45"/>
      <c r="B179" s="55" t="s">
        <v>890</v>
      </c>
      <c r="C179" s="46"/>
      <c r="D179" s="290" t="s">
        <v>4557</v>
      </c>
      <c r="E179" s="27" t="s">
        <v>426</v>
      </c>
      <c r="F179" s="46"/>
      <c r="G179" s="94"/>
      <c r="H179" s="89">
        <f>F179*G179</f>
        <v>0</v>
      </c>
      <c r="I179" s="307" t="s">
        <v>5398</v>
      </c>
    </row>
    <row r="180" spans="1:9" ht="26.4" x14ac:dyDescent="0.25">
      <c r="A180" s="55" t="s">
        <v>891</v>
      </c>
      <c r="B180" s="45"/>
      <c r="C180" s="46"/>
      <c r="D180" s="159" t="s">
        <v>892</v>
      </c>
      <c r="E180" s="5"/>
      <c r="F180" s="6"/>
      <c r="G180" s="95"/>
      <c r="H180" s="89"/>
    </row>
    <row r="181" spans="1:9" ht="26.4" x14ac:dyDescent="0.25">
      <c r="A181" s="45"/>
      <c r="B181" s="45" t="s">
        <v>893</v>
      </c>
      <c r="C181" s="46"/>
      <c r="D181" s="290" t="s">
        <v>4558</v>
      </c>
      <c r="E181" s="5"/>
      <c r="F181" s="6"/>
      <c r="G181" s="95"/>
      <c r="H181" s="89"/>
      <c r="I181" s="307" t="s">
        <v>5398</v>
      </c>
    </row>
    <row r="182" spans="1:9" x14ac:dyDescent="0.25">
      <c r="A182" s="45"/>
      <c r="B182" s="45"/>
      <c r="C182" s="53" t="s">
        <v>37</v>
      </c>
      <c r="D182" s="290" t="s">
        <v>4524</v>
      </c>
      <c r="E182" s="17" t="s">
        <v>429</v>
      </c>
      <c r="F182" s="46"/>
      <c r="G182" s="94"/>
      <c r="H182" s="89">
        <f>F182*G182</f>
        <v>0</v>
      </c>
      <c r="I182" s="307" t="s">
        <v>5398</v>
      </c>
    </row>
    <row r="183" spans="1:9" x14ac:dyDescent="0.25">
      <c r="A183" s="45"/>
      <c r="B183" s="45"/>
      <c r="C183" s="53" t="s">
        <v>39</v>
      </c>
      <c r="D183" s="290" t="s">
        <v>4524</v>
      </c>
      <c r="E183" s="17" t="s">
        <v>429</v>
      </c>
      <c r="F183" s="46"/>
      <c r="G183" s="94"/>
      <c r="H183" s="89">
        <f>F183*G183</f>
        <v>0</v>
      </c>
      <c r="I183" s="307" t="s">
        <v>5398</v>
      </c>
    </row>
    <row r="184" spans="1:9" ht="39.6" x14ac:dyDescent="0.25">
      <c r="A184" s="45"/>
      <c r="B184" s="55" t="s">
        <v>894</v>
      </c>
      <c r="C184" s="46"/>
      <c r="D184" s="290" t="s">
        <v>4559</v>
      </c>
      <c r="E184" s="5"/>
      <c r="F184" s="6"/>
      <c r="G184" s="95"/>
      <c r="H184" s="89"/>
      <c r="I184" s="307" t="s">
        <v>5398</v>
      </c>
    </row>
    <row r="185" spans="1:9" x14ac:dyDescent="0.25">
      <c r="A185" s="45"/>
      <c r="B185" s="45"/>
      <c r="C185" s="53" t="s">
        <v>37</v>
      </c>
      <c r="D185" s="290" t="s">
        <v>4524</v>
      </c>
      <c r="E185" s="17" t="s">
        <v>429</v>
      </c>
      <c r="F185" s="46"/>
      <c r="G185" s="94"/>
      <c r="H185" s="89">
        <f>F185*G185</f>
        <v>0</v>
      </c>
      <c r="I185" s="307" t="s">
        <v>5398</v>
      </c>
    </row>
    <row r="186" spans="1:9" x14ac:dyDescent="0.25">
      <c r="A186" s="45"/>
      <c r="B186" s="45"/>
      <c r="C186" s="53" t="s">
        <v>39</v>
      </c>
      <c r="D186" s="290" t="s">
        <v>4524</v>
      </c>
      <c r="E186" s="17" t="s">
        <v>429</v>
      </c>
      <c r="F186" s="46"/>
      <c r="G186" s="94"/>
      <c r="H186" s="89">
        <f>F186*G186</f>
        <v>0</v>
      </c>
      <c r="I186" s="307" t="s">
        <v>5398</v>
      </c>
    </row>
    <row r="187" spans="1:9" ht="26.4" x14ac:dyDescent="0.25">
      <c r="A187" s="45"/>
      <c r="B187" s="55" t="s">
        <v>895</v>
      </c>
      <c r="C187" s="46"/>
      <c r="D187" s="290" t="s">
        <v>4560</v>
      </c>
      <c r="E187" s="5"/>
      <c r="F187" s="6"/>
      <c r="G187" s="95"/>
      <c r="H187" s="89"/>
      <c r="I187" s="307" t="s">
        <v>5398</v>
      </c>
    </row>
    <row r="188" spans="1:9" x14ac:dyDescent="0.25">
      <c r="A188" s="45"/>
      <c r="B188" s="45"/>
      <c r="C188" s="53" t="s">
        <v>37</v>
      </c>
      <c r="D188" s="290" t="s">
        <v>4524</v>
      </c>
      <c r="E188" s="17" t="s">
        <v>429</v>
      </c>
      <c r="F188" s="46"/>
      <c r="G188" s="94"/>
      <c r="H188" s="89">
        <f>F188*G188</f>
        <v>0</v>
      </c>
      <c r="I188" s="307" t="s">
        <v>5398</v>
      </c>
    </row>
    <row r="189" spans="1:9" x14ac:dyDescent="0.25">
      <c r="A189" s="45"/>
      <c r="B189" s="45"/>
      <c r="C189" s="53" t="s">
        <v>39</v>
      </c>
      <c r="D189" s="290" t="s">
        <v>4524</v>
      </c>
      <c r="E189" s="17" t="s">
        <v>429</v>
      </c>
      <c r="F189" s="46"/>
      <c r="G189" s="94"/>
      <c r="H189" s="89">
        <f>F189*G189</f>
        <v>0</v>
      </c>
      <c r="I189" s="307" t="s">
        <v>5398</v>
      </c>
    </row>
    <row r="190" spans="1:9" ht="26.4" x14ac:dyDescent="0.25">
      <c r="A190" s="45"/>
      <c r="B190" s="55" t="s">
        <v>896</v>
      </c>
      <c r="C190" s="46"/>
      <c r="D190" s="290" t="s">
        <v>4561</v>
      </c>
      <c r="E190" s="5"/>
      <c r="F190" s="6"/>
      <c r="G190" s="95"/>
      <c r="H190" s="89"/>
      <c r="I190" s="307" t="s">
        <v>5398</v>
      </c>
    </row>
    <row r="191" spans="1:9" x14ac:dyDescent="0.25">
      <c r="A191" s="45"/>
      <c r="B191" s="45"/>
      <c r="C191" s="53" t="s">
        <v>37</v>
      </c>
      <c r="D191" s="290" t="s">
        <v>4524</v>
      </c>
      <c r="E191" s="17" t="s">
        <v>429</v>
      </c>
      <c r="F191" s="46"/>
      <c r="G191" s="94"/>
      <c r="H191" s="89">
        <f>F191*G191</f>
        <v>0</v>
      </c>
      <c r="I191" s="307" t="s">
        <v>5398</v>
      </c>
    </row>
    <row r="192" spans="1:9" x14ac:dyDescent="0.25">
      <c r="A192" s="45"/>
      <c r="B192" s="45"/>
      <c r="C192" s="53" t="s">
        <v>39</v>
      </c>
      <c r="D192" s="290" t="s">
        <v>4524</v>
      </c>
      <c r="E192" s="17" t="s">
        <v>429</v>
      </c>
      <c r="F192" s="46"/>
      <c r="G192" s="94"/>
      <c r="H192" s="89">
        <f>F192*G192</f>
        <v>0</v>
      </c>
      <c r="I192" s="307" t="s">
        <v>5398</v>
      </c>
    </row>
    <row r="193" spans="1:9" ht="39.6" x14ac:dyDescent="0.25">
      <c r="A193" s="55" t="s">
        <v>897</v>
      </c>
      <c r="B193" s="45"/>
      <c r="C193" s="46"/>
      <c r="D193" s="284" t="s">
        <v>898</v>
      </c>
      <c r="E193" s="5"/>
      <c r="F193" s="6"/>
      <c r="G193" s="95"/>
      <c r="H193" s="89"/>
    </row>
    <row r="194" spans="1:9" ht="26.4" x14ac:dyDescent="0.25">
      <c r="A194" s="45"/>
      <c r="B194" s="55" t="s">
        <v>899</v>
      </c>
      <c r="C194" s="46"/>
      <c r="D194" s="290" t="s">
        <v>4562</v>
      </c>
      <c r="E194" s="17" t="s">
        <v>429</v>
      </c>
      <c r="F194" s="46"/>
      <c r="G194" s="94"/>
      <c r="H194" s="89">
        <f>F194*G194</f>
        <v>0</v>
      </c>
      <c r="I194" s="307" t="s">
        <v>5398</v>
      </c>
    </row>
    <row r="195" spans="1:9" ht="26.4" x14ac:dyDescent="0.25">
      <c r="A195" s="45"/>
      <c r="B195" s="55" t="s">
        <v>900</v>
      </c>
      <c r="C195" s="46"/>
      <c r="D195" s="290" t="s">
        <v>4562</v>
      </c>
      <c r="E195" s="17" t="s">
        <v>429</v>
      </c>
      <c r="F195" s="46"/>
      <c r="G195" s="94"/>
      <c r="H195" s="89">
        <f>F195*G195</f>
        <v>0</v>
      </c>
      <c r="I195" s="307" t="s">
        <v>5398</v>
      </c>
    </row>
    <row r="196" spans="1:9" ht="26.4" x14ac:dyDescent="0.25">
      <c r="A196" s="45"/>
      <c r="B196" s="55" t="s">
        <v>901</v>
      </c>
      <c r="C196" s="46"/>
      <c r="D196" s="290" t="s">
        <v>4562</v>
      </c>
      <c r="E196" s="17" t="s">
        <v>429</v>
      </c>
      <c r="F196" s="46"/>
      <c r="G196" s="94"/>
      <c r="H196" s="89">
        <f>F196*G196</f>
        <v>0</v>
      </c>
      <c r="I196" s="307" t="s">
        <v>5398</v>
      </c>
    </row>
    <row r="197" spans="1:9" x14ac:dyDescent="0.25">
      <c r="A197" s="45"/>
      <c r="B197" s="55" t="s">
        <v>902</v>
      </c>
      <c r="C197" s="46"/>
      <c r="D197" s="290" t="s">
        <v>4491</v>
      </c>
      <c r="E197" s="17" t="s">
        <v>429</v>
      </c>
      <c r="F197" s="46"/>
      <c r="G197" s="94"/>
      <c r="H197" s="89">
        <f>F197*G197</f>
        <v>0</v>
      </c>
      <c r="I197" s="307" t="s">
        <v>5398</v>
      </c>
    </row>
    <row r="198" spans="1:9" ht="26.4" x14ac:dyDescent="0.25">
      <c r="A198" s="55" t="s">
        <v>903</v>
      </c>
      <c r="B198" s="45"/>
      <c r="C198" s="46"/>
      <c r="D198" s="159" t="s">
        <v>910</v>
      </c>
      <c r="E198" s="5"/>
      <c r="F198" s="6"/>
      <c r="G198" s="95"/>
      <c r="H198" s="89"/>
    </row>
    <row r="199" spans="1:9" ht="26.4" x14ac:dyDescent="0.25">
      <c r="A199" s="45"/>
      <c r="B199" s="45" t="s">
        <v>904</v>
      </c>
      <c r="C199" s="46"/>
      <c r="D199" s="290" t="s">
        <v>4563</v>
      </c>
      <c r="E199" s="17" t="s">
        <v>429</v>
      </c>
      <c r="F199" s="46"/>
      <c r="G199" s="94"/>
      <c r="H199" s="89">
        <f>F199*G199</f>
        <v>0</v>
      </c>
      <c r="I199" s="307" t="s">
        <v>5398</v>
      </c>
    </row>
    <row r="200" spans="1:9" ht="26.4" x14ac:dyDescent="0.25">
      <c r="A200" s="45"/>
      <c r="B200" s="45" t="s">
        <v>905</v>
      </c>
      <c r="C200" s="46"/>
      <c r="D200" s="290" t="s">
        <v>4564</v>
      </c>
      <c r="E200" s="27" t="s">
        <v>426</v>
      </c>
      <c r="F200" s="46"/>
      <c r="G200" s="94"/>
      <c r="H200" s="89">
        <f>F200*G200</f>
        <v>0</v>
      </c>
      <c r="I200" s="307" t="s">
        <v>5398</v>
      </c>
    </row>
    <row r="201" spans="1:9" x14ac:dyDescent="0.25">
      <c r="A201" s="45"/>
      <c r="B201" s="45" t="s">
        <v>906</v>
      </c>
      <c r="C201" s="46"/>
      <c r="D201" s="290" t="s">
        <v>4565</v>
      </c>
      <c r="E201" s="17" t="s">
        <v>429</v>
      </c>
      <c r="F201" s="46"/>
      <c r="G201" s="94"/>
      <c r="H201" s="89">
        <f>F201*G201</f>
        <v>0</v>
      </c>
      <c r="I201" s="307" t="s">
        <v>5398</v>
      </c>
    </row>
    <row r="202" spans="1:9" ht="15.6" x14ac:dyDescent="0.25">
      <c r="A202" s="45"/>
      <c r="B202" s="45" t="s">
        <v>907</v>
      </c>
      <c r="C202" s="46"/>
      <c r="D202" s="290" t="s">
        <v>4565</v>
      </c>
      <c r="E202" s="27" t="s">
        <v>426</v>
      </c>
      <c r="F202" s="46"/>
      <c r="G202" s="94"/>
      <c r="H202" s="89">
        <f>F202*G202</f>
        <v>0</v>
      </c>
      <c r="I202" s="307" t="s">
        <v>5398</v>
      </c>
    </row>
    <row r="203" spans="1:9" ht="26.4" x14ac:dyDescent="0.25">
      <c r="A203" s="45"/>
      <c r="B203" s="45" t="s">
        <v>908</v>
      </c>
      <c r="C203" s="46"/>
      <c r="D203" s="290" t="s">
        <v>4566</v>
      </c>
      <c r="E203" s="17" t="s">
        <v>429</v>
      </c>
      <c r="F203" s="46"/>
      <c r="G203" s="94"/>
      <c r="H203" s="89">
        <f>F203*G203</f>
        <v>0</v>
      </c>
      <c r="I203" s="307" t="s">
        <v>5398</v>
      </c>
    </row>
    <row r="204" spans="1:9" x14ac:dyDescent="0.25">
      <c r="A204" s="45"/>
      <c r="B204" s="45" t="s">
        <v>909</v>
      </c>
      <c r="C204" s="46"/>
      <c r="D204" s="290" t="s">
        <v>748</v>
      </c>
      <c r="E204" s="5"/>
      <c r="F204" s="6"/>
      <c r="G204" s="95"/>
      <c r="H204" s="89"/>
    </row>
    <row r="205" spans="1:9" x14ac:dyDescent="0.25">
      <c r="A205" s="45"/>
      <c r="B205" s="45"/>
      <c r="C205" s="53" t="s">
        <v>37</v>
      </c>
      <c r="D205" s="290" t="s">
        <v>4503</v>
      </c>
      <c r="E205" s="17" t="s">
        <v>429</v>
      </c>
      <c r="F205" s="46"/>
      <c r="G205" s="94"/>
      <c r="H205" s="89">
        <f>F205*G205</f>
        <v>0</v>
      </c>
      <c r="I205" s="307" t="s">
        <v>5398</v>
      </c>
    </row>
    <row r="206" spans="1:9" x14ac:dyDescent="0.25">
      <c r="A206" s="45"/>
      <c r="B206" s="45"/>
      <c r="C206" s="53" t="s">
        <v>39</v>
      </c>
      <c r="D206" s="290" t="s">
        <v>4503</v>
      </c>
      <c r="E206" s="17" t="s">
        <v>429</v>
      </c>
      <c r="F206" s="6"/>
      <c r="G206" s="94"/>
      <c r="H206" s="89">
        <f>F206*G206</f>
        <v>0</v>
      </c>
      <c r="I206" s="307" t="s">
        <v>5398</v>
      </c>
    </row>
    <row r="207" spans="1:9" x14ac:dyDescent="0.25">
      <c r="A207" s="55" t="s">
        <v>911</v>
      </c>
      <c r="B207" s="45"/>
      <c r="C207" s="46"/>
      <c r="D207" s="159" t="s">
        <v>916</v>
      </c>
      <c r="E207" s="5"/>
      <c r="F207" s="6"/>
      <c r="G207" s="95"/>
      <c r="H207" s="89"/>
    </row>
    <row r="208" spans="1:9" x14ac:dyDescent="0.25">
      <c r="A208" s="45"/>
      <c r="B208" s="55" t="s">
        <v>912</v>
      </c>
      <c r="C208" s="46"/>
      <c r="D208" s="290" t="s">
        <v>4567</v>
      </c>
      <c r="E208" s="17" t="s">
        <v>429</v>
      </c>
      <c r="F208" s="46"/>
      <c r="G208" s="94"/>
      <c r="H208" s="89">
        <f>F208*G208</f>
        <v>0</v>
      </c>
      <c r="I208" s="307" t="s">
        <v>5398</v>
      </c>
    </row>
    <row r="209" spans="1:9" x14ac:dyDescent="0.25">
      <c r="A209" s="45"/>
      <c r="B209" s="55" t="s">
        <v>913</v>
      </c>
      <c r="C209" s="46"/>
      <c r="D209" s="290" t="s">
        <v>4567</v>
      </c>
      <c r="E209" s="17" t="s">
        <v>429</v>
      </c>
      <c r="F209" s="46"/>
      <c r="G209" s="94"/>
      <c r="H209" s="89">
        <f>F209*G209</f>
        <v>0</v>
      </c>
      <c r="I209" s="307" t="s">
        <v>5398</v>
      </c>
    </row>
    <row r="210" spans="1:9" x14ac:dyDescent="0.25">
      <c r="A210" s="45"/>
      <c r="B210" s="55" t="s">
        <v>914</v>
      </c>
      <c r="C210" s="46"/>
      <c r="D210" s="290" t="s">
        <v>4567</v>
      </c>
      <c r="E210" s="17" t="s">
        <v>429</v>
      </c>
      <c r="F210" s="46"/>
      <c r="G210" s="94"/>
      <c r="H210" s="89">
        <f>F210*G210</f>
        <v>0</v>
      </c>
      <c r="I210" s="307" t="s">
        <v>5398</v>
      </c>
    </row>
    <row r="211" spans="1:9" x14ac:dyDescent="0.25">
      <c r="A211" s="45"/>
      <c r="B211" s="55" t="s">
        <v>915</v>
      </c>
      <c r="C211" s="46"/>
      <c r="D211" s="290" t="s">
        <v>4491</v>
      </c>
      <c r="E211" s="17" t="s">
        <v>429</v>
      </c>
      <c r="F211" s="46"/>
      <c r="G211" s="94"/>
      <c r="H211" s="89">
        <f>F211*G211</f>
        <v>0</v>
      </c>
      <c r="I211" s="307" t="s">
        <v>5398</v>
      </c>
    </row>
    <row r="212" spans="1:9" ht="26.4" x14ac:dyDescent="0.25">
      <c r="A212" s="55" t="s">
        <v>917</v>
      </c>
      <c r="B212" s="45"/>
      <c r="C212" s="46"/>
      <c r="D212" s="159" t="s">
        <v>918</v>
      </c>
      <c r="E212" s="5"/>
      <c r="F212" s="6"/>
      <c r="G212" s="95"/>
      <c r="H212" s="89"/>
    </row>
    <row r="213" spans="1:9" x14ac:dyDescent="0.25">
      <c r="A213" s="45"/>
      <c r="B213" s="45" t="s">
        <v>919</v>
      </c>
      <c r="C213" s="46"/>
      <c r="D213" s="160" t="s">
        <v>921</v>
      </c>
      <c r="E213" s="5"/>
      <c r="F213" s="6"/>
      <c r="G213" s="95"/>
      <c r="H213" s="89"/>
    </row>
    <row r="214" spans="1:9" ht="26.4" x14ac:dyDescent="0.25">
      <c r="A214" s="45"/>
      <c r="B214" s="45"/>
      <c r="C214" s="53" t="s">
        <v>37</v>
      </c>
      <c r="D214" s="290" t="s">
        <v>4540</v>
      </c>
      <c r="E214" s="17" t="s">
        <v>23</v>
      </c>
      <c r="F214" s="46"/>
      <c r="G214" s="94"/>
      <c r="H214" s="89">
        <f>F214*G214</f>
        <v>0</v>
      </c>
      <c r="I214" s="307" t="s">
        <v>5398</v>
      </c>
    </row>
    <row r="215" spans="1:9" ht="26.4" x14ac:dyDescent="0.25">
      <c r="A215" s="45"/>
      <c r="B215" s="45"/>
      <c r="C215" s="53" t="s">
        <v>39</v>
      </c>
      <c r="D215" s="290" t="s">
        <v>4540</v>
      </c>
      <c r="E215" s="17" t="s">
        <v>429</v>
      </c>
      <c r="F215" s="46"/>
      <c r="G215" s="94"/>
      <c r="H215" s="89">
        <f>F215*G215</f>
        <v>0</v>
      </c>
      <c r="I215" s="307" t="s">
        <v>5398</v>
      </c>
    </row>
    <row r="216" spans="1:9" ht="26.4" x14ac:dyDescent="0.25">
      <c r="A216" s="45"/>
      <c r="B216" s="55" t="s">
        <v>920</v>
      </c>
      <c r="C216" s="46"/>
      <c r="D216" s="290" t="s">
        <v>922</v>
      </c>
      <c r="E216" s="5"/>
      <c r="F216" s="6"/>
      <c r="G216" s="95"/>
      <c r="H216" s="89"/>
    </row>
    <row r="217" spans="1:9" ht="26.4" x14ac:dyDescent="0.25">
      <c r="A217" s="45"/>
      <c r="B217" s="45"/>
      <c r="C217" s="53" t="s">
        <v>37</v>
      </c>
      <c r="D217" s="290" t="s">
        <v>4568</v>
      </c>
      <c r="E217" s="17" t="s">
        <v>429</v>
      </c>
      <c r="F217" s="46"/>
      <c r="G217" s="94"/>
      <c r="H217" s="89">
        <f>F217*G217</f>
        <v>0</v>
      </c>
      <c r="I217" s="307" t="s">
        <v>5398</v>
      </c>
    </row>
    <row r="218" spans="1:9" ht="26.4" x14ac:dyDescent="0.25">
      <c r="A218" s="45"/>
      <c r="B218" s="45"/>
      <c r="C218" s="53" t="s">
        <v>39</v>
      </c>
      <c r="D218" s="290" t="s">
        <v>4568</v>
      </c>
      <c r="E218" s="17" t="s">
        <v>429</v>
      </c>
      <c r="F218" s="46"/>
      <c r="G218" s="94"/>
      <c r="H218" s="89">
        <f>F218*G218</f>
        <v>0</v>
      </c>
      <c r="I218" s="307" t="s">
        <v>5398</v>
      </c>
    </row>
    <row r="219" spans="1:9" x14ac:dyDescent="0.25">
      <c r="A219" s="55" t="s">
        <v>2270</v>
      </c>
      <c r="B219" s="45"/>
      <c r="C219" s="46"/>
      <c r="D219" s="291" t="s">
        <v>923</v>
      </c>
      <c r="E219" s="5"/>
      <c r="F219" s="6"/>
      <c r="G219" s="95"/>
      <c r="H219" s="89"/>
    </row>
    <row r="220" spans="1:9" x14ac:dyDescent="0.25">
      <c r="A220" s="45"/>
      <c r="B220" s="55" t="s">
        <v>924</v>
      </c>
      <c r="C220" s="46"/>
      <c r="D220" s="290" t="s">
        <v>4569</v>
      </c>
      <c r="E220" s="17" t="s">
        <v>136</v>
      </c>
      <c r="F220" s="46"/>
      <c r="G220" s="94"/>
      <c r="H220" s="89">
        <f>F220*G220</f>
        <v>0</v>
      </c>
      <c r="I220" s="307" t="s">
        <v>5398</v>
      </c>
    </row>
    <row r="221" spans="1:9" x14ac:dyDescent="0.25">
      <c r="A221" s="45"/>
      <c r="B221" s="55" t="s">
        <v>925</v>
      </c>
      <c r="C221" s="46"/>
      <c r="D221" s="290" t="s">
        <v>4569</v>
      </c>
      <c r="E221" s="17" t="s">
        <v>136</v>
      </c>
      <c r="F221" s="46"/>
      <c r="G221" s="94"/>
      <c r="H221" s="89">
        <f>F221*G221</f>
        <v>0</v>
      </c>
      <c r="I221" s="307" t="s">
        <v>5398</v>
      </c>
    </row>
    <row r="222" spans="1:9" x14ac:dyDescent="0.25">
      <c r="A222" s="45"/>
      <c r="B222" s="55" t="s">
        <v>926</v>
      </c>
      <c r="C222" s="46"/>
      <c r="D222" s="290" t="s">
        <v>4491</v>
      </c>
      <c r="E222" s="17" t="s">
        <v>136</v>
      </c>
      <c r="F222" s="46"/>
      <c r="G222" s="94"/>
      <c r="H222" s="89">
        <f>F222*G222</f>
        <v>0</v>
      </c>
      <c r="I222" s="307" t="s">
        <v>5398</v>
      </c>
    </row>
    <row r="223" spans="1:9" x14ac:dyDescent="0.25">
      <c r="A223" s="45"/>
      <c r="B223" s="45"/>
      <c r="C223" s="46"/>
      <c r="D223" s="45"/>
      <c r="E223" s="5"/>
      <c r="F223" s="6"/>
      <c r="G223" s="6"/>
      <c r="H223" s="54"/>
      <c r="I223" s="323" t="s">
        <v>5421</v>
      </c>
    </row>
    <row r="224" spans="1:9" x14ac:dyDescent="0.25">
      <c r="A224" s="45"/>
      <c r="B224" s="45"/>
      <c r="C224" s="46"/>
      <c r="D224" s="45"/>
      <c r="E224" s="5"/>
      <c r="F224" s="5"/>
      <c r="G224" s="5"/>
      <c r="H224" s="54"/>
    </row>
    <row r="225" spans="1:8" x14ac:dyDescent="0.25">
      <c r="A225" s="45"/>
      <c r="B225" s="45"/>
      <c r="C225" s="46"/>
      <c r="D225" s="45"/>
      <c r="E225" s="5"/>
      <c r="F225" s="5"/>
      <c r="G225" s="5"/>
      <c r="H225" s="54"/>
    </row>
    <row r="226" spans="1:8" x14ac:dyDescent="0.25">
      <c r="A226" s="77" t="s">
        <v>34</v>
      </c>
      <c r="B226" s="77"/>
      <c r="C226" s="77"/>
      <c r="D226" s="77"/>
      <c r="E226" s="179"/>
      <c r="F226" s="2"/>
      <c r="G226" s="2"/>
      <c r="H226" s="113">
        <f>SUM(H5:H225)</f>
        <v>0</v>
      </c>
    </row>
    <row r="1048573" spans="5:5" x14ac:dyDescent="0.25">
      <c r="E1048573" s="53"/>
    </row>
  </sheetData>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88BB2-5EE8-4381-ACED-CB5CC1D13FAF}">
  <sheetPr codeName="Sheet11"/>
  <dimension ref="A1:I10483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928</v>
      </c>
      <c r="B1" s="337" t="s">
        <v>928</v>
      </c>
      <c r="C1" s="40"/>
      <c r="D1" s="40"/>
      <c r="E1" s="774" t="s">
        <v>929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ht="26.4" x14ac:dyDescent="0.25">
      <c r="A5" s="48" t="s">
        <v>930</v>
      </c>
      <c r="B5" s="44"/>
      <c r="C5" s="46"/>
      <c r="D5" s="157" t="s">
        <v>931</v>
      </c>
      <c r="E5" s="6"/>
      <c r="F5" s="6"/>
      <c r="G5" s="5"/>
      <c r="H5" s="92"/>
    </row>
    <row r="6" spans="1:9" ht="15.6" x14ac:dyDescent="0.25">
      <c r="A6" s="44"/>
      <c r="B6" s="48" t="s">
        <v>932</v>
      </c>
      <c r="C6" s="46"/>
      <c r="D6" s="64" t="s">
        <v>731</v>
      </c>
      <c r="E6" s="27" t="s">
        <v>426</v>
      </c>
      <c r="F6" s="46"/>
      <c r="G6" s="94"/>
      <c r="H6" s="89">
        <f>F6*G6</f>
        <v>0</v>
      </c>
    </row>
    <row r="7" spans="1:9" ht="15.6" x14ac:dyDescent="0.25">
      <c r="A7" s="44"/>
      <c r="B7" s="48" t="s">
        <v>933</v>
      </c>
      <c r="C7" s="53"/>
      <c r="D7" s="101" t="s">
        <v>732</v>
      </c>
      <c r="E7" s="27" t="s">
        <v>426</v>
      </c>
      <c r="F7" s="46"/>
      <c r="G7" s="94"/>
      <c r="H7" s="89">
        <f>F7*G7</f>
        <v>0</v>
      </c>
    </row>
    <row r="8" spans="1:9" ht="15.6" x14ac:dyDescent="0.25">
      <c r="A8" s="44"/>
      <c r="B8" s="48" t="s">
        <v>934</v>
      </c>
      <c r="C8" s="53"/>
      <c r="D8" s="101" t="s">
        <v>733</v>
      </c>
      <c r="E8" s="27" t="s">
        <v>426</v>
      </c>
      <c r="F8" s="46"/>
      <c r="G8" s="94"/>
      <c r="H8" s="89">
        <f>F8*G8</f>
        <v>0</v>
      </c>
    </row>
    <row r="9" spans="1:9" ht="26.4" x14ac:dyDescent="0.25">
      <c r="A9" s="44"/>
      <c r="B9" s="48" t="s">
        <v>935</v>
      </c>
      <c r="C9" s="53"/>
      <c r="D9" s="101" t="s">
        <v>734</v>
      </c>
      <c r="E9" s="27" t="s">
        <v>426</v>
      </c>
      <c r="F9" s="46"/>
      <c r="G9" s="94"/>
      <c r="H9" s="89">
        <f>F9*G9</f>
        <v>0</v>
      </c>
    </row>
    <row r="10" spans="1:9" x14ac:dyDescent="0.25">
      <c r="A10" s="48"/>
      <c r="B10" s="48" t="s">
        <v>936</v>
      </c>
      <c r="C10" s="53"/>
      <c r="D10" s="101" t="s">
        <v>735</v>
      </c>
      <c r="E10" s="11"/>
      <c r="F10" s="6"/>
      <c r="G10" s="6"/>
      <c r="H10" s="92"/>
    </row>
    <row r="11" spans="1:9" ht="15.6" x14ac:dyDescent="0.25">
      <c r="A11" s="44"/>
      <c r="B11" s="48"/>
      <c r="C11" s="53" t="s">
        <v>37</v>
      </c>
      <c r="D11" s="278" t="s">
        <v>4570</v>
      </c>
      <c r="E11" s="27" t="s">
        <v>426</v>
      </c>
      <c r="F11" s="46"/>
      <c r="G11" s="94"/>
      <c r="H11" s="89">
        <f>F11*G11</f>
        <v>0</v>
      </c>
      <c r="I11" s="307" t="s">
        <v>5398</v>
      </c>
    </row>
    <row r="12" spans="1:9" ht="15.6" x14ac:dyDescent="0.25">
      <c r="A12" s="44"/>
      <c r="B12" s="48"/>
      <c r="C12" s="53" t="s">
        <v>39</v>
      </c>
      <c r="D12" s="278" t="s">
        <v>4571</v>
      </c>
      <c r="E12" s="27" t="s">
        <v>426</v>
      </c>
      <c r="F12" s="46"/>
      <c r="G12" s="94"/>
      <c r="H12" s="89">
        <f>F12*G12</f>
        <v>0</v>
      </c>
      <c r="I12" s="307" t="s">
        <v>5398</v>
      </c>
    </row>
    <row r="13" spans="1:9" ht="26.4" x14ac:dyDescent="0.25">
      <c r="A13" s="48" t="s">
        <v>937</v>
      </c>
      <c r="B13" s="48"/>
      <c r="C13" s="53"/>
      <c r="D13" s="164" t="s">
        <v>938</v>
      </c>
      <c r="E13" s="27"/>
      <c r="F13" s="6"/>
      <c r="G13" s="6"/>
      <c r="H13" s="92"/>
    </row>
    <row r="14" spans="1:9" ht="15.6" x14ac:dyDescent="0.25">
      <c r="A14" s="44"/>
      <c r="B14" s="48" t="s">
        <v>939</v>
      </c>
      <c r="C14" s="53"/>
      <c r="D14" s="165" t="s">
        <v>941</v>
      </c>
      <c r="E14" s="27" t="s">
        <v>426</v>
      </c>
      <c r="F14" s="46"/>
      <c r="G14" s="94"/>
      <c r="H14" s="89">
        <f>F14*G14</f>
        <v>0</v>
      </c>
    </row>
    <row r="15" spans="1:9" ht="26.4" x14ac:dyDescent="0.25">
      <c r="A15" s="44"/>
      <c r="B15" s="48" t="s">
        <v>940</v>
      </c>
      <c r="C15" s="53"/>
      <c r="D15" s="166" t="s">
        <v>942</v>
      </c>
      <c r="E15" s="27" t="s">
        <v>426</v>
      </c>
      <c r="F15" s="46"/>
      <c r="G15" s="94"/>
      <c r="H15" s="89">
        <f>F15*G15</f>
        <v>0</v>
      </c>
    </row>
    <row r="16" spans="1:9" ht="26.4" x14ac:dyDescent="0.25">
      <c r="A16" s="48" t="s">
        <v>943</v>
      </c>
      <c r="B16" s="48"/>
      <c r="C16" s="53"/>
      <c r="D16" s="164" t="s">
        <v>944</v>
      </c>
      <c r="E16" s="11"/>
      <c r="F16" s="6"/>
      <c r="G16" s="6"/>
      <c r="H16" s="92"/>
    </row>
    <row r="17" spans="1:9" x14ac:dyDescent="0.25">
      <c r="A17" s="44"/>
      <c r="B17" s="48" t="s">
        <v>945</v>
      </c>
      <c r="C17" s="53"/>
      <c r="D17" s="292" t="s">
        <v>4572</v>
      </c>
      <c r="E17" s="17" t="s">
        <v>136</v>
      </c>
      <c r="F17" s="46"/>
      <c r="G17" s="94"/>
      <c r="H17" s="89">
        <f>F17*G17</f>
        <v>0</v>
      </c>
      <c r="I17" s="307" t="s">
        <v>5398</v>
      </c>
    </row>
    <row r="18" spans="1:9" ht="26.4" x14ac:dyDescent="0.25">
      <c r="A18" s="48"/>
      <c r="B18" s="48" t="s">
        <v>946</v>
      </c>
      <c r="C18" s="53"/>
      <c r="D18" s="293" t="s">
        <v>4573</v>
      </c>
      <c r="E18" s="17" t="s">
        <v>136</v>
      </c>
      <c r="F18" s="46"/>
      <c r="G18" s="94"/>
      <c r="H18" s="89">
        <f>F18*G18</f>
        <v>0</v>
      </c>
      <c r="I18" s="307" t="s">
        <v>5398</v>
      </c>
    </row>
    <row r="19" spans="1:9" x14ac:dyDescent="0.25">
      <c r="A19" s="48"/>
      <c r="B19" s="48" t="s">
        <v>947</v>
      </c>
      <c r="C19" s="53"/>
      <c r="D19" s="293" t="s">
        <v>4574</v>
      </c>
      <c r="E19" s="17" t="s">
        <v>429</v>
      </c>
      <c r="F19" s="46"/>
      <c r="G19" s="94"/>
      <c r="H19" s="89">
        <f>F19*G19</f>
        <v>0</v>
      </c>
      <c r="I19" s="307" t="s">
        <v>5398</v>
      </c>
    </row>
    <row r="20" spans="1:9" x14ac:dyDescent="0.25">
      <c r="A20" s="48"/>
      <c r="B20" s="48" t="s">
        <v>948</v>
      </c>
      <c r="C20" s="53"/>
      <c r="D20" s="293" t="s">
        <v>748</v>
      </c>
      <c r="E20" s="11"/>
      <c r="F20" s="6"/>
      <c r="G20" s="6"/>
      <c r="H20" s="92"/>
    </row>
    <row r="21" spans="1:9" x14ac:dyDescent="0.25">
      <c r="A21" s="48"/>
      <c r="B21" s="48"/>
      <c r="C21" s="53" t="s">
        <v>37</v>
      </c>
      <c r="D21" s="293" t="s">
        <v>4503</v>
      </c>
      <c r="E21" s="17" t="s">
        <v>136</v>
      </c>
      <c r="F21" s="46"/>
      <c r="G21" s="94"/>
      <c r="H21" s="89">
        <f>F21*G21</f>
        <v>0</v>
      </c>
      <c r="I21" s="307" t="s">
        <v>5398</v>
      </c>
    </row>
    <row r="22" spans="1:9" x14ac:dyDescent="0.25">
      <c r="A22" s="44"/>
      <c r="B22" s="48"/>
      <c r="C22" s="53" t="s">
        <v>39</v>
      </c>
      <c r="D22" s="293" t="s">
        <v>4503</v>
      </c>
      <c r="E22" s="17" t="s">
        <v>429</v>
      </c>
      <c r="F22" s="46"/>
      <c r="G22" s="94"/>
      <c r="H22" s="89">
        <f>F22*G22</f>
        <v>0</v>
      </c>
      <c r="I22" s="307" t="s">
        <v>5398</v>
      </c>
    </row>
    <row r="23" spans="1:9" x14ac:dyDescent="0.25">
      <c r="A23" s="48"/>
      <c r="B23" s="48"/>
      <c r="C23" s="53"/>
      <c r="D23" s="160"/>
      <c r="E23" s="27"/>
      <c r="F23" s="6"/>
      <c r="G23" s="5"/>
      <c r="H23" s="54"/>
    </row>
    <row r="24" spans="1:9" x14ac:dyDescent="0.25">
      <c r="A24" s="48"/>
      <c r="B24" s="48"/>
      <c r="C24" s="53"/>
      <c r="D24" s="160"/>
      <c r="E24" s="27"/>
      <c r="F24" s="6"/>
      <c r="G24" s="5"/>
      <c r="H24" s="54"/>
      <c r="I24" s="323" t="s">
        <v>5421</v>
      </c>
    </row>
    <row r="25" spans="1:9" x14ac:dyDescent="0.25">
      <c r="A25" s="45"/>
      <c r="B25" s="45"/>
      <c r="C25" s="46"/>
      <c r="D25" s="45"/>
      <c r="E25" s="5"/>
      <c r="F25" s="5"/>
      <c r="G25" s="5"/>
      <c r="H25" s="54"/>
    </row>
    <row r="26" spans="1:9" x14ac:dyDescent="0.25">
      <c r="A26" s="77" t="s">
        <v>34</v>
      </c>
      <c r="B26" s="77"/>
      <c r="C26" s="77"/>
      <c r="D26" s="77"/>
      <c r="E26" s="179"/>
      <c r="F26" s="2"/>
      <c r="G26" s="2"/>
      <c r="H26" s="113">
        <f>SUM(H5:H25)</f>
        <v>0</v>
      </c>
    </row>
    <row r="1048373" spans="5:5" x14ac:dyDescent="0.25">
      <c r="E1048373"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5AC36-210D-468B-A473-036CCBE35437}">
  <sheetPr codeName="Sheet12">
    <tabColor theme="9" tint="0.79998168889431442"/>
  </sheetPr>
  <dimension ref="A1:H1048335"/>
  <sheetViews>
    <sheetView topLeftCell="A41" zoomScaleNormal="100" workbookViewId="0">
      <selection activeCell="G54" sqref="G54"/>
    </sheetView>
  </sheetViews>
  <sheetFormatPr defaultRowHeight="13.2" x14ac:dyDescent="0.25"/>
  <cols>
    <col min="1" max="1" width="9.33203125" style="12" customWidth="1"/>
    <col min="2" max="2" width="9" style="12" bestFit="1" customWidth="1"/>
    <col min="3" max="3" width="3.109375" style="642" bestFit="1" customWidth="1"/>
    <col min="4" max="4" width="40.6640625" style="12" customWidth="1"/>
    <col min="5" max="5" width="18.44140625" style="12" bestFit="1" customWidth="1"/>
    <col min="6" max="8" width="19.6640625" style="12" customWidth="1"/>
    <col min="9" max="230" width="9.109375" style="12"/>
    <col min="231" max="231" width="9.33203125" style="12" customWidth="1"/>
    <col min="232" max="232" width="6.6640625" style="12" customWidth="1"/>
    <col min="233" max="233" width="40.6640625" style="12" customWidth="1"/>
    <col min="234" max="237" width="9.33203125" style="12" customWidth="1"/>
    <col min="238" max="486" width="9.109375" style="12"/>
    <col min="487" max="487" width="9.33203125" style="12" customWidth="1"/>
    <col min="488" max="488" width="6.6640625" style="12" customWidth="1"/>
    <col min="489" max="489" width="40.6640625" style="12" customWidth="1"/>
    <col min="490" max="493" width="9.33203125" style="12" customWidth="1"/>
    <col min="494" max="742" width="9.109375" style="12"/>
    <col min="743" max="743" width="9.33203125" style="12" customWidth="1"/>
    <col min="744" max="744" width="6.6640625" style="12" customWidth="1"/>
    <col min="745" max="745" width="40.6640625" style="12" customWidth="1"/>
    <col min="746" max="749" width="9.33203125" style="12" customWidth="1"/>
    <col min="750" max="998" width="9.109375" style="12"/>
    <col min="999" max="999" width="9.33203125" style="12" customWidth="1"/>
    <col min="1000" max="1000" width="6.6640625" style="12" customWidth="1"/>
    <col min="1001" max="1001" width="40.6640625" style="12" customWidth="1"/>
    <col min="1002" max="1005" width="9.33203125" style="12" customWidth="1"/>
    <col min="1006" max="1254" width="9.109375" style="12"/>
    <col min="1255" max="1255" width="9.33203125" style="12" customWidth="1"/>
    <col min="1256" max="1256" width="6.6640625" style="12" customWidth="1"/>
    <col min="1257" max="1257" width="40.6640625" style="12" customWidth="1"/>
    <col min="1258" max="1261" width="9.33203125" style="12" customWidth="1"/>
    <col min="1262" max="1510" width="9.109375" style="12"/>
    <col min="1511" max="1511" width="9.33203125" style="12" customWidth="1"/>
    <col min="1512" max="1512" width="6.6640625" style="12" customWidth="1"/>
    <col min="1513" max="1513" width="40.6640625" style="12" customWidth="1"/>
    <col min="1514" max="1517" width="9.33203125" style="12" customWidth="1"/>
    <col min="1518" max="1766" width="9.109375" style="12"/>
    <col min="1767" max="1767" width="9.33203125" style="12" customWidth="1"/>
    <col min="1768" max="1768" width="6.6640625" style="12" customWidth="1"/>
    <col min="1769" max="1769" width="40.6640625" style="12" customWidth="1"/>
    <col min="1770" max="1773" width="9.33203125" style="12" customWidth="1"/>
    <col min="1774" max="2022" width="9.109375" style="12"/>
    <col min="2023" max="2023" width="9.33203125" style="12" customWidth="1"/>
    <col min="2024" max="2024" width="6.6640625" style="12" customWidth="1"/>
    <col min="2025" max="2025" width="40.6640625" style="12" customWidth="1"/>
    <col min="2026" max="2029" width="9.33203125" style="12" customWidth="1"/>
    <col min="2030" max="2278" width="9.109375" style="12"/>
    <col min="2279" max="2279" width="9.33203125" style="12" customWidth="1"/>
    <col min="2280" max="2280" width="6.6640625" style="12" customWidth="1"/>
    <col min="2281" max="2281" width="40.6640625" style="12" customWidth="1"/>
    <col min="2282" max="2285" width="9.33203125" style="12" customWidth="1"/>
    <col min="2286" max="2534" width="9.109375" style="12"/>
    <col min="2535" max="2535" width="9.33203125" style="12" customWidth="1"/>
    <col min="2536" max="2536" width="6.6640625" style="12" customWidth="1"/>
    <col min="2537" max="2537" width="40.6640625" style="12" customWidth="1"/>
    <col min="2538" max="2541" width="9.33203125" style="12" customWidth="1"/>
    <col min="2542" max="2790" width="9.109375" style="12"/>
    <col min="2791" max="2791" width="9.33203125" style="12" customWidth="1"/>
    <col min="2792" max="2792" width="6.6640625" style="12" customWidth="1"/>
    <col min="2793" max="2793" width="40.6640625" style="12" customWidth="1"/>
    <col min="2794" max="2797" width="9.33203125" style="12" customWidth="1"/>
    <col min="2798" max="3046" width="9.109375" style="12"/>
    <col min="3047" max="3047" width="9.33203125" style="12" customWidth="1"/>
    <col min="3048" max="3048" width="6.6640625" style="12" customWidth="1"/>
    <col min="3049" max="3049" width="40.6640625" style="12" customWidth="1"/>
    <col min="3050" max="3053" width="9.33203125" style="12" customWidth="1"/>
    <col min="3054" max="3302" width="9.109375" style="12"/>
    <col min="3303" max="3303" width="9.33203125" style="12" customWidth="1"/>
    <col min="3304" max="3304" width="6.6640625" style="12" customWidth="1"/>
    <col min="3305" max="3305" width="40.6640625" style="12" customWidth="1"/>
    <col min="3306" max="3309" width="9.33203125" style="12" customWidth="1"/>
    <col min="3310" max="3558" width="9.109375" style="12"/>
    <col min="3559" max="3559" width="9.33203125" style="12" customWidth="1"/>
    <col min="3560" max="3560" width="6.6640625" style="12" customWidth="1"/>
    <col min="3561" max="3561" width="40.6640625" style="12" customWidth="1"/>
    <col min="3562" max="3565" width="9.33203125" style="12" customWidth="1"/>
    <col min="3566" max="3814" width="9.109375" style="12"/>
    <col min="3815" max="3815" width="9.33203125" style="12" customWidth="1"/>
    <col min="3816" max="3816" width="6.6640625" style="12" customWidth="1"/>
    <col min="3817" max="3817" width="40.6640625" style="12" customWidth="1"/>
    <col min="3818" max="3821" width="9.33203125" style="12" customWidth="1"/>
    <col min="3822" max="4070" width="9.109375" style="12"/>
    <col min="4071" max="4071" width="9.33203125" style="12" customWidth="1"/>
    <col min="4072" max="4072" width="6.6640625" style="12" customWidth="1"/>
    <col min="4073" max="4073" width="40.6640625" style="12" customWidth="1"/>
    <col min="4074" max="4077" width="9.33203125" style="12" customWidth="1"/>
    <col min="4078" max="4326" width="9.109375" style="12"/>
    <col min="4327" max="4327" width="9.33203125" style="12" customWidth="1"/>
    <col min="4328" max="4328" width="6.6640625" style="12" customWidth="1"/>
    <col min="4329" max="4329" width="40.6640625" style="12" customWidth="1"/>
    <col min="4330" max="4333" width="9.33203125" style="12" customWidth="1"/>
    <col min="4334" max="4582" width="9.109375" style="12"/>
    <col min="4583" max="4583" width="9.33203125" style="12" customWidth="1"/>
    <col min="4584" max="4584" width="6.6640625" style="12" customWidth="1"/>
    <col min="4585" max="4585" width="40.6640625" style="12" customWidth="1"/>
    <col min="4586" max="4589" width="9.33203125" style="12" customWidth="1"/>
    <col min="4590" max="4838" width="9.109375" style="12"/>
    <col min="4839" max="4839" width="9.33203125" style="12" customWidth="1"/>
    <col min="4840" max="4840" width="6.6640625" style="12" customWidth="1"/>
    <col min="4841" max="4841" width="40.6640625" style="12" customWidth="1"/>
    <col min="4842" max="4845" width="9.33203125" style="12" customWidth="1"/>
    <col min="4846" max="5094" width="9.109375" style="12"/>
    <col min="5095" max="5095" width="9.33203125" style="12" customWidth="1"/>
    <col min="5096" max="5096" width="6.6640625" style="12" customWidth="1"/>
    <col min="5097" max="5097" width="40.6640625" style="12" customWidth="1"/>
    <col min="5098" max="5101" width="9.33203125" style="12" customWidth="1"/>
    <col min="5102" max="5350" width="9.109375" style="12"/>
    <col min="5351" max="5351" width="9.33203125" style="12" customWidth="1"/>
    <col min="5352" max="5352" width="6.6640625" style="12" customWidth="1"/>
    <col min="5353" max="5353" width="40.6640625" style="12" customWidth="1"/>
    <col min="5354" max="5357" width="9.33203125" style="12" customWidth="1"/>
    <col min="5358" max="5606" width="9.109375" style="12"/>
    <col min="5607" max="5607" width="9.33203125" style="12" customWidth="1"/>
    <col min="5608" max="5608" width="6.6640625" style="12" customWidth="1"/>
    <col min="5609" max="5609" width="40.6640625" style="12" customWidth="1"/>
    <col min="5610" max="5613" width="9.33203125" style="12" customWidth="1"/>
    <col min="5614" max="5862" width="9.109375" style="12"/>
    <col min="5863" max="5863" width="9.33203125" style="12" customWidth="1"/>
    <col min="5864" max="5864" width="6.6640625" style="12" customWidth="1"/>
    <col min="5865" max="5865" width="40.6640625" style="12" customWidth="1"/>
    <col min="5866" max="5869" width="9.33203125" style="12" customWidth="1"/>
    <col min="5870" max="6118" width="9.109375" style="12"/>
    <col min="6119" max="6119" width="9.33203125" style="12" customWidth="1"/>
    <col min="6120" max="6120" width="6.6640625" style="12" customWidth="1"/>
    <col min="6121" max="6121" width="40.6640625" style="12" customWidth="1"/>
    <col min="6122" max="6125" width="9.33203125" style="12" customWidth="1"/>
    <col min="6126" max="6374" width="9.109375" style="12"/>
    <col min="6375" max="6375" width="9.33203125" style="12" customWidth="1"/>
    <col min="6376" max="6376" width="6.6640625" style="12" customWidth="1"/>
    <col min="6377" max="6377" width="40.6640625" style="12" customWidth="1"/>
    <col min="6378" max="6381" width="9.33203125" style="12" customWidth="1"/>
    <col min="6382" max="6630" width="9.109375" style="12"/>
    <col min="6631" max="6631" width="9.33203125" style="12" customWidth="1"/>
    <col min="6632" max="6632" width="6.6640625" style="12" customWidth="1"/>
    <col min="6633" max="6633" width="40.6640625" style="12" customWidth="1"/>
    <col min="6634" max="6637" width="9.33203125" style="12" customWidth="1"/>
    <col min="6638" max="6886" width="9.109375" style="12"/>
    <col min="6887" max="6887" width="9.33203125" style="12" customWidth="1"/>
    <col min="6888" max="6888" width="6.6640625" style="12" customWidth="1"/>
    <col min="6889" max="6889" width="40.6640625" style="12" customWidth="1"/>
    <col min="6890" max="6893" width="9.33203125" style="12" customWidth="1"/>
    <col min="6894" max="7142" width="9.109375" style="12"/>
    <col min="7143" max="7143" width="9.33203125" style="12" customWidth="1"/>
    <col min="7144" max="7144" width="6.6640625" style="12" customWidth="1"/>
    <col min="7145" max="7145" width="40.6640625" style="12" customWidth="1"/>
    <col min="7146" max="7149" width="9.33203125" style="12" customWidth="1"/>
    <col min="7150" max="7398" width="9.109375" style="12"/>
    <col min="7399" max="7399" width="9.33203125" style="12" customWidth="1"/>
    <col min="7400" max="7400" width="6.6640625" style="12" customWidth="1"/>
    <col min="7401" max="7401" width="40.6640625" style="12" customWidth="1"/>
    <col min="7402" max="7405" width="9.33203125" style="12" customWidth="1"/>
    <col min="7406" max="7654" width="9.109375" style="12"/>
    <col min="7655" max="7655" width="9.33203125" style="12" customWidth="1"/>
    <col min="7656" max="7656" width="6.6640625" style="12" customWidth="1"/>
    <col min="7657" max="7657" width="40.6640625" style="12" customWidth="1"/>
    <col min="7658" max="7661" width="9.33203125" style="12" customWidth="1"/>
    <col min="7662" max="7910" width="9.109375" style="12"/>
    <col min="7911" max="7911" width="9.33203125" style="12" customWidth="1"/>
    <col min="7912" max="7912" width="6.6640625" style="12" customWidth="1"/>
    <col min="7913" max="7913" width="40.6640625" style="12" customWidth="1"/>
    <col min="7914" max="7917" width="9.33203125" style="12" customWidth="1"/>
    <col min="7918" max="8166" width="9.109375" style="12"/>
    <col min="8167" max="8167" width="9.33203125" style="12" customWidth="1"/>
    <col min="8168" max="8168" width="6.6640625" style="12" customWidth="1"/>
    <col min="8169" max="8169" width="40.6640625" style="12" customWidth="1"/>
    <col min="8170" max="8173" width="9.33203125" style="12" customWidth="1"/>
    <col min="8174" max="8422" width="9.109375" style="12"/>
    <col min="8423" max="8423" width="9.33203125" style="12" customWidth="1"/>
    <col min="8424" max="8424" width="6.6640625" style="12" customWidth="1"/>
    <col min="8425" max="8425" width="40.6640625" style="12" customWidth="1"/>
    <col min="8426" max="8429" width="9.33203125" style="12" customWidth="1"/>
    <col min="8430" max="8678" width="9.109375" style="12"/>
    <col min="8679" max="8679" width="9.33203125" style="12" customWidth="1"/>
    <col min="8680" max="8680" width="6.6640625" style="12" customWidth="1"/>
    <col min="8681" max="8681" width="40.6640625" style="12" customWidth="1"/>
    <col min="8682" max="8685" width="9.33203125" style="12" customWidth="1"/>
    <col min="8686" max="8934" width="9.109375" style="12"/>
    <col min="8935" max="8935" width="9.33203125" style="12" customWidth="1"/>
    <col min="8936" max="8936" width="6.6640625" style="12" customWidth="1"/>
    <col min="8937" max="8937" width="40.6640625" style="12" customWidth="1"/>
    <col min="8938" max="8941" width="9.33203125" style="12" customWidth="1"/>
    <col min="8942" max="9190" width="9.109375" style="12"/>
    <col min="9191" max="9191" width="9.33203125" style="12" customWidth="1"/>
    <col min="9192" max="9192" width="6.6640625" style="12" customWidth="1"/>
    <col min="9193" max="9193" width="40.6640625" style="12" customWidth="1"/>
    <col min="9194" max="9197" width="9.33203125" style="12" customWidth="1"/>
    <col min="9198" max="9446" width="9.109375" style="12"/>
    <col min="9447" max="9447" width="9.33203125" style="12" customWidth="1"/>
    <col min="9448" max="9448" width="6.6640625" style="12" customWidth="1"/>
    <col min="9449" max="9449" width="40.6640625" style="12" customWidth="1"/>
    <col min="9450" max="9453" width="9.33203125" style="12" customWidth="1"/>
    <col min="9454" max="9702" width="9.109375" style="12"/>
    <col min="9703" max="9703" width="9.33203125" style="12" customWidth="1"/>
    <col min="9704" max="9704" width="6.6640625" style="12" customWidth="1"/>
    <col min="9705" max="9705" width="40.6640625" style="12" customWidth="1"/>
    <col min="9706" max="9709" width="9.33203125" style="12" customWidth="1"/>
    <col min="9710" max="9958" width="9.109375" style="12"/>
    <col min="9959" max="9959" width="9.33203125" style="12" customWidth="1"/>
    <col min="9960" max="9960" width="6.6640625" style="12" customWidth="1"/>
    <col min="9961" max="9961" width="40.6640625" style="12" customWidth="1"/>
    <col min="9962" max="9965" width="9.33203125" style="12" customWidth="1"/>
    <col min="9966" max="10214" width="9.109375" style="12"/>
    <col min="10215" max="10215" width="9.33203125" style="12" customWidth="1"/>
    <col min="10216" max="10216" width="6.6640625" style="12" customWidth="1"/>
    <col min="10217" max="10217" width="40.6640625" style="12" customWidth="1"/>
    <col min="10218" max="10221" width="9.33203125" style="12" customWidth="1"/>
    <col min="10222" max="10470" width="9.109375" style="12"/>
    <col min="10471" max="10471" width="9.33203125" style="12" customWidth="1"/>
    <col min="10472" max="10472" width="6.6640625" style="12" customWidth="1"/>
    <col min="10473" max="10473" width="40.6640625" style="12" customWidth="1"/>
    <col min="10474" max="10477" width="9.33203125" style="12" customWidth="1"/>
    <col min="10478" max="10726" width="9.109375" style="12"/>
    <col min="10727" max="10727" width="9.33203125" style="12" customWidth="1"/>
    <col min="10728" max="10728" width="6.6640625" style="12" customWidth="1"/>
    <col min="10729" max="10729" width="40.6640625" style="12" customWidth="1"/>
    <col min="10730" max="10733" width="9.33203125" style="12" customWidth="1"/>
    <col min="10734" max="10982" width="9.109375" style="12"/>
    <col min="10983" max="10983" width="9.33203125" style="12" customWidth="1"/>
    <col min="10984" max="10984" width="6.6640625" style="12" customWidth="1"/>
    <col min="10985" max="10985" width="40.6640625" style="12" customWidth="1"/>
    <col min="10986" max="10989" width="9.33203125" style="12" customWidth="1"/>
    <col min="10990" max="11238" width="9.109375" style="12"/>
    <col min="11239" max="11239" width="9.33203125" style="12" customWidth="1"/>
    <col min="11240" max="11240" width="6.6640625" style="12" customWidth="1"/>
    <col min="11241" max="11241" width="40.6640625" style="12" customWidth="1"/>
    <col min="11242" max="11245" width="9.33203125" style="12" customWidth="1"/>
    <col min="11246" max="11494" width="9.109375" style="12"/>
    <col min="11495" max="11495" width="9.33203125" style="12" customWidth="1"/>
    <col min="11496" max="11496" width="6.6640625" style="12" customWidth="1"/>
    <col min="11497" max="11497" width="40.6640625" style="12" customWidth="1"/>
    <col min="11498" max="11501" width="9.33203125" style="12" customWidth="1"/>
    <col min="11502" max="11750" width="9.109375" style="12"/>
    <col min="11751" max="11751" width="9.33203125" style="12" customWidth="1"/>
    <col min="11752" max="11752" width="6.6640625" style="12" customWidth="1"/>
    <col min="11753" max="11753" width="40.6640625" style="12" customWidth="1"/>
    <col min="11754" max="11757" width="9.33203125" style="12" customWidth="1"/>
    <col min="11758" max="12006" width="9.109375" style="12"/>
    <col min="12007" max="12007" width="9.33203125" style="12" customWidth="1"/>
    <col min="12008" max="12008" width="6.6640625" style="12" customWidth="1"/>
    <col min="12009" max="12009" width="40.6640625" style="12" customWidth="1"/>
    <col min="12010" max="12013" width="9.33203125" style="12" customWidth="1"/>
    <col min="12014" max="12262" width="9.109375" style="12"/>
    <col min="12263" max="12263" width="9.33203125" style="12" customWidth="1"/>
    <col min="12264" max="12264" width="6.6640625" style="12" customWidth="1"/>
    <col min="12265" max="12265" width="40.6640625" style="12" customWidth="1"/>
    <col min="12266" max="12269" width="9.33203125" style="12" customWidth="1"/>
    <col min="12270" max="12518" width="9.109375" style="12"/>
    <col min="12519" max="12519" width="9.33203125" style="12" customWidth="1"/>
    <col min="12520" max="12520" width="6.6640625" style="12" customWidth="1"/>
    <col min="12521" max="12521" width="40.6640625" style="12" customWidth="1"/>
    <col min="12522" max="12525" width="9.33203125" style="12" customWidth="1"/>
    <col min="12526" max="12774" width="9.109375" style="12"/>
    <col min="12775" max="12775" width="9.33203125" style="12" customWidth="1"/>
    <col min="12776" max="12776" width="6.6640625" style="12" customWidth="1"/>
    <col min="12777" max="12777" width="40.6640625" style="12" customWidth="1"/>
    <col min="12778" max="12781" width="9.33203125" style="12" customWidth="1"/>
    <col min="12782" max="13030" width="9.109375" style="12"/>
    <col min="13031" max="13031" width="9.33203125" style="12" customWidth="1"/>
    <col min="13032" max="13032" width="6.6640625" style="12" customWidth="1"/>
    <col min="13033" max="13033" width="40.6640625" style="12" customWidth="1"/>
    <col min="13034" max="13037" width="9.33203125" style="12" customWidth="1"/>
    <col min="13038" max="13286" width="9.109375" style="12"/>
    <col min="13287" max="13287" width="9.33203125" style="12" customWidth="1"/>
    <col min="13288" max="13288" width="6.6640625" style="12" customWidth="1"/>
    <col min="13289" max="13289" width="40.6640625" style="12" customWidth="1"/>
    <col min="13290" max="13293" width="9.33203125" style="12" customWidth="1"/>
    <col min="13294" max="13542" width="9.109375" style="12"/>
    <col min="13543" max="13543" width="9.33203125" style="12" customWidth="1"/>
    <col min="13544" max="13544" width="6.6640625" style="12" customWidth="1"/>
    <col min="13545" max="13545" width="40.6640625" style="12" customWidth="1"/>
    <col min="13546" max="13549" width="9.33203125" style="12" customWidth="1"/>
    <col min="13550" max="13798" width="9.109375" style="12"/>
    <col min="13799" max="13799" width="9.33203125" style="12" customWidth="1"/>
    <col min="13800" max="13800" width="6.6640625" style="12" customWidth="1"/>
    <col min="13801" max="13801" width="40.6640625" style="12" customWidth="1"/>
    <col min="13802" max="13805" width="9.33203125" style="12" customWidth="1"/>
    <col min="13806" max="14054" width="9.109375" style="12"/>
    <col min="14055" max="14055" width="9.33203125" style="12" customWidth="1"/>
    <col min="14056" max="14056" width="6.6640625" style="12" customWidth="1"/>
    <col min="14057" max="14057" width="40.6640625" style="12" customWidth="1"/>
    <col min="14058" max="14061" width="9.33203125" style="12" customWidth="1"/>
    <col min="14062" max="14310" width="9.109375" style="12"/>
    <col min="14311" max="14311" width="9.33203125" style="12" customWidth="1"/>
    <col min="14312" max="14312" width="6.6640625" style="12" customWidth="1"/>
    <col min="14313" max="14313" width="40.6640625" style="12" customWidth="1"/>
    <col min="14314" max="14317" width="9.33203125" style="12" customWidth="1"/>
    <col min="14318" max="14566" width="9.109375" style="12"/>
    <col min="14567" max="14567" width="9.33203125" style="12" customWidth="1"/>
    <col min="14568" max="14568" width="6.6640625" style="12" customWidth="1"/>
    <col min="14569" max="14569" width="40.6640625" style="12" customWidth="1"/>
    <col min="14570" max="14573" width="9.33203125" style="12" customWidth="1"/>
    <col min="14574" max="14822" width="9.109375" style="12"/>
    <col min="14823" max="14823" width="9.33203125" style="12" customWidth="1"/>
    <col min="14824" max="14824" width="6.6640625" style="12" customWidth="1"/>
    <col min="14825" max="14825" width="40.6640625" style="12" customWidth="1"/>
    <col min="14826" max="14829" width="9.33203125" style="12" customWidth="1"/>
    <col min="14830" max="15078" width="9.109375" style="12"/>
    <col min="15079" max="15079" width="9.33203125" style="12" customWidth="1"/>
    <col min="15080" max="15080" width="6.6640625" style="12" customWidth="1"/>
    <col min="15081" max="15081" width="40.6640625" style="12" customWidth="1"/>
    <col min="15082" max="15085" width="9.33203125" style="12" customWidth="1"/>
    <col min="15086" max="15334" width="9.109375" style="12"/>
    <col min="15335" max="15335" width="9.33203125" style="12" customWidth="1"/>
    <col min="15336" max="15336" width="6.6640625" style="12" customWidth="1"/>
    <col min="15337" max="15337" width="40.6640625" style="12" customWidth="1"/>
    <col min="15338" max="15341" width="9.33203125" style="12" customWidth="1"/>
    <col min="15342" max="15590" width="9.109375" style="12"/>
    <col min="15591" max="15591" width="9.33203125" style="12" customWidth="1"/>
    <col min="15592" max="15592" width="6.6640625" style="12" customWidth="1"/>
    <col min="15593" max="15593" width="40.6640625" style="12" customWidth="1"/>
    <col min="15594" max="15597" width="9.33203125" style="12" customWidth="1"/>
    <col min="15598" max="15846" width="9.109375" style="12"/>
    <col min="15847" max="15847" width="9.33203125" style="12" customWidth="1"/>
    <col min="15848" max="15848" width="6.6640625" style="12" customWidth="1"/>
    <col min="15849" max="15849" width="40.6640625" style="12" customWidth="1"/>
    <col min="15850" max="15853" width="9.33203125" style="12" customWidth="1"/>
    <col min="15854" max="16102" width="9.109375" style="12"/>
    <col min="16103" max="16103" width="9.33203125" style="12" customWidth="1"/>
    <col min="16104" max="16104" width="6.6640625" style="12" customWidth="1"/>
    <col min="16105" max="16105" width="40.6640625" style="12" customWidth="1"/>
    <col min="16106" max="16109" width="9.33203125" style="12" customWidth="1"/>
    <col min="16110" max="16384" width="9.109375" style="12"/>
  </cols>
  <sheetData>
    <row r="1" spans="1:8" x14ac:dyDescent="0.25">
      <c r="A1" s="22" t="s">
        <v>949</v>
      </c>
      <c r="B1" s="587"/>
      <c r="C1" s="634"/>
      <c r="D1" s="587"/>
      <c r="E1" s="771" t="s">
        <v>8</v>
      </c>
      <c r="F1" s="771"/>
      <c r="G1" s="771"/>
      <c r="H1" s="771"/>
    </row>
    <row r="2" spans="1:8" ht="12.75" customHeight="1" x14ac:dyDescent="0.25">
      <c r="A2" s="23" t="s">
        <v>0</v>
      </c>
      <c r="B2" s="23"/>
      <c r="C2" s="659"/>
      <c r="D2" s="9" t="s">
        <v>1</v>
      </c>
      <c r="E2" s="9" t="s">
        <v>2</v>
      </c>
      <c r="F2" s="9" t="s">
        <v>3</v>
      </c>
      <c r="G2" s="9" t="s">
        <v>4</v>
      </c>
      <c r="H2" s="9" t="s">
        <v>5</v>
      </c>
    </row>
    <row r="3" spans="1:8" x14ac:dyDescent="0.25">
      <c r="A3" s="13"/>
      <c r="B3" s="13"/>
      <c r="C3" s="660"/>
      <c r="D3" s="173"/>
      <c r="E3" s="11"/>
      <c r="F3" s="11"/>
      <c r="G3" s="173"/>
      <c r="H3" s="173"/>
    </row>
    <row r="4" spans="1:8" x14ac:dyDescent="0.25">
      <c r="A4" s="618"/>
      <c r="B4" s="618"/>
      <c r="C4" s="661"/>
      <c r="D4" s="173"/>
      <c r="E4" s="11"/>
      <c r="F4" s="11"/>
      <c r="G4" s="173"/>
      <c r="H4" s="173"/>
    </row>
    <row r="5" spans="1:8" x14ac:dyDescent="0.25">
      <c r="A5" s="13" t="s">
        <v>950</v>
      </c>
      <c r="B5" s="13"/>
      <c r="C5" s="662"/>
      <c r="D5" s="32" t="s">
        <v>9</v>
      </c>
      <c r="E5" s="11"/>
      <c r="F5" s="11"/>
      <c r="G5" s="11"/>
      <c r="H5" s="171"/>
    </row>
    <row r="6" spans="1:8" ht="39.6" x14ac:dyDescent="0.25">
      <c r="A6" s="13"/>
      <c r="B6" s="13" t="s">
        <v>951</v>
      </c>
      <c r="C6" s="662"/>
      <c r="D6" s="15" t="s">
        <v>956</v>
      </c>
      <c r="E6" s="11"/>
      <c r="F6" s="11"/>
      <c r="G6" s="11"/>
      <c r="H6" s="171"/>
    </row>
    <row r="7" spans="1:8" ht="15.6" x14ac:dyDescent="0.25">
      <c r="A7" s="13"/>
      <c r="B7" s="13"/>
      <c r="C7" s="662" t="s">
        <v>37</v>
      </c>
      <c r="D7" s="15" t="s">
        <v>4265</v>
      </c>
      <c r="E7" s="11" t="s">
        <v>124</v>
      </c>
      <c r="F7" s="11">
        <v>2500</v>
      </c>
      <c r="G7" s="169"/>
      <c r="H7" s="172">
        <f t="shared" ref="H7:H9" si="0">F7*G7</f>
        <v>0</v>
      </c>
    </row>
    <row r="8" spans="1:8" ht="15.6" x14ac:dyDescent="0.25">
      <c r="A8" s="13"/>
      <c r="B8" s="13"/>
      <c r="C8" s="662" t="s">
        <v>39</v>
      </c>
      <c r="D8" s="15" t="s">
        <v>4260</v>
      </c>
      <c r="E8" s="11" t="s">
        <v>124</v>
      </c>
      <c r="F8" s="11">
        <v>500</v>
      </c>
      <c r="G8" s="169"/>
      <c r="H8" s="172">
        <f t="shared" si="0"/>
        <v>0</v>
      </c>
    </row>
    <row r="9" spans="1:8" ht="26.4" x14ac:dyDescent="0.25">
      <c r="A9" s="13"/>
      <c r="B9" s="13" t="s">
        <v>952</v>
      </c>
      <c r="C9" s="662"/>
      <c r="D9" s="15" t="s">
        <v>957</v>
      </c>
      <c r="E9" s="11" t="s">
        <v>124</v>
      </c>
      <c r="F9" s="11">
        <v>500</v>
      </c>
      <c r="G9" s="169"/>
      <c r="H9" s="172">
        <f t="shared" si="0"/>
        <v>0</v>
      </c>
    </row>
    <row r="10" spans="1:8" ht="39.6" x14ac:dyDescent="0.25">
      <c r="A10" s="13" t="s">
        <v>959</v>
      </c>
      <c r="B10" s="13"/>
      <c r="C10" s="662"/>
      <c r="D10" s="32" t="s">
        <v>960</v>
      </c>
      <c r="E10" s="11"/>
      <c r="F10" s="11"/>
      <c r="G10" s="114"/>
      <c r="H10" s="172"/>
    </row>
    <row r="11" spans="1:8" ht="15.6" x14ac:dyDescent="0.25">
      <c r="A11" s="13"/>
      <c r="B11" s="13" t="s">
        <v>961</v>
      </c>
      <c r="C11" s="662"/>
      <c r="D11" s="15" t="s">
        <v>963</v>
      </c>
      <c r="E11" s="11" t="s">
        <v>124</v>
      </c>
      <c r="F11" s="11">
        <v>600</v>
      </c>
      <c r="G11" s="169"/>
      <c r="H11" s="172">
        <f>F11*G11</f>
        <v>0</v>
      </c>
    </row>
    <row r="12" spans="1:8" ht="39.6" x14ac:dyDescent="0.25">
      <c r="A12" s="13" t="s">
        <v>965</v>
      </c>
      <c r="B12" s="13"/>
      <c r="C12" s="662"/>
      <c r="D12" s="32" t="s">
        <v>966</v>
      </c>
      <c r="E12" s="11"/>
      <c r="F12" s="11"/>
      <c r="G12" s="114"/>
      <c r="H12" s="172"/>
    </row>
    <row r="13" spans="1:8" x14ac:dyDescent="0.25">
      <c r="A13" s="13"/>
      <c r="B13" s="13" t="s">
        <v>968</v>
      </c>
      <c r="C13" s="662"/>
      <c r="D13" s="15" t="s">
        <v>4264</v>
      </c>
      <c r="E13" s="11"/>
      <c r="F13" s="11"/>
      <c r="G13" s="114"/>
      <c r="H13" s="172"/>
    </row>
    <row r="14" spans="1:8" x14ac:dyDescent="0.25">
      <c r="A14" s="13"/>
      <c r="B14" s="13"/>
      <c r="C14" s="662" t="s">
        <v>39</v>
      </c>
      <c r="D14" s="15" t="s">
        <v>69</v>
      </c>
      <c r="E14" s="11"/>
      <c r="F14" s="11"/>
      <c r="G14" s="114"/>
      <c r="H14" s="172"/>
    </row>
    <row r="15" spans="1:8" ht="26.4" x14ac:dyDescent="0.25">
      <c r="A15" s="13"/>
      <c r="B15" s="13"/>
      <c r="C15" s="662" t="s">
        <v>36</v>
      </c>
      <c r="D15" s="15" t="s">
        <v>6502</v>
      </c>
      <c r="E15" s="11" t="s">
        <v>124</v>
      </c>
      <c r="F15" s="11">
        <v>25</v>
      </c>
      <c r="G15" s="169"/>
      <c r="H15" s="172">
        <f t="shared" ref="H15:H17" si="1">F15*G15</f>
        <v>0</v>
      </c>
    </row>
    <row r="16" spans="1:8" ht="26.4" x14ac:dyDescent="0.25">
      <c r="A16" s="13"/>
      <c r="B16" s="13"/>
      <c r="C16" s="662" t="s">
        <v>35</v>
      </c>
      <c r="D16" s="15" t="s">
        <v>6503</v>
      </c>
      <c r="E16" s="11" t="s">
        <v>124</v>
      </c>
      <c r="F16" s="11">
        <v>10</v>
      </c>
      <c r="G16" s="169"/>
      <c r="H16" s="172">
        <f t="shared" si="1"/>
        <v>0</v>
      </c>
    </row>
    <row r="17" spans="1:8" ht="26.4" x14ac:dyDescent="0.25">
      <c r="A17" s="13"/>
      <c r="B17" s="13"/>
      <c r="C17" s="662" t="s">
        <v>49</v>
      </c>
      <c r="D17" s="15" t="s">
        <v>6504</v>
      </c>
      <c r="E17" s="11" t="s">
        <v>124</v>
      </c>
      <c r="F17" s="11">
        <v>25</v>
      </c>
      <c r="G17" s="169"/>
      <c r="H17" s="172">
        <f t="shared" si="1"/>
        <v>0</v>
      </c>
    </row>
    <row r="18" spans="1:8" ht="26.4" x14ac:dyDescent="0.25">
      <c r="A18" s="13" t="s">
        <v>973</v>
      </c>
      <c r="B18" s="13"/>
      <c r="C18" s="662"/>
      <c r="D18" s="619" t="s">
        <v>974</v>
      </c>
      <c r="E18" s="11"/>
      <c r="F18" s="11"/>
      <c r="G18" s="114"/>
      <c r="H18" s="172"/>
    </row>
    <row r="19" spans="1:8" ht="26.4" x14ac:dyDescent="0.25">
      <c r="A19" s="13"/>
      <c r="B19" s="13" t="s">
        <v>975</v>
      </c>
      <c r="C19" s="662"/>
      <c r="D19" s="15" t="s">
        <v>981</v>
      </c>
      <c r="E19" s="11"/>
      <c r="F19" s="11"/>
      <c r="G19" s="114"/>
      <c r="H19" s="172"/>
    </row>
    <row r="20" spans="1:8" ht="15.6" x14ac:dyDescent="0.25">
      <c r="A20" s="13"/>
      <c r="B20" s="13"/>
      <c r="C20" s="662" t="s">
        <v>37</v>
      </c>
      <c r="D20" s="15" t="s">
        <v>4265</v>
      </c>
      <c r="E20" s="11" t="s">
        <v>124</v>
      </c>
      <c r="F20" s="11">
        <v>900</v>
      </c>
      <c r="G20" s="169"/>
      <c r="H20" s="172">
        <f t="shared" ref="H20:H23" si="2">F20*G20</f>
        <v>0</v>
      </c>
    </row>
    <row r="21" spans="1:8" ht="15.6" x14ac:dyDescent="0.25">
      <c r="A21" s="13"/>
      <c r="B21" s="13"/>
      <c r="C21" s="662" t="s">
        <v>39</v>
      </c>
      <c r="D21" s="15" t="s">
        <v>4260</v>
      </c>
      <c r="E21" s="11" t="s">
        <v>124</v>
      </c>
      <c r="F21" s="11">
        <v>25</v>
      </c>
      <c r="G21" s="169"/>
      <c r="H21" s="172">
        <f t="shared" si="2"/>
        <v>0</v>
      </c>
    </row>
    <row r="22" spans="1:8" ht="26.4" x14ac:dyDescent="0.25">
      <c r="A22" s="13"/>
      <c r="B22" s="13" t="s">
        <v>978</v>
      </c>
      <c r="C22" s="662"/>
      <c r="D22" s="15" t="s">
        <v>982</v>
      </c>
      <c r="E22" s="11" t="s">
        <v>124</v>
      </c>
      <c r="F22" s="11">
        <v>50</v>
      </c>
      <c r="G22" s="169"/>
      <c r="H22" s="172">
        <f t="shared" si="2"/>
        <v>0</v>
      </c>
    </row>
    <row r="23" spans="1:8" ht="26.4" x14ac:dyDescent="0.25">
      <c r="A23" s="13"/>
      <c r="B23" s="13" t="s">
        <v>979</v>
      </c>
      <c r="C23" s="662"/>
      <c r="D23" s="15" t="s">
        <v>983</v>
      </c>
      <c r="E23" s="11" t="s">
        <v>124</v>
      </c>
      <c r="F23" s="11">
        <v>50</v>
      </c>
      <c r="G23" s="169"/>
      <c r="H23" s="172">
        <f t="shared" si="2"/>
        <v>0</v>
      </c>
    </row>
    <row r="24" spans="1:8" ht="26.4" x14ac:dyDescent="0.25">
      <c r="A24" s="13" t="s">
        <v>985</v>
      </c>
      <c r="B24" s="13"/>
      <c r="C24" s="662"/>
      <c r="D24" s="619" t="s">
        <v>10</v>
      </c>
      <c r="E24" s="17"/>
      <c r="F24" s="11"/>
      <c r="G24" s="114"/>
      <c r="H24" s="172"/>
    </row>
    <row r="25" spans="1:8" ht="26.4" x14ac:dyDescent="0.25">
      <c r="A25" s="13"/>
      <c r="B25" s="13" t="s">
        <v>986</v>
      </c>
      <c r="C25" s="662"/>
      <c r="D25" s="15" t="s">
        <v>989</v>
      </c>
      <c r="E25" s="11" t="s">
        <v>124</v>
      </c>
      <c r="F25" s="11">
        <v>60</v>
      </c>
      <c r="G25" s="169"/>
      <c r="H25" s="172">
        <f>F25*G25</f>
        <v>0</v>
      </c>
    </row>
    <row r="26" spans="1:8" ht="15.6" x14ac:dyDescent="0.25">
      <c r="A26" s="13"/>
      <c r="B26" s="13" t="s">
        <v>987</v>
      </c>
      <c r="C26" s="662"/>
      <c r="D26" s="15" t="s">
        <v>990</v>
      </c>
      <c r="E26" s="11" t="s">
        <v>124</v>
      </c>
      <c r="F26" s="11">
        <v>60</v>
      </c>
      <c r="G26" s="169"/>
      <c r="H26" s="172">
        <f>F26*G26</f>
        <v>0</v>
      </c>
    </row>
    <row r="27" spans="1:8" x14ac:dyDescent="0.25">
      <c r="A27" s="13" t="s">
        <v>991</v>
      </c>
      <c r="B27" s="13"/>
      <c r="C27" s="662"/>
      <c r="D27" s="619" t="s">
        <v>997</v>
      </c>
      <c r="E27" s="11"/>
      <c r="F27" s="11"/>
      <c r="G27" s="114"/>
      <c r="H27" s="172"/>
    </row>
    <row r="28" spans="1:8" ht="15.6" x14ac:dyDescent="0.25">
      <c r="A28" s="13"/>
      <c r="B28" s="13" t="s">
        <v>992</v>
      </c>
      <c r="C28" s="662"/>
      <c r="D28" s="15" t="s">
        <v>998</v>
      </c>
      <c r="E28" s="11" t="s">
        <v>124</v>
      </c>
      <c r="F28" s="11">
        <v>50</v>
      </c>
      <c r="G28" s="169"/>
      <c r="H28" s="172">
        <f>F28*G28</f>
        <v>0</v>
      </c>
    </row>
    <row r="29" spans="1:8" ht="39.6" x14ac:dyDescent="0.25">
      <c r="A29" s="13" t="s">
        <v>994</v>
      </c>
      <c r="B29" s="13"/>
      <c r="C29" s="662"/>
      <c r="D29" s="619" t="s">
        <v>1000</v>
      </c>
      <c r="E29" s="11"/>
      <c r="F29" s="11"/>
      <c r="G29" s="114"/>
      <c r="H29" s="172"/>
    </row>
    <row r="30" spans="1:8" ht="26.4" x14ac:dyDescent="0.25">
      <c r="A30" s="13"/>
      <c r="B30" s="13" t="s">
        <v>995</v>
      </c>
      <c r="C30" s="662"/>
      <c r="D30" s="15" t="s">
        <v>6768</v>
      </c>
      <c r="E30" s="11" t="s">
        <v>124</v>
      </c>
      <c r="F30" s="11">
        <v>20</v>
      </c>
      <c r="G30" s="169"/>
      <c r="H30" s="172">
        <f>F30*G30</f>
        <v>0</v>
      </c>
    </row>
    <row r="31" spans="1:8" ht="26.4" x14ac:dyDescent="0.25">
      <c r="A31" s="13"/>
      <c r="B31" s="13" t="s">
        <v>996</v>
      </c>
      <c r="C31" s="662"/>
      <c r="D31" s="15" t="s">
        <v>6769</v>
      </c>
      <c r="E31" s="11" t="s">
        <v>124</v>
      </c>
      <c r="F31" s="11">
        <v>175</v>
      </c>
      <c r="G31" s="169"/>
      <c r="H31" s="172">
        <f>F31*G31</f>
        <v>0</v>
      </c>
    </row>
    <row r="32" spans="1:8" ht="26.4" x14ac:dyDescent="0.25">
      <c r="A32" s="13" t="s">
        <v>1001</v>
      </c>
      <c r="B32" s="13"/>
      <c r="C32" s="662"/>
      <c r="D32" s="619" t="s">
        <v>1002</v>
      </c>
      <c r="E32" s="11"/>
      <c r="F32" s="11"/>
      <c r="G32" s="114"/>
      <c r="H32" s="172"/>
    </row>
    <row r="33" spans="1:8" ht="26.4" x14ac:dyDescent="0.25">
      <c r="A33" s="173"/>
      <c r="B33" s="173" t="s">
        <v>1003</v>
      </c>
      <c r="C33" s="662"/>
      <c r="D33" s="15" t="s">
        <v>6770</v>
      </c>
      <c r="E33" s="11" t="s">
        <v>124</v>
      </c>
      <c r="F33" s="11">
        <v>620</v>
      </c>
      <c r="G33" s="169"/>
      <c r="H33" s="172">
        <f>F33*G33</f>
        <v>0</v>
      </c>
    </row>
    <row r="34" spans="1:8" x14ac:dyDescent="0.25">
      <c r="A34" s="173" t="s">
        <v>1005</v>
      </c>
      <c r="B34" s="173"/>
      <c r="C34" s="662"/>
      <c r="D34" s="619" t="s">
        <v>11</v>
      </c>
      <c r="E34" s="173"/>
      <c r="F34" s="11"/>
      <c r="G34" s="114"/>
      <c r="H34" s="172"/>
    </row>
    <row r="35" spans="1:8" ht="26.4" x14ac:dyDescent="0.25">
      <c r="A35" s="173"/>
      <c r="B35" s="173" t="s">
        <v>1006</v>
      </c>
      <c r="C35" s="662"/>
      <c r="D35" s="663" t="s">
        <v>6835</v>
      </c>
      <c r="E35" s="11"/>
      <c r="F35" s="11"/>
      <c r="G35" s="114"/>
      <c r="H35" s="172"/>
    </row>
    <row r="36" spans="1:8" x14ac:dyDescent="0.25">
      <c r="A36" s="173"/>
      <c r="B36" s="173"/>
      <c r="C36" s="662" t="s">
        <v>36</v>
      </c>
      <c r="D36" s="663" t="s">
        <v>6506</v>
      </c>
      <c r="E36" s="11" t="s">
        <v>136</v>
      </c>
      <c r="F36" s="11">
        <v>1200</v>
      </c>
      <c r="G36" s="169"/>
      <c r="H36" s="172">
        <f>F36*G36</f>
        <v>0</v>
      </c>
    </row>
    <row r="37" spans="1:8" x14ac:dyDescent="0.25">
      <c r="A37" s="173"/>
      <c r="B37" s="173"/>
      <c r="C37" s="662" t="s">
        <v>35</v>
      </c>
      <c r="D37" s="663" t="s">
        <v>6507</v>
      </c>
      <c r="E37" s="11" t="s">
        <v>136</v>
      </c>
      <c r="F37" s="11">
        <v>40</v>
      </c>
      <c r="G37" s="169"/>
      <c r="H37" s="172">
        <f>F37*G37</f>
        <v>0</v>
      </c>
    </row>
    <row r="38" spans="1:8" ht="26.4" x14ac:dyDescent="0.25">
      <c r="A38" s="173" t="s">
        <v>1011</v>
      </c>
      <c r="B38" s="173"/>
      <c r="C38" s="662"/>
      <c r="D38" s="619" t="s">
        <v>6854</v>
      </c>
      <c r="E38" s="11" t="s">
        <v>2269</v>
      </c>
      <c r="F38" s="11">
        <v>2080</v>
      </c>
      <c r="G38" s="169"/>
      <c r="H38" s="172">
        <f>F38*G38</f>
        <v>0</v>
      </c>
    </row>
    <row r="39" spans="1:8" ht="39.6" x14ac:dyDescent="0.25">
      <c r="A39" s="173" t="s">
        <v>1018</v>
      </c>
      <c r="B39" s="173"/>
      <c r="C39" s="662"/>
      <c r="D39" s="619" t="s">
        <v>12</v>
      </c>
      <c r="E39" s="173"/>
      <c r="F39" s="11"/>
      <c r="G39" s="114"/>
      <c r="H39" s="172"/>
    </row>
    <row r="40" spans="1:8" ht="26.4" x14ac:dyDescent="0.25">
      <c r="A40" s="173"/>
      <c r="B40" s="173" t="s">
        <v>1019</v>
      </c>
      <c r="C40" s="662"/>
      <c r="D40" s="15" t="s">
        <v>5954</v>
      </c>
      <c r="E40" s="17" t="s">
        <v>429</v>
      </c>
      <c r="F40" s="11">
        <v>6</v>
      </c>
      <c r="G40" s="169"/>
      <c r="H40" s="172">
        <f>F40*G40</f>
        <v>0</v>
      </c>
    </row>
    <row r="41" spans="1:8" ht="26.4" x14ac:dyDescent="0.25">
      <c r="A41" s="173"/>
      <c r="B41" s="173" t="s">
        <v>1020</v>
      </c>
      <c r="C41" s="662"/>
      <c r="D41" s="15" t="s">
        <v>5953</v>
      </c>
      <c r="E41" s="17" t="s">
        <v>429</v>
      </c>
      <c r="F41" s="11">
        <v>1</v>
      </c>
      <c r="G41" s="169"/>
      <c r="H41" s="172">
        <f>F41*G41</f>
        <v>0</v>
      </c>
    </row>
    <row r="42" spans="1:8" ht="26.4" x14ac:dyDescent="0.25">
      <c r="A42" s="173"/>
      <c r="B42" s="173" t="s">
        <v>1021</v>
      </c>
      <c r="C42" s="662"/>
      <c r="D42" s="15" t="s">
        <v>5952</v>
      </c>
      <c r="E42" s="17" t="s">
        <v>429</v>
      </c>
      <c r="F42" s="11">
        <v>2</v>
      </c>
      <c r="G42" s="169"/>
      <c r="H42" s="172">
        <f>F42*G42</f>
        <v>0</v>
      </c>
    </row>
    <row r="43" spans="1:8" ht="26.4" x14ac:dyDescent="0.25">
      <c r="A43" s="173"/>
      <c r="B43" s="173" t="s">
        <v>1022</v>
      </c>
      <c r="C43" s="662"/>
      <c r="D43" s="15" t="s">
        <v>5951</v>
      </c>
      <c r="E43" s="17" t="s">
        <v>429</v>
      </c>
      <c r="F43" s="11">
        <v>12</v>
      </c>
      <c r="G43" s="169"/>
      <c r="H43" s="172">
        <f>F43*G43</f>
        <v>0</v>
      </c>
    </row>
    <row r="44" spans="1:8" x14ac:dyDescent="0.25">
      <c r="A44" s="173" t="s">
        <v>1023</v>
      </c>
      <c r="B44" s="173"/>
      <c r="C44" s="662"/>
      <c r="D44" s="619" t="s">
        <v>1024</v>
      </c>
      <c r="E44" s="173"/>
      <c r="F44" s="11"/>
      <c r="G44" s="114"/>
      <c r="H44" s="172"/>
    </row>
    <row r="45" spans="1:8" x14ac:dyDescent="0.25">
      <c r="A45" s="173"/>
      <c r="B45" s="173" t="s">
        <v>1027</v>
      </c>
      <c r="C45" s="662"/>
      <c r="D45" s="15" t="s">
        <v>5950</v>
      </c>
      <c r="E45" s="17" t="s">
        <v>429</v>
      </c>
      <c r="F45" s="11">
        <v>6</v>
      </c>
      <c r="G45" s="169"/>
      <c r="H45" s="172">
        <f t="shared" ref="H45:H50" si="3">F45*G45</f>
        <v>0</v>
      </c>
    </row>
    <row r="46" spans="1:8" ht="26.4" x14ac:dyDescent="0.25">
      <c r="A46" s="173" t="s">
        <v>1031</v>
      </c>
      <c r="B46" s="173"/>
      <c r="C46" s="662"/>
      <c r="D46" s="619" t="s">
        <v>1032</v>
      </c>
      <c r="E46" s="17" t="s">
        <v>1033</v>
      </c>
      <c r="F46" s="11">
        <v>10000</v>
      </c>
      <c r="G46" s="169"/>
      <c r="H46" s="172">
        <f t="shared" si="3"/>
        <v>0</v>
      </c>
    </row>
    <row r="47" spans="1:8" ht="15.6" x14ac:dyDescent="0.25">
      <c r="A47" s="173" t="s">
        <v>1034</v>
      </c>
      <c r="B47" s="173"/>
      <c r="C47" s="662"/>
      <c r="D47" s="619" t="s">
        <v>14</v>
      </c>
      <c r="E47" s="11" t="s">
        <v>124</v>
      </c>
      <c r="F47" s="11">
        <v>100</v>
      </c>
      <c r="G47" s="169"/>
      <c r="H47" s="172">
        <f t="shared" si="3"/>
        <v>0</v>
      </c>
    </row>
    <row r="48" spans="1:8" ht="52.8" x14ac:dyDescent="0.25">
      <c r="A48" s="173" t="s">
        <v>1035</v>
      </c>
      <c r="B48" s="173"/>
      <c r="C48" s="662"/>
      <c r="D48" s="619" t="s">
        <v>6771</v>
      </c>
      <c r="E48" s="11" t="s">
        <v>124</v>
      </c>
      <c r="F48" s="11">
        <v>20</v>
      </c>
      <c r="G48" s="169"/>
      <c r="H48" s="172">
        <f t="shared" si="3"/>
        <v>0</v>
      </c>
    </row>
    <row r="49" spans="1:8" ht="15.6" x14ac:dyDescent="0.25">
      <c r="A49" s="173" t="s">
        <v>1036</v>
      </c>
      <c r="B49" s="173"/>
      <c r="C49" s="662"/>
      <c r="D49" s="619" t="s">
        <v>70</v>
      </c>
      <c r="E49" s="11" t="s">
        <v>124</v>
      </c>
      <c r="F49" s="11">
        <v>50</v>
      </c>
      <c r="G49" s="169"/>
      <c r="H49" s="172">
        <f t="shared" si="3"/>
        <v>0</v>
      </c>
    </row>
    <row r="50" spans="1:8" ht="26.4" x14ac:dyDescent="0.25">
      <c r="A50" s="173" t="s">
        <v>1037</v>
      </c>
      <c r="B50" s="173"/>
      <c r="C50" s="662"/>
      <c r="D50" s="619" t="s">
        <v>1038</v>
      </c>
      <c r="E50" s="11" t="s">
        <v>429</v>
      </c>
      <c r="F50" s="11">
        <v>2</v>
      </c>
      <c r="G50" s="169"/>
      <c r="H50" s="172">
        <f t="shared" si="3"/>
        <v>0</v>
      </c>
    </row>
    <row r="51" spans="1:8" x14ac:dyDescent="0.25">
      <c r="A51" s="173" t="s">
        <v>1039</v>
      </c>
      <c r="B51" s="173"/>
      <c r="C51" s="662"/>
      <c r="D51" s="619" t="s">
        <v>1040</v>
      </c>
      <c r="E51" s="173"/>
      <c r="F51" s="11"/>
      <c r="G51" s="11"/>
      <c r="H51" s="171"/>
    </row>
    <row r="52" spans="1:8" x14ac:dyDescent="0.25">
      <c r="A52" s="173"/>
      <c r="B52" s="173" t="s">
        <v>1041</v>
      </c>
      <c r="C52" s="662"/>
      <c r="D52" s="620" t="s">
        <v>1043</v>
      </c>
      <c r="E52" s="11" t="s">
        <v>136</v>
      </c>
      <c r="F52" s="11">
        <v>100</v>
      </c>
      <c r="G52" s="169"/>
      <c r="H52" s="172">
        <f>F52*G52</f>
        <v>0</v>
      </c>
    </row>
    <row r="53" spans="1:8" x14ac:dyDescent="0.25">
      <c r="A53" s="173" t="s">
        <v>1045</v>
      </c>
      <c r="B53" s="173"/>
      <c r="C53" s="662"/>
      <c r="D53" s="619" t="s">
        <v>1046</v>
      </c>
      <c r="E53" s="11" t="s">
        <v>429</v>
      </c>
      <c r="F53" s="11">
        <v>6</v>
      </c>
      <c r="G53" s="169"/>
      <c r="H53" s="172">
        <f>F53*G53</f>
        <v>0</v>
      </c>
    </row>
    <row r="54" spans="1:8" ht="26.4" x14ac:dyDescent="0.25">
      <c r="A54" s="173" t="s">
        <v>1047</v>
      </c>
      <c r="B54" s="173"/>
      <c r="C54" s="662"/>
      <c r="D54" s="619" t="s">
        <v>6508</v>
      </c>
      <c r="E54" s="11" t="s">
        <v>429</v>
      </c>
      <c r="F54" s="11">
        <v>6</v>
      </c>
      <c r="G54" s="169"/>
      <c r="H54" s="172">
        <f>F54*G54</f>
        <v>0</v>
      </c>
    </row>
    <row r="55" spans="1:8" ht="26.4" x14ac:dyDescent="0.25">
      <c r="A55" s="173" t="s">
        <v>1048</v>
      </c>
      <c r="B55" s="173"/>
      <c r="C55" s="662"/>
      <c r="D55" s="619" t="s">
        <v>1049</v>
      </c>
      <c r="E55" s="11" t="s">
        <v>425</v>
      </c>
      <c r="F55" s="11" t="s">
        <v>4222</v>
      </c>
      <c r="G55" s="11" t="s">
        <v>818</v>
      </c>
      <c r="H55" s="172">
        <v>32000</v>
      </c>
    </row>
    <row r="56" spans="1:8" x14ac:dyDescent="0.25">
      <c r="A56" s="173"/>
      <c r="B56" s="173"/>
      <c r="C56" s="662"/>
      <c r="D56" s="173"/>
      <c r="E56" s="173"/>
      <c r="F56" s="173"/>
      <c r="G56" s="173"/>
      <c r="H56" s="171"/>
    </row>
    <row r="57" spans="1:8" x14ac:dyDescent="0.25">
      <c r="A57" s="173"/>
      <c r="B57" s="173"/>
      <c r="C57" s="662"/>
      <c r="D57" s="173"/>
      <c r="E57" s="173"/>
      <c r="F57" s="173"/>
      <c r="G57" s="173"/>
      <c r="H57" s="171"/>
    </row>
    <row r="58" spans="1:8" x14ac:dyDescent="0.25">
      <c r="A58" s="173"/>
      <c r="B58" s="173"/>
      <c r="C58" s="662"/>
      <c r="D58" s="173"/>
      <c r="E58" s="173"/>
      <c r="F58" s="173"/>
      <c r="G58" s="173"/>
      <c r="H58" s="171"/>
    </row>
    <row r="59" spans="1:8" x14ac:dyDescent="0.25">
      <c r="A59" s="183" t="s">
        <v>34</v>
      </c>
      <c r="B59" s="183"/>
      <c r="C59" s="664"/>
      <c r="D59" s="183"/>
      <c r="E59" s="179"/>
      <c r="F59" s="183"/>
      <c r="G59" s="183"/>
      <c r="H59" s="174">
        <f>SUM(H5:H58)</f>
        <v>32000</v>
      </c>
    </row>
    <row r="1048335" spans="5:5" x14ac:dyDescent="0.25">
      <c r="E1048335" s="11"/>
    </row>
  </sheetData>
  <sheetProtection algorithmName="SHA-512" hashValue="p7p88HJMb7pZS9GS6x7UE6fdUsbUy46Il93eAW/visUSwbeJnHZOF3R52NhQBnY56rsR38Ax/6QS6LaLYJh/RA==" saltValue="5z0uN3BYeDyfBeXHr7h4hQ=="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A4EA3-1AA8-4C84-99AE-FE058B9F7CB4}">
  <sheetPr codeName="Sheet13">
    <tabColor theme="9" tint="0.79998168889431442"/>
  </sheetPr>
  <dimension ref="A1:K80"/>
  <sheetViews>
    <sheetView topLeftCell="A7" zoomScaleNormal="100" workbookViewId="0">
      <selection activeCell="H10" sqref="H10"/>
    </sheetView>
  </sheetViews>
  <sheetFormatPr defaultRowHeight="13.2" x14ac:dyDescent="0.25"/>
  <cols>
    <col min="1" max="1" width="9.33203125" style="12" customWidth="1"/>
    <col min="2" max="2" width="9" style="12" bestFit="1" customWidth="1"/>
    <col min="3" max="3" width="3.109375" style="12" bestFit="1" customWidth="1"/>
    <col min="4" max="4" width="3.109375" style="642" customWidth="1"/>
    <col min="5" max="5" width="40.6640625" style="12" customWidth="1"/>
    <col min="6" max="6" width="18.44140625" style="12" bestFit="1" customWidth="1"/>
    <col min="7" max="9" width="20.6640625" style="12" customWidth="1"/>
    <col min="10" max="224" width="9.109375" style="12"/>
    <col min="225" max="225" width="9.33203125" style="12" customWidth="1"/>
    <col min="226" max="226" width="6.6640625" style="12" customWidth="1"/>
    <col min="227" max="227" width="40.6640625" style="12" customWidth="1"/>
    <col min="228" max="231" width="9.33203125" style="12" customWidth="1"/>
    <col min="232" max="480" width="9.109375" style="12"/>
    <col min="481" max="481" width="9.33203125" style="12" customWidth="1"/>
    <col min="482" max="482" width="6.6640625" style="12" customWidth="1"/>
    <col min="483" max="483" width="40.6640625" style="12" customWidth="1"/>
    <col min="484" max="487" width="9.33203125" style="12" customWidth="1"/>
    <col min="488" max="736" width="9.109375" style="12"/>
    <col min="737" max="737" width="9.33203125" style="12" customWidth="1"/>
    <col min="738" max="738" width="6.6640625" style="12" customWidth="1"/>
    <col min="739" max="739" width="40.6640625" style="12" customWidth="1"/>
    <col min="740" max="743" width="9.33203125" style="12" customWidth="1"/>
    <col min="744" max="992" width="9.109375" style="12"/>
    <col min="993" max="993" width="9.33203125" style="12" customWidth="1"/>
    <col min="994" max="994" width="6.6640625" style="12" customWidth="1"/>
    <col min="995" max="995" width="40.6640625" style="12" customWidth="1"/>
    <col min="996" max="999" width="9.33203125" style="12" customWidth="1"/>
    <col min="1000" max="1248" width="9.109375" style="12"/>
    <col min="1249" max="1249" width="9.33203125" style="12" customWidth="1"/>
    <col min="1250" max="1250" width="6.6640625" style="12" customWidth="1"/>
    <col min="1251" max="1251" width="40.6640625" style="12" customWidth="1"/>
    <col min="1252" max="1255" width="9.33203125" style="12" customWidth="1"/>
    <col min="1256" max="1504" width="9.109375" style="12"/>
    <col min="1505" max="1505" width="9.33203125" style="12" customWidth="1"/>
    <col min="1506" max="1506" width="6.6640625" style="12" customWidth="1"/>
    <col min="1507" max="1507" width="40.6640625" style="12" customWidth="1"/>
    <col min="1508" max="1511" width="9.33203125" style="12" customWidth="1"/>
    <col min="1512" max="1760" width="9.109375" style="12"/>
    <col min="1761" max="1761" width="9.33203125" style="12" customWidth="1"/>
    <col min="1762" max="1762" width="6.6640625" style="12" customWidth="1"/>
    <col min="1763" max="1763" width="40.6640625" style="12" customWidth="1"/>
    <col min="1764" max="1767" width="9.33203125" style="12" customWidth="1"/>
    <col min="1768" max="2016" width="9.109375" style="12"/>
    <col min="2017" max="2017" width="9.33203125" style="12" customWidth="1"/>
    <col min="2018" max="2018" width="6.6640625" style="12" customWidth="1"/>
    <col min="2019" max="2019" width="40.6640625" style="12" customWidth="1"/>
    <col min="2020" max="2023" width="9.33203125" style="12" customWidth="1"/>
    <col min="2024" max="2272" width="9.109375" style="12"/>
    <col min="2273" max="2273" width="9.33203125" style="12" customWidth="1"/>
    <col min="2274" max="2274" width="6.6640625" style="12" customWidth="1"/>
    <col min="2275" max="2275" width="40.6640625" style="12" customWidth="1"/>
    <col min="2276" max="2279" width="9.33203125" style="12" customWidth="1"/>
    <col min="2280" max="2528" width="9.109375" style="12"/>
    <col min="2529" max="2529" width="9.33203125" style="12" customWidth="1"/>
    <col min="2530" max="2530" width="6.6640625" style="12" customWidth="1"/>
    <col min="2531" max="2531" width="40.6640625" style="12" customWidth="1"/>
    <col min="2532" max="2535" width="9.33203125" style="12" customWidth="1"/>
    <col min="2536" max="2784" width="9.109375" style="12"/>
    <col min="2785" max="2785" width="9.33203125" style="12" customWidth="1"/>
    <col min="2786" max="2786" width="6.6640625" style="12" customWidth="1"/>
    <col min="2787" max="2787" width="40.6640625" style="12" customWidth="1"/>
    <col min="2788" max="2791" width="9.33203125" style="12" customWidth="1"/>
    <col min="2792" max="3040" width="9.109375" style="12"/>
    <col min="3041" max="3041" width="9.33203125" style="12" customWidth="1"/>
    <col min="3042" max="3042" width="6.6640625" style="12" customWidth="1"/>
    <col min="3043" max="3043" width="40.6640625" style="12" customWidth="1"/>
    <col min="3044" max="3047" width="9.33203125" style="12" customWidth="1"/>
    <col min="3048" max="3296" width="9.109375" style="12"/>
    <col min="3297" max="3297" width="9.33203125" style="12" customWidth="1"/>
    <col min="3298" max="3298" width="6.6640625" style="12" customWidth="1"/>
    <col min="3299" max="3299" width="40.6640625" style="12" customWidth="1"/>
    <col min="3300" max="3303" width="9.33203125" style="12" customWidth="1"/>
    <col min="3304" max="3552" width="9.109375" style="12"/>
    <col min="3553" max="3553" width="9.33203125" style="12" customWidth="1"/>
    <col min="3554" max="3554" width="6.6640625" style="12" customWidth="1"/>
    <col min="3555" max="3555" width="40.6640625" style="12" customWidth="1"/>
    <col min="3556" max="3559" width="9.33203125" style="12" customWidth="1"/>
    <col min="3560" max="3808" width="9.109375" style="12"/>
    <col min="3809" max="3809" width="9.33203125" style="12" customWidth="1"/>
    <col min="3810" max="3810" width="6.6640625" style="12" customWidth="1"/>
    <col min="3811" max="3811" width="40.6640625" style="12" customWidth="1"/>
    <col min="3812" max="3815" width="9.33203125" style="12" customWidth="1"/>
    <col min="3816" max="4064" width="9.109375" style="12"/>
    <col min="4065" max="4065" width="9.33203125" style="12" customWidth="1"/>
    <col min="4066" max="4066" width="6.6640625" style="12" customWidth="1"/>
    <col min="4067" max="4067" width="40.6640625" style="12" customWidth="1"/>
    <col min="4068" max="4071" width="9.33203125" style="12" customWidth="1"/>
    <col min="4072" max="4320" width="9.109375" style="12"/>
    <col min="4321" max="4321" width="9.33203125" style="12" customWidth="1"/>
    <col min="4322" max="4322" width="6.6640625" style="12" customWidth="1"/>
    <col min="4323" max="4323" width="40.6640625" style="12" customWidth="1"/>
    <col min="4324" max="4327" width="9.33203125" style="12" customWidth="1"/>
    <col min="4328" max="4576" width="9.109375" style="12"/>
    <col min="4577" max="4577" width="9.33203125" style="12" customWidth="1"/>
    <col min="4578" max="4578" width="6.6640625" style="12" customWidth="1"/>
    <col min="4579" max="4579" width="40.6640625" style="12" customWidth="1"/>
    <col min="4580" max="4583" width="9.33203125" style="12" customWidth="1"/>
    <col min="4584" max="4832" width="9.109375" style="12"/>
    <col min="4833" max="4833" width="9.33203125" style="12" customWidth="1"/>
    <col min="4834" max="4834" width="6.6640625" style="12" customWidth="1"/>
    <col min="4835" max="4835" width="40.6640625" style="12" customWidth="1"/>
    <col min="4836" max="4839" width="9.33203125" style="12" customWidth="1"/>
    <col min="4840" max="5088" width="9.109375" style="12"/>
    <col min="5089" max="5089" width="9.33203125" style="12" customWidth="1"/>
    <col min="5090" max="5090" width="6.6640625" style="12" customWidth="1"/>
    <col min="5091" max="5091" width="40.6640625" style="12" customWidth="1"/>
    <col min="5092" max="5095" width="9.33203125" style="12" customWidth="1"/>
    <col min="5096" max="5344" width="9.109375" style="12"/>
    <col min="5345" max="5345" width="9.33203125" style="12" customWidth="1"/>
    <col min="5346" max="5346" width="6.6640625" style="12" customWidth="1"/>
    <col min="5347" max="5347" width="40.6640625" style="12" customWidth="1"/>
    <col min="5348" max="5351" width="9.33203125" style="12" customWidth="1"/>
    <col min="5352" max="5600" width="9.109375" style="12"/>
    <col min="5601" max="5601" width="9.33203125" style="12" customWidth="1"/>
    <col min="5602" max="5602" width="6.6640625" style="12" customWidth="1"/>
    <col min="5603" max="5603" width="40.6640625" style="12" customWidth="1"/>
    <col min="5604" max="5607" width="9.33203125" style="12" customWidth="1"/>
    <col min="5608" max="5856" width="9.109375" style="12"/>
    <col min="5857" max="5857" width="9.33203125" style="12" customWidth="1"/>
    <col min="5858" max="5858" width="6.6640625" style="12" customWidth="1"/>
    <col min="5859" max="5859" width="40.6640625" style="12" customWidth="1"/>
    <col min="5860" max="5863" width="9.33203125" style="12" customWidth="1"/>
    <col min="5864" max="6112" width="9.109375" style="12"/>
    <col min="6113" max="6113" width="9.33203125" style="12" customWidth="1"/>
    <col min="6114" max="6114" width="6.6640625" style="12" customWidth="1"/>
    <col min="6115" max="6115" width="40.6640625" style="12" customWidth="1"/>
    <col min="6116" max="6119" width="9.33203125" style="12" customWidth="1"/>
    <col min="6120" max="6368" width="9.109375" style="12"/>
    <col min="6369" max="6369" width="9.33203125" style="12" customWidth="1"/>
    <col min="6370" max="6370" width="6.6640625" style="12" customWidth="1"/>
    <col min="6371" max="6371" width="40.6640625" style="12" customWidth="1"/>
    <col min="6372" max="6375" width="9.33203125" style="12" customWidth="1"/>
    <col min="6376" max="6624" width="9.109375" style="12"/>
    <col min="6625" max="6625" width="9.33203125" style="12" customWidth="1"/>
    <col min="6626" max="6626" width="6.6640625" style="12" customWidth="1"/>
    <col min="6627" max="6627" width="40.6640625" style="12" customWidth="1"/>
    <col min="6628" max="6631" width="9.33203125" style="12" customWidth="1"/>
    <col min="6632" max="6880" width="9.109375" style="12"/>
    <col min="6881" max="6881" width="9.33203125" style="12" customWidth="1"/>
    <col min="6882" max="6882" width="6.6640625" style="12" customWidth="1"/>
    <col min="6883" max="6883" width="40.6640625" style="12" customWidth="1"/>
    <col min="6884" max="6887" width="9.33203125" style="12" customWidth="1"/>
    <col min="6888" max="7136" width="9.109375" style="12"/>
    <col min="7137" max="7137" width="9.33203125" style="12" customWidth="1"/>
    <col min="7138" max="7138" width="6.6640625" style="12" customWidth="1"/>
    <col min="7139" max="7139" width="40.6640625" style="12" customWidth="1"/>
    <col min="7140" max="7143" width="9.33203125" style="12" customWidth="1"/>
    <col min="7144" max="7392" width="9.109375" style="12"/>
    <col min="7393" max="7393" width="9.33203125" style="12" customWidth="1"/>
    <col min="7394" max="7394" width="6.6640625" style="12" customWidth="1"/>
    <col min="7395" max="7395" width="40.6640625" style="12" customWidth="1"/>
    <col min="7396" max="7399" width="9.33203125" style="12" customWidth="1"/>
    <col min="7400" max="7648" width="9.109375" style="12"/>
    <col min="7649" max="7649" width="9.33203125" style="12" customWidth="1"/>
    <col min="7650" max="7650" width="6.6640625" style="12" customWidth="1"/>
    <col min="7651" max="7651" width="40.6640625" style="12" customWidth="1"/>
    <col min="7652" max="7655" width="9.33203125" style="12" customWidth="1"/>
    <col min="7656" max="7904" width="9.109375" style="12"/>
    <col min="7905" max="7905" width="9.33203125" style="12" customWidth="1"/>
    <col min="7906" max="7906" width="6.6640625" style="12" customWidth="1"/>
    <col min="7907" max="7907" width="40.6640625" style="12" customWidth="1"/>
    <col min="7908" max="7911" width="9.33203125" style="12" customWidth="1"/>
    <col min="7912" max="8160" width="9.109375" style="12"/>
    <col min="8161" max="8161" width="9.33203125" style="12" customWidth="1"/>
    <col min="8162" max="8162" width="6.6640625" style="12" customWidth="1"/>
    <col min="8163" max="8163" width="40.6640625" style="12" customWidth="1"/>
    <col min="8164" max="8167" width="9.33203125" style="12" customWidth="1"/>
    <col min="8168" max="8416" width="9.109375" style="12"/>
    <col min="8417" max="8417" width="9.33203125" style="12" customWidth="1"/>
    <col min="8418" max="8418" width="6.6640625" style="12" customWidth="1"/>
    <col min="8419" max="8419" width="40.6640625" style="12" customWidth="1"/>
    <col min="8420" max="8423" width="9.33203125" style="12" customWidth="1"/>
    <col min="8424" max="8672" width="9.109375" style="12"/>
    <col min="8673" max="8673" width="9.33203125" style="12" customWidth="1"/>
    <col min="8674" max="8674" width="6.6640625" style="12" customWidth="1"/>
    <col min="8675" max="8675" width="40.6640625" style="12" customWidth="1"/>
    <col min="8676" max="8679" width="9.33203125" style="12" customWidth="1"/>
    <col min="8680" max="8928" width="9.109375" style="12"/>
    <col min="8929" max="8929" width="9.33203125" style="12" customWidth="1"/>
    <col min="8930" max="8930" width="6.6640625" style="12" customWidth="1"/>
    <col min="8931" max="8931" width="40.6640625" style="12" customWidth="1"/>
    <col min="8932" max="8935" width="9.33203125" style="12" customWidth="1"/>
    <col min="8936" max="9184" width="9.109375" style="12"/>
    <col min="9185" max="9185" width="9.33203125" style="12" customWidth="1"/>
    <col min="9186" max="9186" width="6.6640625" style="12" customWidth="1"/>
    <col min="9187" max="9187" width="40.6640625" style="12" customWidth="1"/>
    <col min="9188" max="9191" width="9.33203125" style="12" customWidth="1"/>
    <col min="9192" max="9440" width="9.109375" style="12"/>
    <col min="9441" max="9441" width="9.33203125" style="12" customWidth="1"/>
    <col min="9442" max="9442" width="6.6640625" style="12" customWidth="1"/>
    <col min="9443" max="9443" width="40.6640625" style="12" customWidth="1"/>
    <col min="9444" max="9447" width="9.33203125" style="12" customWidth="1"/>
    <col min="9448" max="9696" width="9.109375" style="12"/>
    <col min="9697" max="9697" width="9.33203125" style="12" customWidth="1"/>
    <col min="9698" max="9698" width="6.6640625" style="12" customWidth="1"/>
    <col min="9699" max="9699" width="40.6640625" style="12" customWidth="1"/>
    <col min="9700" max="9703" width="9.33203125" style="12" customWidth="1"/>
    <col min="9704" max="9952" width="9.109375" style="12"/>
    <col min="9953" max="9953" width="9.33203125" style="12" customWidth="1"/>
    <col min="9954" max="9954" width="6.6640625" style="12" customWidth="1"/>
    <col min="9955" max="9955" width="40.6640625" style="12" customWidth="1"/>
    <col min="9956" max="9959" width="9.33203125" style="12" customWidth="1"/>
    <col min="9960" max="10208" width="9.109375" style="12"/>
    <col min="10209" max="10209" width="9.33203125" style="12" customWidth="1"/>
    <col min="10210" max="10210" width="6.6640625" style="12" customWidth="1"/>
    <col min="10211" max="10211" width="40.6640625" style="12" customWidth="1"/>
    <col min="10212" max="10215" width="9.33203125" style="12" customWidth="1"/>
    <col min="10216" max="10464" width="9.109375" style="12"/>
    <col min="10465" max="10465" width="9.33203125" style="12" customWidth="1"/>
    <col min="10466" max="10466" width="6.6640625" style="12" customWidth="1"/>
    <col min="10467" max="10467" width="40.6640625" style="12" customWidth="1"/>
    <col min="10468" max="10471" width="9.33203125" style="12" customWidth="1"/>
    <col min="10472" max="10720" width="9.109375" style="12"/>
    <col min="10721" max="10721" width="9.33203125" style="12" customWidth="1"/>
    <col min="10722" max="10722" width="6.6640625" style="12" customWidth="1"/>
    <col min="10723" max="10723" width="40.6640625" style="12" customWidth="1"/>
    <col min="10724" max="10727" width="9.33203125" style="12" customWidth="1"/>
    <col min="10728" max="10976" width="9.109375" style="12"/>
    <col min="10977" max="10977" width="9.33203125" style="12" customWidth="1"/>
    <col min="10978" max="10978" width="6.6640625" style="12" customWidth="1"/>
    <col min="10979" max="10979" width="40.6640625" style="12" customWidth="1"/>
    <col min="10980" max="10983" width="9.33203125" style="12" customWidth="1"/>
    <col min="10984" max="11232" width="9.109375" style="12"/>
    <col min="11233" max="11233" width="9.33203125" style="12" customWidth="1"/>
    <col min="11234" max="11234" width="6.6640625" style="12" customWidth="1"/>
    <col min="11235" max="11235" width="40.6640625" style="12" customWidth="1"/>
    <col min="11236" max="11239" width="9.33203125" style="12" customWidth="1"/>
    <col min="11240" max="11488" width="9.109375" style="12"/>
    <col min="11489" max="11489" width="9.33203125" style="12" customWidth="1"/>
    <col min="11490" max="11490" width="6.6640625" style="12" customWidth="1"/>
    <col min="11491" max="11491" width="40.6640625" style="12" customWidth="1"/>
    <col min="11492" max="11495" width="9.33203125" style="12" customWidth="1"/>
    <col min="11496" max="11744" width="9.109375" style="12"/>
    <col min="11745" max="11745" width="9.33203125" style="12" customWidth="1"/>
    <col min="11746" max="11746" width="6.6640625" style="12" customWidth="1"/>
    <col min="11747" max="11747" width="40.6640625" style="12" customWidth="1"/>
    <col min="11748" max="11751" width="9.33203125" style="12" customWidth="1"/>
    <col min="11752" max="12000" width="9.109375" style="12"/>
    <col min="12001" max="12001" width="9.33203125" style="12" customWidth="1"/>
    <col min="12002" max="12002" width="6.6640625" style="12" customWidth="1"/>
    <col min="12003" max="12003" width="40.6640625" style="12" customWidth="1"/>
    <col min="12004" max="12007" width="9.33203125" style="12" customWidth="1"/>
    <col min="12008" max="12256" width="9.109375" style="12"/>
    <col min="12257" max="12257" width="9.33203125" style="12" customWidth="1"/>
    <col min="12258" max="12258" width="6.6640625" style="12" customWidth="1"/>
    <col min="12259" max="12259" width="40.6640625" style="12" customWidth="1"/>
    <col min="12260" max="12263" width="9.33203125" style="12" customWidth="1"/>
    <col min="12264" max="12512" width="9.109375" style="12"/>
    <col min="12513" max="12513" width="9.33203125" style="12" customWidth="1"/>
    <col min="12514" max="12514" width="6.6640625" style="12" customWidth="1"/>
    <col min="12515" max="12515" width="40.6640625" style="12" customWidth="1"/>
    <col min="12516" max="12519" width="9.33203125" style="12" customWidth="1"/>
    <col min="12520" max="12768" width="9.109375" style="12"/>
    <col min="12769" max="12769" width="9.33203125" style="12" customWidth="1"/>
    <col min="12770" max="12770" width="6.6640625" style="12" customWidth="1"/>
    <col min="12771" max="12771" width="40.6640625" style="12" customWidth="1"/>
    <col min="12772" max="12775" width="9.33203125" style="12" customWidth="1"/>
    <col min="12776" max="13024" width="9.109375" style="12"/>
    <col min="13025" max="13025" width="9.33203125" style="12" customWidth="1"/>
    <col min="13026" max="13026" width="6.6640625" style="12" customWidth="1"/>
    <col min="13027" max="13027" width="40.6640625" style="12" customWidth="1"/>
    <col min="13028" max="13031" width="9.33203125" style="12" customWidth="1"/>
    <col min="13032" max="13280" width="9.109375" style="12"/>
    <col min="13281" max="13281" width="9.33203125" style="12" customWidth="1"/>
    <col min="13282" max="13282" width="6.6640625" style="12" customWidth="1"/>
    <col min="13283" max="13283" width="40.6640625" style="12" customWidth="1"/>
    <col min="13284" max="13287" width="9.33203125" style="12" customWidth="1"/>
    <col min="13288" max="13536" width="9.109375" style="12"/>
    <col min="13537" max="13537" width="9.33203125" style="12" customWidth="1"/>
    <col min="13538" max="13538" width="6.6640625" style="12" customWidth="1"/>
    <col min="13539" max="13539" width="40.6640625" style="12" customWidth="1"/>
    <col min="13540" max="13543" width="9.33203125" style="12" customWidth="1"/>
    <col min="13544" max="13792" width="9.109375" style="12"/>
    <col min="13793" max="13793" width="9.33203125" style="12" customWidth="1"/>
    <col min="13794" max="13794" width="6.6640625" style="12" customWidth="1"/>
    <col min="13795" max="13795" width="40.6640625" style="12" customWidth="1"/>
    <col min="13796" max="13799" width="9.33203125" style="12" customWidth="1"/>
    <col min="13800" max="14048" width="9.109375" style="12"/>
    <col min="14049" max="14049" width="9.33203125" style="12" customWidth="1"/>
    <col min="14050" max="14050" width="6.6640625" style="12" customWidth="1"/>
    <col min="14051" max="14051" width="40.6640625" style="12" customWidth="1"/>
    <col min="14052" max="14055" width="9.33203125" style="12" customWidth="1"/>
    <col min="14056" max="14304" width="9.109375" style="12"/>
    <col min="14305" max="14305" width="9.33203125" style="12" customWidth="1"/>
    <col min="14306" max="14306" width="6.6640625" style="12" customWidth="1"/>
    <col min="14307" max="14307" width="40.6640625" style="12" customWidth="1"/>
    <col min="14308" max="14311" width="9.33203125" style="12" customWidth="1"/>
    <col min="14312" max="14560" width="9.109375" style="12"/>
    <col min="14561" max="14561" width="9.33203125" style="12" customWidth="1"/>
    <col min="14562" max="14562" width="6.6640625" style="12" customWidth="1"/>
    <col min="14563" max="14563" width="40.6640625" style="12" customWidth="1"/>
    <col min="14564" max="14567" width="9.33203125" style="12" customWidth="1"/>
    <col min="14568" max="14816" width="9.109375" style="12"/>
    <col min="14817" max="14817" width="9.33203125" style="12" customWidth="1"/>
    <col min="14818" max="14818" width="6.6640625" style="12" customWidth="1"/>
    <col min="14819" max="14819" width="40.6640625" style="12" customWidth="1"/>
    <col min="14820" max="14823" width="9.33203125" style="12" customWidth="1"/>
    <col min="14824" max="15072" width="9.109375" style="12"/>
    <col min="15073" max="15073" width="9.33203125" style="12" customWidth="1"/>
    <col min="15074" max="15074" width="6.6640625" style="12" customWidth="1"/>
    <col min="15075" max="15075" width="40.6640625" style="12" customWidth="1"/>
    <col min="15076" max="15079" width="9.33203125" style="12" customWidth="1"/>
    <col min="15080" max="15328" width="9.109375" style="12"/>
    <col min="15329" max="15329" width="9.33203125" style="12" customWidth="1"/>
    <col min="15330" max="15330" width="6.6640625" style="12" customWidth="1"/>
    <col min="15331" max="15331" width="40.6640625" style="12" customWidth="1"/>
    <col min="15332" max="15335" width="9.33203125" style="12" customWidth="1"/>
    <col min="15336" max="15584" width="9.109375" style="12"/>
    <col min="15585" max="15585" width="9.33203125" style="12" customWidth="1"/>
    <col min="15586" max="15586" width="6.6640625" style="12" customWidth="1"/>
    <col min="15587" max="15587" width="40.6640625" style="12" customWidth="1"/>
    <col min="15588" max="15591" width="9.33203125" style="12" customWidth="1"/>
    <col min="15592" max="15840" width="9.109375" style="12"/>
    <col min="15841" max="15841" width="9.33203125" style="12" customWidth="1"/>
    <col min="15842" max="15842" width="6.6640625" style="12" customWidth="1"/>
    <col min="15843" max="15843" width="40.6640625" style="12" customWidth="1"/>
    <col min="15844" max="15847" width="9.33203125" style="12" customWidth="1"/>
    <col min="15848" max="16096" width="9.109375" style="12"/>
    <col min="16097" max="16097" width="9.33203125" style="12" customWidth="1"/>
    <col min="16098" max="16098" width="6.6640625" style="12" customWidth="1"/>
    <col min="16099" max="16099" width="40.6640625" style="12" customWidth="1"/>
    <col min="16100" max="16103" width="9.33203125" style="12" customWidth="1"/>
    <col min="16104" max="16384" width="9.109375" style="12"/>
  </cols>
  <sheetData>
    <row r="1" spans="1:9" x14ac:dyDescent="0.25">
      <c r="A1" s="22" t="s">
        <v>1050</v>
      </c>
      <c r="B1" s="587"/>
      <c r="C1" s="587"/>
      <c r="D1" s="634"/>
      <c r="E1" s="587"/>
      <c r="F1" s="771" t="s">
        <v>1051</v>
      </c>
      <c r="G1" s="771"/>
      <c r="H1" s="771"/>
      <c r="I1" s="771"/>
    </row>
    <row r="2" spans="1:9" ht="12.75" customHeight="1" x14ac:dyDescent="0.25">
      <c r="A2" s="23" t="s">
        <v>0</v>
      </c>
      <c r="B2" s="23"/>
      <c r="C2" s="616"/>
      <c r="D2" s="635"/>
      <c r="E2" s="9" t="s">
        <v>1</v>
      </c>
      <c r="F2" s="9" t="s">
        <v>2</v>
      </c>
      <c r="G2" s="9" t="s">
        <v>3</v>
      </c>
      <c r="H2" s="9" t="s">
        <v>4</v>
      </c>
      <c r="I2" s="9" t="s">
        <v>5</v>
      </c>
    </row>
    <row r="3" spans="1:9" x14ac:dyDescent="0.25">
      <c r="A3" s="13"/>
      <c r="B3" s="13"/>
      <c r="C3" s="617"/>
      <c r="D3" s="637"/>
      <c r="E3" s="173"/>
      <c r="F3" s="11"/>
      <c r="G3" s="11"/>
      <c r="H3" s="173"/>
      <c r="I3" s="173"/>
    </row>
    <row r="4" spans="1:9" x14ac:dyDescent="0.25">
      <c r="A4" s="618"/>
      <c r="B4" s="618"/>
      <c r="C4" s="665"/>
      <c r="D4" s="638"/>
      <c r="E4" s="173"/>
      <c r="F4" s="11"/>
      <c r="G4" s="11"/>
      <c r="H4" s="173"/>
      <c r="I4" s="173"/>
    </row>
    <row r="5" spans="1:9" x14ac:dyDescent="0.25">
      <c r="A5" s="13" t="s">
        <v>1052</v>
      </c>
      <c r="B5" s="13"/>
      <c r="C5" s="11"/>
      <c r="D5" s="637"/>
      <c r="E5" s="666" t="s">
        <v>1053</v>
      </c>
      <c r="F5" s="11"/>
      <c r="G5" s="11"/>
      <c r="H5" s="11"/>
      <c r="I5" s="171"/>
    </row>
    <row r="6" spans="1:9" ht="26.4" x14ac:dyDescent="0.25">
      <c r="A6" s="13"/>
      <c r="B6" s="13" t="s">
        <v>1054</v>
      </c>
      <c r="C6" s="11"/>
      <c r="D6" s="637"/>
      <c r="E6" s="15" t="s">
        <v>1059</v>
      </c>
      <c r="F6" s="11"/>
      <c r="G6" s="11"/>
      <c r="H6" s="11"/>
      <c r="I6" s="171"/>
    </row>
    <row r="7" spans="1:9" ht="15.6" x14ac:dyDescent="0.25">
      <c r="A7" s="13"/>
      <c r="B7" s="13"/>
      <c r="C7" s="11" t="s">
        <v>37</v>
      </c>
      <c r="D7" s="637" t="s">
        <v>36</v>
      </c>
      <c r="E7" s="15" t="s">
        <v>4265</v>
      </c>
      <c r="F7" s="11" t="s">
        <v>124</v>
      </c>
      <c r="G7" s="11">
        <v>5800</v>
      </c>
      <c r="H7" s="169"/>
      <c r="I7" s="172">
        <f t="shared" ref="I7:I13" si="0">G7*H7</f>
        <v>0</v>
      </c>
    </row>
    <row r="8" spans="1:9" ht="15.6" x14ac:dyDescent="0.25">
      <c r="A8" s="13"/>
      <c r="B8" s="13"/>
      <c r="C8" s="11"/>
      <c r="D8" s="637" t="s">
        <v>35</v>
      </c>
      <c r="E8" s="15" t="s">
        <v>6509</v>
      </c>
      <c r="F8" s="11" t="s">
        <v>124</v>
      </c>
      <c r="G8" s="11">
        <v>121</v>
      </c>
      <c r="H8" s="169"/>
      <c r="I8" s="172">
        <f t="shared" ref="I8" si="1">G8*H8</f>
        <v>0</v>
      </c>
    </row>
    <row r="9" spans="1:9" ht="15.6" x14ac:dyDescent="0.25">
      <c r="A9" s="13"/>
      <c r="B9" s="13"/>
      <c r="C9" s="11" t="s">
        <v>39</v>
      </c>
      <c r="D9" s="637" t="s">
        <v>36</v>
      </c>
      <c r="E9" s="15" t="s">
        <v>4260</v>
      </c>
      <c r="F9" s="11" t="s">
        <v>124</v>
      </c>
      <c r="G9" s="11">
        <v>490</v>
      </c>
      <c r="H9" s="169"/>
      <c r="I9" s="172">
        <f t="shared" si="0"/>
        <v>0</v>
      </c>
    </row>
    <row r="10" spans="1:9" ht="15.6" x14ac:dyDescent="0.25">
      <c r="A10" s="13"/>
      <c r="B10" s="13"/>
      <c r="C10" s="11"/>
      <c r="D10" s="637" t="s">
        <v>35</v>
      </c>
      <c r="E10" s="15" t="s">
        <v>6509</v>
      </c>
      <c r="F10" s="11" t="s">
        <v>124</v>
      </c>
      <c r="G10" s="11">
        <v>182</v>
      </c>
      <c r="H10" s="169"/>
      <c r="I10" s="172">
        <f t="shared" ref="I10" si="2">G10*H10</f>
        <v>0</v>
      </c>
    </row>
    <row r="11" spans="1:9" ht="15.6" x14ac:dyDescent="0.25">
      <c r="A11" s="13"/>
      <c r="B11" s="13"/>
      <c r="C11" s="11" t="s">
        <v>59</v>
      </c>
      <c r="D11" s="637"/>
      <c r="E11" s="15" t="s">
        <v>6510</v>
      </c>
      <c r="F11" s="11" t="s">
        <v>124</v>
      </c>
      <c r="G11" s="11">
        <v>20</v>
      </c>
      <c r="H11" s="169"/>
      <c r="I11" s="172">
        <f t="shared" si="0"/>
        <v>0</v>
      </c>
    </row>
    <row r="12" spans="1:9" ht="52.8" x14ac:dyDescent="0.25">
      <c r="A12" s="13"/>
      <c r="B12" s="13" t="s">
        <v>1055</v>
      </c>
      <c r="C12" s="11"/>
      <c r="D12" s="637"/>
      <c r="E12" s="620" t="s">
        <v>6733</v>
      </c>
      <c r="F12" s="11" t="s">
        <v>124</v>
      </c>
      <c r="G12" s="11">
        <v>100</v>
      </c>
      <c r="H12" s="169"/>
      <c r="I12" s="172">
        <f t="shared" si="0"/>
        <v>0</v>
      </c>
    </row>
    <row r="13" spans="1:9" ht="26.4" x14ac:dyDescent="0.25">
      <c r="A13" s="13"/>
      <c r="B13" s="13" t="s">
        <v>1057</v>
      </c>
      <c r="C13" s="11"/>
      <c r="D13" s="638"/>
      <c r="E13" s="620" t="s">
        <v>1061</v>
      </c>
      <c r="F13" s="11" t="s">
        <v>124</v>
      </c>
      <c r="G13" s="11">
        <v>800</v>
      </c>
      <c r="H13" s="169"/>
      <c r="I13" s="172">
        <f t="shared" si="0"/>
        <v>0</v>
      </c>
    </row>
    <row r="14" spans="1:9" x14ac:dyDescent="0.25">
      <c r="A14" s="13" t="s">
        <v>5429</v>
      </c>
      <c r="B14" s="13"/>
      <c r="C14" s="11"/>
      <c r="D14" s="638"/>
      <c r="E14" s="622" t="s">
        <v>1062</v>
      </c>
      <c r="F14" s="11"/>
      <c r="G14" s="11"/>
      <c r="H14" s="11"/>
      <c r="I14" s="171"/>
    </row>
    <row r="15" spans="1:9" ht="15.6" x14ac:dyDescent="0.25">
      <c r="A15" s="13"/>
      <c r="B15" s="13" t="s">
        <v>1063</v>
      </c>
      <c r="C15" s="11"/>
      <c r="D15" s="638"/>
      <c r="E15" s="15" t="s">
        <v>71</v>
      </c>
      <c r="F15" s="11" t="s">
        <v>124</v>
      </c>
      <c r="G15" s="11">
        <v>640</v>
      </c>
      <c r="H15" s="169"/>
      <c r="I15" s="172">
        <f>G15*H15</f>
        <v>0</v>
      </c>
    </row>
    <row r="16" spans="1:9" x14ac:dyDescent="0.25">
      <c r="A16" s="13"/>
      <c r="B16" s="13" t="s">
        <v>1064</v>
      </c>
      <c r="C16" s="11"/>
      <c r="D16" s="638"/>
      <c r="E16" s="15" t="s">
        <v>1067</v>
      </c>
      <c r="F16" s="11"/>
      <c r="G16" s="11"/>
      <c r="H16" s="11"/>
      <c r="I16" s="171"/>
    </row>
    <row r="17" spans="1:11" ht="15.6" x14ac:dyDescent="0.25">
      <c r="A17" s="13"/>
      <c r="B17" s="13"/>
      <c r="C17" s="11" t="s">
        <v>37</v>
      </c>
      <c r="D17" s="638"/>
      <c r="E17" s="15" t="s">
        <v>6687</v>
      </c>
      <c r="F17" s="11" t="s">
        <v>124</v>
      </c>
      <c r="G17" s="11">
        <v>3900</v>
      </c>
      <c r="H17" s="169"/>
      <c r="I17" s="172">
        <f>G17*H17</f>
        <v>0</v>
      </c>
    </row>
    <row r="18" spans="1:11" ht="15.6" x14ac:dyDescent="0.25">
      <c r="A18" s="13"/>
      <c r="B18" s="13"/>
      <c r="C18" s="11" t="s">
        <v>39</v>
      </c>
      <c r="D18" s="638"/>
      <c r="E18" s="15" t="s">
        <v>6688</v>
      </c>
      <c r="F18" s="11" t="s">
        <v>124</v>
      </c>
      <c r="G18" s="11">
        <v>1000</v>
      </c>
      <c r="H18" s="169"/>
      <c r="I18" s="172">
        <f>G18*H18</f>
        <v>0</v>
      </c>
    </row>
    <row r="19" spans="1:11" ht="26.4" x14ac:dyDescent="0.25">
      <c r="A19" s="13"/>
      <c r="B19" s="13" t="s">
        <v>1065</v>
      </c>
      <c r="C19" s="11"/>
      <c r="D19" s="638"/>
      <c r="E19" s="620" t="s">
        <v>1068</v>
      </c>
      <c r="F19" s="11"/>
      <c r="G19" s="11"/>
      <c r="H19" s="11"/>
      <c r="I19" s="171"/>
    </row>
    <row r="20" spans="1:11" ht="15.6" x14ac:dyDescent="0.25">
      <c r="A20" s="13"/>
      <c r="B20" s="13"/>
      <c r="C20" s="11" t="s">
        <v>37</v>
      </c>
      <c r="D20" s="638"/>
      <c r="E20" s="33" t="s">
        <v>6689</v>
      </c>
      <c r="F20" s="11" t="s">
        <v>124</v>
      </c>
      <c r="G20" s="11">
        <v>4900</v>
      </c>
      <c r="H20" s="169"/>
      <c r="I20" s="172">
        <f>G20*H20</f>
        <v>0</v>
      </c>
    </row>
    <row r="21" spans="1:11" x14ac:dyDescent="0.25">
      <c r="A21" s="13"/>
      <c r="B21" s="13"/>
      <c r="C21" s="11" t="s">
        <v>59</v>
      </c>
      <c r="D21" s="638"/>
      <c r="E21" s="33" t="s">
        <v>1069</v>
      </c>
      <c r="F21" s="11" t="s">
        <v>423</v>
      </c>
      <c r="G21" s="11"/>
      <c r="H21" s="169"/>
      <c r="I21" s="705" t="s">
        <v>5568</v>
      </c>
    </row>
    <row r="22" spans="1:11" x14ac:dyDescent="0.25">
      <c r="A22" s="13" t="s">
        <v>1070</v>
      </c>
      <c r="B22" s="13"/>
      <c r="C22" s="11"/>
      <c r="D22" s="638"/>
      <c r="E22" s="32" t="s">
        <v>15</v>
      </c>
      <c r="F22" s="11"/>
      <c r="G22" s="11"/>
      <c r="H22" s="11"/>
      <c r="I22" s="171"/>
    </row>
    <row r="23" spans="1:11" x14ac:dyDescent="0.25">
      <c r="A23" s="13"/>
      <c r="B23" s="13" t="s">
        <v>1072</v>
      </c>
      <c r="C23" s="11"/>
      <c r="D23" s="638"/>
      <c r="E23" s="15" t="s">
        <v>6785</v>
      </c>
      <c r="F23" s="17"/>
      <c r="G23" s="11"/>
      <c r="H23" s="114"/>
      <c r="I23" s="172"/>
    </row>
    <row r="24" spans="1:11" x14ac:dyDescent="0.25">
      <c r="A24" s="13"/>
      <c r="B24" s="13"/>
      <c r="C24" s="11" t="s">
        <v>37</v>
      </c>
      <c r="D24" s="638"/>
      <c r="E24" s="15" t="s">
        <v>6515</v>
      </c>
      <c r="F24" s="17" t="s">
        <v>136</v>
      </c>
      <c r="G24" s="11">
        <v>510</v>
      </c>
      <c r="H24" s="169"/>
      <c r="I24" s="172">
        <f t="shared" ref="I24:I26" si="3">G24*H24</f>
        <v>0</v>
      </c>
    </row>
    <row r="25" spans="1:11" x14ac:dyDescent="0.25">
      <c r="A25" s="13"/>
      <c r="B25" s="13"/>
      <c r="C25" s="11" t="s">
        <v>39</v>
      </c>
      <c r="D25" s="638"/>
      <c r="E25" s="15" t="s">
        <v>6516</v>
      </c>
      <c r="F25" s="17" t="s">
        <v>136</v>
      </c>
      <c r="G25" s="11">
        <v>700</v>
      </c>
      <c r="H25" s="169"/>
      <c r="I25" s="172">
        <f t="shared" si="3"/>
        <v>0</v>
      </c>
    </row>
    <row r="26" spans="1:11" ht="26.4" x14ac:dyDescent="0.25">
      <c r="A26" s="13"/>
      <c r="B26" s="13"/>
      <c r="C26" s="11" t="s">
        <v>59</v>
      </c>
      <c r="D26" s="638"/>
      <c r="E26" s="15" t="s">
        <v>6517</v>
      </c>
      <c r="F26" s="17" t="s">
        <v>136</v>
      </c>
      <c r="G26" s="11">
        <v>134</v>
      </c>
      <c r="H26" s="169"/>
      <c r="I26" s="172">
        <f t="shared" si="3"/>
        <v>0</v>
      </c>
    </row>
    <row r="27" spans="1:11" x14ac:dyDescent="0.25">
      <c r="A27" s="13" t="s">
        <v>1076</v>
      </c>
      <c r="B27" s="13"/>
      <c r="C27" s="11"/>
      <c r="D27" s="638"/>
      <c r="E27" s="32" t="s">
        <v>1077</v>
      </c>
      <c r="F27" s="11"/>
      <c r="G27" s="11"/>
      <c r="H27" s="11"/>
      <c r="I27" s="171"/>
    </row>
    <row r="28" spans="1:11" x14ac:dyDescent="0.25">
      <c r="A28" s="13"/>
      <c r="B28" s="13" t="s">
        <v>1078</v>
      </c>
      <c r="C28" s="11"/>
      <c r="D28" s="638"/>
      <c r="E28" s="33" t="s">
        <v>5928</v>
      </c>
      <c r="F28" s="11" t="s">
        <v>136</v>
      </c>
      <c r="G28" s="11">
        <v>108</v>
      </c>
      <c r="H28" s="169"/>
      <c r="I28" s="172">
        <f>G28*H28</f>
        <v>0</v>
      </c>
    </row>
    <row r="29" spans="1:11" x14ac:dyDescent="0.25">
      <c r="A29" s="13"/>
      <c r="B29" s="13" t="s">
        <v>1080</v>
      </c>
      <c r="C29" s="11"/>
      <c r="D29" s="638"/>
      <c r="E29" s="33" t="s">
        <v>5927</v>
      </c>
      <c r="F29" s="11" t="s">
        <v>429</v>
      </c>
      <c r="G29" s="11">
        <v>104</v>
      </c>
      <c r="H29" s="169"/>
      <c r="I29" s="172">
        <f>G29*H29</f>
        <v>0</v>
      </c>
    </row>
    <row r="30" spans="1:11" ht="26.4" x14ac:dyDescent="0.25">
      <c r="A30" s="13" t="s">
        <v>1083</v>
      </c>
      <c r="B30" s="13"/>
      <c r="C30" s="11"/>
      <c r="D30" s="638"/>
      <c r="E30" s="32" t="s">
        <v>1084</v>
      </c>
      <c r="F30" s="11"/>
      <c r="G30" s="11"/>
      <c r="H30" s="11"/>
      <c r="I30" s="171"/>
    </row>
    <row r="31" spans="1:11" ht="26.4" x14ac:dyDescent="0.25">
      <c r="A31" s="13"/>
      <c r="B31" s="13" t="s">
        <v>1085</v>
      </c>
      <c r="C31" s="11"/>
      <c r="D31" s="638"/>
      <c r="E31" s="702" t="s">
        <v>5926</v>
      </c>
      <c r="F31" s="11"/>
      <c r="G31" s="11"/>
      <c r="H31" s="114"/>
      <c r="I31" s="172"/>
      <c r="K31" s="706"/>
    </row>
    <row r="32" spans="1:11" x14ac:dyDescent="0.25">
      <c r="A32" s="13"/>
      <c r="B32" s="13"/>
      <c r="C32" s="11" t="s">
        <v>37</v>
      </c>
      <c r="D32" s="638"/>
      <c r="E32" s="15" t="s">
        <v>6519</v>
      </c>
      <c r="F32" s="11" t="s">
        <v>136</v>
      </c>
      <c r="G32" s="11">
        <v>112</v>
      </c>
      <c r="H32" s="169"/>
      <c r="I32" s="172">
        <f t="shared" ref="I32:I36" si="4">G32*H32</f>
        <v>0</v>
      </c>
    </row>
    <row r="33" spans="1:9" x14ac:dyDescent="0.25">
      <c r="A33" s="13"/>
      <c r="B33" s="13"/>
      <c r="C33" s="11" t="s">
        <v>39</v>
      </c>
      <c r="D33" s="638"/>
      <c r="E33" s="15" t="s">
        <v>6518</v>
      </c>
      <c r="F33" s="11" t="s">
        <v>136</v>
      </c>
      <c r="G33" s="11">
        <v>212</v>
      </c>
      <c r="H33" s="169"/>
      <c r="I33" s="172">
        <f t="shared" si="4"/>
        <v>0</v>
      </c>
    </row>
    <row r="34" spans="1:9" x14ac:dyDescent="0.25">
      <c r="A34" s="13"/>
      <c r="B34" s="13"/>
      <c r="C34" s="11" t="s">
        <v>59</v>
      </c>
      <c r="D34" s="638"/>
      <c r="E34" s="15" t="s">
        <v>6520</v>
      </c>
      <c r="F34" s="11" t="s">
        <v>136</v>
      </c>
      <c r="G34" s="11">
        <v>175</v>
      </c>
      <c r="H34" s="169"/>
      <c r="I34" s="172">
        <f t="shared" si="4"/>
        <v>0</v>
      </c>
    </row>
    <row r="35" spans="1:9" x14ac:dyDescent="0.25">
      <c r="A35" s="13"/>
      <c r="B35" s="13"/>
      <c r="C35" s="11" t="s">
        <v>42</v>
      </c>
      <c r="D35" s="638"/>
      <c r="E35" s="15" t="s">
        <v>6521</v>
      </c>
      <c r="F35" s="11" t="s">
        <v>136</v>
      </c>
      <c r="G35" s="11">
        <v>166</v>
      </c>
      <c r="H35" s="169"/>
      <c r="I35" s="172">
        <f t="shared" si="4"/>
        <v>0</v>
      </c>
    </row>
    <row r="36" spans="1:9" ht="26.4" x14ac:dyDescent="0.25">
      <c r="A36" s="13" t="s">
        <v>1088</v>
      </c>
      <c r="B36" s="13"/>
      <c r="C36" s="11"/>
      <c r="D36" s="638"/>
      <c r="E36" s="32" t="s">
        <v>1089</v>
      </c>
      <c r="F36" s="11" t="s">
        <v>136</v>
      </c>
      <c r="G36" s="11">
        <v>108</v>
      </c>
      <c r="H36" s="169"/>
      <c r="I36" s="172">
        <f t="shared" si="4"/>
        <v>0</v>
      </c>
    </row>
    <row r="37" spans="1:9" x14ac:dyDescent="0.25">
      <c r="A37" s="13" t="s">
        <v>1090</v>
      </c>
      <c r="B37" s="13"/>
      <c r="C37" s="11"/>
      <c r="D37" s="638"/>
      <c r="E37" s="32" t="s">
        <v>1091</v>
      </c>
      <c r="F37" s="11"/>
      <c r="G37" s="11"/>
      <c r="H37" s="11"/>
      <c r="I37" s="171"/>
    </row>
    <row r="38" spans="1:9" ht="39.6" x14ac:dyDescent="0.25">
      <c r="A38" s="13"/>
      <c r="B38" s="13" t="s">
        <v>1092</v>
      </c>
      <c r="C38" s="11"/>
      <c r="D38" s="638"/>
      <c r="E38" s="33" t="s">
        <v>5919</v>
      </c>
      <c r="F38" s="11" t="s">
        <v>124</v>
      </c>
      <c r="G38" s="11">
        <v>116</v>
      </c>
      <c r="H38" s="169"/>
      <c r="I38" s="172">
        <f t="shared" ref="I38:I44" si="5">G38*H38</f>
        <v>0</v>
      </c>
    </row>
    <row r="39" spans="1:9" ht="66" x14ac:dyDescent="0.25">
      <c r="A39" s="13"/>
      <c r="B39" s="13" t="s">
        <v>1093</v>
      </c>
      <c r="C39" s="11"/>
      <c r="D39" s="638"/>
      <c r="E39" s="33" t="s">
        <v>6734</v>
      </c>
      <c r="F39" s="11" t="s">
        <v>124</v>
      </c>
      <c r="G39" s="11">
        <v>100</v>
      </c>
      <c r="H39" s="169"/>
      <c r="I39" s="172">
        <f t="shared" si="5"/>
        <v>0</v>
      </c>
    </row>
    <row r="40" spans="1:9" ht="66" x14ac:dyDescent="0.25">
      <c r="A40" s="13"/>
      <c r="B40" s="13" t="s">
        <v>1096</v>
      </c>
      <c r="C40" s="11"/>
      <c r="D40" s="638"/>
      <c r="E40" s="15" t="s">
        <v>6735</v>
      </c>
      <c r="F40" s="11" t="s">
        <v>124</v>
      </c>
      <c r="G40" s="11">
        <v>460</v>
      </c>
      <c r="H40" s="169"/>
      <c r="I40" s="172">
        <f t="shared" si="5"/>
        <v>0</v>
      </c>
    </row>
    <row r="41" spans="1:9" ht="26.4" x14ac:dyDescent="0.25">
      <c r="A41" s="13"/>
      <c r="B41" s="13" t="s">
        <v>1097</v>
      </c>
      <c r="C41" s="11"/>
      <c r="D41" s="638"/>
      <c r="E41" s="15" t="s">
        <v>6808</v>
      </c>
      <c r="F41" s="11"/>
      <c r="G41" s="11"/>
      <c r="H41" s="114"/>
      <c r="I41" s="172"/>
    </row>
    <row r="42" spans="1:9" ht="15.6" x14ac:dyDescent="0.25">
      <c r="A42" s="13"/>
      <c r="B42" s="13"/>
      <c r="C42" s="11" t="s">
        <v>37</v>
      </c>
      <c r="D42" s="638"/>
      <c r="E42" s="15" t="s">
        <v>6522</v>
      </c>
      <c r="F42" s="11" t="s">
        <v>2269</v>
      </c>
      <c r="G42" s="11">
        <v>1530</v>
      </c>
      <c r="H42" s="169"/>
      <c r="I42" s="172">
        <f t="shared" ref="I42:I43" si="6">G42*H42</f>
        <v>0</v>
      </c>
    </row>
    <row r="43" spans="1:9" ht="15.6" x14ac:dyDescent="0.25">
      <c r="A43" s="13"/>
      <c r="B43" s="13"/>
      <c r="C43" s="11" t="s">
        <v>39</v>
      </c>
      <c r="D43" s="638"/>
      <c r="E43" s="15" t="s">
        <v>6523</v>
      </c>
      <c r="F43" s="11" t="s">
        <v>2269</v>
      </c>
      <c r="G43" s="11">
        <v>780</v>
      </c>
      <c r="H43" s="169"/>
      <c r="I43" s="172">
        <f t="shared" si="6"/>
        <v>0</v>
      </c>
    </row>
    <row r="44" spans="1:9" ht="25.5" customHeight="1" x14ac:dyDescent="0.25">
      <c r="A44" s="13" t="s">
        <v>1100</v>
      </c>
      <c r="B44" s="13"/>
      <c r="C44" s="11"/>
      <c r="D44" s="638"/>
      <c r="E44" s="32" t="s">
        <v>6736</v>
      </c>
      <c r="F44" s="11" t="s">
        <v>124</v>
      </c>
      <c r="G44" s="11">
        <v>50</v>
      </c>
      <c r="H44" s="169"/>
      <c r="I44" s="172">
        <f t="shared" si="5"/>
        <v>0</v>
      </c>
    </row>
    <row r="45" spans="1:9" x14ac:dyDescent="0.25">
      <c r="A45" s="13" t="s">
        <v>1102</v>
      </c>
      <c r="B45" s="13"/>
      <c r="C45" s="11"/>
      <c r="D45" s="638"/>
      <c r="E45" s="32" t="s">
        <v>1103</v>
      </c>
      <c r="F45" s="11"/>
      <c r="G45" s="11"/>
      <c r="H45" s="11"/>
      <c r="I45" s="171"/>
    </row>
    <row r="46" spans="1:9" x14ac:dyDescent="0.25">
      <c r="A46" s="13"/>
      <c r="B46" s="13" t="s">
        <v>1104</v>
      </c>
      <c r="C46" s="11"/>
      <c r="D46" s="638"/>
      <c r="E46" s="15" t="s">
        <v>72</v>
      </c>
      <c r="F46" s="11" t="s">
        <v>133</v>
      </c>
      <c r="G46" s="11">
        <v>0.5</v>
      </c>
      <c r="H46" s="169"/>
      <c r="I46" s="172">
        <f>G46*H46</f>
        <v>0</v>
      </c>
    </row>
    <row r="47" spans="1:9" x14ac:dyDescent="0.25">
      <c r="A47" s="13"/>
      <c r="B47" s="13" t="s">
        <v>1105</v>
      </c>
      <c r="C47" s="11"/>
      <c r="D47" s="638"/>
      <c r="E47" s="15" t="s">
        <v>73</v>
      </c>
      <c r="F47" s="11" t="s">
        <v>133</v>
      </c>
      <c r="G47" s="11">
        <v>24</v>
      </c>
      <c r="H47" s="169"/>
      <c r="I47" s="172">
        <f>G47*H47</f>
        <v>0</v>
      </c>
    </row>
    <row r="48" spans="1:9" x14ac:dyDescent="0.25">
      <c r="A48" s="13"/>
      <c r="B48" s="13" t="s">
        <v>1106</v>
      </c>
      <c r="C48" s="11"/>
      <c r="D48" s="638"/>
      <c r="E48" s="15" t="s">
        <v>74</v>
      </c>
      <c r="F48" s="11"/>
      <c r="G48" s="11"/>
      <c r="H48" s="114"/>
      <c r="I48" s="172"/>
    </row>
    <row r="49" spans="1:9" x14ac:dyDescent="0.25">
      <c r="A49" s="13"/>
      <c r="B49" s="13"/>
      <c r="C49" s="11" t="s">
        <v>37</v>
      </c>
      <c r="D49" s="638"/>
      <c r="E49" s="15" t="s">
        <v>6524</v>
      </c>
      <c r="F49" s="11" t="s">
        <v>423</v>
      </c>
      <c r="G49" s="11">
        <v>3125</v>
      </c>
      <c r="H49" s="169"/>
      <c r="I49" s="172">
        <f>G49*H49</f>
        <v>0</v>
      </c>
    </row>
    <row r="50" spans="1:9" x14ac:dyDescent="0.25">
      <c r="A50" s="13"/>
      <c r="B50" s="13"/>
      <c r="C50" s="11" t="s">
        <v>39</v>
      </c>
      <c r="D50" s="638"/>
      <c r="E50" s="15" t="s">
        <v>6525</v>
      </c>
      <c r="F50" s="11" t="s">
        <v>423</v>
      </c>
      <c r="G50" s="11">
        <v>5615</v>
      </c>
      <c r="H50" s="169"/>
      <c r="I50" s="172">
        <f>G50*H50</f>
        <v>0</v>
      </c>
    </row>
    <row r="51" spans="1:9" ht="26.4" x14ac:dyDescent="0.25">
      <c r="A51" s="13" t="s">
        <v>1109</v>
      </c>
      <c r="B51" s="13"/>
      <c r="C51" s="11"/>
      <c r="D51" s="638"/>
      <c r="E51" s="623" t="s">
        <v>1110</v>
      </c>
      <c r="F51" s="11"/>
      <c r="G51" s="11"/>
      <c r="H51" s="11"/>
      <c r="I51" s="171"/>
    </row>
    <row r="52" spans="1:9" x14ac:dyDescent="0.25">
      <c r="A52" s="13"/>
      <c r="B52" s="13" t="s">
        <v>1111</v>
      </c>
      <c r="C52" s="11"/>
      <c r="D52" s="637"/>
      <c r="E52" s="15" t="s">
        <v>6786</v>
      </c>
      <c r="F52" s="11"/>
      <c r="G52" s="11"/>
      <c r="H52" s="114"/>
      <c r="I52" s="172"/>
    </row>
    <row r="53" spans="1:9" ht="15.6" x14ac:dyDescent="0.25">
      <c r="A53" s="13"/>
      <c r="B53" s="13"/>
      <c r="C53" s="11" t="s">
        <v>37</v>
      </c>
      <c r="D53" s="637"/>
      <c r="E53" s="15" t="s">
        <v>6526</v>
      </c>
      <c r="F53" s="11" t="s">
        <v>124</v>
      </c>
      <c r="G53" s="11">
        <v>60</v>
      </c>
      <c r="H53" s="169"/>
      <c r="I53" s="172">
        <f>G53*H53</f>
        <v>0</v>
      </c>
    </row>
    <row r="54" spans="1:9" ht="15.6" x14ac:dyDescent="0.25">
      <c r="A54" s="13"/>
      <c r="B54" s="13"/>
      <c r="C54" s="11" t="s">
        <v>39</v>
      </c>
      <c r="D54" s="637"/>
      <c r="E54" s="15" t="s">
        <v>6527</v>
      </c>
      <c r="F54" s="11" t="s">
        <v>124</v>
      </c>
      <c r="G54" s="11">
        <v>60</v>
      </c>
      <c r="H54" s="169"/>
      <c r="I54" s="172">
        <f>G54*H54</f>
        <v>0</v>
      </c>
    </row>
    <row r="55" spans="1:9" ht="15.6" x14ac:dyDescent="0.25">
      <c r="A55" s="13"/>
      <c r="B55" s="13"/>
      <c r="C55" s="11" t="s">
        <v>59</v>
      </c>
      <c r="D55" s="637"/>
      <c r="E55" s="15" t="s">
        <v>75</v>
      </c>
      <c r="F55" s="11" t="s">
        <v>124</v>
      </c>
      <c r="G55" s="11">
        <v>100</v>
      </c>
      <c r="H55" s="169"/>
      <c r="I55" s="172">
        <f>G55*H55</f>
        <v>0</v>
      </c>
    </row>
    <row r="56" spans="1:9" x14ac:dyDescent="0.25">
      <c r="A56" s="13" t="s">
        <v>5431</v>
      </c>
      <c r="B56" s="13"/>
      <c r="C56" s="11"/>
      <c r="D56" s="637"/>
      <c r="E56" s="32" t="s">
        <v>1113</v>
      </c>
      <c r="F56" s="11"/>
      <c r="G56" s="11"/>
      <c r="H56" s="11"/>
      <c r="I56" s="171"/>
    </row>
    <row r="57" spans="1:9" ht="26.4" x14ac:dyDescent="0.25">
      <c r="A57" s="13"/>
      <c r="B57" s="13" t="s">
        <v>1114</v>
      </c>
      <c r="C57" s="11"/>
      <c r="D57" s="639"/>
      <c r="E57" s="33" t="s">
        <v>5904</v>
      </c>
      <c r="F57" s="11"/>
      <c r="G57" s="11"/>
      <c r="H57" s="114"/>
      <c r="I57" s="172"/>
    </row>
    <row r="58" spans="1:9" ht="26.4" x14ac:dyDescent="0.25">
      <c r="A58" s="13"/>
      <c r="B58" s="13"/>
      <c r="C58" s="11" t="s">
        <v>37</v>
      </c>
      <c r="D58" s="639"/>
      <c r="E58" s="33" t="s">
        <v>6528</v>
      </c>
      <c r="F58" s="11" t="s">
        <v>136</v>
      </c>
      <c r="G58" s="11">
        <v>560</v>
      </c>
      <c r="H58" s="169"/>
      <c r="I58" s="172">
        <f t="shared" ref="I58:I60" si="7">G58*H58</f>
        <v>0</v>
      </c>
    </row>
    <row r="59" spans="1:9" ht="26.4" x14ac:dyDescent="0.25">
      <c r="A59" s="13"/>
      <c r="B59" s="13"/>
      <c r="C59" s="11" t="s">
        <v>39</v>
      </c>
      <c r="D59" s="639"/>
      <c r="E59" s="33" t="s">
        <v>6529</v>
      </c>
      <c r="F59" s="11" t="s">
        <v>136</v>
      </c>
      <c r="G59" s="11">
        <v>185</v>
      </c>
      <c r="H59" s="169"/>
      <c r="I59" s="172">
        <f t="shared" si="7"/>
        <v>0</v>
      </c>
    </row>
    <row r="60" spans="1:9" ht="26.4" x14ac:dyDescent="0.25">
      <c r="A60" s="13"/>
      <c r="B60" s="13"/>
      <c r="C60" s="11" t="s">
        <v>59</v>
      </c>
      <c r="D60" s="639"/>
      <c r="E60" s="33" t="s">
        <v>6530</v>
      </c>
      <c r="F60" s="11" t="s">
        <v>136</v>
      </c>
      <c r="G60" s="11">
        <v>134.19999999999999</v>
      </c>
      <c r="H60" s="169"/>
      <c r="I60" s="172">
        <f t="shared" si="7"/>
        <v>0</v>
      </c>
    </row>
    <row r="61" spans="1:9" x14ac:dyDescent="0.25">
      <c r="A61" s="13" t="s">
        <v>1127</v>
      </c>
      <c r="B61" s="13"/>
      <c r="C61" s="11"/>
      <c r="D61" s="640"/>
      <c r="E61" s="32" t="s">
        <v>1128</v>
      </c>
      <c r="F61" s="11"/>
      <c r="G61" s="11"/>
      <c r="H61" s="11"/>
      <c r="I61" s="171"/>
    </row>
    <row r="62" spans="1:9" ht="15.6" x14ac:dyDescent="0.25">
      <c r="A62" s="13"/>
      <c r="B62" s="13" t="s">
        <v>1129</v>
      </c>
      <c r="C62" s="11"/>
      <c r="D62" s="640"/>
      <c r="E62" s="620" t="s">
        <v>4273</v>
      </c>
      <c r="F62" s="11" t="s">
        <v>2269</v>
      </c>
      <c r="G62" s="11"/>
      <c r="H62" s="169"/>
      <c r="I62" s="705" t="s">
        <v>5568</v>
      </c>
    </row>
    <row r="63" spans="1:9" ht="15.6" x14ac:dyDescent="0.25">
      <c r="A63" s="13"/>
      <c r="B63" s="13" t="s">
        <v>1130</v>
      </c>
      <c r="C63" s="11"/>
      <c r="D63" s="640"/>
      <c r="E63" s="15" t="s">
        <v>4274</v>
      </c>
      <c r="F63" s="11" t="s">
        <v>2269</v>
      </c>
      <c r="G63" s="11"/>
      <c r="H63" s="169"/>
      <c r="I63" s="705" t="s">
        <v>5568</v>
      </c>
    </row>
    <row r="64" spans="1:9" ht="15.6" x14ac:dyDescent="0.25">
      <c r="A64" s="13"/>
      <c r="B64" s="13" t="s">
        <v>1131</v>
      </c>
      <c r="C64" s="11"/>
      <c r="D64" s="640"/>
      <c r="E64" s="15" t="s">
        <v>4275</v>
      </c>
      <c r="F64" s="11" t="s">
        <v>2269</v>
      </c>
      <c r="G64" s="11"/>
      <c r="H64" s="169"/>
      <c r="I64" s="705" t="s">
        <v>5568</v>
      </c>
    </row>
    <row r="65" spans="1:9" ht="15.6" x14ac:dyDescent="0.25">
      <c r="A65" s="13" t="s">
        <v>1133</v>
      </c>
      <c r="B65" s="13"/>
      <c r="C65" s="11"/>
      <c r="D65" s="640"/>
      <c r="E65" s="622" t="s">
        <v>16</v>
      </c>
      <c r="F65" s="11" t="s">
        <v>2269</v>
      </c>
      <c r="G65" s="11"/>
      <c r="H65" s="169"/>
      <c r="I65" s="705" t="s">
        <v>5568</v>
      </c>
    </row>
    <row r="66" spans="1:9" ht="15.6" x14ac:dyDescent="0.25">
      <c r="A66" s="13" t="s">
        <v>1134</v>
      </c>
      <c r="B66" s="13"/>
      <c r="C66" s="11"/>
      <c r="D66" s="640"/>
      <c r="E66" s="619" t="s">
        <v>17</v>
      </c>
      <c r="F66" s="11" t="s">
        <v>124</v>
      </c>
      <c r="G66" s="11"/>
      <c r="H66" s="169"/>
      <c r="I66" s="705" t="s">
        <v>5568</v>
      </c>
    </row>
    <row r="67" spans="1:9" x14ac:dyDescent="0.25">
      <c r="A67" s="13" t="s">
        <v>1135</v>
      </c>
      <c r="B67" s="13"/>
      <c r="C67" s="11"/>
      <c r="D67" s="640"/>
      <c r="E67" s="622" t="s">
        <v>18</v>
      </c>
      <c r="F67" s="11"/>
      <c r="G67" s="11"/>
      <c r="H67" s="11"/>
      <c r="I67" s="171"/>
    </row>
    <row r="68" spans="1:9" ht="25.5" customHeight="1" x14ac:dyDescent="0.25">
      <c r="A68" s="13"/>
      <c r="B68" s="13" t="s">
        <v>4276</v>
      </c>
      <c r="C68" s="11"/>
      <c r="D68" s="640"/>
      <c r="E68" s="620" t="s">
        <v>6714</v>
      </c>
      <c r="F68" s="11" t="s">
        <v>429</v>
      </c>
      <c r="G68" s="11">
        <v>29</v>
      </c>
      <c r="H68" s="169"/>
      <c r="I68" s="172">
        <f t="shared" ref="I68" si="8">G68*H68</f>
        <v>0</v>
      </c>
    </row>
    <row r="69" spans="1:9" x14ac:dyDescent="0.25">
      <c r="A69" s="13"/>
      <c r="B69" s="13" t="s">
        <v>1136</v>
      </c>
      <c r="C69" s="11"/>
      <c r="D69" s="640"/>
      <c r="E69" s="15" t="s">
        <v>5894</v>
      </c>
      <c r="F69" s="11"/>
      <c r="G69" s="11"/>
      <c r="H69" s="114"/>
      <c r="I69" s="172"/>
    </row>
    <row r="70" spans="1:9" ht="26.4" x14ac:dyDescent="0.25">
      <c r="A70" s="13"/>
      <c r="B70" s="13"/>
      <c r="C70" s="11" t="s">
        <v>37</v>
      </c>
      <c r="D70" s="640"/>
      <c r="E70" s="15" t="s">
        <v>6806</v>
      </c>
      <c r="F70" s="11" t="s">
        <v>429</v>
      </c>
      <c r="G70" s="11">
        <v>3</v>
      </c>
      <c r="H70" s="169"/>
      <c r="I70" s="172">
        <f t="shared" ref="I70:I71" si="9">G70*H70</f>
        <v>0</v>
      </c>
    </row>
    <row r="71" spans="1:9" ht="26.4" x14ac:dyDescent="0.25">
      <c r="A71" s="13"/>
      <c r="B71" s="13"/>
      <c r="C71" s="11" t="s">
        <v>39</v>
      </c>
      <c r="D71" s="640"/>
      <c r="E71" s="15" t="s">
        <v>6807</v>
      </c>
      <c r="F71" s="11" t="s">
        <v>429</v>
      </c>
      <c r="G71" s="11">
        <v>2</v>
      </c>
      <c r="H71" s="169"/>
      <c r="I71" s="172">
        <f t="shared" si="9"/>
        <v>0</v>
      </c>
    </row>
    <row r="72" spans="1:9" ht="26.4" x14ac:dyDescent="0.25">
      <c r="A72" s="13"/>
      <c r="B72" s="13" t="s">
        <v>1137</v>
      </c>
      <c r="C72" s="11"/>
      <c r="D72" s="640"/>
      <c r="E72" s="15" t="s">
        <v>6681</v>
      </c>
      <c r="F72" s="11" t="s">
        <v>429</v>
      </c>
      <c r="G72" s="11">
        <v>29</v>
      </c>
      <c r="H72" s="169"/>
      <c r="I72" s="172">
        <f>IF(F72="%",G199*H72/100,G72*H72)</f>
        <v>0</v>
      </c>
    </row>
    <row r="73" spans="1:9" ht="26.4" x14ac:dyDescent="0.25">
      <c r="A73" s="13"/>
      <c r="B73" s="13" t="s">
        <v>1138</v>
      </c>
      <c r="C73" s="11"/>
      <c r="D73" s="640"/>
      <c r="E73" s="15" t="s">
        <v>6729</v>
      </c>
      <c r="F73" s="11" t="s">
        <v>429</v>
      </c>
      <c r="G73" s="11">
        <v>29</v>
      </c>
      <c r="H73" s="169"/>
      <c r="I73" s="172">
        <f>IF(F73="%",G200*H73/100,G73*H73)</f>
        <v>0</v>
      </c>
    </row>
    <row r="74" spans="1:9" ht="26.4" x14ac:dyDescent="0.25">
      <c r="A74" s="173" t="s">
        <v>1147</v>
      </c>
      <c r="B74" s="173"/>
      <c r="C74" s="11"/>
      <c r="D74" s="639"/>
      <c r="E74" s="32" t="s">
        <v>1148</v>
      </c>
      <c r="F74" s="11"/>
      <c r="G74" s="11"/>
      <c r="H74" s="114"/>
      <c r="I74" s="172"/>
    </row>
    <row r="75" spans="1:9" ht="26.4" x14ac:dyDescent="0.25">
      <c r="A75" s="173"/>
      <c r="B75" s="173" t="s">
        <v>1149</v>
      </c>
      <c r="C75" s="11"/>
      <c r="D75" s="639"/>
      <c r="E75" s="620" t="s">
        <v>6690</v>
      </c>
      <c r="F75" s="11" t="s">
        <v>124</v>
      </c>
      <c r="G75" s="11">
        <v>850</v>
      </c>
      <c r="H75" s="169"/>
      <c r="I75" s="172">
        <f>G75*H75</f>
        <v>0</v>
      </c>
    </row>
    <row r="76" spans="1:9" ht="26.4" x14ac:dyDescent="0.25">
      <c r="A76" s="173"/>
      <c r="B76" s="173" t="s">
        <v>1150</v>
      </c>
      <c r="C76" s="11"/>
      <c r="D76" s="639"/>
      <c r="E76" s="33" t="s">
        <v>5890</v>
      </c>
      <c r="F76" s="11" t="s">
        <v>124</v>
      </c>
      <c r="G76" s="11">
        <v>100</v>
      </c>
      <c r="H76" s="169"/>
      <c r="I76" s="172">
        <f>G76*H76</f>
        <v>0</v>
      </c>
    </row>
    <row r="77" spans="1:9" ht="26.4" x14ac:dyDescent="0.25">
      <c r="A77" s="173" t="s">
        <v>1050</v>
      </c>
      <c r="B77" s="173" t="s">
        <v>3656</v>
      </c>
      <c r="C77" s="11"/>
      <c r="D77" s="639"/>
      <c r="E77" s="15" t="s">
        <v>5888</v>
      </c>
      <c r="F77" s="11" t="s">
        <v>2269</v>
      </c>
      <c r="G77" s="11">
        <v>60</v>
      </c>
      <c r="H77" s="169"/>
      <c r="I77" s="172">
        <f t="shared" ref="I77" si="10">G77*H77</f>
        <v>0</v>
      </c>
    </row>
    <row r="78" spans="1:9" x14ac:dyDescent="0.25">
      <c r="A78" s="173"/>
      <c r="B78" s="173"/>
      <c r="C78" s="11"/>
      <c r="D78" s="639"/>
      <c r="E78" s="15"/>
      <c r="F78" s="11"/>
      <c r="G78" s="173"/>
      <c r="H78" s="173"/>
      <c r="I78" s="171"/>
    </row>
    <row r="79" spans="1:9" x14ac:dyDescent="0.25">
      <c r="A79" s="173"/>
      <c r="B79" s="173"/>
      <c r="C79" s="11"/>
      <c r="D79" s="639"/>
      <c r="E79" s="15"/>
      <c r="F79" s="11"/>
      <c r="G79" s="173"/>
      <c r="H79" s="173"/>
      <c r="I79" s="171"/>
    </row>
    <row r="80" spans="1:9" x14ac:dyDescent="0.25">
      <c r="A80" s="183" t="s">
        <v>34</v>
      </c>
      <c r="B80" s="179"/>
      <c r="C80" s="179"/>
      <c r="D80" s="179"/>
      <c r="E80" s="179"/>
      <c r="F80" s="179"/>
      <c r="G80" s="183"/>
      <c r="H80" s="183"/>
      <c r="I80" s="174">
        <f>SUM(I5:I79)</f>
        <v>0</v>
      </c>
    </row>
  </sheetData>
  <sheetProtection algorithmName="SHA-512" hashValue="kiJUekjoJVsjUFn/dm5Un5ehBQyvBX2w45LfSd7qrRlqXZnb8TarT6QU2/p4/4cqL/lFWhaKsy/dwBAIPfXk9Q==" saltValue="7m2isHPtChyXUZtgHQSKAQ==" spinCount="100000" sheet="1" selectLockedCells="1"/>
  <mergeCells count="1">
    <mergeCell ref="F1:I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ECC2F-854E-4DD8-A716-AD497DE418C5}">
  <sheetPr codeName="Sheet14">
    <tabColor theme="9" tint="0.79998168889431442"/>
  </sheetPr>
  <dimension ref="A1:H56"/>
  <sheetViews>
    <sheetView topLeftCell="A7" zoomScaleNormal="100" workbookViewId="0">
      <selection activeCell="G10" sqref="G10"/>
    </sheetView>
  </sheetViews>
  <sheetFormatPr defaultRowHeight="13.2" x14ac:dyDescent="0.25"/>
  <cols>
    <col min="1" max="1" width="9.33203125" style="12" customWidth="1"/>
    <col min="2" max="2" width="9" style="12" bestFit="1" customWidth="1"/>
    <col min="3" max="3" width="3.109375" style="642" bestFit="1" customWidth="1"/>
    <col min="4" max="4" width="40.6640625" style="12" customWidth="1"/>
    <col min="5" max="5" width="18.44140625" style="12" bestFit="1" customWidth="1"/>
    <col min="6" max="8" width="19.88671875" style="12" customWidth="1"/>
    <col min="9" max="195" width="9.109375" style="12"/>
    <col min="196" max="196" width="9.33203125" style="12" customWidth="1"/>
    <col min="197" max="197" width="6.6640625" style="12" customWidth="1"/>
    <col min="198" max="198" width="40.6640625" style="12" customWidth="1"/>
    <col min="199" max="202" width="9.33203125" style="12" customWidth="1"/>
    <col min="203" max="451" width="9.109375" style="12"/>
    <col min="452" max="452" width="9.33203125" style="12" customWidth="1"/>
    <col min="453" max="453" width="6.6640625" style="12" customWidth="1"/>
    <col min="454" max="454" width="40.6640625" style="12" customWidth="1"/>
    <col min="455" max="458" width="9.33203125" style="12" customWidth="1"/>
    <col min="459" max="707" width="9.109375" style="12"/>
    <col min="708" max="708" width="9.33203125" style="12" customWidth="1"/>
    <col min="709" max="709" width="6.6640625" style="12" customWidth="1"/>
    <col min="710" max="710" width="40.6640625" style="12" customWidth="1"/>
    <col min="711" max="714" width="9.33203125" style="12" customWidth="1"/>
    <col min="715" max="963" width="9.109375" style="12"/>
    <col min="964" max="964" width="9.33203125" style="12" customWidth="1"/>
    <col min="965" max="965" width="6.6640625" style="12" customWidth="1"/>
    <col min="966" max="966" width="40.6640625" style="12" customWidth="1"/>
    <col min="967" max="970" width="9.33203125" style="12" customWidth="1"/>
    <col min="971" max="1219" width="9.109375" style="12"/>
    <col min="1220" max="1220" width="9.33203125" style="12" customWidth="1"/>
    <col min="1221" max="1221" width="6.6640625" style="12" customWidth="1"/>
    <col min="1222" max="1222" width="40.6640625" style="12" customWidth="1"/>
    <col min="1223" max="1226" width="9.33203125" style="12" customWidth="1"/>
    <col min="1227" max="1475" width="9.109375" style="12"/>
    <col min="1476" max="1476" width="9.33203125" style="12" customWidth="1"/>
    <col min="1477" max="1477" width="6.6640625" style="12" customWidth="1"/>
    <col min="1478" max="1478" width="40.6640625" style="12" customWidth="1"/>
    <col min="1479" max="1482" width="9.33203125" style="12" customWidth="1"/>
    <col min="1483" max="1731" width="9.109375" style="12"/>
    <col min="1732" max="1732" width="9.33203125" style="12" customWidth="1"/>
    <col min="1733" max="1733" width="6.6640625" style="12" customWidth="1"/>
    <col min="1734" max="1734" width="40.6640625" style="12" customWidth="1"/>
    <col min="1735" max="1738" width="9.33203125" style="12" customWidth="1"/>
    <col min="1739" max="1987" width="9.109375" style="12"/>
    <col min="1988" max="1988" width="9.33203125" style="12" customWidth="1"/>
    <col min="1989" max="1989" width="6.6640625" style="12" customWidth="1"/>
    <col min="1990" max="1990" width="40.6640625" style="12" customWidth="1"/>
    <col min="1991" max="1994" width="9.33203125" style="12" customWidth="1"/>
    <col min="1995" max="2243" width="9.109375" style="12"/>
    <col min="2244" max="2244" width="9.33203125" style="12" customWidth="1"/>
    <col min="2245" max="2245" width="6.6640625" style="12" customWidth="1"/>
    <col min="2246" max="2246" width="40.6640625" style="12" customWidth="1"/>
    <col min="2247" max="2250" width="9.33203125" style="12" customWidth="1"/>
    <col min="2251" max="2499" width="9.109375" style="12"/>
    <col min="2500" max="2500" width="9.33203125" style="12" customWidth="1"/>
    <col min="2501" max="2501" width="6.6640625" style="12" customWidth="1"/>
    <col min="2502" max="2502" width="40.6640625" style="12" customWidth="1"/>
    <col min="2503" max="2506" width="9.33203125" style="12" customWidth="1"/>
    <col min="2507" max="2755" width="9.109375" style="12"/>
    <col min="2756" max="2756" width="9.33203125" style="12" customWidth="1"/>
    <col min="2757" max="2757" width="6.6640625" style="12" customWidth="1"/>
    <col min="2758" max="2758" width="40.6640625" style="12" customWidth="1"/>
    <col min="2759" max="2762" width="9.33203125" style="12" customWidth="1"/>
    <col min="2763" max="3011" width="9.109375" style="12"/>
    <col min="3012" max="3012" width="9.33203125" style="12" customWidth="1"/>
    <col min="3013" max="3013" width="6.6640625" style="12" customWidth="1"/>
    <col min="3014" max="3014" width="40.6640625" style="12" customWidth="1"/>
    <col min="3015" max="3018" width="9.33203125" style="12" customWidth="1"/>
    <col min="3019" max="3267" width="9.109375" style="12"/>
    <col min="3268" max="3268" width="9.33203125" style="12" customWidth="1"/>
    <col min="3269" max="3269" width="6.6640625" style="12" customWidth="1"/>
    <col min="3270" max="3270" width="40.6640625" style="12" customWidth="1"/>
    <col min="3271" max="3274" width="9.33203125" style="12" customWidth="1"/>
    <col min="3275" max="3523" width="9.109375" style="12"/>
    <col min="3524" max="3524" width="9.33203125" style="12" customWidth="1"/>
    <col min="3525" max="3525" width="6.6640625" style="12" customWidth="1"/>
    <col min="3526" max="3526" width="40.6640625" style="12" customWidth="1"/>
    <col min="3527" max="3530" width="9.33203125" style="12" customWidth="1"/>
    <col min="3531" max="3779" width="9.109375" style="12"/>
    <col min="3780" max="3780" width="9.33203125" style="12" customWidth="1"/>
    <col min="3781" max="3781" width="6.6640625" style="12" customWidth="1"/>
    <col min="3782" max="3782" width="40.6640625" style="12" customWidth="1"/>
    <col min="3783" max="3786" width="9.33203125" style="12" customWidth="1"/>
    <col min="3787" max="4035" width="9.109375" style="12"/>
    <col min="4036" max="4036" width="9.33203125" style="12" customWidth="1"/>
    <col min="4037" max="4037" width="6.6640625" style="12" customWidth="1"/>
    <col min="4038" max="4038" width="40.6640625" style="12" customWidth="1"/>
    <col min="4039" max="4042" width="9.33203125" style="12" customWidth="1"/>
    <col min="4043" max="4291" width="9.109375" style="12"/>
    <col min="4292" max="4292" width="9.33203125" style="12" customWidth="1"/>
    <col min="4293" max="4293" width="6.6640625" style="12" customWidth="1"/>
    <col min="4294" max="4294" width="40.6640625" style="12" customWidth="1"/>
    <col min="4295" max="4298" width="9.33203125" style="12" customWidth="1"/>
    <col min="4299" max="4547" width="9.109375" style="12"/>
    <col min="4548" max="4548" width="9.33203125" style="12" customWidth="1"/>
    <col min="4549" max="4549" width="6.6640625" style="12" customWidth="1"/>
    <col min="4550" max="4550" width="40.6640625" style="12" customWidth="1"/>
    <col min="4551" max="4554" width="9.33203125" style="12" customWidth="1"/>
    <col min="4555" max="4803" width="9.109375" style="12"/>
    <col min="4804" max="4804" width="9.33203125" style="12" customWidth="1"/>
    <col min="4805" max="4805" width="6.6640625" style="12" customWidth="1"/>
    <col min="4806" max="4806" width="40.6640625" style="12" customWidth="1"/>
    <col min="4807" max="4810" width="9.33203125" style="12" customWidth="1"/>
    <col min="4811" max="5059" width="9.109375" style="12"/>
    <col min="5060" max="5060" width="9.33203125" style="12" customWidth="1"/>
    <col min="5061" max="5061" width="6.6640625" style="12" customWidth="1"/>
    <col min="5062" max="5062" width="40.6640625" style="12" customWidth="1"/>
    <col min="5063" max="5066" width="9.33203125" style="12" customWidth="1"/>
    <col min="5067" max="5315" width="9.109375" style="12"/>
    <col min="5316" max="5316" width="9.33203125" style="12" customWidth="1"/>
    <col min="5317" max="5317" width="6.6640625" style="12" customWidth="1"/>
    <col min="5318" max="5318" width="40.6640625" style="12" customWidth="1"/>
    <col min="5319" max="5322" width="9.33203125" style="12" customWidth="1"/>
    <col min="5323" max="5571" width="9.109375" style="12"/>
    <col min="5572" max="5572" width="9.33203125" style="12" customWidth="1"/>
    <col min="5573" max="5573" width="6.6640625" style="12" customWidth="1"/>
    <col min="5574" max="5574" width="40.6640625" style="12" customWidth="1"/>
    <col min="5575" max="5578" width="9.33203125" style="12" customWidth="1"/>
    <col min="5579" max="5827" width="9.109375" style="12"/>
    <col min="5828" max="5828" width="9.33203125" style="12" customWidth="1"/>
    <col min="5829" max="5829" width="6.6640625" style="12" customWidth="1"/>
    <col min="5830" max="5830" width="40.6640625" style="12" customWidth="1"/>
    <col min="5831" max="5834" width="9.33203125" style="12" customWidth="1"/>
    <col min="5835" max="6083" width="9.109375" style="12"/>
    <col min="6084" max="6084" width="9.33203125" style="12" customWidth="1"/>
    <col min="6085" max="6085" width="6.6640625" style="12" customWidth="1"/>
    <col min="6086" max="6086" width="40.6640625" style="12" customWidth="1"/>
    <col min="6087" max="6090" width="9.33203125" style="12" customWidth="1"/>
    <col min="6091" max="6339" width="9.109375" style="12"/>
    <col min="6340" max="6340" width="9.33203125" style="12" customWidth="1"/>
    <col min="6341" max="6341" width="6.6640625" style="12" customWidth="1"/>
    <col min="6342" max="6342" width="40.6640625" style="12" customWidth="1"/>
    <col min="6343" max="6346" width="9.33203125" style="12" customWidth="1"/>
    <col min="6347" max="6595" width="9.109375" style="12"/>
    <col min="6596" max="6596" width="9.33203125" style="12" customWidth="1"/>
    <col min="6597" max="6597" width="6.6640625" style="12" customWidth="1"/>
    <col min="6598" max="6598" width="40.6640625" style="12" customWidth="1"/>
    <col min="6599" max="6602" width="9.33203125" style="12" customWidth="1"/>
    <col min="6603" max="6851" width="9.109375" style="12"/>
    <col min="6852" max="6852" width="9.33203125" style="12" customWidth="1"/>
    <col min="6853" max="6853" width="6.6640625" style="12" customWidth="1"/>
    <col min="6854" max="6854" width="40.6640625" style="12" customWidth="1"/>
    <col min="6855" max="6858" width="9.33203125" style="12" customWidth="1"/>
    <col min="6859" max="7107" width="9.109375" style="12"/>
    <col min="7108" max="7108" width="9.33203125" style="12" customWidth="1"/>
    <col min="7109" max="7109" width="6.6640625" style="12" customWidth="1"/>
    <col min="7110" max="7110" width="40.6640625" style="12" customWidth="1"/>
    <col min="7111" max="7114" width="9.33203125" style="12" customWidth="1"/>
    <col min="7115" max="7363" width="9.109375" style="12"/>
    <col min="7364" max="7364" width="9.33203125" style="12" customWidth="1"/>
    <col min="7365" max="7365" width="6.6640625" style="12" customWidth="1"/>
    <col min="7366" max="7366" width="40.6640625" style="12" customWidth="1"/>
    <col min="7367" max="7370" width="9.33203125" style="12" customWidth="1"/>
    <col min="7371" max="7619" width="9.109375" style="12"/>
    <col min="7620" max="7620" width="9.33203125" style="12" customWidth="1"/>
    <col min="7621" max="7621" width="6.6640625" style="12" customWidth="1"/>
    <col min="7622" max="7622" width="40.6640625" style="12" customWidth="1"/>
    <col min="7623" max="7626" width="9.33203125" style="12" customWidth="1"/>
    <col min="7627" max="7875" width="9.109375" style="12"/>
    <col min="7876" max="7876" width="9.33203125" style="12" customWidth="1"/>
    <col min="7877" max="7877" width="6.6640625" style="12" customWidth="1"/>
    <col min="7878" max="7878" width="40.6640625" style="12" customWidth="1"/>
    <col min="7879" max="7882" width="9.33203125" style="12" customWidth="1"/>
    <col min="7883" max="8131" width="9.109375" style="12"/>
    <col min="8132" max="8132" width="9.33203125" style="12" customWidth="1"/>
    <col min="8133" max="8133" width="6.6640625" style="12" customWidth="1"/>
    <col min="8134" max="8134" width="40.6640625" style="12" customWidth="1"/>
    <col min="8135" max="8138" width="9.33203125" style="12" customWidth="1"/>
    <col min="8139" max="8387" width="9.109375" style="12"/>
    <col min="8388" max="8388" width="9.33203125" style="12" customWidth="1"/>
    <col min="8389" max="8389" width="6.6640625" style="12" customWidth="1"/>
    <col min="8390" max="8390" width="40.6640625" style="12" customWidth="1"/>
    <col min="8391" max="8394" width="9.33203125" style="12" customWidth="1"/>
    <col min="8395" max="8643" width="9.109375" style="12"/>
    <col min="8644" max="8644" width="9.33203125" style="12" customWidth="1"/>
    <col min="8645" max="8645" width="6.6640625" style="12" customWidth="1"/>
    <col min="8646" max="8646" width="40.6640625" style="12" customWidth="1"/>
    <col min="8647" max="8650" width="9.33203125" style="12" customWidth="1"/>
    <col min="8651" max="8899" width="9.109375" style="12"/>
    <col min="8900" max="8900" width="9.33203125" style="12" customWidth="1"/>
    <col min="8901" max="8901" width="6.6640625" style="12" customWidth="1"/>
    <col min="8902" max="8902" width="40.6640625" style="12" customWidth="1"/>
    <col min="8903" max="8906" width="9.33203125" style="12" customWidth="1"/>
    <col min="8907" max="9155" width="9.109375" style="12"/>
    <col min="9156" max="9156" width="9.33203125" style="12" customWidth="1"/>
    <col min="9157" max="9157" width="6.6640625" style="12" customWidth="1"/>
    <col min="9158" max="9158" width="40.6640625" style="12" customWidth="1"/>
    <col min="9159" max="9162" width="9.33203125" style="12" customWidth="1"/>
    <col min="9163" max="9411" width="9.109375" style="12"/>
    <col min="9412" max="9412" width="9.33203125" style="12" customWidth="1"/>
    <col min="9413" max="9413" width="6.6640625" style="12" customWidth="1"/>
    <col min="9414" max="9414" width="40.6640625" style="12" customWidth="1"/>
    <col min="9415" max="9418" width="9.33203125" style="12" customWidth="1"/>
    <col min="9419" max="9667" width="9.109375" style="12"/>
    <col min="9668" max="9668" width="9.33203125" style="12" customWidth="1"/>
    <col min="9669" max="9669" width="6.6640625" style="12" customWidth="1"/>
    <col min="9670" max="9670" width="40.6640625" style="12" customWidth="1"/>
    <col min="9671" max="9674" width="9.33203125" style="12" customWidth="1"/>
    <col min="9675" max="9923" width="9.109375" style="12"/>
    <col min="9924" max="9924" width="9.33203125" style="12" customWidth="1"/>
    <col min="9925" max="9925" width="6.6640625" style="12" customWidth="1"/>
    <col min="9926" max="9926" width="40.6640625" style="12" customWidth="1"/>
    <col min="9927" max="9930" width="9.33203125" style="12" customWidth="1"/>
    <col min="9931" max="10179" width="9.109375" style="12"/>
    <col min="10180" max="10180" width="9.33203125" style="12" customWidth="1"/>
    <col min="10181" max="10181" width="6.6640625" style="12" customWidth="1"/>
    <col min="10182" max="10182" width="40.6640625" style="12" customWidth="1"/>
    <col min="10183" max="10186" width="9.33203125" style="12" customWidth="1"/>
    <col min="10187" max="10435" width="9.109375" style="12"/>
    <col min="10436" max="10436" width="9.33203125" style="12" customWidth="1"/>
    <col min="10437" max="10437" width="6.6640625" style="12" customWidth="1"/>
    <col min="10438" max="10438" width="40.6640625" style="12" customWidth="1"/>
    <col min="10439" max="10442" width="9.33203125" style="12" customWidth="1"/>
    <col min="10443" max="10691" width="9.109375" style="12"/>
    <col min="10692" max="10692" width="9.33203125" style="12" customWidth="1"/>
    <col min="10693" max="10693" width="6.6640625" style="12" customWidth="1"/>
    <col min="10694" max="10694" width="40.6640625" style="12" customWidth="1"/>
    <col min="10695" max="10698" width="9.33203125" style="12" customWidth="1"/>
    <col min="10699" max="10947" width="9.109375" style="12"/>
    <col min="10948" max="10948" width="9.33203125" style="12" customWidth="1"/>
    <col min="10949" max="10949" width="6.6640625" style="12" customWidth="1"/>
    <col min="10950" max="10950" width="40.6640625" style="12" customWidth="1"/>
    <col min="10951" max="10954" width="9.33203125" style="12" customWidth="1"/>
    <col min="10955" max="11203" width="9.109375" style="12"/>
    <col min="11204" max="11204" width="9.33203125" style="12" customWidth="1"/>
    <col min="11205" max="11205" width="6.6640625" style="12" customWidth="1"/>
    <col min="11206" max="11206" width="40.6640625" style="12" customWidth="1"/>
    <col min="11207" max="11210" width="9.33203125" style="12" customWidth="1"/>
    <col min="11211" max="11459" width="9.109375" style="12"/>
    <col min="11460" max="11460" width="9.33203125" style="12" customWidth="1"/>
    <col min="11461" max="11461" width="6.6640625" style="12" customWidth="1"/>
    <col min="11462" max="11462" width="40.6640625" style="12" customWidth="1"/>
    <col min="11463" max="11466" width="9.33203125" style="12" customWidth="1"/>
    <col min="11467" max="11715" width="9.109375" style="12"/>
    <col min="11716" max="11716" width="9.33203125" style="12" customWidth="1"/>
    <col min="11717" max="11717" width="6.6640625" style="12" customWidth="1"/>
    <col min="11718" max="11718" width="40.6640625" style="12" customWidth="1"/>
    <col min="11719" max="11722" width="9.33203125" style="12" customWidth="1"/>
    <col min="11723" max="11971" width="9.109375" style="12"/>
    <col min="11972" max="11972" width="9.33203125" style="12" customWidth="1"/>
    <col min="11973" max="11973" width="6.6640625" style="12" customWidth="1"/>
    <col min="11974" max="11974" width="40.6640625" style="12" customWidth="1"/>
    <col min="11975" max="11978" width="9.33203125" style="12" customWidth="1"/>
    <col min="11979" max="12227" width="9.109375" style="12"/>
    <col min="12228" max="12228" width="9.33203125" style="12" customWidth="1"/>
    <col min="12229" max="12229" width="6.6640625" style="12" customWidth="1"/>
    <col min="12230" max="12230" width="40.6640625" style="12" customWidth="1"/>
    <col min="12231" max="12234" width="9.33203125" style="12" customWidth="1"/>
    <col min="12235" max="12483" width="9.109375" style="12"/>
    <col min="12484" max="12484" width="9.33203125" style="12" customWidth="1"/>
    <col min="12485" max="12485" width="6.6640625" style="12" customWidth="1"/>
    <col min="12486" max="12486" width="40.6640625" style="12" customWidth="1"/>
    <col min="12487" max="12490" width="9.33203125" style="12" customWidth="1"/>
    <col min="12491" max="12739" width="9.109375" style="12"/>
    <col min="12740" max="12740" width="9.33203125" style="12" customWidth="1"/>
    <col min="12741" max="12741" width="6.6640625" style="12" customWidth="1"/>
    <col min="12742" max="12742" width="40.6640625" style="12" customWidth="1"/>
    <col min="12743" max="12746" width="9.33203125" style="12" customWidth="1"/>
    <col min="12747" max="12995" width="9.109375" style="12"/>
    <col min="12996" max="12996" width="9.33203125" style="12" customWidth="1"/>
    <col min="12997" max="12997" width="6.6640625" style="12" customWidth="1"/>
    <col min="12998" max="12998" width="40.6640625" style="12" customWidth="1"/>
    <col min="12999" max="13002" width="9.33203125" style="12" customWidth="1"/>
    <col min="13003" max="13251" width="9.109375" style="12"/>
    <col min="13252" max="13252" width="9.33203125" style="12" customWidth="1"/>
    <col min="13253" max="13253" width="6.6640625" style="12" customWidth="1"/>
    <col min="13254" max="13254" width="40.6640625" style="12" customWidth="1"/>
    <col min="13255" max="13258" width="9.33203125" style="12" customWidth="1"/>
    <col min="13259" max="13507" width="9.109375" style="12"/>
    <col min="13508" max="13508" width="9.33203125" style="12" customWidth="1"/>
    <col min="13509" max="13509" width="6.6640625" style="12" customWidth="1"/>
    <col min="13510" max="13510" width="40.6640625" style="12" customWidth="1"/>
    <col min="13511" max="13514" width="9.33203125" style="12" customWidth="1"/>
    <col min="13515" max="13763" width="9.109375" style="12"/>
    <col min="13764" max="13764" width="9.33203125" style="12" customWidth="1"/>
    <col min="13765" max="13765" width="6.6640625" style="12" customWidth="1"/>
    <col min="13766" max="13766" width="40.6640625" style="12" customWidth="1"/>
    <col min="13767" max="13770" width="9.33203125" style="12" customWidth="1"/>
    <col min="13771" max="14019" width="9.109375" style="12"/>
    <col min="14020" max="14020" width="9.33203125" style="12" customWidth="1"/>
    <col min="14021" max="14021" width="6.6640625" style="12" customWidth="1"/>
    <col min="14022" max="14022" width="40.6640625" style="12" customWidth="1"/>
    <col min="14023" max="14026" width="9.33203125" style="12" customWidth="1"/>
    <col min="14027" max="14275" width="9.109375" style="12"/>
    <col min="14276" max="14276" width="9.33203125" style="12" customWidth="1"/>
    <col min="14277" max="14277" width="6.6640625" style="12" customWidth="1"/>
    <col min="14278" max="14278" width="40.6640625" style="12" customWidth="1"/>
    <col min="14279" max="14282" width="9.33203125" style="12" customWidth="1"/>
    <col min="14283" max="14531" width="9.109375" style="12"/>
    <col min="14532" max="14532" width="9.33203125" style="12" customWidth="1"/>
    <col min="14533" max="14533" width="6.6640625" style="12" customWidth="1"/>
    <col min="14534" max="14534" width="40.6640625" style="12" customWidth="1"/>
    <col min="14535" max="14538" width="9.33203125" style="12" customWidth="1"/>
    <col min="14539" max="14787" width="9.109375" style="12"/>
    <col min="14788" max="14788" width="9.33203125" style="12" customWidth="1"/>
    <col min="14789" max="14789" width="6.6640625" style="12" customWidth="1"/>
    <col min="14790" max="14790" width="40.6640625" style="12" customWidth="1"/>
    <col min="14791" max="14794" width="9.33203125" style="12" customWidth="1"/>
    <col min="14795" max="15043" width="9.109375" style="12"/>
    <col min="15044" max="15044" width="9.33203125" style="12" customWidth="1"/>
    <col min="15045" max="15045" width="6.6640625" style="12" customWidth="1"/>
    <col min="15046" max="15046" width="40.6640625" style="12" customWidth="1"/>
    <col min="15047" max="15050" width="9.33203125" style="12" customWidth="1"/>
    <col min="15051" max="15299" width="9.109375" style="12"/>
    <col min="15300" max="15300" width="9.33203125" style="12" customWidth="1"/>
    <col min="15301" max="15301" width="6.6640625" style="12" customWidth="1"/>
    <col min="15302" max="15302" width="40.6640625" style="12" customWidth="1"/>
    <col min="15303" max="15306" width="9.33203125" style="12" customWidth="1"/>
    <col min="15307" max="15555" width="9.109375" style="12"/>
    <col min="15556" max="15556" width="9.33203125" style="12" customWidth="1"/>
    <col min="15557" max="15557" width="6.6640625" style="12" customWidth="1"/>
    <col min="15558" max="15558" width="40.6640625" style="12" customWidth="1"/>
    <col min="15559" max="15562" width="9.33203125" style="12" customWidth="1"/>
    <col min="15563" max="15811" width="9.109375" style="12"/>
    <col min="15812" max="15812" width="9.33203125" style="12" customWidth="1"/>
    <col min="15813" max="15813" width="6.6640625" style="12" customWidth="1"/>
    <col min="15814" max="15814" width="40.6640625" style="12" customWidth="1"/>
    <col min="15815" max="15818" width="9.33203125" style="12" customWidth="1"/>
    <col min="15819" max="16067" width="9.109375" style="12"/>
    <col min="16068" max="16068" width="9.33203125" style="12" customWidth="1"/>
    <col min="16069" max="16069" width="6.6640625" style="12" customWidth="1"/>
    <col min="16070" max="16070" width="40.6640625" style="12" customWidth="1"/>
    <col min="16071" max="16074" width="9.33203125" style="12" customWidth="1"/>
    <col min="16075" max="16384" width="9.109375" style="12"/>
  </cols>
  <sheetData>
    <row r="1" spans="1:8" x14ac:dyDescent="0.25">
      <c r="A1" s="22" t="s">
        <v>1156</v>
      </c>
      <c r="B1" s="587"/>
      <c r="C1" s="634"/>
      <c r="D1" s="587"/>
      <c r="E1" s="771" t="s">
        <v>1157</v>
      </c>
      <c r="F1" s="771"/>
      <c r="G1" s="771"/>
      <c r="H1" s="771"/>
    </row>
    <row r="2" spans="1:8" ht="12.75" customHeight="1" x14ac:dyDescent="0.25">
      <c r="A2" s="23" t="s">
        <v>0</v>
      </c>
      <c r="B2" s="23"/>
      <c r="C2" s="659"/>
      <c r="D2" s="9" t="s">
        <v>1</v>
      </c>
      <c r="E2" s="9" t="s">
        <v>2</v>
      </c>
      <c r="F2" s="9" t="s">
        <v>3</v>
      </c>
      <c r="G2" s="9" t="s">
        <v>4</v>
      </c>
      <c r="H2" s="9" t="s">
        <v>5</v>
      </c>
    </row>
    <row r="3" spans="1:8" x14ac:dyDescent="0.25">
      <c r="A3" s="13"/>
      <c r="B3" s="13"/>
      <c r="C3" s="660"/>
      <c r="D3" s="173"/>
      <c r="E3" s="11"/>
      <c r="F3" s="11"/>
      <c r="G3" s="173"/>
      <c r="H3" s="173"/>
    </row>
    <row r="4" spans="1:8" x14ac:dyDescent="0.25">
      <c r="A4" s="618"/>
      <c r="B4" s="618"/>
      <c r="C4" s="661"/>
      <c r="D4" s="173"/>
      <c r="E4" s="11"/>
      <c r="F4" s="11"/>
      <c r="G4" s="173"/>
      <c r="H4" s="173"/>
    </row>
    <row r="5" spans="1:8" x14ac:dyDescent="0.25">
      <c r="A5" s="13" t="s">
        <v>1158</v>
      </c>
      <c r="B5" s="13"/>
      <c r="C5" s="662"/>
      <c r="D5" s="32" t="s">
        <v>1159</v>
      </c>
      <c r="E5" s="11"/>
      <c r="F5" s="11"/>
      <c r="G5" s="173"/>
      <c r="H5" s="171"/>
    </row>
    <row r="6" spans="1:8" x14ac:dyDescent="0.25">
      <c r="A6" s="13"/>
      <c r="B6" s="13" t="s">
        <v>1160</v>
      </c>
      <c r="C6" s="662"/>
      <c r="D6" s="15" t="s">
        <v>6787</v>
      </c>
      <c r="E6" s="11"/>
      <c r="F6" s="11"/>
      <c r="G6" s="172"/>
      <c r="H6" s="172"/>
    </row>
    <row r="7" spans="1:8" ht="26.4" x14ac:dyDescent="0.25">
      <c r="A7" s="13"/>
      <c r="B7" s="13"/>
      <c r="C7" s="662" t="s">
        <v>37</v>
      </c>
      <c r="D7" s="15" t="s">
        <v>6615</v>
      </c>
      <c r="E7" s="17" t="s">
        <v>136</v>
      </c>
      <c r="F7" s="11">
        <v>7750</v>
      </c>
      <c r="G7" s="169"/>
      <c r="H7" s="172">
        <f>F7*G7</f>
        <v>0</v>
      </c>
    </row>
    <row r="8" spans="1:8" x14ac:dyDescent="0.25">
      <c r="A8" s="13"/>
      <c r="B8" s="13" t="s">
        <v>1161</v>
      </c>
      <c r="C8" s="662"/>
      <c r="D8" s="15" t="s">
        <v>1162</v>
      </c>
      <c r="E8" s="11"/>
      <c r="F8" s="11"/>
      <c r="G8" s="114"/>
      <c r="H8" s="172"/>
    </row>
    <row r="9" spans="1:8" ht="52.8" x14ac:dyDescent="0.25">
      <c r="A9" s="13"/>
      <c r="B9" s="13"/>
      <c r="C9" s="662" t="s">
        <v>37</v>
      </c>
      <c r="D9" s="15" t="s">
        <v>6759</v>
      </c>
      <c r="E9" s="17" t="s">
        <v>136</v>
      </c>
      <c r="F9" s="11">
        <v>7100</v>
      </c>
      <c r="G9" s="169"/>
      <c r="H9" s="172">
        <f>F9*G9</f>
        <v>0</v>
      </c>
    </row>
    <row r="10" spans="1:8" ht="39.6" x14ac:dyDescent="0.25">
      <c r="A10" s="13"/>
      <c r="B10" s="13"/>
      <c r="C10" s="662" t="s">
        <v>39</v>
      </c>
      <c r="D10" s="15" t="s">
        <v>6836</v>
      </c>
      <c r="E10" s="17" t="s">
        <v>136</v>
      </c>
      <c r="F10" s="11">
        <v>550</v>
      </c>
      <c r="G10" s="169"/>
      <c r="H10" s="172">
        <f>F10*G10</f>
        <v>0</v>
      </c>
    </row>
    <row r="11" spans="1:8" x14ac:dyDescent="0.25">
      <c r="A11" s="13" t="s">
        <v>1163</v>
      </c>
      <c r="B11" s="13"/>
      <c r="C11" s="662"/>
      <c r="D11" s="32" t="s">
        <v>1164</v>
      </c>
      <c r="E11" s="11"/>
      <c r="F11" s="11"/>
      <c r="G11" s="114"/>
      <c r="H11" s="172"/>
    </row>
    <row r="12" spans="1:8" x14ac:dyDescent="0.25">
      <c r="A12" s="13"/>
      <c r="B12" s="13" t="s">
        <v>1165</v>
      </c>
      <c r="C12" s="662"/>
      <c r="D12" s="15" t="s">
        <v>6788</v>
      </c>
      <c r="E12" s="11"/>
      <c r="F12" s="11"/>
      <c r="G12" s="114"/>
      <c r="H12" s="172"/>
    </row>
    <row r="13" spans="1:8" ht="39.6" x14ac:dyDescent="0.25">
      <c r="A13" s="13"/>
      <c r="B13" s="13"/>
      <c r="C13" s="662" t="s">
        <v>37</v>
      </c>
      <c r="D13" s="15" t="s">
        <v>6760</v>
      </c>
      <c r="E13" s="17" t="s">
        <v>136</v>
      </c>
      <c r="F13" s="11">
        <v>1200</v>
      </c>
      <c r="G13" s="169"/>
      <c r="H13" s="172">
        <f>F13*G13</f>
        <v>0</v>
      </c>
    </row>
    <row r="14" spans="1:8" ht="39.6" x14ac:dyDescent="0.25">
      <c r="A14" s="13"/>
      <c r="B14" s="13"/>
      <c r="C14" s="662" t="s">
        <v>39</v>
      </c>
      <c r="D14" s="15" t="s">
        <v>6761</v>
      </c>
      <c r="E14" s="17" t="s">
        <v>136</v>
      </c>
      <c r="F14" s="11">
        <v>100</v>
      </c>
      <c r="G14" s="169"/>
      <c r="H14" s="172">
        <f>F14*G14</f>
        <v>0</v>
      </c>
    </row>
    <row r="15" spans="1:8" ht="39.6" x14ac:dyDescent="0.25">
      <c r="A15" s="13"/>
      <c r="B15" s="13"/>
      <c r="C15" s="662" t="s">
        <v>59</v>
      </c>
      <c r="D15" s="15" t="s">
        <v>6539</v>
      </c>
      <c r="E15" s="17" t="s">
        <v>136</v>
      </c>
      <c r="F15" s="11">
        <v>6000</v>
      </c>
      <c r="G15" s="169"/>
      <c r="H15" s="172">
        <f>F15*G15</f>
        <v>0</v>
      </c>
    </row>
    <row r="16" spans="1:8" ht="39.6" x14ac:dyDescent="0.25">
      <c r="A16" s="13" t="s">
        <v>1167</v>
      </c>
      <c r="B16" s="13"/>
      <c r="C16" s="662"/>
      <c r="D16" s="32" t="s">
        <v>1168</v>
      </c>
      <c r="E16" s="11"/>
      <c r="F16" s="11"/>
      <c r="G16" s="114"/>
      <c r="H16" s="172"/>
    </row>
    <row r="17" spans="1:8" ht="26.4" x14ac:dyDescent="0.25">
      <c r="A17" s="13"/>
      <c r="B17" s="13" t="s">
        <v>1169</v>
      </c>
      <c r="C17" s="662"/>
      <c r="D17" s="15" t="s">
        <v>4280</v>
      </c>
      <c r="E17" s="11" t="s">
        <v>136</v>
      </c>
      <c r="F17" s="11">
        <v>970</v>
      </c>
      <c r="G17" s="169"/>
      <c r="H17" s="172">
        <f>F17*G17</f>
        <v>0</v>
      </c>
    </row>
    <row r="18" spans="1:8" ht="26.4" x14ac:dyDescent="0.25">
      <c r="A18" s="13"/>
      <c r="B18" s="13" t="s">
        <v>1170</v>
      </c>
      <c r="C18" s="662"/>
      <c r="D18" s="15" t="s">
        <v>4281</v>
      </c>
      <c r="E18" s="11" t="s">
        <v>136</v>
      </c>
      <c r="F18" s="11">
        <v>100</v>
      </c>
      <c r="G18" s="169"/>
      <c r="H18" s="172">
        <f>F18*G18</f>
        <v>0</v>
      </c>
    </row>
    <row r="19" spans="1:8" x14ac:dyDescent="0.25">
      <c r="A19" s="13"/>
      <c r="B19" s="13" t="s">
        <v>1171</v>
      </c>
      <c r="C19" s="662"/>
      <c r="D19" s="15" t="s">
        <v>4282</v>
      </c>
      <c r="E19" s="11" t="s">
        <v>136</v>
      </c>
      <c r="F19" s="11"/>
      <c r="G19" s="169"/>
      <c r="H19" s="705" t="s">
        <v>5568</v>
      </c>
    </row>
    <row r="20" spans="1:8" ht="26.4" x14ac:dyDescent="0.25">
      <c r="A20" s="13" t="s">
        <v>1172</v>
      </c>
      <c r="B20" s="13"/>
      <c r="C20" s="662"/>
      <c r="D20" s="623" t="s">
        <v>1173</v>
      </c>
      <c r="E20" s="11" t="s">
        <v>136</v>
      </c>
      <c r="F20" s="11">
        <v>22</v>
      </c>
      <c r="G20" s="169"/>
      <c r="H20" s="172">
        <f>F20*G20</f>
        <v>0</v>
      </c>
    </row>
    <row r="21" spans="1:8" ht="26.4" x14ac:dyDescent="0.25">
      <c r="A21" s="13" t="s">
        <v>1182</v>
      </c>
      <c r="B21" s="13"/>
      <c r="C21" s="662"/>
      <c r="D21" s="32" t="s">
        <v>19</v>
      </c>
      <c r="E21" s="11"/>
      <c r="F21" s="11"/>
      <c r="G21" s="114"/>
      <c r="H21" s="172"/>
    </row>
    <row r="22" spans="1:8" x14ac:dyDescent="0.25">
      <c r="A22" s="13"/>
      <c r="B22" s="13" t="s">
        <v>1183</v>
      </c>
      <c r="C22" s="662"/>
      <c r="D22" s="15" t="s">
        <v>6762</v>
      </c>
      <c r="E22" s="11"/>
      <c r="F22" s="11"/>
      <c r="G22" s="114"/>
      <c r="H22" s="172"/>
    </row>
    <row r="23" spans="1:8" ht="26.4" x14ac:dyDescent="0.25">
      <c r="A23" s="13"/>
      <c r="B23" s="13"/>
      <c r="C23" s="662" t="s">
        <v>37</v>
      </c>
      <c r="D23" s="15" t="s">
        <v>6541</v>
      </c>
      <c r="E23" s="11" t="s">
        <v>124</v>
      </c>
      <c r="F23" s="11">
        <v>25</v>
      </c>
      <c r="G23" s="169"/>
      <c r="H23" s="172">
        <f t="shared" ref="H23:H24" si="0">F23*G23</f>
        <v>0</v>
      </c>
    </row>
    <row r="24" spans="1:8" ht="39.6" x14ac:dyDescent="0.25">
      <c r="A24" s="13"/>
      <c r="B24" s="13"/>
      <c r="C24" s="662" t="s">
        <v>39</v>
      </c>
      <c r="D24" s="15" t="s">
        <v>6542</v>
      </c>
      <c r="E24" s="11" t="s">
        <v>124</v>
      </c>
      <c r="F24" s="11">
        <v>20</v>
      </c>
      <c r="G24" s="169"/>
      <c r="H24" s="172">
        <f t="shared" si="0"/>
        <v>0</v>
      </c>
    </row>
    <row r="25" spans="1:8" x14ac:dyDescent="0.25">
      <c r="A25" s="13"/>
      <c r="B25" s="13" t="s">
        <v>1184</v>
      </c>
      <c r="C25" s="662"/>
      <c r="D25" s="15" t="s">
        <v>6837</v>
      </c>
      <c r="E25" s="11"/>
      <c r="F25" s="11"/>
      <c r="G25" s="114"/>
      <c r="H25" s="172"/>
    </row>
    <row r="26" spans="1:8" ht="39.6" x14ac:dyDescent="0.25">
      <c r="A26" s="13"/>
      <c r="B26" s="13"/>
      <c r="C26" s="662" t="s">
        <v>37</v>
      </c>
      <c r="D26" s="15" t="s">
        <v>6545</v>
      </c>
      <c r="E26" s="11" t="s">
        <v>2269</v>
      </c>
      <c r="F26" s="11">
        <v>64</v>
      </c>
      <c r="G26" s="169"/>
      <c r="H26" s="172">
        <f t="shared" ref="H26:H27" si="1">F26*G26</f>
        <v>0</v>
      </c>
    </row>
    <row r="27" spans="1:8" ht="39.6" x14ac:dyDescent="0.25">
      <c r="A27" s="13"/>
      <c r="B27" s="13"/>
      <c r="C27" s="662" t="s">
        <v>39</v>
      </c>
      <c r="D27" s="15" t="s">
        <v>6544</v>
      </c>
      <c r="E27" s="11" t="s">
        <v>2269</v>
      </c>
      <c r="F27" s="11">
        <v>75</v>
      </c>
      <c r="G27" s="169"/>
      <c r="H27" s="172">
        <f t="shared" si="1"/>
        <v>0</v>
      </c>
    </row>
    <row r="28" spans="1:8" ht="39.6" x14ac:dyDescent="0.25">
      <c r="A28" s="13"/>
      <c r="B28" s="13"/>
      <c r="C28" s="662" t="s">
        <v>59</v>
      </c>
      <c r="D28" s="15" t="s">
        <v>6719</v>
      </c>
      <c r="E28" s="11" t="s">
        <v>2269</v>
      </c>
      <c r="F28" s="11">
        <v>58</v>
      </c>
      <c r="G28" s="169"/>
      <c r="H28" s="172">
        <f t="shared" ref="H28:H29" si="2">F28*G28</f>
        <v>0</v>
      </c>
    </row>
    <row r="29" spans="1:8" ht="39.6" x14ac:dyDescent="0.25">
      <c r="A29" s="13"/>
      <c r="B29" s="13"/>
      <c r="C29" s="662" t="s">
        <v>42</v>
      </c>
      <c r="D29" s="15" t="s">
        <v>6720</v>
      </c>
      <c r="E29" s="11" t="s">
        <v>2269</v>
      </c>
      <c r="F29" s="11">
        <v>75</v>
      </c>
      <c r="G29" s="169"/>
      <c r="H29" s="172">
        <f t="shared" si="2"/>
        <v>0</v>
      </c>
    </row>
    <row r="30" spans="1:8" x14ac:dyDescent="0.25">
      <c r="A30" s="13" t="s">
        <v>1187</v>
      </c>
      <c r="B30" s="13"/>
      <c r="C30" s="662"/>
      <c r="D30" s="32" t="s">
        <v>1188</v>
      </c>
      <c r="E30" s="11"/>
      <c r="F30" s="11"/>
      <c r="G30" s="114"/>
      <c r="H30" s="172"/>
    </row>
    <row r="31" spans="1:8" ht="26.4" x14ac:dyDescent="0.25">
      <c r="A31" s="13"/>
      <c r="B31" s="13" t="s">
        <v>1192</v>
      </c>
      <c r="C31" s="662"/>
      <c r="D31" s="15" t="s">
        <v>6763</v>
      </c>
      <c r="E31" s="11" t="s">
        <v>124</v>
      </c>
      <c r="F31" s="11">
        <v>10</v>
      </c>
      <c r="G31" s="169"/>
      <c r="H31" s="172">
        <f>F31*G31</f>
        <v>0</v>
      </c>
    </row>
    <row r="32" spans="1:8" ht="39.6" x14ac:dyDescent="0.25">
      <c r="A32" s="13"/>
      <c r="B32" s="13" t="s">
        <v>1193</v>
      </c>
      <c r="C32" s="662"/>
      <c r="D32" s="15" t="s">
        <v>6764</v>
      </c>
      <c r="E32" s="11" t="s">
        <v>2269</v>
      </c>
      <c r="F32" s="11">
        <v>140</v>
      </c>
      <c r="G32" s="169"/>
      <c r="H32" s="172">
        <f>F32*G32</f>
        <v>0</v>
      </c>
    </row>
    <row r="33" spans="1:8" ht="39.6" x14ac:dyDescent="0.25">
      <c r="A33" s="13" t="s">
        <v>1195</v>
      </c>
      <c r="B33" s="13"/>
      <c r="C33" s="662"/>
      <c r="D33" s="32" t="s">
        <v>5871</v>
      </c>
      <c r="E33" s="11"/>
      <c r="F33" s="11"/>
      <c r="G33" s="114"/>
      <c r="H33" s="172"/>
    </row>
    <row r="34" spans="1:8" ht="15.6" x14ac:dyDescent="0.25">
      <c r="A34" s="13"/>
      <c r="B34" s="13" t="s">
        <v>1191</v>
      </c>
      <c r="C34" s="662"/>
      <c r="D34" s="33" t="s">
        <v>78</v>
      </c>
      <c r="E34" s="11" t="s">
        <v>2269</v>
      </c>
      <c r="F34" s="11">
        <v>315</v>
      </c>
      <c r="G34" s="169"/>
      <c r="H34" s="172">
        <f>F34*G34</f>
        <v>0</v>
      </c>
    </row>
    <row r="35" spans="1:8" ht="39.6" x14ac:dyDescent="0.25">
      <c r="A35" s="13" t="s">
        <v>1196</v>
      </c>
      <c r="B35" s="13"/>
      <c r="C35" s="662"/>
      <c r="D35" s="619" t="s">
        <v>6765</v>
      </c>
      <c r="E35" s="11"/>
      <c r="F35" s="11"/>
      <c r="G35" s="114"/>
      <c r="H35" s="172"/>
    </row>
    <row r="36" spans="1:8" x14ac:dyDescent="0.25">
      <c r="A36" s="13"/>
      <c r="B36" s="13"/>
      <c r="C36" s="662" t="s">
        <v>37</v>
      </c>
      <c r="D36" s="15" t="s">
        <v>6548</v>
      </c>
      <c r="E36" s="11" t="s">
        <v>136</v>
      </c>
      <c r="F36" s="667">
        <v>72.5</v>
      </c>
      <c r="G36" s="169"/>
      <c r="H36" s="172">
        <f t="shared" ref="H36:H37" si="3">F36*G36</f>
        <v>0</v>
      </c>
    </row>
    <row r="37" spans="1:8" x14ac:dyDescent="0.25">
      <c r="A37" s="13"/>
      <c r="B37" s="13"/>
      <c r="C37" s="662" t="s">
        <v>39</v>
      </c>
      <c r="D37" s="15" t="s">
        <v>6549</v>
      </c>
      <c r="E37" s="11" t="s">
        <v>136</v>
      </c>
      <c r="F37" s="667">
        <v>72.5</v>
      </c>
      <c r="G37" s="169"/>
      <c r="H37" s="172">
        <f t="shared" si="3"/>
        <v>0</v>
      </c>
    </row>
    <row r="38" spans="1:8" x14ac:dyDescent="0.25">
      <c r="A38" s="13" t="s">
        <v>1198</v>
      </c>
      <c r="B38" s="13"/>
      <c r="C38" s="662"/>
      <c r="D38" s="32" t="s">
        <v>1103</v>
      </c>
      <c r="E38" s="11"/>
      <c r="F38" s="11"/>
      <c r="G38" s="114"/>
      <c r="H38" s="172"/>
    </row>
    <row r="39" spans="1:8" x14ac:dyDescent="0.25">
      <c r="A39" s="13"/>
      <c r="B39" s="13" t="s">
        <v>1201</v>
      </c>
      <c r="C39" s="662"/>
      <c r="D39" s="33" t="s">
        <v>74</v>
      </c>
      <c r="E39" s="11" t="s">
        <v>423</v>
      </c>
      <c r="F39" s="11">
        <v>348</v>
      </c>
      <c r="G39" s="169"/>
      <c r="H39" s="172">
        <f t="shared" ref="H39:H40" si="4">F39*G39</f>
        <v>0</v>
      </c>
    </row>
    <row r="40" spans="1:8" ht="26.4" x14ac:dyDescent="0.25">
      <c r="A40" s="13" t="s">
        <v>1203</v>
      </c>
      <c r="B40" s="13"/>
      <c r="C40" s="662"/>
      <c r="D40" s="32" t="s">
        <v>6766</v>
      </c>
      <c r="E40" s="11" t="s">
        <v>2269</v>
      </c>
      <c r="F40" s="11">
        <v>90</v>
      </c>
      <c r="G40" s="169"/>
      <c r="H40" s="172">
        <f t="shared" si="4"/>
        <v>0</v>
      </c>
    </row>
    <row r="41" spans="1:8" ht="39.6" x14ac:dyDescent="0.25">
      <c r="A41" s="13" t="s">
        <v>1204</v>
      </c>
      <c r="B41" s="13"/>
      <c r="C41" s="662"/>
      <c r="D41" s="619" t="s">
        <v>1205</v>
      </c>
      <c r="E41" s="11"/>
      <c r="F41" s="11"/>
      <c r="G41" s="114"/>
      <c r="H41" s="172"/>
    </row>
    <row r="42" spans="1:8" x14ac:dyDescent="0.25">
      <c r="A42" s="13"/>
      <c r="B42" s="13"/>
      <c r="C42" s="662" t="s">
        <v>37</v>
      </c>
      <c r="D42" s="15" t="s">
        <v>6550</v>
      </c>
      <c r="E42" s="11" t="s">
        <v>136</v>
      </c>
      <c r="F42" s="11">
        <v>100</v>
      </c>
      <c r="G42" s="169"/>
      <c r="H42" s="172">
        <f t="shared" ref="H42:H43" si="5">F42*G42</f>
        <v>0</v>
      </c>
    </row>
    <row r="43" spans="1:8" ht="26.4" x14ac:dyDescent="0.25">
      <c r="A43" s="13"/>
      <c r="B43" s="13"/>
      <c r="C43" s="662" t="s">
        <v>39</v>
      </c>
      <c r="D43" s="15" t="s">
        <v>6551</v>
      </c>
      <c r="E43" s="11" t="s">
        <v>136</v>
      </c>
      <c r="F43" s="11">
        <v>10</v>
      </c>
      <c r="G43" s="169"/>
      <c r="H43" s="172">
        <f t="shared" si="5"/>
        <v>0</v>
      </c>
    </row>
    <row r="44" spans="1:8" ht="26.4" x14ac:dyDescent="0.25">
      <c r="A44" s="13"/>
      <c r="B44" s="13"/>
      <c r="C44" s="662" t="s">
        <v>59</v>
      </c>
      <c r="D44" s="15" t="s">
        <v>6552</v>
      </c>
      <c r="E44" s="11" t="s">
        <v>136</v>
      </c>
      <c r="F44" s="11"/>
      <c r="G44" s="169"/>
      <c r="H44" s="705" t="s">
        <v>5568</v>
      </c>
    </row>
    <row r="45" spans="1:8" x14ac:dyDescent="0.25">
      <c r="A45" s="13" t="s">
        <v>1206</v>
      </c>
      <c r="B45" s="13"/>
      <c r="C45" s="662"/>
      <c r="D45" s="619" t="s">
        <v>1207</v>
      </c>
      <c r="E45" s="11"/>
      <c r="F45" s="11"/>
      <c r="G45" s="114"/>
      <c r="H45" s="172"/>
    </row>
    <row r="46" spans="1:8" ht="26.4" x14ac:dyDescent="0.25">
      <c r="A46" s="13"/>
      <c r="B46" s="13" t="s">
        <v>1208</v>
      </c>
      <c r="C46" s="662"/>
      <c r="D46" s="620" t="s">
        <v>6767</v>
      </c>
      <c r="E46" s="11" t="s">
        <v>429</v>
      </c>
      <c r="F46" s="11">
        <v>40</v>
      </c>
      <c r="G46" s="169"/>
      <c r="H46" s="172">
        <f>IF(E46="%",F46*G46/100,F46*G46)</f>
        <v>0</v>
      </c>
    </row>
    <row r="47" spans="1:8" x14ac:dyDescent="0.25">
      <c r="A47" s="13" t="s">
        <v>1156</v>
      </c>
      <c r="B47" s="13" t="s">
        <v>2142</v>
      </c>
      <c r="C47" s="662"/>
      <c r="D47" s="619" t="s">
        <v>28</v>
      </c>
      <c r="E47" s="11"/>
      <c r="F47" s="11"/>
      <c r="G47" s="114"/>
      <c r="H47" s="172"/>
    </row>
    <row r="48" spans="1:8" ht="39.6" x14ac:dyDescent="0.25">
      <c r="A48" s="13"/>
      <c r="B48" s="13" t="s">
        <v>2145</v>
      </c>
      <c r="C48" s="662"/>
      <c r="D48" s="15" t="s">
        <v>5860</v>
      </c>
      <c r="E48" s="11" t="s">
        <v>1152</v>
      </c>
      <c r="F48" s="11">
        <v>20</v>
      </c>
      <c r="G48" s="169"/>
      <c r="H48" s="172">
        <f>IF(E48="%",F48*G48/100,F48*G48)</f>
        <v>0</v>
      </c>
    </row>
    <row r="49" spans="1:8" x14ac:dyDescent="0.25">
      <c r="A49" s="13" t="s">
        <v>1156</v>
      </c>
      <c r="B49" s="13" t="s">
        <v>3727</v>
      </c>
      <c r="C49" s="662"/>
      <c r="D49" s="619" t="s">
        <v>5858</v>
      </c>
      <c r="E49" s="11"/>
      <c r="F49" s="11"/>
      <c r="G49" s="114"/>
      <c r="H49" s="172"/>
    </row>
    <row r="50" spans="1:8" ht="39.6" x14ac:dyDescent="0.25">
      <c r="A50" s="13"/>
      <c r="B50" s="13"/>
      <c r="C50" s="662"/>
      <c r="D50" s="15" t="s">
        <v>6728</v>
      </c>
      <c r="E50" s="17" t="s">
        <v>136</v>
      </c>
      <c r="F50" s="11">
        <v>6000</v>
      </c>
      <c r="G50" s="169"/>
      <c r="H50" s="172">
        <f>IF(E50="%",F50*G50/100,F50*G50)</f>
        <v>0</v>
      </c>
    </row>
    <row r="51" spans="1:8" x14ac:dyDescent="0.25">
      <c r="A51" s="13"/>
      <c r="B51" s="13"/>
      <c r="C51" s="662"/>
      <c r="D51" s="619"/>
      <c r="E51" s="11"/>
      <c r="F51" s="11"/>
      <c r="G51" s="114"/>
      <c r="H51" s="172"/>
    </row>
    <row r="52" spans="1:8" x14ac:dyDescent="0.25">
      <c r="A52" s="13"/>
      <c r="B52" s="13"/>
      <c r="C52" s="662"/>
      <c r="D52" s="619"/>
      <c r="E52" s="11"/>
      <c r="F52" s="11"/>
      <c r="G52" s="114"/>
      <c r="H52" s="172"/>
    </row>
    <row r="53" spans="1:8" x14ac:dyDescent="0.25">
      <c r="A53" s="13"/>
      <c r="B53" s="13"/>
      <c r="C53" s="662"/>
      <c r="D53" s="15"/>
      <c r="E53" s="11"/>
      <c r="F53" s="11"/>
      <c r="G53" s="11"/>
      <c r="H53" s="171"/>
    </row>
    <row r="54" spans="1:8" x14ac:dyDescent="0.25">
      <c r="A54" s="13"/>
      <c r="B54" s="13"/>
      <c r="C54" s="662"/>
      <c r="D54" s="620"/>
      <c r="E54" s="11"/>
      <c r="F54" s="11"/>
      <c r="G54" s="11"/>
      <c r="H54" s="171"/>
    </row>
    <row r="55" spans="1:8" x14ac:dyDescent="0.25">
      <c r="A55" s="173"/>
      <c r="B55" s="173"/>
      <c r="C55" s="662"/>
      <c r="D55" s="15"/>
      <c r="E55" s="11"/>
      <c r="F55" s="11"/>
      <c r="G55" s="11"/>
      <c r="H55" s="171"/>
    </row>
    <row r="56" spans="1:8" x14ac:dyDescent="0.25">
      <c r="A56" s="183" t="s">
        <v>34</v>
      </c>
      <c r="B56" s="183"/>
      <c r="C56" s="664"/>
      <c r="D56" s="183"/>
      <c r="E56" s="179"/>
      <c r="F56" s="185"/>
      <c r="G56" s="185"/>
      <c r="H56" s="174">
        <f>SUM(H5:H55)</f>
        <v>0</v>
      </c>
    </row>
  </sheetData>
  <sheetProtection algorithmName="SHA-512" hashValue="/J8DPl3ZAmC4uqmvvyfG07imRVximR6+hwfPipmurOa0KHXIKMBmiyC/ZMM2LawkHkc5B2aKVYfOVeP8Ge81Sg==" saltValue="HG4MVUQDcdX8J+5gOR4dPg=="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E28FA-5BA0-4CE7-9823-A34EDED41C0C}">
  <sheetPr codeName="Sheet15">
    <tabColor theme="9" tint="0.79998168889431442"/>
  </sheetPr>
  <dimension ref="A1:H1048329"/>
  <sheetViews>
    <sheetView topLeftCell="A27" zoomScaleNormal="100" workbookViewId="0">
      <selection activeCell="J49" sqref="J49"/>
    </sheetView>
  </sheetViews>
  <sheetFormatPr defaultRowHeight="13.2" x14ac:dyDescent="0.25"/>
  <cols>
    <col min="1" max="1" width="9.33203125" style="12" customWidth="1"/>
    <col min="2" max="2" width="12.109375" style="12" customWidth="1"/>
    <col min="3" max="3" width="3.109375" style="12" bestFit="1" customWidth="1"/>
    <col min="4" max="4" width="40.6640625" style="12" customWidth="1"/>
    <col min="5" max="5" width="23.33203125" style="12" bestFit="1" customWidth="1"/>
    <col min="6" max="8" width="20.6640625" style="12" customWidth="1"/>
    <col min="9" max="228" width="9.109375" style="12"/>
    <col min="229" max="229" width="9.33203125" style="12" customWidth="1"/>
    <col min="230" max="230" width="6.6640625" style="12" customWidth="1"/>
    <col min="231" max="231" width="40.6640625" style="12" customWidth="1"/>
    <col min="232" max="235" width="9.33203125" style="12" customWidth="1"/>
    <col min="236" max="484" width="9.109375" style="12"/>
    <col min="485" max="485" width="9.33203125" style="12" customWidth="1"/>
    <col min="486" max="486" width="6.6640625" style="12" customWidth="1"/>
    <col min="487" max="487" width="40.6640625" style="12" customWidth="1"/>
    <col min="488" max="491" width="9.33203125" style="12" customWidth="1"/>
    <col min="492" max="740" width="9.109375" style="12"/>
    <col min="741" max="741" width="9.33203125" style="12" customWidth="1"/>
    <col min="742" max="742" width="6.6640625" style="12" customWidth="1"/>
    <col min="743" max="743" width="40.6640625" style="12" customWidth="1"/>
    <col min="744" max="747" width="9.33203125" style="12" customWidth="1"/>
    <col min="748" max="996" width="9.109375" style="12"/>
    <col min="997" max="997" width="9.33203125" style="12" customWidth="1"/>
    <col min="998" max="998" width="6.6640625" style="12" customWidth="1"/>
    <col min="999" max="999" width="40.6640625" style="12" customWidth="1"/>
    <col min="1000" max="1003" width="9.33203125" style="12" customWidth="1"/>
    <col min="1004" max="1252" width="9.109375" style="12"/>
    <col min="1253" max="1253" width="9.33203125" style="12" customWidth="1"/>
    <col min="1254" max="1254" width="6.6640625" style="12" customWidth="1"/>
    <col min="1255" max="1255" width="40.6640625" style="12" customWidth="1"/>
    <col min="1256" max="1259" width="9.33203125" style="12" customWidth="1"/>
    <col min="1260" max="1508" width="9.109375" style="12"/>
    <col min="1509" max="1509" width="9.33203125" style="12" customWidth="1"/>
    <col min="1510" max="1510" width="6.6640625" style="12" customWidth="1"/>
    <col min="1511" max="1511" width="40.6640625" style="12" customWidth="1"/>
    <col min="1512" max="1515" width="9.33203125" style="12" customWidth="1"/>
    <col min="1516" max="1764" width="9.109375" style="12"/>
    <col min="1765" max="1765" width="9.33203125" style="12" customWidth="1"/>
    <col min="1766" max="1766" width="6.6640625" style="12" customWidth="1"/>
    <col min="1767" max="1767" width="40.6640625" style="12" customWidth="1"/>
    <col min="1768" max="1771" width="9.33203125" style="12" customWidth="1"/>
    <col min="1772" max="2020" width="9.109375" style="12"/>
    <col min="2021" max="2021" width="9.33203125" style="12" customWidth="1"/>
    <col min="2022" max="2022" width="6.6640625" style="12" customWidth="1"/>
    <col min="2023" max="2023" width="40.6640625" style="12" customWidth="1"/>
    <col min="2024" max="2027" width="9.33203125" style="12" customWidth="1"/>
    <col min="2028" max="2276" width="9.109375" style="12"/>
    <col min="2277" max="2277" width="9.33203125" style="12" customWidth="1"/>
    <col min="2278" max="2278" width="6.6640625" style="12" customWidth="1"/>
    <col min="2279" max="2279" width="40.6640625" style="12" customWidth="1"/>
    <col min="2280" max="2283" width="9.33203125" style="12" customWidth="1"/>
    <col min="2284" max="2532" width="9.109375" style="12"/>
    <col min="2533" max="2533" width="9.33203125" style="12" customWidth="1"/>
    <col min="2534" max="2534" width="6.6640625" style="12" customWidth="1"/>
    <col min="2535" max="2535" width="40.6640625" style="12" customWidth="1"/>
    <col min="2536" max="2539" width="9.33203125" style="12" customWidth="1"/>
    <col min="2540" max="2788" width="9.109375" style="12"/>
    <col min="2789" max="2789" width="9.33203125" style="12" customWidth="1"/>
    <col min="2790" max="2790" width="6.6640625" style="12" customWidth="1"/>
    <col min="2791" max="2791" width="40.6640625" style="12" customWidth="1"/>
    <col min="2792" max="2795" width="9.33203125" style="12" customWidth="1"/>
    <col min="2796" max="3044" width="9.109375" style="12"/>
    <col min="3045" max="3045" width="9.33203125" style="12" customWidth="1"/>
    <col min="3046" max="3046" width="6.6640625" style="12" customWidth="1"/>
    <col min="3047" max="3047" width="40.6640625" style="12" customWidth="1"/>
    <col min="3048" max="3051" width="9.33203125" style="12" customWidth="1"/>
    <col min="3052" max="3300" width="9.109375" style="12"/>
    <col min="3301" max="3301" width="9.33203125" style="12" customWidth="1"/>
    <col min="3302" max="3302" width="6.6640625" style="12" customWidth="1"/>
    <col min="3303" max="3303" width="40.6640625" style="12" customWidth="1"/>
    <col min="3304" max="3307" width="9.33203125" style="12" customWidth="1"/>
    <col min="3308" max="3556" width="9.109375" style="12"/>
    <col min="3557" max="3557" width="9.33203125" style="12" customWidth="1"/>
    <col min="3558" max="3558" width="6.6640625" style="12" customWidth="1"/>
    <col min="3559" max="3559" width="40.6640625" style="12" customWidth="1"/>
    <col min="3560" max="3563" width="9.33203125" style="12" customWidth="1"/>
    <col min="3564" max="3812" width="9.109375" style="12"/>
    <col min="3813" max="3813" width="9.33203125" style="12" customWidth="1"/>
    <col min="3814" max="3814" width="6.6640625" style="12" customWidth="1"/>
    <col min="3815" max="3815" width="40.6640625" style="12" customWidth="1"/>
    <col min="3816" max="3819" width="9.33203125" style="12" customWidth="1"/>
    <col min="3820" max="4068" width="9.109375" style="12"/>
    <col min="4069" max="4069" width="9.33203125" style="12" customWidth="1"/>
    <col min="4070" max="4070" width="6.6640625" style="12" customWidth="1"/>
    <col min="4071" max="4071" width="40.6640625" style="12" customWidth="1"/>
    <col min="4072" max="4075" width="9.33203125" style="12" customWidth="1"/>
    <col min="4076" max="4324" width="9.109375" style="12"/>
    <col min="4325" max="4325" width="9.33203125" style="12" customWidth="1"/>
    <col min="4326" max="4326" width="6.6640625" style="12" customWidth="1"/>
    <col min="4327" max="4327" width="40.6640625" style="12" customWidth="1"/>
    <col min="4328" max="4331" width="9.33203125" style="12" customWidth="1"/>
    <col min="4332" max="4580" width="9.109375" style="12"/>
    <col min="4581" max="4581" width="9.33203125" style="12" customWidth="1"/>
    <col min="4582" max="4582" width="6.6640625" style="12" customWidth="1"/>
    <col min="4583" max="4583" width="40.6640625" style="12" customWidth="1"/>
    <col min="4584" max="4587" width="9.33203125" style="12" customWidth="1"/>
    <col min="4588" max="4836" width="9.109375" style="12"/>
    <col min="4837" max="4837" width="9.33203125" style="12" customWidth="1"/>
    <col min="4838" max="4838" width="6.6640625" style="12" customWidth="1"/>
    <col min="4839" max="4839" width="40.6640625" style="12" customWidth="1"/>
    <col min="4840" max="4843" width="9.33203125" style="12" customWidth="1"/>
    <col min="4844" max="5092" width="9.109375" style="12"/>
    <col min="5093" max="5093" width="9.33203125" style="12" customWidth="1"/>
    <col min="5094" max="5094" width="6.6640625" style="12" customWidth="1"/>
    <col min="5095" max="5095" width="40.6640625" style="12" customWidth="1"/>
    <col min="5096" max="5099" width="9.33203125" style="12" customWidth="1"/>
    <col min="5100" max="5348" width="9.109375" style="12"/>
    <col min="5349" max="5349" width="9.33203125" style="12" customWidth="1"/>
    <col min="5350" max="5350" width="6.6640625" style="12" customWidth="1"/>
    <col min="5351" max="5351" width="40.6640625" style="12" customWidth="1"/>
    <col min="5352" max="5355" width="9.33203125" style="12" customWidth="1"/>
    <col min="5356" max="5604" width="9.109375" style="12"/>
    <col min="5605" max="5605" width="9.33203125" style="12" customWidth="1"/>
    <col min="5606" max="5606" width="6.6640625" style="12" customWidth="1"/>
    <col min="5607" max="5607" width="40.6640625" style="12" customWidth="1"/>
    <col min="5608" max="5611" width="9.33203125" style="12" customWidth="1"/>
    <col min="5612" max="5860" width="9.109375" style="12"/>
    <col min="5861" max="5861" width="9.33203125" style="12" customWidth="1"/>
    <col min="5862" max="5862" width="6.6640625" style="12" customWidth="1"/>
    <col min="5863" max="5863" width="40.6640625" style="12" customWidth="1"/>
    <col min="5864" max="5867" width="9.33203125" style="12" customWidth="1"/>
    <col min="5868" max="6116" width="9.109375" style="12"/>
    <col min="6117" max="6117" width="9.33203125" style="12" customWidth="1"/>
    <col min="6118" max="6118" width="6.6640625" style="12" customWidth="1"/>
    <col min="6119" max="6119" width="40.6640625" style="12" customWidth="1"/>
    <col min="6120" max="6123" width="9.33203125" style="12" customWidth="1"/>
    <col min="6124" max="6372" width="9.109375" style="12"/>
    <col min="6373" max="6373" width="9.33203125" style="12" customWidth="1"/>
    <col min="6374" max="6374" width="6.6640625" style="12" customWidth="1"/>
    <col min="6375" max="6375" width="40.6640625" style="12" customWidth="1"/>
    <col min="6376" max="6379" width="9.33203125" style="12" customWidth="1"/>
    <col min="6380" max="6628" width="9.109375" style="12"/>
    <col min="6629" max="6629" width="9.33203125" style="12" customWidth="1"/>
    <col min="6630" max="6630" width="6.6640625" style="12" customWidth="1"/>
    <col min="6631" max="6631" width="40.6640625" style="12" customWidth="1"/>
    <col min="6632" max="6635" width="9.33203125" style="12" customWidth="1"/>
    <col min="6636" max="6884" width="9.109375" style="12"/>
    <col min="6885" max="6885" width="9.33203125" style="12" customWidth="1"/>
    <col min="6886" max="6886" width="6.6640625" style="12" customWidth="1"/>
    <col min="6887" max="6887" width="40.6640625" style="12" customWidth="1"/>
    <col min="6888" max="6891" width="9.33203125" style="12" customWidth="1"/>
    <col min="6892" max="7140" width="9.109375" style="12"/>
    <col min="7141" max="7141" width="9.33203125" style="12" customWidth="1"/>
    <col min="7142" max="7142" width="6.6640625" style="12" customWidth="1"/>
    <col min="7143" max="7143" width="40.6640625" style="12" customWidth="1"/>
    <col min="7144" max="7147" width="9.33203125" style="12" customWidth="1"/>
    <col min="7148" max="7396" width="9.109375" style="12"/>
    <col min="7397" max="7397" width="9.33203125" style="12" customWidth="1"/>
    <col min="7398" max="7398" width="6.6640625" style="12" customWidth="1"/>
    <col min="7399" max="7399" width="40.6640625" style="12" customWidth="1"/>
    <col min="7400" max="7403" width="9.33203125" style="12" customWidth="1"/>
    <col min="7404" max="7652" width="9.109375" style="12"/>
    <col min="7653" max="7653" width="9.33203125" style="12" customWidth="1"/>
    <col min="7654" max="7654" width="6.6640625" style="12" customWidth="1"/>
    <col min="7655" max="7655" width="40.6640625" style="12" customWidth="1"/>
    <col min="7656" max="7659" width="9.33203125" style="12" customWidth="1"/>
    <col min="7660" max="7908" width="9.109375" style="12"/>
    <col min="7909" max="7909" width="9.33203125" style="12" customWidth="1"/>
    <col min="7910" max="7910" width="6.6640625" style="12" customWidth="1"/>
    <col min="7911" max="7911" width="40.6640625" style="12" customWidth="1"/>
    <col min="7912" max="7915" width="9.33203125" style="12" customWidth="1"/>
    <col min="7916" max="8164" width="9.109375" style="12"/>
    <col min="8165" max="8165" width="9.33203125" style="12" customWidth="1"/>
    <col min="8166" max="8166" width="6.6640625" style="12" customWidth="1"/>
    <col min="8167" max="8167" width="40.6640625" style="12" customWidth="1"/>
    <col min="8168" max="8171" width="9.33203125" style="12" customWidth="1"/>
    <col min="8172" max="8420" width="9.109375" style="12"/>
    <col min="8421" max="8421" width="9.33203125" style="12" customWidth="1"/>
    <col min="8422" max="8422" width="6.6640625" style="12" customWidth="1"/>
    <col min="8423" max="8423" width="40.6640625" style="12" customWidth="1"/>
    <col min="8424" max="8427" width="9.33203125" style="12" customWidth="1"/>
    <col min="8428" max="8676" width="9.109375" style="12"/>
    <col min="8677" max="8677" width="9.33203125" style="12" customWidth="1"/>
    <col min="8678" max="8678" width="6.6640625" style="12" customWidth="1"/>
    <col min="8679" max="8679" width="40.6640625" style="12" customWidth="1"/>
    <col min="8680" max="8683" width="9.33203125" style="12" customWidth="1"/>
    <col min="8684" max="8932" width="9.109375" style="12"/>
    <col min="8933" max="8933" width="9.33203125" style="12" customWidth="1"/>
    <col min="8934" max="8934" width="6.6640625" style="12" customWidth="1"/>
    <col min="8935" max="8935" width="40.6640625" style="12" customWidth="1"/>
    <col min="8936" max="8939" width="9.33203125" style="12" customWidth="1"/>
    <col min="8940" max="9188" width="9.109375" style="12"/>
    <col min="9189" max="9189" width="9.33203125" style="12" customWidth="1"/>
    <col min="9190" max="9190" width="6.6640625" style="12" customWidth="1"/>
    <col min="9191" max="9191" width="40.6640625" style="12" customWidth="1"/>
    <col min="9192" max="9195" width="9.33203125" style="12" customWidth="1"/>
    <col min="9196" max="9444" width="9.109375" style="12"/>
    <col min="9445" max="9445" width="9.33203125" style="12" customWidth="1"/>
    <col min="9446" max="9446" width="6.6640625" style="12" customWidth="1"/>
    <col min="9447" max="9447" width="40.6640625" style="12" customWidth="1"/>
    <col min="9448" max="9451" width="9.33203125" style="12" customWidth="1"/>
    <col min="9452" max="9700" width="9.109375" style="12"/>
    <col min="9701" max="9701" width="9.33203125" style="12" customWidth="1"/>
    <col min="9702" max="9702" width="6.6640625" style="12" customWidth="1"/>
    <col min="9703" max="9703" width="40.6640625" style="12" customWidth="1"/>
    <col min="9704" max="9707" width="9.33203125" style="12" customWidth="1"/>
    <col min="9708" max="9956" width="9.109375" style="12"/>
    <col min="9957" max="9957" width="9.33203125" style="12" customWidth="1"/>
    <col min="9958" max="9958" width="6.6640625" style="12" customWidth="1"/>
    <col min="9959" max="9959" width="40.6640625" style="12" customWidth="1"/>
    <col min="9960" max="9963" width="9.33203125" style="12" customWidth="1"/>
    <col min="9964" max="10212" width="9.109375" style="12"/>
    <col min="10213" max="10213" width="9.33203125" style="12" customWidth="1"/>
    <col min="10214" max="10214" width="6.6640625" style="12" customWidth="1"/>
    <col min="10215" max="10215" width="40.6640625" style="12" customWidth="1"/>
    <col min="10216" max="10219" width="9.33203125" style="12" customWidth="1"/>
    <col min="10220" max="10468" width="9.109375" style="12"/>
    <col min="10469" max="10469" width="9.33203125" style="12" customWidth="1"/>
    <col min="10470" max="10470" width="6.6640625" style="12" customWidth="1"/>
    <col min="10471" max="10471" width="40.6640625" style="12" customWidth="1"/>
    <col min="10472" max="10475" width="9.33203125" style="12" customWidth="1"/>
    <col min="10476" max="10724" width="9.109375" style="12"/>
    <col min="10725" max="10725" width="9.33203125" style="12" customWidth="1"/>
    <col min="10726" max="10726" width="6.6640625" style="12" customWidth="1"/>
    <col min="10727" max="10727" width="40.6640625" style="12" customWidth="1"/>
    <col min="10728" max="10731" width="9.33203125" style="12" customWidth="1"/>
    <col min="10732" max="10980" width="9.109375" style="12"/>
    <col min="10981" max="10981" width="9.33203125" style="12" customWidth="1"/>
    <col min="10982" max="10982" width="6.6640625" style="12" customWidth="1"/>
    <col min="10983" max="10983" width="40.6640625" style="12" customWidth="1"/>
    <col min="10984" max="10987" width="9.33203125" style="12" customWidth="1"/>
    <col min="10988" max="11236" width="9.109375" style="12"/>
    <col min="11237" max="11237" width="9.33203125" style="12" customWidth="1"/>
    <col min="11238" max="11238" width="6.6640625" style="12" customWidth="1"/>
    <col min="11239" max="11239" width="40.6640625" style="12" customWidth="1"/>
    <col min="11240" max="11243" width="9.33203125" style="12" customWidth="1"/>
    <col min="11244" max="11492" width="9.109375" style="12"/>
    <col min="11493" max="11493" width="9.33203125" style="12" customWidth="1"/>
    <col min="11494" max="11494" width="6.6640625" style="12" customWidth="1"/>
    <col min="11495" max="11495" width="40.6640625" style="12" customWidth="1"/>
    <col min="11496" max="11499" width="9.33203125" style="12" customWidth="1"/>
    <col min="11500" max="11748" width="9.109375" style="12"/>
    <col min="11749" max="11749" width="9.33203125" style="12" customWidth="1"/>
    <col min="11750" max="11750" width="6.6640625" style="12" customWidth="1"/>
    <col min="11751" max="11751" width="40.6640625" style="12" customWidth="1"/>
    <col min="11752" max="11755" width="9.33203125" style="12" customWidth="1"/>
    <col min="11756" max="12004" width="9.109375" style="12"/>
    <col min="12005" max="12005" width="9.33203125" style="12" customWidth="1"/>
    <col min="12006" max="12006" width="6.6640625" style="12" customWidth="1"/>
    <col min="12007" max="12007" width="40.6640625" style="12" customWidth="1"/>
    <col min="12008" max="12011" width="9.33203125" style="12" customWidth="1"/>
    <col min="12012" max="12260" width="9.109375" style="12"/>
    <col min="12261" max="12261" width="9.33203125" style="12" customWidth="1"/>
    <col min="12262" max="12262" width="6.6640625" style="12" customWidth="1"/>
    <col min="12263" max="12263" width="40.6640625" style="12" customWidth="1"/>
    <col min="12264" max="12267" width="9.33203125" style="12" customWidth="1"/>
    <col min="12268" max="12516" width="9.109375" style="12"/>
    <col min="12517" max="12517" width="9.33203125" style="12" customWidth="1"/>
    <col min="12518" max="12518" width="6.6640625" style="12" customWidth="1"/>
    <col min="12519" max="12519" width="40.6640625" style="12" customWidth="1"/>
    <col min="12520" max="12523" width="9.33203125" style="12" customWidth="1"/>
    <col min="12524" max="12772" width="9.109375" style="12"/>
    <col min="12773" max="12773" width="9.33203125" style="12" customWidth="1"/>
    <col min="12774" max="12774" width="6.6640625" style="12" customWidth="1"/>
    <col min="12775" max="12775" width="40.6640625" style="12" customWidth="1"/>
    <col min="12776" max="12779" width="9.33203125" style="12" customWidth="1"/>
    <col min="12780" max="13028" width="9.109375" style="12"/>
    <col min="13029" max="13029" width="9.33203125" style="12" customWidth="1"/>
    <col min="13030" max="13030" width="6.6640625" style="12" customWidth="1"/>
    <col min="13031" max="13031" width="40.6640625" style="12" customWidth="1"/>
    <col min="13032" max="13035" width="9.33203125" style="12" customWidth="1"/>
    <col min="13036" max="13284" width="9.109375" style="12"/>
    <col min="13285" max="13285" width="9.33203125" style="12" customWidth="1"/>
    <col min="13286" max="13286" width="6.6640625" style="12" customWidth="1"/>
    <col min="13287" max="13287" width="40.6640625" style="12" customWidth="1"/>
    <col min="13288" max="13291" width="9.33203125" style="12" customWidth="1"/>
    <col min="13292" max="13540" width="9.109375" style="12"/>
    <col min="13541" max="13541" width="9.33203125" style="12" customWidth="1"/>
    <col min="13542" max="13542" width="6.6640625" style="12" customWidth="1"/>
    <col min="13543" max="13543" width="40.6640625" style="12" customWidth="1"/>
    <col min="13544" max="13547" width="9.33203125" style="12" customWidth="1"/>
    <col min="13548" max="13796" width="9.109375" style="12"/>
    <col min="13797" max="13797" width="9.33203125" style="12" customWidth="1"/>
    <col min="13798" max="13798" width="6.6640625" style="12" customWidth="1"/>
    <col min="13799" max="13799" width="40.6640625" style="12" customWidth="1"/>
    <col min="13800" max="13803" width="9.33203125" style="12" customWidth="1"/>
    <col min="13804" max="14052" width="9.109375" style="12"/>
    <col min="14053" max="14053" width="9.33203125" style="12" customWidth="1"/>
    <col min="14054" max="14054" width="6.6640625" style="12" customWidth="1"/>
    <col min="14055" max="14055" width="40.6640625" style="12" customWidth="1"/>
    <col min="14056" max="14059" width="9.33203125" style="12" customWidth="1"/>
    <col min="14060" max="14308" width="9.109375" style="12"/>
    <col min="14309" max="14309" width="9.33203125" style="12" customWidth="1"/>
    <col min="14310" max="14310" width="6.6640625" style="12" customWidth="1"/>
    <col min="14311" max="14311" width="40.6640625" style="12" customWidth="1"/>
    <col min="14312" max="14315" width="9.33203125" style="12" customWidth="1"/>
    <col min="14316" max="14564" width="9.109375" style="12"/>
    <col min="14565" max="14565" width="9.33203125" style="12" customWidth="1"/>
    <col min="14566" max="14566" width="6.6640625" style="12" customWidth="1"/>
    <col min="14567" max="14567" width="40.6640625" style="12" customWidth="1"/>
    <col min="14568" max="14571" width="9.33203125" style="12" customWidth="1"/>
    <col min="14572" max="14820" width="9.109375" style="12"/>
    <col min="14821" max="14821" width="9.33203125" style="12" customWidth="1"/>
    <col min="14822" max="14822" width="6.6640625" style="12" customWidth="1"/>
    <col min="14823" max="14823" width="40.6640625" style="12" customWidth="1"/>
    <col min="14824" max="14827" width="9.33203125" style="12" customWidth="1"/>
    <col min="14828" max="15076" width="9.109375" style="12"/>
    <col min="15077" max="15077" width="9.33203125" style="12" customWidth="1"/>
    <col min="15078" max="15078" width="6.6640625" style="12" customWidth="1"/>
    <col min="15079" max="15079" width="40.6640625" style="12" customWidth="1"/>
    <col min="15080" max="15083" width="9.33203125" style="12" customWidth="1"/>
    <col min="15084" max="15332" width="9.109375" style="12"/>
    <col min="15333" max="15333" width="9.33203125" style="12" customWidth="1"/>
    <col min="15334" max="15334" width="6.6640625" style="12" customWidth="1"/>
    <col min="15335" max="15335" width="40.6640625" style="12" customWidth="1"/>
    <col min="15336" max="15339" width="9.33203125" style="12" customWidth="1"/>
    <col min="15340" max="15588" width="9.109375" style="12"/>
    <col min="15589" max="15589" width="9.33203125" style="12" customWidth="1"/>
    <col min="15590" max="15590" width="6.6640625" style="12" customWidth="1"/>
    <col min="15591" max="15591" width="40.6640625" style="12" customWidth="1"/>
    <col min="15592" max="15595" width="9.33203125" style="12" customWidth="1"/>
    <col min="15596" max="15844" width="9.109375" style="12"/>
    <col min="15845" max="15845" width="9.33203125" style="12" customWidth="1"/>
    <col min="15846" max="15846" width="6.6640625" style="12" customWidth="1"/>
    <col min="15847" max="15847" width="40.6640625" style="12" customWidth="1"/>
    <col min="15848" max="15851" width="9.33203125" style="12" customWidth="1"/>
    <col min="15852" max="16100" width="9.109375" style="12"/>
    <col min="16101" max="16101" width="9.33203125" style="12" customWidth="1"/>
    <col min="16102" max="16102" width="6.6640625" style="12" customWidth="1"/>
    <col min="16103" max="16103" width="40.6640625" style="12" customWidth="1"/>
    <col min="16104" max="16107" width="9.33203125" style="12" customWidth="1"/>
    <col min="16108" max="16384" width="9.109375" style="12"/>
  </cols>
  <sheetData>
    <row r="1" spans="1:8" x14ac:dyDescent="0.25">
      <c r="A1" s="22" t="s">
        <v>1212</v>
      </c>
      <c r="B1" s="587"/>
      <c r="C1" s="587"/>
      <c r="D1" s="587"/>
      <c r="E1" s="771" t="s">
        <v>22</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3"/>
      <c r="H3" s="173"/>
    </row>
    <row r="4" spans="1:8" x14ac:dyDescent="0.25">
      <c r="A4" s="618"/>
      <c r="B4" s="618"/>
      <c r="C4" s="665"/>
      <c r="D4" s="173"/>
      <c r="E4" s="11"/>
      <c r="F4" s="11"/>
      <c r="G4" s="173"/>
      <c r="H4" s="173"/>
    </row>
    <row r="5" spans="1:8" x14ac:dyDescent="0.25">
      <c r="A5" s="620" t="s">
        <v>1213</v>
      </c>
      <c r="B5" s="620"/>
      <c r="C5" s="17"/>
      <c r="D5" s="32" t="s">
        <v>1214</v>
      </c>
      <c r="E5" s="17"/>
      <c r="F5" s="17"/>
      <c r="G5" s="15"/>
      <c r="H5" s="189"/>
    </row>
    <row r="6" spans="1:8" x14ac:dyDescent="0.25">
      <c r="A6" s="620"/>
      <c r="B6" s="620" t="s">
        <v>1215</v>
      </c>
      <c r="C6" s="17"/>
      <c r="D6" s="620" t="s">
        <v>6721</v>
      </c>
      <c r="E6" s="17"/>
      <c r="F6" s="17"/>
      <c r="G6" s="191"/>
      <c r="H6" s="172"/>
    </row>
    <row r="7" spans="1:8" x14ac:dyDescent="0.25">
      <c r="A7" s="620"/>
      <c r="B7" s="620"/>
      <c r="C7" s="17"/>
      <c r="D7" s="620" t="s">
        <v>5855</v>
      </c>
      <c r="E7" s="17" t="s">
        <v>429</v>
      </c>
      <c r="F7" s="17">
        <v>1</v>
      </c>
      <c r="G7" s="187"/>
      <c r="H7" s="172">
        <f t="shared" ref="H7:H10" si="0">F7*G7</f>
        <v>0</v>
      </c>
    </row>
    <row r="8" spans="1:8" x14ac:dyDescent="0.25">
      <c r="A8" s="620"/>
      <c r="B8" s="620"/>
      <c r="C8" s="17"/>
      <c r="D8" s="620" t="s">
        <v>5854</v>
      </c>
      <c r="E8" s="17" t="s">
        <v>429</v>
      </c>
      <c r="F8" s="17">
        <v>1</v>
      </c>
      <c r="G8" s="187"/>
      <c r="H8" s="172">
        <f t="shared" si="0"/>
        <v>0</v>
      </c>
    </row>
    <row r="9" spans="1:8" x14ac:dyDescent="0.25">
      <c r="A9" s="620"/>
      <c r="B9" s="620" t="s">
        <v>1216</v>
      </c>
      <c r="C9" s="17"/>
      <c r="D9" s="620" t="s">
        <v>6722</v>
      </c>
      <c r="E9" s="17"/>
      <c r="F9" s="17"/>
      <c r="G9" s="191"/>
      <c r="H9" s="172"/>
    </row>
    <row r="10" spans="1:8" x14ac:dyDescent="0.25">
      <c r="A10" s="620"/>
      <c r="B10" s="620"/>
      <c r="C10" s="17"/>
      <c r="D10" s="620" t="s">
        <v>6554</v>
      </c>
      <c r="E10" s="17" t="s">
        <v>429</v>
      </c>
      <c r="F10" s="17">
        <v>1</v>
      </c>
      <c r="G10" s="187"/>
      <c r="H10" s="172">
        <f t="shared" si="0"/>
        <v>0</v>
      </c>
    </row>
    <row r="11" spans="1:8" ht="26.4" x14ac:dyDescent="0.25">
      <c r="A11" s="620" t="s">
        <v>1223</v>
      </c>
      <c r="B11" s="620"/>
      <c r="C11" s="17"/>
      <c r="D11" s="32" t="s">
        <v>1224</v>
      </c>
      <c r="E11" s="17"/>
      <c r="F11" s="17"/>
      <c r="G11" s="17"/>
      <c r="H11" s="189"/>
    </row>
    <row r="12" spans="1:8" x14ac:dyDescent="0.25">
      <c r="A12" s="620"/>
      <c r="B12" s="620" t="s">
        <v>1225</v>
      </c>
      <c r="C12" s="17"/>
      <c r="D12" s="620" t="s">
        <v>1228</v>
      </c>
      <c r="E12" s="17" t="s">
        <v>422</v>
      </c>
      <c r="F12" s="17">
        <v>0.5</v>
      </c>
      <c r="G12" s="187"/>
      <c r="H12" s="172">
        <f>F12*G12</f>
        <v>0</v>
      </c>
    </row>
    <row r="13" spans="1:8" x14ac:dyDescent="0.25">
      <c r="A13" s="620" t="s">
        <v>1231</v>
      </c>
      <c r="B13" s="620"/>
      <c r="C13" s="17"/>
      <c r="D13" s="32" t="s">
        <v>1232</v>
      </c>
      <c r="E13" s="17"/>
      <c r="F13" s="17"/>
      <c r="G13" s="17"/>
      <c r="H13" s="189"/>
    </row>
    <row r="14" spans="1:8" ht="15.6" x14ac:dyDescent="0.25">
      <c r="A14" s="620"/>
      <c r="B14" s="620" t="s">
        <v>1233</v>
      </c>
      <c r="C14" s="17"/>
      <c r="D14" s="33" t="s">
        <v>1235</v>
      </c>
      <c r="E14" s="11" t="s">
        <v>124</v>
      </c>
      <c r="F14" s="17">
        <v>50000</v>
      </c>
      <c r="G14" s="187"/>
      <c r="H14" s="172">
        <f>F14*G14</f>
        <v>0</v>
      </c>
    </row>
    <row r="15" spans="1:8" x14ac:dyDescent="0.25">
      <c r="A15" s="620"/>
      <c r="B15" s="620" t="s">
        <v>1234</v>
      </c>
      <c r="C15" s="17"/>
      <c r="D15" s="33" t="s">
        <v>1236</v>
      </c>
      <c r="E15" s="17"/>
      <c r="F15" s="17"/>
      <c r="G15" s="17"/>
      <c r="H15" s="189"/>
    </row>
    <row r="16" spans="1:8" ht="26.4" x14ac:dyDescent="0.25">
      <c r="A16" s="620"/>
      <c r="B16" s="620"/>
      <c r="C16" s="17" t="s">
        <v>37</v>
      </c>
      <c r="D16" s="33" t="s">
        <v>1237</v>
      </c>
      <c r="E16" s="11" t="s">
        <v>124</v>
      </c>
      <c r="F16" s="17">
        <v>9400</v>
      </c>
      <c r="G16" s="595"/>
      <c r="H16" s="610">
        <f>F16*G16</f>
        <v>0</v>
      </c>
    </row>
    <row r="17" spans="1:8" ht="26.4" x14ac:dyDescent="0.25">
      <c r="A17" s="620"/>
      <c r="B17" s="620"/>
      <c r="C17" s="17" t="s">
        <v>39</v>
      </c>
      <c r="D17" s="33" t="s">
        <v>1238</v>
      </c>
      <c r="E17" s="11" t="s">
        <v>124</v>
      </c>
      <c r="F17" s="17">
        <v>3100</v>
      </c>
      <c r="G17" s="595"/>
      <c r="H17" s="610">
        <f>F17*G17</f>
        <v>0</v>
      </c>
    </row>
    <row r="18" spans="1:8" ht="26.4" x14ac:dyDescent="0.25">
      <c r="A18" s="620" t="s">
        <v>1239</v>
      </c>
      <c r="B18" s="620"/>
      <c r="C18" s="17"/>
      <c r="D18" s="32" t="s">
        <v>1240</v>
      </c>
      <c r="E18" s="17"/>
      <c r="F18" s="17"/>
      <c r="G18" s="17"/>
      <c r="H18" s="189"/>
    </row>
    <row r="19" spans="1:8" ht="15.6" x14ac:dyDescent="0.25">
      <c r="A19" s="620"/>
      <c r="B19" s="620" t="s">
        <v>1241</v>
      </c>
      <c r="C19" s="17"/>
      <c r="D19" s="620" t="s">
        <v>1246</v>
      </c>
      <c r="E19" s="11" t="s">
        <v>124</v>
      </c>
      <c r="F19" s="17">
        <v>95000</v>
      </c>
      <c r="G19" s="595"/>
      <c r="H19" s="610">
        <f>F19*G19</f>
        <v>0</v>
      </c>
    </row>
    <row r="20" spans="1:8" ht="15.6" x14ac:dyDescent="0.25">
      <c r="A20" s="620"/>
      <c r="B20" s="620" t="s">
        <v>1242</v>
      </c>
      <c r="C20" s="17"/>
      <c r="D20" s="620" t="s">
        <v>1247</v>
      </c>
      <c r="E20" s="11" t="s">
        <v>124</v>
      </c>
      <c r="F20" s="17">
        <v>500</v>
      </c>
      <c r="G20" s="595"/>
      <c r="H20" s="610">
        <f>F20*G20</f>
        <v>0</v>
      </c>
    </row>
    <row r="21" spans="1:8" ht="15.6" x14ac:dyDescent="0.25">
      <c r="A21" s="620"/>
      <c r="B21" s="620" t="s">
        <v>1245</v>
      </c>
      <c r="C21" s="17"/>
      <c r="D21" s="620" t="s">
        <v>1250</v>
      </c>
      <c r="E21" s="11" t="s">
        <v>124</v>
      </c>
      <c r="F21" s="17">
        <v>80300</v>
      </c>
      <c r="G21" s="595"/>
      <c r="H21" s="610">
        <f>F21*G21</f>
        <v>0</v>
      </c>
    </row>
    <row r="22" spans="1:8" ht="26.4" x14ac:dyDescent="0.25">
      <c r="A22" s="620" t="s">
        <v>1251</v>
      </c>
      <c r="B22" s="620"/>
      <c r="C22" s="17"/>
      <c r="D22" s="32" t="s">
        <v>1252</v>
      </c>
      <c r="E22" s="17"/>
      <c r="F22" s="17"/>
      <c r="G22" s="17"/>
      <c r="H22" s="189"/>
    </row>
    <row r="23" spans="1:8" x14ac:dyDescent="0.25">
      <c r="A23" s="620"/>
      <c r="B23" s="620" t="s">
        <v>1255</v>
      </c>
      <c r="C23" s="17"/>
      <c r="D23" s="620" t="s">
        <v>1260</v>
      </c>
      <c r="E23" s="17" t="s">
        <v>429</v>
      </c>
      <c r="F23" s="17">
        <v>1</v>
      </c>
      <c r="G23" s="595"/>
      <c r="H23" s="610">
        <f>F23*G23</f>
        <v>0</v>
      </c>
    </row>
    <row r="24" spans="1:8" x14ac:dyDescent="0.25">
      <c r="A24" s="620" t="s">
        <v>1262</v>
      </c>
      <c r="B24" s="620"/>
      <c r="C24" s="17"/>
      <c r="D24" s="32" t="s">
        <v>1263</v>
      </c>
      <c r="E24" s="17"/>
      <c r="F24" s="17"/>
      <c r="G24" s="17"/>
      <c r="H24" s="189"/>
    </row>
    <row r="25" spans="1:8" x14ac:dyDescent="0.25">
      <c r="A25" s="620"/>
      <c r="B25" s="620" t="s">
        <v>1266</v>
      </c>
      <c r="C25" s="17"/>
      <c r="D25" s="620" t="s">
        <v>1271</v>
      </c>
      <c r="E25" s="11"/>
      <c r="F25" s="17"/>
      <c r="G25" s="592"/>
      <c r="H25" s="610"/>
    </row>
    <row r="26" spans="1:8" ht="15.6" x14ac:dyDescent="0.25">
      <c r="A26" s="620"/>
      <c r="B26" s="620" t="s">
        <v>6868</v>
      </c>
      <c r="C26" s="17"/>
      <c r="D26" s="620" t="s">
        <v>6887</v>
      </c>
      <c r="E26" s="11" t="s">
        <v>124</v>
      </c>
      <c r="F26" s="17">
        <f>SUM('C5.3 (A1)'!F17,'C5.3 (A1)'!F21)*1.15</f>
        <v>40480</v>
      </c>
      <c r="G26" s="595"/>
      <c r="H26" s="610">
        <f>F26*G26</f>
        <v>0</v>
      </c>
    </row>
    <row r="27" spans="1:8" ht="15.6" x14ac:dyDescent="0.25">
      <c r="A27" s="620"/>
      <c r="B27" s="620" t="s">
        <v>6867</v>
      </c>
      <c r="C27" s="17"/>
      <c r="D27" s="620" t="s">
        <v>6888</v>
      </c>
      <c r="E27" s="11" t="s">
        <v>124</v>
      </c>
      <c r="F27" s="17">
        <f>SUM('C5.3 (A1)'!F15,'C5.3 (A1)'!F16,'C5.3 (A1)'!F20)*1.15</f>
        <v>66125</v>
      </c>
      <c r="G27" s="595"/>
      <c r="H27" s="610">
        <f>F27*G27</f>
        <v>0</v>
      </c>
    </row>
    <row r="28" spans="1:8" ht="15.6" x14ac:dyDescent="0.25">
      <c r="A28" s="620"/>
      <c r="B28" s="620" t="s">
        <v>6886</v>
      </c>
      <c r="C28" s="17"/>
      <c r="D28" s="620" t="s">
        <v>6889</v>
      </c>
      <c r="E28" s="11" t="s">
        <v>124</v>
      </c>
      <c r="F28" s="17">
        <f>SUM('C5.3 (A1)'!F9,'C5.3 (A1)'!F11,'C5.3 (A1)'!F12,'C5.3 (A1)'!F13)*1.15</f>
        <v>73485</v>
      </c>
      <c r="G28" s="595"/>
      <c r="H28" s="610">
        <f>F28*G28</f>
        <v>0</v>
      </c>
    </row>
    <row r="29" spans="1:8" ht="26.4" x14ac:dyDescent="0.25">
      <c r="A29" s="620" t="s">
        <v>1273</v>
      </c>
      <c r="B29" s="620"/>
      <c r="C29" s="17"/>
      <c r="D29" s="32" t="s">
        <v>1274</v>
      </c>
      <c r="E29" s="17"/>
      <c r="F29" s="17"/>
      <c r="G29" s="17"/>
      <c r="H29" s="189"/>
    </row>
    <row r="30" spans="1:8" x14ac:dyDescent="0.25">
      <c r="A30" s="620"/>
      <c r="B30" s="620" t="s">
        <v>1277</v>
      </c>
      <c r="C30" s="17"/>
      <c r="D30" s="620" t="s">
        <v>1280</v>
      </c>
      <c r="E30" s="17" t="s">
        <v>429</v>
      </c>
      <c r="F30" s="17">
        <v>1</v>
      </c>
      <c r="G30" s="595"/>
      <c r="H30" s="610">
        <f t="shared" ref="H30:H32" si="1">F30*G30</f>
        <v>0</v>
      </c>
    </row>
    <row r="31" spans="1:8" ht="15.6" x14ac:dyDescent="0.25">
      <c r="A31" s="620" t="s">
        <v>1281</v>
      </c>
      <c r="B31" s="620"/>
      <c r="C31" s="17"/>
      <c r="D31" s="32" t="s">
        <v>1282</v>
      </c>
      <c r="E31" s="11" t="s">
        <v>124</v>
      </c>
      <c r="F31" s="17">
        <v>4000</v>
      </c>
      <c r="G31" s="595"/>
      <c r="H31" s="610">
        <f t="shared" si="1"/>
        <v>0</v>
      </c>
    </row>
    <row r="32" spans="1:8" ht="24" customHeight="1" x14ac:dyDescent="0.25">
      <c r="A32" s="620" t="s">
        <v>1283</v>
      </c>
      <c r="B32" s="620"/>
      <c r="C32" s="17"/>
      <c r="D32" s="32" t="s">
        <v>1284</v>
      </c>
      <c r="E32" s="11" t="s">
        <v>124</v>
      </c>
      <c r="F32" s="17">
        <v>6700</v>
      </c>
      <c r="G32" s="595"/>
      <c r="H32" s="610">
        <f t="shared" si="1"/>
        <v>0</v>
      </c>
    </row>
    <row r="33" spans="1:8" x14ac:dyDescent="0.25">
      <c r="A33" s="620" t="s">
        <v>1288</v>
      </c>
      <c r="B33" s="620"/>
      <c r="C33" s="17"/>
      <c r="D33" s="32" t="s">
        <v>1287</v>
      </c>
      <c r="E33" s="17"/>
      <c r="F33" s="17"/>
      <c r="G33" s="17"/>
      <c r="H33" s="189"/>
    </row>
    <row r="34" spans="1:8" ht="22.5" customHeight="1" x14ac:dyDescent="0.25">
      <c r="A34" s="620"/>
      <c r="B34" s="620" t="s">
        <v>1289</v>
      </c>
      <c r="C34" s="17"/>
      <c r="D34" s="620" t="s">
        <v>1291</v>
      </c>
      <c r="E34" s="11"/>
      <c r="F34" s="17"/>
      <c r="G34" s="592"/>
      <c r="H34" s="610"/>
    </row>
    <row r="35" spans="1:8" ht="15.6" x14ac:dyDescent="0.25">
      <c r="A35" s="620"/>
      <c r="B35" s="620" t="s">
        <v>6890</v>
      </c>
      <c r="C35" s="17"/>
      <c r="D35" s="620" t="s">
        <v>6887</v>
      </c>
      <c r="E35" s="11" t="s">
        <v>124</v>
      </c>
      <c r="F35" s="17">
        <f>F26</f>
        <v>40480</v>
      </c>
      <c r="G35" s="595"/>
      <c r="H35" s="610">
        <f>F35*G35</f>
        <v>0</v>
      </c>
    </row>
    <row r="36" spans="1:8" ht="15.6" x14ac:dyDescent="0.25">
      <c r="A36" s="620"/>
      <c r="B36" s="620" t="s">
        <v>6891</v>
      </c>
      <c r="C36" s="17"/>
      <c r="D36" s="620" t="s">
        <v>6888</v>
      </c>
      <c r="E36" s="11" t="s">
        <v>124</v>
      </c>
      <c r="F36" s="17">
        <f>F27</f>
        <v>66125</v>
      </c>
      <c r="G36" s="595"/>
      <c r="H36" s="610">
        <f>F36*G36</f>
        <v>0</v>
      </c>
    </row>
    <row r="37" spans="1:8" ht="15.6" x14ac:dyDescent="0.25">
      <c r="A37" s="620"/>
      <c r="B37" s="620" t="s">
        <v>6892</v>
      </c>
      <c r="C37" s="17"/>
      <c r="D37" s="620" t="s">
        <v>6889</v>
      </c>
      <c r="E37" s="11" t="s">
        <v>124</v>
      </c>
      <c r="F37" s="17">
        <f>F28</f>
        <v>73485</v>
      </c>
      <c r="G37" s="595"/>
      <c r="H37" s="610">
        <f>F37*G37</f>
        <v>0</v>
      </c>
    </row>
    <row r="38" spans="1:8" ht="26.4" x14ac:dyDescent="0.25">
      <c r="A38" s="620" t="s">
        <v>1301</v>
      </c>
      <c r="B38" s="620"/>
      <c r="C38" s="17"/>
      <c r="D38" s="32" t="s">
        <v>1302</v>
      </c>
      <c r="E38" s="17"/>
      <c r="F38" s="17"/>
      <c r="G38" s="17"/>
      <c r="H38" s="189"/>
    </row>
    <row r="39" spans="1:8" ht="26.4" x14ac:dyDescent="0.25">
      <c r="A39" s="620"/>
      <c r="B39" s="620" t="s">
        <v>1303</v>
      </c>
      <c r="C39" s="17"/>
      <c r="D39" s="33" t="s">
        <v>1305</v>
      </c>
      <c r="E39" s="17"/>
      <c r="F39" s="17"/>
      <c r="G39" s="17"/>
      <c r="H39" s="189"/>
    </row>
    <row r="40" spans="1:8" ht="26.4" x14ac:dyDescent="0.25">
      <c r="A40" s="620"/>
      <c r="B40" s="620"/>
      <c r="C40" s="17" t="s">
        <v>37</v>
      </c>
      <c r="D40" s="620" t="s">
        <v>6723</v>
      </c>
      <c r="E40" s="17"/>
      <c r="F40" s="17"/>
      <c r="G40" s="191"/>
      <c r="H40" s="172"/>
    </row>
    <row r="41" spans="1:8" x14ac:dyDescent="0.25">
      <c r="A41" s="620"/>
      <c r="B41" s="620"/>
      <c r="C41" s="17"/>
      <c r="D41" s="620" t="s">
        <v>5855</v>
      </c>
      <c r="E41" s="17" t="s">
        <v>421</v>
      </c>
      <c r="F41" s="17">
        <v>4.9000000000000004</v>
      </c>
      <c r="G41" s="187"/>
      <c r="H41" s="172">
        <f t="shared" ref="H41:H44" si="2">F41*G41</f>
        <v>0</v>
      </c>
    </row>
    <row r="42" spans="1:8" x14ac:dyDescent="0.25">
      <c r="A42" s="620"/>
      <c r="B42" s="620"/>
      <c r="C42" s="17"/>
      <c r="D42" s="620" t="s">
        <v>5854</v>
      </c>
      <c r="E42" s="17" t="s">
        <v>421</v>
      </c>
      <c r="F42" s="17">
        <v>5.2</v>
      </c>
      <c r="G42" s="187"/>
      <c r="H42" s="172">
        <f t="shared" si="2"/>
        <v>0</v>
      </c>
    </row>
    <row r="43" spans="1:8" ht="26.4" x14ac:dyDescent="0.25">
      <c r="A43" s="620"/>
      <c r="B43" s="620"/>
      <c r="C43" s="17" t="s">
        <v>39</v>
      </c>
      <c r="D43" s="620" t="s">
        <v>6724</v>
      </c>
      <c r="E43" s="17"/>
      <c r="F43" s="17"/>
      <c r="G43" s="191"/>
      <c r="H43" s="172"/>
    </row>
    <row r="44" spans="1:8" x14ac:dyDescent="0.25">
      <c r="A44" s="620"/>
      <c r="B44" s="620"/>
      <c r="C44" s="17"/>
      <c r="D44" s="620" t="s">
        <v>6554</v>
      </c>
      <c r="E44" s="17" t="s">
        <v>421</v>
      </c>
      <c r="F44" s="17">
        <v>3.6</v>
      </c>
      <c r="G44" s="187"/>
      <c r="H44" s="172">
        <f t="shared" si="2"/>
        <v>0</v>
      </c>
    </row>
    <row r="45" spans="1:8" x14ac:dyDescent="0.25">
      <c r="A45" s="620" t="s">
        <v>1308</v>
      </c>
      <c r="B45" s="620"/>
      <c r="C45" s="17"/>
      <c r="D45" s="32" t="s">
        <v>66</v>
      </c>
      <c r="E45" s="17"/>
      <c r="F45" s="17"/>
      <c r="G45" s="17"/>
      <c r="H45" s="189"/>
    </row>
    <row r="46" spans="1:8" x14ac:dyDescent="0.25">
      <c r="A46" s="620"/>
      <c r="B46" s="620" t="s">
        <v>1309</v>
      </c>
      <c r="C46" s="17"/>
      <c r="D46" s="620" t="s">
        <v>1312</v>
      </c>
      <c r="E46" s="17" t="s">
        <v>80</v>
      </c>
      <c r="F46" s="17">
        <v>18</v>
      </c>
      <c r="G46" s="187"/>
      <c r="H46" s="172">
        <f>F46*G46</f>
        <v>0</v>
      </c>
    </row>
    <row r="47" spans="1:8" x14ac:dyDescent="0.25">
      <c r="A47" s="620"/>
      <c r="B47" s="620" t="s">
        <v>1310</v>
      </c>
      <c r="C47" s="17"/>
      <c r="D47" s="620" t="s">
        <v>1313</v>
      </c>
      <c r="E47" s="17" t="s">
        <v>80</v>
      </c>
      <c r="F47" s="17">
        <v>20</v>
      </c>
      <c r="G47" s="187"/>
      <c r="H47" s="172">
        <f>F47*G47</f>
        <v>0</v>
      </c>
    </row>
    <row r="48" spans="1:8" x14ac:dyDescent="0.25">
      <c r="A48" s="620"/>
      <c r="B48" s="620" t="s">
        <v>1311</v>
      </c>
      <c r="C48" s="17"/>
      <c r="D48" s="620" t="s">
        <v>1314</v>
      </c>
      <c r="E48" s="17" t="s">
        <v>80</v>
      </c>
      <c r="F48" s="17">
        <v>20</v>
      </c>
      <c r="G48" s="187"/>
      <c r="H48" s="172">
        <f>F48*G48</f>
        <v>0</v>
      </c>
    </row>
    <row r="49" spans="1:8" ht="26.4" x14ac:dyDescent="0.25">
      <c r="A49" s="620" t="s">
        <v>1212</v>
      </c>
      <c r="B49" s="620" t="s">
        <v>6556</v>
      </c>
      <c r="C49" s="17"/>
      <c r="D49" s="32" t="s">
        <v>5834</v>
      </c>
      <c r="E49" s="11" t="s">
        <v>124</v>
      </c>
      <c r="F49" s="17">
        <v>80300</v>
      </c>
      <c r="G49" s="187"/>
      <c r="H49" s="172">
        <f>F49*G49</f>
        <v>0</v>
      </c>
    </row>
    <row r="50" spans="1:8" x14ac:dyDescent="0.25">
      <c r="A50" s="620"/>
      <c r="B50" s="620"/>
      <c r="C50" s="17"/>
      <c r="D50" s="620"/>
      <c r="E50" s="17"/>
      <c r="F50" s="17"/>
      <c r="G50" s="15"/>
      <c r="H50" s="189"/>
    </row>
    <row r="51" spans="1:8" x14ac:dyDescent="0.25">
      <c r="A51" s="620"/>
      <c r="B51" s="620"/>
      <c r="C51" s="17"/>
      <c r="D51" s="620"/>
      <c r="E51" s="17"/>
      <c r="F51" s="17"/>
      <c r="G51" s="15"/>
      <c r="H51" s="189"/>
    </row>
    <row r="52" spans="1:8" x14ac:dyDescent="0.25">
      <c r="A52" s="15"/>
      <c r="B52" s="15"/>
      <c r="C52" s="17"/>
      <c r="D52" s="15"/>
      <c r="E52" s="17"/>
      <c r="F52" s="15"/>
      <c r="G52" s="15"/>
      <c r="H52" s="189"/>
    </row>
    <row r="53" spans="1:8" x14ac:dyDescent="0.25">
      <c r="A53" s="183" t="s">
        <v>34</v>
      </c>
      <c r="B53" s="183"/>
      <c r="C53" s="183"/>
      <c r="D53" s="183"/>
      <c r="E53" s="179"/>
      <c r="F53" s="183"/>
      <c r="G53" s="183"/>
      <c r="H53" s="174">
        <f>SUM(H5:H52)</f>
        <v>0</v>
      </c>
    </row>
    <row r="1048329" spans="5:5" x14ac:dyDescent="0.25">
      <c r="E1048329" s="11"/>
    </row>
  </sheetData>
  <sheetProtection algorithmName="SHA-512" hashValue="ueEA4VMYEUGl5u4WEH3Mhc9HY3Ib8pwXsybxksGNBiWN5PrzBWuhXSmDMXnp0+WSSBaJAzUx4VBw7AXHalH0kw==" saltValue="oUhYZg0PtNVXkPJP6EhcyA==" spinCount="100000" sheet="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A7A28-55CC-4276-91C3-8A242EC1F58A}">
  <sheetPr codeName="Sheet16">
    <tabColor theme="9" tint="0.79998168889431442"/>
  </sheetPr>
  <dimension ref="A1:H1048303"/>
  <sheetViews>
    <sheetView zoomScaleNormal="100" workbookViewId="0">
      <selection activeCell="G11" sqref="G11"/>
    </sheetView>
  </sheetViews>
  <sheetFormatPr defaultRowHeight="13.2" x14ac:dyDescent="0.25"/>
  <cols>
    <col min="1" max="1" width="9.33203125" style="12" customWidth="1"/>
    <col min="2" max="2" width="9" style="12" bestFit="1" customWidth="1"/>
    <col min="3" max="3" width="3.109375" style="12" bestFit="1" customWidth="1"/>
    <col min="4" max="4" width="40.6640625" style="12" customWidth="1"/>
    <col min="5" max="5" width="23.33203125" style="12" bestFit="1" customWidth="1"/>
    <col min="6" max="8" width="20.6640625" style="12" customWidth="1"/>
    <col min="9" max="216" width="9.109375" style="12"/>
    <col min="217" max="217" width="9.33203125" style="12" customWidth="1"/>
    <col min="218" max="218" width="6.6640625" style="12" customWidth="1"/>
    <col min="219" max="219" width="40.6640625" style="12" customWidth="1"/>
    <col min="220" max="223" width="9.33203125" style="12" customWidth="1"/>
    <col min="224" max="472" width="9.109375" style="12"/>
    <col min="473" max="473" width="9.33203125" style="12" customWidth="1"/>
    <col min="474" max="474" width="6.6640625" style="12" customWidth="1"/>
    <col min="475" max="475" width="40.6640625" style="12" customWidth="1"/>
    <col min="476" max="479" width="9.33203125" style="12" customWidth="1"/>
    <col min="480" max="728" width="9.109375" style="12"/>
    <col min="729" max="729" width="9.33203125" style="12" customWidth="1"/>
    <col min="730" max="730" width="6.6640625" style="12" customWidth="1"/>
    <col min="731" max="731" width="40.6640625" style="12" customWidth="1"/>
    <col min="732" max="735" width="9.33203125" style="12" customWidth="1"/>
    <col min="736" max="984" width="9.109375" style="12"/>
    <col min="985" max="985" width="9.33203125" style="12" customWidth="1"/>
    <col min="986" max="986" width="6.6640625" style="12" customWidth="1"/>
    <col min="987" max="987" width="40.6640625" style="12" customWidth="1"/>
    <col min="988" max="991" width="9.33203125" style="12" customWidth="1"/>
    <col min="992" max="1240" width="9.109375" style="12"/>
    <col min="1241" max="1241" width="9.33203125" style="12" customWidth="1"/>
    <col min="1242" max="1242" width="6.6640625" style="12" customWidth="1"/>
    <col min="1243" max="1243" width="40.6640625" style="12" customWidth="1"/>
    <col min="1244" max="1247" width="9.33203125" style="12" customWidth="1"/>
    <col min="1248" max="1496" width="9.109375" style="12"/>
    <col min="1497" max="1497" width="9.33203125" style="12" customWidth="1"/>
    <col min="1498" max="1498" width="6.6640625" style="12" customWidth="1"/>
    <col min="1499" max="1499" width="40.6640625" style="12" customWidth="1"/>
    <col min="1500" max="1503" width="9.33203125" style="12" customWidth="1"/>
    <col min="1504" max="1752" width="9.109375" style="12"/>
    <col min="1753" max="1753" width="9.33203125" style="12" customWidth="1"/>
    <col min="1754" max="1754" width="6.6640625" style="12" customWidth="1"/>
    <col min="1755" max="1755" width="40.6640625" style="12" customWidth="1"/>
    <col min="1756" max="1759" width="9.33203125" style="12" customWidth="1"/>
    <col min="1760" max="2008" width="9.109375" style="12"/>
    <col min="2009" max="2009" width="9.33203125" style="12" customWidth="1"/>
    <col min="2010" max="2010" width="6.6640625" style="12" customWidth="1"/>
    <col min="2011" max="2011" width="40.6640625" style="12" customWidth="1"/>
    <col min="2012" max="2015" width="9.33203125" style="12" customWidth="1"/>
    <col min="2016" max="2264" width="9.109375" style="12"/>
    <col min="2265" max="2265" width="9.33203125" style="12" customWidth="1"/>
    <col min="2266" max="2266" width="6.6640625" style="12" customWidth="1"/>
    <col min="2267" max="2267" width="40.6640625" style="12" customWidth="1"/>
    <col min="2268" max="2271" width="9.33203125" style="12" customWidth="1"/>
    <col min="2272" max="2520" width="9.109375" style="12"/>
    <col min="2521" max="2521" width="9.33203125" style="12" customWidth="1"/>
    <col min="2522" max="2522" width="6.6640625" style="12" customWidth="1"/>
    <col min="2523" max="2523" width="40.6640625" style="12" customWidth="1"/>
    <col min="2524" max="2527" width="9.33203125" style="12" customWidth="1"/>
    <col min="2528" max="2776" width="9.109375" style="12"/>
    <col min="2777" max="2777" width="9.33203125" style="12" customWidth="1"/>
    <col min="2778" max="2778" width="6.6640625" style="12" customWidth="1"/>
    <col min="2779" max="2779" width="40.6640625" style="12" customWidth="1"/>
    <col min="2780" max="2783" width="9.33203125" style="12" customWidth="1"/>
    <col min="2784" max="3032" width="9.109375" style="12"/>
    <col min="3033" max="3033" width="9.33203125" style="12" customWidth="1"/>
    <col min="3034" max="3034" width="6.6640625" style="12" customWidth="1"/>
    <col min="3035" max="3035" width="40.6640625" style="12" customWidth="1"/>
    <col min="3036" max="3039" width="9.33203125" style="12" customWidth="1"/>
    <col min="3040" max="3288" width="9.109375" style="12"/>
    <col min="3289" max="3289" width="9.33203125" style="12" customWidth="1"/>
    <col min="3290" max="3290" width="6.6640625" style="12" customWidth="1"/>
    <col min="3291" max="3291" width="40.6640625" style="12" customWidth="1"/>
    <col min="3292" max="3295" width="9.33203125" style="12" customWidth="1"/>
    <col min="3296" max="3544" width="9.109375" style="12"/>
    <col min="3545" max="3545" width="9.33203125" style="12" customWidth="1"/>
    <col min="3546" max="3546" width="6.6640625" style="12" customWidth="1"/>
    <col min="3547" max="3547" width="40.6640625" style="12" customWidth="1"/>
    <col min="3548" max="3551" width="9.33203125" style="12" customWidth="1"/>
    <col min="3552" max="3800" width="9.109375" style="12"/>
    <col min="3801" max="3801" width="9.33203125" style="12" customWidth="1"/>
    <col min="3802" max="3802" width="6.6640625" style="12" customWidth="1"/>
    <col min="3803" max="3803" width="40.6640625" style="12" customWidth="1"/>
    <col min="3804" max="3807" width="9.33203125" style="12" customWidth="1"/>
    <col min="3808" max="4056" width="9.109375" style="12"/>
    <col min="4057" max="4057" width="9.33203125" style="12" customWidth="1"/>
    <col min="4058" max="4058" width="6.6640625" style="12" customWidth="1"/>
    <col min="4059" max="4059" width="40.6640625" style="12" customWidth="1"/>
    <col min="4060" max="4063" width="9.33203125" style="12" customWidth="1"/>
    <col min="4064" max="4312" width="9.109375" style="12"/>
    <col min="4313" max="4313" width="9.33203125" style="12" customWidth="1"/>
    <col min="4314" max="4314" width="6.6640625" style="12" customWidth="1"/>
    <col min="4315" max="4315" width="40.6640625" style="12" customWidth="1"/>
    <col min="4316" max="4319" width="9.33203125" style="12" customWidth="1"/>
    <col min="4320" max="4568" width="9.109375" style="12"/>
    <col min="4569" max="4569" width="9.33203125" style="12" customWidth="1"/>
    <col min="4570" max="4570" width="6.6640625" style="12" customWidth="1"/>
    <col min="4571" max="4571" width="40.6640625" style="12" customWidth="1"/>
    <col min="4572" max="4575" width="9.33203125" style="12" customWidth="1"/>
    <col min="4576" max="4824" width="9.109375" style="12"/>
    <col min="4825" max="4825" width="9.33203125" style="12" customWidth="1"/>
    <col min="4826" max="4826" width="6.6640625" style="12" customWidth="1"/>
    <col min="4827" max="4827" width="40.6640625" style="12" customWidth="1"/>
    <col min="4828" max="4831" width="9.33203125" style="12" customWidth="1"/>
    <col min="4832" max="5080" width="9.109375" style="12"/>
    <col min="5081" max="5081" width="9.33203125" style="12" customWidth="1"/>
    <col min="5082" max="5082" width="6.6640625" style="12" customWidth="1"/>
    <col min="5083" max="5083" width="40.6640625" style="12" customWidth="1"/>
    <col min="5084" max="5087" width="9.33203125" style="12" customWidth="1"/>
    <col min="5088" max="5336" width="9.109375" style="12"/>
    <col min="5337" max="5337" width="9.33203125" style="12" customWidth="1"/>
    <col min="5338" max="5338" width="6.6640625" style="12" customWidth="1"/>
    <col min="5339" max="5339" width="40.6640625" style="12" customWidth="1"/>
    <col min="5340" max="5343" width="9.33203125" style="12" customWidth="1"/>
    <col min="5344" max="5592" width="9.109375" style="12"/>
    <col min="5593" max="5593" width="9.33203125" style="12" customWidth="1"/>
    <col min="5594" max="5594" width="6.6640625" style="12" customWidth="1"/>
    <col min="5595" max="5595" width="40.6640625" style="12" customWidth="1"/>
    <col min="5596" max="5599" width="9.33203125" style="12" customWidth="1"/>
    <col min="5600" max="5848" width="9.109375" style="12"/>
    <col min="5849" max="5849" width="9.33203125" style="12" customWidth="1"/>
    <col min="5850" max="5850" width="6.6640625" style="12" customWidth="1"/>
    <col min="5851" max="5851" width="40.6640625" style="12" customWidth="1"/>
    <col min="5852" max="5855" width="9.33203125" style="12" customWidth="1"/>
    <col min="5856" max="6104" width="9.109375" style="12"/>
    <col min="6105" max="6105" width="9.33203125" style="12" customWidth="1"/>
    <col min="6106" max="6106" width="6.6640625" style="12" customWidth="1"/>
    <col min="6107" max="6107" width="40.6640625" style="12" customWidth="1"/>
    <col min="6108" max="6111" width="9.33203125" style="12" customWidth="1"/>
    <col min="6112" max="6360" width="9.109375" style="12"/>
    <col min="6361" max="6361" width="9.33203125" style="12" customWidth="1"/>
    <col min="6362" max="6362" width="6.6640625" style="12" customWidth="1"/>
    <col min="6363" max="6363" width="40.6640625" style="12" customWidth="1"/>
    <col min="6364" max="6367" width="9.33203125" style="12" customWidth="1"/>
    <col min="6368" max="6616" width="9.109375" style="12"/>
    <col min="6617" max="6617" width="9.33203125" style="12" customWidth="1"/>
    <col min="6618" max="6618" width="6.6640625" style="12" customWidth="1"/>
    <col min="6619" max="6619" width="40.6640625" style="12" customWidth="1"/>
    <col min="6620" max="6623" width="9.33203125" style="12" customWidth="1"/>
    <col min="6624" max="6872" width="9.109375" style="12"/>
    <col min="6873" max="6873" width="9.33203125" style="12" customWidth="1"/>
    <col min="6874" max="6874" width="6.6640625" style="12" customWidth="1"/>
    <col min="6875" max="6875" width="40.6640625" style="12" customWidth="1"/>
    <col min="6876" max="6879" width="9.33203125" style="12" customWidth="1"/>
    <col min="6880" max="7128" width="9.109375" style="12"/>
    <col min="7129" max="7129" width="9.33203125" style="12" customWidth="1"/>
    <col min="7130" max="7130" width="6.6640625" style="12" customWidth="1"/>
    <col min="7131" max="7131" width="40.6640625" style="12" customWidth="1"/>
    <col min="7132" max="7135" width="9.33203125" style="12" customWidth="1"/>
    <col min="7136" max="7384" width="9.109375" style="12"/>
    <col min="7385" max="7385" width="9.33203125" style="12" customWidth="1"/>
    <col min="7386" max="7386" width="6.6640625" style="12" customWidth="1"/>
    <col min="7387" max="7387" width="40.6640625" style="12" customWidth="1"/>
    <col min="7388" max="7391" width="9.33203125" style="12" customWidth="1"/>
    <col min="7392" max="7640" width="9.109375" style="12"/>
    <col min="7641" max="7641" width="9.33203125" style="12" customWidth="1"/>
    <col min="7642" max="7642" width="6.6640625" style="12" customWidth="1"/>
    <col min="7643" max="7643" width="40.6640625" style="12" customWidth="1"/>
    <col min="7644" max="7647" width="9.33203125" style="12" customWidth="1"/>
    <col min="7648" max="7896" width="9.109375" style="12"/>
    <col min="7897" max="7897" width="9.33203125" style="12" customWidth="1"/>
    <col min="7898" max="7898" width="6.6640625" style="12" customWidth="1"/>
    <col min="7899" max="7899" width="40.6640625" style="12" customWidth="1"/>
    <col min="7900" max="7903" width="9.33203125" style="12" customWidth="1"/>
    <col min="7904" max="8152" width="9.109375" style="12"/>
    <col min="8153" max="8153" width="9.33203125" style="12" customWidth="1"/>
    <col min="8154" max="8154" width="6.6640625" style="12" customWidth="1"/>
    <col min="8155" max="8155" width="40.6640625" style="12" customWidth="1"/>
    <col min="8156" max="8159" width="9.33203125" style="12" customWidth="1"/>
    <col min="8160" max="8408" width="9.109375" style="12"/>
    <col min="8409" max="8409" width="9.33203125" style="12" customWidth="1"/>
    <col min="8410" max="8410" width="6.6640625" style="12" customWidth="1"/>
    <col min="8411" max="8411" width="40.6640625" style="12" customWidth="1"/>
    <col min="8412" max="8415" width="9.33203125" style="12" customWidth="1"/>
    <col min="8416" max="8664" width="9.109375" style="12"/>
    <col min="8665" max="8665" width="9.33203125" style="12" customWidth="1"/>
    <col min="8666" max="8666" width="6.6640625" style="12" customWidth="1"/>
    <col min="8667" max="8667" width="40.6640625" style="12" customWidth="1"/>
    <col min="8668" max="8671" width="9.33203125" style="12" customWidth="1"/>
    <col min="8672" max="8920" width="9.109375" style="12"/>
    <col min="8921" max="8921" width="9.33203125" style="12" customWidth="1"/>
    <col min="8922" max="8922" width="6.6640625" style="12" customWidth="1"/>
    <col min="8923" max="8923" width="40.6640625" style="12" customWidth="1"/>
    <col min="8924" max="8927" width="9.33203125" style="12" customWidth="1"/>
    <col min="8928" max="9176" width="9.109375" style="12"/>
    <col min="9177" max="9177" width="9.33203125" style="12" customWidth="1"/>
    <col min="9178" max="9178" width="6.6640625" style="12" customWidth="1"/>
    <col min="9179" max="9179" width="40.6640625" style="12" customWidth="1"/>
    <col min="9180" max="9183" width="9.33203125" style="12" customWidth="1"/>
    <col min="9184" max="9432" width="9.109375" style="12"/>
    <col min="9433" max="9433" width="9.33203125" style="12" customWidth="1"/>
    <col min="9434" max="9434" width="6.6640625" style="12" customWidth="1"/>
    <col min="9435" max="9435" width="40.6640625" style="12" customWidth="1"/>
    <col min="9436" max="9439" width="9.33203125" style="12" customWidth="1"/>
    <col min="9440" max="9688" width="9.109375" style="12"/>
    <col min="9689" max="9689" width="9.33203125" style="12" customWidth="1"/>
    <col min="9690" max="9690" width="6.6640625" style="12" customWidth="1"/>
    <col min="9691" max="9691" width="40.6640625" style="12" customWidth="1"/>
    <col min="9692" max="9695" width="9.33203125" style="12" customWidth="1"/>
    <col min="9696" max="9944" width="9.109375" style="12"/>
    <col min="9945" max="9945" width="9.33203125" style="12" customWidth="1"/>
    <col min="9946" max="9946" width="6.6640625" style="12" customWidth="1"/>
    <col min="9947" max="9947" width="40.6640625" style="12" customWidth="1"/>
    <col min="9948" max="9951" width="9.33203125" style="12" customWidth="1"/>
    <col min="9952" max="10200" width="9.109375" style="12"/>
    <col min="10201" max="10201" width="9.33203125" style="12" customWidth="1"/>
    <col min="10202" max="10202" width="6.6640625" style="12" customWidth="1"/>
    <col min="10203" max="10203" width="40.6640625" style="12" customWidth="1"/>
    <col min="10204" max="10207" width="9.33203125" style="12" customWidth="1"/>
    <col min="10208" max="10456" width="9.109375" style="12"/>
    <col min="10457" max="10457" width="9.33203125" style="12" customWidth="1"/>
    <col min="10458" max="10458" width="6.6640625" style="12" customWidth="1"/>
    <col min="10459" max="10459" width="40.6640625" style="12" customWidth="1"/>
    <col min="10460" max="10463" width="9.33203125" style="12" customWidth="1"/>
    <col min="10464" max="10712" width="9.109375" style="12"/>
    <col min="10713" max="10713" width="9.33203125" style="12" customWidth="1"/>
    <col min="10714" max="10714" width="6.6640625" style="12" customWidth="1"/>
    <col min="10715" max="10715" width="40.6640625" style="12" customWidth="1"/>
    <col min="10716" max="10719" width="9.33203125" style="12" customWidth="1"/>
    <col min="10720" max="10968" width="9.109375" style="12"/>
    <col min="10969" max="10969" width="9.33203125" style="12" customWidth="1"/>
    <col min="10970" max="10970" width="6.6640625" style="12" customWidth="1"/>
    <col min="10971" max="10971" width="40.6640625" style="12" customWidth="1"/>
    <col min="10972" max="10975" width="9.33203125" style="12" customWidth="1"/>
    <col min="10976" max="11224" width="9.109375" style="12"/>
    <col min="11225" max="11225" width="9.33203125" style="12" customWidth="1"/>
    <col min="11226" max="11226" width="6.6640625" style="12" customWidth="1"/>
    <col min="11227" max="11227" width="40.6640625" style="12" customWidth="1"/>
    <col min="11228" max="11231" width="9.33203125" style="12" customWidth="1"/>
    <col min="11232" max="11480" width="9.109375" style="12"/>
    <col min="11481" max="11481" width="9.33203125" style="12" customWidth="1"/>
    <col min="11482" max="11482" width="6.6640625" style="12" customWidth="1"/>
    <col min="11483" max="11483" width="40.6640625" style="12" customWidth="1"/>
    <col min="11484" max="11487" width="9.33203125" style="12" customWidth="1"/>
    <col min="11488" max="11736" width="9.109375" style="12"/>
    <col min="11737" max="11737" width="9.33203125" style="12" customWidth="1"/>
    <col min="11738" max="11738" width="6.6640625" style="12" customWidth="1"/>
    <col min="11739" max="11739" width="40.6640625" style="12" customWidth="1"/>
    <col min="11740" max="11743" width="9.33203125" style="12" customWidth="1"/>
    <col min="11744" max="11992" width="9.109375" style="12"/>
    <col min="11993" max="11993" width="9.33203125" style="12" customWidth="1"/>
    <col min="11994" max="11994" width="6.6640625" style="12" customWidth="1"/>
    <col min="11995" max="11995" width="40.6640625" style="12" customWidth="1"/>
    <col min="11996" max="11999" width="9.33203125" style="12" customWidth="1"/>
    <col min="12000" max="12248" width="9.109375" style="12"/>
    <col min="12249" max="12249" width="9.33203125" style="12" customWidth="1"/>
    <col min="12250" max="12250" width="6.6640625" style="12" customWidth="1"/>
    <col min="12251" max="12251" width="40.6640625" style="12" customWidth="1"/>
    <col min="12252" max="12255" width="9.33203125" style="12" customWidth="1"/>
    <col min="12256" max="12504" width="9.109375" style="12"/>
    <col min="12505" max="12505" width="9.33203125" style="12" customWidth="1"/>
    <col min="12506" max="12506" width="6.6640625" style="12" customWidth="1"/>
    <col min="12507" max="12507" width="40.6640625" style="12" customWidth="1"/>
    <col min="12508" max="12511" width="9.33203125" style="12" customWidth="1"/>
    <col min="12512" max="12760" width="9.109375" style="12"/>
    <col min="12761" max="12761" width="9.33203125" style="12" customWidth="1"/>
    <col min="12762" max="12762" width="6.6640625" style="12" customWidth="1"/>
    <col min="12763" max="12763" width="40.6640625" style="12" customWidth="1"/>
    <col min="12764" max="12767" width="9.33203125" style="12" customWidth="1"/>
    <col min="12768" max="13016" width="9.109375" style="12"/>
    <col min="13017" max="13017" width="9.33203125" style="12" customWidth="1"/>
    <col min="13018" max="13018" width="6.6640625" style="12" customWidth="1"/>
    <col min="13019" max="13019" width="40.6640625" style="12" customWidth="1"/>
    <col min="13020" max="13023" width="9.33203125" style="12" customWidth="1"/>
    <col min="13024" max="13272" width="9.109375" style="12"/>
    <col min="13273" max="13273" width="9.33203125" style="12" customWidth="1"/>
    <col min="13274" max="13274" width="6.6640625" style="12" customWidth="1"/>
    <col min="13275" max="13275" width="40.6640625" style="12" customWidth="1"/>
    <col min="13276" max="13279" width="9.33203125" style="12" customWidth="1"/>
    <col min="13280" max="13528" width="9.109375" style="12"/>
    <col min="13529" max="13529" width="9.33203125" style="12" customWidth="1"/>
    <col min="13530" max="13530" width="6.6640625" style="12" customWidth="1"/>
    <col min="13531" max="13531" width="40.6640625" style="12" customWidth="1"/>
    <col min="13532" max="13535" width="9.33203125" style="12" customWidth="1"/>
    <col min="13536" max="13784" width="9.109375" style="12"/>
    <col min="13785" max="13785" width="9.33203125" style="12" customWidth="1"/>
    <col min="13786" max="13786" width="6.6640625" style="12" customWidth="1"/>
    <col min="13787" max="13787" width="40.6640625" style="12" customWidth="1"/>
    <col min="13788" max="13791" width="9.33203125" style="12" customWidth="1"/>
    <col min="13792" max="14040" width="9.109375" style="12"/>
    <col min="14041" max="14041" width="9.33203125" style="12" customWidth="1"/>
    <col min="14042" max="14042" width="6.6640625" style="12" customWidth="1"/>
    <col min="14043" max="14043" width="40.6640625" style="12" customWidth="1"/>
    <col min="14044" max="14047" width="9.33203125" style="12" customWidth="1"/>
    <col min="14048" max="14296" width="9.109375" style="12"/>
    <col min="14297" max="14297" width="9.33203125" style="12" customWidth="1"/>
    <col min="14298" max="14298" width="6.6640625" style="12" customWidth="1"/>
    <col min="14299" max="14299" width="40.6640625" style="12" customWidth="1"/>
    <col min="14300" max="14303" width="9.33203125" style="12" customWidth="1"/>
    <col min="14304" max="14552" width="9.109375" style="12"/>
    <col min="14553" max="14553" width="9.33203125" style="12" customWidth="1"/>
    <col min="14554" max="14554" width="6.6640625" style="12" customWidth="1"/>
    <col min="14555" max="14555" width="40.6640625" style="12" customWidth="1"/>
    <col min="14556" max="14559" width="9.33203125" style="12" customWidth="1"/>
    <col min="14560" max="14808" width="9.109375" style="12"/>
    <col min="14809" max="14809" width="9.33203125" style="12" customWidth="1"/>
    <col min="14810" max="14810" width="6.6640625" style="12" customWidth="1"/>
    <col min="14811" max="14811" width="40.6640625" style="12" customWidth="1"/>
    <col min="14812" max="14815" width="9.33203125" style="12" customWidth="1"/>
    <col min="14816" max="15064" width="9.109375" style="12"/>
    <col min="15065" max="15065" width="9.33203125" style="12" customWidth="1"/>
    <col min="15066" max="15066" width="6.6640625" style="12" customWidth="1"/>
    <col min="15067" max="15067" width="40.6640625" style="12" customWidth="1"/>
    <col min="15068" max="15071" width="9.33203125" style="12" customWidth="1"/>
    <col min="15072" max="15320" width="9.109375" style="12"/>
    <col min="15321" max="15321" width="9.33203125" style="12" customWidth="1"/>
    <col min="15322" max="15322" width="6.6640625" style="12" customWidth="1"/>
    <col min="15323" max="15323" width="40.6640625" style="12" customWidth="1"/>
    <col min="15324" max="15327" width="9.33203125" style="12" customWidth="1"/>
    <col min="15328" max="15576" width="9.109375" style="12"/>
    <col min="15577" max="15577" width="9.33203125" style="12" customWidth="1"/>
    <col min="15578" max="15578" width="6.6640625" style="12" customWidth="1"/>
    <col min="15579" max="15579" width="40.6640625" style="12" customWidth="1"/>
    <col min="15580" max="15583" width="9.33203125" style="12" customWidth="1"/>
    <col min="15584" max="15832" width="9.109375" style="12"/>
    <col min="15833" max="15833" width="9.33203125" style="12" customWidth="1"/>
    <col min="15834" max="15834" width="6.6640625" style="12" customWidth="1"/>
    <col min="15835" max="15835" width="40.6640625" style="12" customWidth="1"/>
    <col min="15836" max="15839" width="9.33203125" style="12" customWidth="1"/>
    <col min="15840" max="16088" width="9.109375" style="12"/>
    <col min="16089" max="16089" width="9.33203125" style="12" customWidth="1"/>
    <col min="16090" max="16090" width="6.6640625" style="12" customWidth="1"/>
    <col min="16091" max="16091" width="40.6640625" style="12" customWidth="1"/>
    <col min="16092" max="16095" width="9.33203125" style="12" customWidth="1"/>
    <col min="16096" max="16384" width="9.109375" style="12"/>
  </cols>
  <sheetData>
    <row r="1" spans="1:8" x14ac:dyDescent="0.25">
      <c r="A1" s="22" t="s">
        <v>1336</v>
      </c>
      <c r="B1" s="587"/>
      <c r="C1" s="587"/>
      <c r="D1" s="587"/>
      <c r="E1" s="771" t="s">
        <v>1337</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3"/>
      <c r="H3" s="173"/>
    </row>
    <row r="4" spans="1:8" x14ac:dyDescent="0.25">
      <c r="A4" s="618"/>
      <c r="B4" s="618"/>
      <c r="C4" s="665"/>
      <c r="D4" s="173"/>
      <c r="E4" s="11"/>
      <c r="F4" s="11"/>
      <c r="G4" s="173"/>
      <c r="H4" s="173"/>
    </row>
    <row r="5" spans="1:8" ht="26.4" x14ac:dyDescent="0.25">
      <c r="A5" s="668" t="s">
        <v>1350</v>
      </c>
      <c r="B5" s="668"/>
      <c r="C5" s="669"/>
      <c r="D5" s="623" t="s">
        <v>1351</v>
      </c>
      <c r="E5" s="17"/>
      <c r="F5" s="17"/>
      <c r="G5" s="17"/>
      <c r="H5" s="190"/>
    </row>
    <row r="6" spans="1:8" ht="15.6" x14ac:dyDescent="0.25">
      <c r="A6" s="668"/>
      <c r="B6" s="668" t="s">
        <v>1352</v>
      </c>
      <c r="C6" s="669"/>
      <c r="D6" s="620" t="s">
        <v>1246</v>
      </c>
      <c r="E6" s="17" t="s">
        <v>124</v>
      </c>
      <c r="F6" s="17">
        <v>4740</v>
      </c>
      <c r="G6" s="187"/>
      <c r="H6" s="172">
        <f>F6*G6</f>
        <v>0</v>
      </c>
    </row>
    <row r="7" spans="1:8" x14ac:dyDescent="0.25">
      <c r="A7" s="620" t="s">
        <v>1371</v>
      </c>
      <c r="B7" s="620"/>
      <c r="C7" s="17"/>
      <c r="D7" s="623" t="s">
        <v>1372</v>
      </c>
      <c r="E7" s="17"/>
      <c r="F7" s="17"/>
      <c r="G7" s="17"/>
      <c r="H7" s="172"/>
    </row>
    <row r="8" spans="1:8" ht="15.6" x14ac:dyDescent="0.25">
      <c r="A8" s="620"/>
      <c r="B8" s="620" t="s">
        <v>1373</v>
      </c>
      <c r="C8" s="17"/>
      <c r="D8" s="620" t="s">
        <v>1246</v>
      </c>
      <c r="E8" s="17" t="s">
        <v>124</v>
      </c>
      <c r="F8" s="17">
        <v>2000</v>
      </c>
      <c r="G8" s="187"/>
      <c r="H8" s="172">
        <f>F8*G8</f>
        <v>0</v>
      </c>
    </row>
    <row r="9" spans="1:8" ht="15.6" x14ac:dyDescent="0.25">
      <c r="A9" s="620"/>
      <c r="B9" s="620" t="s">
        <v>1374</v>
      </c>
      <c r="C9" s="17"/>
      <c r="D9" s="620" t="s">
        <v>1247</v>
      </c>
      <c r="E9" s="17" t="s">
        <v>124</v>
      </c>
      <c r="F9" s="17">
        <v>125</v>
      </c>
      <c r="G9" s="187"/>
      <c r="H9" s="172">
        <f>F9*G9</f>
        <v>0</v>
      </c>
    </row>
    <row r="10" spans="1:8" ht="15.6" x14ac:dyDescent="0.25">
      <c r="A10" s="620"/>
      <c r="B10" s="620" t="s">
        <v>1375</v>
      </c>
      <c r="C10" s="17"/>
      <c r="D10" s="620" t="s">
        <v>1248</v>
      </c>
      <c r="E10" s="17" t="s">
        <v>124</v>
      </c>
      <c r="F10" s="17">
        <v>125</v>
      </c>
      <c r="G10" s="187"/>
      <c r="H10" s="172">
        <f>F10*G10</f>
        <v>0</v>
      </c>
    </row>
    <row r="11" spans="1:8" ht="15.6" x14ac:dyDescent="0.25">
      <c r="A11" s="620"/>
      <c r="B11" s="620" t="s">
        <v>1377</v>
      </c>
      <c r="C11" s="17"/>
      <c r="D11" s="620" t="s">
        <v>1250</v>
      </c>
      <c r="E11" s="17" t="s">
        <v>124</v>
      </c>
      <c r="F11" s="17">
        <v>1000</v>
      </c>
      <c r="G11" s="187"/>
      <c r="H11" s="172">
        <f>F11*G11</f>
        <v>0</v>
      </c>
    </row>
    <row r="12" spans="1:8" ht="39.6" x14ac:dyDescent="0.25">
      <c r="A12" s="620" t="s">
        <v>1382</v>
      </c>
      <c r="B12" s="620"/>
      <c r="C12" s="17"/>
      <c r="D12" s="623" t="s">
        <v>1383</v>
      </c>
      <c r="E12" s="17"/>
      <c r="F12" s="17"/>
      <c r="G12" s="17"/>
      <c r="H12" s="190"/>
    </row>
    <row r="13" spans="1:8" ht="26.4" x14ac:dyDescent="0.25">
      <c r="A13" s="620"/>
      <c r="B13" s="620" t="s">
        <v>1384</v>
      </c>
      <c r="C13" s="17"/>
      <c r="D13" s="620" t="s">
        <v>1389</v>
      </c>
      <c r="E13" s="17" t="s">
        <v>124</v>
      </c>
      <c r="F13" s="17">
        <v>250</v>
      </c>
      <c r="G13" s="187"/>
      <c r="H13" s="172">
        <f>F13*G13</f>
        <v>0</v>
      </c>
    </row>
    <row r="14" spans="1:8" ht="15.6" x14ac:dyDescent="0.25">
      <c r="A14" s="620"/>
      <c r="B14" s="620" t="s">
        <v>1385</v>
      </c>
      <c r="C14" s="17"/>
      <c r="D14" s="620" t="s">
        <v>1390</v>
      </c>
      <c r="E14" s="17" t="s">
        <v>124</v>
      </c>
      <c r="F14" s="17">
        <v>50</v>
      </c>
      <c r="G14" s="187"/>
      <c r="H14" s="172">
        <f>F14*G14</f>
        <v>0</v>
      </c>
    </row>
    <row r="15" spans="1:8" ht="39.6" x14ac:dyDescent="0.25">
      <c r="A15" s="620" t="s">
        <v>1392</v>
      </c>
      <c r="B15" s="620"/>
      <c r="C15" s="17"/>
      <c r="D15" s="623" t="s">
        <v>1393</v>
      </c>
      <c r="E15" s="17"/>
      <c r="F15" s="17"/>
      <c r="G15" s="17"/>
      <c r="H15" s="190"/>
    </row>
    <row r="16" spans="1:8" ht="26.4" x14ac:dyDescent="0.25">
      <c r="A16" s="620"/>
      <c r="B16" s="620" t="s">
        <v>1394</v>
      </c>
      <c r="C16" s="17"/>
      <c r="D16" s="620" t="s">
        <v>1389</v>
      </c>
      <c r="E16" s="17" t="s">
        <v>124</v>
      </c>
      <c r="F16" s="17">
        <v>250</v>
      </c>
      <c r="G16" s="187"/>
      <c r="H16" s="172">
        <f>F16*G16</f>
        <v>0</v>
      </c>
    </row>
    <row r="17" spans="1:8" ht="15.6" x14ac:dyDescent="0.25">
      <c r="A17" s="620"/>
      <c r="B17" s="620" t="s">
        <v>1395</v>
      </c>
      <c r="C17" s="17"/>
      <c r="D17" s="620" t="s">
        <v>1390</v>
      </c>
      <c r="E17" s="17" t="s">
        <v>124</v>
      </c>
      <c r="F17" s="17">
        <v>50</v>
      </c>
      <c r="G17" s="187"/>
      <c r="H17" s="172">
        <f>F17*G17</f>
        <v>0</v>
      </c>
    </row>
    <row r="18" spans="1:8" ht="26.4" x14ac:dyDescent="0.25">
      <c r="A18" s="620" t="s">
        <v>1399</v>
      </c>
      <c r="B18" s="620"/>
      <c r="C18" s="17"/>
      <c r="D18" s="623" t="s">
        <v>1400</v>
      </c>
      <c r="E18" s="17"/>
      <c r="F18" s="17"/>
      <c r="G18" s="17"/>
      <c r="H18" s="190"/>
    </row>
    <row r="19" spans="1:8" ht="15.6" x14ac:dyDescent="0.25">
      <c r="A19" s="620"/>
      <c r="B19" s="620" t="s">
        <v>1401</v>
      </c>
      <c r="C19" s="17"/>
      <c r="D19" s="620" t="s">
        <v>1404</v>
      </c>
      <c r="E19" s="17" t="s">
        <v>124</v>
      </c>
      <c r="F19" s="17">
        <v>200</v>
      </c>
      <c r="G19" s="187"/>
      <c r="H19" s="172">
        <f>F19*G19</f>
        <v>0</v>
      </c>
    </row>
    <row r="20" spans="1:8" ht="15.6" x14ac:dyDescent="0.25">
      <c r="A20" s="620" t="s">
        <v>1406</v>
      </c>
      <c r="B20" s="620"/>
      <c r="C20" s="17"/>
      <c r="D20" s="32" t="s">
        <v>1282</v>
      </c>
      <c r="E20" s="17" t="s">
        <v>124</v>
      </c>
      <c r="F20" s="17">
        <v>2000</v>
      </c>
      <c r="G20" s="187"/>
      <c r="H20" s="172">
        <f>F20*G20</f>
        <v>0</v>
      </c>
    </row>
    <row r="21" spans="1:8" x14ac:dyDescent="0.25">
      <c r="A21" s="620" t="s">
        <v>1407</v>
      </c>
      <c r="B21" s="620"/>
      <c r="C21" s="17"/>
      <c r="D21" s="623" t="s">
        <v>1408</v>
      </c>
      <c r="E21" s="17"/>
      <c r="F21" s="17"/>
      <c r="G21" s="17"/>
      <c r="H21" s="190"/>
    </row>
    <row r="22" spans="1:8" x14ac:dyDescent="0.25">
      <c r="A22" s="620"/>
      <c r="B22" s="620" t="s">
        <v>1409</v>
      </c>
      <c r="C22" s="17"/>
      <c r="D22" s="620" t="s">
        <v>1412</v>
      </c>
      <c r="E22" s="17"/>
      <c r="F22" s="17"/>
      <c r="G22" s="17"/>
      <c r="H22" s="190"/>
    </row>
    <row r="23" spans="1:8" ht="26.4" x14ac:dyDescent="0.25">
      <c r="A23" s="620"/>
      <c r="B23" s="620"/>
      <c r="C23" s="17" t="s">
        <v>37</v>
      </c>
      <c r="D23" s="620" t="s">
        <v>1413</v>
      </c>
      <c r="E23" s="17" t="s">
        <v>2269</v>
      </c>
      <c r="F23" s="17">
        <v>4500</v>
      </c>
      <c r="G23" s="187"/>
      <c r="H23" s="172">
        <f t="shared" ref="H23" si="0">F23*G23</f>
        <v>0</v>
      </c>
    </row>
    <row r="24" spans="1:8" x14ac:dyDescent="0.25">
      <c r="A24" s="620"/>
      <c r="B24" s="620"/>
      <c r="C24" s="17"/>
      <c r="D24" s="620"/>
      <c r="E24" s="17"/>
      <c r="F24" s="17"/>
      <c r="G24" s="15"/>
      <c r="H24" s="190"/>
    </row>
    <row r="25" spans="1:8" x14ac:dyDescent="0.25">
      <c r="A25" s="620"/>
      <c r="B25" s="620"/>
      <c r="C25" s="17"/>
      <c r="D25" s="620"/>
      <c r="E25" s="17"/>
      <c r="F25" s="17"/>
      <c r="G25" s="15"/>
      <c r="H25" s="190"/>
    </row>
    <row r="26" spans="1:8" x14ac:dyDescent="0.25">
      <c r="A26" s="15"/>
      <c r="B26" s="15"/>
      <c r="C26" s="17"/>
      <c r="D26" s="15"/>
      <c r="E26" s="17"/>
      <c r="F26" s="15"/>
      <c r="G26" s="15"/>
      <c r="H26" s="190"/>
    </row>
    <row r="27" spans="1:8" x14ac:dyDescent="0.25">
      <c r="A27" s="183" t="s">
        <v>34</v>
      </c>
      <c r="B27" s="183"/>
      <c r="C27" s="183"/>
      <c r="D27" s="183"/>
      <c r="E27" s="179"/>
      <c r="F27" s="183"/>
      <c r="G27" s="183"/>
      <c r="H27" s="174">
        <f>SUM(H5:H26)</f>
        <v>0</v>
      </c>
    </row>
    <row r="1048303" spans="5:5" x14ac:dyDescent="0.25">
      <c r="E1048303" s="11"/>
    </row>
  </sheetData>
  <sheetProtection algorithmName="SHA-512" hashValue="DMSvxqojIy3rFpcrEHMDPUV65v6dC3Om/j6tpoBjgqd/yMDnEUz0eDXNb9rbzccfvZ9AvobBu87O+E1RWvAYCg==" saltValue="7evzNjOZUBXVKmOqPbNsqg=="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333D7-93DD-4AF5-9680-03E25C79B1E6}">
  <sheetPr codeName="Sheet17">
    <tabColor theme="9" tint="0.79998168889431442"/>
  </sheetPr>
  <dimension ref="A1:I1048314"/>
  <sheetViews>
    <sheetView topLeftCell="B13" zoomScaleNormal="100" workbookViewId="0">
      <selection activeCell="H21" sqref="H21"/>
    </sheetView>
  </sheetViews>
  <sheetFormatPr defaultRowHeight="13.2" x14ac:dyDescent="0.25"/>
  <cols>
    <col min="1" max="1" width="9.33203125" style="12" customWidth="1"/>
    <col min="2" max="2" width="9" style="12" bestFit="1" customWidth="1"/>
    <col min="3" max="3" width="3.109375" style="12" bestFit="1" customWidth="1"/>
    <col min="4" max="4" width="3.6640625" style="12" customWidth="1"/>
    <col min="5" max="5" width="40.6640625" style="12" customWidth="1"/>
    <col min="6" max="6" width="23.33203125" style="12" bestFit="1" customWidth="1"/>
    <col min="7" max="9" width="20.6640625" style="12" customWidth="1"/>
    <col min="10" max="213" width="9.109375" style="12"/>
    <col min="214" max="214" width="9.33203125" style="12" customWidth="1"/>
    <col min="215" max="215" width="6.6640625" style="12" customWidth="1"/>
    <col min="216" max="216" width="40.6640625" style="12" customWidth="1"/>
    <col min="217" max="220" width="9.33203125" style="12" customWidth="1"/>
    <col min="221" max="469" width="9.109375" style="12"/>
    <col min="470" max="470" width="9.33203125" style="12" customWidth="1"/>
    <col min="471" max="471" width="6.6640625" style="12" customWidth="1"/>
    <col min="472" max="472" width="40.6640625" style="12" customWidth="1"/>
    <col min="473" max="476" width="9.33203125" style="12" customWidth="1"/>
    <col min="477" max="725" width="9.109375" style="12"/>
    <col min="726" max="726" width="9.33203125" style="12" customWidth="1"/>
    <col min="727" max="727" width="6.6640625" style="12" customWidth="1"/>
    <col min="728" max="728" width="40.6640625" style="12" customWidth="1"/>
    <col min="729" max="732" width="9.33203125" style="12" customWidth="1"/>
    <col min="733" max="981" width="9.109375" style="12"/>
    <col min="982" max="982" width="9.33203125" style="12" customWidth="1"/>
    <col min="983" max="983" width="6.6640625" style="12" customWidth="1"/>
    <col min="984" max="984" width="40.6640625" style="12" customWidth="1"/>
    <col min="985" max="988" width="9.33203125" style="12" customWidth="1"/>
    <col min="989" max="1237" width="9.109375" style="12"/>
    <col min="1238" max="1238" width="9.33203125" style="12" customWidth="1"/>
    <col min="1239" max="1239" width="6.6640625" style="12" customWidth="1"/>
    <col min="1240" max="1240" width="40.6640625" style="12" customWidth="1"/>
    <col min="1241" max="1244" width="9.33203125" style="12" customWidth="1"/>
    <col min="1245" max="1493" width="9.109375" style="12"/>
    <col min="1494" max="1494" width="9.33203125" style="12" customWidth="1"/>
    <col min="1495" max="1495" width="6.6640625" style="12" customWidth="1"/>
    <col min="1496" max="1496" width="40.6640625" style="12" customWidth="1"/>
    <col min="1497" max="1500" width="9.33203125" style="12" customWidth="1"/>
    <col min="1501" max="1749" width="9.109375" style="12"/>
    <col min="1750" max="1750" width="9.33203125" style="12" customWidth="1"/>
    <col min="1751" max="1751" width="6.6640625" style="12" customWidth="1"/>
    <col min="1752" max="1752" width="40.6640625" style="12" customWidth="1"/>
    <col min="1753" max="1756" width="9.33203125" style="12" customWidth="1"/>
    <col min="1757" max="2005" width="9.109375" style="12"/>
    <col min="2006" max="2006" width="9.33203125" style="12" customWidth="1"/>
    <col min="2007" max="2007" width="6.6640625" style="12" customWidth="1"/>
    <col min="2008" max="2008" width="40.6640625" style="12" customWidth="1"/>
    <col min="2009" max="2012" width="9.33203125" style="12" customWidth="1"/>
    <col min="2013" max="2261" width="9.109375" style="12"/>
    <col min="2262" max="2262" width="9.33203125" style="12" customWidth="1"/>
    <col min="2263" max="2263" width="6.6640625" style="12" customWidth="1"/>
    <col min="2264" max="2264" width="40.6640625" style="12" customWidth="1"/>
    <col min="2265" max="2268" width="9.33203125" style="12" customWidth="1"/>
    <col min="2269" max="2517" width="9.109375" style="12"/>
    <col min="2518" max="2518" width="9.33203125" style="12" customWidth="1"/>
    <col min="2519" max="2519" width="6.6640625" style="12" customWidth="1"/>
    <col min="2520" max="2520" width="40.6640625" style="12" customWidth="1"/>
    <col min="2521" max="2524" width="9.33203125" style="12" customWidth="1"/>
    <col min="2525" max="2773" width="9.109375" style="12"/>
    <col min="2774" max="2774" width="9.33203125" style="12" customWidth="1"/>
    <col min="2775" max="2775" width="6.6640625" style="12" customWidth="1"/>
    <col min="2776" max="2776" width="40.6640625" style="12" customWidth="1"/>
    <col min="2777" max="2780" width="9.33203125" style="12" customWidth="1"/>
    <col min="2781" max="3029" width="9.109375" style="12"/>
    <col min="3030" max="3030" width="9.33203125" style="12" customWidth="1"/>
    <col min="3031" max="3031" width="6.6640625" style="12" customWidth="1"/>
    <col min="3032" max="3032" width="40.6640625" style="12" customWidth="1"/>
    <col min="3033" max="3036" width="9.33203125" style="12" customWidth="1"/>
    <col min="3037" max="3285" width="9.109375" style="12"/>
    <col min="3286" max="3286" width="9.33203125" style="12" customWidth="1"/>
    <col min="3287" max="3287" width="6.6640625" style="12" customWidth="1"/>
    <col min="3288" max="3288" width="40.6640625" style="12" customWidth="1"/>
    <col min="3289" max="3292" width="9.33203125" style="12" customWidth="1"/>
    <col min="3293" max="3541" width="9.109375" style="12"/>
    <col min="3542" max="3542" width="9.33203125" style="12" customWidth="1"/>
    <col min="3543" max="3543" width="6.6640625" style="12" customWidth="1"/>
    <col min="3544" max="3544" width="40.6640625" style="12" customWidth="1"/>
    <col min="3545" max="3548" width="9.33203125" style="12" customWidth="1"/>
    <col min="3549" max="3797" width="9.109375" style="12"/>
    <col min="3798" max="3798" width="9.33203125" style="12" customWidth="1"/>
    <col min="3799" max="3799" width="6.6640625" style="12" customWidth="1"/>
    <col min="3800" max="3800" width="40.6640625" style="12" customWidth="1"/>
    <col min="3801" max="3804" width="9.33203125" style="12" customWidth="1"/>
    <col min="3805" max="4053" width="9.109375" style="12"/>
    <col min="4054" max="4054" width="9.33203125" style="12" customWidth="1"/>
    <col min="4055" max="4055" width="6.6640625" style="12" customWidth="1"/>
    <col min="4056" max="4056" width="40.6640625" style="12" customWidth="1"/>
    <col min="4057" max="4060" width="9.33203125" style="12" customWidth="1"/>
    <col min="4061" max="4309" width="9.109375" style="12"/>
    <col min="4310" max="4310" width="9.33203125" style="12" customWidth="1"/>
    <col min="4311" max="4311" width="6.6640625" style="12" customWidth="1"/>
    <col min="4312" max="4312" width="40.6640625" style="12" customWidth="1"/>
    <col min="4313" max="4316" width="9.33203125" style="12" customWidth="1"/>
    <col min="4317" max="4565" width="9.109375" style="12"/>
    <col min="4566" max="4566" width="9.33203125" style="12" customWidth="1"/>
    <col min="4567" max="4567" width="6.6640625" style="12" customWidth="1"/>
    <col min="4568" max="4568" width="40.6640625" style="12" customWidth="1"/>
    <col min="4569" max="4572" width="9.33203125" style="12" customWidth="1"/>
    <col min="4573" max="4821" width="9.109375" style="12"/>
    <col min="4822" max="4822" width="9.33203125" style="12" customWidth="1"/>
    <col min="4823" max="4823" width="6.6640625" style="12" customWidth="1"/>
    <col min="4824" max="4824" width="40.6640625" style="12" customWidth="1"/>
    <col min="4825" max="4828" width="9.33203125" style="12" customWidth="1"/>
    <col min="4829" max="5077" width="9.109375" style="12"/>
    <col min="5078" max="5078" width="9.33203125" style="12" customWidth="1"/>
    <col min="5079" max="5079" width="6.6640625" style="12" customWidth="1"/>
    <col min="5080" max="5080" width="40.6640625" style="12" customWidth="1"/>
    <col min="5081" max="5084" width="9.33203125" style="12" customWidth="1"/>
    <col min="5085" max="5333" width="9.109375" style="12"/>
    <col min="5334" max="5334" width="9.33203125" style="12" customWidth="1"/>
    <col min="5335" max="5335" width="6.6640625" style="12" customWidth="1"/>
    <col min="5336" max="5336" width="40.6640625" style="12" customWidth="1"/>
    <col min="5337" max="5340" width="9.33203125" style="12" customWidth="1"/>
    <col min="5341" max="5589" width="9.109375" style="12"/>
    <col min="5590" max="5590" width="9.33203125" style="12" customWidth="1"/>
    <col min="5591" max="5591" width="6.6640625" style="12" customWidth="1"/>
    <col min="5592" max="5592" width="40.6640625" style="12" customWidth="1"/>
    <col min="5593" max="5596" width="9.33203125" style="12" customWidth="1"/>
    <col min="5597" max="5845" width="9.109375" style="12"/>
    <col min="5846" max="5846" width="9.33203125" style="12" customWidth="1"/>
    <col min="5847" max="5847" width="6.6640625" style="12" customWidth="1"/>
    <col min="5848" max="5848" width="40.6640625" style="12" customWidth="1"/>
    <col min="5849" max="5852" width="9.33203125" style="12" customWidth="1"/>
    <col min="5853" max="6101" width="9.109375" style="12"/>
    <col min="6102" max="6102" width="9.33203125" style="12" customWidth="1"/>
    <col min="6103" max="6103" width="6.6640625" style="12" customWidth="1"/>
    <col min="6104" max="6104" width="40.6640625" style="12" customWidth="1"/>
    <col min="6105" max="6108" width="9.33203125" style="12" customWidth="1"/>
    <col min="6109" max="6357" width="9.109375" style="12"/>
    <col min="6358" max="6358" width="9.33203125" style="12" customWidth="1"/>
    <col min="6359" max="6359" width="6.6640625" style="12" customWidth="1"/>
    <col min="6360" max="6360" width="40.6640625" style="12" customWidth="1"/>
    <col min="6361" max="6364" width="9.33203125" style="12" customWidth="1"/>
    <col min="6365" max="6613" width="9.109375" style="12"/>
    <col min="6614" max="6614" width="9.33203125" style="12" customWidth="1"/>
    <col min="6615" max="6615" width="6.6640625" style="12" customWidth="1"/>
    <col min="6616" max="6616" width="40.6640625" style="12" customWidth="1"/>
    <col min="6617" max="6620" width="9.33203125" style="12" customWidth="1"/>
    <col min="6621" max="6869" width="9.109375" style="12"/>
    <col min="6870" max="6870" width="9.33203125" style="12" customWidth="1"/>
    <col min="6871" max="6871" width="6.6640625" style="12" customWidth="1"/>
    <col min="6872" max="6872" width="40.6640625" style="12" customWidth="1"/>
    <col min="6873" max="6876" width="9.33203125" style="12" customWidth="1"/>
    <col min="6877" max="7125" width="9.109375" style="12"/>
    <col min="7126" max="7126" width="9.33203125" style="12" customWidth="1"/>
    <col min="7127" max="7127" width="6.6640625" style="12" customWidth="1"/>
    <col min="7128" max="7128" width="40.6640625" style="12" customWidth="1"/>
    <col min="7129" max="7132" width="9.33203125" style="12" customWidth="1"/>
    <col min="7133" max="7381" width="9.109375" style="12"/>
    <col min="7382" max="7382" width="9.33203125" style="12" customWidth="1"/>
    <col min="7383" max="7383" width="6.6640625" style="12" customWidth="1"/>
    <col min="7384" max="7384" width="40.6640625" style="12" customWidth="1"/>
    <col min="7385" max="7388" width="9.33203125" style="12" customWidth="1"/>
    <col min="7389" max="7637" width="9.109375" style="12"/>
    <col min="7638" max="7638" width="9.33203125" style="12" customWidth="1"/>
    <col min="7639" max="7639" width="6.6640625" style="12" customWidth="1"/>
    <col min="7640" max="7640" width="40.6640625" style="12" customWidth="1"/>
    <col min="7641" max="7644" width="9.33203125" style="12" customWidth="1"/>
    <col min="7645" max="7893" width="9.109375" style="12"/>
    <col min="7894" max="7894" width="9.33203125" style="12" customWidth="1"/>
    <col min="7895" max="7895" width="6.6640625" style="12" customWidth="1"/>
    <col min="7896" max="7896" width="40.6640625" style="12" customWidth="1"/>
    <col min="7897" max="7900" width="9.33203125" style="12" customWidth="1"/>
    <col min="7901" max="8149" width="9.109375" style="12"/>
    <col min="8150" max="8150" width="9.33203125" style="12" customWidth="1"/>
    <col min="8151" max="8151" width="6.6640625" style="12" customWidth="1"/>
    <col min="8152" max="8152" width="40.6640625" style="12" customWidth="1"/>
    <col min="8153" max="8156" width="9.33203125" style="12" customWidth="1"/>
    <col min="8157" max="8405" width="9.109375" style="12"/>
    <col min="8406" max="8406" width="9.33203125" style="12" customWidth="1"/>
    <col min="8407" max="8407" width="6.6640625" style="12" customWidth="1"/>
    <col min="8408" max="8408" width="40.6640625" style="12" customWidth="1"/>
    <col min="8409" max="8412" width="9.33203125" style="12" customWidth="1"/>
    <col min="8413" max="8661" width="9.109375" style="12"/>
    <col min="8662" max="8662" width="9.33203125" style="12" customWidth="1"/>
    <col min="8663" max="8663" width="6.6640625" style="12" customWidth="1"/>
    <col min="8664" max="8664" width="40.6640625" style="12" customWidth="1"/>
    <col min="8665" max="8668" width="9.33203125" style="12" customWidth="1"/>
    <col min="8669" max="8917" width="9.109375" style="12"/>
    <col min="8918" max="8918" width="9.33203125" style="12" customWidth="1"/>
    <col min="8919" max="8919" width="6.6640625" style="12" customWidth="1"/>
    <col min="8920" max="8920" width="40.6640625" style="12" customWidth="1"/>
    <col min="8921" max="8924" width="9.33203125" style="12" customWidth="1"/>
    <col min="8925" max="9173" width="9.109375" style="12"/>
    <col min="9174" max="9174" width="9.33203125" style="12" customWidth="1"/>
    <col min="9175" max="9175" width="6.6640625" style="12" customWidth="1"/>
    <col min="9176" max="9176" width="40.6640625" style="12" customWidth="1"/>
    <col min="9177" max="9180" width="9.33203125" style="12" customWidth="1"/>
    <col min="9181" max="9429" width="9.109375" style="12"/>
    <col min="9430" max="9430" width="9.33203125" style="12" customWidth="1"/>
    <col min="9431" max="9431" width="6.6640625" style="12" customWidth="1"/>
    <col min="9432" max="9432" width="40.6640625" style="12" customWidth="1"/>
    <col min="9433" max="9436" width="9.33203125" style="12" customWidth="1"/>
    <col min="9437" max="9685" width="9.109375" style="12"/>
    <col min="9686" max="9686" width="9.33203125" style="12" customWidth="1"/>
    <col min="9687" max="9687" width="6.6640625" style="12" customWidth="1"/>
    <col min="9688" max="9688" width="40.6640625" style="12" customWidth="1"/>
    <col min="9689" max="9692" width="9.33203125" style="12" customWidth="1"/>
    <col min="9693" max="9941" width="9.109375" style="12"/>
    <col min="9942" max="9942" width="9.33203125" style="12" customWidth="1"/>
    <col min="9943" max="9943" width="6.6640625" style="12" customWidth="1"/>
    <col min="9944" max="9944" width="40.6640625" style="12" customWidth="1"/>
    <col min="9945" max="9948" width="9.33203125" style="12" customWidth="1"/>
    <col min="9949" max="10197" width="9.109375" style="12"/>
    <col min="10198" max="10198" width="9.33203125" style="12" customWidth="1"/>
    <col min="10199" max="10199" width="6.6640625" style="12" customWidth="1"/>
    <col min="10200" max="10200" width="40.6640625" style="12" customWidth="1"/>
    <col min="10201" max="10204" width="9.33203125" style="12" customWidth="1"/>
    <col min="10205" max="10453" width="9.109375" style="12"/>
    <col min="10454" max="10454" width="9.33203125" style="12" customWidth="1"/>
    <col min="10455" max="10455" width="6.6640625" style="12" customWidth="1"/>
    <col min="10456" max="10456" width="40.6640625" style="12" customWidth="1"/>
    <col min="10457" max="10460" width="9.33203125" style="12" customWidth="1"/>
    <col min="10461" max="10709" width="9.109375" style="12"/>
    <col min="10710" max="10710" width="9.33203125" style="12" customWidth="1"/>
    <col min="10711" max="10711" width="6.6640625" style="12" customWidth="1"/>
    <col min="10712" max="10712" width="40.6640625" style="12" customWidth="1"/>
    <col min="10713" max="10716" width="9.33203125" style="12" customWidth="1"/>
    <col min="10717" max="10965" width="9.109375" style="12"/>
    <col min="10966" max="10966" width="9.33203125" style="12" customWidth="1"/>
    <col min="10967" max="10967" width="6.6640625" style="12" customWidth="1"/>
    <col min="10968" max="10968" width="40.6640625" style="12" customWidth="1"/>
    <col min="10969" max="10972" width="9.33203125" style="12" customWidth="1"/>
    <col min="10973" max="11221" width="9.109375" style="12"/>
    <col min="11222" max="11222" width="9.33203125" style="12" customWidth="1"/>
    <col min="11223" max="11223" width="6.6640625" style="12" customWidth="1"/>
    <col min="11224" max="11224" width="40.6640625" style="12" customWidth="1"/>
    <col min="11225" max="11228" width="9.33203125" style="12" customWidth="1"/>
    <col min="11229" max="11477" width="9.109375" style="12"/>
    <col min="11478" max="11478" width="9.33203125" style="12" customWidth="1"/>
    <col min="11479" max="11479" width="6.6640625" style="12" customWidth="1"/>
    <col min="11480" max="11480" width="40.6640625" style="12" customWidth="1"/>
    <col min="11481" max="11484" width="9.33203125" style="12" customWidth="1"/>
    <col min="11485" max="11733" width="9.109375" style="12"/>
    <col min="11734" max="11734" width="9.33203125" style="12" customWidth="1"/>
    <col min="11735" max="11735" width="6.6640625" style="12" customWidth="1"/>
    <col min="11736" max="11736" width="40.6640625" style="12" customWidth="1"/>
    <col min="11737" max="11740" width="9.33203125" style="12" customWidth="1"/>
    <col min="11741" max="11989" width="9.109375" style="12"/>
    <col min="11990" max="11990" width="9.33203125" style="12" customWidth="1"/>
    <col min="11991" max="11991" width="6.6640625" style="12" customWidth="1"/>
    <col min="11992" max="11992" width="40.6640625" style="12" customWidth="1"/>
    <col min="11993" max="11996" width="9.33203125" style="12" customWidth="1"/>
    <col min="11997" max="12245" width="9.109375" style="12"/>
    <col min="12246" max="12246" width="9.33203125" style="12" customWidth="1"/>
    <col min="12247" max="12247" width="6.6640625" style="12" customWidth="1"/>
    <col min="12248" max="12248" width="40.6640625" style="12" customWidth="1"/>
    <col min="12249" max="12252" width="9.33203125" style="12" customWidth="1"/>
    <col min="12253" max="12501" width="9.109375" style="12"/>
    <col min="12502" max="12502" width="9.33203125" style="12" customWidth="1"/>
    <col min="12503" max="12503" width="6.6640625" style="12" customWidth="1"/>
    <col min="12504" max="12504" width="40.6640625" style="12" customWidth="1"/>
    <col min="12505" max="12508" width="9.33203125" style="12" customWidth="1"/>
    <col min="12509" max="12757" width="9.109375" style="12"/>
    <col min="12758" max="12758" width="9.33203125" style="12" customWidth="1"/>
    <col min="12759" max="12759" width="6.6640625" style="12" customWidth="1"/>
    <col min="12760" max="12760" width="40.6640625" style="12" customWidth="1"/>
    <col min="12761" max="12764" width="9.33203125" style="12" customWidth="1"/>
    <col min="12765" max="13013" width="9.109375" style="12"/>
    <col min="13014" max="13014" width="9.33203125" style="12" customWidth="1"/>
    <col min="13015" max="13015" width="6.6640625" style="12" customWidth="1"/>
    <col min="13016" max="13016" width="40.6640625" style="12" customWidth="1"/>
    <col min="13017" max="13020" width="9.33203125" style="12" customWidth="1"/>
    <col min="13021" max="13269" width="9.109375" style="12"/>
    <col min="13270" max="13270" width="9.33203125" style="12" customWidth="1"/>
    <col min="13271" max="13271" width="6.6640625" style="12" customWidth="1"/>
    <col min="13272" max="13272" width="40.6640625" style="12" customWidth="1"/>
    <col min="13273" max="13276" width="9.33203125" style="12" customWidth="1"/>
    <col min="13277" max="13525" width="9.109375" style="12"/>
    <col min="13526" max="13526" width="9.33203125" style="12" customWidth="1"/>
    <col min="13527" max="13527" width="6.6640625" style="12" customWidth="1"/>
    <col min="13528" max="13528" width="40.6640625" style="12" customWidth="1"/>
    <col min="13529" max="13532" width="9.33203125" style="12" customWidth="1"/>
    <col min="13533" max="13781" width="9.109375" style="12"/>
    <col min="13782" max="13782" width="9.33203125" style="12" customWidth="1"/>
    <col min="13783" max="13783" width="6.6640625" style="12" customWidth="1"/>
    <col min="13784" max="13784" width="40.6640625" style="12" customWidth="1"/>
    <col min="13785" max="13788" width="9.33203125" style="12" customWidth="1"/>
    <col min="13789" max="14037" width="9.109375" style="12"/>
    <col min="14038" max="14038" width="9.33203125" style="12" customWidth="1"/>
    <col min="14039" max="14039" width="6.6640625" style="12" customWidth="1"/>
    <col min="14040" max="14040" width="40.6640625" style="12" customWidth="1"/>
    <col min="14041" max="14044" width="9.33203125" style="12" customWidth="1"/>
    <col min="14045" max="14293" width="9.109375" style="12"/>
    <col min="14294" max="14294" width="9.33203125" style="12" customWidth="1"/>
    <col min="14295" max="14295" width="6.6640625" style="12" customWidth="1"/>
    <col min="14296" max="14296" width="40.6640625" style="12" customWidth="1"/>
    <col min="14297" max="14300" width="9.33203125" style="12" customWidth="1"/>
    <col min="14301" max="14549" width="9.109375" style="12"/>
    <col min="14550" max="14550" width="9.33203125" style="12" customWidth="1"/>
    <col min="14551" max="14551" width="6.6640625" style="12" customWidth="1"/>
    <col min="14552" max="14552" width="40.6640625" style="12" customWidth="1"/>
    <col min="14553" max="14556" width="9.33203125" style="12" customWidth="1"/>
    <col min="14557" max="14805" width="9.109375" style="12"/>
    <col min="14806" max="14806" width="9.33203125" style="12" customWidth="1"/>
    <col min="14807" max="14807" width="6.6640625" style="12" customWidth="1"/>
    <col min="14808" max="14808" width="40.6640625" style="12" customWidth="1"/>
    <col min="14809" max="14812" width="9.33203125" style="12" customWidth="1"/>
    <col min="14813" max="15061" width="9.109375" style="12"/>
    <col min="15062" max="15062" width="9.33203125" style="12" customWidth="1"/>
    <col min="15063" max="15063" width="6.6640625" style="12" customWidth="1"/>
    <col min="15064" max="15064" width="40.6640625" style="12" customWidth="1"/>
    <col min="15065" max="15068" width="9.33203125" style="12" customWidth="1"/>
    <col min="15069" max="15317" width="9.109375" style="12"/>
    <col min="15318" max="15318" width="9.33203125" style="12" customWidth="1"/>
    <col min="15319" max="15319" width="6.6640625" style="12" customWidth="1"/>
    <col min="15320" max="15320" width="40.6640625" style="12" customWidth="1"/>
    <col min="15321" max="15324" width="9.33203125" style="12" customWidth="1"/>
    <col min="15325" max="15573" width="9.109375" style="12"/>
    <col min="15574" max="15574" width="9.33203125" style="12" customWidth="1"/>
    <col min="15575" max="15575" width="6.6640625" style="12" customWidth="1"/>
    <col min="15576" max="15576" width="40.6640625" style="12" customWidth="1"/>
    <col min="15577" max="15580" width="9.33203125" style="12" customWidth="1"/>
    <col min="15581" max="15829" width="9.109375" style="12"/>
    <col min="15830" max="15830" width="9.33203125" style="12" customWidth="1"/>
    <col min="15831" max="15831" width="6.6640625" style="12" customWidth="1"/>
    <col min="15832" max="15832" width="40.6640625" style="12" customWidth="1"/>
    <col min="15833" max="15836" width="9.33203125" style="12" customWidth="1"/>
    <col min="15837" max="16085" width="9.109375" style="12"/>
    <col min="16086" max="16086" width="9.33203125" style="12" customWidth="1"/>
    <col min="16087" max="16087" width="6.6640625" style="12" customWidth="1"/>
    <col min="16088" max="16088" width="40.6640625" style="12" customWidth="1"/>
    <col min="16089" max="16092" width="9.33203125" style="12" customWidth="1"/>
    <col min="16093" max="16384" width="9.109375" style="12"/>
  </cols>
  <sheetData>
    <row r="1" spans="1:9" x14ac:dyDescent="0.25">
      <c r="A1" s="22" t="s">
        <v>1418</v>
      </c>
      <c r="B1" s="587"/>
      <c r="C1" s="587"/>
      <c r="D1" s="587"/>
      <c r="E1" s="587"/>
      <c r="F1" s="771" t="s">
        <v>1419</v>
      </c>
      <c r="G1" s="771"/>
      <c r="H1" s="771"/>
      <c r="I1" s="771"/>
    </row>
    <row r="2" spans="1:9" ht="12.75" customHeight="1" x14ac:dyDescent="0.25">
      <c r="A2" s="23" t="s">
        <v>0</v>
      </c>
      <c r="B2" s="23"/>
      <c r="C2" s="616"/>
      <c r="D2" s="9"/>
      <c r="E2" s="9" t="s">
        <v>1</v>
      </c>
      <c r="F2" s="9" t="s">
        <v>2</v>
      </c>
      <c r="G2" s="9" t="s">
        <v>3</v>
      </c>
      <c r="H2" s="9" t="s">
        <v>4</v>
      </c>
      <c r="I2" s="9" t="s">
        <v>5</v>
      </c>
    </row>
    <row r="3" spans="1:9" x14ac:dyDescent="0.25">
      <c r="A3" s="13"/>
      <c r="B3" s="13"/>
      <c r="C3" s="617"/>
      <c r="D3" s="11"/>
      <c r="E3" s="173"/>
      <c r="F3" s="11"/>
      <c r="G3" s="11"/>
      <c r="H3" s="173"/>
      <c r="I3" s="173"/>
    </row>
    <row r="4" spans="1:9" x14ac:dyDescent="0.25">
      <c r="A4" s="618"/>
      <c r="B4" s="618"/>
      <c r="C4" s="665"/>
      <c r="D4" s="665"/>
      <c r="E4" s="15"/>
      <c r="F4" s="11"/>
      <c r="G4" s="11"/>
      <c r="H4" s="173"/>
      <c r="I4" s="173"/>
    </row>
    <row r="5" spans="1:9" ht="26.4" x14ac:dyDescent="0.25">
      <c r="A5" s="668" t="s">
        <v>1430</v>
      </c>
      <c r="B5" s="668"/>
      <c r="C5" s="669"/>
      <c r="D5" s="669"/>
      <c r="E5" s="623" t="s">
        <v>4287</v>
      </c>
      <c r="F5" s="17" t="s">
        <v>2269</v>
      </c>
      <c r="G5" s="17">
        <v>21500</v>
      </c>
      <c r="H5" s="187"/>
      <c r="I5" s="172">
        <f>G5*H5</f>
        <v>0</v>
      </c>
    </row>
    <row r="6" spans="1:9" ht="26.4" x14ac:dyDescent="0.25">
      <c r="A6" s="668" t="s">
        <v>1431</v>
      </c>
      <c r="B6" s="668"/>
      <c r="C6" s="669"/>
      <c r="D6" s="669"/>
      <c r="E6" s="32" t="s">
        <v>1432</v>
      </c>
      <c r="F6" s="17"/>
      <c r="G6" s="17"/>
      <c r="H6" s="191"/>
      <c r="I6" s="190"/>
    </row>
    <row r="7" spans="1:9" x14ac:dyDescent="0.25">
      <c r="A7" s="668"/>
      <c r="B7" s="668" t="s">
        <v>1433</v>
      </c>
      <c r="C7" s="669"/>
      <c r="D7" s="669"/>
      <c r="E7" s="33" t="s">
        <v>4655</v>
      </c>
      <c r="F7" s="17"/>
      <c r="G7" s="17"/>
      <c r="H7" s="191"/>
      <c r="I7" s="190"/>
    </row>
    <row r="8" spans="1:9" ht="26.4" x14ac:dyDescent="0.25">
      <c r="A8" s="668"/>
      <c r="B8" s="668"/>
      <c r="C8" s="17" t="s">
        <v>37</v>
      </c>
      <c r="D8" s="17"/>
      <c r="E8" s="620" t="s">
        <v>4288</v>
      </c>
      <c r="F8" s="17" t="s">
        <v>136</v>
      </c>
      <c r="G8" s="17">
        <v>100</v>
      </c>
      <c r="H8" s="187"/>
      <c r="I8" s="172">
        <f>G8*H8</f>
        <v>0</v>
      </c>
    </row>
    <row r="9" spans="1:9" ht="26.4" x14ac:dyDescent="0.25">
      <c r="A9" s="668"/>
      <c r="B9" s="668"/>
      <c r="C9" s="17" t="s">
        <v>39</v>
      </c>
      <c r="D9" s="17"/>
      <c r="E9" s="620" t="s">
        <v>4289</v>
      </c>
      <c r="F9" s="17" t="s">
        <v>136</v>
      </c>
      <c r="G9" s="17">
        <v>45</v>
      </c>
      <c r="H9" s="187"/>
      <c r="I9" s="172">
        <f>G9*H9</f>
        <v>0</v>
      </c>
    </row>
    <row r="10" spans="1:9" x14ac:dyDescent="0.25">
      <c r="A10" s="668" t="s">
        <v>1440</v>
      </c>
      <c r="B10" s="668"/>
      <c r="C10" s="669"/>
      <c r="D10" s="669"/>
      <c r="E10" s="623" t="s">
        <v>1441</v>
      </c>
      <c r="F10" s="17"/>
      <c r="G10" s="17"/>
      <c r="H10" s="191"/>
      <c r="I10" s="190"/>
    </row>
    <row r="11" spans="1:9" ht="26.4" x14ac:dyDescent="0.25">
      <c r="A11" s="668"/>
      <c r="B11" s="668" t="s">
        <v>1442</v>
      </c>
      <c r="C11" s="669"/>
      <c r="D11" s="669"/>
      <c r="E11" s="620" t="s">
        <v>4292</v>
      </c>
      <c r="F11" s="17" t="s">
        <v>429</v>
      </c>
      <c r="G11" s="17">
        <v>1</v>
      </c>
      <c r="H11" s="187"/>
      <c r="I11" s="172">
        <f>G11*H11</f>
        <v>0</v>
      </c>
    </row>
    <row r="12" spans="1:9" ht="26.4" x14ac:dyDescent="0.25">
      <c r="A12" s="668"/>
      <c r="B12" s="668" t="s">
        <v>1443</v>
      </c>
      <c r="C12" s="669"/>
      <c r="D12" s="669"/>
      <c r="E12" s="620" t="s">
        <v>1444</v>
      </c>
      <c r="F12" s="17" t="s">
        <v>429</v>
      </c>
      <c r="G12" s="17">
        <v>1</v>
      </c>
      <c r="H12" s="187"/>
      <c r="I12" s="172">
        <f>G12*H12</f>
        <v>0</v>
      </c>
    </row>
    <row r="13" spans="1:9" ht="39.6" x14ac:dyDescent="0.25">
      <c r="A13" s="668" t="s">
        <v>1445</v>
      </c>
      <c r="B13" s="668"/>
      <c r="C13" s="669"/>
      <c r="D13" s="669"/>
      <c r="E13" s="619" t="s">
        <v>1446</v>
      </c>
      <c r="F13" s="17"/>
      <c r="G13" s="17"/>
      <c r="H13" s="191"/>
      <c r="I13" s="190"/>
    </row>
    <row r="14" spans="1:9" ht="15.6" x14ac:dyDescent="0.25">
      <c r="A14" s="668"/>
      <c r="B14" s="668" t="s">
        <v>1447</v>
      </c>
      <c r="C14" s="669"/>
      <c r="D14" s="669"/>
      <c r="E14" s="620" t="s">
        <v>4257</v>
      </c>
      <c r="F14" s="17" t="s">
        <v>124</v>
      </c>
      <c r="G14" s="17">
        <v>1300</v>
      </c>
      <c r="H14" s="187"/>
      <c r="I14" s="172">
        <f>G14*H14</f>
        <v>0</v>
      </c>
    </row>
    <row r="15" spans="1:9" ht="15.6" x14ac:dyDescent="0.25">
      <c r="A15" s="668"/>
      <c r="B15" s="668" t="s">
        <v>1448</v>
      </c>
      <c r="C15" s="669"/>
      <c r="D15" s="669"/>
      <c r="E15" s="620" t="s">
        <v>4258</v>
      </c>
      <c r="F15" s="17" t="s">
        <v>124</v>
      </c>
      <c r="G15" s="17">
        <v>800</v>
      </c>
      <c r="H15" s="187"/>
      <c r="I15" s="172">
        <f>G15*H15</f>
        <v>0</v>
      </c>
    </row>
    <row r="16" spans="1:9" ht="15.6" x14ac:dyDescent="0.25">
      <c r="A16" s="668"/>
      <c r="B16" s="668" t="s">
        <v>1449</v>
      </c>
      <c r="C16" s="669"/>
      <c r="D16" s="669"/>
      <c r="E16" s="620" t="s">
        <v>4293</v>
      </c>
      <c r="F16" s="17" t="s">
        <v>124</v>
      </c>
      <c r="G16" s="17">
        <v>100</v>
      </c>
      <c r="H16" s="187"/>
      <c r="I16" s="172">
        <f>G16*H16</f>
        <v>0</v>
      </c>
    </row>
    <row r="17" spans="1:9" x14ac:dyDescent="0.25">
      <c r="A17" s="668" t="s">
        <v>1455</v>
      </c>
      <c r="B17" s="668"/>
      <c r="C17" s="669"/>
      <c r="D17" s="669"/>
      <c r="E17" s="32" t="s">
        <v>1456</v>
      </c>
      <c r="F17" s="17"/>
      <c r="G17" s="17"/>
      <c r="H17" s="191"/>
      <c r="I17" s="190"/>
    </row>
    <row r="18" spans="1:9" ht="15.6" x14ac:dyDescent="0.25">
      <c r="A18" s="668"/>
      <c r="B18" s="668" t="s">
        <v>1458</v>
      </c>
      <c r="C18" s="669"/>
      <c r="D18" s="669"/>
      <c r="E18" s="620" t="s">
        <v>1461</v>
      </c>
      <c r="F18" s="17" t="s">
        <v>124</v>
      </c>
      <c r="G18" s="17">
        <v>1900</v>
      </c>
      <c r="H18" s="187"/>
      <c r="I18" s="172">
        <f>G18*H18</f>
        <v>0</v>
      </c>
    </row>
    <row r="19" spans="1:9" ht="15.6" x14ac:dyDescent="0.25">
      <c r="A19" s="668"/>
      <c r="B19" s="668" t="s">
        <v>1459</v>
      </c>
      <c r="C19" s="669"/>
      <c r="D19" s="669"/>
      <c r="E19" s="620" t="s">
        <v>1462</v>
      </c>
      <c r="F19" s="17" t="s">
        <v>124</v>
      </c>
      <c r="G19" s="17">
        <v>4100</v>
      </c>
      <c r="H19" s="187"/>
      <c r="I19" s="172">
        <f>G19*H19</f>
        <v>0</v>
      </c>
    </row>
    <row r="20" spans="1:9" ht="26.4" x14ac:dyDescent="0.25">
      <c r="A20" s="668" t="s">
        <v>1463</v>
      </c>
      <c r="B20" s="668"/>
      <c r="C20" s="669"/>
      <c r="D20" s="669"/>
      <c r="E20" s="32" t="s">
        <v>1464</v>
      </c>
      <c r="F20" s="17"/>
      <c r="G20" s="17"/>
      <c r="H20" s="191"/>
      <c r="I20" s="190"/>
    </row>
    <row r="21" spans="1:9" ht="15.6" x14ac:dyDescent="0.25">
      <c r="A21" s="668"/>
      <c r="B21" s="668" t="s">
        <v>1467</v>
      </c>
      <c r="C21" s="669"/>
      <c r="D21" s="669"/>
      <c r="E21" s="620" t="s">
        <v>1461</v>
      </c>
      <c r="F21" s="17" t="s">
        <v>124</v>
      </c>
      <c r="G21" s="17">
        <v>5000</v>
      </c>
      <c r="H21" s="187"/>
      <c r="I21" s="172">
        <f>G21*H21</f>
        <v>0</v>
      </c>
    </row>
    <row r="22" spans="1:9" ht="15.6" x14ac:dyDescent="0.25">
      <c r="A22" s="668"/>
      <c r="B22" s="668" t="s">
        <v>1468</v>
      </c>
      <c r="C22" s="669"/>
      <c r="D22" s="669"/>
      <c r="E22" s="620" t="s">
        <v>1472</v>
      </c>
      <c r="F22" s="17" t="s">
        <v>124</v>
      </c>
      <c r="G22" s="17">
        <v>5000</v>
      </c>
      <c r="H22" s="187"/>
      <c r="I22" s="172">
        <f>G22*H22</f>
        <v>0</v>
      </c>
    </row>
    <row r="23" spans="1:9" ht="15.6" x14ac:dyDescent="0.25">
      <c r="A23" s="668"/>
      <c r="B23" s="668" t="s">
        <v>1469</v>
      </c>
      <c r="C23" s="669"/>
      <c r="D23" s="669"/>
      <c r="E23" s="620" t="s">
        <v>1473</v>
      </c>
      <c r="F23" s="17" t="s">
        <v>124</v>
      </c>
      <c r="G23" s="17">
        <v>10000</v>
      </c>
      <c r="H23" s="187"/>
      <c r="I23" s="172">
        <f>G23*H23</f>
        <v>0</v>
      </c>
    </row>
    <row r="24" spans="1:9" ht="26.4" x14ac:dyDescent="0.25">
      <c r="A24" s="668" t="s">
        <v>1496</v>
      </c>
      <c r="B24" s="668"/>
      <c r="C24" s="17"/>
      <c r="D24" s="17"/>
      <c r="E24" s="32" t="s">
        <v>1497</v>
      </c>
      <c r="F24" s="17"/>
      <c r="G24" s="17"/>
      <c r="H24" s="191"/>
      <c r="I24" s="190"/>
    </row>
    <row r="25" spans="1:9" ht="26.4" x14ac:dyDescent="0.25">
      <c r="A25" s="668"/>
      <c r="B25" s="668" t="s">
        <v>1504</v>
      </c>
      <c r="C25" s="17"/>
      <c r="D25" s="17"/>
      <c r="E25" s="33" t="s">
        <v>1498</v>
      </c>
      <c r="F25" s="17"/>
      <c r="G25" s="17"/>
      <c r="H25" s="191"/>
      <c r="I25" s="190"/>
    </row>
    <row r="26" spans="1:9" ht="26.4" x14ac:dyDescent="0.25">
      <c r="A26" s="668"/>
      <c r="B26" s="668"/>
      <c r="C26" s="17" t="s">
        <v>37</v>
      </c>
      <c r="D26" s="17"/>
      <c r="E26" s="620" t="s">
        <v>1499</v>
      </c>
      <c r="F26" s="17"/>
      <c r="G26" s="17"/>
      <c r="H26" s="191"/>
      <c r="I26" s="190"/>
    </row>
    <row r="27" spans="1:9" ht="15.6" x14ac:dyDescent="0.25">
      <c r="A27" s="668"/>
      <c r="B27" s="668"/>
      <c r="C27" s="17"/>
      <c r="D27" s="17" t="s">
        <v>36</v>
      </c>
      <c r="E27" s="620" t="s">
        <v>1500</v>
      </c>
      <c r="F27" s="17" t="s">
        <v>124</v>
      </c>
      <c r="G27" s="17">
        <v>60</v>
      </c>
      <c r="H27" s="187"/>
      <c r="I27" s="172">
        <f t="shared" ref="I27" si="0">G27*H27</f>
        <v>0</v>
      </c>
    </row>
    <row r="28" spans="1:9" x14ac:dyDescent="0.25">
      <c r="A28" s="668" t="s">
        <v>1507</v>
      </c>
      <c r="B28" s="668"/>
      <c r="C28" s="669"/>
      <c r="D28" s="669"/>
      <c r="E28" s="32" t="s">
        <v>1508</v>
      </c>
      <c r="F28" s="17"/>
      <c r="G28" s="17"/>
      <c r="H28" s="191"/>
      <c r="I28" s="190"/>
    </row>
    <row r="29" spans="1:9" ht="15.6" x14ac:dyDescent="0.25">
      <c r="A29" s="668"/>
      <c r="B29" s="668" t="s">
        <v>1511</v>
      </c>
      <c r="C29" s="669"/>
      <c r="D29" s="669"/>
      <c r="E29" s="620" t="s">
        <v>1461</v>
      </c>
      <c r="F29" s="17" t="s">
        <v>124</v>
      </c>
      <c r="G29" s="17">
        <v>2000</v>
      </c>
      <c r="H29" s="187"/>
      <c r="I29" s="172">
        <f>G29*H29</f>
        <v>0</v>
      </c>
    </row>
    <row r="30" spans="1:9" ht="15.6" x14ac:dyDescent="0.25">
      <c r="A30" s="668"/>
      <c r="B30" s="668" t="s">
        <v>1512</v>
      </c>
      <c r="C30" s="669"/>
      <c r="D30" s="669"/>
      <c r="E30" s="620" t="s">
        <v>1462</v>
      </c>
      <c r="F30" s="17" t="s">
        <v>124</v>
      </c>
      <c r="G30" s="17">
        <v>8000</v>
      </c>
      <c r="H30" s="187"/>
      <c r="I30" s="172">
        <f>G30*H30</f>
        <v>0</v>
      </c>
    </row>
    <row r="31" spans="1:9" ht="39.6" x14ac:dyDescent="0.25">
      <c r="A31" s="668" t="s">
        <v>1531</v>
      </c>
      <c r="B31" s="668"/>
      <c r="C31" s="669"/>
      <c r="D31" s="669"/>
      <c r="E31" s="32" t="s">
        <v>1532</v>
      </c>
      <c r="F31" s="17"/>
      <c r="G31" s="17"/>
      <c r="H31" s="191"/>
      <c r="I31" s="190"/>
    </row>
    <row r="32" spans="1:9" ht="15.6" x14ac:dyDescent="0.25">
      <c r="A32" s="668"/>
      <c r="B32" s="668" t="s">
        <v>1533</v>
      </c>
      <c r="C32" s="669"/>
      <c r="D32" s="669"/>
      <c r="E32" s="620" t="s">
        <v>1480</v>
      </c>
      <c r="F32" s="17" t="s">
        <v>124</v>
      </c>
      <c r="G32" s="17">
        <v>11400</v>
      </c>
      <c r="H32" s="187"/>
      <c r="I32" s="172">
        <f>G32*H32</f>
        <v>0</v>
      </c>
    </row>
    <row r="33" spans="1:9" ht="26.4" x14ac:dyDescent="0.25">
      <c r="A33" s="668" t="s">
        <v>1545</v>
      </c>
      <c r="B33" s="668"/>
      <c r="C33" s="669"/>
      <c r="D33" s="669"/>
      <c r="E33" s="32" t="s">
        <v>1546</v>
      </c>
      <c r="F33" s="17"/>
      <c r="G33" s="17"/>
      <c r="H33" s="191"/>
      <c r="I33" s="190"/>
    </row>
    <row r="34" spans="1:9" ht="26.4" x14ac:dyDescent="0.25">
      <c r="A34" s="668"/>
      <c r="B34" s="668" t="s">
        <v>1548</v>
      </c>
      <c r="C34" s="669"/>
      <c r="D34" s="669"/>
      <c r="E34" s="620" t="s">
        <v>1543</v>
      </c>
      <c r="F34" s="17" t="s">
        <v>124</v>
      </c>
      <c r="G34" s="17">
        <v>60</v>
      </c>
      <c r="H34" s="187"/>
      <c r="I34" s="172">
        <f>G34*H34</f>
        <v>0</v>
      </c>
    </row>
    <row r="35" spans="1:9" x14ac:dyDescent="0.25">
      <c r="A35" s="668"/>
      <c r="B35" s="668"/>
      <c r="C35" s="669"/>
      <c r="D35" s="669"/>
      <c r="E35" s="620"/>
      <c r="F35" s="17"/>
      <c r="G35" s="17"/>
      <c r="H35" s="15"/>
      <c r="I35" s="190"/>
    </row>
    <row r="36" spans="1:9" x14ac:dyDescent="0.25">
      <c r="A36" s="620"/>
      <c r="B36" s="620"/>
      <c r="C36" s="17"/>
      <c r="D36" s="17"/>
      <c r="E36" s="620"/>
      <c r="F36" s="17"/>
      <c r="G36" s="17"/>
      <c r="H36" s="15"/>
      <c r="I36" s="190"/>
    </row>
    <row r="37" spans="1:9" x14ac:dyDescent="0.25">
      <c r="A37" s="15"/>
      <c r="B37" s="15"/>
      <c r="C37" s="17"/>
      <c r="D37" s="17"/>
      <c r="E37" s="15"/>
      <c r="F37" s="17"/>
      <c r="G37" s="15"/>
      <c r="H37" s="15"/>
      <c r="I37" s="190"/>
    </row>
    <row r="38" spans="1:9" x14ac:dyDescent="0.25">
      <c r="A38" s="183" t="s">
        <v>34</v>
      </c>
      <c r="B38" s="183"/>
      <c r="C38" s="183"/>
      <c r="D38" s="183"/>
      <c r="E38" s="183"/>
      <c r="F38" s="179"/>
      <c r="G38" s="183"/>
      <c r="H38" s="183"/>
      <c r="I38" s="174">
        <f>SUM(I5:I37)</f>
        <v>0</v>
      </c>
    </row>
    <row r="1048314" spans="6:6" x14ac:dyDescent="0.25">
      <c r="F1048314" s="11"/>
    </row>
  </sheetData>
  <sheetProtection algorithmName="SHA-512" hashValue="NvTSR+5+FY5k4LFbqMkenqbkV7xS0OkHTRKJHhhUG4t1r+wALd7iTypiCTmxtrLsI36eDsNn9Rqmt9w7GIHlZQ==" saltValue="NDy7xuyeC82eOCVGWr5t4g==" spinCount="100000" sheet="1" objects="1" scenarios="1" selectLockedCells="1"/>
  <mergeCells count="1">
    <mergeCell ref="F1:I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5AB8A-7268-4F74-A515-E020D9C79EBB}">
  <sheetPr codeName="Sheet18">
    <tabColor theme="9" tint="0.79998168889431442"/>
  </sheetPr>
  <dimension ref="A1:H1048290"/>
  <sheetViews>
    <sheetView topLeftCell="C1" zoomScaleNormal="100" workbookViewId="0">
      <selection activeCell="G10" sqref="G10"/>
    </sheetView>
  </sheetViews>
  <sheetFormatPr defaultRowHeight="13.2" x14ac:dyDescent="0.25"/>
  <cols>
    <col min="1" max="1" width="9.33203125" style="12" customWidth="1"/>
    <col min="2" max="2" width="9" style="12" bestFit="1" customWidth="1"/>
    <col min="3" max="3" width="3.6640625" style="12" customWidth="1"/>
    <col min="4" max="4" width="40.6640625" style="12" customWidth="1"/>
    <col min="5" max="5" width="23.33203125" style="12" bestFit="1" customWidth="1"/>
    <col min="6" max="8" width="20.6640625" style="12" customWidth="1"/>
    <col min="9" max="189" width="9.109375" style="12"/>
    <col min="190" max="190" width="9.33203125" style="12" customWidth="1"/>
    <col min="191" max="191" width="6.6640625" style="12" customWidth="1"/>
    <col min="192" max="192" width="40.6640625" style="12" customWidth="1"/>
    <col min="193" max="196" width="9.33203125" style="12" customWidth="1"/>
    <col min="197" max="445" width="9.109375" style="12"/>
    <col min="446" max="446" width="9.33203125" style="12" customWidth="1"/>
    <col min="447" max="447" width="6.6640625" style="12" customWidth="1"/>
    <col min="448" max="448" width="40.6640625" style="12" customWidth="1"/>
    <col min="449" max="452" width="9.33203125" style="12" customWidth="1"/>
    <col min="453" max="701" width="9.109375" style="12"/>
    <col min="702" max="702" width="9.33203125" style="12" customWidth="1"/>
    <col min="703" max="703" width="6.6640625" style="12" customWidth="1"/>
    <col min="704" max="704" width="40.6640625" style="12" customWidth="1"/>
    <col min="705" max="708" width="9.33203125" style="12" customWidth="1"/>
    <col min="709" max="957" width="9.109375" style="12"/>
    <col min="958" max="958" width="9.33203125" style="12" customWidth="1"/>
    <col min="959" max="959" width="6.6640625" style="12" customWidth="1"/>
    <col min="960" max="960" width="40.6640625" style="12" customWidth="1"/>
    <col min="961" max="964" width="9.33203125" style="12" customWidth="1"/>
    <col min="965" max="1213" width="9.109375" style="12"/>
    <col min="1214" max="1214" width="9.33203125" style="12" customWidth="1"/>
    <col min="1215" max="1215" width="6.6640625" style="12" customWidth="1"/>
    <col min="1216" max="1216" width="40.6640625" style="12" customWidth="1"/>
    <col min="1217" max="1220" width="9.33203125" style="12" customWidth="1"/>
    <col min="1221" max="1469" width="9.109375" style="12"/>
    <col min="1470" max="1470" width="9.33203125" style="12" customWidth="1"/>
    <col min="1471" max="1471" width="6.6640625" style="12" customWidth="1"/>
    <col min="1472" max="1472" width="40.6640625" style="12" customWidth="1"/>
    <col min="1473" max="1476" width="9.33203125" style="12" customWidth="1"/>
    <col min="1477" max="1725" width="9.109375" style="12"/>
    <col min="1726" max="1726" width="9.33203125" style="12" customWidth="1"/>
    <col min="1727" max="1727" width="6.6640625" style="12" customWidth="1"/>
    <col min="1728" max="1728" width="40.6640625" style="12" customWidth="1"/>
    <col min="1729" max="1732" width="9.33203125" style="12" customWidth="1"/>
    <col min="1733" max="1981" width="9.109375" style="12"/>
    <col min="1982" max="1982" width="9.33203125" style="12" customWidth="1"/>
    <col min="1983" max="1983" width="6.6640625" style="12" customWidth="1"/>
    <col min="1984" max="1984" width="40.6640625" style="12" customWidth="1"/>
    <col min="1985" max="1988" width="9.33203125" style="12" customWidth="1"/>
    <col min="1989" max="2237" width="9.109375" style="12"/>
    <col min="2238" max="2238" width="9.33203125" style="12" customWidth="1"/>
    <col min="2239" max="2239" width="6.6640625" style="12" customWidth="1"/>
    <col min="2240" max="2240" width="40.6640625" style="12" customWidth="1"/>
    <col min="2241" max="2244" width="9.33203125" style="12" customWidth="1"/>
    <col min="2245" max="2493" width="9.109375" style="12"/>
    <col min="2494" max="2494" width="9.33203125" style="12" customWidth="1"/>
    <col min="2495" max="2495" width="6.6640625" style="12" customWidth="1"/>
    <col min="2496" max="2496" width="40.6640625" style="12" customWidth="1"/>
    <col min="2497" max="2500" width="9.33203125" style="12" customWidth="1"/>
    <col min="2501" max="2749" width="9.109375" style="12"/>
    <col min="2750" max="2750" width="9.33203125" style="12" customWidth="1"/>
    <col min="2751" max="2751" width="6.6640625" style="12" customWidth="1"/>
    <col min="2752" max="2752" width="40.6640625" style="12" customWidth="1"/>
    <col min="2753" max="2756" width="9.33203125" style="12" customWidth="1"/>
    <col min="2757" max="3005" width="9.109375" style="12"/>
    <col min="3006" max="3006" width="9.33203125" style="12" customWidth="1"/>
    <col min="3007" max="3007" width="6.6640625" style="12" customWidth="1"/>
    <col min="3008" max="3008" width="40.6640625" style="12" customWidth="1"/>
    <col min="3009" max="3012" width="9.33203125" style="12" customWidth="1"/>
    <col min="3013" max="3261" width="9.109375" style="12"/>
    <col min="3262" max="3262" width="9.33203125" style="12" customWidth="1"/>
    <col min="3263" max="3263" width="6.6640625" style="12" customWidth="1"/>
    <col min="3264" max="3264" width="40.6640625" style="12" customWidth="1"/>
    <col min="3265" max="3268" width="9.33203125" style="12" customWidth="1"/>
    <col min="3269" max="3517" width="9.109375" style="12"/>
    <col min="3518" max="3518" width="9.33203125" style="12" customWidth="1"/>
    <col min="3519" max="3519" width="6.6640625" style="12" customWidth="1"/>
    <col min="3520" max="3520" width="40.6640625" style="12" customWidth="1"/>
    <col min="3521" max="3524" width="9.33203125" style="12" customWidth="1"/>
    <col min="3525" max="3773" width="9.109375" style="12"/>
    <col min="3774" max="3774" width="9.33203125" style="12" customWidth="1"/>
    <col min="3775" max="3775" width="6.6640625" style="12" customWidth="1"/>
    <col min="3776" max="3776" width="40.6640625" style="12" customWidth="1"/>
    <col min="3777" max="3780" width="9.33203125" style="12" customWidth="1"/>
    <col min="3781" max="4029" width="9.109375" style="12"/>
    <col min="4030" max="4030" width="9.33203125" style="12" customWidth="1"/>
    <col min="4031" max="4031" width="6.6640625" style="12" customWidth="1"/>
    <col min="4032" max="4032" width="40.6640625" style="12" customWidth="1"/>
    <col min="4033" max="4036" width="9.33203125" style="12" customWidth="1"/>
    <col min="4037" max="4285" width="9.109375" style="12"/>
    <col min="4286" max="4286" width="9.33203125" style="12" customWidth="1"/>
    <col min="4287" max="4287" width="6.6640625" style="12" customWidth="1"/>
    <col min="4288" max="4288" width="40.6640625" style="12" customWidth="1"/>
    <col min="4289" max="4292" width="9.33203125" style="12" customWidth="1"/>
    <col min="4293" max="4541" width="9.109375" style="12"/>
    <col min="4542" max="4542" width="9.33203125" style="12" customWidth="1"/>
    <col min="4543" max="4543" width="6.6640625" style="12" customWidth="1"/>
    <col min="4544" max="4544" width="40.6640625" style="12" customWidth="1"/>
    <col min="4545" max="4548" width="9.33203125" style="12" customWidth="1"/>
    <col min="4549" max="4797" width="9.109375" style="12"/>
    <col min="4798" max="4798" width="9.33203125" style="12" customWidth="1"/>
    <col min="4799" max="4799" width="6.6640625" style="12" customWidth="1"/>
    <col min="4800" max="4800" width="40.6640625" style="12" customWidth="1"/>
    <col min="4801" max="4804" width="9.33203125" style="12" customWidth="1"/>
    <col min="4805" max="5053" width="9.109375" style="12"/>
    <col min="5054" max="5054" width="9.33203125" style="12" customWidth="1"/>
    <col min="5055" max="5055" width="6.6640625" style="12" customWidth="1"/>
    <col min="5056" max="5056" width="40.6640625" style="12" customWidth="1"/>
    <col min="5057" max="5060" width="9.33203125" style="12" customWidth="1"/>
    <col min="5061" max="5309" width="9.109375" style="12"/>
    <col min="5310" max="5310" width="9.33203125" style="12" customWidth="1"/>
    <col min="5311" max="5311" width="6.6640625" style="12" customWidth="1"/>
    <col min="5312" max="5312" width="40.6640625" style="12" customWidth="1"/>
    <col min="5313" max="5316" width="9.33203125" style="12" customWidth="1"/>
    <col min="5317" max="5565" width="9.109375" style="12"/>
    <col min="5566" max="5566" width="9.33203125" style="12" customWidth="1"/>
    <col min="5567" max="5567" width="6.6640625" style="12" customWidth="1"/>
    <col min="5568" max="5568" width="40.6640625" style="12" customWidth="1"/>
    <col min="5569" max="5572" width="9.33203125" style="12" customWidth="1"/>
    <col min="5573" max="5821" width="9.109375" style="12"/>
    <col min="5822" max="5822" width="9.33203125" style="12" customWidth="1"/>
    <col min="5823" max="5823" width="6.6640625" style="12" customWidth="1"/>
    <col min="5824" max="5824" width="40.6640625" style="12" customWidth="1"/>
    <col min="5825" max="5828" width="9.33203125" style="12" customWidth="1"/>
    <col min="5829" max="6077" width="9.109375" style="12"/>
    <col min="6078" max="6078" width="9.33203125" style="12" customWidth="1"/>
    <col min="6079" max="6079" width="6.6640625" style="12" customWidth="1"/>
    <col min="6080" max="6080" width="40.6640625" style="12" customWidth="1"/>
    <col min="6081" max="6084" width="9.33203125" style="12" customWidth="1"/>
    <col min="6085" max="6333" width="9.109375" style="12"/>
    <col min="6334" max="6334" width="9.33203125" style="12" customWidth="1"/>
    <col min="6335" max="6335" width="6.6640625" style="12" customWidth="1"/>
    <col min="6336" max="6336" width="40.6640625" style="12" customWidth="1"/>
    <col min="6337" max="6340" width="9.33203125" style="12" customWidth="1"/>
    <col min="6341" max="6589" width="9.109375" style="12"/>
    <col min="6590" max="6590" width="9.33203125" style="12" customWidth="1"/>
    <col min="6591" max="6591" width="6.6640625" style="12" customWidth="1"/>
    <col min="6592" max="6592" width="40.6640625" style="12" customWidth="1"/>
    <col min="6593" max="6596" width="9.33203125" style="12" customWidth="1"/>
    <col min="6597" max="6845" width="9.109375" style="12"/>
    <col min="6846" max="6846" width="9.33203125" style="12" customWidth="1"/>
    <col min="6847" max="6847" width="6.6640625" style="12" customWidth="1"/>
    <col min="6848" max="6848" width="40.6640625" style="12" customWidth="1"/>
    <col min="6849" max="6852" width="9.33203125" style="12" customWidth="1"/>
    <col min="6853" max="7101" width="9.109375" style="12"/>
    <col min="7102" max="7102" width="9.33203125" style="12" customWidth="1"/>
    <col min="7103" max="7103" width="6.6640625" style="12" customWidth="1"/>
    <col min="7104" max="7104" width="40.6640625" style="12" customWidth="1"/>
    <col min="7105" max="7108" width="9.33203125" style="12" customWidth="1"/>
    <col min="7109" max="7357" width="9.109375" style="12"/>
    <col min="7358" max="7358" width="9.33203125" style="12" customWidth="1"/>
    <col min="7359" max="7359" width="6.6640625" style="12" customWidth="1"/>
    <col min="7360" max="7360" width="40.6640625" style="12" customWidth="1"/>
    <col min="7361" max="7364" width="9.33203125" style="12" customWidth="1"/>
    <col min="7365" max="7613" width="9.109375" style="12"/>
    <col min="7614" max="7614" width="9.33203125" style="12" customWidth="1"/>
    <col min="7615" max="7615" width="6.6640625" style="12" customWidth="1"/>
    <col min="7616" max="7616" width="40.6640625" style="12" customWidth="1"/>
    <col min="7617" max="7620" width="9.33203125" style="12" customWidth="1"/>
    <col min="7621" max="7869" width="9.109375" style="12"/>
    <col min="7870" max="7870" width="9.33203125" style="12" customWidth="1"/>
    <col min="7871" max="7871" width="6.6640625" style="12" customWidth="1"/>
    <col min="7872" max="7872" width="40.6640625" style="12" customWidth="1"/>
    <col min="7873" max="7876" width="9.33203125" style="12" customWidth="1"/>
    <col min="7877" max="8125" width="9.109375" style="12"/>
    <col min="8126" max="8126" width="9.33203125" style="12" customWidth="1"/>
    <col min="8127" max="8127" width="6.6640625" style="12" customWidth="1"/>
    <col min="8128" max="8128" width="40.6640625" style="12" customWidth="1"/>
    <col min="8129" max="8132" width="9.33203125" style="12" customWidth="1"/>
    <col min="8133" max="8381" width="9.109375" style="12"/>
    <col min="8382" max="8382" width="9.33203125" style="12" customWidth="1"/>
    <col min="8383" max="8383" width="6.6640625" style="12" customWidth="1"/>
    <col min="8384" max="8384" width="40.6640625" style="12" customWidth="1"/>
    <col min="8385" max="8388" width="9.33203125" style="12" customWidth="1"/>
    <col min="8389" max="8637" width="9.109375" style="12"/>
    <col min="8638" max="8638" width="9.33203125" style="12" customWidth="1"/>
    <col min="8639" max="8639" width="6.6640625" style="12" customWidth="1"/>
    <col min="8640" max="8640" width="40.6640625" style="12" customWidth="1"/>
    <col min="8641" max="8644" width="9.33203125" style="12" customWidth="1"/>
    <col min="8645" max="8893" width="9.109375" style="12"/>
    <col min="8894" max="8894" width="9.33203125" style="12" customWidth="1"/>
    <col min="8895" max="8895" width="6.6640625" style="12" customWidth="1"/>
    <col min="8896" max="8896" width="40.6640625" style="12" customWidth="1"/>
    <col min="8897" max="8900" width="9.33203125" style="12" customWidth="1"/>
    <col min="8901" max="9149" width="9.109375" style="12"/>
    <col min="9150" max="9150" width="9.33203125" style="12" customWidth="1"/>
    <col min="9151" max="9151" width="6.6640625" style="12" customWidth="1"/>
    <col min="9152" max="9152" width="40.6640625" style="12" customWidth="1"/>
    <col min="9153" max="9156" width="9.33203125" style="12" customWidth="1"/>
    <col min="9157" max="9405" width="9.109375" style="12"/>
    <col min="9406" max="9406" width="9.33203125" style="12" customWidth="1"/>
    <col min="9407" max="9407" width="6.6640625" style="12" customWidth="1"/>
    <col min="9408" max="9408" width="40.6640625" style="12" customWidth="1"/>
    <col min="9409" max="9412" width="9.33203125" style="12" customWidth="1"/>
    <col min="9413" max="9661" width="9.109375" style="12"/>
    <col min="9662" max="9662" width="9.33203125" style="12" customWidth="1"/>
    <col min="9663" max="9663" width="6.6640625" style="12" customWidth="1"/>
    <col min="9664" max="9664" width="40.6640625" style="12" customWidth="1"/>
    <col min="9665" max="9668" width="9.33203125" style="12" customWidth="1"/>
    <col min="9669" max="9917" width="9.109375" style="12"/>
    <col min="9918" max="9918" width="9.33203125" style="12" customWidth="1"/>
    <col min="9919" max="9919" width="6.6640625" style="12" customWidth="1"/>
    <col min="9920" max="9920" width="40.6640625" style="12" customWidth="1"/>
    <col min="9921" max="9924" width="9.33203125" style="12" customWidth="1"/>
    <col min="9925" max="10173" width="9.109375" style="12"/>
    <col min="10174" max="10174" width="9.33203125" style="12" customWidth="1"/>
    <col min="10175" max="10175" width="6.6640625" style="12" customWidth="1"/>
    <col min="10176" max="10176" width="40.6640625" style="12" customWidth="1"/>
    <col min="10177" max="10180" width="9.33203125" style="12" customWidth="1"/>
    <col min="10181" max="10429" width="9.109375" style="12"/>
    <col min="10430" max="10430" width="9.33203125" style="12" customWidth="1"/>
    <col min="10431" max="10431" width="6.6640625" style="12" customWidth="1"/>
    <col min="10432" max="10432" width="40.6640625" style="12" customWidth="1"/>
    <col min="10433" max="10436" width="9.33203125" style="12" customWidth="1"/>
    <col min="10437" max="10685" width="9.109375" style="12"/>
    <col min="10686" max="10686" width="9.33203125" style="12" customWidth="1"/>
    <col min="10687" max="10687" width="6.6640625" style="12" customWidth="1"/>
    <col min="10688" max="10688" width="40.6640625" style="12" customWidth="1"/>
    <col min="10689" max="10692" width="9.33203125" style="12" customWidth="1"/>
    <col min="10693" max="10941" width="9.109375" style="12"/>
    <col min="10942" max="10942" width="9.33203125" style="12" customWidth="1"/>
    <col min="10943" max="10943" width="6.6640625" style="12" customWidth="1"/>
    <col min="10944" max="10944" width="40.6640625" style="12" customWidth="1"/>
    <col min="10945" max="10948" width="9.33203125" style="12" customWidth="1"/>
    <col min="10949" max="11197" width="9.109375" style="12"/>
    <col min="11198" max="11198" width="9.33203125" style="12" customWidth="1"/>
    <col min="11199" max="11199" width="6.6640625" style="12" customWidth="1"/>
    <col min="11200" max="11200" width="40.6640625" style="12" customWidth="1"/>
    <col min="11201" max="11204" width="9.33203125" style="12" customWidth="1"/>
    <col min="11205" max="11453" width="9.109375" style="12"/>
    <col min="11454" max="11454" width="9.33203125" style="12" customWidth="1"/>
    <col min="11455" max="11455" width="6.6640625" style="12" customWidth="1"/>
    <col min="11456" max="11456" width="40.6640625" style="12" customWidth="1"/>
    <col min="11457" max="11460" width="9.33203125" style="12" customWidth="1"/>
    <col min="11461" max="11709" width="9.109375" style="12"/>
    <col min="11710" max="11710" width="9.33203125" style="12" customWidth="1"/>
    <col min="11711" max="11711" width="6.6640625" style="12" customWidth="1"/>
    <col min="11712" max="11712" width="40.6640625" style="12" customWidth="1"/>
    <col min="11713" max="11716" width="9.33203125" style="12" customWidth="1"/>
    <col min="11717" max="11965" width="9.109375" style="12"/>
    <col min="11966" max="11966" width="9.33203125" style="12" customWidth="1"/>
    <col min="11967" max="11967" width="6.6640625" style="12" customWidth="1"/>
    <col min="11968" max="11968" width="40.6640625" style="12" customWidth="1"/>
    <col min="11969" max="11972" width="9.33203125" style="12" customWidth="1"/>
    <col min="11973" max="12221" width="9.109375" style="12"/>
    <col min="12222" max="12222" width="9.33203125" style="12" customWidth="1"/>
    <col min="12223" max="12223" width="6.6640625" style="12" customWidth="1"/>
    <col min="12224" max="12224" width="40.6640625" style="12" customWidth="1"/>
    <col min="12225" max="12228" width="9.33203125" style="12" customWidth="1"/>
    <col min="12229" max="12477" width="9.109375" style="12"/>
    <col min="12478" max="12478" width="9.33203125" style="12" customWidth="1"/>
    <col min="12479" max="12479" width="6.6640625" style="12" customWidth="1"/>
    <col min="12480" max="12480" width="40.6640625" style="12" customWidth="1"/>
    <col min="12481" max="12484" width="9.33203125" style="12" customWidth="1"/>
    <col min="12485" max="12733" width="9.109375" style="12"/>
    <col min="12734" max="12734" width="9.33203125" style="12" customWidth="1"/>
    <col min="12735" max="12735" width="6.6640625" style="12" customWidth="1"/>
    <col min="12736" max="12736" width="40.6640625" style="12" customWidth="1"/>
    <col min="12737" max="12740" width="9.33203125" style="12" customWidth="1"/>
    <col min="12741" max="12989" width="9.109375" style="12"/>
    <col min="12990" max="12990" width="9.33203125" style="12" customWidth="1"/>
    <col min="12991" max="12991" width="6.6640625" style="12" customWidth="1"/>
    <col min="12992" max="12992" width="40.6640625" style="12" customWidth="1"/>
    <col min="12993" max="12996" width="9.33203125" style="12" customWidth="1"/>
    <col min="12997" max="13245" width="9.109375" style="12"/>
    <col min="13246" max="13246" width="9.33203125" style="12" customWidth="1"/>
    <col min="13247" max="13247" width="6.6640625" style="12" customWidth="1"/>
    <col min="13248" max="13248" width="40.6640625" style="12" customWidth="1"/>
    <col min="13249" max="13252" width="9.33203125" style="12" customWidth="1"/>
    <col min="13253" max="13501" width="9.109375" style="12"/>
    <col min="13502" max="13502" width="9.33203125" style="12" customWidth="1"/>
    <col min="13503" max="13503" width="6.6640625" style="12" customWidth="1"/>
    <col min="13504" max="13504" width="40.6640625" style="12" customWidth="1"/>
    <col min="13505" max="13508" width="9.33203125" style="12" customWidth="1"/>
    <col min="13509" max="13757" width="9.109375" style="12"/>
    <col min="13758" max="13758" width="9.33203125" style="12" customWidth="1"/>
    <col min="13759" max="13759" width="6.6640625" style="12" customWidth="1"/>
    <col min="13760" max="13760" width="40.6640625" style="12" customWidth="1"/>
    <col min="13761" max="13764" width="9.33203125" style="12" customWidth="1"/>
    <col min="13765" max="14013" width="9.109375" style="12"/>
    <col min="14014" max="14014" width="9.33203125" style="12" customWidth="1"/>
    <col min="14015" max="14015" width="6.6640625" style="12" customWidth="1"/>
    <col min="14016" max="14016" width="40.6640625" style="12" customWidth="1"/>
    <col min="14017" max="14020" width="9.33203125" style="12" customWidth="1"/>
    <col min="14021" max="14269" width="9.109375" style="12"/>
    <col min="14270" max="14270" width="9.33203125" style="12" customWidth="1"/>
    <col min="14271" max="14271" width="6.6640625" style="12" customWidth="1"/>
    <col min="14272" max="14272" width="40.6640625" style="12" customWidth="1"/>
    <col min="14273" max="14276" width="9.33203125" style="12" customWidth="1"/>
    <col min="14277" max="14525" width="9.109375" style="12"/>
    <col min="14526" max="14526" width="9.33203125" style="12" customWidth="1"/>
    <col min="14527" max="14527" width="6.6640625" style="12" customWidth="1"/>
    <col min="14528" max="14528" width="40.6640625" style="12" customWidth="1"/>
    <col min="14529" max="14532" width="9.33203125" style="12" customWidth="1"/>
    <col min="14533" max="14781" width="9.109375" style="12"/>
    <col min="14782" max="14782" width="9.33203125" style="12" customWidth="1"/>
    <col min="14783" max="14783" width="6.6640625" style="12" customWidth="1"/>
    <col min="14784" max="14784" width="40.6640625" style="12" customWidth="1"/>
    <col min="14785" max="14788" width="9.33203125" style="12" customWidth="1"/>
    <col min="14789" max="15037" width="9.109375" style="12"/>
    <col min="15038" max="15038" width="9.33203125" style="12" customWidth="1"/>
    <col min="15039" max="15039" width="6.6640625" style="12" customWidth="1"/>
    <col min="15040" max="15040" width="40.6640625" style="12" customWidth="1"/>
    <col min="15041" max="15044" width="9.33203125" style="12" customWidth="1"/>
    <col min="15045" max="15293" width="9.109375" style="12"/>
    <col min="15294" max="15294" width="9.33203125" style="12" customWidth="1"/>
    <col min="15295" max="15295" width="6.6640625" style="12" customWidth="1"/>
    <col min="15296" max="15296" width="40.6640625" style="12" customWidth="1"/>
    <col min="15297" max="15300" width="9.33203125" style="12" customWidth="1"/>
    <col min="15301" max="15549" width="9.109375" style="12"/>
    <col min="15550" max="15550" width="9.33203125" style="12" customWidth="1"/>
    <col min="15551" max="15551" width="6.6640625" style="12" customWidth="1"/>
    <col min="15552" max="15552" width="40.6640625" style="12" customWidth="1"/>
    <col min="15553" max="15556" width="9.33203125" style="12" customWidth="1"/>
    <col min="15557" max="15805" width="9.109375" style="12"/>
    <col min="15806" max="15806" width="9.33203125" style="12" customWidth="1"/>
    <col min="15807" max="15807" width="6.6640625" style="12" customWidth="1"/>
    <col min="15808" max="15808" width="40.6640625" style="12" customWidth="1"/>
    <col min="15809" max="15812" width="9.33203125" style="12" customWidth="1"/>
    <col min="15813" max="16061" width="9.109375" style="12"/>
    <col min="16062" max="16062" width="9.33203125" style="12" customWidth="1"/>
    <col min="16063" max="16063" width="6.6640625" style="12" customWidth="1"/>
    <col min="16064" max="16064" width="40.6640625" style="12" customWidth="1"/>
    <col min="16065" max="16068" width="9.33203125" style="12" customWidth="1"/>
    <col min="16069" max="16384" width="9.109375" style="12"/>
  </cols>
  <sheetData>
    <row r="1" spans="1:8" x14ac:dyDescent="0.25">
      <c r="A1" s="22" t="s">
        <v>1550</v>
      </c>
      <c r="B1" s="587"/>
      <c r="C1" s="587"/>
      <c r="D1" s="587"/>
      <c r="E1" s="771" t="s">
        <v>1551</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3"/>
      <c r="H3" s="173"/>
    </row>
    <row r="4" spans="1:8" x14ac:dyDescent="0.25">
      <c r="A4" s="668"/>
      <c r="B4" s="668"/>
      <c r="C4" s="669"/>
      <c r="D4" s="15"/>
      <c r="E4" s="17"/>
      <c r="F4" s="17"/>
      <c r="G4" s="15"/>
      <c r="H4" s="15"/>
    </row>
    <row r="5" spans="1:8" ht="39.6" x14ac:dyDescent="0.25">
      <c r="A5" s="668" t="s">
        <v>1581</v>
      </c>
      <c r="B5" s="668"/>
      <c r="C5" s="669"/>
      <c r="D5" s="619" t="s">
        <v>1580</v>
      </c>
      <c r="E5" s="17"/>
      <c r="F5" s="17"/>
      <c r="G5" s="191"/>
      <c r="H5" s="190"/>
    </row>
    <row r="6" spans="1:8" x14ac:dyDescent="0.25">
      <c r="A6" s="668"/>
      <c r="B6" s="668" t="s">
        <v>1582</v>
      </c>
      <c r="C6" s="669"/>
      <c r="D6" s="620" t="s">
        <v>1557</v>
      </c>
      <c r="E6" s="17"/>
      <c r="F6" s="17"/>
      <c r="G6" s="191"/>
      <c r="H6" s="190"/>
    </row>
    <row r="7" spans="1:8" ht="15.6" x14ac:dyDescent="0.25">
      <c r="A7" s="668"/>
      <c r="B7" s="668"/>
      <c r="C7" s="669" t="s">
        <v>37</v>
      </c>
      <c r="D7" s="620" t="s">
        <v>1558</v>
      </c>
      <c r="E7" s="17" t="s">
        <v>124</v>
      </c>
      <c r="F7" s="17">
        <f>34000*0.5</f>
        <v>17000</v>
      </c>
      <c r="G7" s="187"/>
      <c r="H7" s="172">
        <f t="shared" ref="H7" si="0">F7*G7</f>
        <v>0</v>
      </c>
    </row>
    <row r="8" spans="1:8" ht="15.6" x14ac:dyDescent="0.25">
      <c r="A8" s="668"/>
      <c r="B8" s="668"/>
      <c r="C8" s="669" t="s">
        <v>39</v>
      </c>
      <c r="D8" s="620" t="s">
        <v>6725</v>
      </c>
      <c r="E8" s="17" t="s">
        <v>124</v>
      </c>
      <c r="F8" s="17">
        <f>56300*0.5</f>
        <v>28150</v>
      </c>
      <c r="G8" s="187"/>
      <c r="H8" s="172">
        <f t="shared" ref="H8:H10" si="1">F8*G8</f>
        <v>0</v>
      </c>
    </row>
    <row r="9" spans="1:8" x14ac:dyDescent="0.25">
      <c r="A9" s="668" t="s">
        <v>1595</v>
      </c>
      <c r="B9" s="668"/>
      <c r="C9" s="669"/>
      <c r="D9" s="619" t="s">
        <v>1594</v>
      </c>
      <c r="E9" s="17"/>
      <c r="F9" s="17"/>
      <c r="G9" s="17"/>
      <c r="H9" s="190"/>
    </row>
    <row r="10" spans="1:8" x14ac:dyDescent="0.25">
      <c r="A10" s="668"/>
      <c r="B10" s="668" t="s">
        <v>1598</v>
      </c>
      <c r="C10" s="669"/>
      <c r="D10" s="620" t="s">
        <v>6855</v>
      </c>
      <c r="E10" s="17" t="s">
        <v>133</v>
      </c>
      <c r="F10" s="17">
        <v>4500</v>
      </c>
      <c r="G10" s="187"/>
      <c r="H10" s="172">
        <f t="shared" si="1"/>
        <v>0</v>
      </c>
    </row>
    <row r="11" spans="1:8" x14ac:dyDescent="0.25">
      <c r="A11" s="620"/>
      <c r="B11" s="192" t="s">
        <v>1599</v>
      </c>
      <c r="C11" s="193"/>
      <c r="D11" s="59" t="s">
        <v>1597</v>
      </c>
      <c r="E11" s="17" t="s">
        <v>133</v>
      </c>
      <c r="F11" s="161"/>
      <c r="G11" s="187"/>
      <c r="H11" s="542" t="s">
        <v>5568</v>
      </c>
    </row>
    <row r="12" spans="1:8" x14ac:dyDescent="0.25">
      <c r="A12" s="620"/>
      <c r="B12" s="620"/>
      <c r="C12" s="17"/>
      <c r="D12" s="620"/>
      <c r="E12" s="17"/>
      <c r="F12" s="17"/>
      <c r="G12" s="17"/>
      <c r="H12" s="190"/>
    </row>
    <row r="13" spans="1:8" x14ac:dyDescent="0.25">
      <c r="A13" s="15"/>
      <c r="B13" s="15"/>
      <c r="C13" s="17"/>
      <c r="D13" s="15"/>
      <c r="E13" s="17"/>
      <c r="F13" s="17"/>
      <c r="G13" s="17"/>
      <c r="H13" s="190"/>
    </row>
    <row r="14" spans="1:8" x14ac:dyDescent="0.25">
      <c r="A14" s="183" t="s">
        <v>34</v>
      </c>
      <c r="B14" s="183"/>
      <c r="C14" s="183"/>
      <c r="D14" s="183"/>
      <c r="E14" s="179"/>
      <c r="F14" s="185"/>
      <c r="G14" s="185"/>
      <c r="H14" s="174">
        <f>SUM(H5:H13)</f>
        <v>0</v>
      </c>
    </row>
    <row r="1048290" spans="5:5" x14ac:dyDescent="0.25">
      <c r="E1048290" s="11"/>
    </row>
  </sheetData>
  <sheetProtection algorithmName="SHA-512" hashValue="SjuwewHLpOYzU/bnVnukdv1Pugi1q63+GlPm5qNWUeI6aNLTcPmd9auxT967vJZRBoFqAT29VIOaIpAzz3FPgA==" saltValue="Yl2yw5BLdoDNremmQsZyPw=="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5D078-381F-4871-B3DC-25D513053886}">
  <sheetPr codeName="Sheet20">
    <tabColor theme="9" tint="0.79998168889431442"/>
  </sheetPr>
  <dimension ref="A1:I1048303"/>
  <sheetViews>
    <sheetView topLeftCell="B1" zoomScaleNormal="100" workbookViewId="0">
      <selection activeCell="H6" sqref="H6"/>
    </sheetView>
  </sheetViews>
  <sheetFormatPr defaultRowHeight="13.2" x14ac:dyDescent="0.25"/>
  <cols>
    <col min="1" max="1" width="9.33203125" style="12" customWidth="1"/>
    <col min="2" max="2" width="9" style="12" bestFit="1" customWidth="1"/>
    <col min="3" max="3" width="3.6640625" style="12" customWidth="1"/>
    <col min="4" max="4" width="3.109375" style="12" customWidth="1"/>
    <col min="5" max="5" width="40.6640625" style="12" customWidth="1"/>
    <col min="6" max="6" width="23.33203125" style="12" bestFit="1" customWidth="1"/>
    <col min="7" max="9" width="20.6640625" style="12" customWidth="1"/>
    <col min="10" max="208" width="9.109375" style="12"/>
    <col min="209" max="209" width="9.33203125" style="12" customWidth="1"/>
    <col min="210" max="210" width="6.6640625" style="12" customWidth="1"/>
    <col min="211" max="211" width="40.6640625" style="12" customWidth="1"/>
    <col min="212" max="215" width="9.33203125" style="12" customWidth="1"/>
    <col min="216" max="464" width="9.109375" style="12"/>
    <col min="465" max="465" width="9.33203125" style="12" customWidth="1"/>
    <col min="466" max="466" width="6.6640625" style="12" customWidth="1"/>
    <col min="467" max="467" width="40.6640625" style="12" customWidth="1"/>
    <col min="468" max="471" width="9.33203125" style="12" customWidth="1"/>
    <col min="472" max="720" width="9.109375" style="12"/>
    <col min="721" max="721" width="9.33203125" style="12" customWidth="1"/>
    <col min="722" max="722" width="6.6640625" style="12" customWidth="1"/>
    <col min="723" max="723" width="40.6640625" style="12" customWidth="1"/>
    <col min="724" max="727" width="9.33203125" style="12" customWidth="1"/>
    <col min="728" max="976" width="9.109375" style="12"/>
    <col min="977" max="977" width="9.33203125" style="12" customWidth="1"/>
    <col min="978" max="978" width="6.6640625" style="12" customWidth="1"/>
    <col min="979" max="979" width="40.6640625" style="12" customWidth="1"/>
    <col min="980" max="983" width="9.33203125" style="12" customWidth="1"/>
    <col min="984" max="1232" width="9.109375" style="12"/>
    <col min="1233" max="1233" width="9.33203125" style="12" customWidth="1"/>
    <col min="1234" max="1234" width="6.6640625" style="12" customWidth="1"/>
    <col min="1235" max="1235" width="40.6640625" style="12" customWidth="1"/>
    <col min="1236" max="1239" width="9.33203125" style="12" customWidth="1"/>
    <col min="1240" max="1488" width="9.109375" style="12"/>
    <col min="1489" max="1489" width="9.33203125" style="12" customWidth="1"/>
    <col min="1490" max="1490" width="6.6640625" style="12" customWidth="1"/>
    <col min="1491" max="1491" width="40.6640625" style="12" customWidth="1"/>
    <col min="1492" max="1495" width="9.33203125" style="12" customWidth="1"/>
    <col min="1496" max="1744" width="9.109375" style="12"/>
    <col min="1745" max="1745" width="9.33203125" style="12" customWidth="1"/>
    <col min="1746" max="1746" width="6.6640625" style="12" customWidth="1"/>
    <col min="1747" max="1747" width="40.6640625" style="12" customWidth="1"/>
    <col min="1748" max="1751" width="9.33203125" style="12" customWidth="1"/>
    <col min="1752" max="2000" width="9.109375" style="12"/>
    <col min="2001" max="2001" width="9.33203125" style="12" customWidth="1"/>
    <col min="2002" max="2002" width="6.6640625" style="12" customWidth="1"/>
    <col min="2003" max="2003" width="40.6640625" style="12" customWidth="1"/>
    <col min="2004" max="2007" width="9.33203125" style="12" customWidth="1"/>
    <col min="2008" max="2256" width="9.109375" style="12"/>
    <col min="2257" max="2257" width="9.33203125" style="12" customWidth="1"/>
    <col min="2258" max="2258" width="6.6640625" style="12" customWidth="1"/>
    <col min="2259" max="2259" width="40.6640625" style="12" customWidth="1"/>
    <col min="2260" max="2263" width="9.33203125" style="12" customWidth="1"/>
    <col min="2264" max="2512" width="9.109375" style="12"/>
    <col min="2513" max="2513" width="9.33203125" style="12" customWidth="1"/>
    <col min="2514" max="2514" width="6.6640625" style="12" customWidth="1"/>
    <col min="2515" max="2515" width="40.6640625" style="12" customWidth="1"/>
    <col min="2516" max="2519" width="9.33203125" style="12" customWidth="1"/>
    <col min="2520" max="2768" width="9.109375" style="12"/>
    <col min="2769" max="2769" width="9.33203125" style="12" customWidth="1"/>
    <col min="2770" max="2770" width="6.6640625" style="12" customWidth="1"/>
    <col min="2771" max="2771" width="40.6640625" style="12" customWidth="1"/>
    <col min="2772" max="2775" width="9.33203125" style="12" customWidth="1"/>
    <col min="2776" max="3024" width="9.109375" style="12"/>
    <col min="3025" max="3025" width="9.33203125" style="12" customWidth="1"/>
    <col min="3026" max="3026" width="6.6640625" style="12" customWidth="1"/>
    <col min="3027" max="3027" width="40.6640625" style="12" customWidth="1"/>
    <col min="3028" max="3031" width="9.33203125" style="12" customWidth="1"/>
    <col min="3032" max="3280" width="9.109375" style="12"/>
    <col min="3281" max="3281" width="9.33203125" style="12" customWidth="1"/>
    <col min="3282" max="3282" width="6.6640625" style="12" customWidth="1"/>
    <col min="3283" max="3283" width="40.6640625" style="12" customWidth="1"/>
    <col min="3284" max="3287" width="9.33203125" style="12" customWidth="1"/>
    <col min="3288" max="3536" width="9.109375" style="12"/>
    <col min="3537" max="3537" width="9.33203125" style="12" customWidth="1"/>
    <col min="3538" max="3538" width="6.6640625" style="12" customWidth="1"/>
    <col min="3539" max="3539" width="40.6640625" style="12" customWidth="1"/>
    <col min="3540" max="3543" width="9.33203125" style="12" customWidth="1"/>
    <col min="3544" max="3792" width="9.109375" style="12"/>
    <col min="3793" max="3793" width="9.33203125" style="12" customWidth="1"/>
    <col min="3794" max="3794" width="6.6640625" style="12" customWidth="1"/>
    <col min="3795" max="3795" width="40.6640625" style="12" customWidth="1"/>
    <col min="3796" max="3799" width="9.33203125" style="12" customWidth="1"/>
    <col min="3800" max="4048" width="9.109375" style="12"/>
    <col min="4049" max="4049" width="9.33203125" style="12" customWidth="1"/>
    <col min="4050" max="4050" width="6.6640625" style="12" customWidth="1"/>
    <col min="4051" max="4051" width="40.6640625" style="12" customWidth="1"/>
    <col min="4052" max="4055" width="9.33203125" style="12" customWidth="1"/>
    <col min="4056" max="4304" width="9.109375" style="12"/>
    <col min="4305" max="4305" width="9.33203125" style="12" customWidth="1"/>
    <col min="4306" max="4306" width="6.6640625" style="12" customWidth="1"/>
    <col min="4307" max="4307" width="40.6640625" style="12" customWidth="1"/>
    <col min="4308" max="4311" width="9.33203125" style="12" customWidth="1"/>
    <col min="4312" max="4560" width="9.109375" style="12"/>
    <col min="4561" max="4561" width="9.33203125" style="12" customWidth="1"/>
    <col min="4562" max="4562" width="6.6640625" style="12" customWidth="1"/>
    <col min="4563" max="4563" width="40.6640625" style="12" customWidth="1"/>
    <col min="4564" max="4567" width="9.33203125" style="12" customWidth="1"/>
    <col min="4568" max="4816" width="9.109375" style="12"/>
    <col min="4817" max="4817" width="9.33203125" style="12" customWidth="1"/>
    <col min="4818" max="4818" width="6.6640625" style="12" customWidth="1"/>
    <col min="4819" max="4819" width="40.6640625" style="12" customWidth="1"/>
    <col min="4820" max="4823" width="9.33203125" style="12" customWidth="1"/>
    <col min="4824" max="5072" width="9.109375" style="12"/>
    <col min="5073" max="5073" width="9.33203125" style="12" customWidth="1"/>
    <col min="5074" max="5074" width="6.6640625" style="12" customWidth="1"/>
    <col min="5075" max="5075" width="40.6640625" style="12" customWidth="1"/>
    <col min="5076" max="5079" width="9.33203125" style="12" customWidth="1"/>
    <col min="5080" max="5328" width="9.109375" style="12"/>
    <col min="5329" max="5329" width="9.33203125" style="12" customWidth="1"/>
    <col min="5330" max="5330" width="6.6640625" style="12" customWidth="1"/>
    <col min="5331" max="5331" width="40.6640625" style="12" customWidth="1"/>
    <col min="5332" max="5335" width="9.33203125" style="12" customWidth="1"/>
    <col min="5336" max="5584" width="9.109375" style="12"/>
    <col min="5585" max="5585" width="9.33203125" style="12" customWidth="1"/>
    <col min="5586" max="5586" width="6.6640625" style="12" customWidth="1"/>
    <col min="5587" max="5587" width="40.6640625" style="12" customWidth="1"/>
    <col min="5588" max="5591" width="9.33203125" style="12" customWidth="1"/>
    <col min="5592" max="5840" width="9.109375" style="12"/>
    <col min="5841" max="5841" width="9.33203125" style="12" customWidth="1"/>
    <col min="5842" max="5842" width="6.6640625" style="12" customWidth="1"/>
    <col min="5843" max="5843" width="40.6640625" style="12" customWidth="1"/>
    <col min="5844" max="5847" width="9.33203125" style="12" customWidth="1"/>
    <col min="5848" max="6096" width="9.109375" style="12"/>
    <col min="6097" max="6097" width="9.33203125" style="12" customWidth="1"/>
    <col min="6098" max="6098" width="6.6640625" style="12" customWidth="1"/>
    <col min="6099" max="6099" width="40.6640625" style="12" customWidth="1"/>
    <col min="6100" max="6103" width="9.33203125" style="12" customWidth="1"/>
    <col min="6104" max="6352" width="9.109375" style="12"/>
    <col min="6353" max="6353" width="9.33203125" style="12" customWidth="1"/>
    <col min="6354" max="6354" width="6.6640625" style="12" customWidth="1"/>
    <col min="6355" max="6355" width="40.6640625" style="12" customWidth="1"/>
    <col min="6356" max="6359" width="9.33203125" style="12" customWidth="1"/>
    <col min="6360" max="6608" width="9.109375" style="12"/>
    <col min="6609" max="6609" width="9.33203125" style="12" customWidth="1"/>
    <col min="6610" max="6610" width="6.6640625" style="12" customWidth="1"/>
    <col min="6611" max="6611" width="40.6640625" style="12" customWidth="1"/>
    <col min="6612" max="6615" width="9.33203125" style="12" customWidth="1"/>
    <col min="6616" max="6864" width="9.109375" style="12"/>
    <col min="6865" max="6865" width="9.33203125" style="12" customWidth="1"/>
    <col min="6866" max="6866" width="6.6640625" style="12" customWidth="1"/>
    <col min="6867" max="6867" width="40.6640625" style="12" customWidth="1"/>
    <col min="6868" max="6871" width="9.33203125" style="12" customWidth="1"/>
    <col min="6872" max="7120" width="9.109375" style="12"/>
    <col min="7121" max="7121" width="9.33203125" style="12" customWidth="1"/>
    <col min="7122" max="7122" width="6.6640625" style="12" customWidth="1"/>
    <col min="7123" max="7123" width="40.6640625" style="12" customWidth="1"/>
    <col min="7124" max="7127" width="9.33203125" style="12" customWidth="1"/>
    <col min="7128" max="7376" width="9.109375" style="12"/>
    <col min="7377" max="7377" width="9.33203125" style="12" customWidth="1"/>
    <col min="7378" max="7378" width="6.6640625" style="12" customWidth="1"/>
    <col min="7379" max="7379" width="40.6640625" style="12" customWidth="1"/>
    <col min="7380" max="7383" width="9.33203125" style="12" customWidth="1"/>
    <col min="7384" max="7632" width="9.109375" style="12"/>
    <col min="7633" max="7633" width="9.33203125" style="12" customWidth="1"/>
    <col min="7634" max="7634" width="6.6640625" style="12" customWidth="1"/>
    <col min="7635" max="7635" width="40.6640625" style="12" customWidth="1"/>
    <col min="7636" max="7639" width="9.33203125" style="12" customWidth="1"/>
    <col min="7640" max="7888" width="9.109375" style="12"/>
    <col min="7889" max="7889" width="9.33203125" style="12" customWidth="1"/>
    <col min="7890" max="7890" width="6.6640625" style="12" customWidth="1"/>
    <col min="7891" max="7891" width="40.6640625" style="12" customWidth="1"/>
    <col min="7892" max="7895" width="9.33203125" style="12" customWidth="1"/>
    <col min="7896" max="8144" width="9.109375" style="12"/>
    <col min="8145" max="8145" width="9.33203125" style="12" customWidth="1"/>
    <col min="8146" max="8146" width="6.6640625" style="12" customWidth="1"/>
    <col min="8147" max="8147" width="40.6640625" style="12" customWidth="1"/>
    <col min="8148" max="8151" width="9.33203125" style="12" customWidth="1"/>
    <col min="8152" max="8400" width="9.109375" style="12"/>
    <col min="8401" max="8401" width="9.33203125" style="12" customWidth="1"/>
    <col min="8402" max="8402" width="6.6640625" style="12" customWidth="1"/>
    <col min="8403" max="8403" width="40.6640625" style="12" customWidth="1"/>
    <col min="8404" max="8407" width="9.33203125" style="12" customWidth="1"/>
    <col min="8408" max="8656" width="9.109375" style="12"/>
    <col min="8657" max="8657" width="9.33203125" style="12" customWidth="1"/>
    <col min="8658" max="8658" width="6.6640625" style="12" customWidth="1"/>
    <col min="8659" max="8659" width="40.6640625" style="12" customWidth="1"/>
    <col min="8660" max="8663" width="9.33203125" style="12" customWidth="1"/>
    <col min="8664" max="8912" width="9.109375" style="12"/>
    <col min="8913" max="8913" width="9.33203125" style="12" customWidth="1"/>
    <col min="8914" max="8914" width="6.6640625" style="12" customWidth="1"/>
    <col min="8915" max="8915" width="40.6640625" style="12" customWidth="1"/>
    <col min="8916" max="8919" width="9.33203125" style="12" customWidth="1"/>
    <col min="8920" max="9168" width="9.109375" style="12"/>
    <col min="9169" max="9169" width="9.33203125" style="12" customWidth="1"/>
    <col min="9170" max="9170" width="6.6640625" style="12" customWidth="1"/>
    <col min="9171" max="9171" width="40.6640625" style="12" customWidth="1"/>
    <col min="9172" max="9175" width="9.33203125" style="12" customWidth="1"/>
    <col min="9176" max="9424" width="9.109375" style="12"/>
    <col min="9425" max="9425" width="9.33203125" style="12" customWidth="1"/>
    <col min="9426" max="9426" width="6.6640625" style="12" customWidth="1"/>
    <col min="9427" max="9427" width="40.6640625" style="12" customWidth="1"/>
    <col min="9428" max="9431" width="9.33203125" style="12" customWidth="1"/>
    <col min="9432" max="9680" width="9.109375" style="12"/>
    <col min="9681" max="9681" width="9.33203125" style="12" customWidth="1"/>
    <col min="9682" max="9682" width="6.6640625" style="12" customWidth="1"/>
    <col min="9683" max="9683" width="40.6640625" style="12" customWidth="1"/>
    <col min="9684" max="9687" width="9.33203125" style="12" customWidth="1"/>
    <col min="9688" max="9936" width="9.109375" style="12"/>
    <col min="9937" max="9937" width="9.33203125" style="12" customWidth="1"/>
    <col min="9938" max="9938" width="6.6640625" style="12" customWidth="1"/>
    <col min="9939" max="9939" width="40.6640625" style="12" customWidth="1"/>
    <col min="9940" max="9943" width="9.33203125" style="12" customWidth="1"/>
    <col min="9944" max="10192" width="9.109375" style="12"/>
    <col min="10193" max="10193" width="9.33203125" style="12" customWidth="1"/>
    <col min="10194" max="10194" width="6.6640625" style="12" customWidth="1"/>
    <col min="10195" max="10195" width="40.6640625" style="12" customWidth="1"/>
    <col min="10196" max="10199" width="9.33203125" style="12" customWidth="1"/>
    <col min="10200" max="10448" width="9.109375" style="12"/>
    <col min="10449" max="10449" width="9.33203125" style="12" customWidth="1"/>
    <col min="10450" max="10450" width="6.6640625" style="12" customWidth="1"/>
    <col min="10451" max="10451" width="40.6640625" style="12" customWidth="1"/>
    <col min="10452" max="10455" width="9.33203125" style="12" customWidth="1"/>
    <col min="10456" max="10704" width="9.109375" style="12"/>
    <col min="10705" max="10705" width="9.33203125" style="12" customWidth="1"/>
    <col min="10706" max="10706" width="6.6640625" style="12" customWidth="1"/>
    <col min="10707" max="10707" width="40.6640625" style="12" customWidth="1"/>
    <col min="10708" max="10711" width="9.33203125" style="12" customWidth="1"/>
    <col min="10712" max="10960" width="9.109375" style="12"/>
    <col min="10961" max="10961" width="9.33203125" style="12" customWidth="1"/>
    <col min="10962" max="10962" width="6.6640625" style="12" customWidth="1"/>
    <col min="10963" max="10963" width="40.6640625" style="12" customWidth="1"/>
    <col min="10964" max="10967" width="9.33203125" style="12" customWidth="1"/>
    <col min="10968" max="11216" width="9.109375" style="12"/>
    <col min="11217" max="11217" width="9.33203125" style="12" customWidth="1"/>
    <col min="11218" max="11218" width="6.6640625" style="12" customWidth="1"/>
    <col min="11219" max="11219" width="40.6640625" style="12" customWidth="1"/>
    <col min="11220" max="11223" width="9.33203125" style="12" customWidth="1"/>
    <col min="11224" max="11472" width="9.109375" style="12"/>
    <col min="11473" max="11473" width="9.33203125" style="12" customWidth="1"/>
    <col min="11474" max="11474" width="6.6640625" style="12" customWidth="1"/>
    <col min="11475" max="11475" width="40.6640625" style="12" customWidth="1"/>
    <col min="11476" max="11479" width="9.33203125" style="12" customWidth="1"/>
    <col min="11480" max="11728" width="9.109375" style="12"/>
    <col min="11729" max="11729" width="9.33203125" style="12" customWidth="1"/>
    <col min="11730" max="11730" width="6.6640625" style="12" customWidth="1"/>
    <col min="11731" max="11731" width="40.6640625" style="12" customWidth="1"/>
    <col min="11732" max="11735" width="9.33203125" style="12" customWidth="1"/>
    <col min="11736" max="11984" width="9.109375" style="12"/>
    <col min="11985" max="11985" width="9.33203125" style="12" customWidth="1"/>
    <col min="11986" max="11986" width="6.6640625" style="12" customWidth="1"/>
    <col min="11987" max="11987" width="40.6640625" style="12" customWidth="1"/>
    <col min="11988" max="11991" width="9.33203125" style="12" customWidth="1"/>
    <col min="11992" max="12240" width="9.109375" style="12"/>
    <col min="12241" max="12241" width="9.33203125" style="12" customWidth="1"/>
    <col min="12242" max="12242" width="6.6640625" style="12" customWidth="1"/>
    <col min="12243" max="12243" width="40.6640625" style="12" customWidth="1"/>
    <col min="12244" max="12247" width="9.33203125" style="12" customWidth="1"/>
    <col min="12248" max="12496" width="9.109375" style="12"/>
    <col min="12497" max="12497" width="9.33203125" style="12" customWidth="1"/>
    <col min="12498" max="12498" width="6.6640625" style="12" customWidth="1"/>
    <col min="12499" max="12499" width="40.6640625" style="12" customWidth="1"/>
    <col min="12500" max="12503" width="9.33203125" style="12" customWidth="1"/>
    <col min="12504" max="12752" width="9.109375" style="12"/>
    <col min="12753" max="12753" width="9.33203125" style="12" customWidth="1"/>
    <col min="12754" max="12754" width="6.6640625" style="12" customWidth="1"/>
    <col min="12755" max="12755" width="40.6640625" style="12" customWidth="1"/>
    <col min="12756" max="12759" width="9.33203125" style="12" customWidth="1"/>
    <col min="12760" max="13008" width="9.109375" style="12"/>
    <col min="13009" max="13009" width="9.33203125" style="12" customWidth="1"/>
    <col min="13010" max="13010" width="6.6640625" style="12" customWidth="1"/>
    <col min="13011" max="13011" width="40.6640625" style="12" customWidth="1"/>
    <col min="13012" max="13015" width="9.33203125" style="12" customWidth="1"/>
    <col min="13016" max="13264" width="9.109375" style="12"/>
    <col min="13265" max="13265" width="9.33203125" style="12" customWidth="1"/>
    <col min="13266" max="13266" width="6.6640625" style="12" customWidth="1"/>
    <col min="13267" max="13267" width="40.6640625" style="12" customWidth="1"/>
    <col min="13268" max="13271" width="9.33203125" style="12" customWidth="1"/>
    <col min="13272" max="13520" width="9.109375" style="12"/>
    <col min="13521" max="13521" width="9.33203125" style="12" customWidth="1"/>
    <col min="13522" max="13522" width="6.6640625" style="12" customWidth="1"/>
    <col min="13523" max="13523" width="40.6640625" style="12" customWidth="1"/>
    <col min="13524" max="13527" width="9.33203125" style="12" customWidth="1"/>
    <col min="13528" max="13776" width="9.109375" style="12"/>
    <col min="13777" max="13777" width="9.33203125" style="12" customWidth="1"/>
    <col min="13778" max="13778" width="6.6640625" style="12" customWidth="1"/>
    <col min="13779" max="13779" width="40.6640625" style="12" customWidth="1"/>
    <col min="13780" max="13783" width="9.33203125" style="12" customWidth="1"/>
    <col min="13784" max="14032" width="9.109375" style="12"/>
    <col min="14033" max="14033" width="9.33203125" style="12" customWidth="1"/>
    <col min="14034" max="14034" width="6.6640625" style="12" customWidth="1"/>
    <col min="14035" max="14035" width="40.6640625" style="12" customWidth="1"/>
    <col min="14036" max="14039" width="9.33203125" style="12" customWidth="1"/>
    <col min="14040" max="14288" width="9.109375" style="12"/>
    <col min="14289" max="14289" width="9.33203125" style="12" customWidth="1"/>
    <col min="14290" max="14290" width="6.6640625" style="12" customWidth="1"/>
    <col min="14291" max="14291" width="40.6640625" style="12" customWidth="1"/>
    <col min="14292" max="14295" width="9.33203125" style="12" customWidth="1"/>
    <col min="14296" max="14544" width="9.109375" style="12"/>
    <col min="14545" max="14545" width="9.33203125" style="12" customWidth="1"/>
    <col min="14546" max="14546" width="6.6640625" style="12" customWidth="1"/>
    <col min="14547" max="14547" width="40.6640625" style="12" customWidth="1"/>
    <col min="14548" max="14551" width="9.33203125" style="12" customWidth="1"/>
    <col min="14552" max="14800" width="9.109375" style="12"/>
    <col min="14801" max="14801" width="9.33203125" style="12" customWidth="1"/>
    <col min="14802" max="14802" width="6.6640625" style="12" customWidth="1"/>
    <col min="14803" max="14803" width="40.6640625" style="12" customWidth="1"/>
    <col min="14804" max="14807" width="9.33203125" style="12" customWidth="1"/>
    <col min="14808" max="15056" width="9.109375" style="12"/>
    <col min="15057" max="15057" width="9.33203125" style="12" customWidth="1"/>
    <col min="15058" max="15058" width="6.6640625" style="12" customWidth="1"/>
    <col min="15059" max="15059" width="40.6640625" style="12" customWidth="1"/>
    <col min="15060" max="15063" width="9.33203125" style="12" customWidth="1"/>
    <col min="15064" max="15312" width="9.109375" style="12"/>
    <col min="15313" max="15313" width="9.33203125" style="12" customWidth="1"/>
    <col min="15314" max="15314" width="6.6640625" style="12" customWidth="1"/>
    <col min="15315" max="15315" width="40.6640625" style="12" customWidth="1"/>
    <col min="15316" max="15319" width="9.33203125" style="12" customWidth="1"/>
    <col min="15320" max="15568" width="9.109375" style="12"/>
    <col min="15569" max="15569" width="9.33203125" style="12" customWidth="1"/>
    <col min="15570" max="15570" width="6.6640625" style="12" customWidth="1"/>
    <col min="15571" max="15571" width="40.6640625" style="12" customWidth="1"/>
    <col min="15572" max="15575" width="9.33203125" style="12" customWidth="1"/>
    <col min="15576" max="15824" width="9.109375" style="12"/>
    <col min="15825" max="15825" width="9.33203125" style="12" customWidth="1"/>
    <col min="15826" max="15826" width="6.6640625" style="12" customWidth="1"/>
    <col min="15827" max="15827" width="40.6640625" style="12" customWidth="1"/>
    <col min="15828" max="15831" width="9.33203125" style="12" customWidth="1"/>
    <col min="15832" max="16080" width="9.109375" style="12"/>
    <col min="16081" max="16081" width="9.33203125" style="12" customWidth="1"/>
    <col min="16082" max="16082" width="6.6640625" style="12" customWidth="1"/>
    <col min="16083" max="16083" width="40.6640625" style="12" customWidth="1"/>
    <col min="16084" max="16087" width="9.33203125" style="12" customWidth="1"/>
    <col min="16088" max="16384" width="9.109375" style="12"/>
  </cols>
  <sheetData>
    <row r="1" spans="1:9" x14ac:dyDescent="0.25">
      <c r="A1" s="22" t="s">
        <v>1614</v>
      </c>
      <c r="B1" s="587"/>
      <c r="C1" s="587"/>
      <c r="D1" s="587"/>
      <c r="E1" s="587"/>
      <c r="F1" s="771" t="s">
        <v>1615</v>
      </c>
      <c r="G1" s="771"/>
      <c r="H1" s="771"/>
      <c r="I1" s="771"/>
    </row>
    <row r="2" spans="1:9" ht="12.75" customHeight="1" x14ac:dyDescent="0.25">
      <c r="A2" s="23" t="s">
        <v>0</v>
      </c>
      <c r="B2" s="23"/>
      <c r="C2" s="616"/>
      <c r="D2" s="9"/>
      <c r="E2" s="9" t="s">
        <v>1</v>
      </c>
      <c r="F2" s="9" t="s">
        <v>2</v>
      </c>
      <c r="G2" s="9" t="s">
        <v>3</v>
      </c>
      <c r="H2" s="9" t="s">
        <v>4</v>
      </c>
      <c r="I2" s="9" t="s">
        <v>5</v>
      </c>
    </row>
    <row r="3" spans="1:9" x14ac:dyDescent="0.25">
      <c r="A3" s="13"/>
      <c r="B3" s="13"/>
      <c r="C3" s="617"/>
      <c r="D3" s="11"/>
      <c r="E3" s="173"/>
      <c r="F3" s="11"/>
      <c r="G3" s="11"/>
      <c r="H3" s="173"/>
      <c r="I3" s="173"/>
    </row>
    <row r="4" spans="1:9" x14ac:dyDescent="0.25">
      <c r="A4" s="668"/>
      <c r="B4" s="668"/>
      <c r="C4" s="669"/>
      <c r="D4" s="669"/>
      <c r="E4" s="15"/>
      <c r="F4" s="17"/>
      <c r="G4" s="17"/>
      <c r="H4" s="15"/>
      <c r="I4" s="15"/>
    </row>
    <row r="5" spans="1:9" x14ac:dyDescent="0.25">
      <c r="A5" s="668" t="s">
        <v>1616</v>
      </c>
      <c r="B5" s="668"/>
      <c r="C5" s="669"/>
      <c r="D5" s="669"/>
      <c r="E5" s="32" t="s">
        <v>1617</v>
      </c>
      <c r="F5" s="17"/>
      <c r="G5" s="17"/>
      <c r="H5" s="15"/>
      <c r="I5" s="189"/>
    </row>
    <row r="6" spans="1:9" ht="15.6" x14ac:dyDescent="0.25">
      <c r="A6" s="668"/>
      <c r="B6" s="668" t="s">
        <v>1619</v>
      </c>
      <c r="C6" s="669"/>
      <c r="D6" s="669"/>
      <c r="E6" s="620" t="s">
        <v>4303</v>
      </c>
      <c r="F6" s="17" t="s">
        <v>124</v>
      </c>
      <c r="G6" s="17">
        <v>18300</v>
      </c>
      <c r="H6" s="187"/>
      <c r="I6" s="172">
        <f t="shared" ref="I6" si="0">G6*H6</f>
        <v>0</v>
      </c>
    </row>
    <row r="7" spans="1:9" x14ac:dyDescent="0.25">
      <c r="A7" s="668" t="s">
        <v>1639</v>
      </c>
      <c r="B7" s="668"/>
      <c r="C7" s="669"/>
      <c r="D7" s="669"/>
      <c r="E7" s="32" t="s">
        <v>1634</v>
      </c>
      <c r="F7" s="17"/>
      <c r="G7" s="17"/>
      <c r="H7" s="191"/>
      <c r="I7" s="190"/>
    </row>
    <row r="8" spans="1:9" x14ac:dyDescent="0.25">
      <c r="A8" s="668"/>
      <c r="B8" s="668" t="s">
        <v>1641</v>
      </c>
      <c r="C8" s="669"/>
      <c r="D8" s="669"/>
      <c r="E8" s="33" t="s">
        <v>4284</v>
      </c>
      <c r="F8" s="17"/>
      <c r="G8" s="17"/>
      <c r="H8" s="191"/>
      <c r="I8" s="190"/>
    </row>
    <row r="9" spans="1:9" ht="15.6" x14ac:dyDescent="0.25">
      <c r="A9" s="668"/>
      <c r="B9" s="668"/>
      <c r="C9" s="669" t="s">
        <v>37</v>
      </c>
      <c r="D9" s="669"/>
      <c r="E9" s="33" t="s">
        <v>1637</v>
      </c>
      <c r="F9" s="17" t="s">
        <v>124</v>
      </c>
      <c r="G9" s="17">
        <v>3000</v>
      </c>
      <c r="H9" s="187"/>
      <c r="I9" s="172">
        <f>G9*H9</f>
        <v>0</v>
      </c>
    </row>
    <row r="10" spans="1:9" ht="15.6" x14ac:dyDescent="0.25">
      <c r="A10" s="668"/>
      <c r="B10" s="668"/>
      <c r="C10" s="669" t="s">
        <v>39</v>
      </c>
      <c r="D10" s="669"/>
      <c r="E10" s="33" t="s">
        <v>1638</v>
      </c>
      <c r="F10" s="17" t="s">
        <v>124</v>
      </c>
      <c r="G10" s="17">
        <v>2000</v>
      </c>
      <c r="H10" s="187"/>
      <c r="I10" s="172">
        <f>G10*H10</f>
        <v>0</v>
      </c>
    </row>
    <row r="11" spans="1:9" x14ac:dyDescent="0.25">
      <c r="A11" s="668"/>
      <c r="B11" s="668" t="s">
        <v>1642</v>
      </c>
      <c r="C11" s="669"/>
      <c r="D11" s="669"/>
      <c r="E11" s="33" t="s">
        <v>4308</v>
      </c>
      <c r="F11" s="17"/>
      <c r="G11" s="17"/>
      <c r="H11" s="191"/>
      <c r="I11" s="190"/>
    </row>
    <row r="12" spans="1:9" ht="15.6" x14ac:dyDescent="0.25">
      <c r="A12" s="668"/>
      <c r="B12" s="668"/>
      <c r="C12" s="669" t="s">
        <v>37</v>
      </c>
      <c r="D12" s="669"/>
      <c r="E12" s="33" t="s">
        <v>1637</v>
      </c>
      <c r="F12" s="17" t="s">
        <v>124</v>
      </c>
      <c r="G12" s="17">
        <v>3000</v>
      </c>
      <c r="H12" s="187"/>
      <c r="I12" s="172">
        <f>G12*H12</f>
        <v>0</v>
      </c>
    </row>
    <row r="13" spans="1:9" ht="15.6" x14ac:dyDescent="0.25">
      <c r="A13" s="668"/>
      <c r="B13" s="668"/>
      <c r="C13" s="669" t="s">
        <v>39</v>
      </c>
      <c r="D13" s="669"/>
      <c r="E13" s="33" t="s">
        <v>1638</v>
      </c>
      <c r="F13" s="17" t="s">
        <v>124</v>
      </c>
      <c r="G13" s="17">
        <v>2000</v>
      </c>
      <c r="H13" s="187"/>
      <c r="I13" s="172">
        <f>G13*H13</f>
        <v>0</v>
      </c>
    </row>
    <row r="14" spans="1:9" ht="26.4" x14ac:dyDescent="0.25">
      <c r="A14" s="668" t="s">
        <v>1646</v>
      </c>
      <c r="B14" s="668"/>
      <c r="C14" s="669"/>
      <c r="D14" s="669"/>
      <c r="E14" s="32" t="s">
        <v>1640</v>
      </c>
      <c r="F14" s="17"/>
      <c r="G14" s="17"/>
      <c r="H14" s="191"/>
      <c r="I14" s="190"/>
    </row>
    <row r="15" spans="1:9" ht="15.6" x14ac:dyDescent="0.25">
      <c r="A15" s="668"/>
      <c r="B15" s="668" t="s">
        <v>1648</v>
      </c>
      <c r="C15" s="669"/>
      <c r="D15" s="669"/>
      <c r="E15" s="33" t="s">
        <v>1643</v>
      </c>
      <c r="F15" s="17" t="s">
        <v>124</v>
      </c>
      <c r="G15" s="17">
        <v>10600</v>
      </c>
      <c r="H15" s="187"/>
      <c r="I15" s="172">
        <f>G15*H15</f>
        <v>0</v>
      </c>
    </row>
    <row r="16" spans="1:9" ht="15.6" x14ac:dyDescent="0.25">
      <c r="A16" s="668"/>
      <c r="B16" s="668" t="s">
        <v>1649</v>
      </c>
      <c r="C16" s="669"/>
      <c r="D16" s="669"/>
      <c r="E16" s="33" t="s">
        <v>1644</v>
      </c>
      <c r="F16" s="17" t="s">
        <v>124</v>
      </c>
      <c r="G16" s="17">
        <v>5300</v>
      </c>
      <c r="H16" s="187"/>
      <c r="I16" s="172">
        <f>G16*H16</f>
        <v>0</v>
      </c>
    </row>
    <row r="17" spans="1:9" x14ac:dyDescent="0.25">
      <c r="A17" s="668" t="s">
        <v>1657</v>
      </c>
      <c r="B17" s="668"/>
      <c r="C17" s="669"/>
      <c r="D17" s="669"/>
      <c r="E17" s="32" t="s">
        <v>1647</v>
      </c>
      <c r="F17" s="17"/>
      <c r="G17" s="17"/>
      <c r="H17" s="191"/>
      <c r="I17" s="190"/>
    </row>
    <row r="18" spans="1:9" ht="15.6" x14ac:dyDescent="0.25">
      <c r="A18" s="668"/>
      <c r="B18" s="668" t="s">
        <v>1659</v>
      </c>
      <c r="C18" s="669"/>
      <c r="D18" s="669"/>
      <c r="E18" s="33" t="s">
        <v>1651</v>
      </c>
      <c r="F18" s="17" t="s">
        <v>2269</v>
      </c>
      <c r="G18" s="17"/>
      <c r="H18" s="187"/>
      <c r="I18" s="705" t="s">
        <v>5568</v>
      </c>
    </row>
    <row r="19" spans="1:9" ht="15.6" x14ac:dyDescent="0.25">
      <c r="A19" s="668"/>
      <c r="B19" s="668" t="s">
        <v>1660</v>
      </c>
      <c r="C19" s="669"/>
      <c r="D19" s="669"/>
      <c r="E19" s="33" t="s">
        <v>1652</v>
      </c>
      <c r="F19" s="17" t="s">
        <v>2269</v>
      </c>
      <c r="G19" s="17"/>
      <c r="H19" s="187"/>
      <c r="I19" s="705" t="s">
        <v>5568</v>
      </c>
    </row>
    <row r="20" spans="1:9" ht="15.6" x14ac:dyDescent="0.25">
      <c r="A20" s="668"/>
      <c r="B20" s="668" t="s">
        <v>1661</v>
      </c>
      <c r="C20" s="669"/>
      <c r="D20" s="669"/>
      <c r="E20" s="33" t="s">
        <v>1653</v>
      </c>
      <c r="F20" s="17" t="s">
        <v>2269</v>
      </c>
      <c r="G20" s="17"/>
      <c r="H20" s="187"/>
      <c r="I20" s="705" t="s">
        <v>5568</v>
      </c>
    </row>
    <row r="21" spans="1:9" ht="15.6" x14ac:dyDescent="0.25">
      <c r="A21" s="668"/>
      <c r="B21" s="668" t="s">
        <v>1663</v>
      </c>
      <c r="C21" s="669"/>
      <c r="D21" s="669"/>
      <c r="E21" s="33" t="s">
        <v>1654</v>
      </c>
      <c r="F21" s="17" t="s">
        <v>2269</v>
      </c>
      <c r="G21" s="17"/>
      <c r="H21" s="187"/>
      <c r="I21" s="705" t="s">
        <v>5568</v>
      </c>
    </row>
    <row r="22" spans="1:9" ht="15.6" x14ac:dyDescent="0.25">
      <c r="A22" s="668"/>
      <c r="B22" s="668" t="s">
        <v>1664</v>
      </c>
      <c r="C22" s="669"/>
      <c r="D22" s="669"/>
      <c r="E22" s="33" t="s">
        <v>1655</v>
      </c>
      <c r="F22" s="17" t="s">
        <v>2269</v>
      </c>
      <c r="G22" s="17"/>
      <c r="H22" s="187"/>
      <c r="I22" s="705" t="s">
        <v>5568</v>
      </c>
    </row>
    <row r="23" spans="1:9" ht="26.4" x14ac:dyDescent="0.25">
      <c r="A23" s="668" t="s">
        <v>1692</v>
      </c>
      <c r="B23" s="668"/>
      <c r="C23" s="669"/>
      <c r="D23" s="669"/>
      <c r="E23" s="32" t="s">
        <v>1691</v>
      </c>
      <c r="F23" s="17" t="s">
        <v>124</v>
      </c>
      <c r="G23" s="17">
        <v>5000</v>
      </c>
      <c r="H23" s="187"/>
      <c r="I23" s="172">
        <f>G23*H23</f>
        <v>0</v>
      </c>
    </row>
    <row r="24" spans="1:9" x14ac:dyDescent="0.25">
      <c r="A24" s="620"/>
      <c r="B24" s="620"/>
      <c r="C24" s="17"/>
      <c r="D24" s="17"/>
      <c r="E24" s="620"/>
      <c r="F24" s="17"/>
      <c r="G24" s="17"/>
      <c r="H24" s="17"/>
      <c r="I24" s="190"/>
    </row>
    <row r="25" spans="1:9" x14ac:dyDescent="0.25">
      <c r="A25" s="620"/>
      <c r="B25" s="620"/>
      <c r="C25" s="17"/>
      <c r="D25" s="17"/>
      <c r="E25" s="620"/>
      <c r="F25" s="17"/>
      <c r="G25" s="17"/>
      <c r="H25" s="17"/>
      <c r="I25" s="190"/>
    </row>
    <row r="26" spans="1:9" x14ac:dyDescent="0.25">
      <c r="A26" s="15"/>
      <c r="B26" s="15"/>
      <c r="C26" s="17"/>
      <c r="D26" s="17"/>
      <c r="E26" s="15"/>
      <c r="F26" s="17"/>
      <c r="G26" s="17"/>
      <c r="H26" s="17"/>
      <c r="I26" s="190"/>
    </row>
    <row r="27" spans="1:9" x14ac:dyDescent="0.25">
      <c r="A27" s="183" t="s">
        <v>34</v>
      </c>
      <c r="B27" s="183"/>
      <c r="C27" s="183"/>
      <c r="D27" s="183"/>
      <c r="E27" s="183"/>
      <c r="F27" s="179"/>
      <c r="G27" s="183"/>
      <c r="H27" s="183"/>
      <c r="I27" s="174">
        <f>SUM(I5:I26)</f>
        <v>0</v>
      </c>
    </row>
    <row r="1048303" spans="6:6" x14ac:dyDescent="0.25">
      <c r="F1048303" s="11"/>
    </row>
  </sheetData>
  <sheetProtection algorithmName="SHA-512" hashValue="Vb2nk9Q6ndyyn6JQGudW/7vZOLtVl/HWa5tLi9U7pzht4axxIcf5Qf8dDtD6Y7orQeSMSm6DZgwnocUaqSc5rw==" saltValue="FmqRnusNsRrAf51xuVI+kQ==" spinCount="100000" sheet="1" objects="1" scenarios="1" selectLockedCells="1"/>
  <mergeCells count="1">
    <mergeCell ref="F1:I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8D9B4-B476-48C1-9303-5F56D143E896}">
  <sheetPr codeName="Sheet21">
    <tabColor theme="9" tint="0.79998168889431442"/>
  </sheetPr>
  <dimension ref="A1:H1048290"/>
  <sheetViews>
    <sheetView zoomScaleNormal="100" workbookViewId="0">
      <selection activeCell="G7" sqref="G7"/>
    </sheetView>
  </sheetViews>
  <sheetFormatPr defaultRowHeight="13.2" x14ac:dyDescent="0.25"/>
  <cols>
    <col min="1" max="1" width="9.33203125" style="12" customWidth="1"/>
    <col min="2" max="2" width="9" style="12" bestFit="1" customWidth="1"/>
    <col min="3" max="3" width="3.6640625" style="12" customWidth="1"/>
    <col min="4" max="4" width="40.6640625" style="12" customWidth="1"/>
    <col min="5" max="5" width="24.6640625" style="12" customWidth="1"/>
    <col min="6" max="8" width="20.6640625" style="12" customWidth="1"/>
    <col min="9" max="187" width="9.109375" style="12"/>
    <col min="188" max="188" width="9.33203125" style="12" customWidth="1"/>
    <col min="189" max="189" width="6.6640625" style="12" customWidth="1"/>
    <col min="190" max="190" width="40.6640625" style="12" customWidth="1"/>
    <col min="191" max="194" width="9.33203125" style="12" customWidth="1"/>
    <col min="195" max="443" width="9.109375" style="12"/>
    <col min="444" max="444" width="9.33203125" style="12" customWidth="1"/>
    <col min="445" max="445" width="6.6640625" style="12" customWidth="1"/>
    <col min="446" max="446" width="40.6640625" style="12" customWidth="1"/>
    <col min="447" max="450" width="9.33203125" style="12" customWidth="1"/>
    <col min="451" max="699" width="9.109375" style="12"/>
    <col min="700" max="700" width="9.33203125" style="12" customWidth="1"/>
    <col min="701" max="701" width="6.6640625" style="12" customWidth="1"/>
    <col min="702" max="702" width="40.6640625" style="12" customWidth="1"/>
    <col min="703" max="706" width="9.33203125" style="12" customWidth="1"/>
    <col min="707" max="955" width="9.109375" style="12"/>
    <col min="956" max="956" width="9.33203125" style="12" customWidth="1"/>
    <col min="957" max="957" width="6.6640625" style="12" customWidth="1"/>
    <col min="958" max="958" width="40.6640625" style="12" customWidth="1"/>
    <col min="959" max="962" width="9.33203125" style="12" customWidth="1"/>
    <col min="963" max="1211" width="9.109375" style="12"/>
    <col min="1212" max="1212" width="9.33203125" style="12" customWidth="1"/>
    <col min="1213" max="1213" width="6.6640625" style="12" customWidth="1"/>
    <col min="1214" max="1214" width="40.6640625" style="12" customWidth="1"/>
    <col min="1215" max="1218" width="9.33203125" style="12" customWidth="1"/>
    <col min="1219" max="1467" width="9.109375" style="12"/>
    <col min="1468" max="1468" width="9.33203125" style="12" customWidth="1"/>
    <col min="1469" max="1469" width="6.6640625" style="12" customWidth="1"/>
    <col min="1470" max="1470" width="40.6640625" style="12" customWidth="1"/>
    <col min="1471" max="1474" width="9.33203125" style="12" customWidth="1"/>
    <col min="1475" max="1723" width="9.109375" style="12"/>
    <col min="1724" max="1724" width="9.33203125" style="12" customWidth="1"/>
    <col min="1725" max="1725" width="6.6640625" style="12" customWidth="1"/>
    <col min="1726" max="1726" width="40.6640625" style="12" customWidth="1"/>
    <col min="1727" max="1730" width="9.33203125" style="12" customWidth="1"/>
    <col min="1731" max="1979" width="9.109375" style="12"/>
    <col min="1980" max="1980" width="9.33203125" style="12" customWidth="1"/>
    <col min="1981" max="1981" width="6.6640625" style="12" customWidth="1"/>
    <col min="1982" max="1982" width="40.6640625" style="12" customWidth="1"/>
    <col min="1983" max="1986" width="9.33203125" style="12" customWidth="1"/>
    <col min="1987" max="2235" width="9.109375" style="12"/>
    <col min="2236" max="2236" width="9.33203125" style="12" customWidth="1"/>
    <col min="2237" max="2237" width="6.6640625" style="12" customWidth="1"/>
    <col min="2238" max="2238" width="40.6640625" style="12" customWidth="1"/>
    <col min="2239" max="2242" width="9.33203125" style="12" customWidth="1"/>
    <col min="2243" max="2491" width="9.109375" style="12"/>
    <col min="2492" max="2492" width="9.33203125" style="12" customWidth="1"/>
    <col min="2493" max="2493" width="6.6640625" style="12" customWidth="1"/>
    <col min="2494" max="2494" width="40.6640625" style="12" customWidth="1"/>
    <col min="2495" max="2498" width="9.33203125" style="12" customWidth="1"/>
    <col min="2499" max="2747" width="9.109375" style="12"/>
    <col min="2748" max="2748" width="9.33203125" style="12" customWidth="1"/>
    <col min="2749" max="2749" width="6.6640625" style="12" customWidth="1"/>
    <col min="2750" max="2750" width="40.6640625" style="12" customWidth="1"/>
    <col min="2751" max="2754" width="9.33203125" style="12" customWidth="1"/>
    <col min="2755" max="3003" width="9.109375" style="12"/>
    <col min="3004" max="3004" width="9.33203125" style="12" customWidth="1"/>
    <col min="3005" max="3005" width="6.6640625" style="12" customWidth="1"/>
    <col min="3006" max="3006" width="40.6640625" style="12" customWidth="1"/>
    <col min="3007" max="3010" width="9.33203125" style="12" customWidth="1"/>
    <col min="3011" max="3259" width="9.109375" style="12"/>
    <col min="3260" max="3260" width="9.33203125" style="12" customWidth="1"/>
    <col min="3261" max="3261" width="6.6640625" style="12" customWidth="1"/>
    <col min="3262" max="3262" width="40.6640625" style="12" customWidth="1"/>
    <col min="3263" max="3266" width="9.33203125" style="12" customWidth="1"/>
    <col min="3267" max="3515" width="9.109375" style="12"/>
    <col min="3516" max="3516" width="9.33203125" style="12" customWidth="1"/>
    <col min="3517" max="3517" width="6.6640625" style="12" customWidth="1"/>
    <col min="3518" max="3518" width="40.6640625" style="12" customWidth="1"/>
    <col min="3519" max="3522" width="9.33203125" style="12" customWidth="1"/>
    <col min="3523" max="3771" width="9.109375" style="12"/>
    <col min="3772" max="3772" width="9.33203125" style="12" customWidth="1"/>
    <col min="3773" max="3773" width="6.6640625" style="12" customWidth="1"/>
    <col min="3774" max="3774" width="40.6640625" style="12" customWidth="1"/>
    <col min="3775" max="3778" width="9.33203125" style="12" customWidth="1"/>
    <col min="3779" max="4027" width="9.109375" style="12"/>
    <col min="4028" max="4028" width="9.33203125" style="12" customWidth="1"/>
    <col min="4029" max="4029" width="6.6640625" style="12" customWidth="1"/>
    <col min="4030" max="4030" width="40.6640625" style="12" customWidth="1"/>
    <col min="4031" max="4034" width="9.33203125" style="12" customWidth="1"/>
    <col min="4035" max="4283" width="9.109375" style="12"/>
    <col min="4284" max="4284" width="9.33203125" style="12" customWidth="1"/>
    <col min="4285" max="4285" width="6.6640625" style="12" customWidth="1"/>
    <col min="4286" max="4286" width="40.6640625" style="12" customWidth="1"/>
    <col min="4287" max="4290" width="9.33203125" style="12" customWidth="1"/>
    <col min="4291" max="4539" width="9.109375" style="12"/>
    <col min="4540" max="4540" width="9.33203125" style="12" customWidth="1"/>
    <col min="4541" max="4541" width="6.6640625" style="12" customWidth="1"/>
    <col min="4542" max="4542" width="40.6640625" style="12" customWidth="1"/>
    <col min="4543" max="4546" width="9.33203125" style="12" customWidth="1"/>
    <col min="4547" max="4795" width="9.109375" style="12"/>
    <col min="4796" max="4796" width="9.33203125" style="12" customWidth="1"/>
    <col min="4797" max="4797" width="6.6640625" style="12" customWidth="1"/>
    <col min="4798" max="4798" width="40.6640625" style="12" customWidth="1"/>
    <col min="4799" max="4802" width="9.33203125" style="12" customWidth="1"/>
    <col min="4803" max="5051" width="9.109375" style="12"/>
    <col min="5052" max="5052" width="9.33203125" style="12" customWidth="1"/>
    <col min="5053" max="5053" width="6.6640625" style="12" customWidth="1"/>
    <col min="5054" max="5054" width="40.6640625" style="12" customWidth="1"/>
    <col min="5055" max="5058" width="9.33203125" style="12" customWidth="1"/>
    <col min="5059" max="5307" width="9.109375" style="12"/>
    <col min="5308" max="5308" width="9.33203125" style="12" customWidth="1"/>
    <col min="5309" max="5309" width="6.6640625" style="12" customWidth="1"/>
    <col min="5310" max="5310" width="40.6640625" style="12" customWidth="1"/>
    <col min="5311" max="5314" width="9.33203125" style="12" customWidth="1"/>
    <col min="5315" max="5563" width="9.109375" style="12"/>
    <col min="5564" max="5564" width="9.33203125" style="12" customWidth="1"/>
    <col min="5565" max="5565" width="6.6640625" style="12" customWidth="1"/>
    <col min="5566" max="5566" width="40.6640625" style="12" customWidth="1"/>
    <col min="5567" max="5570" width="9.33203125" style="12" customWidth="1"/>
    <col min="5571" max="5819" width="9.109375" style="12"/>
    <col min="5820" max="5820" width="9.33203125" style="12" customWidth="1"/>
    <col min="5821" max="5821" width="6.6640625" style="12" customWidth="1"/>
    <col min="5822" max="5822" width="40.6640625" style="12" customWidth="1"/>
    <col min="5823" max="5826" width="9.33203125" style="12" customWidth="1"/>
    <col min="5827" max="6075" width="9.109375" style="12"/>
    <col min="6076" max="6076" width="9.33203125" style="12" customWidth="1"/>
    <col min="6077" max="6077" width="6.6640625" style="12" customWidth="1"/>
    <col min="6078" max="6078" width="40.6640625" style="12" customWidth="1"/>
    <col min="6079" max="6082" width="9.33203125" style="12" customWidth="1"/>
    <col min="6083" max="6331" width="9.109375" style="12"/>
    <col min="6332" max="6332" width="9.33203125" style="12" customWidth="1"/>
    <col min="6333" max="6333" width="6.6640625" style="12" customWidth="1"/>
    <col min="6334" max="6334" width="40.6640625" style="12" customWidth="1"/>
    <col min="6335" max="6338" width="9.33203125" style="12" customWidth="1"/>
    <col min="6339" max="6587" width="9.109375" style="12"/>
    <col min="6588" max="6588" width="9.33203125" style="12" customWidth="1"/>
    <col min="6589" max="6589" width="6.6640625" style="12" customWidth="1"/>
    <col min="6590" max="6590" width="40.6640625" style="12" customWidth="1"/>
    <col min="6591" max="6594" width="9.33203125" style="12" customWidth="1"/>
    <col min="6595" max="6843" width="9.109375" style="12"/>
    <col min="6844" max="6844" width="9.33203125" style="12" customWidth="1"/>
    <col min="6845" max="6845" width="6.6640625" style="12" customWidth="1"/>
    <col min="6846" max="6846" width="40.6640625" style="12" customWidth="1"/>
    <col min="6847" max="6850" width="9.33203125" style="12" customWidth="1"/>
    <col min="6851" max="7099" width="9.109375" style="12"/>
    <col min="7100" max="7100" width="9.33203125" style="12" customWidth="1"/>
    <col min="7101" max="7101" width="6.6640625" style="12" customWidth="1"/>
    <col min="7102" max="7102" width="40.6640625" style="12" customWidth="1"/>
    <col min="7103" max="7106" width="9.33203125" style="12" customWidth="1"/>
    <col min="7107" max="7355" width="9.109375" style="12"/>
    <col min="7356" max="7356" width="9.33203125" style="12" customWidth="1"/>
    <col min="7357" max="7357" width="6.6640625" style="12" customWidth="1"/>
    <col min="7358" max="7358" width="40.6640625" style="12" customWidth="1"/>
    <col min="7359" max="7362" width="9.33203125" style="12" customWidth="1"/>
    <col min="7363" max="7611" width="9.109375" style="12"/>
    <col min="7612" max="7612" width="9.33203125" style="12" customWidth="1"/>
    <col min="7613" max="7613" width="6.6640625" style="12" customWidth="1"/>
    <col min="7614" max="7614" width="40.6640625" style="12" customWidth="1"/>
    <col min="7615" max="7618" width="9.33203125" style="12" customWidth="1"/>
    <col min="7619" max="7867" width="9.109375" style="12"/>
    <col min="7868" max="7868" width="9.33203125" style="12" customWidth="1"/>
    <col min="7869" max="7869" width="6.6640625" style="12" customWidth="1"/>
    <col min="7870" max="7870" width="40.6640625" style="12" customWidth="1"/>
    <col min="7871" max="7874" width="9.33203125" style="12" customWidth="1"/>
    <col min="7875" max="8123" width="9.109375" style="12"/>
    <col min="8124" max="8124" width="9.33203125" style="12" customWidth="1"/>
    <col min="8125" max="8125" width="6.6640625" style="12" customWidth="1"/>
    <col min="8126" max="8126" width="40.6640625" style="12" customWidth="1"/>
    <col min="8127" max="8130" width="9.33203125" style="12" customWidth="1"/>
    <col min="8131" max="8379" width="9.109375" style="12"/>
    <col min="8380" max="8380" width="9.33203125" style="12" customWidth="1"/>
    <col min="8381" max="8381" width="6.6640625" style="12" customWidth="1"/>
    <col min="8382" max="8382" width="40.6640625" style="12" customWidth="1"/>
    <col min="8383" max="8386" width="9.33203125" style="12" customWidth="1"/>
    <col min="8387" max="8635" width="9.109375" style="12"/>
    <col min="8636" max="8636" width="9.33203125" style="12" customWidth="1"/>
    <col min="8637" max="8637" width="6.6640625" style="12" customWidth="1"/>
    <col min="8638" max="8638" width="40.6640625" style="12" customWidth="1"/>
    <col min="8639" max="8642" width="9.33203125" style="12" customWidth="1"/>
    <col min="8643" max="8891" width="9.109375" style="12"/>
    <col min="8892" max="8892" width="9.33203125" style="12" customWidth="1"/>
    <col min="8893" max="8893" width="6.6640625" style="12" customWidth="1"/>
    <col min="8894" max="8894" width="40.6640625" style="12" customWidth="1"/>
    <col min="8895" max="8898" width="9.33203125" style="12" customWidth="1"/>
    <col min="8899" max="9147" width="9.109375" style="12"/>
    <col min="9148" max="9148" width="9.33203125" style="12" customWidth="1"/>
    <col min="9149" max="9149" width="6.6640625" style="12" customWidth="1"/>
    <col min="9150" max="9150" width="40.6640625" style="12" customWidth="1"/>
    <col min="9151" max="9154" width="9.33203125" style="12" customWidth="1"/>
    <col min="9155" max="9403" width="9.109375" style="12"/>
    <col min="9404" max="9404" width="9.33203125" style="12" customWidth="1"/>
    <col min="9405" max="9405" width="6.6640625" style="12" customWidth="1"/>
    <col min="9406" max="9406" width="40.6640625" style="12" customWidth="1"/>
    <col min="9407" max="9410" width="9.33203125" style="12" customWidth="1"/>
    <col min="9411" max="9659" width="9.109375" style="12"/>
    <col min="9660" max="9660" width="9.33203125" style="12" customWidth="1"/>
    <col min="9661" max="9661" width="6.6640625" style="12" customWidth="1"/>
    <col min="9662" max="9662" width="40.6640625" style="12" customWidth="1"/>
    <col min="9663" max="9666" width="9.33203125" style="12" customWidth="1"/>
    <col min="9667" max="9915" width="9.109375" style="12"/>
    <col min="9916" max="9916" width="9.33203125" style="12" customWidth="1"/>
    <col min="9917" max="9917" width="6.6640625" style="12" customWidth="1"/>
    <col min="9918" max="9918" width="40.6640625" style="12" customWidth="1"/>
    <col min="9919" max="9922" width="9.33203125" style="12" customWidth="1"/>
    <col min="9923" max="10171" width="9.109375" style="12"/>
    <col min="10172" max="10172" width="9.33203125" style="12" customWidth="1"/>
    <col min="10173" max="10173" width="6.6640625" style="12" customWidth="1"/>
    <col min="10174" max="10174" width="40.6640625" style="12" customWidth="1"/>
    <col min="10175" max="10178" width="9.33203125" style="12" customWidth="1"/>
    <col min="10179" max="10427" width="9.109375" style="12"/>
    <col min="10428" max="10428" width="9.33203125" style="12" customWidth="1"/>
    <col min="10429" max="10429" width="6.6640625" style="12" customWidth="1"/>
    <col min="10430" max="10430" width="40.6640625" style="12" customWidth="1"/>
    <col min="10431" max="10434" width="9.33203125" style="12" customWidth="1"/>
    <col min="10435" max="10683" width="9.109375" style="12"/>
    <col min="10684" max="10684" width="9.33203125" style="12" customWidth="1"/>
    <col min="10685" max="10685" width="6.6640625" style="12" customWidth="1"/>
    <col min="10686" max="10686" width="40.6640625" style="12" customWidth="1"/>
    <col min="10687" max="10690" width="9.33203125" style="12" customWidth="1"/>
    <col min="10691" max="10939" width="9.109375" style="12"/>
    <col min="10940" max="10940" width="9.33203125" style="12" customWidth="1"/>
    <col min="10941" max="10941" width="6.6640625" style="12" customWidth="1"/>
    <col min="10942" max="10942" width="40.6640625" style="12" customWidth="1"/>
    <col min="10943" max="10946" width="9.33203125" style="12" customWidth="1"/>
    <col min="10947" max="11195" width="9.109375" style="12"/>
    <col min="11196" max="11196" width="9.33203125" style="12" customWidth="1"/>
    <col min="11197" max="11197" width="6.6640625" style="12" customWidth="1"/>
    <col min="11198" max="11198" width="40.6640625" style="12" customWidth="1"/>
    <col min="11199" max="11202" width="9.33203125" style="12" customWidth="1"/>
    <col min="11203" max="11451" width="9.109375" style="12"/>
    <col min="11452" max="11452" width="9.33203125" style="12" customWidth="1"/>
    <col min="11453" max="11453" width="6.6640625" style="12" customWidth="1"/>
    <col min="11454" max="11454" width="40.6640625" style="12" customWidth="1"/>
    <col min="11455" max="11458" width="9.33203125" style="12" customWidth="1"/>
    <col min="11459" max="11707" width="9.109375" style="12"/>
    <col min="11708" max="11708" width="9.33203125" style="12" customWidth="1"/>
    <col min="11709" max="11709" width="6.6640625" style="12" customWidth="1"/>
    <col min="11710" max="11710" width="40.6640625" style="12" customWidth="1"/>
    <col min="11711" max="11714" width="9.33203125" style="12" customWidth="1"/>
    <col min="11715" max="11963" width="9.109375" style="12"/>
    <col min="11964" max="11964" width="9.33203125" style="12" customWidth="1"/>
    <col min="11965" max="11965" width="6.6640625" style="12" customWidth="1"/>
    <col min="11966" max="11966" width="40.6640625" style="12" customWidth="1"/>
    <col min="11967" max="11970" width="9.33203125" style="12" customWidth="1"/>
    <col min="11971" max="12219" width="9.109375" style="12"/>
    <col min="12220" max="12220" width="9.33203125" style="12" customWidth="1"/>
    <col min="12221" max="12221" width="6.6640625" style="12" customWidth="1"/>
    <col min="12222" max="12222" width="40.6640625" style="12" customWidth="1"/>
    <col min="12223" max="12226" width="9.33203125" style="12" customWidth="1"/>
    <col min="12227" max="12475" width="9.109375" style="12"/>
    <col min="12476" max="12476" width="9.33203125" style="12" customWidth="1"/>
    <col min="12477" max="12477" width="6.6640625" style="12" customWidth="1"/>
    <col min="12478" max="12478" width="40.6640625" style="12" customWidth="1"/>
    <col min="12479" max="12482" width="9.33203125" style="12" customWidth="1"/>
    <col min="12483" max="12731" width="9.109375" style="12"/>
    <col min="12732" max="12732" width="9.33203125" style="12" customWidth="1"/>
    <col min="12733" max="12733" width="6.6640625" style="12" customWidth="1"/>
    <col min="12734" max="12734" width="40.6640625" style="12" customWidth="1"/>
    <col min="12735" max="12738" width="9.33203125" style="12" customWidth="1"/>
    <col min="12739" max="12987" width="9.109375" style="12"/>
    <col min="12988" max="12988" width="9.33203125" style="12" customWidth="1"/>
    <col min="12989" max="12989" width="6.6640625" style="12" customWidth="1"/>
    <col min="12990" max="12990" width="40.6640625" style="12" customWidth="1"/>
    <col min="12991" max="12994" width="9.33203125" style="12" customWidth="1"/>
    <col min="12995" max="13243" width="9.109375" style="12"/>
    <col min="13244" max="13244" width="9.33203125" style="12" customWidth="1"/>
    <col min="13245" max="13245" width="6.6640625" style="12" customWidth="1"/>
    <col min="13246" max="13246" width="40.6640625" style="12" customWidth="1"/>
    <col min="13247" max="13250" width="9.33203125" style="12" customWidth="1"/>
    <col min="13251" max="13499" width="9.109375" style="12"/>
    <col min="13500" max="13500" width="9.33203125" style="12" customWidth="1"/>
    <col min="13501" max="13501" width="6.6640625" style="12" customWidth="1"/>
    <col min="13502" max="13502" width="40.6640625" style="12" customWidth="1"/>
    <col min="13503" max="13506" width="9.33203125" style="12" customWidth="1"/>
    <col min="13507" max="13755" width="9.109375" style="12"/>
    <col min="13756" max="13756" width="9.33203125" style="12" customWidth="1"/>
    <col min="13757" max="13757" width="6.6640625" style="12" customWidth="1"/>
    <col min="13758" max="13758" width="40.6640625" style="12" customWidth="1"/>
    <col min="13759" max="13762" width="9.33203125" style="12" customWidth="1"/>
    <col min="13763" max="14011" width="9.109375" style="12"/>
    <col min="14012" max="14012" width="9.33203125" style="12" customWidth="1"/>
    <col min="14013" max="14013" width="6.6640625" style="12" customWidth="1"/>
    <col min="14014" max="14014" width="40.6640625" style="12" customWidth="1"/>
    <col min="14015" max="14018" width="9.33203125" style="12" customWidth="1"/>
    <col min="14019" max="14267" width="9.109375" style="12"/>
    <col min="14268" max="14268" width="9.33203125" style="12" customWidth="1"/>
    <col min="14269" max="14269" width="6.6640625" style="12" customWidth="1"/>
    <col min="14270" max="14270" width="40.6640625" style="12" customWidth="1"/>
    <col min="14271" max="14274" width="9.33203125" style="12" customWidth="1"/>
    <col min="14275" max="14523" width="9.109375" style="12"/>
    <col min="14524" max="14524" width="9.33203125" style="12" customWidth="1"/>
    <col min="14525" max="14525" width="6.6640625" style="12" customWidth="1"/>
    <col min="14526" max="14526" width="40.6640625" style="12" customWidth="1"/>
    <col min="14527" max="14530" width="9.33203125" style="12" customWidth="1"/>
    <col min="14531" max="14779" width="9.109375" style="12"/>
    <col min="14780" max="14780" width="9.33203125" style="12" customWidth="1"/>
    <col min="14781" max="14781" width="6.6640625" style="12" customWidth="1"/>
    <col min="14782" max="14782" width="40.6640625" style="12" customWidth="1"/>
    <col min="14783" max="14786" width="9.33203125" style="12" customWidth="1"/>
    <col min="14787" max="15035" width="9.109375" style="12"/>
    <col min="15036" max="15036" width="9.33203125" style="12" customWidth="1"/>
    <col min="15037" max="15037" width="6.6640625" style="12" customWidth="1"/>
    <col min="15038" max="15038" width="40.6640625" style="12" customWidth="1"/>
    <col min="15039" max="15042" width="9.33203125" style="12" customWidth="1"/>
    <col min="15043" max="15291" width="9.109375" style="12"/>
    <col min="15292" max="15292" width="9.33203125" style="12" customWidth="1"/>
    <col min="15293" max="15293" width="6.6640625" style="12" customWidth="1"/>
    <col min="15294" max="15294" width="40.6640625" style="12" customWidth="1"/>
    <col min="15295" max="15298" width="9.33203125" style="12" customWidth="1"/>
    <col min="15299" max="15547" width="9.109375" style="12"/>
    <col min="15548" max="15548" width="9.33203125" style="12" customWidth="1"/>
    <col min="15549" max="15549" width="6.6640625" style="12" customWidth="1"/>
    <col min="15550" max="15550" width="40.6640625" style="12" customWidth="1"/>
    <col min="15551" max="15554" width="9.33203125" style="12" customWidth="1"/>
    <col min="15555" max="15803" width="9.109375" style="12"/>
    <col min="15804" max="15804" width="9.33203125" style="12" customWidth="1"/>
    <col min="15805" max="15805" width="6.6640625" style="12" customWidth="1"/>
    <col min="15806" max="15806" width="40.6640625" style="12" customWidth="1"/>
    <col min="15807" max="15810" width="9.33203125" style="12" customWidth="1"/>
    <col min="15811" max="16059" width="9.109375" style="12"/>
    <col min="16060" max="16060" width="9.33203125" style="12" customWidth="1"/>
    <col min="16061" max="16061" width="6.6640625" style="12" customWidth="1"/>
    <col min="16062" max="16062" width="40.6640625" style="12" customWidth="1"/>
    <col min="16063" max="16066" width="9.33203125" style="12" customWidth="1"/>
    <col min="16067" max="16384" width="9.109375" style="12"/>
  </cols>
  <sheetData>
    <row r="1" spans="1:8" x14ac:dyDescent="0.25">
      <c r="A1" s="22" t="s">
        <v>1704</v>
      </c>
      <c r="B1" s="587"/>
      <c r="C1" s="587"/>
      <c r="D1" s="587"/>
      <c r="E1" s="771" t="s">
        <v>1705</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
      <c r="H3" s="173"/>
    </row>
    <row r="4" spans="1:8" x14ac:dyDescent="0.25">
      <c r="A4" s="668"/>
      <c r="B4" s="668"/>
      <c r="C4" s="669"/>
      <c r="D4" s="15"/>
      <c r="E4" s="17"/>
      <c r="F4" s="17"/>
      <c r="G4" s="17"/>
      <c r="H4" s="15"/>
    </row>
    <row r="5" spans="1:8" x14ac:dyDescent="0.25">
      <c r="A5" s="668" t="s">
        <v>1710</v>
      </c>
      <c r="B5" s="668"/>
      <c r="C5" s="669"/>
      <c r="D5" s="33" t="s">
        <v>1711</v>
      </c>
      <c r="E5" s="17"/>
      <c r="F5" s="17"/>
      <c r="G5" s="191"/>
      <c r="H5" s="172"/>
    </row>
    <row r="6" spans="1:8" ht="26.4" x14ac:dyDescent="0.25">
      <c r="A6" s="668"/>
      <c r="B6" s="668" t="s">
        <v>1712</v>
      </c>
      <c r="C6" s="669"/>
      <c r="D6" s="33" t="s">
        <v>4316</v>
      </c>
      <c r="E6" s="17"/>
      <c r="F6" s="17"/>
      <c r="G6" s="191"/>
      <c r="H6" s="172"/>
    </row>
    <row r="7" spans="1:8" ht="16.2" x14ac:dyDescent="0.25">
      <c r="A7" s="668"/>
      <c r="B7" s="668"/>
      <c r="C7" s="669" t="s">
        <v>39</v>
      </c>
      <c r="D7" s="33" t="s">
        <v>4318</v>
      </c>
      <c r="E7" s="17" t="s">
        <v>6715</v>
      </c>
      <c r="F7" s="17">
        <v>62200</v>
      </c>
      <c r="G7" s="187"/>
      <c r="H7" s="172">
        <f>F7*G7</f>
        <v>0</v>
      </c>
    </row>
    <row r="8" spans="1:8" ht="16.2" x14ac:dyDescent="0.25">
      <c r="A8" s="668"/>
      <c r="B8" s="668" t="s">
        <v>1715</v>
      </c>
      <c r="C8" s="669"/>
      <c r="D8" s="33" t="s">
        <v>1720</v>
      </c>
      <c r="E8" s="17" t="s">
        <v>6715</v>
      </c>
      <c r="F8" s="17">
        <v>5000</v>
      </c>
      <c r="G8" s="187"/>
      <c r="H8" s="172">
        <f t="shared" ref="H8" si="0">F8*G8</f>
        <v>0</v>
      </c>
    </row>
    <row r="9" spans="1:8" ht="26.4" x14ac:dyDescent="0.25">
      <c r="A9" s="668" t="s">
        <v>4698</v>
      </c>
      <c r="B9" s="668"/>
      <c r="C9" s="669"/>
      <c r="D9" s="620" t="s">
        <v>1750</v>
      </c>
      <c r="E9" s="17"/>
      <c r="F9" s="17"/>
      <c r="G9" s="191"/>
      <c r="H9" s="172"/>
    </row>
    <row r="10" spans="1:8" ht="16.2" x14ac:dyDescent="0.25">
      <c r="A10" s="668"/>
      <c r="B10" s="668" t="s">
        <v>4699</v>
      </c>
      <c r="C10" s="669"/>
      <c r="D10" s="620" t="s">
        <v>1751</v>
      </c>
      <c r="E10" s="17" t="s">
        <v>6716</v>
      </c>
      <c r="F10" s="17">
        <v>26900</v>
      </c>
      <c r="G10" s="187"/>
      <c r="H10" s="172">
        <f>F10*G10</f>
        <v>0</v>
      </c>
    </row>
    <row r="11" spans="1:8" x14ac:dyDescent="0.25">
      <c r="A11" s="668"/>
      <c r="B11" s="668"/>
      <c r="C11" s="669"/>
      <c r="D11" s="32"/>
      <c r="E11" s="17"/>
      <c r="F11" s="17"/>
      <c r="G11" s="191"/>
      <c r="H11" s="190"/>
    </row>
    <row r="12" spans="1:8" x14ac:dyDescent="0.25">
      <c r="A12" s="668"/>
      <c r="B12" s="668"/>
      <c r="C12" s="669"/>
      <c r="D12" s="32"/>
      <c r="E12" s="17"/>
      <c r="F12" s="17"/>
      <c r="G12" s="191"/>
      <c r="H12" s="190"/>
    </row>
    <row r="13" spans="1:8" x14ac:dyDescent="0.25">
      <c r="A13" s="15"/>
      <c r="B13" s="15"/>
      <c r="C13" s="17"/>
      <c r="D13" s="15"/>
      <c r="E13" s="17"/>
      <c r="F13" s="17"/>
      <c r="G13" s="191"/>
      <c r="H13" s="190"/>
    </row>
    <row r="14" spans="1:8" x14ac:dyDescent="0.25">
      <c r="A14" s="183" t="s">
        <v>34</v>
      </c>
      <c r="B14" s="183"/>
      <c r="C14" s="183"/>
      <c r="D14" s="183"/>
      <c r="E14" s="179"/>
      <c r="F14" s="185"/>
      <c r="G14" s="198"/>
      <c r="H14" s="174">
        <f>SUM(H5:H13)</f>
        <v>0</v>
      </c>
    </row>
    <row r="1048290" spans="5:5" x14ac:dyDescent="0.25">
      <c r="E1048290" s="11"/>
    </row>
  </sheetData>
  <sheetProtection algorithmName="SHA-512" hashValue="2M8UFhjHKI+yUmmQHwCU/7h7o3GETl8ka/bn0R++ezRbNi/akZZXSsqdI3bLD6uYDmDD2aAQPIXLbB5VN3HmZg==" saltValue="XXLkJnspaB5wWykrnpZM6w=="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5E90B-46C9-4AC2-A6B9-383311243C2D}">
  <sheetPr codeName="Sheet22">
    <tabColor theme="9" tint="0.79998168889431442"/>
  </sheetPr>
  <dimension ref="A1:J1048307"/>
  <sheetViews>
    <sheetView topLeftCell="B1" zoomScaleNormal="100" workbookViewId="0">
      <selection activeCell="J25" sqref="J25"/>
    </sheetView>
  </sheetViews>
  <sheetFormatPr defaultRowHeight="13.2" x14ac:dyDescent="0.25"/>
  <cols>
    <col min="1" max="1" width="9.33203125" style="12" customWidth="1"/>
    <col min="2" max="2" width="11.33203125" style="12" customWidth="1"/>
    <col min="3" max="3" width="4.6640625" style="12" customWidth="1"/>
    <col min="4" max="4" width="40.6640625" style="12" customWidth="1"/>
    <col min="5" max="5" width="25.5546875" style="12" bestFit="1" customWidth="1"/>
    <col min="6" max="6" width="20.6640625" style="12" customWidth="1"/>
    <col min="7" max="7" width="20.6640625" style="674" customWidth="1"/>
    <col min="8" max="8" width="20.6640625" style="12" customWidth="1"/>
    <col min="9" max="207" width="9.109375" style="12"/>
    <col min="208" max="208" width="9.33203125" style="12" customWidth="1"/>
    <col min="209" max="209" width="6.6640625" style="12" customWidth="1"/>
    <col min="210" max="210" width="40.6640625" style="12" customWidth="1"/>
    <col min="211" max="214" width="9.33203125" style="12" customWidth="1"/>
    <col min="215" max="463" width="9.109375" style="12"/>
    <col min="464" max="464" width="9.33203125" style="12" customWidth="1"/>
    <col min="465" max="465" width="6.6640625" style="12" customWidth="1"/>
    <col min="466" max="466" width="40.6640625" style="12" customWidth="1"/>
    <col min="467" max="470" width="9.33203125" style="12" customWidth="1"/>
    <col min="471" max="719" width="9.109375" style="12"/>
    <col min="720" max="720" width="9.33203125" style="12" customWidth="1"/>
    <col min="721" max="721" width="6.6640625" style="12" customWidth="1"/>
    <col min="722" max="722" width="40.6640625" style="12" customWidth="1"/>
    <col min="723" max="726" width="9.33203125" style="12" customWidth="1"/>
    <col min="727" max="975" width="9.109375" style="12"/>
    <col min="976" max="976" width="9.33203125" style="12" customWidth="1"/>
    <col min="977" max="977" width="6.6640625" style="12" customWidth="1"/>
    <col min="978" max="978" width="40.6640625" style="12" customWidth="1"/>
    <col min="979" max="982" width="9.33203125" style="12" customWidth="1"/>
    <col min="983" max="1231" width="9.109375" style="12"/>
    <col min="1232" max="1232" width="9.33203125" style="12" customWidth="1"/>
    <col min="1233" max="1233" width="6.6640625" style="12" customWidth="1"/>
    <col min="1234" max="1234" width="40.6640625" style="12" customWidth="1"/>
    <col min="1235" max="1238" width="9.33203125" style="12" customWidth="1"/>
    <col min="1239" max="1487" width="9.109375" style="12"/>
    <col min="1488" max="1488" width="9.33203125" style="12" customWidth="1"/>
    <col min="1489" max="1489" width="6.6640625" style="12" customWidth="1"/>
    <col min="1490" max="1490" width="40.6640625" style="12" customWidth="1"/>
    <col min="1491" max="1494" width="9.33203125" style="12" customWidth="1"/>
    <col min="1495" max="1743" width="9.109375" style="12"/>
    <col min="1744" max="1744" width="9.33203125" style="12" customWidth="1"/>
    <col min="1745" max="1745" width="6.6640625" style="12" customWidth="1"/>
    <col min="1746" max="1746" width="40.6640625" style="12" customWidth="1"/>
    <col min="1747" max="1750" width="9.33203125" style="12" customWidth="1"/>
    <col min="1751" max="1999" width="9.109375" style="12"/>
    <col min="2000" max="2000" width="9.33203125" style="12" customWidth="1"/>
    <col min="2001" max="2001" width="6.6640625" style="12" customWidth="1"/>
    <col min="2002" max="2002" width="40.6640625" style="12" customWidth="1"/>
    <col min="2003" max="2006" width="9.33203125" style="12" customWidth="1"/>
    <col min="2007" max="2255" width="9.109375" style="12"/>
    <col min="2256" max="2256" width="9.33203125" style="12" customWidth="1"/>
    <col min="2257" max="2257" width="6.6640625" style="12" customWidth="1"/>
    <col min="2258" max="2258" width="40.6640625" style="12" customWidth="1"/>
    <col min="2259" max="2262" width="9.33203125" style="12" customWidth="1"/>
    <col min="2263" max="2511" width="9.109375" style="12"/>
    <col min="2512" max="2512" width="9.33203125" style="12" customWidth="1"/>
    <col min="2513" max="2513" width="6.6640625" style="12" customWidth="1"/>
    <col min="2514" max="2514" width="40.6640625" style="12" customWidth="1"/>
    <col min="2515" max="2518" width="9.33203125" style="12" customWidth="1"/>
    <col min="2519" max="2767" width="9.109375" style="12"/>
    <col min="2768" max="2768" width="9.33203125" style="12" customWidth="1"/>
    <col min="2769" max="2769" width="6.6640625" style="12" customWidth="1"/>
    <col min="2770" max="2770" width="40.6640625" style="12" customWidth="1"/>
    <col min="2771" max="2774" width="9.33203125" style="12" customWidth="1"/>
    <col min="2775" max="3023" width="9.109375" style="12"/>
    <col min="3024" max="3024" width="9.33203125" style="12" customWidth="1"/>
    <col min="3025" max="3025" width="6.6640625" style="12" customWidth="1"/>
    <col min="3026" max="3026" width="40.6640625" style="12" customWidth="1"/>
    <col min="3027" max="3030" width="9.33203125" style="12" customWidth="1"/>
    <col min="3031" max="3279" width="9.109375" style="12"/>
    <col min="3280" max="3280" width="9.33203125" style="12" customWidth="1"/>
    <col min="3281" max="3281" width="6.6640625" style="12" customWidth="1"/>
    <col min="3282" max="3282" width="40.6640625" style="12" customWidth="1"/>
    <col min="3283" max="3286" width="9.33203125" style="12" customWidth="1"/>
    <col min="3287" max="3535" width="9.109375" style="12"/>
    <col min="3536" max="3536" width="9.33203125" style="12" customWidth="1"/>
    <col min="3537" max="3537" width="6.6640625" style="12" customWidth="1"/>
    <col min="3538" max="3538" width="40.6640625" style="12" customWidth="1"/>
    <col min="3539" max="3542" width="9.33203125" style="12" customWidth="1"/>
    <col min="3543" max="3791" width="9.109375" style="12"/>
    <col min="3792" max="3792" width="9.33203125" style="12" customWidth="1"/>
    <col min="3793" max="3793" width="6.6640625" style="12" customWidth="1"/>
    <col min="3794" max="3794" width="40.6640625" style="12" customWidth="1"/>
    <col min="3795" max="3798" width="9.33203125" style="12" customWidth="1"/>
    <col min="3799" max="4047" width="9.109375" style="12"/>
    <col min="4048" max="4048" width="9.33203125" style="12" customWidth="1"/>
    <col min="4049" max="4049" width="6.6640625" style="12" customWidth="1"/>
    <col min="4050" max="4050" width="40.6640625" style="12" customWidth="1"/>
    <col min="4051" max="4054" width="9.33203125" style="12" customWidth="1"/>
    <col min="4055" max="4303" width="9.109375" style="12"/>
    <col min="4304" max="4304" width="9.33203125" style="12" customWidth="1"/>
    <col min="4305" max="4305" width="6.6640625" style="12" customWidth="1"/>
    <col min="4306" max="4306" width="40.6640625" style="12" customWidth="1"/>
    <col min="4307" max="4310" width="9.33203125" style="12" customWidth="1"/>
    <col min="4311" max="4559" width="9.109375" style="12"/>
    <col min="4560" max="4560" width="9.33203125" style="12" customWidth="1"/>
    <col min="4561" max="4561" width="6.6640625" style="12" customWidth="1"/>
    <col min="4562" max="4562" width="40.6640625" style="12" customWidth="1"/>
    <col min="4563" max="4566" width="9.33203125" style="12" customWidth="1"/>
    <col min="4567" max="4815" width="9.109375" style="12"/>
    <col min="4816" max="4816" width="9.33203125" style="12" customWidth="1"/>
    <col min="4817" max="4817" width="6.6640625" style="12" customWidth="1"/>
    <col min="4818" max="4818" width="40.6640625" style="12" customWidth="1"/>
    <col min="4819" max="4822" width="9.33203125" style="12" customWidth="1"/>
    <col min="4823" max="5071" width="9.109375" style="12"/>
    <col min="5072" max="5072" width="9.33203125" style="12" customWidth="1"/>
    <col min="5073" max="5073" width="6.6640625" style="12" customWidth="1"/>
    <col min="5074" max="5074" width="40.6640625" style="12" customWidth="1"/>
    <col min="5075" max="5078" width="9.33203125" style="12" customWidth="1"/>
    <col min="5079" max="5327" width="9.109375" style="12"/>
    <col min="5328" max="5328" width="9.33203125" style="12" customWidth="1"/>
    <col min="5329" max="5329" width="6.6640625" style="12" customWidth="1"/>
    <col min="5330" max="5330" width="40.6640625" style="12" customWidth="1"/>
    <col min="5331" max="5334" width="9.33203125" style="12" customWidth="1"/>
    <col min="5335" max="5583" width="9.109375" style="12"/>
    <col min="5584" max="5584" width="9.33203125" style="12" customWidth="1"/>
    <col min="5585" max="5585" width="6.6640625" style="12" customWidth="1"/>
    <col min="5586" max="5586" width="40.6640625" style="12" customWidth="1"/>
    <col min="5587" max="5590" width="9.33203125" style="12" customWidth="1"/>
    <col min="5591" max="5839" width="9.109375" style="12"/>
    <col min="5840" max="5840" width="9.33203125" style="12" customWidth="1"/>
    <col min="5841" max="5841" width="6.6640625" style="12" customWidth="1"/>
    <col min="5842" max="5842" width="40.6640625" style="12" customWidth="1"/>
    <col min="5843" max="5846" width="9.33203125" style="12" customWidth="1"/>
    <col min="5847" max="6095" width="9.109375" style="12"/>
    <col min="6096" max="6096" width="9.33203125" style="12" customWidth="1"/>
    <col min="6097" max="6097" width="6.6640625" style="12" customWidth="1"/>
    <col min="6098" max="6098" width="40.6640625" style="12" customWidth="1"/>
    <col min="6099" max="6102" width="9.33203125" style="12" customWidth="1"/>
    <col min="6103" max="6351" width="9.109375" style="12"/>
    <col min="6352" max="6352" width="9.33203125" style="12" customWidth="1"/>
    <col min="6353" max="6353" width="6.6640625" style="12" customWidth="1"/>
    <col min="6354" max="6354" width="40.6640625" style="12" customWidth="1"/>
    <col min="6355" max="6358" width="9.33203125" style="12" customWidth="1"/>
    <col min="6359" max="6607" width="9.109375" style="12"/>
    <col min="6608" max="6608" width="9.33203125" style="12" customWidth="1"/>
    <col min="6609" max="6609" width="6.6640625" style="12" customWidth="1"/>
    <col min="6610" max="6610" width="40.6640625" style="12" customWidth="1"/>
    <col min="6611" max="6614" width="9.33203125" style="12" customWidth="1"/>
    <col min="6615" max="6863" width="9.109375" style="12"/>
    <col min="6864" max="6864" width="9.33203125" style="12" customWidth="1"/>
    <col min="6865" max="6865" width="6.6640625" style="12" customWidth="1"/>
    <col min="6866" max="6866" width="40.6640625" style="12" customWidth="1"/>
    <col min="6867" max="6870" width="9.33203125" style="12" customWidth="1"/>
    <col min="6871" max="7119" width="9.109375" style="12"/>
    <col min="7120" max="7120" width="9.33203125" style="12" customWidth="1"/>
    <col min="7121" max="7121" width="6.6640625" style="12" customWidth="1"/>
    <col min="7122" max="7122" width="40.6640625" style="12" customWidth="1"/>
    <col min="7123" max="7126" width="9.33203125" style="12" customWidth="1"/>
    <col min="7127" max="7375" width="9.109375" style="12"/>
    <col min="7376" max="7376" width="9.33203125" style="12" customWidth="1"/>
    <col min="7377" max="7377" width="6.6640625" style="12" customWidth="1"/>
    <col min="7378" max="7378" width="40.6640625" style="12" customWidth="1"/>
    <col min="7379" max="7382" width="9.33203125" style="12" customWidth="1"/>
    <col min="7383" max="7631" width="9.109375" style="12"/>
    <col min="7632" max="7632" width="9.33203125" style="12" customWidth="1"/>
    <col min="7633" max="7633" width="6.6640625" style="12" customWidth="1"/>
    <col min="7634" max="7634" width="40.6640625" style="12" customWidth="1"/>
    <col min="7635" max="7638" width="9.33203125" style="12" customWidth="1"/>
    <col min="7639" max="7887" width="9.109375" style="12"/>
    <col min="7888" max="7888" width="9.33203125" style="12" customWidth="1"/>
    <col min="7889" max="7889" width="6.6640625" style="12" customWidth="1"/>
    <col min="7890" max="7890" width="40.6640625" style="12" customWidth="1"/>
    <col min="7891" max="7894" width="9.33203125" style="12" customWidth="1"/>
    <col min="7895" max="8143" width="9.109375" style="12"/>
    <col min="8144" max="8144" width="9.33203125" style="12" customWidth="1"/>
    <col min="8145" max="8145" width="6.6640625" style="12" customWidth="1"/>
    <col min="8146" max="8146" width="40.6640625" style="12" customWidth="1"/>
    <col min="8147" max="8150" width="9.33203125" style="12" customWidth="1"/>
    <col min="8151" max="8399" width="9.109375" style="12"/>
    <col min="8400" max="8400" width="9.33203125" style="12" customWidth="1"/>
    <col min="8401" max="8401" width="6.6640625" style="12" customWidth="1"/>
    <col min="8402" max="8402" width="40.6640625" style="12" customWidth="1"/>
    <col min="8403" max="8406" width="9.33203125" style="12" customWidth="1"/>
    <col min="8407" max="8655" width="9.109375" style="12"/>
    <col min="8656" max="8656" width="9.33203125" style="12" customWidth="1"/>
    <col min="8657" max="8657" width="6.6640625" style="12" customWidth="1"/>
    <col min="8658" max="8658" width="40.6640625" style="12" customWidth="1"/>
    <col min="8659" max="8662" width="9.33203125" style="12" customWidth="1"/>
    <col min="8663" max="8911" width="9.109375" style="12"/>
    <col min="8912" max="8912" width="9.33203125" style="12" customWidth="1"/>
    <col min="8913" max="8913" width="6.6640625" style="12" customWidth="1"/>
    <col min="8914" max="8914" width="40.6640625" style="12" customWidth="1"/>
    <col min="8915" max="8918" width="9.33203125" style="12" customWidth="1"/>
    <col min="8919" max="9167" width="9.109375" style="12"/>
    <col min="9168" max="9168" width="9.33203125" style="12" customWidth="1"/>
    <col min="9169" max="9169" width="6.6640625" style="12" customWidth="1"/>
    <col min="9170" max="9170" width="40.6640625" style="12" customWidth="1"/>
    <col min="9171" max="9174" width="9.33203125" style="12" customWidth="1"/>
    <col min="9175" max="9423" width="9.109375" style="12"/>
    <col min="9424" max="9424" width="9.33203125" style="12" customWidth="1"/>
    <col min="9425" max="9425" width="6.6640625" style="12" customWidth="1"/>
    <col min="9426" max="9426" width="40.6640625" style="12" customWidth="1"/>
    <col min="9427" max="9430" width="9.33203125" style="12" customWidth="1"/>
    <col min="9431" max="9679" width="9.109375" style="12"/>
    <col min="9680" max="9680" width="9.33203125" style="12" customWidth="1"/>
    <col min="9681" max="9681" width="6.6640625" style="12" customWidth="1"/>
    <col min="9682" max="9682" width="40.6640625" style="12" customWidth="1"/>
    <col min="9683" max="9686" width="9.33203125" style="12" customWidth="1"/>
    <col min="9687" max="9935" width="9.109375" style="12"/>
    <col min="9936" max="9936" width="9.33203125" style="12" customWidth="1"/>
    <col min="9937" max="9937" width="6.6640625" style="12" customWidth="1"/>
    <col min="9938" max="9938" width="40.6640625" style="12" customWidth="1"/>
    <col min="9939" max="9942" width="9.33203125" style="12" customWidth="1"/>
    <col min="9943" max="10191" width="9.109375" style="12"/>
    <col min="10192" max="10192" width="9.33203125" style="12" customWidth="1"/>
    <col min="10193" max="10193" width="6.6640625" style="12" customWidth="1"/>
    <col min="10194" max="10194" width="40.6640625" style="12" customWidth="1"/>
    <col min="10195" max="10198" width="9.33203125" style="12" customWidth="1"/>
    <col min="10199" max="10447" width="9.109375" style="12"/>
    <col min="10448" max="10448" width="9.33203125" style="12" customWidth="1"/>
    <col min="10449" max="10449" width="6.6640625" style="12" customWidth="1"/>
    <col min="10450" max="10450" width="40.6640625" style="12" customWidth="1"/>
    <col min="10451" max="10454" width="9.33203125" style="12" customWidth="1"/>
    <col min="10455" max="10703" width="9.109375" style="12"/>
    <col min="10704" max="10704" width="9.33203125" style="12" customWidth="1"/>
    <col min="10705" max="10705" width="6.6640625" style="12" customWidth="1"/>
    <col min="10706" max="10706" width="40.6640625" style="12" customWidth="1"/>
    <col min="10707" max="10710" width="9.33203125" style="12" customWidth="1"/>
    <col min="10711" max="10959" width="9.109375" style="12"/>
    <col min="10960" max="10960" width="9.33203125" style="12" customWidth="1"/>
    <col min="10961" max="10961" width="6.6640625" style="12" customWidth="1"/>
    <col min="10962" max="10962" width="40.6640625" style="12" customWidth="1"/>
    <col min="10963" max="10966" width="9.33203125" style="12" customWidth="1"/>
    <col min="10967" max="11215" width="9.109375" style="12"/>
    <col min="11216" max="11216" width="9.33203125" style="12" customWidth="1"/>
    <col min="11217" max="11217" width="6.6640625" style="12" customWidth="1"/>
    <col min="11218" max="11218" width="40.6640625" style="12" customWidth="1"/>
    <col min="11219" max="11222" width="9.33203125" style="12" customWidth="1"/>
    <col min="11223" max="11471" width="9.109375" style="12"/>
    <col min="11472" max="11472" width="9.33203125" style="12" customWidth="1"/>
    <col min="11473" max="11473" width="6.6640625" style="12" customWidth="1"/>
    <col min="11474" max="11474" width="40.6640625" style="12" customWidth="1"/>
    <col min="11475" max="11478" width="9.33203125" style="12" customWidth="1"/>
    <col min="11479" max="11727" width="9.109375" style="12"/>
    <col min="11728" max="11728" width="9.33203125" style="12" customWidth="1"/>
    <col min="11729" max="11729" width="6.6640625" style="12" customWidth="1"/>
    <col min="11730" max="11730" width="40.6640625" style="12" customWidth="1"/>
    <col min="11731" max="11734" width="9.33203125" style="12" customWidth="1"/>
    <col min="11735" max="11983" width="9.109375" style="12"/>
    <col min="11984" max="11984" width="9.33203125" style="12" customWidth="1"/>
    <col min="11985" max="11985" width="6.6640625" style="12" customWidth="1"/>
    <col min="11986" max="11986" width="40.6640625" style="12" customWidth="1"/>
    <col min="11987" max="11990" width="9.33203125" style="12" customWidth="1"/>
    <col min="11991" max="12239" width="9.109375" style="12"/>
    <col min="12240" max="12240" width="9.33203125" style="12" customWidth="1"/>
    <col min="12241" max="12241" width="6.6640625" style="12" customWidth="1"/>
    <col min="12242" max="12242" width="40.6640625" style="12" customWidth="1"/>
    <col min="12243" max="12246" width="9.33203125" style="12" customWidth="1"/>
    <col min="12247" max="12495" width="9.109375" style="12"/>
    <col min="12496" max="12496" width="9.33203125" style="12" customWidth="1"/>
    <col min="12497" max="12497" width="6.6640625" style="12" customWidth="1"/>
    <col min="12498" max="12498" width="40.6640625" style="12" customWidth="1"/>
    <col min="12499" max="12502" width="9.33203125" style="12" customWidth="1"/>
    <col min="12503" max="12751" width="9.109375" style="12"/>
    <col min="12752" max="12752" width="9.33203125" style="12" customWidth="1"/>
    <col min="12753" max="12753" width="6.6640625" style="12" customWidth="1"/>
    <col min="12754" max="12754" width="40.6640625" style="12" customWidth="1"/>
    <col min="12755" max="12758" width="9.33203125" style="12" customWidth="1"/>
    <col min="12759" max="13007" width="9.109375" style="12"/>
    <col min="13008" max="13008" width="9.33203125" style="12" customWidth="1"/>
    <col min="13009" max="13009" width="6.6640625" style="12" customWidth="1"/>
    <col min="13010" max="13010" width="40.6640625" style="12" customWidth="1"/>
    <col min="13011" max="13014" width="9.33203125" style="12" customWidth="1"/>
    <col min="13015" max="13263" width="9.109375" style="12"/>
    <col min="13264" max="13264" width="9.33203125" style="12" customWidth="1"/>
    <col min="13265" max="13265" width="6.6640625" style="12" customWidth="1"/>
    <col min="13266" max="13266" width="40.6640625" style="12" customWidth="1"/>
    <col min="13267" max="13270" width="9.33203125" style="12" customWidth="1"/>
    <col min="13271" max="13519" width="9.109375" style="12"/>
    <col min="13520" max="13520" width="9.33203125" style="12" customWidth="1"/>
    <col min="13521" max="13521" width="6.6640625" style="12" customWidth="1"/>
    <col min="13522" max="13522" width="40.6640625" style="12" customWidth="1"/>
    <col min="13523" max="13526" width="9.33203125" style="12" customWidth="1"/>
    <col min="13527" max="13775" width="9.109375" style="12"/>
    <col min="13776" max="13776" width="9.33203125" style="12" customWidth="1"/>
    <col min="13777" max="13777" width="6.6640625" style="12" customWidth="1"/>
    <col min="13778" max="13778" width="40.6640625" style="12" customWidth="1"/>
    <col min="13779" max="13782" width="9.33203125" style="12" customWidth="1"/>
    <col min="13783" max="14031" width="9.109375" style="12"/>
    <col min="14032" max="14032" width="9.33203125" style="12" customWidth="1"/>
    <col min="14033" max="14033" width="6.6640625" style="12" customWidth="1"/>
    <col min="14034" max="14034" width="40.6640625" style="12" customWidth="1"/>
    <col min="14035" max="14038" width="9.33203125" style="12" customWidth="1"/>
    <col min="14039" max="14287" width="9.109375" style="12"/>
    <col min="14288" max="14288" width="9.33203125" style="12" customWidth="1"/>
    <col min="14289" max="14289" width="6.6640625" style="12" customWidth="1"/>
    <col min="14290" max="14290" width="40.6640625" style="12" customWidth="1"/>
    <col min="14291" max="14294" width="9.33203125" style="12" customWidth="1"/>
    <col min="14295" max="14543" width="9.109375" style="12"/>
    <col min="14544" max="14544" width="9.33203125" style="12" customWidth="1"/>
    <col min="14545" max="14545" width="6.6640625" style="12" customWidth="1"/>
    <col min="14546" max="14546" width="40.6640625" style="12" customWidth="1"/>
    <col min="14547" max="14550" width="9.33203125" style="12" customWidth="1"/>
    <col min="14551" max="14799" width="9.109375" style="12"/>
    <col min="14800" max="14800" width="9.33203125" style="12" customWidth="1"/>
    <col min="14801" max="14801" width="6.6640625" style="12" customWidth="1"/>
    <col min="14802" max="14802" width="40.6640625" style="12" customWidth="1"/>
    <col min="14803" max="14806" width="9.33203125" style="12" customWidth="1"/>
    <col min="14807" max="15055" width="9.109375" style="12"/>
    <col min="15056" max="15056" width="9.33203125" style="12" customWidth="1"/>
    <col min="15057" max="15057" width="6.6640625" style="12" customWidth="1"/>
    <col min="15058" max="15058" width="40.6640625" style="12" customWidth="1"/>
    <col min="15059" max="15062" width="9.33203125" style="12" customWidth="1"/>
    <col min="15063" max="15311" width="9.109375" style="12"/>
    <col min="15312" max="15312" width="9.33203125" style="12" customWidth="1"/>
    <col min="15313" max="15313" width="6.6640625" style="12" customWidth="1"/>
    <col min="15314" max="15314" width="40.6640625" style="12" customWidth="1"/>
    <col min="15315" max="15318" width="9.33203125" style="12" customWidth="1"/>
    <col min="15319" max="15567" width="9.109375" style="12"/>
    <col min="15568" max="15568" width="9.33203125" style="12" customWidth="1"/>
    <col min="15569" max="15569" width="6.6640625" style="12" customWidth="1"/>
    <col min="15570" max="15570" width="40.6640625" style="12" customWidth="1"/>
    <col min="15571" max="15574" width="9.33203125" style="12" customWidth="1"/>
    <col min="15575" max="15823" width="9.109375" style="12"/>
    <col min="15824" max="15824" width="9.33203125" style="12" customWidth="1"/>
    <col min="15825" max="15825" width="6.6640625" style="12" customWidth="1"/>
    <col min="15826" max="15826" width="40.6640625" style="12" customWidth="1"/>
    <col min="15827" max="15830" width="9.33203125" style="12" customWidth="1"/>
    <col min="15831" max="16079" width="9.109375" style="12"/>
    <col min="16080" max="16080" width="9.33203125" style="12" customWidth="1"/>
    <col min="16081" max="16081" width="6.6640625" style="12" customWidth="1"/>
    <col min="16082" max="16082" width="40.6640625" style="12" customWidth="1"/>
    <col min="16083" max="16086" width="9.33203125" style="12" customWidth="1"/>
    <col min="16087" max="16384" width="9.109375" style="12"/>
  </cols>
  <sheetData>
    <row r="1" spans="1:10" x14ac:dyDescent="0.25">
      <c r="A1" s="22" t="s">
        <v>1753</v>
      </c>
      <c r="B1" s="587"/>
      <c r="C1" s="587"/>
      <c r="D1" s="587"/>
      <c r="E1" s="771" t="s">
        <v>1754</v>
      </c>
      <c r="F1" s="771"/>
      <c r="G1" s="771"/>
      <c r="H1" s="771"/>
    </row>
    <row r="2" spans="1:10" ht="12.75" customHeight="1" x14ac:dyDescent="0.25">
      <c r="A2" s="23" t="s">
        <v>0</v>
      </c>
      <c r="B2" s="23"/>
      <c r="C2" s="616"/>
      <c r="D2" s="9" t="s">
        <v>1</v>
      </c>
      <c r="E2" s="9" t="s">
        <v>2</v>
      </c>
      <c r="F2" s="9" t="s">
        <v>3</v>
      </c>
      <c r="G2" s="670" t="s">
        <v>4</v>
      </c>
      <c r="H2" s="9" t="s">
        <v>5</v>
      </c>
    </row>
    <row r="3" spans="1:10" x14ac:dyDescent="0.25">
      <c r="A3" s="13"/>
      <c r="B3" s="13"/>
      <c r="C3" s="617"/>
      <c r="D3" s="173"/>
      <c r="E3" s="11"/>
      <c r="F3" s="11"/>
      <c r="G3" s="671"/>
      <c r="H3" s="173"/>
    </row>
    <row r="4" spans="1:10" x14ac:dyDescent="0.25">
      <c r="A4" s="668"/>
      <c r="B4" s="668"/>
      <c r="C4" s="669"/>
      <c r="D4" s="15"/>
      <c r="E4" s="17"/>
      <c r="F4" s="17"/>
      <c r="G4" s="672"/>
      <c r="H4" s="15"/>
    </row>
    <row r="5" spans="1:10" ht="26.4" x14ac:dyDescent="0.25">
      <c r="A5" s="668" t="s">
        <v>1755</v>
      </c>
      <c r="B5" s="668"/>
      <c r="C5" s="669"/>
      <c r="D5" s="32" t="s">
        <v>1756</v>
      </c>
      <c r="E5" s="17" t="s">
        <v>429</v>
      </c>
      <c r="F5" s="17">
        <v>4</v>
      </c>
      <c r="G5" s="675"/>
      <c r="H5" s="172">
        <f>F5*G5</f>
        <v>0</v>
      </c>
    </row>
    <row r="6" spans="1:10" x14ac:dyDescent="0.25">
      <c r="A6" s="668" t="s">
        <v>1757</v>
      </c>
      <c r="B6" s="668"/>
      <c r="C6" s="669"/>
      <c r="D6" s="32" t="s">
        <v>1758</v>
      </c>
      <c r="E6" s="17"/>
      <c r="F6" s="17"/>
      <c r="G6" s="672"/>
      <c r="H6" s="189"/>
    </row>
    <row r="7" spans="1:10" ht="26.4" x14ac:dyDescent="0.25">
      <c r="A7" s="668"/>
      <c r="B7" s="668" t="s">
        <v>1759</v>
      </c>
      <c r="C7" s="669"/>
      <c r="D7" s="33" t="s">
        <v>1760</v>
      </c>
      <c r="E7" s="17"/>
      <c r="F7" s="17"/>
      <c r="G7" s="672"/>
      <c r="H7" s="189"/>
    </row>
    <row r="8" spans="1:10" ht="26.4" x14ac:dyDescent="0.25">
      <c r="A8" s="668"/>
      <c r="B8" s="668"/>
      <c r="C8" s="669" t="s">
        <v>39</v>
      </c>
      <c r="D8" s="33" t="s">
        <v>6789</v>
      </c>
      <c r="E8" s="17"/>
      <c r="F8" s="17"/>
      <c r="G8" s="672"/>
      <c r="H8" s="172"/>
    </row>
    <row r="9" spans="1:10" ht="15.6" x14ac:dyDescent="0.25">
      <c r="A9" s="668"/>
      <c r="B9" s="668"/>
      <c r="C9" s="669"/>
      <c r="D9" s="33" t="s">
        <v>6616</v>
      </c>
      <c r="E9" s="17" t="s">
        <v>124</v>
      </c>
      <c r="F9" s="17">
        <v>2000</v>
      </c>
      <c r="G9" s="675"/>
      <c r="H9" s="172">
        <f t="shared" ref="H9" si="0">F9*G9</f>
        <v>0</v>
      </c>
      <c r="J9" s="12" t="s">
        <v>6883</v>
      </c>
    </row>
    <row r="10" spans="1:10" ht="26.4" x14ac:dyDescent="0.25">
      <c r="A10" s="668"/>
      <c r="B10" s="668"/>
      <c r="C10" s="669" t="s">
        <v>59</v>
      </c>
      <c r="D10" s="33" t="s">
        <v>6790</v>
      </c>
      <c r="E10" s="17"/>
      <c r="F10" s="17"/>
      <c r="G10" s="672"/>
      <c r="H10" s="172"/>
    </row>
    <row r="11" spans="1:10" ht="15.6" x14ac:dyDescent="0.25">
      <c r="A11" s="668"/>
      <c r="B11" s="668"/>
      <c r="C11" s="669"/>
      <c r="D11" s="33" t="s">
        <v>6557</v>
      </c>
      <c r="E11" s="17" t="s">
        <v>124</v>
      </c>
      <c r="F11" s="17">
        <v>53000</v>
      </c>
      <c r="G11" s="675"/>
      <c r="H11" s="172">
        <f t="shared" ref="H11:H12" si="1">F11*G11</f>
        <v>0</v>
      </c>
      <c r="J11" s="12" t="s">
        <v>6883</v>
      </c>
    </row>
    <row r="12" spans="1:10" ht="26.4" x14ac:dyDescent="0.25">
      <c r="A12" s="668"/>
      <c r="B12" s="668"/>
      <c r="C12" s="669"/>
      <c r="D12" s="33" t="s">
        <v>6558</v>
      </c>
      <c r="E12" s="17" t="s">
        <v>124</v>
      </c>
      <c r="F12" s="17">
        <v>5400</v>
      </c>
      <c r="G12" s="675"/>
      <c r="H12" s="172">
        <f t="shared" si="1"/>
        <v>0</v>
      </c>
      <c r="J12" s="12" t="s">
        <v>6883</v>
      </c>
    </row>
    <row r="13" spans="1:10" ht="26.4" x14ac:dyDescent="0.25">
      <c r="A13" s="668"/>
      <c r="B13" s="668"/>
      <c r="C13" s="669" t="s">
        <v>47</v>
      </c>
      <c r="D13" s="33" t="s">
        <v>6691</v>
      </c>
      <c r="E13" s="17" t="s">
        <v>124</v>
      </c>
      <c r="F13" s="17">
        <v>3500</v>
      </c>
      <c r="G13" s="675"/>
      <c r="H13" s="172">
        <f t="shared" ref="H13:H17" si="2">F13*G13</f>
        <v>0</v>
      </c>
      <c r="J13" s="12" t="s">
        <v>6883</v>
      </c>
    </row>
    <row r="14" spans="1:10" ht="26.4" x14ac:dyDescent="0.25">
      <c r="A14" s="668"/>
      <c r="B14" s="668"/>
      <c r="C14" s="669" t="s">
        <v>1556</v>
      </c>
      <c r="D14" s="33" t="s">
        <v>6791</v>
      </c>
      <c r="E14" s="17"/>
      <c r="F14" s="17"/>
      <c r="G14" s="672"/>
      <c r="H14" s="172"/>
    </row>
    <row r="15" spans="1:10" ht="15.6" x14ac:dyDescent="0.25">
      <c r="A15" s="668"/>
      <c r="B15" s="668"/>
      <c r="C15" s="669"/>
      <c r="D15" s="33" t="s">
        <v>6557</v>
      </c>
      <c r="E15" s="17" t="s">
        <v>124</v>
      </c>
      <c r="F15" s="17">
        <v>3800</v>
      </c>
      <c r="G15" s="675"/>
      <c r="H15" s="172">
        <f t="shared" ref="H15:H16" si="3">F15*G15</f>
        <v>0</v>
      </c>
      <c r="J15" s="12" t="s">
        <v>6884</v>
      </c>
    </row>
    <row r="16" spans="1:10" ht="15.6" x14ac:dyDescent="0.25">
      <c r="A16" s="668"/>
      <c r="B16" s="668"/>
      <c r="C16" s="669"/>
      <c r="D16" s="33" t="s">
        <v>6559</v>
      </c>
      <c r="E16" s="17" t="s">
        <v>124</v>
      </c>
      <c r="F16" s="17">
        <v>52500</v>
      </c>
      <c r="G16" s="675"/>
      <c r="H16" s="172">
        <f t="shared" si="3"/>
        <v>0</v>
      </c>
      <c r="J16" s="12" t="s">
        <v>6884</v>
      </c>
    </row>
    <row r="17" spans="1:10" ht="26.4" x14ac:dyDescent="0.25">
      <c r="A17" s="668"/>
      <c r="B17" s="668"/>
      <c r="C17" s="669" t="s">
        <v>1768</v>
      </c>
      <c r="D17" s="33" t="s">
        <v>6758</v>
      </c>
      <c r="E17" s="17" t="s">
        <v>124</v>
      </c>
      <c r="F17" s="17">
        <v>34000</v>
      </c>
      <c r="G17" s="675"/>
      <c r="H17" s="172">
        <f t="shared" si="2"/>
        <v>0</v>
      </c>
      <c r="J17" s="12" t="s">
        <v>6885</v>
      </c>
    </row>
    <row r="18" spans="1:10" x14ac:dyDescent="0.25">
      <c r="A18" s="668" t="s">
        <v>1793</v>
      </c>
      <c r="B18" s="668"/>
      <c r="C18" s="669"/>
      <c r="D18" s="32" t="s">
        <v>1736</v>
      </c>
      <c r="E18" s="17"/>
      <c r="F18" s="17"/>
      <c r="G18" s="672"/>
      <c r="H18" s="189"/>
    </row>
    <row r="19" spans="1:10" ht="26.4" x14ac:dyDescent="0.25">
      <c r="A19" s="668"/>
      <c r="B19" s="668" t="s">
        <v>1794</v>
      </c>
      <c r="C19" s="669"/>
      <c r="D19" s="33" t="s">
        <v>1796</v>
      </c>
      <c r="E19" s="17"/>
      <c r="F19" s="17"/>
      <c r="G19" s="672"/>
      <c r="H19" s="189"/>
    </row>
    <row r="20" spans="1:10" ht="15.6" x14ac:dyDescent="0.25">
      <c r="A20" s="668"/>
      <c r="B20" s="668"/>
      <c r="C20" s="669" t="s">
        <v>39</v>
      </c>
      <c r="D20" s="33" t="s">
        <v>6792</v>
      </c>
      <c r="E20" s="17" t="s">
        <v>124</v>
      </c>
      <c r="F20" s="17">
        <v>1200</v>
      </c>
      <c r="G20" s="675"/>
      <c r="H20" s="172">
        <f t="shared" ref="H20:H21" si="4">F20*G20</f>
        <v>0</v>
      </c>
      <c r="J20" s="12" t="s">
        <v>6884</v>
      </c>
    </row>
    <row r="21" spans="1:10" ht="15.6" x14ac:dyDescent="0.25">
      <c r="A21" s="668"/>
      <c r="B21" s="668"/>
      <c r="C21" s="669" t="s">
        <v>59</v>
      </c>
      <c r="D21" s="33" t="s">
        <v>6793</v>
      </c>
      <c r="E21" s="17" t="s">
        <v>124</v>
      </c>
      <c r="F21" s="17">
        <v>1200</v>
      </c>
      <c r="G21" s="675"/>
      <c r="H21" s="172">
        <f t="shared" si="4"/>
        <v>0</v>
      </c>
      <c r="J21" s="12" t="s">
        <v>6885</v>
      </c>
    </row>
    <row r="22" spans="1:10" x14ac:dyDescent="0.25">
      <c r="A22" s="668" t="s">
        <v>1798</v>
      </c>
      <c r="B22" s="668"/>
      <c r="C22" s="669"/>
      <c r="D22" s="32" t="s">
        <v>1799</v>
      </c>
      <c r="E22" s="17"/>
      <c r="F22" s="17"/>
      <c r="G22" s="672"/>
      <c r="H22" s="189"/>
    </row>
    <row r="23" spans="1:10" ht="15.6" x14ac:dyDescent="0.25">
      <c r="A23" s="668"/>
      <c r="B23" s="668" t="s">
        <v>1800</v>
      </c>
      <c r="C23" s="669"/>
      <c r="D23" s="33" t="s">
        <v>1803</v>
      </c>
      <c r="E23" s="17" t="s">
        <v>124</v>
      </c>
      <c r="F23" s="17">
        <f>F20</f>
        <v>1200</v>
      </c>
      <c r="G23" s="675"/>
      <c r="H23" s="172">
        <f>F23*G23</f>
        <v>0</v>
      </c>
    </row>
    <row r="24" spans="1:10" ht="15.6" x14ac:dyDescent="0.25">
      <c r="A24" s="668"/>
      <c r="B24" s="668" t="s">
        <v>1802</v>
      </c>
      <c r="C24" s="669"/>
      <c r="D24" s="33" t="s">
        <v>1805</v>
      </c>
      <c r="E24" s="17" t="s">
        <v>124</v>
      </c>
      <c r="F24" s="17">
        <f>F21</f>
        <v>1200</v>
      </c>
      <c r="G24" s="675"/>
      <c r="H24" s="172">
        <f>F24*G24</f>
        <v>0</v>
      </c>
    </row>
    <row r="25" spans="1:10" x14ac:dyDescent="0.25">
      <c r="A25" s="668" t="s">
        <v>1806</v>
      </c>
      <c r="B25" s="668"/>
      <c r="C25" s="669"/>
      <c r="D25" s="32" t="s">
        <v>1807</v>
      </c>
      <c r="E25" s="17"/>
      <c r="F25" s="17"/>
      <c r="G25" s="672"/>
      <c r="H25" s="189"/>
    </row>
    <row r="26" spans="1:10" x14ac:dyDescent="0.25">
      <c r="A26" s="668"/>
      <c r="B26" s="668" t="s">
        <v>1810</v>
      </c>
      <c r="C26" s="669"/>
      <c r="D26" s="33" t="s">
        <v>1813</v>
      </c>
      <c r="E26" s="11" t="s">
        <v>422</v>
      </c>
      <c r="F26" s="17">
        <v>31.8</v>
      </c>
      <c r="G26" s="675"/>
      <c r="H26" s="172">
        <f>F26*G26</f>
        <v>0</v>
      </c>
    </row>
    <row r="27" spans="1:10" ht="15" customHeight="1" x14ac:dyDescent="0.25">
      <c r="A27" s="668" t="s">
        <v>1811</v>
      </c>
      <c r="B27" s="668"/>
      <c r="C27" s="669"/>
      <c r="D27" s="32" t="s">
        <v>1814</v>
      </c>
      <c r="E27" s="17" t="s">
        <v>425</v>
      </c>
      <c r="F27" s="17" t="s">
        <v>4222</v>
      </c>
      <c r="G27" s="672" t="s">
        <v>818</v>
      </c>
      <c r="H27" s="190">
        <v>110000</v>
      </c>
    </row>
    <row r="28" spans="1:10" x14ac:dyDescent="0.25">
      <c r="A28" s="668"/>
      <c r="B28" s="668"/>
      <c r="C28" s="669"/>
      <c r="D28" s="212"/>
      <c r="E28" s="17"/>
      <c r="F28" s="17"/>
      <c r="G28" s="672"/>
      <c r="H28" s="189"/>
    </row>
    <row r="29" spans="1:10" x14ac:dyDescent="0.25">
      <c r="A29" s="620"/>
      <c r="B29" s="620"/>
      <c r="C29" s="17"/>
      <c r="D29" s="620"/>
      <c r="E29" s="17"/>
      <c r="F29" s="17"/>
      <c r="G29" s="672"/>
      <c r="H29" s="189"/>
    </row>
    <row r="30" spans="1:10" x14ac:dyDescent="0.25">
      <c r="A30" s="15"/>
      <c r="B30" s="15"/>
      <c r="C30" s="17"/>
      <c r="D30" s="15"/>
      <c r="E30" s="17"/>
      <c r="F30" s="17"/>
      <c r="G30" s="672"/>
      <c r="H30" s="189"/>
    </row>
    <row r="31" spans="1:10" x14ac:dyDescent="0.25">
      <c r="A31" s="183" t="s">
        <v>34</v>
      </c>
      <c r="B31" s="183"/>
      <c r="C31" s="183"/>
      <c r="D31" s="183"/>
      <c r="E31" s="179"/>
      <c r="F31" s="185"/>
      <c r="G31" s="673"/>
      <c r="H31" s="174">
        <f>SUM(H5:H30)</f>
        <v>110000</v>
      </c>
    </row>
    <row r="1048307" spans="5:5" x14ac:dyDescent="0.25">
      <c r="E1048307" s="11"/>
    </row>
  </sheetData>
  <sheetProtection algorithmName="SHA-512" hashValue="lw7G13BPDnK1Roe6fIlJ41gM5t39a2gun2b+rJDhLqVs4WO0SCXIvK3YZOShv/LKZg9aHvgkLR4t0OByIWB3Vw==" saltValue="1g1cKF2albgwt4YLou8Ryw==" spinCount="100000" sheet="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F5BF-17D6-4B64-B4A6-EC1FFA04D001}">
  <sheetPr codeName="Sheet23">
    <tabColor theme="9" tint="0.79998168889431442"/>
  </sheetPr>
  <dimension ref="A1:H1048295"/>
  <sheetViews>
    <sheetView zoomScaleNormal="100" workbookViewId="0">
      <selection activeCell="G11" sqref="G11"/>
    </sheetView>
  </sheetViews>
  <sheetFormatPr defaultRowHeight="13.2" x14ac:dyDescent="0.25"/>
  <cols>
    <col min="1" max="1" width="9.33203125" style="12" customWidth="1"/>
    <col min="2" max="2" width="9" style="12" bestFit="1" customWidth="1"/>
    <col min="3" max="3" width="3.88671875" style="12" customWidth="1"/>
    <col min="4" max="4" width="40.6640625" style="12" customWidth="1"/>
    <col min="5" max="5" width="25.5546875" style="12" bestFit="1" customWidth="1"/>
    <col min="6" max="6" width="20.6640625" style="12" customWidth="1"/>
    <col min="7" max="8" width="20.6640625" style="674" customWidth="1"/>
    <col min="9" max="186" width="9.109375" style="12"/>
    <col min="187" max="187" width="9.33203125" style="12" customWidth="1"/>
    <col min="188" max="188" width="6.6640625" style="12" customWidth="1"/>
    <col min="189" max="189" width="40.6640625" style="12" customWidth="1"/>
    <col min="190" max="193" width="9.33203125" style="12" customWidth="1"/>
    <col min="194" max="442" width="9.109375" style="12"/>
    <col min="443" max="443" width="9.33203125" style="12" customWidth="1"/>
    <col min="444" max="444" width="6.6640625" style="12" customWidth="1"/>
    <col min="445" max="445" width="40.6640625" style="12" customWidth="1"/>
    <col min="446" max="449" width="9.33203125" style="12" customWidth="1"/>
    <col min="450" max="698" width="9.109375" style="12"/>
    <col min="699" max="699" width="9.33203125" style="12" customWidth="1"/>
    <col min="700" max="700" width="6.6640625" style="12" customWidth="1"/>
    <col min="701" max="701" width="40.6640625" style="12" customWidth="1"/>
    <col min="702" max="705" width="9.33203125" style="12" customWidth="1"/>
    <col min="706" max="954" width="9.109375" style="12"/>
    <col min="955" max="955" width="9.33203125" style="12" customWidth="1"/>
    <col min="956" max="956" width="6.6640625" style="12" customWidth="1"/>
    <col min="957" max="957" width="40.6640625" style="12" customWidth="1"/>
    <col min="958" max="961" width="9.33203125" style="12" customWidth="1"/>
    <col min="962" max="1210" width="9.109375" style="12"/>
    <col min="1211" max="1211" width="9.33203125" style="12" customWidth="1"/>
    <col min="1212" max="1212" width="6.6640625" style="12" customWidth="1"/>
    <col min="1213" max="1213" width="40.6640625" style="12" customWidth="1"/>
    <col min="1214" max="1217" width="9.33203125" style="12" customWidth="1"/>
    <col min="1218" max="1466" width="9.109375" style="12"/>
    <col min="1467" max="1467" width="9.33203125" style="12" customWidth="1"/>
    <col min="1468" max="1468" width="6.6640625" style="12" customWidth="1"/>
    <col min="1469" max="1469" width="40.6640625" style="12" customWidth="1"/>
    <col min="1470" max="1473" width="9.33203125" style="12" customWidth="1"/>
    <col min="1474" max="1722" width="9.109375" style="12"/>
    <col min="1723" max="1723" width="9.33203125" style="12" customWidth="1"/>
    <col min="1724" max="1724" width="6.6640625" style="12" customWidth="1"/>
    <col min="1725" max="1725" width="40.6640625" style="12" customWidth="1"/>
    <col min="1726" max="1729" width="9.33203125" style="12" customWidth="1"/>
    <col min="1730" max="1978" width="9.109375" style="12"/>
    <col min="1979" max="1979" width="9.33203125" style="12" customWidth="1"/>
    <col min="1980" max="1980" width="6.6640625" style="12" customWidth="1"/>
    <col min="1981" max="1981" width="40.6640625" style="12" customWidth="1"/>
    <col min="1982" max="1985" width="9.33203125" style="12" customWidth="1"/>
    <col min="1986" max="2234" width="9.109375" style="12"/>
    <col min="2235" max="2235" width="9.33203125" style="12" customWidth="1"/>
    <col min="2236" max="2236" width="6.6640625" style="12" customWidth="1"/>
    <col min="2237" max="2237" width="40.6640625" style="12" customWidth="1"/>
    <col min="2238" max="2241" width="9.33203125" style="12" customWidth="1"/>
    <col min="2242" max="2490" width="9.109375" style="12"/>
    <col min="2491" max="2491" width="9.33203125" style="12" customWidth="1"/>
    <col min="2492" max="2492" width="6.6640625" style="12" customWidth="1"/>
    <col min="2493" max="2493" width="40.6640625" style="12" customWidth="1"/>
    <col min="2494" max="2497" width="9.33203125" style="12" customWidth="1"/>
    <col min="2498" max="2746" width="9.109375" style="12"/>
    <col min="2747" max="2747" width="9.33203125" style="12" customWidth="1"/>
    <col min="2748" max="2748" width="6.6640625" style="12" customWidth="1"/>
    <col min="2749" max="2749" width="40.6640625" style="12" customWidth="1"/>
    <col min="2750" max="2753" width="9.33203125" style="12" customWidth="1"/>
    <col min="2754" max="3002" width="9.109375" style="12"/>
    <col min="3003" max="3003" width="9.33203125" style="12" customWidth="1"/>
    <col min="3004" max="3004" width="6.6640625" style="12" customWidth="1"/>
    <col min="3005" max="3005" width="40.6640625" style="12" customWidth="1"/>
    <col min="3006" max="3009" width="9.33203125" style="12" customWidth="1"/>
    <col min="3010" max="3258" width="9.109375" style="12"/>
    <col min="3259" max="3259" width="9.33203125" style="12" customWidth="1"/>
    <col min="3260" max="3260" width="6.6640625" style="12" customWidth="1"/>
    <col min="3261" max="3261" width="40.6640625" style="12" customWidth="1"/>
    <col min="3262" max="3265" width="9.33203125" style="12" customWidth="1"/>
    <col min="3266" max="3514" width="9.109375" style="12"/>
    <col min="3515" max="3515" width="9.33203125" style="12" customWidth="1"/>
    <col min="3516" max="3516" width="6.6640625" style="12" customWidth="1"/>
    <col min="3517" max="3517" width="40.6640625" style="12" customWidth="1"/>
    <col min="3518" max="3521" width="9.33203125" style="12" customWidth="1"/>
    <col min="3522" max="3770" width="9.109375" style="12"/>
    <col min="3771" max="3771" width="9.33203125" style="12" customWidth="1"/>
    <col min="3772" max="3772" width="6.6640625" style="12" customWidth="1"/>
    <col min="3773" max="3773" width="40.6640625" style="12" customWidth="1"/>
    <col min="3774" max="3777" width="9.33203125" style="12" customWidth="1"/>
    <col min="3778" max="4026" width="9.109375" style="12"/>
    <col min="4027" max="4027" width="9.33203125" style="12" customWidth="1"/>
    <col min="4028" max="4028" width="6.6640625" style="12" customWidth="1"/>
    <col min="4029" max="4029" width="40.6640625" style="12" customWidth="1"/>
    <col min="4030" max="4033" width="9.33203125" style="12" customWidth="1"/>
    <col min="4034" max="4282" width="9.109375" style="12"/>
    <col min="4283" max="4283" width="9.33203125" style="12" customWidth="1"/>
    <col min="4284" max="4284" width="6.6640625" style="12" customWidth="1"/>
    <col min="4285" max="4285" width="40.6640625" style="12" customWidth="1"/>
    <col min="4286" max="4289" width="9.33203125" style="12" customWidth="1"/>
    <col min="4290" max="4538" width="9.109375" style="12"/>
    <col min="4539" max="4539" width="9.33203125" style="12" customWidth="1"/>
    <col min="4540" max="4540" width="6.6640625" style="12" customWidth="1"/>
    <col min="4541" max="4541" width="40.6640625" style="12" customWidth="1"/>
    <col min="4542" max="4545" width="9.33203125" style="12" customWidth="1"/>
    <col min="4546" max="4794" width="9.109375" style="12"/>
    <col min="4795" max="4795" width="9.33203125" style="12" customWidth="1"/>
    <col min="4796" max="4796" width="6.6640625" style="12" customWidth="1"/>
    <col min="4797" max="4797" width="40.6640625" style="12" customWidth="1"/>
    <col min="4798" max="4801" width="9.33203125" style="12" customWidth="1"/>
    <col min="4802" max="5050" width="9.109375" style="12"/>
    <col min="5051" max="5051" width="9.33203125" style="12" customWidth="1"/>
    <col min="5052" max="5052" width="6.6640625" style="12" customWidth="1"/>
    <col min="5053" max="5053" width="40.6640625" style="12" customWidth="1"/>
    <col min="5054" max="5057" width="9.33203125" style="12" customWidth="1"/>
    <col min="5058" max="5306" width="9.109375" style="12"/>
    <col min="5307" max="5307" width="9.33203125" style="12" customWidth="1"/>
    <col min="5308" max="5308" width="6.6640625" style="12" customWidth="1"/>
    <col min="5309" max="5309" width="40.6640625" style="12" customWidth="1"/>
    <col min="5310" max="5313" width="9.33203125" style="12" customWidth="1"/>
    <col min="5314" max="5562" width="9.109375" style="12"/>
    <col min="5563" max="5563" width="9.33203125" style="12" customWidth="1"/>
    <col min="5564" max="5564" width="6.6640625" style="12" customWidth="1"/>
    <col min="5565" max="5565" width="40.6640625" style="12" customWidth="1"/>
    <col min="5566" max="5569" width="9.33203125" style="12" customWidth="1"/>
    <col min="5570" max="5818" width="9.109375" style="12"/>
    <col min="5819" max="5819" width="9.33203125" style="12" customWidth="1"/>
    <col min="5820" max="5820" width="6.6640625" style="12" customWidth="1"/>
    <col min="5821" max="5821" width="40.6640625" style="12" customWidth="1"/>
    <col min="5822" max="5825" width="9.33203125" style="12" customWidth="1"/>
    <col min="5826" max="6074" width="9.109375" style="12"/>
    <col min="6075" max="6075" width="9.33203125" style="12" customWidth="1"/>
    <col min="6076" max="6076" width="6.6640625" style="12" customWidth="1"/>
    <col min="6077" max="6077" width="40.6640625" style="12" customWidth="1"/>
    <col min="6078" max="6081" width="9.33203125" style="12" customWidth="1"/>
    <col min="6082" max="6330" width="9.109375" style="12"/>
    <col min="6331" max="6331" width="9.33203125" style="12" customWidth="1"/>
    <col min="6332" max="6332" width="6.6640625" style="12" customWidth="1"/>
    <col min="6333" max="6333" width="40.6640625" style="12" customWidth="1"/>
    <col min="6334" max="6337" width="9.33203125" style="12" customWidth="1"/>
    <col min="6338" max="6586" width="9.109375" style="12"/>
    <col min="6587" max="6587" width="9.33203125" style="12" customWidth="1"/>
    <col min="6588" max="6588" width="6.6640625" style="12" customWidth="1"/>
    <col min="6589" max="6589" width="40.6640625" style="12" customWidth="1"/>
    <col min="6590" max="6593" width="9.33203125" style="12" customWidth="1"/>
    <col min="6594" max="6842" width="9.109375" style="12"/>
    <col min="6843" max="6843" width="9.33203125" style="12" customWidth="1"/>
    <col min="6844" max="6844" width="6.6640625" style="12" customWidth="1"/>
    <col min="6845" max="6845" width="40.6640625" style="12" customWidth="1"/>
    <col min="6846" max="6849" width="9.33203125" style="12" customWidth="1"/>
    <col min="6850" max="7098" width="9.109375" style="12"/>
    <col min="7099" max="7099" width="9.33203125" style="12" customWidth="1"/>
    <col min="7100" max="7100" width="6.6640625" style="12" customWidth="1"/>
    <col min="7101" max="7101" width="40.6640625" style="12" customWidth="1"/>
    <col min="7102" max="7105" width="9.33203125" style="12" customWidth="1"/>
    <col min="7106" max="7354" width="9.109375" style="12"/>
    <col min="7355" max="7355" width="9.33203125" style="12" customWidth="1"/>
    <col min="7356" max="7356" width="6.6640625" style="12" customWidth="1"/>
    <col min="7357" max="7357" width="40.6640625" style="12" customWidth="1"/>
    <col min="7358" max="7361" width="9.33203125" style="12" customWidth="1"/>
    <col min="7362" max="7610" width="9.109375" style="12"/>
    <col min="7611" max="7611" width="9.33203125" style="12" customWidth="1"/>
    <col min="7612" max="7612" width="6.6640625" style="12" customWidth="1"/>
    <col min="7613" max="7613" width="40.6640625" style="12" customWidth="1"/>
    <col min="7614" max="7617" width="9.33203125" style="12" customWidth="1"/>
    <col min="7618" max="7866" width="9.109375" style="12"/>
    <col min="7867" max="7867" width="9.33203125" style="12" customWidth="1"/>
    <col min="7868" max="7868" width="6.6640625" style="12" customWidth="1"/>
    <col min="7869" max="7869" width="40.6640625" style="12" customWidth="1"/>
    <col min="7870" max="7873" width="9.33203125" style="12" customWidth="1"/>
    <col min="7874" max="8122" width="9.109375" style="12"/>
    <col min="8123" max="8123" width="9.33203125" style="12" customWidth="1"/>
    <col min="8124" max="8124" width="6.6640625" style="12" customWidth="1"/>
    <col min="8125" max="8125" width="40.6640625" style="12" customWidth="1"/>
    <col min="8126" max="8129" width="9.33203125" style="12" customWidth="1"/>
    <col min="8130" max="8378" width="9.109375" style="12"/>
    <col min="8379" max="8379" width="9.33203125" style="12" customWidth="1"/>
    <col min="8380" max="8380" width="6.6640625" style="12" customWidth="1"/>
    <col min="8381" max="8381" width="40.6640625" style="12" customWidth="1"/>
    <col min="8382" max="8385" width="9.33203125" style="12" customWidth="1"/>
    <col min="8386" max="8634" width="9.109375" style="12"/>
    <col min="8635" max="8635" width="9.33203125" style="12" customWidth="1"/>
    <col min="8636" max="8636" width="6.6640625" style="12" customWidth="1"/>
    <col min="8637" max="8637" width="40.6640625" style="12" customWidth="1"/>
    <col min="8638" max="8641" width="9.33203125" style="12" customWidth="1"/>
    <col min="8642" max="8890" width="9.109375" style="12"/>
    <col min="8891" max="8891" width="9.33203125" style="12" customWidth="1"/>
    <col min="8892" max="8892" width="6.6640625" style="12" customWidth="1"/>
    <col min="8893" max="8893" width="40.6640625" style="12" customWidth="1"/>
    <col min="8894" max="8897" width="9.33203125" style="12" customWidth="1"/>
    <col min="8898" max="9146" width="9.109375" style="12"/>
    <col min="9147" max="9147" width="9.33203125" style="12" customWidth="1"/>
    <col min="9148" max="9148" width="6.6640625" style="12" customWidth="1"/>
    <col min="9149" max="9149" width="40.6640625" style="12" customWidth="1"/>
    <col min="9150" max="9153" width="9.33203125" style="12" customWidth="1"/>
    <col min="9154" max="9402" width="9.109375" style="12"/>
    <col min="9403" max="9403" width="9.33203125" style="12" customWidth="1"/>
    <col min="9404" max="9404" width="6.6640625" style="12" customWidth="1"/>
    <col min="9405" max="9405" width="40.6640625" style="12" customWidth="1"/>
    <col min="9406" max="9409" width="9.33203125" style="12" customWidth="1"/>
    <col min="9410" max="9658" width="9.109375" style="12"/>
    <col min="9659" max="9659" width="9.33203125" style="12" customWidth="1"/>
    <col min="9660" max="9660" width="6.6640625" style="12" customWidth="1"/>
    <col min="9661" max="9661" width="40.6640625" style="12" customWidth="1"/>
    <col min="9662" max="9665" width="9.33203125" style="12" customWidth="1"/>
    <col min="9666" max="9914" width="9.109375" style="12"/>
    <col min="9915" max="9915" width="9.33203125" style="12" customWidth="1"/>
    <col min="9916" max="9916" width="6.6640625" style="12" customWidth="1"/>
    <col min="9917" max="9917" width="40.6640625" style="12" customWidth="1"/>
    <col min="9918" max="9921" width="9.33203125" style="12" customWidth="1"/>
    <col min="9922" max="10170" width="9.109375" style="12"/>
    <col min="10171" max="10171" width="9.33203125" style="12" customWidth="1"/>
    <col min="10172" max="10172" width="6.6640625" style="12" customWidth="1"/>
    <col min="10173" max="10173" width="40.6640625" style="12" customWidth="1"/>
    <col min="10174" max="10177" width="9.33203125" style="12" customWidth="1"/>
    <col min="10178" max="10426" width="9.109375" style="12"/>
    <col min="10427" max="10427" width="9.33203125" style="12" customWidth="1"/>
    <col min="10428" max="10428" width="6.6640625" style="12" customWidth="1"/>
    <col min="10429" max="10429" width="40.6640625" style="12" customWidth="1"/>
    <col min="10430" max="10433" width="9.33203125" style="12" customWidth="1"/>
    <col min="10434" max="10682" width="9.109375" style="12"/>
    <col min="10683" max="10683" width="9.33203125" style="12" customWidth="1"/>
    <col min="10684" max="10684" width="6.6640625" style="12" customWidth="1"/>
    <col min="10685" max="10685" width="40.6640625" style="12" customWidth="1"/>
    <col min="10686" max="10689" width="9.33203125" style="12" customWidth="1"/>
    <col min="10690" max="10938" width="9.109375" style="12"/>
    <col min="10939" max="10939" width="9.33203125" style="12" customWidth="1"/>
    <col min="10940" max="10940" width="6.6640625" style="12" customWidth="1"/>
    <col min="10941" max="10941" width="40.6640625" style="12" customWidth="1"/>
    <col min="10942" max="10945" width="9.33203125" style="12" customWidth="1"/>
    <col min="10946" max="11194" width="9.109375" style="12"/>
    <col min="11195" max="11195" width="9.33203125" style="12" customWidth="1"/>
    <col min="11196" max="11196" width="6.6640625" style="12" customWidth="1"/>
    <col min="11197" max="11197" width="40.6640625" style="12" customWidth="1"/>
    <col min="11198" max="11201" width="9.33203125" style="12" customWidth="1"/>
    <col min="11202" max="11450" width="9.109375" style="12"/>
    <col min="11451" max="11451" width="9.33203125" style="12" customWidth="1"/>
    <col min="11452" max="11452" width="6.6640625" style="12" customWidth="1"/>
    <col min="11453" max="11453" width="40.6640625" style="12" customWidth="1"/>
    <col min="11454" max="11457" width="9.33203125" style="12" customWidth="1"/>
    <col min="11458" max="11706" width="9.109375" style="12"/>
    <col min="11707" max="11707" width="9.33203125" style="12" customWidth="1"/>
    <col min="11708" max="11708" width="6.6640625" style="12" customWidth="1"/>
    <col min="11709" max="11709" width="40.6640625" style="12" customWidth="1"/>
    <col min="11710" max="11713" width="9.33203125" style="12" customWidth="1"/>
    <col min="11714" max="11962" width="9.109375" style="12"/>
    <col min="11963" max="11963" width="9.33203125" style="12" customWidth="1"/>
    <col min="11964" max="11964" width="6.6640625" style="12" customWidth="1"/>
    <col min="11965" max="11965" width="40.6640625" style="12" customWidth="1"/>
    <col min="11966" max="11969" width="9.33203125" style="12" customWidth="1"/>
    <col min="11970" max="12218" width="9.109375" style="12"/>
    <col min="12219" max="12219" width="9.33203125" style="12" customWidth="1"/>
    <col min="12220" max="12220" width="6.6640625" style="12" customWidth="1"/>
    <col min="12221" max="12221" width="40.6640625" style="12" customWidth="1"/>
    <col min="12222" max="12225" width="9.33203125" style="12" customWidth="1"/>
    <col min="12226" max="12474" width="9.109375" style="12"/>
    <col min="12475" max="12475" width="9.33203125" style="12" customWidth="1"/>
    <col min="12476" max="12476" width="6.6640625" style="12" customWidth="1"/>
    <col min="12477" max="12477" width="40.6640625" style="12" customWidth="1"/>
    <col min="12478" max="12481" width="9.33203125" style="12" customWidth="1"/>
    <col min="12482" max="12730" width="9.109375" style="12"/>
    <col min="12731" max="12731" width="9.33203125" style="12" customWidth="1"/>
    <col min="12732" max="12732" width="6.6640625" style="12" customWidth="1"/>
    <col min="12733" max="12733" width="40.6640625" style="12" customWidth="1"/>
    <col min="12734" max="12737" width="9.33203125" style="12" customWidth="1"/>
    <col min="12738" max="12986" width="9.109375" style="12"/>
    <col min="12987" max="12987" width="9.33203125" style="12" customWidth="1"/>
    <col min="12988" max="12988" width="6.6640625" style="12" customWidth="1"/>
    <col min="12989" max="12989" width="40.6640625" style="12" customWidth="1"/>
    <col min="12990" max="12993" width="9.33203125" style="12" customWidth="1"/>
    <col min="12994" max="13242" width="9.109375" style="12"/>
    <col min="13243" max="13243" width="9.33203125" style="12" customWidth="1"/>
    <col min="13244" max="13244" width="6.6640625" style="12" customWidth="1"/>
    <col min="13245" max="13245" width="40.6640625" style="12" customWidth="1"/>
    <col min="13246" max="13249" width="9.33203125" style="12" customWidth="1"/>
    <col min="13250" max="13498" width="9.109375" style="12"/>
    <col min="13499" max="13499" width="9.33203125" style="12" customWidth="1"/>
    <col min="13500" max="13500" width="6.6640625" style="12" customWidth="1"/>
    <col min="13501" max="13501" width="40.6640625" style="12" customWidth="1"/>
    <col min="13502" max="13505" width="9.33203125" style="12" customWidth="1"/>
    <col min="13506" max="13754" width="9.109375" style="12"/>
    <col min="13755" max="13755" width="9.33203125" style="12" customWidth="1"/>
    <col min="13756" max="13756" width="6.6640625" style="12" customWidth="1"/>
    <col min="13757" max="13757" width="40.6640625" style="12" customWidth="1"/>
    <col min="13758" max="13761" width="9.33203125" style="12" customWidth="1"/>
    <col min="13762" max="14010" width="9.109375" style="12"/>
    <col min="14011" max="14011" width="9.33203125" style="12" customWidth="1"/>
    <col min="14012" max="14012" width="6.6640625" style="12" customWidth="1"/>
    <col min="14013" max="14013" width="40.6640625" style="12" customWidth="1"/>
    <col min="14014" max="14017" width="9.33203125" style="12" customWidth="1"/>
    <col min="14018" max="14266" width="9.109375" style="12"/>
    <col min="14267" max="14267" width="9.33203125" style="12" customWidth="1"/>
    <col min="14268" max="14268" width="6.6640625" style="12" customWidth="1"/>
    <col min="14269" max="14269" width="40.6640625" style="12" customWidth="1"/>
    <col min="14270" max="14273" width="9.33203125" style="12" customWidth="1"/>
    <col min="14274" max="14522" width="9.109375" style="12"/>
    <col min="14523" max="14523" width="9.33203125" style="12" customWidth="1"/>
    <col min="14524" max="14524" width="6.6640625" style="12" customWidth="1"/>
    <col min="14525" max="14525" width="40.6640625" style="12" customWidth="1"/>
    <col min="14526" max="14529" width="9.33203125" style="12" customWidth="1"/>
    <col min="14530" max="14778" width="9.109375" style="12"/>
    <col min="14779" max="14779" width="9.33203125" style="12" customWidth="1"/>
    <col min="14780" max="14780" width="6.6640625" style="12" customWidth="1"/>
    <col min="14781" max="14781" width="40.6640625" style="12" customWidth="1"/>
    <col min="14782" max="14785" width="9.33203125" style="12" customWidth="1"/>
    <col min="14786" max="15034" width="9.109375" style="12"/>
    <col min="15035" max="15035" width="9.33203125" style="12" customWidth="1"/>
    <col min="15036" max="15036" width="6.6640625" style="12" customWidth="1"/>
    <col min="15037" max="15037" width="40.6640625" style="12" customWidth="1"/>
    <col min="15038" max="15041" width="9.33203125" style="12" customWidth="1"/>
    <col min="15042" max="15290" width="9.109375" style="12"/>
    <col min="15291" max="15291" width="9.33203125" style="12" customWidth="1"/>
    <col min="15292" max="15292" width="6.6640625" style="12" customWidth="1"/>
    <col min="15293" max="15293" width="40.6640625" style="12" customWidth="1"/>
    <col min="15294" max="15297" width="9.33203125" style="12" customWidth="1"/>
    <col min="15298" max="15546" width="9.109375" style="12"/>
    <col min="15547" max="15547" width="9.33203125" style="12" customWidth="1"/>
    <col min="15548" max="15548" width="6.6640625" style="12" customWidth="1"/>
    <col min="15549" max="15549" width="40.6640625" style="12" customWidth="1"/>
    <col min="15550" max="15553" width="9.33203125" style="12" customWidth="1"/>
    <col min="15554" max="15802" width="9.109375" style="12"/>
    <col min="15803" max="15803" width="9.33203125" style="12" customWidth="1"/>
    <col min="15804" max="15804" width="6.6640625" style="12" customWidth="1"/>
    <col min="15805" max="15805" width="40.6640625" style="12" customWidth="1"/>
    <col min="15806" max="15809" width="9.33203125" style="12" customWidth="1"/>
    <col min="15810" max="16058" width="9.109375" style="12"/>
    <col min="16059" max="16059" width="9.33203125" style="12" customWidth="1"/>
    <col min="16060" max="16060" width="6.6640625" style="12" customWidth="1"/>
    <col min="16061" max="16061" width="40.6640625" style="12" customWidth="1"/>
    <col min="16062" max="16065" width="9.33203125" style="12" customWidth="1"/>
    <col min="16066" max="16384" width="9.109375" style="12"/>
  </cols>
  <sheetData>
    <row r="1" spans="1:8" x14ac:dyDescent="0.25">
      <c r="A1" s="22" t="s">
        <v>1815</v>
      </c>
      <c r="B1" s="587"/>
      <c r="C1" s="587"/>
      <c r="D1" s="587"/>
      <c r="E1" s="771" t="s">
        <v>1816</v>
      </c>
      <c r="F1" s="771"/>
      <c r="G1" s="771"/>
      <c r="H1" s="771"/>
    </row>
    <row r="2" spans="1:8" ht="12.75" customHeight="1" x14ac:dyDescent="0.25">
      <c r="A2" s="23" t="s">
        <v>0</v>
      </c>
      <c r="B2" s="23"/>
      <c r="C2" s="616"/>
      <c r="D2" s="9" t="s">
        <v>1</v>
      </c>
      <c r="E2" s="9" t="s">
        <v>2</v>
      </c>
      <c r="F2" s="9" t="s">
        <v>3</v>
      </c>
      <c r="G2" s="670" t="s">
        <v>4</v>
      </c>
      <c r="H2" s="670" t="s">
        <v>5</v>
      </c>
    </row>
    <row r="3" spans="1:8" x14ac:dyDescent="0.25">
      <c r="A3" s="13"/>
      <c r="B3" s="13"/>
      <c r="C3" s="617"/>
      <c r="D3" s="173"/>
      <c r="E3" s="11"/>
      <c r="F3" s="11"/>
      <c r="G3" s="671"/>
      <c r="H3" s="677"/>
    </row>
    <row r="4" spans="1:8" x14ac:dyDescent="0.25">
      <c r="A4" s="668"/>
      <c r="B4" s="668"/>
      <c r="C4" s="669"/>
      <c r="D4" s="15"/>
      <c r="E4" s="17"/>
      <c r="F4" s="17"/>
      <c r="G4" s="672"/>
      <c r="H4" s="678"/>
    </row>
    <row r="5" spans="1:8" x14ac:dyDescent="0.25">
      <c r="A5" s="668" t="s">
        <v>1821</v>
      </c>
      <c r="B5" s="668"/>
      <c r="C5" s="669"/>
      <c r="D5" s="15" t="s">
        <v>1822</v>
      </c>
      <c r="E5" s="17"/>
      <c r="F5" s="17"/>
      <c r="G5" s="672"/>
      <c r="H5" s="678"/>
    </row>
    <row r="6" spans="1:8" x14ac:dyDescent="0.25">
      <c r="A6" s="668"/>
      <c r="B6" s="668" t="s">
        <v>1823</v>
      </c>
      <c r="C6" s="669"/>
      <c r="D6" s="15" t="s">
        <v>5779</v>
      </c>
      <c r="E6" s="17"/>
      <c r="F6" s="17"/>
      <c r="G6" s="672"/>
      <c r="H6" s="678"/>
    </row>
    <row r="7" spans="1:8" ht="15.6" x14ac:dyDescent="0.25">
      <c r="A7" s="668"/>
      <c r="B7" s="668"/>
      <c r="C7" s="669" t="s">
        <v>6563</v>
      </c>
      <c r="D7" s="15" t="s">
        <v>6561</v>
      </c>
      <c r="E7" s="17" t="s">
        <v>124</v>
      </c>
      <c r="F7" s="17">
        <v>8800</v>
      </c>
      <c r="G7" s="675"/>
      <c r="H7" s="678">
        <f t="shared" ref="H7:H8" si="0">F7*G7</f>
        <v>0</v>
      </c>
    </row>
    <row r="8" spans="1:8" ht="15.6" x14ac:dyDescent="0.25">
      <c r="A8" s="668"/>
      <c r="B8" s="668"/>
      <c r="C8" s="669" t="s">
        <v>6564</v>
      </c>
      <c r="D8" s="15" t="s">
        <v>6562</v>
      </c>
      <c r="E8" s="17" t="s">
        <v>124</v>
      </c>
      <c r="F8" s="17">
        <v>61000</v>
      </c>
      <c r="G8" s="675"/>
      <c r="H8" s="678">
        <f t="shared" si="0"/>
        <v>0</v>
      </c>
    </row>
    <row r="9" spans="1:8" ht="26.4" x14ac:dyDescent="0.25">
      <c r="A9" s="668" t="s">
        <v>1827</v>
      </c>
      <c r="B9" s="668"/>
      <c r="C9" s="669"/>
      <c r="D9" s="32" t="s">
        <v>1830</v>
      </c>
      <c r="E9" s="17"/>
      <c r="F9" s="17"/>
      <c r="G9" s="679"/>
      <c r="H9" s="680"/>
    </row>
    <row r="10" spans="1:8" ht="26.4" x14ac:dyDescent="0.25">
      <c r="A10" s="668"/>
      <c r="B10" s="668" t="s">
        <v>1828</v>
      </c>
      <c r="C10" s="669"/>
      <c r="D10" s="33" t="s">
        <v>6794</v>
      </c>
      <c r="E10" s="17"/>
      <c r="F10" s="17"/>
      <c r="G10" s="679"/>
      <c r="H10" s="680"/>
    </row>
    <row r="11" spans="1:8" x14ac:dyDescent="0.25">
      <c r="A11" s="668"/>
      <c r="B11" s="668"/>
      <c r="C11" s="669" t="s">
        <v>37</v>
      </c>
      <c r="D11" s="33" t="s">
        <v>1596</v>
      </c>
      <c r="E11" s="17" t="s">
        <v>133</v>
      </c>
      <c r="F11" s="17">
        <v>900</v>
      </c>
      <c r="G11" s="681"/>
      <c r="H11" s="682">
        <f>F11*G11</f>
        <v>0</v>
      </c>
    </row>
    <row r="12" spans="1:8" ht="39.6" x14ac:dyDescent="0.25">
      <c r="A12" s="668"/>
      <c r="B12" s="668" t="s">
        <v>1829</v>
      </c>
      <c r="C12" s="669"/>
      <c r="D12" s="33" t="s">
        <v>6795</v>
      </c>
      <c r="E12" s="17"/>
      <c r="F12" s="17"/>
      <c r="G12" s="679"/>
      <c r="H12" s="680"/>
    </row>
    <row r="13" spans="1:8" x14ac:dyDescent="0.25">
      <c r="A13" s="668"/>
      <c r="B13" s="668"/>
      <c r="C13" s="669" t="s">
        <v>37</v>
      </c>
      <c r="D13" s="33" t="s">
        <v>1596</v>
      </c>
      <c r="E13" s="17" t="s">
        <v>133</v>
      </c>
      <c r="F13" s="17">
        <v>3600</v>
      </c>
      <c r="G13" s="681"/>
      <c r="H13" s="682">
        <f>F13*G13</f>
        <v>0</v>
      </c>
    </row>
    <row r="14" spans="1:8" x14ac:dyDescent="0.25">
      <c r="A14" s="668" t="s">
        <v>1847</v>
      </c>
      <c r="B14" s="668"/>
      <c r="C14" s="669"/>
      <c r="D14" s="32" t="s">
        <v>24</v>
      </c>
      <c r="E14" s="11" t="s">
        <v>1678</v>
      </c>
      <c r="F14" s="17">
        <v>5100</v>
      </c>
      <c r="G14" s="681"/>
      <c r="H14" s="682">
        <f>F14*G14</f>
        <v>0</v>
      </c>
    </row>
    <row r="15" spans="1:8" ht="26.4" x14ac:dyDescent="0.25">
      <c r="A15" s="668" t="s">
        <v>1848</v>
      </c>
      <c r="B15" s="668"/>
      <c r="C15" s="669"/>
      <c r="D15" s="32" t="s">
        <v>25</v>
      </c>
      <c r="E15" s="17" t="s">
        <v>2269</v>
      </c>
      <c r="F15" s="17">
        <v>16700</v>
      </c>
      <c r="G15" s="681"/>
      <c r="H15" s="682">
        <f>F15*G15</f>
        <v>0</v>
      </c>
    </row>
    <row r="16" spans="1:8" x14ac:dyDescent="0.25">
      <c r="A16" s="668"/>
      <c r="B16" s="668"/>
      <c r="C16" s="669"/>
      <c r="D16" s="32"/>
      <c r="E16" s="17"/>
      <c r="F16" s="17"/>
      <c r="G16" s="672"/>
      <c r="H16" s="678"/>
    </row>
    <row r="17" spans="1:8" x14ac:dyDescent="0.25">
      <c r="A17" s="668"/>
      <c r="B17" s="668"/>
      <c r="C17" s="669"/>
      <c r="D17" s="32"/>
      <c r="E17" s="17"/>
      <c r="F17" s="17"/>
      <c r="G17" s="672"/>
      <c r="H17" s="678"/>
    </row>
    <row r="18" spans="1:8" x14ac:dyDescent="0.25">
      <c r="A18" s="15"/>
      <c r="B18" s="15"/>
      <c r="C18" s="17"/>
      <c r="D18" s="15"/>
      <c r="E18" s="17"/>
      <c r="F18" s="17"/>
      <c r="G18" s="672"/>
      <c r="H18" s="678"/>
    </row>
    <row r="19" spans="1:8" x14ac:dyDescent="0.25">
      <c r="A19" s="183" t="s">
        <v>34</v>
      </c>
      <c r="B19" s="183"/>
      <c r="C19" s="183"/>
      <c r="D19" s="183"/>
      <c r="E19" s="179"/>
      <c r="F19" s="185"/>
      <c r="G19" s="673"/>
      <c r="H19" s="683">
        <f>SUM(H5:H18)</f>
        <v>0</v>
      </c>
    </row>
    <row r="1048295" spans="5:5" x14ac:dyDescent="0.25">
      <c r="E1048295" s="11"/>
    </row>
  </sheetData>
  <sheetProtection algorithmName="SHA-512" hashValue="U1EXJ4mwTCkI4SBhtwDKI8Ge29qfSjjAZ6bW9fUjM/bKBzhuzQ7EB05upUFeqsGt/oSHbOriUkBWDEk6eM4zkA==" saltValue="P/OrW3j2RtFYT+fKeaPSpQ=="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75322-CE9F-471F-9236-E4F9E80D1EF5}">
  <sheetPr codeName="Sheet24">
    <tabColor theme="9" tint="0.79998168889431442"/>
  </sheetPr>
  <dimension ref="A1:I1048305"/>
  <sheetViews>
    <sheetView topLeftCell="B1" zoomScaleNormal="100" workbookViewId="0">
      <selection activeCell="L15" sqref="L15"/>
    </sheetView>
  </sheetViews>
  <sheetFormatPr defaultRowHeight="13.2" x14ac:dyDescent="0.25"/>
  <cols>
    <col min="1" max="1" width="9.33203125" style="12" customWidth="1"/>
    <col min="2" max="2" width="9" style="12" bestFit="1" customWidth="1"/>
    <col min="3" max="3" width="3.88671875" style="12" customWidth="1"/>
    <col min="4" max="4" width="3.6640625" style="12" customWidth="1"/>
    <col min="5" max="5" width="40.6640625" style="12" customWidth="1"/>
    <col min="6" max="6" width="25.5546875" style="12" bestFit="1" customWidth="1"/>
    <col min="7" max="9" width="20.6640625" style="12" customWidth="1"/>
    <col min="10" max="227" width="9.109375" style="12"/>
    <col min="228" max="228" width="9.33203125" style="12" customWidth="1"/>
    <col min="229" max="229" width="6.6640625" style="12" customWidth="1"/>
    <col min="230" max="230" width="40.6640625" style="12" customWidth="1"/>
    <col min="231" max="234" width="9.33203125" style="12" customWidth="1"/>
    <col min="235" max="483" width="9.109375" style="12"/>
    <col min="484" max="484" width="9.33203125" style="12" customWidth="1"/>
    <col min="485" max="485" width="6.6640625" style="12" customWidth="1"/>
    <col min="486" max="486" width="40.6640625" style="12" customWidth="1"/>
    <col min="487" max="490" width="9.33203125" style="12" customWidth="1"/>
    <col min="491" max="739" width="9.109375" style="12"/>
    <col min="740" max="740" width="9.33203125" style="12" customWidth="1"/>
    <col min="741" max="741" width="6.6640625" style="12" customWidth="1"/>
    <col min="742" max="742" width="40.6640625" style="12" customWidth="1"/>
    <col min="743" max="746" width="9.33203125" style="12" customWidth="1"/>
    <col min="747" max="995" width="9.109375" style="12"/>
    <col min="996" max="996" width="9.33203125" style="12" customWidth="1"/>
    <col min="997" max="997" width="6.6640625" style="12" customWidth="1"/>
    <col min="998" max="998" width="40.6640625" style="12" customWidth="1"/>
    <col min="999" max="1002" width="9.33203125" style="12" customWidth="1"/>
    <col min="1003" max="1251" width="9.109375" style="12"/>
    <col min="1252" max="1252" width="9.33203125" style="12" customWidth="1"/>
    <col min="1253" max="1253" width="6.6640625" style="12" customWidth="1"/>
    <col min="1254" max="1254" width="40.6640625" style="12" customWidth="1"/>
    <col min="1255" max="1258" width="9.33203125" style="12" customWidth="1"/>
    <col min="1259" max="1507" width="9.109375" style="12"/>
    <col min="1508" max="1508" width="9.33203125" style="12" customWidth="1"/>
    <col min="1509" max="1509" width="6.6640625" style="12" customWidth="1"/>
    <col min="1510" max="1510" width="40.6640625" style="12" customWidth="1"/>
    <col min="1511" max="1514" width="9.33203125" style="12" customWidth="1"/>
    <col min="1515" max="1763" width="9.109375" style="12"/>
    <col min="1764" max="1764" width="9.33203125" style="12" customWidth="1"/>
    <col min="1765" max="1765" width="6.6640625" style="12" customWidth="1"/>
    <col min="1766" max="1766" width="40.6640625" style="12" customWidth="1"/>
    <col min="1767" max="1770" width="9.33203125" style="12" customWidth="1"/>
    <col min="1771" max="2019" width="9.109375" style="12"/>
    <col min="2020" max="2020" width="9.33203125" style="12" customWidth="1"/>
    <col min="2021" max="2021" width="6.6640625" style="12" customWidth="1"/>
    <col min="2022" max="2022" width="40.6640625" style="12" customWidth="1"/>
    <col min="2023" max="2026" width="9.33203125" style="12" customWidth="1"/>
    <col min="2027" max="2275" width="9.109375" style="12"/>
    <col min="2276" max="2276" width="9.33203125" style="12" customWidth="1"/>
    <col min="2277" max="2277" width="6.6640625" style="12" customWidth="1"/>
    <col min="2278" max="2278" width="40.6640625" style="12" customWidth="1"/>
    <col min="2279" max="2282" width="9.33203125" style="12" customWidth="1"/>
    <col min="2283" max="2531" width="9.109375" style="12"/>
    <col min="2532" max="2532" width="9.33203125" style="12" customWidth="1"/>
    <col min="2533" max="2533" width="6.6640625" style="12" customWidth="1"/>
    <col min="2534" max="2534" width="40.6640625" style="12" customWidth="1"/>
    <col min="2535" max="2538" width="9.33203125" style="12" customWidth="1"/>
    <col min="2539" max="2787" width="9.109375" style="12"/>
    <col min="2788" max="2788" width="9.33203125" style="12" customWidth="1"/>
    <col min="2789" max="2789" width="6.6640625" style="12" customWidth="1"/>
    <col min="2790" max="2790" width="40.6640625" style="12" customWidth="1"/>
    <col min="2791" max="2794" width="9.33203125" style="12" customWidth="1"/>
    <col min="2795" max="3043" width="9.109375" style="12"/>
    <col min="3044" max="3044" width="9.33203125" style="12" customWidth="1"/>
    <col min="3045" max="3045" width="6.6640625" style="12" customWidth="1"/>
    <col min="3046" max="3046" width="40.6640625" style="12" customWidth="1"/>
    <col min="3047" max="3050" width="9.33203125" style="12" customWidth="1"/>
    <col min="3051" max="3299" width="9.109375" style="12"/>
    <col min="3300" max="3300" width="9.33203125" style="12" customWidth="1"/>
    <col min="3301" max="3301" width="6.6640625" style="12" customWidth="1"/>
    <col min="3302" max="3302" width="40.6640625" style="12" customWidth="1"/>
    <col min="3303" max="3306" width="9.33203125" style="12" customWidth="1"/>
    <col min="3307" max="3555" width="9.109375" style="12"/>
    <col min="3556" max="3556" width="9.33203125" style="12" customWidth="1"/>
    <col min="3557" max="3557" width="6.6640625" style="12" customWidth="1"/>
    <col min="3558" max="3558" width="40.6640625" style="12" customWidth="1"/>
    <col min="3559" max="3562" width="9.33203125" style="12" customWidth="1"/>
    <col min="3563" max="3811" width="9.109375" style="12"/>
    <col min="3812" max="3812" width="9.33203125" style="12" customWidth="1"/>
    <col min="3813" max="3813" width="6.6640625" style="12" customWidth="1"/>
    <col min="3814" max="3814" width="40.6640625" style="12" customWidth="1"/>
    <col min="3815" max="3818" width="9.33203125" style="12" customWidth="1"/>
    <col min="3819" max="4067" width="9.109375" style="12"/>
    <col min="4068" max="4068" width="9.33203125" style="12" customWidth="1"/>
    <col min="4069" max="4069" width="6.6640625" style="12" customWidth="1"/>
    <col min="4070" max="4070" width="40.6640625" style="12" customWidth="1"/>
    <col min="4071" max="4074" width="9.33203125" style="12" customWidth="1"/>
    <col min="4075" max="4323" width="9.109375" style="12"/>
    <col min="4324" max="4324" width="9.33203125" style="12" customWidth="1"/>
    <col min="4325" max="4325" width="6.6640625" style="12" customWidth="1"/>
    <col min="4326" max="4326" width="40.6640625" style="12" customWidth="1"/>
    <col min="4327" max="4330" width="9.33203125" style="12" customWidth="1"/>
    <col min="4331" max="4579" width="9.109375" style="12"/>
    <col min="4580" max="4580" width="9.33203125" style="12" customWidth="1"/>
    <col min="4581" max="4581" width="6.6640625" style="12" customWidth="1"/>
    <col min="4582" max="4582" width="40.6640625" style="12" customWidth="1"/>
    <col min="4583" max="4586" width="9.33203125" style="12" customWidth="1"/>
    <col min="4587" max="4835" width="9.109375" style="12"/>
    <col min="4836" max="4836" width="9.33203125" style="12" customWidth="1"/>
    <col min="4837" max="4837" width="6.6640625" style="12" customWidth="1"/>
    <col min="4838" max="4838" width="40.6640625" style="12" customWidth="1"/>
    <col min="4839" max="4842" width="9.33203125" style="12" customWidth="1"/>
    <col min="4843" max="5091" width="9.109375" style="12"/>
    <col min="5092" max="5092" width="9.33203125" style="12" customWidth="1"/>
    <col min="5093" max="5093" width="6.6640625" style="12" customWidth="1"/>
    <col min="5094" max="5094" width="40.6640625" style="12" customWidth="1"/>
    <col min="5095" max="5098" width="9.33203125" style="12" customWidth="1"/>
    <col min="5099" max="5347" width="9.109375" style="12"/>
    <col min="5348" max="5348" width="9.33203125" style="12" customWidth="1"/>
    <col min="5349" max="5349" width="6.6640625" style="12" customWidth="1"/>
    <col min="5350" max="5350" width="40.6640625" style="12" customWidth="1"/>
    <col min="5351" max="5354" width="9.33203125" style="12" customWidth="1"/>
    <col min="5355" max="5603" width="9.109375" style="12"/>
    <col min="5604" max="5604" width="9.33203125" style="12" customWidth="1"/>
    <col min="5605" max="5605" width="6.6640625" style="12" customWidth="1"/>
    <col min="5606" max="5606" width="40.6640625" style="12" customWidth="1"/>
    <col min="5607" max="5610" width="9.33203125" style="12" customWidth="1"/>
    <col min="5611" max="5859" width="9.109375" style="12"/>
    <col min="5860" max="5860" width="9.33203125" style="12" customWidth="1"/>
    <col min="5861" max="5861" width="6.6640625" style="12" customWidth="1"/>
    <col min="5862" max="5862" width="40.6640625" style="12" customWidth="1"/>
    <col min="5863" max="5866" width="9.33203125" style="12" customWidth="1"/>
    <col min="5867" max="6115" width="9.109375" style="12"/>
    <col min="6116" max="6116" width="9.33203125" style="12" customWidth="1"/>
    <col min="6117" max="6117" width="6.6640625" style="12" customWidth="1"/>
    <col min="6118" max="6118" width="40.6640625" style="12" customWidth="1"/>
    <col min="6119" max="6122" width="9.33203125" style="12" customWidth="1"/>
    <col min="6123" max="6371" width="9.109375" style="12"/>
    <col min="6372" max="6372" width="9.33203125" style="12" customWidth="1"/>
    <col min="6373" max="6373" width="6.6640625" style="12" customWidth="1"/>
    <col min="6374" max="6374" width="40.6640625" style="12" customWidth="1"/>
    <col min="6375" max="6378" width="9.33203125" style="12" customWidth="1"/>
    <col min="6379" max="6627" width="9.109375" style="12"/>
    <col min="6628" max="6628" width="9.33203125" style="12" customWidth="1"/>
    <col min="6629" max="6629" width="6.6640625" style="12" customWidth="1"/>
    <col min="6630" max="6630" width="40.6640625" style="12" customWidth="1"/>
    <col min="6631" max="6634" width="9.33203125" style="12" customWidth="1"/>
    <col min="6635" max="6883" width="9.109375" style="12"/>
    <col min="6884" max="6884" width="9.33203125" style="12" customWidth="1"/>
    <col min="6885" max="6885" width="6.6640625" style="12" customWidth="1"/>
    <col min="6886" max="6886" width="40.6640625" style="12" customWidth="1"/>
    <col min="6887" max="6890" width="9.33203125" style="12" customWidth="1"/>
    <col min="6891" max="7139" width="9.109375" style="12"/>
    <col min="7140" max="7140" width="9.33203125" style="12" customWidth="1"/>
    <col min="7141" max="7141" width="6.6640625" style="12" customWidth="1"/>
    <col min="7142" max="7142" width="40.6640625" style="12" customWidth="1"/>
    <col min="7143" max="7146" width="9.33203125" style="12" customWidth="1"/>
    <col min="7147" max="7395" width="9.109375" style="12"/>
    <col min="7396" max="7396" width="9.33203125" style="12" customWidth="1"/>
    <col min="7397" max="7397" width="6.6640625" style="12" customWidth="1"/>
    <col min="7398" max="7398" width="40.6640625" style="12" customWidth="1"/>
    <col min="7399" max="7402" width="9.33203125" style="12" customWidth="1"/>
    <col min="7403" max="7651" width="9.109375" style="12"/>
    <col min="7652" max="7652" width="9.33203125" style="12" customWidth="1"/>
    <col min="7653" max="7653" width="6.6640625" style="12" customWidth="1"/>
    <col min="7654" max="7654" width="40.6640625" style="12" customWidth="1"/>
    <col min="7655" max="7658" width="9.33203125" style="12" customWidth="1"/>
    <col min="7659" max="7907" width="9.109375" style="12"/>
    <col min="7908" max="7908" width="9.33203125" style="12" customWidth="1"/>
    <col min="7909" max="7909" width="6.6640625" style="12" customWidth="1"/>
    <col min="7910" max="7910" width="40.6640625" style="12" customWidth="1"/>
    <col min="7911" max="7914" width="9.33203125" style="12" customWidth="1"/>
    <col min="7915" max="8163" width="9.109375" style="12"/>
    <col min="8164" max="8164" width="9.33203125" style="12" customWidth="1"/>
    <col min="8165" max="8165" width="6.6640625" style="12" customWidth="1"/>
    <col min="8166" max="8166" width="40.6640625" style="12" customWidth="1"/>
    <col min="8167" max="8170" width="9.33203125" style="12" customWidth="1"/>
    <col min="8171" max="8419" width="9.109375" style="12"/>
    <col min="8420" max="8420" width="9.33203125" style="12" customWidth="1"/>
    <col min="8421" max="8421" width="6.6640625" style="12" customWidth="1"/>
    <col min="8422" max="8422" width="40.6640625" style="12" customWidth="1"/>
    <col min="8423" max="8426" width="9.33203125" style="12" customWidth="1"/>
    <col min="8427" max="8675" width="9.109375" style="12"/>
    <col min="8676" max="8676" width="9.33203125" style="12" customWidth="1"/>
    <col min="8677" max="8677" width="6.6640625" style="12" customWidth="1"/>
    <col min="8678" max="8678" width="40.6640625" style="12" customWidth="1"/>
    <col min="8679" max="8682" width="9.33203125" style="12" customWidth="1"/>
    <col min="8683" max="8931" width="9.109375" style="12"/>
    <col min="8932" max="8932" width="9.33203125" style="12" customWidth="1"/>
    <col min="8933" max="8933" width="6.6640625" style="12" customWidth="1"/>
    <col min="8934" max="8934" width="40.6640625" style="12" customWidth="1"/>
    <col min="8935" max="8938" width="9.33203125" style="12" customWidth="1"/>
    <col min="8939" max="9187" width="9.109375" style="12"/>
    <col min="9188" max="9188" width="9.33203125" style="12" customWidth="1"/>
    <col min="9189" max="9189" width="6.6640625" style="12" customWidth="1"/>
    <col min="9190" max="9190" width="40.6640625" style="12" customWidth="1"/>
    <col min="9191" max="9194" width="9.33203125" style="12" customWidth="1"/>
    <col min="9195" max="9443" width="9.109375" style="12"/>
    <col min="9444" max="9444" width="9.33203125" style="12" customWidth="1"/>
    <col min="9445" max="9445" width="6.6640625" style="12" customWidth="1"/>
    <col min="9446" max="9446" width="40.6640625" style="12" customWidth="1"/>
    <col min="9447" max="9450" width="9.33203125" style="12" customWidth="1"/>
    <col min="9451" max="9699" width="9.109375" style="12"/>
    <col min="9700" max="9700" width="9.33203125" style="12" customWidth="1"/>
    <col min="9701" max="9701" width="6.6640625" style="12" customWidth="1"/>
    <col min="9702" max="9702" width="40.6640625" style="12" customWidth="1"/>
    <col min="9703" max="9706" width="9.33203125" style="12" customWidth="1"/>
    <col min="9707" max="9955" width="9.109375" style="12"/>
    <col min="9956" max="9956" width="9.33203125" style="12" customWidth="1"/>
    <col min="9957" max="9957" width="6.6640625" style="12" customWidth="1"/>
    <col min="9958" max="9958" width="40.6640625" style="12" customWidth="1"/>
    <col min="9959" max="9962" width="9.33203125" style="12" customWidth="1"/>
    <col min="9963" max="10211" width="9.109375" style="12"/>
    <col min="10212" max="10212" width="9.33203125" style="12" customWidth="1"/>
    <col min="10213" max="10213" width="6.6640625" style="12" customWidth="1"/>
    <col min="10214" max="10214" width="40.6640625" style="12" customWidth="1"/>
    <col min="10215" max="10218" width="9.33203125" style="12" customWidth="1"/>
    <col min="10219" max="10467" width="9.109375" style="12"/>
    <col min="10468" max="10468" width="9.33203125" style="12" customWidth="1"/>
    <col min="10469" max="10469" width="6.6640625" style="12" customWidth="1"/>
    <col min="10470" max="10470" width="40.6640625" style="12" customWidth="1"/>
    <col min="10471" max="10474" width="9.33203125" style="12" customWidth="1"/>
    <col min="10475" max="10723" width="9.109375" style="12"/>
    <col min="10724" max="10724" width="9.33203125" style="12" customWidth="1"/>
    <col min="10725" max="10725" width="6.6640625" style="12" customWidth="1"/>
    <col min="10726" max="10726" width="40.6640625" style="12" customWidth="1"/>
    <col min="10727" max="10730" width="9.33203125" style="12" customWidth="1"/>
    <col min="10731" max="10979" width="9.109375" style="12"/>
    <col min="10980" max="10980" width="9.33203125" style="12" customWidth="1"/>
    <col min="10981" max="10981" width="6.6640625" style="12" customWidth="1"/>
    <col min="10982" max="10982" width="40.6640625" style="12" customWidth="1"/>
    <col min="10983" max="10986" width="9.33203125" style="12" customWidth="1"/>
    <col min="10987" max="11235" width="9.109375" style="12"/>
    <col min="11236" max="11236" width="9.33203125" style="12" customWidth="1"/>
    <col min="11237" max="11237" width="6.6640625" style="12" customWidth="1"/>
    <col min="11238" max="11238" width="40.6640625" style="12" customWidth="1"/>
    <col min="11239" max="11242" width="9.33203125" style="12" customWidth="1"/>
    <col min="11243" max="11491" width="9.109375" style="12"/>
    <col min="11492" max="11492" width="9.33203125" style="12" customWidth="1"/>
    <col min="11493" max="11493" width="6.6640625" style="12" customWidth="1"/>
    <col min="11494" max="11494" width="40.6640625" style="12" customWidth="1"/>
    <col min="11495" max="11498" width="9.33203125" style="12" customWidth="1"/>
    <col min="11499" max="11747" width="9.109375" style="12"/>
    <col min="11748" max="11748" width="9.33203125" style="12" customWidth="1"/>
    <col min="11749" max="11749" width="6.6640625" style="12" customWidth="1"/>
    <col min="11750" max="11750" width="40.6640625" style="12" customWidth="1"/>
    <col min="11751" max="11754" width="9.33203125" style="12" customWidth="1"/>
    <col min="11755" max="12003" width="9.109375" style="12"/>
    <col min="12004" max="12004" width="9.33203125" style="12" customWidth="1"/>
    <col min="12005" max="12005" width="6.6640625" style="12" customWidth="1"/>
    <col min="12006" max="12006" width="40.6640625" style="12" customWidth="1"/>
    <col min="12007" max="12010" width="9.33203125" style="12" customWidth="1"/>
    <col min="12011" max="12259" width="9.109375" style="12"/>
    <col min="12260" max="12260" width="9.33203125" style="12" customWidth="1"/>
    <col min="12261" max="12261" width="6.6640625" style="12" customWidth="1"/>
    <col min="12262" max="12262" width="40.6640625" style="12" customWidth="1"/>
    <col min="12263" max="12266" width="9.33203125" style="12" customWidth="1"/>
    <col min="12267" max="12515" width="9.109375" style="12"/>
    <col min="12516" max="12516" width="9.33203125" style="12" customWidth="1"/>
    <col min="12517" max="12517" width="6.6640625" style="12" customWidth="1"/>
    <col min="12518" max="12518" width="40.6640625" style="12" customWidth="1"/>
    <col min="12519" max="12522" width="9.33203125" style="12" customWidth="1"/>
    <col min="12523" max="12771" width="9.109375" style="12"/>
    <col min="12772" max="12772" width="9.33203125" style="12" customWidth="1"/>
    <col min="12773" max="12773" width="6.6640625" style="12" customWidth="1"/>
    <col min="12774" max="12774" width="40.6640625" style="12" customWidth="1"/>
    <col min="12775" max="12778" width="9.33203125" style="12" customWidth="1"/>
    <col min="12779" max="13027" width="9.109375" style="12"/>
    <col min="13028" max="13028" width="9.33203125" style="12" customWidth="1"/>
    <col min="13029" max="13029" width="6.6640625" style="12" customWidth="1"/>
    <col min="13030" max="13030" width="40.6640625" style="12" customWidth="1"/>
    <col min="13031" max="13034" width="9.33203125" style="12" customWidth="1"/>
    <col min="13035" max="13283" width="9.109375" style="12"/>
    <col min="13284" max="13284" width="9.33203125" style="12" customWidth="1"/>
    <col min="13285" max="13285" width="6.6640625" style="12" customWidth="1"/>
    <col min="13286" max="13286" width="40.6640625" style="12" customWidth="1"/>
    <col min="13287" max="13290" width="9.33203125" style="12" customWidth="1"/>
    <col min="13291" max="13539" width="9.109375" style="12"/>
    <col min="13540" max="13540" width="9.33203125" style="12" customWidth="1"/>
    <col min="13541" max="13541" width="6.6640625" style="12" customWidth="1"/>
    <col min="13542" max="13542" width="40.6640625" style="12" customWidth="1"/>
    <col min="13543" max="13546" width="9.33203125" style="12" customWidth="1"/>
    <col min="13547" max="13795" width="9.109375" style="12"/>
    <col min="13796" max="13796" width="9.33203125" style="12" customWidth="1"/>
    <col min="13797" max="13797" width="6.6640625" style="12" customWidth="1"/>
    <col min="13798" max="13798" width="40.6640625" style="12" customWidth="1"/>
    <col min="13799" max="13802" width="9.33203125" style="12" customWidth="1"/>
    <col min="13803" max="14051" width="9.109375" style="12"/>
    <col min="14052" max="14052" width="9.33203125" style="12" customWidth="1"/>
    <col min="14053" max="14053" width="6.6640625" style="12" customWidth="1"/>
    <col min="14054" max="14054" width="40.6640625" style="12" customWidth="1"/>
    <col min="14055" max="14058" width="9.33203125" style="12" customWidth="1"/>
    <col min="14059" max="14307" width="9.109375" style="12"/>
    <col min="14308" max="14308" width="9.33203125" style="12" customWidth="1"/>
    <col min="14309" max="14309" width="6.6640625" style="12" customWidth="1"/>
    <col min="14310" max="14310" width="40.6640625" style="12" customWidth="1"/>
    <col min="14311" max="14314" width="9.33203125" style="12" customWidth="1"/>
    <col min="14315" max="14563" width="9.109375" style="12"/>
    <col min="14564" max="14564" width="9.33203125" style="12" customWidth="1"/>
    <col min="14565" max="14565" width="6.6640625" style="12" customWidth="1"/>
    <col min="14566" max="14566" width="40.6640625" style="12" customWidth="1"/>
    <col min="14567" max="14570" width="9.33203125" style="12" customWidth="1"/>
    <col min="14571" max="14819" width="9.109375" style="12"/>
    <col min="14820" max="14820" width="9.33203125" style="12" customWidth="1"/>
    <col min="14821" max="14821" width="6.6640625" style="12" customWidth="1"/>
    <col min="14822" max="14822" width="40.6640625" style="12" customWidth="1"/>
    <col min="14823" max="14826" width="9.33203125" style="12" customWidth="1"/>
    <col min="14827" max="15075" width="9.109375" style="12"/>
    <col min="15076" max="15076" width="9.33203125" style="12" customWidth="1"/>
    <col min="15077" max="15077" width="6.6640625" style="12" customWidth="1"/>
    <col min="15078" max="15078" width="40.6640625" style="12" customWidth="1"/>
    <col min="15079" max="15082" width="9.33203125" style="12" customWidth="1"/>
    <col min="15083" max="15331" width="9.109375" style="12"/>
    <col min="15332" max="15332" width="9.33203125" style="12" customWidth="1"/>
    <col min="15333" max="15333" width="6.6640625" style="12" customWidth="1"/>
    <col min="15334" max="15334" width="40.6640625" style="12" customWidth="1"/>
    <col min="15335" max="15338" width="9.33203125" style="12" customWidth="1"/>
    <col min="15339" max="15587" width="9.109375" style="12"/>
    <col min="15588" max="15588" width="9.33203125" style="12" customWidth="1"/>
    <col min="15589" max="15589" width="6.6640625" style="12" customWidth="1"/>
    <col min="15590" max="15590" width="40.6640625" style="12" customWidth="1"/>
    <col min="15591" max="15594" width="9.33203125" style="12" customWidth="1"/>
    <col min="15595" max="15843" width="9.109375" style="12"/>
    <col min="15844" max="15844" width="9.33203125" style="12" customWidth="1"/>
    <col min="15845" max="15845" width="6.6640625" style="12" customWidth="1"/>
    <col min="15846" max="15846" width="40.6640625" style="12" customWidth="1"/>
    <col min="15847" max="15850" width="9.33203125" style="12" customWidth="1"/>
    <col min="15851" max="16099" width="9.109375" style="12"/>
    <col min="16100" max="16100" width="9.33203125" style="12" customWidth="1"/>
    <col min="16101" max="16101" width="6.6640625" style="12" customWidth="1"/>
    <col min="16102" max="16102" width="40.6640625" style="12" customWidth="1"/>
    <col min="16103" max="16106" width="9.33203125" style="12" customWidth="1"/>
    <col min="16107" max="16384" width="9.109375" style="12"/>
  </cols>
  <sheetData>
    <row r="1" spans="1:9" x14ac:dyDescent="0.25">
      <c r="A1" s="22" t="s">
        <v>1866</v>
      </c>
      <c r="B1" s="587"/>
      <c r="C1" s="587"/>
      <c r="D1" s="587"/>
      <c r="E1" s="587"/>
      <c r="F1" s="771" t="s">
        <v>1867</v>
      </c>
      <c r="G1" s="771"/>
      <c r="H1" s="771"/>
      <c r="I1" s="771"/>
    </row>
    <row r="2" spans="1:9" ht="12.75" customHeight="1" x14ac:dyDescent="0.25">
      <c r="A2" s="23" t="s">
        <v>0</v>
      </c>
      <c r="B2" s="23"/>
      <c r="C2" s="616"/>
      <c r="D2" s="9"/>
      <c r="E2" s="9" t="s">
        <v>1</v>
      </c>
      <c r="F2" s="9" t="s">
        <v>2</v>
      </c>
      <c r="G2" s="9" t="s">
        <v>3</v>
      </c>
      <c r="H2" s="9" t="s">
        <v>4</v>
      </c>
      <c r="I2" s="9" t="s">
        <v>5</v>
      </c>
    </row>
    <row r="3" spans="1:9" x14ac:dyDescent="0.25">
      <c r="A3" s="13"/>
      <c r="B3" s="13"/>
      <c r="C3" s="617"/>
      <c r="D3" s="11"/>
      <c r="E3" s="173"/>
      <c r="F3" s="11"/>
      <c r="G3" s="11"/>
      <c r="H3" s="11"/>
      <c r="I3" s="173"/>
    </row>
    <row r="4" spans="1:9" x14ac:dyDescent="0.25">
      <c r="A4" s="668"/>
      <c r="B4" s="668"/>
      <c r="C4" s="669"/>
      <c r="D4" s="669"/>
      <c r="E4" s="15"/>
      <c r="F4" s="17"/>
      <c r="G4" s="17"/>
      <c r="H4" s="17"/>
      <c r="I4" s="15"/>
    </row>
    <row r="5" spans="1:9" ht="39.6" x14ac:dyDescent="0.25">
      <c r="A5" s="668" t="s">
        <v>1868</v>
      </c>
      <c r="B5" s="668"/>
      <c r="C5" s="669"/>
      <c r="D5" s="669"/>
      <c r="E5" s="32" t="s">
        <v>1869</v>
      </c>
      <c r="F5" s="17" t="s">
        <v>429</v>
      </c>
      <c r="G5" s="17">
        <v>1</v>
      </c>
      <c r="H5" s="187"/>
      <c r="I5" s="172">
        <f>G5*H5</f>
        <v>0</v>
      </c>
    </row>
    <row r="6" spans="1:9" ht="26.4" x14ac:dyDescent="0.25">
      <c r="A6" s="668" t="s">
        <v>1876</v>
      </c>
      <c r="B6" s="668"/>
      <c r="C6" s="669"/>
      <c r="D6" s="669"/>
      <c r="E6" s="32" t="s">
        <v>1877</v>
      </c>
      <c r="F6" s="17" t="s">
        <v>429</v>
      </c>
      <c r="G6" s="17">
        <v>2</v>
      </c>
      <c r="H6" s="187"/>
      <c r="I6" s="172">
        <f t="shared" ref="I6:I8" si="0">G6*H6</f>
        <v>0</v>
      </c>
    </row>
    <row r="7" spans="1:9" ht="26.4" x14ac:dyDescent="0.25">
      <c r="A7" s="668" t="s">
        <v>1878</v>
      </c>
      <c r="B7" s="668"/>
      <c r="C7" s="669"/>
      <c r="D7" s="669"/>
      <c r="E7" s="32" t="s">
        <v>1879</v>
      </c>
      <c r="F7" s="17" t="s">
        <v>429</v>
      </c>
      <c r="G7" s="17">
        <v>20</v>
      </c>
      <c r="H7" s="187"/>
      <c r="I7" s="172">
        <f t="shared" si="0"/>
        <v>0</v>
      </c>
    </row>
    <row r="8" spans="1:9" ht="26.4" x14ac:dyDescent="0.25">
      <c r="A8" s="668" t="s">
        <v>1880</v>
      </c>
      <c r="B8" s="668"/>
      <c r="C8" s="669"/>
      <c r="D8" s="669"/>
      <c r="E8" s="32" t="s">
        <v>1881</v>
      </c>
      <c r="F8" s="17" t="s">
        <v>124</v>
      </c>
      <c r="G8" s="17">
        <v>1000</v>
      </c>
      <c r="H8" s="187"/>
      <c r="I8" s="172">
        <f t="shared" si="0"/>
        <v>0</v>
      </c>
    </row>
    <row r="9" spans="1:9" ht="39.6" x14ac:dyDescent="0.25">
      <c r="A9" s="668"/>
      <c r="B9" s="668" t="s">
        <v>1886</v>
      </c>
      <c r="C9" s="669"/>
      <c r="D9" s="669"/>
      <c r="E9" s="33" t="s">
        <v>4351</v>
      </c>
      <c r="F9" s="17" t="s">
        <v>2269</v>
      </c>
      <c r="G9" s="17">
        <v>43200</v>
      </c>
      <c r="H9" s="187"/>
      <c r="I9" s="172">
        <f>G9*H9</f>
        <v>0</v>
      </c>
    </row>
    <row r="10" spans="1:9" ht="26.4" x14ac:dyDescent="0.25">
      <c r="A10" s="668" t="s">
        <v>1888</v>
      </c>
      <c r="B10" s="668"/>
      <c r="C10" s="669"/>
      <c r="D10" s="669"/>
      <c r="E10" s="32" t="s">
        <v>4771</v>
      </c>
      <c r="F10" s="17"/>
      <c r="G10" s="17"/>
      <c r="H10" s="191"/>
      <c r="I10" s="190"/>
    </row>
    <row r="11" spans="1:9" ht="15.6" x14ac:dyDescent="0.25">
      <c r="A11" s="668"/>
      <c r="B11" s="668" t="s">
        <v>1889</v>
      </c>
      <c r="C11" s="669"/>
      <c r="D11" s="669"/>
      <c r="E11" s="33" t="s">
        <v>6692</v>
      </c>
      <c r="F11" s="17" t="s">
        <v>124</v>
      </c>
      <c r="G11" s="17">
        <v>6000</v>
      </c>
      <c r="H11" s="187"/>
      <c r="I11" s="172">
        <f>G11*H11</f>
        <v>0</v>
      </c>
    </row>
    <row r="12" spans="1:9" ht="15.6" x14ac:dyDescent="0.25">
      <c r="A12" s="668"/>
      <c r="B12" s="668" t="s">
        <v>1890</v>
      </c>
      <c r="C12" s="669"/>
      <c r="D12" s="669"/>
      <c r="E12" s="33" t="s">
        <v>5770</v>
      </c>
      <c r="F12" s="17" t="s">
        <v>124</v>
      </c>
      <c r="G12" s="17">
        <v>26550</v>
      </c>
      <c r="H12" s="187"/>
      <c r="I12" s="172">
        <f>G12*H12</f>
        <v>0</v>
      </c>
    </row>
    <row r="13" spans="1:9" ht="15.6" x14ac:dyDescent="0.25">
      <c r="A13" s="668"/>
      <c r="B13" s="668" t="s">
        <v>1892</v>
      </c>
      <c r="C13" s="669"/>
      <c r="D13" s="669"/>
      <c r="E13" s="33" t="s">
        <v>6693</v>
      </c>
      <c r="F13" s="17" t="s">
        <v>124</v>
      </c>
      <c r="G13" s="17">
        <v>7080</v>
      </c>
      <c r="H13" s="187"/>
      <c r="I13" s="172">
        <f>G13*H13</f>
        <v>0</v>
      </c>
    </row>
    <row r="14" spans="1:9" ht="26.4" x14ac:dyDescent="0.25">
      <c r="A14" s="668" t="s">
        <v>1893</v>
      </c>
      <c r="B14" s="668"/>
      <c r="C14" s="669"/>
      <c r="D14" s="669"/>
      <c r="E14" s="32" t="s">
        <v>1894</v>
      </c>
      <c r="F14" s="17" t="s">
        <v>124</v>
      </c>
      <c r="G14" s="17">
        <v>1350</v>
      </c>
      <c r="H14" s="187"/>
      <c r="I14" s="172">
        <f>G14*H14</f>
        <v>0</v>
      </c>
    </row>
    <row r="15" spans="1:9" ht="26.4" x14ac:dyDescent="0.25">
      <c r="A15" s="668" t="s">
        <v>1895</v>
      </c>
      <c r="B15" s="668"/>
      <c r="C15" s="669"/>
      <c r="D15" s="669"/>
      <c r="E15" s="32" t="s">
        <v>4772</v>
      </c>
      <c r="F15" s="17"/>
      <c r="G15" s="17"/>
      <c r="H15" s="191"/>
      <c r="I15" s="190"/>
    </row>
    <row r="16" spans="1:9" ht="15.6" x14ac:dyDescent="0.25">
      <c r="A16" s="668"/>
      <c r="B16" s="668" t="s">
        <v>1896</v>
      </c>
      <c r="C16" s="669"/>
      <c r="D16" s="669"/>
      <c r="E16" s="33" t="s">
        <v>1653</v>
      </c>
      <c r="F16" s="17" t="s">
        <v>2269</v>
      </c>
      <c r="G16" s="17">
        <v>61800</v>
      </c>
      <c r="H16" s="187"/>
      <c r="I16" s="172">
        <f t="shared" ref="I16:I18" si="1">G16*H16</f>
        <v>0</v>
      </c>
    </row>
    <row r="17" spans="1:9" x14ac:dyDescent="0.25">
      <c r="A17" s="668" t="s">
        <v>1900</v>
      </c>
      <c r="B17" s="668"/>
      <c r="C17" s="669"/>
      <c r="D17" s="669"/>
      <c r="E17" s="32" t="s">
        <v>1901</v>
      </c>
      <c r="F17" s="11" t="s">
        <v>1678</v>
      </c>
      <c r="G17" s="17">
        <v>120</v>
      </c>
      <c r="H17" s="187"/>
      <c r="I17" s="172">
        <f t="shared" si="1"/>
        <v>0</v>
      </c>
    </row>
    <row r="18" spans="1:9" ht="15.6" x14ac:dyDescent="0.25">
      <c r="A18" s="668" t="s">
        <v>1902</v>
      </c>
      <c r="B18" s="668"/>
      <c r="C18" s="669"/>
      <c r="D18" s="669"/>
      <c r="E18" s="32" t="s">
        <v>1903</v>
      </c>
      <c r="F18" s="17" t="s">
        <v>124</v>
      </c>
      <c r="G18" s="17">
        <v>1100</v>
      </c>
      <c r="H18" s="187"/>
      <c r="I18" s="172">
        <f t="shared" si="1"/>
        <v>0</v>
      </c>
    </row>
    <row r="19" spans="1:9" ht="39.6" x14ac:dyDescent="0.25">
      <c r="A19" s="668" t="s">
        <v>1910</v>
      </c>
      <c r="B19" s="668"/>
      <c r="C19" s="669"/>
      <c r="D19" s="669"/>
      <c r="E19" s="33" t="s">
        <v>4781</v>
      </c>
      <c r="F19" s="17"/>
      <c r="G19" s="17"/>
      <c r="H19" s="191"/>
      <c r="I19" s="172"/>
    </row>
    <row r="20" spans="1:9" ht="26.4" x14ac:dyDescent="0.25">
      <c r="A20" s="668"/>
      <c r="B20" s="668" t="s">
        <v>1911</v>
      </c>
      <c r="C20" s="669"/>
      <c r="D20" s="669"/>
      <c r="E20" s="33" t="s">
        <v>4333</v>
      </c>
      <c r="F20" s="17"/>
      <c r="G20" s="17"/>
      <c r="H20" s="191"/>
      <c r="I20" s="172"/>
    </row>
    <row r="21" spans="1:9" ht="26.4" x14ac:dyDescent="0.25">
      <c r="A21" s="668"/>
      <c r="B21" s="668"/>
      <c r="C21" s="669" t="s">
        <v>42</v>
      </c>
      <c r="D21" s="669"/>
      <c r="E21" s="33" t="s">
        <v>6826</v>
      </c>
      <c r="F21" s="17"/>
      <c r="G21" s="17"/>
      <c r="H21" s="592"/>
      <c r="I21" s="610"/>
    </row>
    <row r="22" spans="1:9" ht="15.6" x14ac:dyDescent="0.25">
      <c r="A22" s="668"/>
      <c r="B22" s="668"/>
      <c r="C22" s="669"/>
      <c r="D22" s="669" t="s">
        <v>6563</v>
      </c>
      <c r="E22" s="33" t="s">
        <v>6565</v>
      </c>
      <c r="F22" s="17" t="s">
        <v>124</v>
      </c>
      <c r="G22" s="17">
        <v>5000</v>
      </c>
      <c r="H22" s="595"/>
      <c r="I22" s="610">
        <f t="shared" ref="I22:I23" si="2">G22*H22</f>
        <v>0</v>
      </c>
    </row>
    <row r="23" spans="1:9" ht="15.6" x14ac:dyDescent="0.25">
      <c r="A23" s="668"/>
      <c r="B23" s="668"/>
      <c r="C23" s="669"/>
      <c r="D23" s="669" t="s">
        <v>6564</v>
      </c>
      <c r="E23" s="33" t="s">
        <v>6566</v>
      </c>
      <c r="F23" s="17" t="s">
        <v>124</v>
      </c>
      <c r="G23" s="17">
        <v>8500</v>
      </c>
      <c r="H23" s="595"/>
      <c r="I23" s="610">
        <f t="shared" si="2"/>
        <v>0</v>
      </c>
    </row>
    <row r="24" spans="1:9" x14ac:dyDescent="0.25">
      <c r="A24" s="668" t="s">
        <v>1931</v>
      </c>
      <c r="B24" s="668" t="s">
        <v>1931</v>
      </c>
      <c r="C24" s="669"/>
      <c r="D24" s="669"/>
      <c r="E24" s="32" t="s">
        <v>1932</v>
      </c>
      <c r="F24" s="11"/>
      <c r="G24" s="17"/>
      <c r="H24" s="592"/>
      <c r="I24" s="596"/>
    </row>
    <row r="25" spans="1:9" ht="15.6" x14ac:dyDescent="0.25">
      <c r="A25" s="668"/>
      <c r="B25" s="668" t="s">
        <v>1934</v>
      </c>
      <c r="C25" s="669"/>
      <c r="D25" s="669"/>
      <c r="E25" s="33" t="s">
        <v>1937</v>
      </c>
      <c r="F25" s="17" t="s">
        <v>124</v>
      </c>
      <c r="G25" s="17">
        <v>100</v>
      </c>
      <c r="H25" s="595"/>
      <c r="I25" s="610">
        <f>G25*H25</f>
        <v>0</v>
      </c>
    </row>
    <row r="26" spans="1:9" x14ac:dyDescent="0.25">
      <c r="A26" s="668"/>
      <c r="B26" s="668"/>
      <c r="C26" s="669"/>
      <c r="D26" s="669"/>
      <c r="E26" s="32"/>
      <c r="F26" s="17"/>
      <c r="G26" s="17"/>
      <c r="H26" s="592"/>
      <c r="I26" s="596"/>
    </row>
    <row r="27" spans="1:9" x14ac:dyDescent="0.25">
      <c r="A27" s="668"/>
      <c r="B27" s="668"/>
      <c r="C27" s="669"/>
      <c r="D27" s="669"/>
      <c r="E27" s="32"/>
      <c r="F27" s="17"/>
      <c r="G27" s="17"/>
      <c r="H27" s="592"/>
      <c r="I27" s="596"/>
    </row>
    <row r="28" spans="1:9" x14ac:dyDescent="0.25">
      <c r="A28" s="15"/>
      <c r="B28" s="15"/>
      <c r="C28" s="17"/>
      <c r="D28" s="17"/>
      <c r="E28" s="15"/>
      <c r="F28" s="17"/>
      <c r="G28" s="17"/>
      <c r="H28" s="592"/>
      <c r="I28" s="596"/>
    </row>
    <row r="29" spans="1:9" x14ac:dyDescent="0.25">
      <c r="A29" s="183" t="s">
        <v>34</v>
      </c>
      <c r="B29" s="183"/>
      <c r="C29" s="183"/>
      <c r="D29" s="183"/>
      <c r="E29" s="183"/>
      <c r="F29" s="179"/>
      <c r="G29" s="185"/>
      <c r="H29" s="766"/>
      <c r="I29" s="697">
        <f>SUM(I5:I28)</f>
        <v>0</v>
      </c>
    </row>
    <row r="1048305" spans="6:6" x14ac:dyDescent="0.25">
      <c r="F1048305" s="11"/>
    </row>
  </sheetData>
  <sheetProtection algorithmName="SHA-512" hashValue="uS4g68uvuRUEd3+Lttj4nWVpgTENsjBpXgKNLkuwtZDhvmbHutDtppp8STVjyW7DpJB+QvXuy8IJV26U5AckGQ==" saltValue="/k9mRbrsmPkXvCtx8zVmhg==" spinCount="100000" sheet="1" selectLockedCells="1"/>
  <mergeCells count="1">
    <mergeCell ref="F1:I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BA2F2-2038-44C9-A784-EE93C559027B}">
  <sheetPr codeName="Sheet25"/>
  <dimension ref="A1:I104832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1971</v>
      </c>
      <c r="B1" s="40"/>
      <c r="C1" s="40"/>
      <c r="D1" s="40"/>
      <c r="E1" s="774" t="s">
        <v>1972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1973</v>
      </c>
      <c r="B5" s="192"/>
      <c r="C5" s="193"/>
      <c r="D5" s="150" t="s">
        <v>1974</v>
      </c>
      <c r="E5" s="120"/>
      <c r="F5" s="17"/>
      <c r="G5" s="17"/>
      <c r="H5" s="189"/>
    </row>
    <row r="6" spans="1:9" ht="26.4" x14ac:dyDescent="0.25">
      <c r="A6" s="192"/>
      <c r="B6" s="192" t="s">
        <v>1975</v>
      </c>
      <c r="C6" s="193"/>
      <c r="D6" s="283" t="s">
        <v>4795</v>
      </c>
      <c r="E6" s="17" t="s">
        <v>2269</v>
      </c>
      <c r="F6" s="161"/>
      <c r="G6" s="187"/>
      <c r="H6" s="89">
        <f>F6*G6</f>
        <v>0</v>
      </c>
      <c r="I6" s="307" t="s">
        <v>5398</v>
      </c>
    </row>
    <row r="7" spans="1:9" ht="26.4" x14ac:dyDescent="0.25">
      <c r="A7" s="192"/>
      <c r="B7" s="192" t="s">
        <v>1976</v>
      </c>
      <c r="C7" s="193"/>
      <c r="D7" s="283" t="s">
        <v>4796</v>
      </c>
      <c r="E7" s="17" t="s">
        <v>2269</v>
      </c>
      <c r="F7" s="161"/>
      <c r="G7" s="187"/>
      <c r="H7" s="89">
        <f>F7*G7</f>
        <v>0</v>
      </c>
      <c r="I7" s="307" t="s">
        <v>5398</v>
      </c>
    </row>
    <row r="8" spans="1:9" ht="26.4" x14ac:dyDescent="0.25">
      <c r="A8" s="192" t="s">
        <v>1977</v>
      </c>
      <c r="B8" s="192"/>
      <c r="C8" s="193"/>
      <c r="D8" s="150" t="s">
        <v>1978</v>
      </c>
      <c r="E8" s="120"/>
      <c r="F8" s="17"/>
      <c r="G8" s="191"/>
      <c r="H8" s="190"/>
    </row>
    <row r="9" spans="1:9" x14ac:dyDescent="0.25">
      <c r="A9" s="192"/>
      <c r="B9" s="192" t="s">
        <v>1979</v>
      </c>
      <c r="C9" s="193"/>
      <c r="D9" s="64" t="s">
        <v>1982</v>
      </c>
      <c r="E9"/>
      <c r="F9" s="17"/>
      <c r="G9" s="191"/>
      <c r="H9" s="190"/>
    </row>
    <row r="10" spans="1:9" ht="26.4" x14ac:dyDescent="0.25">
      <c r="A10" s="192"/>
      <c r="B10" s="192"/>
      <c r="C10" s="193" t="s">
        <v>37</v>
      </c>
      <c r="D10" s="283" t="s">
        <v>4797</v>
      </c>
      <c r="E10" s="17" t="s">
        <v>2269</v>
      </c>
      <c r="F10" s="161"/>
      <c r="G10" s="187"/>
      <c r="H10" s="89">
        <f>F10*G10</f>
        <v>0</v>
      </c>
      <c r="I10" s="307" t="s">
        <v>5398</v>
      </c>
    </row>
    <row r="11" spans="1:9" ht="26.4" x14ac:dyDescent="0.25">
      <c r="A11" s="192"/>
      <c r="B11" s="192"/>
      <c r="C11" s="193" t="s">
        <v>39</v>
      </c>
      <c r="D11" s="283" t="s">
        <v>4798</v>
      </c>
      <c r="E11" s="17" t="s">
        <v>2269</v>
      </c>
      <c r="F11" s="161"/>
      <c r="G11" s="187"/>
      <c r="H11" s="89">
        <f>F11*G11</f>
        <v>0</v>
      </c>
      <c r="I11" s="307" t="s">
        <v>5398</v>
      </c>
    </row>
    <row r="12" spans="1:9" x14ac:dyDescent="0.25">
      <c r="A12" s="192"/>
      <c r="B12" s="192" t="s">
        <v>1980</v>
      </c>
      <c r="C12" s="193"/>
      <c r="D12" s="283" t="s">
        <v>1983</v>
      </c>
      <c r="E12" s="120"/>
      <c r="F12" s="17"/>
      <c r="G12" s="191"/>
      <c r="H12" s="190"/>
    </row>
    <row r="13" spans="1:9" ht="26.4" x14ac:dyDescent="0.25">
      <c r="A13" s="192"/>
      <c r="B13" s="192"/>
      <c r="C13" s="193" t="s">
        <v>37</v>
      </c>
      <c r="D13" s="278" t="s">
        <v>4797</v>
      </c>
      <c r="E13" s="17" t="s">
        <v>2269</v>
      </c>
      <c r="F13" s="161"/>
      <c r="G13" s="187"/>
      <c r="H13" s="89">
        <f>F13*G13</f>
        <v>0</v>
      </c>
      <c r="I13" s="307" t="s">
        <v>5398</v>
      </c>
    </row>
    <row r="14" spans="1:9" ht="26.4" x14ac:dyDescent="0.25">
      <c r="A14" s="192"/>
      <c r="B14" s="192"/>
      <c r="C14" s="193" t="s">
        <v>39</v>
      </c>
      <c r="D14" s="283" t="s">
        <v>4799</v>
      </c>
      <c r="E14" s="17" t="s">
        <v>2269</v>
      </c>
      <c r="F14" s="161"/>
      <c r="G14" s="187"/>
      <c r="H14" s="89">
        <f>F14*G14</f>
        <v>0</v>
      </c>
      <c r="I14" s="307" t="s">
        <v>5398</v>
      </c>
    </row>
    <row r="15" spans="1:9" ht="39.6" x14ac:dyDescent="0.25">
      <c r="A15" s="192"/>
      <c r="B15" s="192" t="s">
        <v>1981</v>
      </c>
      <c r="C15" s="193"/>
      <c r="D15" s="64" t="s">
        <v>1984</v>
      </c>
      <c r="E15" s="17" t="s">
        <v>124</v>
      </c>
      <c r="F15" s="161"/>
      <c r="G15" s="187"/>
      <c r="H15" s="89">
        <f>F15*G15</f>
        <v>0</v>
      </c>
    </row>
    <row r="16" spans="1:9" ht="39.6" x14ac:dyDescent="0.25">
      <c r="A16" s="192" t="s">
        <v>1985</v>
      </c>
      <c r="B16" s="192"/>
      <c r="C16" s="193"/>
      <c r="D16" s="150" t="s">
        <v>1988</v>
      </c>
      <c r="E16" s="120"/>
      <c r="F16" s="17"/>
      <c r="G16" s="191"/>
      <c r="H16" s="190"/>
    </row>
    <row r="17" spans="1:9" ht="26.4" x14ac:dyDescent="0.25">
      <c r="A17" s="192"/>
      <c r="B17" s="192" t="s">
        <v>1986</v>
      </c>
      <c r="C17" s="193"/>
      <c r="D17" s="64" t="s">
        <v>1991</v>
      </c>
      <c r="E17" s="120"/>
      <c r="F17" s="17"/>
      <c r="G17" s="191"/>
      <c r="H17" s="190"/>
    </row>
    <row r="18" spans="1:9" ht="26.4" x14ac:dyDescent="0.25">
      <c r="A18" s="192"/>
      <c r="B18" s="192"/>
      <c r="C18" s="193" t="s">
        <v>37</v>
      </c>
      <c r="D18" s="283" t="s">
        <v>4797</v>
      </c>
      <c r="E18" s="17" t="s">
        <v>2269</v>
      </c>
      <c r="F18" s="161"/>
      <c r="G18" s="187"/>
      <c r="H18" s="89">
        <f>F18*G18</f>
        <v>0</v>
      </c>
      <c r="I18" s="307" t="s">
        <v>5398</v>
      </c>
    </row>
    <row r="19" spans="1:9" ht="26.4" x14ac:dyDescent="0.25">
      <c r="A19" s="192"/>
      <c r="B19" s="192"/>
      <c r="C19" s="193" t="s">
        <v>39</v>
      </c>
      <c r="D19" s="283" t="s">
        <v>4798</v>
      </c>
      <c r="E19" s="17" t="s">
        <v>2269</v>
      </c>
      <c r="F19" s="161"/>
      <c r="G19" s="187"/>
      <c r="H19" s="89">
        <f>F19*G19</f>
        <v>0</v>
      </c>
      <c r="I19" s="307" t="s">
        <v>5398</v>
      </c>
    </row>
    <row r="20" spans="1:9" x14ac:dyDescent="0.25">
      <c r="A20" s="192" t="s">
        <v>1987</v>
      </c>
      <c r="B20" s="192"/>
      <c r="C20" s="193"/>
      <c r="D20" s="150" t="s">
        <v>1993</v>
      </c>
      <c r="E20" s="120"/>
      <c r="F20" s="17"/>
      <c r="G20" s="191"/>
      <c r="H20" s="190"/>
    </row>
    <row r="21" spans="1:9" x14ac:dyDescent="0.25">
      <c r="A21" s="192"/>
      <c r="B21" s="192" t="s">
        <v>1989</v>
      </c>
      <c r="C21" s="193"/>
      <c r="D21" s="64" t="s">
        <v>1994</v>
      </c>
      <c r="E21" s="120"/>
      <c r="F21" s="17"/>
      <c r="G21" s="191"/>
      <c r="H21" s="190"/>
    </row>
    <row r="22" spans="1:9" ht="15.6" x14ac:dyDescent="0.25">
      <c r="A22" s="192"/>
      <c r="B22" s="192"/>
      <c r="C22" s="193" t="s">
        <v>37</v>
      </c>
      <c r="D22" s="64" t="s">
        <v>1995</v>
      </c>
      <c r="E22" s="17" t="s">
        <v>2269</v>
      </c>
      <c r="F22" s="161"/>
      <c r="G22" s="187"/>
      <c r="H22" s="89">
        <f>F22*G22</f>
        <v>0</v>
      </c>
    </row>
    <row r="23" spans="1:9" ht="15.6" x14ac:dyDescent="0.25">
      <c r="A23" s="192"/>
      <c r="B23" s="192"/>
      <c r="C23" s="193" t="s">
        <v>39</v>
      </c>
      <c r="D23" s="64" t="s">
        <v>1996</v>
      </c>
      <c r="E23" s="17" t="s">
        <v>2269</v>
      </c>
      <c r="F23" s="161"/>
      <c r="G23" s="187"/>
      <c r="H23" s="89">
        <f>F23*G23</f>
        <v>0</v>
      </c>
    </row>
    <row r="24" spans="1:9" ht="15.6" x14ac:dyDescent="0.25">
      <c r="A24" s="192"/>
      <c r="B24" s="192" t="s">
        <v>1990</v>
      </c>
      <c r="C24" s="193"/>
      <c r="D24" s="64" t="s">
        <v>1997</v>
      </c>
      <c r="E24" s="17" t="s">
        <v>2269</v>
      </c>
      <c r="F24" s="161"/>
      <c r="G24" s="187"/>
      <c r="H24" s="89">
        <f>F24*G24</f>
        <v>0</v>
      </c>
    </row>
    <row r="25" spans="1:9" x14ac:dyDescent="0.25">
      <c r="A25" s="192"/>
      <c r="B25" s="192" t="s">
        <v>4800</v>
      </c>
      <c r="C25" s="193"/>
      <c r="D25" s="64" t="s">
        <v>1998</v>
      </c>
      <c r="E25" s="120"/>
      <c r="F25" s="17"/>
      <c r="G25" s="191"/>
      <c r="H25" s="190"/>
    </row>
    <row r="26" spans="1:9" ht="15.6" x14ac:dyDescent="0.25">
      <c r="A26" s="192"/>
      <c r="B26" s="192"/>
      <c r="C26" s="193" t="s">
        <v>37</v>
      </c>
      <c r="D26" s="64" t="s">
        <v>1995</v>
      </c>
      <c r="E26" s="17" t="s">
        <v>2269</v>
      </c>
      <c r="F26" s="161"/>
      <c r="G26" s="187"/>
      <c r="H26" s="89">
        <f>F26*G26</f>
        <v>0</v>
      </c>
    </row>
    <row r="27" spans="1:9" ht="15.6" x14ac:dyDescent="0.25">
      <c r="A27" s="192"/>
      <c r="B27" s="192"/>
      <c r="C27" s="193" t="s">
        <v>39</v>
      </c>
      <c r="D27" s="64" t="s">
        <v>1996</v>
      </c>
      <c r="E27" s="17" t="s">
        <v>2269</v>
      </c>
      <c r="F27" s="161"/>
      <c r="G27" s="187"/>
      <c r="H27" s="89">
        <f>F27*G27</f>
        <v>0</v>
      </c>
    </row>
    <row r="28" spans="1:9" ht="26.4" x14ac:dyDescent="0.25">
      <c r="A28" s="192" t="s">
        <v>1992</v>
      </c>
      <c r="B28" s="192"/>
      <c r="C28" s="193"/>
      <c r="D28" s="150" t="s">
        <v>2000</v>
      </c>
      <c r="E28" s="27" t="s">
        <v>1152</v>
      </c>
      <c r="F28" s="161"/>
      <c r="G28" s="187"/>
      <c r="H28" s="89">
        <f>F28*G28</f>
        <v>0</v>
      </c>
    </row>
    <row r="29" spans="1:9" x14ac:dyDescent="0.25">
      <c r="A29" s="192" t="s">
        <v>1999</v>
      </c>
      <c r="B29" s="192"/>
      <c r="C29" s="193"/>
      <c r="D29" s="150" t="s">
        <v>2002</v>
      </c>
      <c r="E29" s="120"/>
      <c r="F29" s="17"/>
      <c r="G29" s="191"/>
      <c r="H29" s="190"/>
    </row>
    <row r="30" spans="1:9" x14ac:dyDescent="0.25">
      <c r="A30" s="192"/>
      <c r="B30" s="192" t="s">
        <v>4801</v>
      </c>
      <c r="C30" s="193"/>
      <c r="D30" s="64" t="s">
        <v>2006</v>
      </c>
      <c r="E30" s="27" t="s">
        <v>136</v>
      </c>
      <c r="F30" s="161"/>
      <c r="G30" s="187"/>
      <c r="H30" s="89">
        <f>F30*G30</f>
        <v>0</v>
      </c>
    </row>
    <row r="31" spans="1:9" x14ac:dyDescent="0.25">
      <c r="A31" s="192"/>
      <c r="B31" s="192" t="s">
        <v>4802</v>
      </c>
      <c r="C31" s="193"/>
      <c r="D31" s="64" t="s">
        <v>2007</v>
      </c>
      <c r="E31" s="120"/>
      <c r="F31" s="17"/>
      <c r="G31" s="191"/>
      <c r="H31" s="190"/>
    </row>
    <row r="32" spans="1:9" ht="26.4" x14ac:dyDescent="0.25">
      <c r="A32" s="192"/>
      <c r="B32" s="192"/>
      <c r="C32" s="193" t="s">
        <v>37</v>
      </c>
      <c r="D32" s="283" t="s">
        <v>4807</v>
      </c>
      <c r="E32" s="27" t="s">
        <v>136</v>
      </c>
      <c r="F32" s="161"/>
      <c r="G32" s="187"/>
      <c r="H32" s="89">
        <f>F32*G32</f>
        <v>0</v>
      </c>
      <c r="I32" s="307" t="s">
        <v>5398</v>
      </c>
    </row>
    <row r="33" spans="1:9" ht="26.4" x14ac:dyDescent="0.25">
      <c r="A33" s="192"/>
      <c r="B33" s="192"/>
      <c r="C33" s="193" t="s">
        <v>39</v>
      </c>
      <c r="D33" s="283" t="s">
        <v>4808</v>
      </c>
      <c r="E33" s="27" t="s">
        <v>136</v>
      </c>
      <c r="F33" s="161"/>
      <c r="G33" s="187"/>
      <c r="H33" s="89">
        <f>F33*G33</f>
        <v>0</v>
      </c>
      <c r="I33" s="307" t="s">
        <v>5398</v>
      </c>
    </row>
    <row r="34" spans="1:9" ht="39.6" x14ac:dyDescent="0.25">
      <c r="A34" s="192"/>
      <c r="B34" s="192" t="s">
        <v>4803</v>
      </c>
      <c r="C34" s="193"/>
      <c r="D34" s="283" t="s">
        <v>4809</v>
      </c>
      <c r="E34" s="27" t="s">
        <v>136</v>
      </c>
      <c r="F34" s="161"/>
      <c r="G34" s="187"/>
      <c r="H34" s="89">
        <f>F34*G34</f>
        <v>0</v>
      </c>
      <c r="I34" s="307" t="s">
        <v>5398</v>
      </c>
    </row>
    <row r="35" spans="1:9" ht="39.6" x14ac:dyDescent="0.25">
      <c r="A35" s="192"/>
      <c r="B35" s="192" t="s">
        <v>4804</v>
      </c>
      <c r="C35" s="193"/>
      <c r="D35" s="283" t="s">
        <v>4810</v>
      </c>
      <c r="E35" s="120"/>
      <c r="F35" s="17"/>
      <c r="G35" s="191"/>
      <c r="H35" s="190"/>
      <c r="I35" s="307" t="s">
        <v>5398</v>
      </c>
    </row>
    <row r="36" spans="1:9" x14ac:dyDescent="0.25">
      <c r="A36" s="192"/>
      <c r="B36" s="192"/>
      <c r="C36" s="193" t="s">
        <v>37</v>
      </c>
      <c r="D36" s="283" t="s">
        <v>2008</v>
      </c>
      <c r="E36" s="120" t="s">
        <v>429</v>
      </c>
      <c r="F36" s="161"/>
      <c r="G36" s="187"/>
      <c r="H36" s="89">
        <f>F36*G36</f>
        <v>0</v>
      </c>
    </row>
    <row r="37" spans="1:9" x14ac:dyDescent="0.25">
      <c r="A37" s="192"/>
      <c r="B37" s="192"/>
      <c r="C37" s="193" t="s">
        <v>39</v>
      </c>
      <c r="D37" s="283" t="s">
        <v>2009</v>
      </c>
      <c r="E37" s="120" t="s">
        <v>429</v>
      </c>
      <c r="F37" s="161"/>
      <c r="G37" s="187"/>
      <c r="H37" s="89">
        <f>F37*G37</f>
        <v>0</v>
      </c>
    </row>
    <row r="38" spans="1:9" ht="26.4" x14ac:dyDescent="0.25">
      <c r="A38" s="192"/>
      <c r="B38" s="192" t="s">
        <v>4805</v>
      </c>
      <c r="C38" s="193"/>
      <c r="D38" s="283" t="s">
        <v>4811</v>
      </c>
      <c r="E38" s="120"/>
      <c r="F38" s="17"/>
      <c r="G38" s="191"/>
      <c r="H38" s="190"/>
      <c r="I38" s="307" t="s">
        <v>5398</v>
      </c>
    </row>
    <row r="39" spans="1:9" x14ac:dyDescent="0.25">
      <c r="A39" s="192"/>
      <c r="B39" s="192"/>
      <c r="C39" s="193" t="s">
        <v>37</v>
      </c>
      <c r="D39" s="64" t="s">
        <v>2010</v>
      </c>
      <c r="E39" s="120" t="s">
        <v>429</v>
      </c>
      <c r="F39" s="161"/>
      <c r="G39" s="187"/>
      <c r="H39" s="89">
        <f>F39*G39</f>
        <v>0</v>
      </c>
    </row>
    <row r="40" spans="1:9" x14ac:dyDescent="0.25">
      <c r="A40" s="192"/>
      <c r="B40" s="192"/>
      <c r="C40" s="193" t="s">
        <v>39</v>
      </c>
      <c r="D40" s="64" t="s">
        <v>2011</v>
      </c>
      <c r="E40" s="120" t="s">
        <v>429</v>
      </c>
      <c r="F40" s="161"/>
      <c r="G40" s="187"/>
      <c r="H40" s="89">
        <f>F40*G40</f>
        <v>0</v>
      </c>
    </row>
    <row r="41" spans="1:9" ht="26.4" x14ac:dyDescent="0.25">
      <c r="A41" s="192"/>
      <c r="B41" s="192" t="s">
        <v>4806</v>
      </c>
      <c r="C41" s="193"/>
      <c r="D41" s="64" t="s">
        <v>2012</v>
      </c>
      <c r="E41" s="27" t="s">
        <v>136</v>
      </c>
      <c r="F41" s="161"/>
      <c r="G41" s="187"/>
      <c r="H41" s="89">
        <f>F41*G41</f>
        <v>0</v>
      </c>
    </row>
    <row r="42" spans="1:9" x14ac:dyDescent="0.25">
      <c r="A42" s="192" t="s">
        <v>2001</v>
      </c>
      <c r="B42" s="192"/>
      <c r="C42" s="193"/>
      <c r="D42" s="150" t="s">
        <v>2014</v>
      </c>
      <c r="E42" s="120"/>
      <c r="F42" s="17"/>
      <c r="G42" s="191"/>
      <c r="H42" s="190"/>
    </row>
    <row r="43" spans="1:9" x14ac:dyDescent="0.25">
      <c r="A43" s="192"/>
      <c r="B43" s="192" t="s">
        <v>2003</v>
      </c>
      <c r="C43" s="193"/>
      <c r="D43" s="64" t="s">
        <v>2017</v>
      </c>
      <c r="E43" s="120" t="s">
        <v>133</v>
      </c>
      <c r="F43" s="161"/>
      <c r="G43" s="187"/>
      <c r="H43" s="89">
        <f>F43*G43</f>
        <v>0</v>
      </c>
    </row>
    <row r="44" spans="1:9" x14ac:dyDescent="0.25">
      <c r="A44" s="192"/>
      <c r="B44" s="192" t="s">
        <v>2004</v>
      </c>
      <c r="C44" s="193"/>
      <c r="D44" s="64" t="s">
        <v>2018</v>
      </c>
      <c r="E44" s="120" t="s">
        <v>133</v>
      </c>
      <c r="F44" s="161"/>
      <c r="G44" s="187"/>
      <c r="H44" s="89">
        <f>F44*G44</f>
        <v>0</v>
      </c>
    </row>
    <row r="45" spans="1:9" x14ac:dyDescent="0.25">
      <c r="A45" s="192"/>
      <c r="B45" s="192" t="s">
        <v>2005</v>
      </c>
      <c r="C45" s="193"/>
      <c r="D45" s="64" t="s">
        <v>2020</v>
      </c>
      <c r="E45" s="120" t="s">
        <v>423</v>
      </c>
      <c r="F45" s="161"/>
      <c r="G45" s="187"/>
      <c r="H45" s="89">
        <f>F45*G45</f>
        <v>0</v>
      </c>
    </row>
    <row r="46" spans="1:9" x14ac:dyDescent="0.25">
      <c r="A46" s="192" t="s">
        <v>2013</v>
      </c>
      <c r="B46" s="192"/>
      <c r="C46" s="193"/>
      <c r="D46" s="150" t="s">
        <v>2019</v>
      </c>
      <c r="E46" s="120"/>
      <c r="F46" s="17"/>
      <c r="G46" s="191"/>
      <c r="H46" s="190"/>
    </row>
    <row r="47" spans="1:9" ht="26.4" x14ac:dyDescent="0.25">
      <c r="A47" s="192"/>
      <c r="B47" s="192" t="s">
        <v>2015</v>
      </c>
      <c r="C47" s="193"/>
      <c r="D47" s="64" t="s">
        <v>4352</v>
      </c>
      <c r="E47" s="120" t="s">
        <v>429</v>
      </c>
      <c r="F47" s="161"/>
      <c r="G47" s="187"/>
      <c r="H47" s="89">
        <f>F47*G47</f>
        <v>0</v>
      </c>
    </row>
    <row r="48" spans="1:9" ht="26.4" x14ac:dyDescent="0.25">
      <c r="A48" s="192"/>
      <c r="B48" s="192" t="s">
        <v>2016</v>
      </c>
      <c r="C48" s="193"/>
      <c r="D48" s="64" t="s">
        <v>4353</v>
      </c>
      <c r="E48" s="120" t="s">
        <v>429</v>
      </c>
      <c r="F48" s="161"/>
      <c r="G48" s="187"/>
      <c r="H48" s="89">
        <f>F48*G48</f>
        <v>0</v>
      </c>
    </row>
    <row r="49" spans="1:9" x14ac:dyDescent="0.25">
      <c r="A49" s="192"/>
      <c r="B49" s="192"/>
      <c r="C49" s="193"/>
      <c r="D49" s="158"/>
      <c r="E49" s="120"/>
      <c r="F49" s="17"/>
      <c r="G49" s="17"/>
      <c r="H49" s="190"/>
    </row>
    <row r="50" spans="1:9" x14ac:dyDescent="0.25">
      <c r="A50" s="192"/>
      <c r="B50" s="192"/>
      <c r="C50" s="193"/>
      <c r="D50" s="157"/>
      <c r="E50" s="17"/>
      <c r="F50" s="17"/>
      <c r="G50" s="17"/>
      <c r="H50" s="190"/>
      <c r="I50" s="323" t="s">
        <v>5421</v>
      </c>
    </row>
    <row r="51" spans="1:9" x14ac:dyDescent="0.25">
      <c r="A51" s="64"/>
      <c r="B51" s="64"/>
      <c r="C51" s="161"/>
      <c r="D51" s="60"/>
      <c r="E51" s="17"/>
      <c r="F51" s="17"/>
      <c r="G51" s="17"/>
      <c r="H51" s="190"/>
    </row>
    <row r="52" spans="1:9" x14ac:dyDescent="0.25">
      <c r="A52" s="168" t="s">
        <v>34</v>
      </c>
      <c r="B52" s="168"/>
      <c r="C52" s="168"/>
      <c r="D52" s="168"/>
      <c r="E52" s="179"/>
      <c r="F52" s="185"/>
      <c r="G52" s="185"/>
      <c r="H52" s="174">
        <f>SUM(H5:H51)</f>
        <v>0</v>
      </c>
    </row>
    <row r="1048328" spans="5:5" x14ac:dyDescent="0.25">
      <c r="E1048328"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B9D4C-24A8-4B0D-8595-9EE242E0AFD9}">
  <sheetPr codeName="Sheet26">
    <tabColor theme="9" tint="0.79998168889431442"/>
  </sheetPr>
  <dimension ref="A1:G1048286"/>
  <sheetViews>
    <sheetView zoomScaleNormal="100" workbookViewId="0">
      <selection activeCell="F6" sqref="F6"/>
    </sheetView>
  </sheetViews>
  <sheetFormatPr defaultRowHeight="13.2" x14ac:dyDescent="0.25"/>
  <cols>
    <col min="1" max="1" width="9.33203125" style="12" customWidth="1"/>
    <col min="2" max="2" width="8" style="12" bestFit="1" customWidth="1"/>
    <col min="3" max="3" width="40.6640625" style="12" customWidth="1"/>
    <col min="4" max="4" width="25.5546875" style="12" bestFit="1" customWidth="1"/>
    <col min="5" max="7" width="20.6640625" style="12" customWidth="1"/>
    <col min="8" max="230" width="9.109375" style="12"/>
    <col min="231" max="231" width="9.33203125" style="12" customWidth="1"/>
    <col min="232" max="232" width="6.6640625" style="12" customWidth="1"/>
    <col min="233" max="233" width="40.6640625" style="12" customWidth="1"/>
    <col min="234" max="237" width="9.33203125" style="12" customWidth="1"/>
    <col min="238" max="486" width="9.109375" style="12"/>
    <col min="487" max="487" width="9.33203125" style="12" customWidth="1"/>
    <col min="488" max="488" width="6.6640625" style="12" customWidth="1"/>
    <col min="489" max="489" width="40.6640625" style="12" customWidth="1"/>
    <col min="490" max="493" width="9.33203125" style="12" customWidth="1"/>
    <col min="494" max="742" width="9.109375" style="12"/>
    <col min="743" max="743" width="9.33203125" style="12" customWidth="1"/>
    <col min="744" max="744" width="6.6640625" style="12" customWidth="1"/>
    <col min="745" max="745" width="40.6640625" style="12" customWidth="1"/>
    <col min="746" max="749" width="9.33203125" style="12" customWidth="1"/>
    <col min="750" max="998" width="9.109375" style="12"/>
    <col min="999" max="999" width="9.33203125" style="12" customWidth="1"/>
    <col min="1000" max="1000" width="6.6640625" style="12" customWidth="1"/>
    <col min="1001" max="1001" width="40.6640625" style="12" customWidth="1"/>
    <col min="1002" max="1005" width="9.33203125" style="12" customWidth="1"/>
    <col min="1006" max="1254" width="9.109375" style="12"/>
    <col min="1255" max="1255" width="9.33203125" style="12" customWidth="1"/>
    <col min="1256" max="1256" width="6.6640625" style="12" customWidth="1"/>
    <col min="1257" max="1257" width="40.6640625" style="12" customWidth="1"/>
    <col min="1258" max="1261" width="9.33203125" style="12" customWidth="1"/>
    <col min="1262" max="1510" width="9.109375" style="12"/>
    <col min="1511" max="1511" width="9.33203125" style="12" customWidth="1"/>
    <col min="1512" max="1512" width="6.6640625" style="12" customWidth="1"/>
    <col min="1513" max="1513" width="40.6640625" style="12" customWidth="1"/>
    <col min="1514" max="1517" width="9.33203125" style="12" customWidth="1"/>
    <col min="1518" max="1766" width="9.109375" style="12"/>
    <col min="1767" max="1767" width="9.33203125" style="12" customWidth="1"/>
    <col min="1768" max="1768" width="6.6640625" style="12" customWidth="1"/>
    <col min="1769" max="1769" width="40.6640625" style="12" customWidth="1"/>
    <col min="1770" max="1773" width="9.33203125" style="12" customWidth="1"/>
    <col min="1774" max="2022" width="9.109375" style="12"/>
    <col min="2023" max="2023" width="9.33203125" style="12" customWidth="1"/>
    <col min="2024" max="2024" width="6.6640625" style="12" customWidth="1"/>
    <col min="2025" max="2025" width="40.6640625" style="12" customWidth="1"/>
    <col min="2026" max="2029" width="9.33203125" style="12" customWidth="1"/>
    <col min="2030" max="2278" width="9.109375" style="12"/>
    <col min="2279" max="2279" width="9.33203125" style="12" customWidth="1"/>
    <col min="2280" max="2280" width="6.6640625" style="12" customWidth="1"/>
    <col min="2281" max="2281" width="40.6640625" style="12" customWidth="1"/>
    <col min="2282" max="2285" width="9.33203125" style="12" customWidth="1"/>
    <col min="2286" max="2534" width="9.109375" style="12"/>
    <col min="2535" max="2535" width="9.33203125" style="12" customWidth="1"/>
    <col min="2536" max="2536" width="6.6640625" style="12" customWidth="1"/>
    <col min="2537" max="2537" width="40.6640625" style="12" customWidth="1"/>
    <col min="2538" max="2541" width="9.33203125" style="12" customWidth="1"/>
    <col min="2542" max="2790" width="9.109375" style="12"/>
    <col min="2791" max="2791" width="9.33203125" style="12" customWidth="1"/>
    <col min="2792" max="2792" width="6.6640625" style="12" customWidth="1"/>
    <col min="2793" max="2793" width="40.6640625" style="12" customWidth="1"/>
    <col min="2794" max="2797" width="9.33203125" style="12" customWidth="1"/>
    <col min="2798" max="3046" width="9.109375" style="12"/>
    <col min="3047" max="3047" width="9.33203125" style="12" customWidth="1"/>
    <col min="3048" max="3048" width="6.6640625" style="12" customWidth="1"/>
    <col min="3049" max="3049" width="40.6640625" style="12" customWidth="1"/>
    <col min="3050" max="3053" width="9.33203125" style="12" customWidth="1"/>
    <col min="3054" max="3302" width="9.109375" style="12"/>
    <col min="3303" max="3303" width="9.33203125" style="12" customWidth="1"/>
    <col min="3304" max="3304" width="6.6640625" style="12" customWidth="1"/>
    <col min="3305" max="3305" width="40.6640625" style="12" customWidth="1"/>
    <col min="3306" max="3309" width="9.33203125" style="12" customWidth="1"/>
    <col min="3310" max="3558" width="9.109375" style="12"/>
    <col min="3559" max="3559" width="9.33203125" style="12" customWidth="1"/>
    <col min="3560" max="3560" width="6.6640625" style="12" customWidth="1"/>
    <col min="3561" max="3561" width="40.6640625" style="12" customWidth="1"/>
    <col min="3562" max="3565" width="9.33203125" style="12" customWidth="1"/>
    <col min="3566" max="3814" width="9.109375" style="12"/>
    <col min="3815" max="3815" width="9.33203125" style="12" customWidth="1"/>
    <col min="3816" max="3816" width="6.6640625" style="12" customWidth="1"/>
    <col min="3817" max="3817" width="40.6640625" style="12" customWidth="1"/>
    <col min="3818" max="3821" width="9.33203125" style="12" customWidth="1"/>
    <col min="3822" max="4070" width="9.109375" style="12"/>
    <col min="4071" max="4071" width="9.33203125" style="12" customWidth="1"/>
    <col min="4072" max="4072" width="6.6640625" style="12" customWidth="1"/>
    <col min="4073" max="4073" width="40.6640625" style="12" customWidth="1"/>
    <col min="4074" max="4077" width="9.33203125" style="12" customWidth="1"/>
    <col min="4078" max="4326" width="9.109375" style="12"/>
    <col min="4327" max="4327" width="9.33203125" style="12" customWidth="1"/>
    <col min="4328" max="4328" width="6.6640625" style="12" customWidth="1"/>
    <col min="4329" max="4329" width="40.6640625" style="12" customWidth="1"/>
    <col min="4330" max="4333" width="9.33203125" style="12" customWidth="1"/>
    <col min="4334" max="4582" width="9.109375" style="12"/>
    <col min="4583" max="4583" width="9.33203125" style="12" customWidth="1"/>
    <col min="4584" max="4584" width="6.6640625" style="12" customWidth="1"/>
    <col min="4585" max="4585" width="40.6640625" style="12" customWidth="1"/>
    <col min="4586" max="4589" width="9.33203125" style="12" customWidth="1"/>
    <col min="4590" max="4838" width="9.109375" style="12"/>
    <col min="4839" max="4839" width="9.33203125" style="12" customWidth="1"/>
    <col min="4840" max="4840" width="6.6640625" style="12" customWidth="1"/>
    <col min="4841" max="4841" width="40.6640625" style="12" customWidth="1"/>
    <col min="4842" max="4845" width="9.33203125" style="12" customWidth="1"/>
    <col min="4846" max="5094" width="9.109375" style="12"/>
    <col min="5095" max="5095" width="9.33203125" style="12" customWidth="1"/>
    <col min="5096" max="5096" width="6.6640625" style="12" customWidth="1"/>
    <col min="5097" max="5097" width="40.6640625" style="12" customWidth="1"/>
    <col min="5098" max="5101" width="9.33203125" style="12" customWidth="1"/>
    <col min="5102" max="5350" width="9.109375" style="12"/>
    <col min="5351" max="5351" width="9.33203125" style="12" customWidth="1"/>
    <col min="5352" max="5352" width="6.6640625" style="12" customWidth="1"/>
    <col min="5353" max="5353" width="40.6640625" style="12" customWidth="1"/>
    <col min="5354" max="5357" width="9.33203125" style="12" customWidth="1"/>
    <col min="5358" max="5606" width="9.109375" style="12"/>
    <col min="5607" max="5607" width="9.33203125" style="12" customWidth="1"/>
    <col min="5608" max="5608" width="6.6640625" style="12" customWidth="1"/>
    <col min="5609" max="5609" width="40.6640625" style="12" customWidth="1"/>
    <col min="5610" max="5613" width="9.33203125" style="12" customWidth="1"/>
    <col min="5614" max="5862" width="9.109375" style="12"/>
    <col min="5863" max="5863" width="9.33203125" style="12" customWidth="1"/>
    <col min="5864" max="5864" width="6.6640625" style="12" customWidth="1"/>
    <col min="5865" max="5865" width="40.6640625" style="12" customWidth="1"/>
    <col min="5866" max="5869" width="9.33203125" style="12" customWidth="1"/>
    <col min="5870" max="6118" width="9.109375" style="12"/>
    <col min="6119" max="6119" width="9.33203125" style="12" customWidth="1"/>
    <col min="6120" max="6120" width="6.6640625" style="12" customWidth="1"/>
    <col min="6121" max="6121" width="40.6640625" style="12" customWidth="1"/>
    <col min="6122" max="6125" width="9.33203125" style="12" customWidth="1"/>
    <col min="6126" max="6374" width="9.109375" style="12"/>
    <col min="6375" max="6375" width="9.33203125" style="12" customWidth="1"/>
    <col min="6376" max="6376" width="6.6640625" style="12" customWidth="1"/>
    <col min="6377" max="6377" width="40.6640625" style="12" customWidth="1"/>
    <col min="6378" max="6381" width="9.33203125" style="12" customWidth="1"/>
    <col min="6382" max="6630" width="9.109375" style="12"/>
    <col min="6631" max="6631" width="9.33203125" style="12" customWidth="1"/>
    <col min="6632" max="6632" width="6.6640625" style="12" customWidth="1"/>
    <col min="6633" max="6633" width="40.6640625" style="12" customWidth="1"/>
    <col min="6634" max="6637" width="9.33203125" style="12" customWidth="1"/>
    <col min="6638" max="6886" width="9.109375" style="12"/>
    <col min="6887" max="6887" width="9.33203125" style="12" customWidth="1"/>
    <col min="6888" max="6888" width="6.6640625" style="12" customWidth="1"/>
    <col min="6889" max="6889" width="40.6640625" style="12" customWidth="1"/>
    <col min="6890" max="6893" width="9.33203125" style="12" customWidth="1"/>
    <col min="6894" max="7142" width="9.109375" style="12"/>
    <col min="7143" max="7143" width="9.33203125" style="12" customWidth="1"/>
    <col min="7144" max="7144" width="6.6640625" style="12" customWidth="1"/>
    <col min="7145" max="7145" width="40.6640625" style="12" customWidth="1"/>
    <col min="7146" max="7149" width="9.33203125" style="12" customWidth="1"/>
    <col min="7150" max="7398" width="9.109375" style="12"/>
    <col min="7399" max="7399" width="9.33203125" style="12" customWidth="1"/>
    <col min="7400" max="7400" width="6.6640625" style="12" customWidth="1"/>
    <col min="7401" max="7401" width="40.6640625" style="12" customWidth="1"/>
    <col min="7402" max="7405" width="9.33203125" style="12" customWidth="1"/>
    <col min="7406" max="7654" width="9.109375" style="12"/>
    <col min="7655" max="7655" width="9.33203125" style="12" customWidth="1"/>
    <col min="7656" max="7656" width="6.6640625" style="12" customWidth="1"/>
    <col min="7657" max="7657" width="40.6640625" style="12" customWidth="1"/>
    <col min="7658" max="7661" width="9.33203125" style="12" customWidth="1"/>
    <col min="7662" max="7910" width="9.109375" style="12"/>
    <col min="7911" max="7911" width="9.33203125" style="12" customWidth="1"/>
    <col min="7912" max="7912" width="6.6640625" style="12" customWidth="1"/>
    <col min="7913" max="7913" width="40.6640625" style="12" customWidth="1"/>
    <col min="7914" max="7917" width="9.33203125" style="12" customWidth="1"/>
    <col min="7918" max="8166" width="9.109375" style="12"/>
    <col min="8167" max="8167" width="9.33203125" style="12" customWidth="1"/>
    <col min="8168" max="8168" width="6.6640625" style="12" customWidth="1"/>
    <col min="8169" max="8169" width="40.6640625" style="12" customWidth="1"/>
    <col min="8170" max="8173" width="9.33203125" style="12" customWidth="1"/>
    <col min="8174" max="8422" width="9.109375" style="12"/>
    <col min="8423" max="8423" width="9.33203125" style="12" customWidth="1"/>
    <col min="8424" max="8424" width="6.6640625" style="12" customWidth="1"/>
    <col min="8425" max="8425" width="40.6640625" style="12" customWidth="1"/>
    <col min="8426" max="8429" width="9.33203125" style="12" customWidth="1"/>
    <col min="8430" max="8678" width="9.109375" style="12"/>
    <col min="8679" max="8679" width="9.33203125" style="12" customWidth="1"/>
    <col min="8680" max="8680" width="6.6640625" style="12" customWidth="1"/>
    <col min="8681" max="8681" width="40.6640625" style="12" customWidth="1"/>
    <col min="8682" max="8685" width="9.33203125" style="12" customWidth="1"/>
    <col min="8686" max="8934" width="9.109375" style="12"/>
    <col min="8935" max="8935" width="9.33203125" style="12" customWidth="1"/>
    <col min="8936" max="8936" width="6.6640625" style="12" customWidth="1"/>
    <col min="8937" max="8937" width="40.6640625" style="12" customWidth="1"/>
    <col min="8938" max="8941" width="9.33203125" style="12" customWidth="1"/>
    <col min="8942" max="9190" width="9.109375" style="12"/>
    <col min="9191" max="9191" width="9.33203125" style="12" customWidth="1"/>
    <col min="9192" max="9192" width="6.6640625" style="12" customWidth="1"/>
    <col min="9193" max="9193" width="40.6640625" style="12" customWidth="1"/>
    <col min="9194" max="9197" width="9.33203125" style="12" customWidth="1"/>
    <col min="9198" max="9446" width="9.109375" style="12"/>
    <col min="9447" max="9447" width="9.33203125" style="12" customWidth="1"/>
    <col min="9448" max="9448" width="6.6640625" style="12" customWidth="1"/>
    <col min="9449" max="9449" width="40.6640625" style="12" customWidth="1"/>
    <col min="9450" max="9453" width="9.33203125" style="12" customWidth="1"/>
    <col min="9454" max="9702" width="9.109375" style="12"/>
    <col min="9703" max="9703" width="9.33203125" style="12" customWidth="1"/>
    <col min="9704" max="9704" width="6.6640625" style="12" customWidth="1"/>
    <col min="9705" max="9705" width="40.6640625" style="12" customWidth="1"/>
    <col min="9706" max="9709" width="9.33203125" style="12" customWidth="1"/>
    <col min="9710" max="9958" width="9.109375" style="12"/>
    <col min="9959" max="9959" width="9.33203125" style="12" customWidth="1"/>
    <col min="9960" max="9960" width="6.6640625" style="12" customWidth="1"/>
    <col min="9961" max="9961" width="40.6640625" style="12" customWidth="1"/>
    <col min="9962" max="9965" width="9.33203125" style="12" customWidth="1"/>
    <col min="9966" max="10214" width="9.109375" style="12"/>
    <col min="10215" max="10215" width="9.33203125" style="12" customWidth="1"/>
    <col min="10216" max="10216" width="6.6640625" style="12" customWidth="1"/>
    <col min="10217" max="10217" width="40.6640625" style="12" customWidth="1"/>
    <col min="10218" max="10221" width="9.33203125" style="12" customWidth="1"/>
    <col min="10222" max="10470" width="9.109375" style="12"/>
    <col min="10471" max="10471" width="9.33203125" style="12" customWidth="1"/>
    <col min="10472" max="10472" width="6.6640625" style="12" customWidth="1"/>
    <col min="10473" max="10473" width="40.6640625" style="12" customWidth="1"/>
    <col min="10474" max="10477" width="9.33203125" style="12" customWidth="1"/>
    <col min="10478" max="10726" width="9.109375" style="12"/>
    <col min="10727" max="10727" width="9.33203125" style="12" customWidth="1"/>
    <col min="10728" max="10728" width="6.6640625" style="12" customWidth="1"/>
    <col min="10729" max="10729" width="40.6640625" style="12" customWidth="1"/>
    <col min="10730" max="10733" width="9.33203125" style="12" customWidth="1"/>
    <col min="10734" max="10982" width="9.109375" style="12"/>
    <col min="10983" max="10983" width="9.33203125" style="12" customWidth="1"/>
    <col min="10984" max="10984" width="6.6640625" style="12" customWidth="1"/>
    <col min="10985" max="10985" width="40.6640625" style="12" customWidth="1"/>
    <col min="10986" max="10989" width="9.33203125" style="12" customWidth="1"/>
    <col min="10990" max="11238" width="9.109375" style="12"/>
    <col min="11239" max="11239" width="9.33203125" style="12" customWidth="1"/>
    <col min="11240" max="11240" width="6.6640625" style="12" customWidth="1"/>
    <col min="11241" max="11241" width="40.6640625" style="12" customWidth="1"/>
    <col min="11242" max="11245" width="9.33203125" style="12" customWidth="1"/>
    <col min="11246" max="11494" width="9.109375" style="12"/>
    <col min="11495" max="11495" width="9.33203125" style="12" customWidth="1"/>
    <col min="11496" max="11496" width="6.6640625" style="12" customWidth="1"/>
    <col min="11497" max="11497" width="40.6640625" style="12" customWidth="1"/>
    <col min="11498" max="11501" width="9.33203125" style="12" customWidth="1"/>
    <col min="11502" max="11750" width="9.109375" style="12"/>
    <col min="11751" max="11751" width="9.33203125" style="12" customWidth="1"/>
    <col min="11752" max="11752" width="6.6640625" style="12" customWidth="1"/>
    <col min="11753" max="11753" width="40.6640625" style="12" customWidth="1"/>
    <col min="11754" max="11757" width="9.33203125" style="12" customWidth="1"/>
    <col min="11758" max="12006" width="9.109375" style="12"/>
    <col min="12007" max="12007" width="9.33203125" style="12" customWidth="1"/>
    <col min="12008" max="12008" width="6.6640625" style="12" customWidth="1"/>
    <col min="12009" max="12009" width="40.6640625" style="12" customWidth="1"/>
    <col min="12010" max="12013" width="9.33203125" style="12" customWidth="1"/>
    <col min="12014" max="12262" width="9.109375" style="12"/>
    <col min="12263" max="12263" width="9.33203125" style="12" customWidth="1"/>
    <col min="12264" max="12264" width="6.6640625" style="12" customWidth="1"/>
    <col min="12265" max="12265" width="40.6640625" style="12" customWidth="1"/>
    <col min="12266" max="12269" width="9.33203125" style="12" customWidth="1"/>
    <col min="12270" max="12518" width="9.109375" style="12"/>
    <col min="12519" max="12519" width="9.33203125" style="12" customWidth="1"/>
    <col min="12520" max="12520" width="6.6640625" style="12" customWidth="1"/>
    <col min="12521" max="12521" width="40.6640625" style="12" customWidth="1"/>
    <col min="12522" max="12525" width="9.33203125" style="12" customWidth="1"/>
    <col min="12526" max="12774" width="9.109375" style="12"/>
    <col min="12775" max="12775" width="9.33203125" style="12" customWidth="1"/>
    <col min="12776" max="12776" width="6.6640625" style="12" customWidth="1"/>
    <col min="12777" max="12777" width="40.6640625" style="12" customWidth="1"/>
    <col min="12778" max="12781" width="9.33203125" style="12" customWidth="1"/>
    <col min="12782" max="13030" width="9.109375" style="12"/>
    <col min="13031" max="13031" width="9.33203125" style="12" customWidth="1"/>
    <col min="13032" max="13032" width="6.6640625" style="12" customWidth="1"/>
    <col min="13033" max="13033" width="40.6640625" style="12" customWidth="1"/>
    <col min="13034" max="13037" width="9.33203125" style="12" customWidth="1"/>
    <col min="13038" max="13286" width="9.109375" style="12"/>
    <col min="13287" max="13287" width="9.33203125" style="12" customWidth="1"/>
    <col min="13288" max="13288" width="6.6640625" style="12" customWidth="1"/>
    <col min="13289" max="13289" width="40.6640625" style="12" customWidth="1"/>
    <col min="13290" max="13293" width="9.33203125" style="12" customWidth="1"/>
    <col min="13294" max="13542" width="9.109375" style="12"/>
    <col min="13543" max="13543" width="9.33203125" style="12" customWidth="1"/>
    <col min="13544" max="13544" width="6.6640625" style="12" customWidth="1"/>
    <col min="13545" max="13545" width="40.6640625" style="12" customWidth="1"/>
    <col min="13546" max="13549" width="9.33203125" style="12" customWidth="1"/>
    <col min="13550" max="13798" width="9.109375" style="12"/>
    <col min="13799" max="13799" width="9.33203125" style="12" customWidth="1"/>
    <col min="13800" max="13800" width="6.6640625" style="12" customWidth="1"/>
    <col min="13801" max="13801" width="40.6640625" style="12" customWidth="1"/>
    <col min="13802" max="13805" width="9.33203125" style="12" customWidth="1"/>
    <col min="13806" max="14054" width="9.109375" style="12"/>
    <col min="14055" max="14055" width="9.33203125" style="12" customWidth="1"/>
    <col min="14056" max="14056" width="6.6640625" style="12" customWidth="1"/>
    <col min="14057" max="14057" width="40.6640625" style="12" customWidth="1"/>
    <col min="14058" max="14061" width="9.33203125" style="12" customWidth="1"/>
    <col min="14062" max="14310" width="9.109375" style="12"/>
    <col min="14311" max="14311" width="9.33203125" style="12" customWidth="1"/>
    <col min="14312" max="14312" width="6.6640625" style="12" customWidth="1"/>
    <col min="14313" max="14313" width="40.6640625" style="12" customWidth="1"/>
    <col min="14314" max="14317" width="9.33203125" style="12" customWidth="1"/>
    <col min="14318" max="14566" width="9.109375" style="12"/>
    <col min="14567" max="14567" width="9.33203125" style="12" customWidth="1"/>
    <col min="14568" max="14568" width="6.6640625" style="12" customWidth="1"/>
    <col min="14569" max="14569" width="40.6640625" style="12" customWidth="1"/>
    <col min="14570" max="14573" width="9.33203125" style="12" customWidth="1"/>
    <col min="14574" max="14822" width="9.109375" style="12"/>
    <col min="14823" max="14823" width="9.33203125" style="12" customWidth="1"/>
    <col min="14824" max="14824" width="6.6640625" style="12" customWidth="1"/>
    <col min="14825" max="14825" width="40.6640625" style="12" customWidth="1"/>
    <col min="14826" max="14829" width="9.33203125" style="12" customWidth="1"/>
    <col min="14830" max="15078" width="9.109375" style="12"/>
    <col min="15079" max="15079" width="9.33203125" style="12" customWidth="1"/>
    <col min="15080" max="15080" width="6.6640625" style="12" customWidth="1"/>
    <col min="15081" max="15081" width="40.6640625" style="12" customWidth="1"/>
    <col min="15082" max="15085" width="9.33203125" style="12" customWidth="1"/>
    <col min="15086" max="15334" width="9.109375" style="12"/>
    <col min="15335" max="15335" width="9.33203125" style="12" customWidth="1"/>
    <col min="15336" max="15336" width="6.6640625" style="12" customWidth="1"/>
    <col min="15337" max="15337" width="40.6640625" style="12" customWidth="1"/>
    <col min="15338" max="15341" width="9.33203125" style="12" customWidth="1"/>
    <col min="15342" max="15590" width="9.109375" style="12"/>
    <col min="15591" max="15591" width="9.33203125" style="12" customWidth="1"/>
    <col min="15592" max="15592" width="6.6640625" style="12" customWidth="1"/>
    <col min="15593" max="15593" width="40.6640625" style="12" customWidth="1"/>
    <col min="15594" max="15597" width="9.33203125" style="12" customWidth="1"/>
    <col min="15598" max="15846" width="9.109375" style="12"/>
    <col min="15847" max="15847" width="9.33203125" style="12" customWidth="1"/>
    <col min="15848" max="15848" width="6.6640625" style="12" customWidth="1"/>
    <col min="15849" max="15849" width="40.6640625" style="12" customWidth="1"/>
    <col min="15850" max="15853" width="9.33203125" style="12" customWidth="1"/>
    <col min="15854" max="16102" width="9.109375" style="12"/>
    <col min="16103" max="16103" width="9.33203125" style="12" customWidth="1"/>
    <col min="16104" max="16104" width="6.6640625" style="12" customWidth="1"/>
    <col min="16105" max="16105" width="40.6640625" style="12" customWidth="1"/>
    <col min="16106" max="16109" width="9.33203125" style="12" customWidth="1"/>
    <col min="16110" max="16384" width="9.109375" style="12"/>
  </cols>
  <sheetData>
    <row r="1" spans="1:7" x14ac:dyDescent="0.25">
      <c r="A1" s="22" t="s">
        <v>2021</v>
      </c>
      <c r="B1" s="587"/>
      <c r="C1" s="587"/>
      <c r="D1" s="771" t="s">
        <v>2022</v>
      </c>
      <c r="E1" s="771"/>
      <c r="F1" s="771"/>
      <c r="G1" s="771"/>
    </row>
    <row r="2" spans="1:7" ht="12.75" customHeight="1" x14ac:dyDescent="0.25">
      <c r="A2" s="23" t="s">
        <v>0</v>
      </c>
      <c r="B2" s="23"/>
      <c r="C2" s="9" t="s">
        <v>1</v>
      </c>
      <c r="D2" s="9" t="s">
        <v>2</v>
      </c>
      <c r="E2" s="9" t="s">
        <v>3</v>
      </c>
      <c r="F2" s="9" t="s">
        <v>4</v>
      </c>
      <c r="G2" s="9" t="s">
        <v>5</v>
      </c>
    </row>
    <row r="3" spans="1:7" x14ac:dyDescent="0.25">
      <c r="A3" s="13"/>
      <c r="B3" s="13"/>
      <c r="C3" s="173"/>
      <c r="D3" s="11"/>
      <c r="E3" s="11"/>
      <c r="F3" s="114"/>
      <c r="G3" s="172"/>
    </row>
    <row r="4" spans="1:7" x14ac:dyDescent="0.25">
      <c r="A4" s="668"/>
      <c r="B4" s="668"/>
      <c r="C4" s="15"/>
      <c r="D4" s="17"/>
      <c r="E4" s="17"/>
      <c r="F4" s="191"/>
      <c r="G4" s="190"/>
    </row>
    <row r="5" spans="1:7" x14ac:dyDescent="0.25">
      <c r="A5" s="668" t="s">
        <v>2023</v>
      </c>
      <c r="B5" s="668"/>
      <c r="C5" s="622" t="s">
        <v>2024</v>
      </c>
      <c r="D5" s="17"/>
      <c r="E5" s="17"/>
      <c r="F5" s="191"/>
      <c r="G5" s="190"/>
    </row>
    <row r="6" spans="1:7" ht="39.6" x14ac:dyDescent="0.25">
      <c r="A6" s="668"/>
      <c r="B6" s="668" t="s">
        <v>2025</v>
      </c>
      <c r="C6" s="15" t="s">
        <v>6694</v>
      </c>
      <c r="D6" s="17" t="s">
        <v>2269</v>
      </c>
      <c r="E6" s="17">
        <v>12760</v>
      </c>
      <c r="F6" s="187"/>
      <c r="G6" s="172">
        <f>E6*F6</f>
        <v>0</v>
      </c>
    </row>
    <row r="7" spans="1:7" x14ac:dyDescent="0.25">
      <c r="A7" s="668"/>
      <c r="B7" s="668"/>
      <c r="C7" s="623"/>
      <c r="D7" s="17"/>
      <c r="E7" s="17"/>
      <c r="F7" s="191"/>
      <c r="G7" s="190"/>
    </row>
    <row r="8" spans="1:7" x14ac:dyDescent="0.25">
      <c r="A8" s="668"/>
      <c r="B8" s="668"/>
      <c r="C8" s="32"/>
      <c r="D8" s="17"/>
      <c r="E8" s="17"/>
      <c r="F8" s="191"/>
      <c r="G8" s="190"/>
    </row>
    <row r="9" spans="1:7" x14ac:dyDescent="0.25">
      <c r="A9" s="15"/>
      <c r="B9" s="15"/>
      <c r="C9" s="15"/>
      <c r="D9" s="17"/>
      <c r="E9" s="17"/>
      <c r="F9" s="191"/>
      <c r="G9" s="190"/>
    </row>
    <row r="10" spans="1:7" x14ac:dyDescent="0.25">
      <c r="A10" s="183" t="s">
        <v>34</v>
      </c>
      <c r="B10" s="183"/>
      <c r="C10" s="183"/>
      <c r="D10" s="179"/>
      <c r="E10" s="185"/>
      <c r="F10" s="198"/>
      <c r="G10" s="174">
        <f>SUM(G5:G9)</f>
        <v>0</v>
      </c>
    </row>
    <row r="1048286" spans="4:4" x14ac:dyDescent="0.25">
      <c r="D1048286" s="11"/>
    </row>
  </sheetData>
  <sheetProtection algorithmName="SHA-512" hashValue="+sj3TS+BaLSEtEBTrtV6FjMZ3G8eJLZ9AwW3O7KXo+ZKZbZjrz9EsWhdyH1AcrC94Ce1TEt3m4jEwCyum6LMeQ==" saltValue="1onh5UesGyb513I9bKTDEw==" spinCount="100000" sheet="1" objects="1" scenarios="1" selectLockedCells="1"/>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640F5-CDBF-4F2E-901A-A88D0A7FE3E0}">
  <sheetPr codeName="Sheet27"/>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2036</v>
      </c>
      <c r="B1" s="40"/>
      <c r="C1" s="40"/>
      <c r="D1" s="774" t="s">
        <v>2037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2038</v>
      </c>
      <c r="B5" s="192"/>
      <c r="C5" s="150" t="s">
        <v>4814</v>
      </c>
      <c r="D5" s="120"/>
      <c r="E5" s="17"/>
      <c r="F5" s="17"/>
      <c r="G5" s="189"/>
    </row>
    <row r="6" spans="1:8" x14ac:dyDescent="0.25">
      <c r="A6" s="192"/>
      <c r="B6" s="192" t="s">
        <v>2039</v>
      </c>
      <c r="C6" s="64" t="s">
        <v>2045</v>
      </c>
      <c r="D6" s="120" t="s">
        <v>136</v>
      </c>
      <c r="E6" s="161"/>
      <c r="F6" s="187"/>
      <c r="G6" s="89">
        <f t="shared" ref="G6:G11" si="0">E6*F6</f>
        <v>0</v>
      </c>
    </row>
    <row r="7" spans="1:8" ht="26.4" x14ac:dyDescent="0.25">
      <c r="A7" s="192"/>
      <c r="B7" s="192" t="s">
        <v>2040</v>
      </c>
      <c r="C7" s="283" t="s">
        <v>4815</v>
      </c>
      <c r="D7" s="120" t="s">
        <v>136</v>
      </c>
      <c r="E7" s="161"/>
      <c r="F7" s="187"/>
      <c r="G7" s="89">
        <f t="shared" si="0"/>
        <v>0</v>
      </c>
      <c r="H7" s="307" t="s">
        <v>5398</v>
      </c>
    </row>
    <row r="8" spans="1:8" ht="26.4" x14ac:dyDescent="0.25">
      <c r="A8" s="192"/>
      <c r="B8" s="192" t="s">
        <v>2041</v>
      </c>
      <c r="C8" s="64" t="s">
        <v>4354</v>
      </c>
      <c r="D8" s="120" t="s">
        <v>136</v>
      </c>
      <c r="E8" s="161"/>
      <c r="F8" s="187"/>
      <c r="G8" s="89">
        <f t="shared" si="0"/>
        <v>0</v>
      </c>
    </row>
    <row r="9" spans="1:8" ht="26.4" x14ac:dyDescent="0.25">
      <c r="A9" s="192"/>
      <c r="B9" s="192" t="s">
        <v>2042</v>
      </c>
      <c r="C9" s="64" t="s">
        <v>4355</v>
      </c>
      <c r="D9" s="120" t="s">
        <v>136</v>
      </c>
      <c r="E9" s="161"/>
      <c r="F9" s="187"/>
      <c r="G9" s="89">
        <f t="shared" si="0"/>
        <v>0</v>
      </c>
    </row>
    <row r="10" spans="1:8" ht="26.4" x14ac:dyDescent="0.25">
      <c r="A10" s="192"/>
      <c r="B10" s="192" t="s">
        <v>2043</v>
      </c>
      <c r="C10" s="64" t="s">
        <v>2046</v>
      </c>
      <c r="D10" s="120" t="s">
        <v>136</v>
      </c>
      <c r="E10" s="161"/>
      <c r="F10" s="187"/>
      <c r="G10" s="89">
        <f t="shared" si="0"/>
        <v>0</v>
      </c>
    </row>
    <row r="11" spans="1:8" x14ac:dyDescent="0.25">
      <c r="A11" s="192"/>
      <c r="B11" s="192" t="s">
        <v>2044</v>
      </c>
      <c r="C11" s="64" t="s">
        <v>2047</v>
      </c>
      <c r="D11" s="120" t="s">
        <v>1152</v>
      </c>
      <c r="E11" s="161"/>
      <c r="F11" s="187"/>
      <c r="G11" s="89">
        <f t="shared" si="0"/>
        <v>0</v>
      </c>
    </row>
    <row r="12" spans="1:8" ht="39.6" x14ac:dyDescent="0.25">
      <c r="A12" s="192" t="s">
        <v>2048</v>
      </c>
      <c r="B12" s="192"/>
      <c r="C12" s="150" t="s">
        <v>4816</v>
      </c>
      <c r="D12" s="11" t="s">
        <v>33</v>
      </c>
      <c r="E12" s="161"/>
      <c r="F12" s="187"/>
      <c r="G12" s="89">
        <f>E12*F12</f>
        <v>0</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AA5CD-2178-42C0-BFE0-08B0E1528B84}">
  <sheetPr codeName="Sheet28"/>
  <dimension ref="A1:I104831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2054</v>
      </c>
      <c r="B1" s="40"/>
      <c r="C1" s="40"/>
      <c r="D1" s="40"/>
      <c r="E1" s="774" t="s">
        <v>4817</v>
      </c>
      <c r="F1" s="774"/>
      <c r="G1" s="774"/>
      <c r="H1" s="774"/>
    </row>
    <row r="2" spans="1:9" x14ac:dyDescent="0.25">
      <c r="A2" s="42" t="s">
        <v>0</v>
      </c>
      <c r="B2" s="42"/>
      <c r="C2" s="42"/>
      <c r="D2" s="43" t="s">
        <v>1</v>
      </c>
      <c r="E2" s="43" t="s">
        <v>2</v>
      </c>
      <c r="F2" s="43" t="s">
        <v>3</v>
      </c>
      <c r="G2" s="43" t="s">
        <v>4</v>
      </c>
      <c r="H2" s="43" t="s">
        <v>5</v>
      </c>
      <c r="I2" s="306" t="s">
        <v>5399</v>
      </c>
    </row>
    <row r="3" spans="1:9" x14ac:dyDescent="0.25">
      <c r="A3" s="44"/>
      <c r="B3" s="44"/>
      <c r="C3" s="44"/>
      <c r="D3" s="45"/>
      <c r="E3" s="6"/>
      <c r="F3" s="6"/>
      <c r="G3" s="6"/>
      <c r="H3" s="5"/>
    </row>
    <row r="4" spans="1:9" ht="39.6" x14ac:dyDescent="0.25">
      <c r="A4" s="192" t="s">
        <v>2056</v>
      </c>
      <c r="B4" s="192"/>
      <c r="C4" s="192"/>
      <c r="D4" s="150" t="s">
        <v>2049</v>
      </c>
      <c r="E4" s="120"/>
      <c r="F4" s="17"/>
      <c r="G4" s="191"/>
      <c r="H4" s="190"/>
    </row>
    <row r="5" spans="1:9" ht="26.4" x14ac:dyDescent="0.25">
      <c r="A5" s="192"/>
      <c r="B5" s="192" t="s">
        <v>4818</v>
      </c>
      <c r="C5" s="192"/>
      <c r="D5" s="283" t="s">
        <v>4826</v>
      </c>
      <c r="E5" s="120" t="s">
        <v>136</v>
      </c>
      <c r="F5" s="161"/>
      <c r="G5" s="187"/>
      <c r="H5" s="89">
        <f t="shared" ref="H5:H13" si="0">F5*G5</f>
        <v>0</v>
      </c>
      <c r="I5" s="307" t="s">
        <v>5398</v>
      </c>
    </row>
    <row r="6" spans="1:9" ht="26.4" x14ac:dyDescent="0.25">
      <c r="A6" s="192"/>
      <c r="B6" s="192" t="s">
        <v>4819</v>
      </c>
      <c r="C6" s="192"/>
      <c r="D6" s="283" t="s">
        <v>4827</v>
      </c>
      <c r="E6" s="120" t="s">
        <v>136</v>
      </c>
      <c r="F6" s="161"/>
      <c r="G6" s="187"/>
      <c r="H6" s="89">
        <f t="shared" si="0"/>
        <v>0</v>
      </c>
      <c r="I6" s="307" t="s">
        <v>5398</v>
      </c>
    </row>
    <row r="7" spans="1:9" ht="26.4" x14ac:dyDescent="0.25">
      <c r="A7" s="192"/>
      <c r="B7" s="192" t="s">
        <v>4820</v>
      </c>
      <c r="C7" s="192"/>
      <c r="D7" s="283" t="s">
        <v>4828</v>
      </c>
      <c r="E7" s="120" t="s">
        <v>136</v>
      </c>
      <c r="F7" s="161"/>
      <c r="G7" s="187"/>
      <c r="H7" s="89">
        <f t="shared" si="0"/>
        <v>0</v>
      </c>
      <c r="I7" s="307" t="s">
        <v>5398</v>
      </c>
    </row>
    <row r="8" spans="1:9" ht="26.4" x14ac:dyDescent="0.25">
      <c r="A8" s="192"/>
      <c r="B8" s="192" t="s">
        <v>4821</v>
      </c>
      <c r="C8" s="192"/>
      <c r="D8" s="283" t="s">
        <v>4829</v>
      </c>
      <c r="E8" s="120" t="s">
        <v>136</v>
      </c>
      <c r="F8" s="161"/>
      <c r="G8" s="187"/>
      <c r="H8" s="89">
        <f t="shared" si="0"/>
        <v>0</v>
      </c>
      <c r="I8" s="307" t="s">
        <v>5398</v>
      </c>
    </row>
    <row r="9" spans="1:9" ht="26.4" x14ac:dyDescent="0.25">
      <c r="A9" s="192"/>
      <c r="B9" s="192" t="s">
        <v>4822</v>
      </c>
      <c r="C9" s="192"/>
      <c r="D9" s="283" t="s">
        <v>4830</v>
      </c>
      <c r="E9" s="120" t="s">
        <v>136</v>
      </c>
      <c r="F9" s="161"/>
      <c r="G9" s="187"/>
      <c r="H9" s="89">
        <f t="shared" si="0"/>
        <v>0</v>
      </c>
      <c r="I9" s="307" t="s">
        <v>5398</v>
      </c>
    </row>
    <row r="10" spans="1:9" ht="26.4" x14ac:dyDescent="0.25">
      <c r="A10" s="192"/>
      <c r="B10" s="192" t="s">
        <v>4823</v>
      </c>
      <c r="C10" s="192"/>
      <c r="D10" s="64" t="s">
        <v>2050</v>
      </c>
      <c r="E10" s="120" t="s">
        <v>423</v>
      </c>
      <c r="F10" s="161"/>
      <c r="G10" s="187"/>
      <c r="H10" s="89">
        <f t="shared" si="0"/>
        <v>0</v>
      </c>
    </row>
    <row r="11" spans="1:9" ht="26.4" x14ac:dyDescent="0.25">
      <c r="A11" s="192"/>
      <c r="B11" s="192" t="s">
        <v>4824</v>
      </c>
      <c r="C11" s="192"/>
      <c r="D11" s="64" t="s">
        <v>2046</v>
      </c>
      <c r="E11" s="120" t="s">
        <v>136</v>
      </c>
      <c r="F11" s="161"/>
      <c r="G11" s="187"/>
      <c r="H11" s="89">
        <f t="shared" si="0"/>
        <v>0</v>
      </c>
    </row>
    <row r="12" spans="1:9" x14ac:dyDescent="0.25">
      <c r="A12" s="192"/>
      <c r="B12" s="192" t="s">
        <v>4825</v>
      </c>
      <c r="C12" s="192"/>
      <c r="D12" s="64" t="s">
        <v>2047</v>
      </c>
      <c r="E12" s="120" t="s">
        <v>1152</v>
      </c>
      <c r="F12" s="161"/>
      <c r="G12" s="187"/>
      <c r="H12" s="89">
        <f t="shared" si="0"/>
        <v>0</v>
      </c>
    </row>
    <row r="13" spans="1:9" x14ac:dyDescent="0.25">
      <c r="A13" s="192" t="s">
        <v>2057</v>
      </c>
      <c r="B13" s="192"/>
      <c r="C13" s="192"/>
      <c r="D13" s="150" t="s">
        <v>2058</v>
      </c>
      <c r="E13" s="120" t="s">
        <v>136</v>
      </c>
      <c r="F13" s="161"/>
      <c r="G13" s="187"/>
      <c r="H13" s="89">
        <f t="shared" si="0"/>
        <v>0</v>
      </c>
    </row>
    <row r="14" spans="1:9" ht="26.4" x14ac:dyDescent="0.25">
      <c r="A14" s="192" t="s">
        <v>2059</v>
      </c>
      <c r="B14" s="192"/>
      <c r="C14" s="192"/>
      <c r="D14" s="150" t="s">
        <v>2051</v>
      </c>
      <c r="E14" s="120"/>
      <c r="F14" s="17"/>
      <c r="G14" s="191"/>
      <c r="H14" s="190"/>
    </row>
    <row r="15" spans="1:9" ht="26.4" x14ac:dyDescent="0.25">
      <c r="A15" s="111"/>
      <c r="B15" s="192" t="s">
        <v>4831</v>
      </c>
      <c r="C15" s="192"/>
      <c r="D15" s="283" t="s">
        <v>4835</v>
      </c>
      <c r="E15" s="120" t="s">
        <v>429</v>
      </c>
      <c r="F15" s="161"/>
      <c r="G15" s="187"/>
      <c r="H15" s="89">
        <f>F15*G15</f>
        <v>0</v>
      </c>
      <c r="I15" s="307" t="s">
        <v>5398</v>
      </c>
    </row>
    <row r="16" spans="1:9" ht="26.4" x14ac:dyDescent="0.25">
      <c r="A16" s="192"/>
      <c r="B16" s="192" t="s">
        <v>4832</v>
      </c>
      <c r="C16" s="192"/>
      <c r="D16" s="283" t="s">
        <v>2052</v>
      </c>
      <c r="E16" s="120" t="s">
        <v>1152</v>
      </c>
      <c r="F16" s="161"/>
      <c r="G16" s="187"/>
      <c r="H16" s="89">
        <f>F16*G16</f>
        <v>0</v>
      </c>
    </row>
    <row r="17" spans="1:9" ht="52.8" x14ac:dyDescent="0.25">
      <c r="A17" s="192"/>
      <c r="B17" s="192" t="s">
        <v>4833</v>
      </c>
      <c r="C17" s="192"/>
      <c r="D17" s="283" t="s">
        <v>4836</v>
      </c>
      <c r="E17" s="120" t="s">
        <v>429</v>
      </c>
      <c r="F17" s="161"/>
      <c r="G17" s="187"/>
      <c r="H17" s="89">
        <f>F17*G17</f>
        <v>0</v>
      </c>
      <c r="I17" s="307" t="s">
        <v>5398</v>
      </c>
    </row>
    <row r="18" spans="1:9" ht="26.4" x14ac:dyDescent="0.25">
      <c r="A18" s="192"/>
      <c r="B18" s="192" t="s">
        <v>4834</v>
      </c>
      <c r="C18" s="192"/>
      <c r="D18" s="290" t="s">
        <v>4842</v>
      </c>
      <c r="E18" s="17" t="s">
        <v>124</v>
      </c>
      <c r="F18" s="161"/>
      <c r="G18" s="187"/>
      <c r="H18" s="89">
        <f>F18*G18</f>
        <v>0</v>
      </c>
    </row>
    <row r="19" spans="1:9" ht="26.4" x14ac:dyDescent="0.25">
      <c r="A19" s="192" t="s">
        <v>2060</v>
      </c>
      <c r="B19" s="192"/>
      <c r="C19" s="192"/>
      <c r="D19" s="159" t="s">
        <v>2053</v>
      </c>
      <c r="E19" s="120"/>
      <c r="F19" s="17"/>
      <c r="G19" s="191"/>
      <c r="H19" s="190"/>
    </row>
    <row r="20" spans="1:9" ht="26.4" x14ac:dyDescent="0.25">
      <c r="A20" s="192"/>
      <c r="B20" s="192" t="s">
        <v>4837</v>
      </c>
      <c r="C20" s="192"/>
      <c r="D20" s="283" t="s">
        <v>4840</v>
      </c>
      <c r="E20" s="120" t="s">
        <v>429</v>
      </c>
      <c r="F20" s="161"/>
      <c r="G20" s="187"/>
      <c r="H20" s="89">
        <f>F20*G20</f>
        <v>0</v>
      </c>
      <c r="I20" s="307" t="s">
        <v>5398</v>
      </c>
    </row>
    <row r="21" spans="1:9" ht="52.8" x14ac:dyDescent="0.25">
      <c r="A21" s="192"/>
      <c r="B21" s="192" t="s">
        <v>4838</v>
      </c>
      <c r="C21" s="192"/>
      <c r="D21" s="283" t="s">
        <v>4841</v>
      </c>
      <c r="E21" s="120" t="s">
        <v>429</v>
      </c>
      <c r="F21" s="161"/>
      <c r="G21" s="187"/>
      <c r="H21" s="89">
        <f>F21*G21</f>
        <v>0</v>
      </c>
      <c r="I21" s="307" t="s">
        <v>5398</v>
      </c>
    </row>
    <row r="22" spans="1:9" ht="26.4" x14ac:dyDescent="0.25">
      <c r="A22" s="192"/>
      <c r="B22" s="192" t="s">
        <v>4839</v>
      </c>
      <c r="C22" s="192"/>
      <c r="D22" s="160" t="s">
        <v>4842</v>
      </c>
      <c r="E22" s="120" t="s">
        <v>429</v>
      </c>
      <c r="F22" s="161"/>
      <c r="G22" s="187"/>
      <c r="H22" s="89">
        <f>F22*G22</f>
        <v>0</v>
      </c>
    </row>
    <row r="23" spans="1:9" x14ac:dyDescent="0.25">
      <c r="A23" s="192" t="s">
        <v>2061</v>
      </c>
      <c r="B23" s="192"/>
      <c r="C23" s="192"/>
      <c r="D23" s="159" t="s">
        <v>2065</v>
      </c>
      <c r="E23" s="17"/>
      <c r="F23" s="17"/>
      <c r="G23" s="191"/>
      <c r="H23" s="190"/>
    </row>
    <row r="24" spans="1:9" x14ac:dyDescent="0.25">
      <c r="A24" s="192"/>
      <c r="B24" s="192" t="s">
        <v>2062</v>
      </c>
      <c r="C24" s="192"/>
      <c r="D24" s="160" t="s">
        <v>2068</v>
      </c>
      <c r="E24" s="120" t="s">
        <v>429</v>
      </c>
      <c r="F24" s="161"/>
      <c r="G24" s="187"/>
      <c r="H24" s="89">
        <f>F24*G24</f>
        <v>0</v>
      </c>
    </row>
    <row r="25" spans="1:9" x14ac:dyDescent="0.25">
      <c r="A25" s="192"/>
      <c r="B25" s="192" t="s">
        <v>2063</v>
      </c>
      <c r="C25" s="192"/>
      <c r="D25" s="160" t="s">
        <v>2069</v>
      </c>
      <c r="E25" s="120" t="s">
        <v>429</v>
      </c>
      <c r="F25" s="161"/>
      <c r="G25" s="187"/>
      <c r="H25" s="89">
        <f>F25*G25</f>
        <v>0</v>
      </c>
    </row>
    <row r="26" spans="1:9" x14ac:dyDescent="0.25">
      <c r="A26" s="192" t="s">
        <v>2064</v>
      </c>
      <c r="B26" s="192"/>
      <c r="C26" s="192"/>
      <c r="D26" s="150" t="s">
        <v>1993</v>
      </c>
      <c r="E26" s="17"/>
      <c r="F26" s="17"/>
      <c r="G26" s="191"/>
      <c r="H26" s="190"/>
    </row>
    <row r="27" spans="1:9" ht="15.6" x14ac:dyDescent="0.25">
      <c r="A27" s="192"/>
      <c r="B27" s="192" t="s">
        <v>2066</v>
      </c>
      <c r="C27" s="192"/>
      <c r="D27" s="64" t="s">
        <v>4843</v>
      </c>
      <c r="E27" s="17" t="s">
        <v>2269</v>
      </c>
      <c r="F27" s="161"/>
      <c r="G27" s="187"/>
      <c r="H27" s="89">
        <f>F27*G27</f>
        <v>0</v>
      </c>
    </row>
    <row r="28" spans="1:9" x14ac:dyDescent="0.25">
      <c r="A28" s="192"/>
      <c r="B28" s="192" t="s">
        <v>2067</v>
      </c>
      <c r="C28" s="192"/>
      <c r="D28" s="64" t="s">
        <v>2071</v>
      </c>
      <c r="E28" s="17"/>
      <c r="F28" s="17"/>
      <c r="G28" s="191"/>
      <c r="H28" s="190"/>
    </row>
    <row r="29" spans="1:9" ht="15.6" x14ac:dyDescent="0.25">
      <c r="A29" s="192"/>
      <c r="B29" s="192"/>
      <c r="C29" s="192" t="s">
        <v>37</v>
      </c>
      <c r="D29" s="160" t="s">
        <v>1995</v>
      </c>
      <c r="E29" s="17" t="s">
        <v>2269</v>
      </c>
      <c r="F29" s="161"/>
      <c r="G29" s="187"/>
      <c r="H29" s="89">
        <f>F29*G29</f>
        <v>0</v>
      </c>
    </row>
    <row r="30" spans="1:9" ht="26.4" x14ac:dyDescent="0.25">
      <c r="A30" s="192" t="s">
        <v>2070</v>
      </c>
      <c r="B30" s="192"/>
      <c r="C30" s="192"/>
      <c r="D30" s="150" t="s">
        <v>2000</v>
      </c>
      <c r="E30" s="27" t="s">
        <v>1152</v>
      </c>
      <c r="F30" s="161"/>
      <c r="G30" s="187"/>
      <c r="H30" s="89">
        <f>F30*G30</f>
        <v>0</v>
      </c>
    </row>
    <row r="31" spans="1:9" x14ac:dyDescent="0.25">
      <c r="A31" s="192" t="s">
        <v>2072</v>
      </c>
      <c r="B31" s="192"/>
      <c r="C31" s="192"/>
      <c r="D31" s="176" t="s">
        <v>2014</v>
      </c>
      <c r="E31" s="17"/>
      <c r="F31" s="17"/>
      <c r="G31" s="191"/>
      <c r="H31" s="190"/>
    </row>
    <row r="32" spans="1:9" x14ac:dyDescent="0.25">
      <c r="A32" s="192"/>
      <c r="B32" s="192" t="s">
        <v>4844</v>
      </c>
      <c r="C32" s="192"/>
      <c r="D32" s="64" t="s">
        <v>2017</v>
      </c>
      <c r="E32" s="17" t="s">
        <v>133</v>
      </c>
      <c r="F32" s="161"/>
      <c r="G32" s="187"/>
      <c r="H32" s="89">
        <f>F32*G32</f>
        <v>0</v>
      </c>
    </row>
    <row r="33" spans="1:9" x14ac:dyDescent="0.25">
      <c r="A33" s="110"/>
      <c r="B33" s="192" t="s">
        <v>4845</v>
      </c>
      <c r="C33" s="192"/>
      <c r="D33" s="64" t="s">
        <v>2018</v>
      </c>
      <c r="E33" s="17" t="s">
        <v>133</v>
      </c>
      <c r="F33" s="161"/>
      <c r="G33" s="187"/>
      <c r="H33" s="89">
        <f>F33*G33</f>
        <v>0</v>
      </c>
    </row>
    <row r="34" spans="1:9" x14ac:dyDescent="0.25">
      <c r="A34" s="192"/>
      <c r="B34" s="192" t="s">
        <v>4846</v>
      </c>
      <c r="C34" s="192"/>
      <c r="D34" s="64" t="s">
        <v>2020</v>
      </c>
      <c r="E34" s="120" t="s">
        <v>423</v>
      </c>
      <c r="F34" s="161"/>
      <c r="G34" s="187"/>
      <c r="H34" s="89">
        <f>F34*G34</f>
        <v>0</v>
      </c>
    </row>
    <row r="35" spans="1:9" x14ac:dyDescent="0.25">
      <c r="A35" s="192"/>
      <c r="B35" s="192"/>
      <c r="C35" s="192"/>
      <c r="D35" s="201" t="s">
        <v>23</v>
      </c>
      <c r="E35" s="27"/>
      <c r="F35" s="161"/>
      <c r="G35" s="161"/>
      <c r="H35" s="189"/>
    </row>
    <row r="36" spans="1:9" x14ac:dyDescent="0.25">
      <c r="A36" s="192"/>
      <c r="B36" s="192"/>
      <c r="C36" s="192"/>
      <c r="D36" s="201"/>
      <c r="E36" s="51"/>
      <c r="F36" s="161"/>
      <c r="G36" s="161"/>
      <c r="H36" s="186"/>
      <c r="I36" s="323" t="s">
        <v>5421</v>
      </c>
    </row>
    <row r="37" spans="1:9" x14ac:dyDescent="0.25">
      <c r="A37" s="64"/>
      <c r="B37" s="64"/>
      <c r="C37" s="64"/>
      <c r="D37" s="60"/>
      <c r="E37" s="17"/>
      <c r="F37" s="161"/>
      <c r="G37" s="161"/>
      <c r="H37" s="189"/>
    </row>
    <row r="38" spans="1:9" x14ac:dyDescent="0.25">
      <c r="A38" s="168" t="s">
        <v>34</v>
      </c>
      <c r="B38" s="168"/>
      <c r="C38" s="168"/>
      <c r="D38" s="168"/>
      <c r="E38" s="179"/>
      <c r="F38" s="184"/>
      <c r="G38" s="184"/>
      <c r="H38" s="174">
        <f>SUM(H23:H37)</f>
        <v>0</v>
      </c>
    </row>
    <row r="45" spans="1:9" x14ac:dyDescent="0.25">
      <c r="A45" s="310"/>
      <c r="B45" s="310"/>
      <c r="C45" s="310"/>
      <c r="D45" s="226"/>
      <c r="E45" s="311"/>
      <c r="F45" s="238"/>
      <c r="G45" s="312"/>
      <c r="H45" s="313"/>
    </row>
    <row r="46" spans="1:9" x14ac:dyDescent="0.25">
      <c r="A46" s="310"/>
      <c r="B46" s="310"/>
      <c r="C46" s="310"/>
      <c r="D46" s="226"/>
      <c r="E46" s="311"/>
      <c r="F46" s="314"/>
      <c r="G46" s="315"/>
      <c r="H46" s="313"/>
    </row>
    <row r="47" spans="1:9" x14ac:dyDescent="0.25">
      <c r="A47" s="310"/>
      <c r="B47" s="310"/>
      <c r="C47" s="310"/>
      <c r="D47" s="226"/>
      <c r="E47" s="316"/>
      <c r="F47" s="238"/>
      <c r="G47" s="312"/>
      <c r="H47" s="313"/>
    </row>
    <row r="48" spans="1:9" x14ac:dyDescent="0.25">
      <c r="A48" s="310"/>
      <c r="B48" s="310"/>
      <c r="C48" s="310"/>
      <c r="D48" s="226"/>
      <c r="E48" s="311"/>
      <c r="F48" s="238"/>
      <c r="G48" s="312"/>
      <c r="H48" s="313"/>
    </row>
    <row r="49" spans="1:8" x14ac:dyDescent="0.25">
      <c r="A49" s="317"/>
      <c r="B49" s="310"/>
      <c r="C49" s="310"/>
      <c r="D49" s="226"/>
      <c r="E49" s="314"/>
      <c r="F49" s="314"/>
      <c r="G49" s="315"/>
      <c r="H49" s="318"/>
    </row>
    <row r="50" spans="1:8" x14ac:dyDescent="0.25">
      <c r="A50" s="310"/>
      <c r="B50" s="310"/>
      <c r="C50" s="310"/>
      <c r="D50" s="319"/>
      <c r="E50" s="316"/>
      <c r="F50" s="238"/>
      <c r="G50" s="312"/>
      <c r="H50" s="313"/>
    </row>
    <row r="51" spans="1:8" x14ac:dyDescent="0.25">
      <c r="A51" s="310"/>
      <c r="B51" s="310"/>
      <c r="C51" s="310"/>
      <c r="D51" s="264"/>
      <c r="E51" s="316"/>
      <c r="F51" s="238"/>
      <c r="G51" s="312"/>
      <c r="H51" s="313"/>
    </row>
    <row r="52" spans="1:8" x14ac:dyDescent="0.25">
      <c r="A52" s="317"/>
      <c r="B52" s="310"/>
      <c r="C52" s="310"/>
      <c r="D52" s="85"/>
      <c r="E52" s="314"/>
      <c r="F52" s="314"/>
      <c r="G52" s="315"/>
      <c r="H52" s="318"/>
    </row>
    <row r="53" spans="1:8" x14ac:dyDescent="0.25">
      <c r="A53" s="310"/>
      <c r="B53" s="310"/>
      <c r="C53" s="310"/>
      <c r="D53" s="86"/>
      <c r="E53" s="316"/>
      <c r="F53" s="238"/>
      <c r="G53" s="312"/>
      <c r="H53" s="313"/>
    </row>
    <row r="54" spans="1:8" x14ac:dyDescent="0.25">
      <c r="A54" s="310"/>
      <c r="B54" s="310"/>
      <c r="C54" s="310"/>
      <c r="D54" s="86"/>
      <c r="E54" s="316"/>
      <c r="F54" s="238"/>
      <c r="G54" s="312"/>
      <c r="H54" s="313"/>
    </row>
    <row r="55" spans="1:8" x14ac:dyDescent="0.25">
      <c r="A55" s="317"/>
      <c r="B55" s="310"/>
      <c r="C55" s="310"/>
      <c r="D55" s="226"/>
      <c r="E55" s="314"/>
      <c r="F55" s="314"/>
      <c r="G55" s="315"/>
      <c r="H55" s="318"/>
    </row>
    <row r="56" spans="1:8" x14ac:dyDescent="0.25">
      <c r="A56" s="310"/>
      <c r="B56" s="310"/>
      <c r="C56" s="310"/>
      <c r="D56" s="320"/>
      <c r="E56" s="314"/>
      <c r="F56" s="238"/>
      <c r="G56" s="312"/>
      <c r="H56" s="313"/>
    </row>
    <row r="57" spans="1:8" x14ac:dyDescent="0.25">
      <c r="A57" s="310"/>
      <c r="B57" s="310"/>
      <c r="C57" s="310"/>
      <c r="D57" s="320"/>
      <c r="E57" s="314"/>
      <c r="F57" s="314"/>
      <c r="G57" s="315"/>
      <c r="H57" s="318"/>
    </row>
    <row r="58" spans="1:8" x14ac:dyDescent="0.25">
      <c r="A58" s="310"/>
      <c r="B58" s="310"/>
      <c r="C58" s="310"/>
      <c r="D58" s="86"/>
      <c r="E58" s="314"/>
      <c r="F58" s="314"/>
      <c r="G58" s="315"/>
      <c r="H58" s="318"/>
    </row>
    <row r="59" spans="1:8" x14ac:dyDescent="0.25">
      <c r="A59" s="310"/>
      <c r="B59" s="310"/>
      <c r="C59" s="310"/>
      <c r="D59" s="321"/>
      <c r="E59" s="314"/>
      <c r="F59" s="238"/>
      <c r="G59" s="312"/>
      <c r="H59" s="313"/>
    </row>
    <row r="60" spans="1:8" x14ac:dyDescent="0.25">
      <c r="A60" s="317"/>
      <c r="B60" s="310"/>
      <c r="C60" s="310"/>
      <c r="D60" s="226"/>
      <c r="E60" s="311"/>
      <c r="F60" s="238"/>
      <c r="G60" s="312"/>
      <c r="H60" s="313"/>
    </row>
    <row r="61" spans="1:8" x14ac:dyDescent="0.25">
      <c r="A61" s="317"/>
      <c r="B61" s="310"/>
      <c r="C61" s="310"/>
      <c r="D61" s="322"/>
      <c r="E61" s="314"/>
      <c r="F61" s="314"/>
      <c r="G61" s="315"/>
      <c r="H61" s="318"/>
    </row>
    <row r="62" spans="1:8" x14ac:dyDescent="0.25">
      <c r="A62" s="310"/>
      <c r="B62" s="310"/>
      <c r="C62" s="310"/>
      <c r="D62" s="320"/>
      <c r="E62" s="314"/>
      <c r="F62" s="238"/>
      <c r="G62" s="312"/>
      <c r="H62" s="313"/>
    </row>
    <row r="63" spans="1:8" x14ac:dyDescent="0.25">
      <c r="A63" s="264"/>
      <c r="B63" s="310"/>
      <c r="C63" s="310"/>
      <c r="D63" s="320"/>
      <c r="E63" s="314"/>
      <c r="F63" s="238"/>
      <c r="G63" s="312"/>
      <c r="H63" s="313"/>
    </row>
    <row r="64" spans="1:8" x14ac:dyDescent="0.25">
      <c r="A64" s="310"/>
      <c r="B64" s="310"/>
      <c r="C64" s="310"/>
      <c r="D64" s="320"/>
      <c r="E64" s="316"/>
      <c r="F64" s="238"/>
      <c r="G64" s="312"/>
      <c r="H64" s="313"/>
    </row>
    <row r="1048314" spans="5:5" x14ac:dyDescent="0.25">
      <c r="E1048314" s="53"/>
    </row>
  </sheetData>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2A5A-80E2-41D0-9BC4-7E21A2F40ECA}">
  <sheetPr codeName="Sheet29"/>
  <dimension ref="A1:Q104832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17" ht="48" customHeight="1" x14ac:dyDescent="0.25">
      <c r="A1" s="39" t="s">
        <v>2073</v>
      </c>
      <c r="B1" s="40"/>
      <c r="C1" s="40"/>
      <c r="D1" s="774" t="s">
        <v>2074</v>
      </c>
      <c r="E1" s="774"/>
      <c r="F1" s="774"/>
      <c r="G1" s="774"/>
    </row>
    <row r="2" spans="1:17" x14ac:dyDescent="0.25">
      <c r="A2" s="42" t="s">
        <v>0</v>
      </c>
      <c r="B2" s="42"/>
      <c r="C2" s="43" t="s">
        <v>1</v>
      </c>
      <c r="D2" s="43" t="s">
        <v>2</v>
      </c>
      <c r="E2" s="43" t="s">
        <v>3</v>
      </c>
      <c r="F2" s="43" t="s">
        <v>4</v>
      </c>
      <c r="G2" s="43" t="s">
        <v>5</v>
      </c>
      <c r="H2" s="306" t="s">
        <v>5399</v>
      </c>
    </row>
    <row r="3" spans="1:17" x14ac:dyDescent="0.25">
      <c r="A3" s="44"/>
      <c r="B3" s="44"/>
      <c r="C3" s="45"/>
      <c r="D3" s="6"/>
      <c r="E3" s="6"/>
      <c r="F3" s="6"/>
      <c r="G3" s="5"/>
    </row>
    <row r="4" spans="1:17" x14ac:dyDescent="0.25">
      <c r="A4" s="192"/>
      <c r="B4" s="192"/>
      <c r="C4" s="64"/>
      <c r="D4" s="17"/>
      <c r="E4" s="17"/>
      <c r="F4" s="17"/>
      <c r="G4" s="15"/>
    </row>
    <row r="5" spans="1:17" x14ac:dyDescent="0.25">
      <c r="A5" s="192" t="s">
        <v>2075</v>
      </c>
      <c r="B5" s="192"/>
      <c r="C5" s="150" t="s">
        <v>2076</v>
      </c>
      <c r="D5" s="120"/>
      <c r="E5" s="17"/>
      <c r="F5" s="17"/>
      <c r="G5" s="189"/>
    </row>
    <row r="6" spans="1:17" ht="15.6" x14ac:dyDescent="0.25">
      <c r="A6" s="192"/>
      <c r="B6" s="192" t="s">
        <v>2077</v>
      </c>
      <c r="C6" s="64" t="s">
        <v>2080</v>
      </c>
      <c r="D6" s="17" t="s">
        <v>124</v>
      </c>
      <c r="E6" s="161"/>
      <c r="F6" s="187"/>
      <c r="G6" s="89">
        <f>E6*F6</f>
        <v>0</v>
      </c>
    </row>
    <row r="7" spans="1:17" ht="15.6" x14ac:dyDescent="0.25">
      <c r="A7" s="192"/>
      <c r="B7" s="192" t="s">
        <v>2078</v>
      </c>
      <c r="C7" s="64" t="s">
        <v>75</v>
      </c>
      <c r="D7" s="17" t="s">
        <v>124</v>
      </c>
      <c r="E7" s="161"/>
      <c r="F7" s="187"/>
      <c r="G7" s="89">
        <f>E7*F7</f>
        <v>0</v>
      </c>
    </row>
    <row r="8" spans="1:17" ht="15.6" x14ac:dyDescent="0.25">
      <c r="A8" s="192"/>
      <c r="B8" s="192" t="s">
        <v>2079</v>
      </c>
      <c r="C8" s="64" t="s">
        <v>2081</v>
      </c>
      <c r="D8" s="17" t="s">
        <v>124</v>
      </c>
      <c r="E8" s="161"/>
      <c r="F8" s="187"/>
      <c r="G8" s="89">
        <f>E8*F8</f>
        <v>0</v>
      </c>
    </row>
    <row r="9" spans="1:17" ht="26.4" x14ac:dyDescent="0.25">
      <c r="A9" s="192" t="s">
        <v>2082</v>
      </c>
      <c r="B9" s="192"/>
      <c r="C9" s="150" t="s">
        <v>2083</v>
      </c>
      <c r="D9" s="17" t="s">
        <v>124</v>
      </c>
      <c r="E9" s="161"/>
      <c r="F9" s="187"/>
      <c r="G9" s="89">
        <f>E9*F9</f>
        <v>0</v>
      </c>
    </row>
    <row r="10" spans="1:17" ht="26.4" x14ac:dyDescent="0.25">
      <c r="A10" s="192" t="s">
        <v>2084</v>
      </c>
      <c r="B10" s="192"/>
      <c r="C10" s="150" t="s">
        <v>2085</v>
      </c>
      <c r="D10" s="17" t="s">
        <v>124</v>
      </c>
      <c r="E10" s="161"/>
      <c r="F10" s="187"/>
      <c r="G10" s="89">
        <f>E10*F10</f>
        <v>0</v>
      </c>
    </row>
    <row r="11" spans="1:17" x14ac:dyDescent="0.25">
      <c r="A11" s="192" t="s">
        <v>2086</v>
      </c>
      <c r="B11" s="192"/>
      <c r="C11" s="150" t="s">
        <v>2087</v>
      </c>
      <c r="D11" s="120"/>
      <c r="E11" s="17"/>
      <c r="F11" s="191"/>
      <c r="G11" s="190"/>
    </row>
    <row r="12" spans="1:17" x14ac:dyDescent="0.25">
      <c r="A12" s="192"/>
      <c r="B12" s="192" t="s">
        <v>2088</v>
      </c>
      <c r="C12" s="283" t="s">
        <v>4847</v>
      </c>
      <c r="D12" s="120" t="s">
        <v>429</v>
      </c>
      <c r="E12" s="161"/>
      <c r="F12" s="187"/>
      <c r="G12" s="89">
        <f>E12*F12</f>
        <v>0</v>
      </c>
      <c r="H12" s="307" t="s">
        <v>5398</v>
      </c>
    </row>
    <row r="13" spans="1:17" x14ac:dyDescent="0.25">
      <c r="A13" s="192"/>
      <c r="B13" s="192" t="s">
        <v>2089</v>
      </c>
      <c r="C13" s="283" t="s">
        <v>4848</v>
      </c>
      <c r="D13" s="120" t="s">
        <v>429</v>
      </c>
      <c r="E13" s="161"/>
      <c r="F13" s="187"/>
      <c r="G13" s="89">
        <f>E13*F13</f>
        <v>0</v>
      </c>
      <c r="H13" s="307" t="s">
        <v>5398</v>
      </c>
      <c r="Q13"/>
    </row>
    <row r="14" spans="1:17" ht="26.4" x14ac:dyDescent="0.25">
      <c r="A14" s="192" t="s">
        <v>2090</v>
      </c>
      <c r="B14" s="192"/>
      <c r="C14" s="150" t="s">
        <v>2091</v>
      </c>
      <c r="D14" s="17" t="s">
        <v>2269</v>
      </c>
      <c r="E14" s="161"/>
      <c r="F14" s="187"/>
      <c r="G14" s="89">
        <f>E14*F14</f>
        <v>0</v>
      </c>
    </row>
    <row r="15" spans="1:17" ht="26.4" x14ac:dyDescent="0.25">
      <c r="A15" s="192" t="s">
        <v>2092</v>
      </c>
      <c r="B15" s="192"/>
      <c r="C15" s="150" t="s">
        <v>2093</v>
      </c>
      <c r="D15" s="17" t="s">
        <v>124</v>
      </c>
      <c r="E15" s="161"/>
      <c r="F15" s="187"/>
      <c r="G15" s="89">
        <f>E15*F15</f>
        <v>0</v>
      </c>
    </row>
    <row r="16" spans="1:17" ht="26.4" x14ac:dyDescent="0.25">
      <c r="A16" s="192" t="s">
        <v>2094</v>
      </c>
      <c r="B16" s="192"/>
      <c r="C16" s="150" t="s">
        <v>2095</v>
      </c>
      <c r="D16" s="120" t="s">
        <v>429</v>
      </c>
      <c r="E16" s="161"/>
      <c r="F16" s="187"/>
      <c r="G16" s="89">
        <f>E16*F16</f>
        <v>0</v>
      </c>
    </row>
    <row r="17" spans="1:8" ht="26.4" x14ac:dyDescent="0.25">
      <c r="A17" s="192" t="s">
        <v>2096</v>
      </c>
      <c r="B17" s="192"/>
      <c r="C17" s="150" t="s">
        <v>2097</v>
      </c>
      <c r="D17" s="202"/>
      <c r="E17" s="17"/>
      <c r="F17" s="191"/>
      <c r="G17" s="190"/>
    </row>
    <row r="18" spans="1:8" x14ac:dyDescent="0.25">
      <c r="A18" s="192"/>
      <c r="B18" s="192" t="s">
        <v>2099</v>
      </c>
      <c r="C18" s="283" t="s">
        <v>4849</v>
      </c>
      <c r="D18" s="120" t="s">
        <v>136</v>
      </c>
      <c r="E18" s="161"/>
      <c r="F18" s="187"/>
      <c r="G18" s="89">
        <f>E18*F18</f>
        <v>0</v>
      </c>
      <c r="H18" s="307" t="s">
        <v>5398</v>
      </c>
    </row>
    <row r="19" spans="1:8" ht="26.4" x14ac:dyDescent="0.25">
      <c r="A19" s="192" t="s">
        <v>2098</v>
      </c>
      <c r="B19" s="192"/>
      <c r="C19" s="150" t="s">
        <v>2100</v>
      </c>
      <c r="D19" s="120"/>
      <c r="E19" s="17"/>
      <c r="F19" s="191"/>
      <c r="G19" s="190"/>
    </row>
    <row r="20" spans="1:8" ht="15.6" x14ac:dyDescent="0.25">
      <c r="A20" s="192"/>
      <c r="B20" s="192" t="s">
        <v>2101</v>
      </c>
      <c r="C20" s="64" t="s">
        <v>2103</v>
      </c>
      <c r="D20" s="17" t="s">
        <v>124</v>
      </c>
      <c r="E20" s="161"/>
      <c r="F20" s="187"/>
      <c r="G20" s="89">
        <f>E20*F20</f>
        <v>0</v>
      </c>
    </row>
    <row r="21" spans="1:8" ht="15.6" x14ac:dyDescent="0.25">
      <c r="A21" s="192"/>
      <c r="B21" s="192" t="s">
        <v>2102</v>
      </c>
      <c r="C21" s="64" t="s">
        <v>1461</v>
      </c>
      <c r="D21" s="17" t="s">
        <v>124</v>
      </c>
      <c r="E21" s="161"/>
      <c r="F21" s="187"/>
      <c r="G21" s="89">
        <f>E21*F21</f>
        <v>0</v>
      </c>
    </row>
    <row r="22" spans="1:8" ht="15.6" x14ac:dyDescent="0.25">
      <c r="A22" s="192"/>
      <c r="B22" s="192" t="s">
        <v>1191</v>
      </c>
      <c r="C22" s="64" t="s">
        <v>1470</v>
      </c>
      <c r="D22" s="17" t="s">
        <v>124</v>
      </c>
      <c r="E22" s="161"/>
      <c r="F22" s="187"/>
      <c r="G22" s="89">
        <f>E22*F22</f>
        <v>0</v>
      </c>
    </row>
    <row r="23" spans="1:8" ht="26.4" x14ac:dyDescent="0.25">
      <c r="A23" s="192" t="s">
        <v>2104</v>
      </c>
      <c r="B23" s="192"/>
      <c r="C23" s="150" t="s">
        <v>2105</v>
      </c>
      <c r="D23" s="120"/>
      <c r="E23" s="17"/>
      <c r="F23" s="191"/>
      <c r="G23" s="190"/>
    </row>
    <row r="24" spans="1:8" ht="15.6" x14ac:dyDescent="0.25">
      <c r="A24" s="192"/>
      <c r="B24" s="192" t="s">
        <v>2106</v>
      </c>
      <c r="C24" s="64" t="s">
        <v>2112</v>
      </c>
      <c r="D24" s="17" t="s">
        <v>2269</v>
      </c>
      <c r="E24" s="161"/>
      <c r="F24" s="187"/>
      <c r="G24" s="89">
        <f t="shared" ref="G24:G29" si="0">E24*F24</f>
        <v>0</v>
      </c>
    </row>
    <row r="25" spans="1:8" ht="26.4" x14ac:dyDescent="0.25">
      <c r="A25" s="192"/>
      <c r="B25" s="192" t="s">
        <v>2107</v>
      </c>
      <c r="C25" s="283" t="s">
        <v>4850</v>
      </c>
      <c r="D25" s="17" t="s">
        <v>2269</v>
      </c>
      <c r="E25" s="161"/>
      <c r="F25" s="187"/>
      <c r="G25" s="89">
        <f t="shared" si="0"/>
        <v>0</v>
      </c>
      <c r="H25" s="307" t="s">
        <v>5398</v>
      </c>
    </row>
    <row r="26" spans="1:8" ht="26.4" x14ac:dyDescent="0.25">
      <c r="A26" s="192"/>
      <c r="B26" s="192" t="s">
        <v>2108</v>
      </c>
      <c r="C26" s="283" t="s">
        <v>4851</v>
      </c>
      <c r="D26" s="17" t="s">
        <v>2269</v>
      </c>
      <c r="E26" s="161"/>
      <c r="F26" s="187"/>
      <c r="G26" s="89">
        <f t="shared" si="0"/>
        <v>0</v>
      </c>
      <c r="H26" s="307" t="s">
        <v>5398</v>
      </c>
    </row>
    <row r="27" spans="1:8" ht="39.6" x14ac:dyDescent="0.25">
      <c r="A27" s="192"/>
      <c r="B27" s="192" t="s">
        <v>2109</v>
      </c>
      <c r="C27" s="283" t="s">
        <v>4852</v>
      </c>
      <c r="D27" s="17" t="s">
        <v>2269</v>
      </c>
      <c r="E27" s="161"/>
      <c r="F27" s="187"/>
      <c r="G27" s="89">
        <f t="shared" si="0"/>
        <v>0</v>
      </c>
      <c r="H27" s="307" t="s">
        <v>5398</v>
      </c>
    </row>
    <row r="28" spans="1:8" ht="26.4" x14ac:dyDescent="0.25">
      <c r="A28" s="192"/>
      <c r="B28" s="192" t="s">
        <v>2110</v>
      </c>
      <c r="C28" s="283" t="s">
        <v>4853</v>
      </c>
      <c r="D28" s="120" t="s">
        <v>133</v>
      </c>
      <c r="E28" s="161"/>
      <c r="F28" s="187"/>
      <c r="G28" s="89">
        <f t="shared" si="0"/>
        <v>0</v>
      </c>
      <c r="H28" s="307" t="s">
        <v>5398</v>
      </c>
    </row>
    <row r="29" spans="1:8" ht="26.4" x14ac:dyDescent="0.25">
      <c r="A29" s="192"/>
      <c r="B29" s="192" t="s">
        <v>2111</v>
      </c>
      <c r="C29" s="283" t="s">
        <v>2113</v>
      </c>
      <c r="D29" s="17" t="s">
        <v>124</v>
      </c>
      <c r="E29" s="161"/>
      <c r="F29" s="187"/>
      <c r="G29" s="89">
        <f t="shared" si="0"/>
        <v>0</v>
      </c>
    </row>
    <row r="30" spans="1:8" ht="26.4" x14ac:dyDescent="0.25">
      <c r="A30" s="192" t="s">
        <v>2114</v>
      </c>
      <c r="B30" s="192"/>
      <c r="C30" s="284" t="s">
        <v>5402</v>
      </c>
      <c r="D30" s="120"/>
      <c r="E30" s="17"/>
      <c r="F30" s="191"/>
      <c r="G30" s="190"/>
    </row>
    <row r="31" spans="1:8" ht="26.4" x14ac:dyDescent="0.25">
      <c r="A31" s="192"/>
      <c r="B31" s="192" t="s">
        <v>2115</v>
      </c>
      <c r="C31" s="283" t="s">
        <v>4854</v>
      </c>
      <c r="D31" s="17" t="s">
        <v>2269</v>
      </c>
      <c r="E31" s="161"/>
      <c r="F31" s="187"/>
      <c r="G31" s="89">
        <f>E31*F31</f>
        <v>0</v>
      </c>
      <c r="H31" s="307" t="s">
        <v>5398</v>
      </c>
    </row>
    <row r="32" spans="1:8" ht="26.4" x14ac:dyDescent="0.25">
      <c r="A32" s="192"/>
      <c r="B32" s="192" t="s">
        <v>2116</v>
      </c>
      <c r="C32" s="283" t="s">
        <v>4855</v>
      </c>
      <c r="D32" s="17" t="s">
        <v>2269</v>
      </c>
      <c r="E32" s="161"/>
      <c r="F32" s="187"/>
      <c r="G32" s="89">
        <f>E32*F32</f>
        <v>0</v>
      </c>
      <c r="H32" s="307" t="s">
        <v>5398</v>
      </c>
    </row>
    <row r="33" spans="1:8" x14ac:dyDescent="0.25">
      <c r="A33" s="192" t="s">
        <v>2117</v>
      </c>
      <c r="B33" s="192"/>
      <c r="C33" s="159" t="s">
        <v>2065</v>
      </c>
      <c r="D33" s="120"/>
      <c r="E33" s="17"/>
      <c r="F33" s="191"/>
      <c r="G33" s="190"/>
    </row>
    <row r="34" spans="1:8" x14ac:dyDescent="0.25">
      <c r="A34" s="192"/>
      <c r="B34" s="192" t="s">
        <v>2118</v>
      </c>
      <c r="C34" s="160" t="s">
        <v>2068</v>
      </c>
      <c r="D34" s="120" t="s">
        <v>429</v>
      </c>
      <c r="E34" s="161"/>
      <c r="F34" s="187"/>
      <c r="G34" s="89">
        <f>E34*F34</f>
        <v>0</v>
      </c>
    </row>
    <row r="35" spans="1:8" x14ac:dyDescent="0.25">
      <c r="A35" s="192"/>
      <c r="B35" s="192" t="s">
        <v>2119</v>
      </c>
      <c r="C35" s="160" t="s">
        <v>2069</v>
      </c>
      <c r="D35" s="120" t="s">
        <v>429</v>
      </c>
      <c r="E35" s="161"/>
      <c r="F35" s="187"/>
      <c r="G35" s="89">
        <f>E35*F35</f>
        <v>0</v>
      </c>
    </row>
    <row r="36" spans="1:8" x14ac:dyDescent="0.25">
      <c r="A36" s="192" t="s">
        <v>2120</v>
      </c>
      <c r="B36" s="192"/>
      <c r="C36" s="150" t="s">
        <v>1993</v>
      </c>
      <c r="D36" s="120"/>
      <c r="E36" s="17"/>
      <c r="F36" s="191"/>
      <c r="G36" s="190"/>
    </row>
    <row r="37" spans="1:8" ht="26.4" x14ac:dyDescent="0.25">
      <c r="A37" s="192"/>
      <c r="B37" s="192" t="s">
        <v>2121</v>
      </c>
      <c r="C37" s="283" t="s">
        <v>4856</v>
      </c>
      <c r="D37" s="17" t="s">
        <v>2269</v>
      </c>
      <c r="E37" s="161"/>
      <c r="F37" s="187"/>
      <c r="G37" s="89">
        <f>E37*F37</f>
        <v>0</v>
      </c>
      <c r="H37" s="307" t="s">
        <v>5398</v>
      </c>
    </row>
    <row r="38" spans="1:8" ht="15.6" x14ac:dyDescent="0.25">
      <c r="A38" s="192"/>
      <c r="B38" s="192" t="s">
        <v>2122</v>
      </c>
      <c r="C38" s="64" t="s">
        <v>2071</v>
      </c>
      <c r="D38" s="17" t="s">
        <v>2269</v>
      </c>
      <c r="E38" s="161"/>
      <c r="F38" s="187"/>
      <c r="G38" s="89">
        <f>E38*F38</f>
        <v>0</v>
      </c>
    </row>
    <row r="39" spans="1:8" ht="26.4" x14ac:dyDescent="0.25">
      <c r="A39" s="192" t="s">
        <v>2123</v>
      </c>
      <c r="B39" s="192"/>
      <c r="C39" s="150" t="s">
        <v>2000</v>
      </c>
      <c r="D39" s="120" t="s">
        <v>1152</v>
      </c>
      <c r="E39" s="161"/>
      <c r="F39" s="187"/>
      <c r="G39" s="89">
        <f>E39*F39</f>
        <v>0</v>
      </c>
    </row>
    <row r="40" spans="1:8" x14ac:dyDescent="0.25">
      <c r="A40" s="192" t="s">
        <v>2124</v>
      </c>
      <c r="B40" s="192"/>
      <c r="C40" s="150" t="s">
        <v>2014</v>
      </c>
      <c r="D40" s="120"/>
      <c r="E40" s="17"/>
      <c r="F40" s="191"/>
      <c r="G40" s="190"/>
    </row>
    <row r="41" spans="1:8" x14ac:dyDescent="0.25">
      <c r="A41" s="192"/>
      <c r="B41" s="192" t="s">
        <v>2125</v>
      </c>
      <c r="C41" s="64" t="s">
        <v>2017</v>
      </c>
      <c r="D41" s="120" t="s">
        <v>133</v>
      </c>
      <c r="E41" s="161"/>
      <c r="F41" s="187"/>
      <c r="G41" s="89">
        <f>E41*F41</f>
        <v>0</v>
      </c>
    </row>
    <row r="42" spans="1:8" x14ac:dyDescent="0.25">
      <c r="A42" s="192"/>
      <c r="B42" s="192" t="s">
        <v>2126</v>
      </c>
      <c r="C42" s="64" t="s">
        <v>2018</v>
      </c>
      <c r="D42" s="120" t="s">
        <v>133</v>
      </c>
      <c r="E42" s="161"/>
      <c r="F42" s="187"/>
      <c r="G42" s="89">
        <f>E42*F42</f>
        <v>0</v>
      </c>
    </row>
    <row r="43" spans="1:8" x14ac:dyDescent="0.25">
      <c r="A43" s="192"/>
      <c r="B43" s="192" t="s">
        <v>2127</v>
      </c>
      <c r="C43" s="64" t="s">
        <v>2020</v>
      </c>
      <c r="D43" s="120" t="s">
        <v>423</v>
      </c>
      <c r="E43" s="161"/>
      <c r="F43" s="187"/>
      <c r="G43" s="89">
        <f>E43*F43</f>
        <v>0</v>
      </c>
    </row>
    <row r="44" spans="1:8" ht="26.4" x14ac:dyDescent="0.25">
      <c r="A44" s="192" t="s">
        <v>2128</v>
      </c>
      <c r="B44" s="192"/>
      <c r="C44" s="150" t="s">
        <v>2129</v>
      </c>
      <c r="D44" s="17" t="s">
        <v>2269</v>
      </c>
      <c r="E44" s="161"/>
      <c r="F44" s="187"/>
      <c r="G44" s="89">
        <f>E44*F44</f>
        <v>0</v>
      </c>
    </row>
    <row r="45" spans="1:8" x14ac:dyDescent="0.25">
      <c r="A45" s="192"/>
      <c r="B45" s="192"/>
      <c r="C45" s="150"/>
      <c r="D45" s="120"/>
      <c r="E45" s="17"/>
      <c r="F45" s="191"/>
      <c r="G45" s="190"/>
    </row>
    <row r="46" spans="1:8" x14ac:dyDescent="0.25">
      <c r="A46" s="192"/>
      <c r="B46" s="192"/>
      <c r="C46" s="150"/>
      <c r="D46" s="120"/>
      <c r="E46" s="17"/>
      <c r="F46" s="191"/>
      <c r="G46" s="190"/>
      <c r="H46" s="323" t="s">
        <v>5421</v>
      </c>
    </row>
    <row r="47" spans="1:8" x14ac:dyDescent="0.25">
      <c r="A47" s="64"/>
      <c r="B47" s="64"/>
      <c r="C47" s="60"/>
      <c r="D47" s="17"/>
      <c r="E47" s="17"/>
      <c r="F47" s="191"/>
      <c r="G47" s="190"/>
    </row>
    <row r="48" spans="1:8" x14ac:dyDescent="0.25">
      <c r="A48" s="168" t="s">
        <v>34</v>
      </c>
      <c r="B48" s="168"/>
      <c r="C48" s="168"/>
      <c r="D48" s="179"/>
      <c r="E48" s="185"/>
      <c r="F48" s="198"/>
      <c r="G48" s="174">
        <f>SUM(G5:G47)</f>
        <v>0</v>
      </c>
    </row>
    <row r="1048324" spans="4:4" x14ac:dyDescent="0.25">
      <c r="D1048324"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DEEC3-A62D-4573-A304-7593CF4AA374}">
  <sheetPr codeName="Sheet30"/>
  <dimension ref="A1:H104828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2130</v>
      </c>
      <c r="B1" s="40"/>
      <c r="C1" s="40"/>
      <c r="D1" s="774" t="s">
        <v>2131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5"/>
      <c r="F3" s="5"/>
      <c r="G3" s="5"/>
    </row>
    <row r="4" spans="1:8" x14ac:dyDescent="0.25">
      <c r="A4" s="192"/>
      <c r="B4" s="192"/>
      <c r="C4" s="64"/>
      <c r="D4" s="17"/>
      <c r="E4" s="15"/>
      <c r="F4" s="15"/>
      <c r="G4" s="15"/>
    </row>
    <row r="5" spans="1:8" ht="26.4" x14ac:dyDescent="0.25">
      <c r="A5" s="192" t="s">
        <v>2132</v>
      </c>
      <c r="B5" s="192"/>
      <c r="C5" s="150" t="s">
        <v>2133</v>
      </c>
      <c r="D5" s="203" t="s">
        <v>2134</v>
      </c>
      <c r="E5" s="64"/>
      <c r="F5" s="188"/>
      <c r="G5" s="89">
        <f>E5*F5</f>
        <v>0</v>
      </c>
    </row>
    <row r="6" spans="1:8" x14ac:dyDescent="0.25">
      <c r="A6" s="192"/>
      <c r="B6" s="192"/>
      <c r="C6" s="150"/>
      <c r="D6" s="27"/>
      <c r="E6" s="15"/>
      <c r="F6" s="15"/>
      <c r="G6" s="189"/>
      <c r="H6" s="323" t="s">
        <v>5421</v>
      </c>
    </row>
    <row r="7" spans="1:8" x14ac:dyDescent="0.25">
      <c r="A7" s="64"/>
      <c r="B7" s="64"/>
      <c r="C7" s="60"/>
      <c r="D7" s="17"/>
      <c r="E7" s="15"/>
      <c r="F7" s="15"/>
      <c r="G7" s="189"/>
    </row>
    <row r="8" spans="1:8" x14ac:dyDescent="0.25">
      <c r="A8" s="168" t="s">
        <v>34</v>
      </c>
      <c r="B8" s="168"/>
      <c r="C8" s="168"/>
      <c r="D8" s="179"/>
      <c r="E8" s="183"/>
      <c r="F8" s="183"/>
      <c r="G8" s="174">
        <f>SUM(G5:G7)</f>
        <v>0</v>
      </c>
    </row>
    <row r="1048284" spans="4:4" x14ac:dyDescent="0.25">
      <c r="D104828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99619-20D3-4255-9B3E-07641AB848F8}">
  <sheetPr codeName="Sheet31"/>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2137</v>
      </c>
      <c r="B1" s="40"/>
      <c r="C1" s="40"/>
      <c r="D1" s="774" t="s">
        <v>2135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2136</v>
      </c>
      <c r="B5" s="192"/>
      <c r="C5" s="150" t="s">
        <v>4857</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86D0B-8FE4-47FA-96B4-D1A3796C17DA}">
  <sheetPr codeName="Sheet32"/>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2138</v>
      </c>
      <c r="B1" s="40"/>
      <c r="C1" s="40"/>
      <c r="D1" s="774" t="s">
        <v>2139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2140</v>
      </c>
      <c r="B5" s="192"/>
      <c r="C5" s="204" t="s">
        <v>4421</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C88-1A0F-41E4-AECA-D99243FD90DA}">
  <sheetPr codeName="Sheet33">
    <tabColor theme="9" tint="0.79998168889431442"/>
  </sheetPr>
  <dimension ref="A1:G1048290"/>
  <sheetViews>
    <sheetView zoomScaleNormal="100" workbookViewId="0">
      <selection activeCell="F6" sqref="F6"/>
    </sheetView>
  </sheetViews>
  <sheetFormatPr defaultRowHeight="13.2" x14ac:dyDescent="0.25"/>
  <cols>
    <col min="1" max="1" width="9.33203125" style="12" customWidth="1"/>
    <col min="2" max="2" width="8" style="12" bestFit="1" customWidth="1"/>
    <col min="3" max="3" width="40.6640625" style="12" customWidth="1"/>
    <col min="4" max="4" width="25.5546875" style="12" bestFit="1" customWidth="1"/>
    <col min="5" max="7" width="20.6640625" style="12" customWidth="1"/>
    <col min="8" max="225" width="9.109375" style="12"/>
    <col min="226" max="226" width="9.33203125" style="12" customWidth="1"/>
    <col min="227" max="227" width="6.6640625" style="12" customWidth="1"/>
    <col min="228" max="228" width="40.6640625" style="12" customWidth="1"/>
    <col min="229" max="232" width="9.33203125" style="12" customWidth="1"/>
    <col min="233" max="481" width="9.109375" style="12"/>
    <col min="482" max="482" width="9.33203125" style="12" customWidth="1"/>
    <col min="483" max="483" width="6.6640625" style="12" customWidth="1"/>
    <col min="484" max="484" width="40.6640625" style="12" customWidth="1"/>
    <col min="485" max="488" width="9.33203125" style="12" customWidth="1"/>
    <col min="489" max="737" width="9.109375" style="12"/>
    <col min="738" max="738" width="9.33203125" style="12" customWidth="1"/>
    <col min="739" max="739" width="6.6640625" style="12" customWidth="1"/>
    <col min="740" max="740" width="40.6640625" style="12" customWidth="1"/>
    <col min="741" max="744" width="9.33203125" style="12" customWidth="1"/>
    <col min="745" max="993" width="9.109375" style="12"/>
    <col min="994" max="994" width="9.33203125" style="12" customWidth="1"/>
    <col min="995" max="995" width="6.6640625" style="12" customWidth="1"/>
    <col min="996" max="996" width="40.6640625" style="12" customWidth="1"/>
    <col min="997" max="1000" width="9.33203125" style="12" customWidth="1"/>
    <col min="1001" max="1249" width="9.109375" style="12"/>
    <col min="1250" max="1250" width="9.33203125" style="12" customWidth="1"/>
    <col min="1251" max="1251" width="6.6640625" style="12" customWidth="1"/>
    <col min="1252" max="1252" width="40.6640625" style="12" customWidth="1"/>
    <col min="1253" max="1256" width="9.33203125" style="12" customWidth="1"/>
    <col min="1257" max="1505" width="9.109375" style="12"/>
    <col min="1506" max="1506" width="9.33203125" style="12" customWidth="1"/>
    <col min="1507" max="1507" width="6.6640625" style="12" customWidth="1"/>
    <col min="1508" max="1508" width="40.6640625" style="12" customWidth="1"/>
    <col min="1509" max="1512" width="9.33203125" style="12" customWidth="1"/>
    <col min="1513" max="1761" width="9.109375" style="12"/>
    <col min="1762" max="1762" width="9.33203125" style="12" customWidth="1"/>
    <col min="1763" max="1763" width="6.6640625" style="12" customWidth="1"/>
    <col min="1764" max="1764" width="40.6640625" style="12" customWidth="1"/>
    <col min="1765" max="1768" width="9.33203125" style="12" customWidth="1"/>
    <col min="1769" max="2017" width="9.109375" style="12"/>
    <col min="2018" max="2018" width="9.33203125" style="12" customWidth="1"/>
    <col min="2019" max="2019" width="6.6640625" style="12" customWidth="1"/>
    <col min="2020" max="2020" width="40.6640625" style="12" customWidth="1"/>
    <col min="2021" max="2024" width="9.33203125" style="12" customWidth="1"/>
    <col min="2025" max="2273" width="9.109375" style="12"/>
    <col min="2274" max="2274" width="9.33203125" style="12" customWidth="1"/>
    <col min="2275" max="2275" width="6.6640625" style="12" customWidth="1"/>
    <col min="2276" max="2276" width="40.6640625" style="12" customWidth="1"/>
    <col min="2277" max="2280" width="9.33203125" style="12" customWidth="1"/>
    <col min="2281" max="2529" width="9.109375" style="12"/>
    <col min="2530" max="2530" width="9.33203125" style="12" customWidth="1"/>
    <col min="2531" max="2531" width="6.6640625" style="12" customWidth="1"/>
    <col min="2532" max="2532" width="40.6640625" style="12" customWidth="1"/>
    <col min="2533" max="2536" width="9.33203125" style="12" customWidth="1"/>
    <col min="2537" max="2785" width="9.109375" style="12"/>
    <col min="2786" max="2786" width="9.33203125" style="12" customWidth="1"/>
    <col min="2787" max="2787" width="6.6640625" style="12" customWidth="1"/>
    <col min="2788" max="2788" width="40.6640625" style="12" customWidth="1"/>
    <col min="2789" max="2792" width="9.33203125" style="12" customWidth="1"/>
    <col min="2793" max="3041" width="9.109375" style="12"/>
    <col min="3042" max="3042" width="9.33203125" style="12" customWidth="1"/>
    <col min="3043" max="3043" width="6.6640625" style="12" customWidth="1"/>
    <col min="3044" max="3044" width="40.6640625" style="12" customWidth="1"/>
    <col min="3045" max="3048" width="9.33203125" style="12" customWidth="1"/>
    <col min="3049" max="3297" width="9.109375" style="12"/>
    <col min="3298" max="3298" width="9.33203125" style="12" customWidth="1"/>
    <col min="3299" max="3299" width="6.6640625" style="12" customWidth="1"/>
    <col min="3300" max="3300" width="40.6640625" style="12" customWidth="1"/>
    <col min="3301" max="3304" width="9.33203125" style="12" customWidth="1"/>
    <col min="3305" max="3553" width="9.109375" style="12"/>
    <col min="3554" max="3554" width="9.33203125" style="12" customWidth="1"/>
    <col min="3555" max="3555" width="6.6640625" style="12" customWidth="1"/>
    <col min="3556" max="3556" width="40.6640625" style="12" customWidth="1"/>
    <col min="3557" max="3560" width="9.33203125" style="12" customWidth="1"/>
    <col min="3561" max="3809" width="9.109375" style="12"/>
    <col min="3810" max="3810" width="9.33203125" style="12" customWidth="1"/>
    <col min="3811" max="3811" width="6.6640625" style="12" customWidth="1"/>
    <col min="3812" max="3812" width="40.6640625" style="12" customWidth="1"/>
    <col min="3813" max="3816" width="9.33203125" style="12" customWidth="1"/>
    <col min="3817" max="4065" width="9.109375" style="12"/>
    <col min="4066" max="4066" width="9.33203125" style="12" customWidth="1"/>
    <col min="4067" max="4067" width="6.6640625" style="12" customWidth="1"/>
    <col min="4068" max="4068" width="40.6640625" style="12" customWidth="1"/>
    <col min="4069" max="4072" width="9.33203125" style="12" customWidth="1"/>
    <col min="4073" max="4321" width="9.109375" style="12"/>
    <col min="4322" max="4322" width="9.33203125" style="12" customWidth="1"/>
    <col min="4323" max="4323" width="6.6640625" style="12" customWidth="1"/>
    <col min="4324" max="4324" width="40.6640625" style="12" customWidth="1"/>
    <col min="4325" max="4328" width="9.33203125" style="12" customWidth="1"/>
    <col min="4329" max="4577" width="9.109375" style="12"/>
    <col min="4578" max="4578" width="9.33203125" style="12" customWidth="1"/>
    <col min="4579" max="4579" width="6.6640625" style="12" customWidth="1"/>
    <col min="4580" max="4580" width="40.6640625" style="12" customWidth="1"/>
    <col min="4581" max="4584" width="9.33203125" style="12" customWidth="1"/>
    <col min="4585" max="4833" width="9.109375" style="12"/>
    <col min="4834" max="4834" width="9.33203125" style="12" customWidth="1"/>
    <col min="4835" max="4835" width="6.6640625" style="12" customWidth="1"/>
    <col min="4836" max="4836" width="40.6640625" style="12" customWidth="1"/>
    <col min="4837" max="4840" width="9.33203125" style="12" customWidth="1"/>
    <col min="4841" max="5089" width="9.109375" style="12"/>
    <col min="5090" max="5090" width="9.33203125" style="12" customWidth="1"/>
    <col min="5091" max="5091" width="6.6640625" style="12" customWidth="1"/>
    <col min="5092" max="5092" width="40.6640625" style="12" customWidth="1"/>
    <col min="5093" max="5096" width="9.33203125" style="12" customWidth="1"/>
    <col min="5097" max="5345" width="9.109375" style="12"/>
    <col min="5346" max="5346" width="9.33203125" style="12" customWidth="1"/>
    <col min="5347" max="5347" width="6.6640625" style="12" customWidth="1"/>
    <col min="5348" max="5348" width="40.6640625" style="12" customWidth="1"/>
    <col min="5349" max="5352" width="9.33203125" style="12" customWidth="1"/>
    <col min="5353" max="5601" width="9.109375" style="12"/>
    <col min="5602" max="5602" width="9.33203125" style="12" customWidth="1"/>
    <col min="5603" max="5603" width="6.6640625" style="12" customWidth="1"/>
    <col min="5604" max="5604" width="40.6640625" style="12" customWidth="1"/>
    <col min="5605" max="5608" width="9.33203125" style="12" customWidth="1"/>
    <col min="5609" max="5857" width="9.109375" style="12"/>
    <col min="5858" max="5858" width="9.33203125" style="12" customWidth="1"/>
    <col min="5859" max="5859" width="6.6640625" style="12" customWidth="1"/>
    <col min="5860" max="5860" width="40.6640625" style="12" customWidth="1"/>
    <col min="5861" max="5864" width="9.33203125" style="12" customWidth="1"/>
    <col min="5865" max="6113" width="9.109375" style="12"/>
    <col min="6114" max="6114" width="9.33203125" style="12" customWidth="1"/>
    <col min="6115" max="6115" width="6.6640625" style="12" customWidth="1"/>
    <col min="6116" max="6116" width="40.6640625" style="12" customWidth="1"/>
    <col min="6117" max="6120" width="9.33203125" style="12" customWidth="1"/>
    <col min="6121" max="6369" width="9.109375" style="12"/>
    <col min="6370" max="6370" width="9.33203125" style="12" customWidth="1"/>
    <col min="6371" max="6371" width="6.6640625" style="12" customWidth="1"/>
    <col min="6372" max="6372" width="40.6640625" style="12" customWidth="1"/>
    <col min="6373" max="6376" width="9.33203125" style="12" customWidth="1"/>
    <col min="6377" max="6625" width="9.109375" style="12"/>
    <col min="6626" max="6626" width="9.33203125" style="12" customWidth="1"/>
    <col min="6627" max="6627" width="6.6640625" style="12" customWidth="1"/>
    <col min="6628" max="6628" width="40.6640625" style="12" customWidth="1"/>
    <col min="6629" max="6632" width="9.33203125" style="12" customWidth="1"/>
    <col min="6633" max="6881" width="9.109375" style="12"/>
    <col min="6882" max="6882" width="9.33203125" style="12" customWidth="1"/>
    <col min="6883" max="6883" width="6.6640625" style="12" customWidth="1"/>
    <col min="6884" max="6884" width="40.6640625" style="12" customWidth="1"/>
    <col min="6885" max="6888" width="9.33203125" style="12" customWidth="1"/>
    <col min="6889" max="7137" width="9.109375" style="12"/>
    <col min="7138" max="7138" width="9.33203125" style="12" customWidth="1"/>
    <col min="7139" max="7139" width="6.6640625" style="12" customWidth="1"/>
    <col min="7140" max="7140" width="40.6640625" style="12" customWidth="1"/>
    <col min="7141" max="7144" width="9.33203125" style="12" customWidth="1"/>
    <col min="7145" max="7393" width="9.109375" style="12"/>
    <col min="7394" max="7394" width="9.33203125" style="12" customWidth="1"/>
    <col min="7395" max="7395" width="6.6640625" style="12" customWidth="1"/>
    <col min="7396" max="7396" width="40.6640625" style="12" customWidth="1"/>
    <col min="7397" max="7400" width="9.33203125" style="12" customWidth="1"/>
    <col min="7401" max="7649" width="9.109375" style="12"/>
    <col min="7650" max="7650" width="9.33203125" style="12" customWidth="1"/>
    <col min="7651" max="7651" width="6.6640625" style="12" customWidth="1"/>
    <col min="7652" max="7652" width="40.6640625" style="12" customWidth="1"/>
    <col min="7653" max="7656" width="9.33203125" style="12" customWidth="1"/>
    <col min="7657" max="7905" width="9.109375" style="12"/>
    <col min="7906" max="7906" width="9.33203125" style="12" customWidth="1"/>
    <col min="7907" max="7907" width="6.6640625" style="12" customWidth="1"/>
    <col min="7908" max="7908" width="40.6640625" style="12" customWidth="1"/>
    <col min="7909" max="7912" width="9.33203125" style="12" customWidth="1"/>
    <col min="7913" max="8161" width="9.109375" style="12"/>
    <col min="8162" max="8162" width="9.33203125" style="12" customWidth="1"/>
    <col min="8163" max="8163" width="6.6640625" style="12" customWidth="1"/>
    <col min="8164" max="8164" width="40.6640625" style="12" customWidth="1"/>
    <col min="8165" max="8168" width="9.33203125" style="12" customWidth="1"/>
    <col min="8169" max="8417" width="9.109375" style="12"/>
    <col min="8418" max="8418" width="9.33203125" style="12" customWidth="1"/>
    <col min="8419" max="8419" width="6.6640625" style="12" customWidth="1"/>
    <col min="8420" max="8420" width="40.6640625" style="12" customWidth="1"/>
    <col min="8421" max="8424" width="9.33203125" style="12" customWidth="1"/>
    <col min="8425" max="8673" width="9.109375" style="12"/>
    <col min="8674" max="8674" width="9.33203125" style="12" customWidth="1"/>
    <col min="8675" max="8675" width="6.6640625" style="12" customWidth="1"/>
    <col min="8676" max="8676" width="40.6640625" style="12" customWidth="1"/>
    <col min="8677" max="8680" width="9.33203125" style="12" customWidth="1"/>
    <col min="8681" max="8929" width="9.109375" style="12"/>
    <col min="8930" max="8930" width="9.33203125" style="12" customWidth="1"/>
    <col min="8931" max="8931" width="6.6640625" style="12" customWidth="1"/>
    <col min="8932" max="8932" width="40.6640625" style="12" customWidth="1"/>
    <col min="8933" max="8936" width="9.33203125" style="12" customWidth="1"/>
    <col min="8937" max="9185" width="9.109375" style="12"/>
    <col min="9186" max="9186" width="9.33203125" style="12" customWidth="1"/>
    <col min="9187" max="9187" width="6.6640625" style="12" customWidth="1"/>
    <col min="9188" max="9188" width="40.6640625" style="12" customWidth="1"/>
    <col min="9189" max="9192" width="9.33203125" style="12" customWidth="1"/>
    <col min="9193" max="9441" width="9.109375" style="12"/>
    <col min="9442" max="9442" width="9.33203125" style="12" customWidth="1"/>
    <col min="9443" max="9443" width="6.6640625" style="12" customWidth="1"/>
    <col min="9444" max="9444" width="40.6640625" style="12" customWidth="1"/>
    <col min="9445" max="9448" width="9.33203125" style="12" customWidth="1"/>
    <col min="9449" max="9697" width="9.109375" style="12"/>
    <col min="9698" max="9698" width="9.33203125" style="12" customWidth="1"/>
    <col min="9699" max="9699" width="6.6640625" style="12" customWidth="1"/>
    <col min="9700" max="9700" width="40.6640625" style="12" customWidth="1"/>
    <col min="9701" max="9704" width="9.33203125" style="12" customWidth="1"/>
    <col min="9705" max="9953" width="9.109375" style="12"/>
    <col min="9954" max="9954" width="9.33203125" style="12" customWidth="1"/>
    <col min="9955" max="9955" width="6.6640625" style="12" customWidth="1"/>
    <col min="9956" max="9956" width="40.6640625" style="12" customWidth="1"/>
    <col min="9957" max="9960" width="9.33203125" style="12" customWidth="1"/>
    <col min="9961" max="10209" width="9.109375" style="12"/>
    <col min="10210" max="10210" width="9.33203125" style="12" customWidth="1"/>
    <col min="10211" max="10211" width="6.6640625" style="12" customWidth="1"/>
    <col min="10212" max="10212" width="40.6640625" style="12" customWidth="1"/>
    <col min="10213" max="10216" width="9.33203125" style="12" customWidth="1"/>
    <col min="10217" max="10465" width="9.109375" style="12"/>
    <col min="10466" max="10466" width="9.33203125" style="12" customWidth="1"/>
    <col min="10467" max="10467" width="6.6640625" style="12" customWidth="1"/>
    <col min="10468" max="10468" width="40.6640625" style="12" customWidth="1"/>
    <col min="10469" max="10472" width="9.33203125" style="12" customWidth="1"/>
    <col min="10473" max="10721" width="9.109375" style="12"/>
    <col min="10722" max="10722" width="9.33203125" style="12" customWidth="1"/>
    <col min="10723" max="10723" width="6.6640625" style="12" customWidth="1"/>
    <col min="10724" max="10724" width="40.6640625" style="12" customWidth="1"/>
    <col min="10725" max="10728" width="9.33203125" style="12" customWidth="1"/>
    <col min="10729" max="10977" width="9.109375" style="12"/>
    <col min="10978" max="10978" width="9.33203125" style="12" customWidth="1"/>
    <col min="10979" max="10979" width="6.6640625" style="12" customWidth="1"/>
    <col min="10980" max="10980" width="40.6640625" style="12" customWidth="1"/>
    <col min="10981" max="10984" width="9.33203125" style="12" customWidth="1"/>
    <col min="10985" max="11233" width="9.109375" style="12"/>
    <col min="11234" max="11234" width="9.33203125" style="12" customWidth="1"/>
    <col min="11235" max="11235" width="6.6640625" style="12" customWidth="1"/>
    <col min="11236" max="11236" width="40.6640625" style="12" customWidth="1"/>
    <col min="11237" max="11240" width="9.33203125" style="12" customWidth="1"/>
    <col min="11241" max="11489" width="9.109375" style="12"/>
    <col min="11490" max="11490" width="9.33203125" style="12" customWidth="1"/>
    <col min="11491" max="11491" width="6.6640625" style="12" customWidth="1"/>
    <col min="11492" max="11492" width="40.6640625" style="12" customWidth="1"/>
    <col min="11493" max="11496" width="9.33203125" style="12" customWidth="1"/>
    <col min="11497" max="11745" width="9.109375" style="12"/>
    <col min="11746" max="11746" width="9.33203125" style="12" customWidth="1"/>
    <col min="11747" max="11747" width="6.6640625" style="12" customWidth="1"/>
    <col min="11748" max="11748" width="40.6640625" style="12" customWidth="1"/>
    <col min="11749" max="11752" width="9.33203125" style="12" customWidth="1"/>
    <col min="11753" max="12001" width="9.109375" style="12"/>
    <col min="12002" max="12002" width="9.33203125" style="12" customWidth="1"/>
    <col min="12003" max="12003" width="6.6640625" style="12" customWidth="1"/>
    <col min="12004" max="12004" width="40.6640625" style="12" customWidth="1"/>
    <col min="12005" max="12008" width="9.33203125" style="12" customWidth="1"/>
    <col min="12009" max="12257" width="9.109375" style="12"/>
    <col min="12258" max="12258" width="9.33203125" style="12" customWidth="1"/>
    <col min="12259" max="12259" width="6.6640625" style="12" customWidth="1"/>
    <col min="12260" max="12260" width="40.6640625" style="12" customWidth="1"/>
    <col min="12261" max="12264" width="9.33203125" style="12" customWidth="1"/>
    <col min="12265" max="12513" width="9.109375" style="12"/>
    <col min="12514" max="12514" width="9.33203125" style="12" customWidth="1"/>
    <col min="12515" max="12515" width="6.6640625" style="12" customWidth="1"/>
    <col min="12516" max="12516" width="40.6640625" style="12" customWidth="1"/>
    <col min="12517" max="12520" width="9.33203125" style="12" customWidth="1"/>
    <col min="12521" max="12769" width="9.109375" style="12"/>
    <col min="12770" max="12770" width="9.33203125" style="12" customWidth="1"/>
    <col min="12771" max="12771" width="6.6640625" style="12" customWidth="1"/>
    <col min="12772" max="12772" width="40.6640625" style="12" customWidth="1"/>
    <col min="12773" max="12776" width="9.33203125" style="12" customWidth="1"/>
    <col min="12777" max="13025" width="9.109375" style="12"/>
    <col min="13026" max="13026" width="9.33203125" style="12" customWidth="1"/>
    <col min="13027" max="13027" width="6.6640625" style="12" customWidth="1"/>
    <col min="13028" max="13028" width="40.6640625" style="12" customWidth="1"/>
    <col min="13029" max="13032" width="9.33203125" style="12" customWidth="1"/>
    <col min="13033" max="13281" width="9.109375" style="12"/>
    <col min="13282" max="13282" width="9.33203125" style="12" customWidth="1"/>
    <col min="13283" max="13283" width="6.6640625" style="12" customWidth="1"/>
    <col min="13284" max="13284" width="40.6640625" style="12" customWidth="1"/>
    <col min="13285" max="13288" width="9.33203125" style="12" customWidth="1"/>
    <col min="13289" max="13537" width="9.109375" style="12"/>
    <col min="13538" max="13538" width="9.33203125" style="12" customWidth="1"/>
    <col min="13539" max="13539" width="6.6640625" style="12" customWidth="1"/>
    <col min="13540" max="13540" width="40.6640625" style="12" customWidth="1"/>
    <col min="13541" max="13544" width="9.33203125" style="12" customWidth="1"/>
    <col min="13545" max="13793" width="9.109375" style="12"/>
    <col min="13794" max="13794" width="9.33203125" style="12" customWidth="1"/>
    <col min="13795" max="13795" width="6.6640625" style="12" customWidth="1"/>
    <col min="13796" max="13796" width="40.6640625" style="12" customWidth="1"/>
    <col min="13797" max="13800" width="9.33203125" style="12" customWidth="1"/>
    <col min="13801" max="14049" width="9.109375" style="12"/>
    <col min="14050" max="14050" width="9.33203125" style="12" customWidth="1"/>
    <col min="14051" max="14051" width="6.6640625" style="12" customWidth="1"/>
    <col min="14052" max="14052" width="40.6640625" style="12" customWidth="1"/>
    <col min="14053" max="14056" width="9.33203125" style="12" customWidth="1"/>
    <col min="14057" max="14305" width="9.109375" style="12"/>
    <col min="14306" max="14306" width="9.33203125" style="12" customWidth="1"/>
    <col min="14307" max="14307" width="6.6640625" style="12" customWidth="1"/>
    <col min="14308" max="14308" width="40.6640625" style="12" customWidth="1"/>
    <col min="14309" max="14312" width="9.33203125" style="12" customWidth="1"/>
    <col min="14313" max="14561" width="9.109375" style="12"/>
    <col min="14562" max="14562" width="9.33203125" style="12" customWidth="1"/>
    <col min="14563" max="14563" width="6.6640625" style="12" customWidth="1"/>
    <col min="14564" max="14564" width="40.6640625" style="12" customWidth="1"/>
    <col min="14565" max="14568" width="9.33203125" style="12" customWidth="1"/>
    <col min="14569" max="14817" width="9.109375" style="12"/>
    <col min="14818" max="14818" width="9.33203125" style="12" customWidth="1"/>
    <col min="14819" max="14819" width="6.6640625" style="12" customWidth="1"/>
    <col min="14820" max="14820" width="40.6640625" style="12" customWidth="1"/>
    <col min="14821" max="14824" width="9.33203125" style="12" customWidth="1"/>
    <col min="14825" max="15073" width="9.109375" style="12"/>
    <col min="15074" max="15074" width="9.33203125" style="12" customWidth="1"/>
    <col min="15075" max="15075" width="6.6640625" style="12" customWidth="1"/>
    <col min="15076" max="15076" width="40.6640625" style="12" customWidth="1"/>
    <col min="15077" max="15080" width="9.33203125" style="12" customWidth="1"/>
    <col min="15081" max="15329" width="9.109375" style="12"/>
    <col min="15330" max="15330" width="9.33203125" style="12" customWidth="1"/>
    <col min="15331" max="15331" width="6.6640625" style="12" customWidth="1"/>
    <col min="15332" max="15332" width="40.6640625" style="12" customWidth="1"/>
    <col min="15333" max="15336" width="9.33203125" style="12" customWidth="1"/>
    <col min="15337" max="15585" width="9.109375" style="12"/>
    <col min="15586" max="15586" width="9.33203125" style="12" customWidth="1"/>
    <col min="15587" max="15587" width="6.6640625" style="12" customWidth="1"/>
    <col min="15588" max="15588" width="40.6640625" style="12" customWidth="1"/>
    <col min="15589" max="15592" width="9.33203125" style="12" customWidth="1"/>
    <col min="15593" max="15841" width="9.109375" style="12"/>
    <col min="15842" max="15842" width="9.33203125" style="12" customWidth="1"/>
    <col min="15843" max="15843" width="6.6640625" style="12" customWidth="1"/>
    <col min="15844" max="15844" width="40.6640625" style="12" customWidth="1"/>
    <col min="15845" max="15848" width="9.33203125" style="12" customWidth="1"/>
    <col min="15849" max="16097" width="9.109375" style="12"/>
    <col min="16098" max="16098" width="9.33203125" style="12" customWidth="1"/>
    <col min="16099" max="16099" width="6.6640625" style="12" customWidth="1"/>
    <col min="16100" max="16100" width="40.6640625" style="12" customWidth="1"/>
    <col min="16101" max="16104" width="9.33203125" style="12" customWidth="1"/>
    <col min="16105" max="16384" width="9.109375" style="12"/>
  </cols>
  <sheetData>
    <row r="1" spans="1:7" x14ac:dyDescent="0.25">
      <c r="A1" s="22" t="s">
        <v>2141</v>
      </c>
      <c r="B1" s="587"/>
      <c r="C1" s="587"/>
      <c r="D1" s="771" t="s">
        <v>27</v>
      </c>
      <c r="E1" s="771"/>
      <c r="F1" s="771"/>
      <c r="G1" s="771"/>
    </row>
    <row r="2" spans="1:7" ht="12.75" customHeight="1" x14ac:dyDescent="0.25">
      <c r="A2" s="23" t="s">
        <v>0</v>
      </c>
      <c r="B2" s="23"/>
      <c r="C2" s="9" t="s">
        <v>1</v>
      </c>
      <c r="D2" s="9" t="s">
        <v>2</v>
      </c>
      <c r="E2" s="9" t="s">
        <v>3</v>
      </c>
      <c r="F2" s="9" t="s">
        <v>4</v>
      </c>
      <c r="G2" s="9" t="s">
        <v>5</v>
      </c>
    </row>
    <row r="3" spans="1:7" x14ac:dyDescent="0.25">
      <c r="A3" s="13"/>
      <c r="B3" s="13"/>
      <c r="C3" s="173"/>
      <c r="D3" s="11"/>
      <c r="E3" s="11"/>
      <c r="F3" s="11"/>
      <c r="G3" s="173"/>
    </row>
    <row r="4" spans="1:7" x14ac:dyDescent="0.25">
      <c r="A4" s="668"/>
      <c r="B4" s="668"/>
      <c r="C4" s="15"/>
      <c r="D4" s="17"/>
      <c r="E4" s="17"/>
      <c r="F4" s="17"/>
      <c r="G4" s="15"/>
    </row>
    <row r="5" spans="1:7" x14ac:dyDescent="0.25">
      <c r="A5" s="668" t="s">
        <v>2142</v>
      </c>
      <c r="B5" s="668"/>
      <c r="C5" s="666" t="s">
        <v>28</v>
      </c>
      <c r="D5" s="17"/>
      <c r="E5" s="17"/>
      <c r="F5" s="17"/>
      <c r="G5" s="189"/>
    </row>
    <row r="6" spans="1:7" x14ac:dyDescent="0.25">
      <c r="A6" s="668"/>
      <c r="B6" s="668" t="s">
        <v>2144</v>
      </c>
      <c r="C6" s="15" t="s">
        <v>2149</v>
      </c>
      <c r="D6" s="11" t="s">
        <v>1152</v>
      </c>
      <c r="E6" s="17">
        <v>75500</v>
      </c>
      <c r="F6" s="187"/>
      <c r="G6" s="172">
        <f>E6*F6</f>
        <v>0</v>
      </c>
    </row>
    <row r="7" spans="1:7" x14ac:dyDescent="0.25">
      <c r="A7" s="668"/>
      <c r="B7" s="668" t="s">
        <v>2145</v>
      </c>
      <c r="C7" s="15" t="s">
        <v>1855</v>
      </c>
      <c r="D7" s="11" t="s">
        <v>1152</v>
      </c>
      <c r="E7" s="17">
        <v>75500</v>
      </c>
      <c r="F7" s="187"/>
      <c r="G7" s="172">
        <f>E7*F7</f>
        <v>0</v>
      </c>
    </row>
    <row r="8" spans="1:7" x14ac:dyDescent="0.25">
      <c r="A8" s="668" t="s">
        <v>2151</v>
      </c>
      <c r="B8" s="668"/>
      <c r="C8" s="32" t="s">
        <v>30</v>
      </c>
      <c r="D8" s="11"/>
      <c r="E8" s="17"/>
      <c r="F8" s="191"/>
      <c r="G8" s="190"/>
    </row>
    <row r="9" spans="1:7" ht="15.6" x14ac:dyDescent="0.25">
      <c r="A9" s="668"/>
      <c r="B9" s="668" t="s">
        <v>2152</v>
      </c>
      <c r="C9" s="15" t="s">
        <v>2154</v>
      </c>
      <c r="D9" s="17" t="s">
        <v>124</v>
      </c>
      <c r="E9" s="17">
        <v>80</v>
      </c>
      <c r="F9" s="187"/>
      <c r="G9" s="172">
        <f>E9*F9</f>
        <v>0</v>
      </c>
    </row>
    <row r="10" spans="1:7" ht="15.6" x14ac:dyDescent="0.25">
      <c r="A10" s="668"/>
      <c r="B10" s="668" t="s">
        <v>2153</v>
      </c>
      <c r="C10" s="15" t="s">
        <v>2155</v>
      </c>
      <c r="D10" s="17" t="s">
        <v>124</v>
      </c>
      <c r="E10" s="17">
        <v>80</v>
      </c>
      <c r="F10" s="187"/>
      <c r="G10" s="172">
        <f>E10*F10</f>
        <v>0</v>
      </c>
    </row>
    <row r="11" spans="1:7" ht="39.6" x14ac:dyDescent="0.25">
      <c r="A11" s="668" t="s">
        <v>2156</v>
      </c>
      <c r="B11" s="668"/>
      <c r="C11" s="666" t="s">
        <v>2157</v>
      </c>
      <c r="D11" s="11" t="s">
        <v>1152</v>
      </c>
      <c r="E11" s="17">
        <v>1300</v>
      </c>
      <c r="F11" s="187"/>
      <c r="G11" s="172">
        <f>E11*F11</f>
        <v>0</v>
      </c>
    </row>
    <row r="12" spans="1:7" x14ac:dyDescent="0.25">
      <c r="A12" s="668"/>
      <c r="B12" s="668"/>
      <c r="C12" s="623"/>
      <c r="D12" s="11"/>
      <c r="E12" s="17"/>
      <c r="F12" s="191"/>
      <c r="G12" s="190"/>
    </row>
    <row r="13" spans="1:7" x14ac:dyDescent="0.25">
      <c r="A13" s="15"/>
      <c r="B13" s="15"/>
      <c r="C13" s="15"/>
      <c r="D13" s="17"/>
      <c r="E13" s="17"/>
      <c r="F13" s="191"/>
      <c r="G13" s="190"/>
    </row>
    <row r="14" spans="1:7" x14ac:dyDescent="0.25">
      <c r="A14" s="183" t="s">
        <v>34</v>
      </c>
      <c r="B14" s="183"/>
      <c r="C14" s="183"/>
      <c r="D14" s="179"/>
      <c r="E14" s="185"/>
      <c r="F14" s="198"/>
      <c r="G14" s="174">
        <f>SUM(G5:G13)</f>
        <v>0</v>
      </c>
    </row>
    <row r="1048290" spans="4:4" x14ac:dyDescent="0.25">
      <c r="D1048290" s="11"/>
    </row>
  </sheetData>
  <sheetProtection algorithmName="SHA-512" hashValue="tVjuNvLCJcHKiJcxayA9vzSgrVXtcPQVxBuo1pxC/wW3TuR7V2DRqVY1OfFJi10wNn33o2gqVI52gIlZDnFIKA==" saltValue="xhcG0J1Ho/uW9YCiEH2MXg==" spinCount="100000" sheet="1" objects="1" scenarios="1" selectLockedCells="1"/>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2269F-43CD-44D0-A5B4-A4A2AB7A47E0}">
  <sheetPr codeName="Sheet34"/>
  <dimension ref="A1:I104829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2158</v>
      </c>
      <c r="B1" s="40"/>
      <c r="C1" s="40"/>
      <c r="D1" s="40"/>
      <c r="E1" s="774" t="s">
        <v>2159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2150</v>
      </c>
      <c r="B5" s="192"/>
      <c r="C5" s="193"/>
      <c r="D5" s="150" t="s">
        <v>2160</v>
      </c>
      <c r="E5" s="17"/>
      <c r="F5" s="17"/>
      <c r="G5" s="17"/>
      <c r="H5" s="189"/>
    </row>
    <row r="6" spans="1:9" x14ac:dyDescent="0.25">
      <c r="A6" s="192"/>
      <c r="B6" s="192" t="s">
        <v>2161</v>
      </c>
      <c r="C6" s="193"/>
      <c r="D6" s="64" t="s">
        <v>4356</v>
      </c>
      <c r="E6" s="27"/>
      <c r="F6" s="17"/>
      <c r="G6" s="17"/>
      <c r="H6" s="189"/>
    </row>
    <row r="7" spans="1:9" ht="26.4" x14ac:dyDescent="0.25">
      <c r="A7" s="192"/>
      <c r="B7" s="192"/>
      <c r="C7" s="193" t="s">
        <v>37</v>
      </c>
      <c r="D7" s="283" t="s">
        <v>4860</v>
      </c>
      <c r="E7" s="27" t="s">
        <v>1152</v>
      </c>
      <c r="F7" s="161"/>
      <c r="G7" s="187"/>
      <c r="H7" s="89">
        <f>F7*G7</f>
        <v>0</v>
      </c>
      <c r="I7" s="307" t="s">
        <v>5398</v>
      </c>
    </row>
    <row r="8" spans="1:9" x14ac:dyDescent="0.25">
      <c r="A8" s="192"/>
      <c r="B8" s="192" t="s">
        <v>2162</v>
      </c>
      <c r="C8" s="193"/>
      <c r="D8" s="283" t="s">
        <v>4357</v>
      </c>
      <c r="E8" s="27"/>
      <c r="F8" s="17"/>
      <c r="G8" s="191"/>
      <c r="H8" s="190"/>
    </row>
    <row r="9" spans="1:9" ht="26.4" x14ac:dyDescent="0.25">
      <c r="A9" s="192"/>
      <c r="B9" s="192"/>
      <c r="C9" s="193" t="s">
        <v>37</v>
      </c>
      <c r="D9" s="283" t="s">
        <v>4860</v>
      </c>
      <c r="E9" s="27" t="s">
        <v>1152</v>
      </c>
      <c r="F9" s="161"/>
      <c r="G9" s="187"/>
      <c r="H9" s="89">
        <f>F9*G9</f>
        <v>0</v>
      </c>
      <c r="I9" s="307" t="s">
        <v>5398</v>
      </c>
    </row>
    <row r="10" spans="1:9" x14ac:dyDescent="0.25">
      <c r="A10" s="192"/>
      <c r="B10" s="192" t="s">
        <v>2163</v>
      </c>
      <c r="C10" s="193"/>
      <c r="D10" s="283" t="s">
        <v>2165</v>
      </c>
      <c r="E10" s="27" t="s">
        <v>1152</v>
      </c>
      <c r="F10" s="161"/>
      <c r="G10" s="187"/>
      <c r="H10" s="89">
        <f>F10*G10</f>
        <v>0</v>
      </c>
    </row>
    <row r="11" spans="1:9" ht="26.4" x14ac:dyDescent="0.25">
      <c r="A11" s="192"/>
      <c r="B11" s="192" t="s">
        <v>2164</v>
      </c>
      <c r="C11" s="193"/>
      <c r="D11" s="283" t="s">
        <v>4861</v>
      </c>
      <c r="E11" s="27" t="s">
        <v>1152</v>
      </c>
      <c r="F11" s="161"/>
      <c r="G11" s="187"/>
      <c r="H11" s="89">
        <f>F11*G11</f>
        <v>0</v>
      </c>
      <c r="I11" s="307" t="s">
        <v>5398</v>
      </c>
    </row>
    <row r="12" spans="1:9" ht="26.4" x14ac:dyDescent="0.25">
      <c r="A12" s="192" t="s">
        <v>2166</v>
      </c>
      <c r="B12" s="192"/>
      <c r="C12" s="193"/>
      <c r="D12" s="284" t="s">
        <v>2167</v>
      </c>
      <c r="E12" s="17"/>
      <c r="F12" s="17"/>
      <c r="G12" s="191"/>
      <c r="H12" s="190"/>
    </row>
    <row r="13" spans="1:9" x14ac:dyDescent="0.25">
      <c r="A13" s="192"/>
      <c r="B13" s="192" t="s">
        <v>2168</v>
      </c>
      <c r="C13" s="193"/>
      <c r="D13" s="283" t="s">
        <v>4356</v>
      </c>
      <c r="E13" s="17"/>
      <c r="F13" s="17"/>
      <c r="G13" s="191"/>
      <c r="H13" s="190"/>
    </row>
    <row r="14" spans="1:9" ht="26.4" x14ac:dyDescent="0.25">
      <c r="A14" s="192"/>
      <c r="B14" s="192"/>
      <c r="C14" s="193" t="s">
        <v>37</v>
      </c>
      <c r="D14" s="283" t="s">
        <v>4860</v>
      </c>
      <c r="E14" s="27" t="s">
        <v>1152</v>
      </c>
      <c r="F14" s="161"/>
      <c r="G14" s="187"/>
      <c r="H14" s="89">
        <f>F14*G14</f>
        <v>0</v>
      </c>
      <c r="I14" s="307" t="s">
        <v>5398</v>
      </c>
    </row>
    <row r="15" spans="1:9" x14ac:dyDescent="0.25">
      <c r="A15" s="192"/>
      <c r="B15" s="192" t="s">
        <v>2169</v>
      </c>
      <c r="C15" s="193"/>
      <c r="D15" s="283" t="s">
        <v>4357</v>
      </c>
      <c r="E15" s="17"/>
      <c r="F15" s="17"/>
      <c r="G15" s="191"/>
      <c r="H15" s="190"/>
    </row>
    <row r="16" spans="1:9" ht="26.4" x14ac:dyDescent="0.25">
      <c r="A16" s="192"/>
      <c r="B16" s="192"/>
      <c r="C16" s="193" t="s">
        <v>37</v>
      </c>
      <c r="D16" s="283" t="s">
        <v>4860</v>
      </c>
      <c r="E16" s="27" t="s">
        <v>1152</v>
      </c>
      <c r="F16" s="161"/>
      <c r="G16" s="187"/>
      <c r="H16" s="89">
        <f>F16*G16</f>
        <v>0</v>
      </c>
      <c r="I16" s="307" t="s">
        <v>5398</v>
      </c>
    </row>
    <row r="17" spans="1:9" x14ac:dyDescent="0.25">
      <c r="A17" s="192"/>
      <c r="B17" s="192" t="s">
        <v>2170</v>
      </c>
      <c r="C17" s="193"/>
      <c r="D17" s="283" t="s">
        <v>2172</v>
      </c>
      <c r="E17" s="27" t="s">
        <v>1152</v>
      </c>
      <c r="F17" s="161"/>
      <c r="G17" s="187"/>
      <c r="H17" s="89">
        <f>F17*G17</f>
        <v>0</v>
      </c>
    </row>
    <row r="18" spans="1:9" ht="26.4" x14ac:dyDescent="0.25">
      <c r="A18" s="192"/>
      <c r="B18" s="192" t="s">
        <v>2171</v>
      </c>
      <c r="C18" s="193"/>
      <c r="D18" s="283" t="s">
        <v>4861</v>
      </c>
      <c r="E18" s="27" t="s">
        <v>1152</v>
      </c>
      <c r="F18" s="161"/>
      <c r="G18" s="187"/>
      <c r="H18" s="89">
        <f>F18*G18</f>
        <v>0</v>
      </c>
      <c r="I18" s="307" t="s">
        <v>5398</v>
      </c>
    </row>
    <row r="19" spans="1:9" x14ac:dyDescent="0.25">
      <c r="A19" s="192"/>
      <c r="B19" s="192"/>
      <c r="C19" s="193"/>
      <c r="D19" s="175"/>
      <c r="E19" s="17"/>
      <c r="F19" s="17"/>
      <c r="G19" s="191"/>
      <c r="H19" s="190"/>
    </row>
    <row r="20" spans="1:9" x14ac:dyDescent="0.25">
      <c r="A20" s="192"/>
      <c r="B20" s="192"/>
      <c r="C20" s="193"/>
      <c r="D20" s="157"/>
      <c r="E20" s="17"/>
      <c r="F20" s="17"/>
      <c r="G20" s="191"/>
      <c r="H20" s="190"/>
      <c r="I20" s="323" t="s">
        <v>5421</v>
      </c>
    </row>
    <row r="21" spans="1:9" x14ac:dyDescent="0.25">
      <c r="A21" s="64"/>
      <c r="B21" s="64"/>
      <c r="C21" s="161"/>
      <c r="D21" s="60"/>
      <c r="E21" s="17"/>
      <c r="F21" s="17"/>
      <c r="G21" s="191"/>
      <c r="H21" s="190"/>
    </row>
    <row r="22" spans="1:9" x14ac:dyDescent="0.25">
      <c r="A22" s="168" t="s">
        <v>34</v>
      </c>
      <c r="B22" s="168"/>
      <c r="C22" s="168"/>
      <c r="D22" s="168"/>
      <c r="E22" s="179"/>
      <c r="F22" s="185"/>
      <c r="G22" s="198"/>
      <c r="H22" s="174">
        <f>SUM(H5:H21)</f>
        <v>0</v>
      </c>
    </row>
    <row r="1048298" spans="5:5" x14ac:dyDescent="0.25">
      <c r="E1048298"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AE7C8-1D9C-4347-A87E-7DC0BBB97945}">
  <sheetPr codeName="Sheet35"/>
  <dimension ref="A1:I1048288"/>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2173</v>
      </c>
      <c r="B1" s="40"/>
      <c r="C1" s="40"/>
      <c r="D1" s="774" t="s">
        <v>2174</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6"/>
      <c r="G3" s="5"/>
    </row>
    <row r="4" spans="1:9" x14ac:dyDescent="0.25">
      <c r="A4" s="192"/>
      <c r="B4" s="192"/>
      <c r="C4" s="64"/>
      <c r="D4" s="17"/>
      <c r="E4" s="17"/>
      <c r="F4" s="17"/>
      <c r="G4" s="15"/>
    </row>
    <row r="5" spans="1:9" x14ac:dyDescent="0.25">
      <c r="A5" s="192" t="s">
        <v>2175</v>
      </c>
      <c r="B5" s="192"/>
      <c r="C5" s="150" t="s">
        <v>2176</v>
      </c>
      <c r="D5" s="17"/>
      <c r="E5" s="17"/>
      <c r="F5" s="17"/>
      <c r="G5" s="189"/>
    </row>
    <row r="6" spans="1:9" ht="39.6" x14ac:dyDescent="0.25">
      <c r="A6" s="192"/>
      <c r="B6" s="192" t="s">
        <v>2177</v>
      </c>
      <c r="C6" s="283" t="s">
        <v>5409</v>
      </c>
      <c r="D6" s="17" t="s">
        <v>124</v>
      </c>
      <c r="E6" s="161"/>
      <c r="F6" s="187"/>
      <c r="G6" s="89">
        <f>E6*F6</f>
        <v>0</v>
      </c>
      <c r="H6" s="307" t="s">
        <v>5398</v>
      </c>
      <c r="I6" s="323" t="s">
        <v>5442</v>
      </c>
    </row>
    <row r="7" spans="1:9" ht="39.6" x14ac:dyDescent="0.25">
      <c r="A7" s="192"/>
      <c r="B7" s="192" t="s">
        <v>2178</v>
      </c>
      <c r="C7" s="283" t="s">
        <v>5410</v>
      </c>
      <c r="D7" s="17" t="s">
        <v>124</v>
      </c>
      <c r="E7" s="161"/>
      <c r="F7" s="187"/>
      <c r="G7" s="89">
        <f>E7*F7</f>
        <v>0</v>
      </c>
      <c r="H7" s="307" t="s">
        <v>5398</v>
      </c>
      <c r="I7" s="323" t="s">
        <v>5442</v>
      </c>
    </row>
    <row r="8" spans="1:9" ht="39.6" x14ac:dyDescent="0.25">
      <c r="A8" s="192"/>
      <c r="B8" s="192" t="s">
        <v>2179</v>
      </c>
      <c r="C8" s="283" t="s">
        <v>5411</v>
      </c>
      <c r="D8" s="17" t="s">
        <v>124</v>
      </c>
      <c r="E8" s="161"/>
      <c r="F8" s="187"/>
      <c r="G8" s="89">
        <f>E8*F8</f>
        <v>0</v>
      </c>
      <c r="H8" s="307" t="s">
        <v>5398</v>
      </c>
      <c r="I8" s="323" t="s">
        <v>5443</v>
      </c>
    </row>
    <row r="9" spans="1:9" x14ac:dyDescent="0.25">
      <c r="A9" s="192"/>
      <c r="B9" s="192"/>
      <c r="C9" s="64"/>
      <c r="D9" s="17"/>
      <c r="E9" s="17"/>
      <c r="F9" s="17"/>
      <c r="G9" s="189"/>
    </row>
    <row r="10" spans="1:9" x14ac:dyDescent="0.25">
      <c r="A10" s="192"/>
      <c r="B10" s="192"/>
      <c r="C10" s="157"/>
      <c r="D10" s="17"/>
      <c r="E10" s="17"/>
      <c r="F10" s="17"/>
      <c r="G10" s="189"/>
      <c r="H10" s="323" t="s">
        <v>5421</v>
      </c>
    </row>
    <row r="11" spans="1:9" x14ac:dyDescent="0.25">
      <c r="A11" s="64"/>
      <c r="B11" s="64"/>
      <c r="C11" s="60"/>
      <c r="D11" s="17"/>
      <c r="E11" s="17"/>
      <c r="F11" s="17"/>
      <c r="G11" s="189"/>
    </row>
    <row r="12" spans="1:9" x14ac:dyDescent="0.25">
      <c r="A12" s="168" t="s">
        <v>34</v>
      </c>
      <c r="B12" s="168"/>
      <c r="C12" s="168"/>
      <c r="D12" s="179"/>
      <c r="E12" s="185"/>
      <c r="F12" s="185"/>
      <c r="G12" s="174">
        <f>SUM(G5:G11)</f>
        <v>0</v>
      </c>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8B7E0-579A-466F-B846-AD099801FC1A}">
  <sheetPr codeName="Sheet36"/>
  <dimension ref="A1:I1048292"/>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2180</v>
      </c>
      <c r="B1" s="40"/>
      <c r="C1" s="40"/>
      <c r="D1" s="40"/>
      <c r="E1" s="774" t="s">
        <v>2181</v>
      </c>
      <c r="F1" s="774"/>
      <c r="G1" s="774"/>
      <c r="H1" s="774"/>
    </row>
    <row r="2" spans="1:9" x14ac:dyDescent="0.25">
      <c r="A2" s="42" t="s">
        <v>0</v>
      </c>
      <c r="B2" s="42"/>
      <c r="C2" s="97"/>
      <c r="D2" s="43" t="s">
        <v>1</v>
      </c>
      <c r="E2" s="9" t="s">
        <v>2</v>
      </c>
      <c r="F2" s="9" t="s">
        <v>3</v>
      </c>
      <c r="G2" s="9" t="s">
        <v>4</v>
      </c>
      <c r="H2" s="9"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2182</v>
      </c>
      <c r="B5" s="192"/>
      <c r="C5" s="193"/>
      <c r="D5" s="150" t="s">
        <v>2183</v>
      </c>
      <c r="E5" s="17"/>
      <c r="F5" s="17"/>
      <c r="G5" s="17"/>
      <c r="H5" s="189"/>
    </row>
    <row r="6" spans="1:9" ht="26.4" x14ac:dyDescent="0.25">
      <c r="A6" s="192"/>
      <c r="B6" s="192" t="s">
        <v>2184</v>
      </c>
      <c r="C6" s="193"/>
      <c r="D6" s="64" t="s">
        <v>4358</v>
      </c>
      <c r="E6" s="27" t="s">
        <v>1152</v>
      </c>
      <c r="F6" s="161"/>
      <c r="G6" s="187"/>
      <c r="H6" s="89">
        <f>F6*G6</f>
        <v>0</v>
      </c>
    </row>
    <row r="7" spans="1:9" x14ac:dyDescent="0.25">
      <c r="A7" s="192"/>
      <c r="B7" s="192" t="s">
        <v>2185</v>
      </c>
      <c r="C7" s="193"/>
      <c r="D7" s="64" t="s">
        <v>2186</v>
      </c>
      <c r="E7" s="17"/>
      <c r="F7" s="17"/>
      <c r="G7" s="191"/>
      <c r="H7" s="190"/>
    </row>
    <row r="8" spans="1:9" ht="26.4" x14ac:dyDescent="0.25">
      <c r="A8" s="192"/>
      <c r="B8" s="192"/>
      <c r="C8" s="193" t="s">
        <v>37</v>
      </c>
      <c r="D8" s="283" t="s">
        <v>4862</v>
      </c>
      <c r="E8" s="17" t="s">
        <v>133</v>
      </c>
      <c r="F8" s="161"/>
      <c r="G8" s="187"/>
      <c r="H8" s="89">
        <f>F8*G8</f>
        <v>0</v>
      </c>
      <c r="I8" s="307" t="s">
        <v>5398</v>
      </c>
    </row>
    <row r="9" spans="1:9" ht="26.4" x14ac:dyDescent="0.25">
      <c r="A9" s="192"/>
      <c r="B9" s="192"/>
      <c r="C9" s="193" t="s">
        <v>39</v>
      </c>
      <c r="D9" s="283" t="s">
        <v>4863</v>
      </c>
      <c r="E9" s="27" t="s">
        <v>133</v>
      </c>
      <c r="F9" s="161"/>
      <c r="G9" s="187"/>
      <c r="H9" s="89">
        <f>F9*G9</f>
        <v>0</v>
      </c>
      <c r="I9" s="307" t="s">
        <v>5398</v>
      </c>
    </row>
    <row r="10" spans="1:9" ht="26.4" x14ac:dyDescent="0.25">
      <c r="A10" s="192"/>
      <c r="B10" s="192"/>
      <c r="C10" s="193" t="s">
        <v>59</v>
      </c>
      <c r="D10" s="283" t="s">
        <v>4864</v>
      </c>
      <c r="E10" s="27" t="s">
        <v>133</v>
      </c>
      <c r="F10" s="161"/>
      <c r="G10" s="187"/>
      <c r="H10" s="89">
        <f>F10*G10</f>
        <v>0</v>
      </c>
      <c r="I10" s="307" t="s">
        <v>5398</v>
      </c>
    </row>
    <row r="11" spans="1:9" ht="26.4" x14ac:dyDescent="0.25">
      <c r="A11" s="192"/>
      <c r="B11" s="192"/>
      <c r="C11" s="193" t="s">
        <v>42</v>
      </c>
      <c r="D11" s="283" t="s">
        <v>4865</v>
      </c>
      <c r="E11" s="17" t="s">
        <v>124</v>
      </c>
      <c r="F11" s="161"/>
      <c r="G11" s="187"/>
      <c r="H11" s="89">
        <f>F11*G11</f>
        <v>0</v>
      </c>
      <c r="I11" s="307" t="s">
        <v>5398</v>
      </c>
    </row>
    <row r="12" spans="1:9" ht="26.4" x14ac:dyDescent="0.25">
      <c r="A12" s="192"/>
      <c r="B12" s="192"/>
      <c r="C12" s="193" t="s">
        <v>43</v>
      </c>
      <c r="D12" s="283" t="s">
        <v>4866</v>
      </c>
      <c r="E12" s="17" t="s">
        <v>124</v>
      </c>
      <c r="F12" s="161"/>
      <c r="G12" s="187"/>
      <c r="H12" s="89">
        <f>F12*G12</f>
        <v>0</v>
      </c>
      <c r="I12" s="307" t="s">
        <v>5398</v>
      </c>
    </row>
    <row r="13" spans="1:9" x14ac:dyDescent="0.25">
      <c r="A13" s="192"/>
      <c r="B13" s="192"/>
      <c r="C13" s="193"/>
      <c r="D13" s="64"/>
      <c r="E13" s="27"/>
      <c r="F13" s="17"/>
      <c r="G13" s="191"/>
      <c r="H13" s="190"/>
    </row>
    <row r="14" spans="1:9" x14ac:dyDescent="0.25">
      <c r="A14" s="192"/>
      <c r="B14" s="192"/>
      <c r="C14" s="193"/>
      <c r="D14" s="157"/>
      <c r="E14" s="17"/>
      <c r="F14" s="17"/>
      <c r="G14" s="191"/>
      <c r="H14" s="190"/>
      <c r="I14" s="323" t="s">
        <v>5421</v>
      </c>
    </row>
    <row r="15" spans="1:9" x14ac:dyDescent="0.25">
      <c r="A15" s="64"/>
      <c r="B15" s="64"/>
      <c r="C15" s="161"/>
      <c r="D15" s="60"/>
      <c r="E15" s="17"/>
      <c r="F15" s="17"/>
      <c r="G15" s="191"/>
      <c r="H15" s="190"/>
    </row>
    <row r="16" spans="1:9" x14ac:dyDescent="0.25">
      <c r="A16" s="168" t="s">
        <v>34</v>
      </c>
      <c r="B16" s="168"/>
      <c r="C16" s="168"/>
      <c r="D16" s="168"/>
      <c r="E16" s="179"/>
      <c r="F16" s="185"/>
      <c r="G16" s="198"/>
      <c r="H16" s="174">
        <f>SUM(H5:H15)</f>
        <v>0</v>
      </c>
    </row>
    <row r="1048292" spans="5:5" x14ac:dyDescent="0.25">
      <c r="E1048292"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8AA87-5C02-496C-AFDE-346520379C70}">
  <sheetPr codeName="Sheet37"/>
  <dimension ref="A1:I104829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2187</v>
      </c>
      <c r="B1" s="40"/>
      <c r="C1" s="40"/>
      <c r="D1" s="40"/>
      <c r="E1" s="774" t="s">
        <v>2188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89"/>
    </row>
    <row r="5" spans="1:9" x14ac:dyDescent="0.25">
      <c r="A5" s="192" t="s">
        <v>2190</v>
      </c>
      <c r="B5" s="192"/>
      <c r="C5" s="193"/>
      <c r="D5" s="150" t="s">
        <v>2189</v>
      </c>
      <c r="E5" s="17"/>
      <c r="F5" s="17"/>
      <c r="G5" s="17"/>
      <c r="H5" s="189"/>
    </row>
    <row r="6" spans="1:9" x14ac:dyDescent="0.25">
      <c r="A6" s="192"/>
      <c r="B6" s="192" t="s">
        <v>2191</v>
      </c>
      <c r="C6" s="193"/>
      <c r="D6" s="64" t="s">
        <v>2197</v>
      </c>
      <c r="E6" s="27"/>
      <c r="F6" s="17"/>
      <c r="G6" s="17"/>
      <c r="H6" s="189"/>
    </row>
    <row r="7" spans="1:9" x14ac:dyDescent="0.25">
      <c r="A7" s="192"/>
      <c r="B7" s="192"/>
      <c r="C7" s="193" t="s">
        <v>37</v>
      </c>
      <c r="D7" s="64" t="s">
        <v>2198</v>
      </c>
      <c r="E7" s="27" t="s">
        <v>136</v>
      </c>
      <c r="F7" s="161"/>
      <c r="G7" s="187"/>
      <c r="H7" s="89">
        <f>F7*G7</f>
        <v>0</v>
      </c>
    </row>
    <row r="8" spans="1:9" x14ac:dyDescent="0.25">
      <c r="A8" s="192"/>
      <c r="B8" s="192"/>
      <c r="C8" s="193" t="s">
        <v>39</v>
      </c>
      <c r="D8" s="64" t="s">
        <v>2199</v>
      </c>
      <c r="E8" s="205" t="s">
        <v>136</v>
      </c>
      <c r="F8" s="161"/>
      <c r="G8" s="187"/>
      <c r="H8" s="89">
        <f>F8*G8</f>
        <v>0</v>
      </c>
    </row>
    <row r="9" spans="1:9" x14ac:dyDescent="0.25">
      <c r="A9" s="192"/>
      <c r="B9" s="192" t="s">
        <v>2192</v>
      </c>
      <c r="C9" s="193"/>
      <c r="D9" s="64" t="s">
        <v>2200</v>
      </c>
      <c r="E9" s="27" t="s">
        <v>1152</v>
      </c>
      <c r="F9" s="161"/>
      <c r="G9" s="187"/>
      <c r="H9" s="89">
        <f>F9*G9</f>
        <v>0</v>
      </c>
    </row>
    <row r="10" spans="1:9" x14ac:dyDescent="0.25">
      <c r="A10" s="192"/>
      <c r="B10" s="192" t="s">
        <v>2193</v>
      </c>
      <c r="C10" s="193"/>
      <c r="D10" s="283" t="s">
        <v>4867</v>
      </c>
      <c r="E10" s="17" t="s">
        <v>1152</v>
      </c>
      <c r="F10" s="161"/>
      <c r="G10" s="187"/>
      <c r="H10" s="89">
        <f>F10*G10</f>
        <v>0</v>
      </c>
      <c r="I10" s="307" t="s">
        <v>5398</v>
      </c>
    </row>
    <row r="11" spans="1:9" x14ac:dyDescent="0.25">
      <c r="A11" s="192"/>
      <c r="B11" s="192" t="s">
        <v>2194</v>
      </c>
      <c r="C11" s="193"/>
      <c r="D11" s="283" t="s">
        <v>2201</v>
      </c>
      <c r="E11" s="27"/>
      <c r="F11" s="17"/>
      <c r="G11" s="191"/>
      <c r="H11" s="190"/>
    </row>
    <row r="12" spans="1:9" x14ac:dyDescent="0.25">
      <c r="A12" s="192"/>
      <c r="B12" s="192"/>
      <c r="C12" s="193" t="s">
        <v>37</v>
      </c>
      <c r="D12" s="283" t="s">
        <v>4868</v>
      </c>
      <c r="E12" s="27" t="s">
        <v>1152</v>
      </c>
      <c r="F12" s="161"/>
      <c r="G12" s="187"/>
      <c r="H12" s="89">
        <f>F12*G12</f>
        <v>0</v>
      </c>
      <c r="I12" s="307" t="s">
        <v>5398</v>
      </c>
    </row>
    <row r="13" spans="1:9" x14ac:dyDescent="0.25">
      <c r="A13" s="192"/>
      <c r="B13" s="192" t="s">
        <v>2195</v>
      </c>
      <c r="C13" s="193"/>
      <c r="D13" s="283" t="s">
        <v>2202</v>
      </c>
      <c r="E13" s="27" t="s">
        <v>136</v>
      </c>
      <c r="F13" s="161"/>
      <c r="G13" s="187"/>
      <c r="H13" s="89">
        <f>F13*G13</f>
        <v>0</v>
      </c>
    </row>
    <row r="14" spans="1:9" x14ac:dyDescent="0.25">
      <c r="A14" s="192"/>
      <c r="B14" s="192" t="s">
        <v>2196</v>
      </c>
      <c r="C14" s="193"/>
      <c r="D14" s="64" t="s">
        <v>32</v>
      </c>
      <c r="E14" s="17" t="s">
        <v>136</v>
      </c>
      <c r="F14" s="161"/>
      <c r="G14" s="187"/>
      <c r="H14" s="89">
        <f>F14*G14</f>
        <v>0</v>
      </c>
    </row>
    <row r="15" spans="1:9" x14ac:dyDescent="0.25">
      <c r="A15" s="192"/>
      <c r="B15" s="192"/>
      <c r="C15" s="193"/>
      <c r="D15" s="64"/>
      <c r="E15" s="17"/>
      <c r="F15" s="17"/>
      <c r="G15" s="191"/>
      <c r="H15" s="190"/>
    </row>
    <row r="16" spans="1:9" x14ac:dyDescent="0.25">
      <c r="A16" s="192"/>
      <c r="B16" s="192"/>
      <c r="C16" s="193"/>
      <c r="D16" s="64"/>
      <c r="E16" s="17"/>
      <c r="F16" s="17"/>
      <c r="G16" s="191"/>
      <c r="H16" s="190"/>
      <c r="I16" s="323" t="s">
        <v>5421</v>
      </c>
    </row>
    <row r="17" spans="1:8" x14ac:dyDescent="0.25">
      <c r="A17" s="64"/>
      <c r="B17" s="64"/>
      <c r="C17" s="161"/>
      <c r="D17" s="60"/>
      <c r="E17" s="17"/>
      <c r="F17" s="17"/>
      <c r="G17" s="191"/>
      <c r="H17" s="190"/>
    </row>
    <row r="18" spans="1:8" x14ac:dyDescent="0.25">
      <c r="A18" s="168" t="s">
        <v>34</v>
      </c>
      <c r="B18" s="168"/>
      <c r="C18" s="168"/>
      <c r="D18" s="168"/>
      <c r="E18" s="179"/>
      <c r="F18" s="185"/>
      <c r="G18" s="198"/>
      <c r="H18" s="174">
        <f>SUM(H5:H17)</f>
        <v>0</v>
      </c>
    </row>
    <row r="1048294" spans="5:5" x14ac:dyDescent="0.25">
      <c r="E1048294" s="53"/>
    </row>
  </sheetData>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1ABD7-786D-4850-B0FE-A383199E9E36}">
  <sheetPr codeName="Sheet99"/>
  <dimension ref="A1:H1048287"/>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2203</v>
      </c>
      <c r="B1" s="40"/>
      <c r="C1" s="40"/>
      <c r="D1" s="774" t="s">
        <v>2204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2205</v>
      </c>
      <c r="B5" s="192"/>
      <c r="C5" s="150" t="s">
        <v>2206</v>
      </c>
      <c r="D5" s="17"/>
      <c r="E5" s="17"/>
      <c r="F5" s="17"/>
      <c r="G5" s="189"/>
    </row>
    <row r="6" spans="1:8" ht="26.4" x14ac:dyDescent="0.25">
      <c r="A6" s="192"/>
      <c r="B6" s="192" t="s">
        <v>2207</v>
      </c>
      <c r="C6" s="283" t="s">
        <v>4869</v>
      </c>
      <c r="D6" s="27" t="s">
        <v>136</v>
      </c>
      <c r="E6" s="161"/>
      <c r="F6" s="187"/>
      <c r="G6" s="89">
        <f>E6*F6</f>
        <v>0</v>
      </c>
      <c r="H6" s="307" t="s">
        <v>5398</v>
      </c>
    </row>
    <row r="7" spans="1:8" ht="26.4" x14ac:dyDescent="0.25">
      <c r="A7" s="192"/>
      <c r="B7" s="192" t="s">
        <v>2208</v>
      </c>
      <c r="C7" s="283" t="s">
        <v>4870</v>
      </c>
      <c r="D7" s="17" t="s">
        <v>2269</v>
      </c>
      <c r="E7" s="161"/>
      <c r="F7" s="187"/>
      <c r="G7" s="89">
        <f>E7*F7</f>
        <v>0</v>
      </c>
      <c r="H7" s="307" t="s">
        <v>5398</v>
      </c>
    </row>
    <row r="8" spans="1:8" x14ac:dyDescent="0.25">
      <c r="A8" s="192" t="s">
        <v>5444</v>
      </c>
      <c r="B8" s="192"/>
      <c r="C8" s="150" t="s">
        <v>5445</v>
      </c>
      <c r="D8" s="17"/>
      <c r="E8" s="17"/>
      <c r="F8" s="191"/>
      <c r="G8" s="89"/>
      <c r="H8" s="323"/>
    </row>
    <row r="9" spans="1:8" ht="26.4" x14ac:dyDescent="0.25">
      <c r="A9" s="192"/>
      <c r="B9" s="192" t="s">
        <v>5447</v>
      </c>
      <c r="C9" s="283" t="s">
        <v>5446</v>
      </c>
      <c r="D9" s="17" t="s">
        <v>1152</v>
      </c>
      <c r="E9" s="17"/>
      <c r="F9" s="191"/>
      <c r="G9" s="89">
        <f t="shared" ref="G9" si="0">E9*F9</f>
        <v>0</v>
      </c>
      <c r="H9" s="325" t="s">
        <v>5398</v>
      </c>
    </row>
    <row r="10" spans="1:8" x14ac:dyDescent="0.25">
      <c r="A10" s="64"/>
      <c r="B10" s="64"/>
      <c r="C10" s="60"/>
      <c r="D10" s="17"/>
      <c r="E10" s="17"/>
      <c r="F10" s="191"/>
      <c r="G10" s="190"/>
      <c r="H10" s="323" t="s">
        <v>5421</v>
      </c>
    </row>
    <row r="11" spans="1:8" x14ac:dyDescent="0.25">
      <c r="A11" s="168" t="s">
        <v>34</v>
      </c>
      <c r="B11" s="168"/>
      <c r="C11" s="168"/>
      <c r="D11" s="179"/>
      <c r="E11" s="185"/>
      <c r="F11" s="198"/>
      <c r="G11" s="174">
        <f>SUM(G5:G10)</f>
        <v>0</v>
      </c>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E11CA-6764-4DE0-AF1D-75E2F48D0929}">
  <sheetPr codeName="Sheet100"/>
  <dimension ref="A1:H1048290"/>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2209</v>
      </c>
      <c r="B1" s="40"/>
      <c r="C1" s="40"/>
      <c r="D1" s="774" t="s">
        <v>2210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2211</v>
      </c>
      <c r="B5" s="192"/>
      <c r="C5" s="150" t="s">
        <v>79</v>
      </c>
      <c r="D5" s="17"/>
      <c r="E5" s="17"/>
      <c r="F5" s="17"/>
      <c r="G5" s="189"/>
    </row>
    <row r="6" spans="1:8" ht="26.4" x14ac:dyDescent="0.25">
      <c r="A6" s="192"/>
      <c r="B6" s="192" t="s">
        <v>2212</v>
      </c>
      <c r="C6" s="283" t="s">
        <v>4871</v>
      </c>
      <c r="D6" s="17" t="s">
        <v>2269</v>
      </c>
      <c r="E6" s="161"/>
      <c r="F6" s="187"/>
      <c r="G6" s="89">
        <f>E6*F6</f>
        <v>0</v>
      </c>
      <c r="H6" s="307" t="s">
        <v>5398</v>
      </c>
    </row>
    <row r="7" spans="1:8" x14ac:dyDescent="0.25">
      <c r="A7" s="192"/>
      <c r="B7" s="192" t="s">
        <v>2213</v>
      </c>
      <c r="C7" s="64" t="s">
        <v>4872</v>
      </c>
      <c r="D7" s="27" t="s">
        <v>1152</v>
      </c>
      <c r="E7" s="161"/>
      <c r="F7" s="187"/>
      <c r="G7" s="89">
        <f>E7*F7</f>
        <v>0</v>
      </c>
    </row>
    <row r="8" spans="1:8" x14ac:dyDescent="0.25">
      <c r="A8" s="192"/>
      <c r="B8" s="192" t="s">
        <v>2214</v>
      </c>
      <c r="C8" s="64" t="s">
        <v>2217</v>
      </c>
      <c r="D8" s="27" t="s">
        <v>1152</v>
      </c>
      <c r="E8" s="161"/>
      <c r="F8" s="187"/>
      <c r="G8" s="89">
        <f>E8*F8</f>
        <v>0</v>
      </c>
    </row>
    <row r="9" spans="1:8" x14ac:dyDescent="0.25">
      <c r="A9" s="192"/>
      <c r="B9" s="192" t="s">
        <v>2215</v>
      </c>
      <c r="C9" s="64" t="s">
        <v>2218</v>
      </c>
      <c r="D9" s="27" t="s">
        <v>1152</v>
      </c>
      <c r="E9" s="161"/>
      <c r="F9" s="187"/>
      <c r="G9" s="89">
        <f>E9*F9</f>
        <v>0</v>
      </c>
    </row>
    <row r="10" spans="1:8" x14ac:dyDescent="0.25">
      <c r="A10" s="192"/>
      <c r="B10" s="192" t="s">
        <v>2216</v>
      </c>
      <c r="C10" s="64" t="s">
        <v>2219</v>
      </c>
      <c r="D10" s="205" t="s">
        <v>2220</v>
      </c>
      <c r="E10" s="161"/>
      <c r="F10" s="187"/>
      <c r="G10" s="89">
        <f>E10*F10</f>
        <v>0</v>
      </c>
    </row>
    <row r="11" spans="1:8" x14ac:dyDescent="0.25">
      <c r="A11" s="192"/>
      <c r="B11" s="192"/>
      <c r="C11" s="157"/>
      <c r="D11" s="17"/>
      <c r="E11" s="17"/>
      <c r="F11" s="191"/>
      <c r="G11" s="190"/>
    </row>
    <row r="12" spans="1:8" x14ac:dyDescent="0.25">
      <c r="A12" s="192"/>
      <c r="B12" s="192"/>
      <c r="C12" s="157"/>
      <c r="D12" s="17"/>
      <c r="E12" s="17"/>
      <c r="F12" s="191"/>
      <c r="G12" s="190"/>
      <c r="H12" s="323" t="s">
        <v>5421</v>
      </c>
    </row>
    <row r="13" spans="1:8" x14ac:dyDescent="0.25">
      <c r="A13" s="64"/>
      <c r="B13" s="64"/>
      <c r="C13" s="60"/>
      <c r="D13" s="17"/>
      <c r="E13" s="17"/>
      <c r="F13" s="191"/>
      <c r="G13" s="190"/>
    </row>
    <row r="14" spans="1:8" x14ac:dyDescent="0.25">
      <c r="A14" s="168" t="s">
        <v>34</v>
      </c>
      <c r="B14" s="168"/>
      <c r="C14" s="168"/>
      <c r="D14" s="179"/>
      <c r="E14" s="185"/>
      <c r="F14" s="198"/>
      <c r="G14" s="174">
        <f>SUM(G5:G13)</f>
        <v>0</v>
      </c>
    </row>
    <row r="1048290" spans="4:4" x14ac:dyDescent="0.25">
      <c r="D1048290"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A081E-5298-4CA5-9329-9DA6EFDE9DF9}">
  <sheetPr codeName="Sheet101"/>
  <dimension ref="A1:I104834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2221</v>
      </c>
      <c r="B1" s="40"/>
      <c r="C1" s="40"/>
      <c r="D1" s="40"/>
      <c r="E1" s="774" t="s">
        <v>2222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5"/>
    </row>
    <row r="4" spans="1:9" x14ac:dyDescent="0.25">
      <c r="A4" s="192"/>
      <c r="B4" s="192"/>
      <c r="C4" s="193"/>
      <c r="D4" s="64"/>
      <c r="E4" s="17"/>
      <c r="F4" s="17"/>
      <c r="G4" s="191"/>
      <c r="H4" s="15"/>
    </row>
    <row r="5" spans="1:9" x14ac:dyDescent="0.25">
      <c r="A5" s="192" t="s">
        <v>2223</v>
      </c>
      <c r="B5" s="192"/>
      <c r="C5" s="193"/>
      <c r="D5" s="150" t="s">
        <v>2224</v>
      </c>
      <c r="E5" s="17"/>
      <c r="F5" s="17"/>
      <c r="G5" s="191"/>
      <c r="H5" s="189"/>
    </row>
    <row r="6" spans="1:9" ht="26.4" x14ac:dyDescent="0.25">
      <c r="A6" s="192"/>
      <c r="B6" s="192" t="s">
        <v>2225</v>
      </c>
      <c r="C6" s="193"/>
      <c r="D6" s="64" t="s">
        <v>2228</v>
      </c>
      <c r="E6" s="17"/>
      <c r="F6" s="17"/>
      <c r="G6" s="191"/>
      <c r="H6" s="189"/>
    </row>
    <row r="7" spans="1:9" x14ac:dyDescent="0.25">
      <c r="A7" s="192"/>
      <c r="B7" s="192"/>
      <c r="C7" s="193" t="s">
        <v>37</v>
      </c>
      <c r="D7" s="64" t="s">
        <v>4257</v>
      </c>
      <c r="E7" s="120" t="s">
        <v>136</v>
      </c>
      <c r="F7" s="161"/>
      <c r="G7" s="187"/>
      <c r="H7" s="89">
        <f>F7*G7</f>
        <v>0</v>
      </c>
    </row>
    <row r="8" spans="1:9" x14ac:dyDescent="0.25">
      <c r="A8" s="192"/>
      <c r="B8" s="192"/>
      <c r="C8" s="193" t="s">
        <v>39</v>
      </c>
      <c r="D8" s="64" t="s">
        <v>4258</v>
      </c>
      <c r="E8" s="120" t="s">
        <v>136</v>
      </c>
      <c r="F8" s="161"/>
      <c r="G8" s="187"/>
      <c r="H8" s="89">
        <f>F8*G8</f>
        <v>0</v>
      </c>
    </row>
    <row r="9" spans="1:9" x14ac:dyDescent="0.25">
      <c r="A9" s="192"/>
      <c r="B9" s="192"/>
      <c r="C9" s="193" t="s">
        <v>59</v>
      </c>
      <c r="D9" s="64" t="s">
        <v>4293</v>
      </c>
      <c r="E9" s="120" t="s">
        <v>136</v>
      </c>
      <c r="F9" s="161"/>
      <c r="G9" s="187"/>
      <c r="H9" s="89">
        <f>F9*G9</f>
        <v>0</v>
      </c>
    </row>
    <row r="10" spans="1:9" x14ac:dyDescent="0.25">
      <c r="A10" s="192"/>
      <c r="B10" s="192" t="s">
        <v>2226</v>
      </c>
      <c r="C10" s="193"/>
      <c r="D10" s="64" t="s">
        <v>2229</v>
      </c>
      <c r="E10" s="17"/>
      <c r="F10" s="17"/>
      <c r="G10" s="191"/>
      <c r="H10" s="189"/>
    </row>
    <row r="11" spans="1:9" x14ac:dyDescent="0.25">
      <c r="A11" s="192"/>
      <c r="B11" s="192"/>
      <c r="C11" s="193" t="s">
        <v>37</v>
      </c>
      <c r="D11" s="64" t="s">
        <v>4359</v>
      </c>
      <c r="E11" s="120" t="s">
        <v>136</v>
      </c>
      <c r="F11" s="161"/>
      <c r="G11" s="187"/>
      <c r="H11" s="89">
        <f>F11*G11</f>
        <v>0</v>
      </c>
    </row>
    <row r="12" spans="1:9" x14ac:dyDescent="0.25">
      <c r="A12" s="192"/>
      <c r="B12" s="192"/>
      <c r="C12" s="193" t="s">
        <v>39</v>
      </c>
      <c r="D12" s="64" t="s">
        <v>4360</v>
      </c>
      <c r="E12" s="120" t="s">
        <v>136</v>
      </c>
      <c r="F12" s="161"/>
      <c r="G12" s="187"/>
      <c r="H12" s="89">
        <f>F12*G12</f>
        <v>0</v>
      </c>
    </row>
    <row r="13" spans="1:9" x14ac:dyDescent="0.25">
      <c r="A13" s="192"/>
      <c r="B13" s="192"/>
      <c r="C13" s="193" t="s">
        <v>59</v>
      </c>
      <c r="D13" s="64" t="s">
        <v>4361</v>
      </c>
      <c r="E13" s="120" t="s">
        <v>136</v>
      </c>
      <c r="F13" s="161"/>
      <c r="G13" s="187"/>
      <c r="H13" s="89">
        <f>F13*G13</f>
        <v>0</v>
      </c>
    </row>
    <row r="14" spans="1:9" x14ac:dyDescent="0.25">
      <c r="A14" s="192"/>
      <c r="B14" s="192" t="s">
        <v>2227</v>
      </c>
      <c r="C14" s="193"/>
      <c r="D14" s="64" t="s">
        <v>2230</v>
      </c>
      <c r="E14" s="17"/>
      <c r="F14" s="17"/>
      <c r="G14" s="191"/>
      <c r="H14" s="189"/>
    </row>
    <row r="15" spans="1:9" x14ac:dyDescent="0.25">
      <c r="A15" s="192"/>
      <c r="B15" s="192"/>
      <c r="C15" s="193" t="s">
        <v>37</v>
      </c>
      <c r="D15" s="64" t="s">
        <v>4359</v>
      </c>
      <c r="E15" s="120" t="s">
        <v>136</v>
      </c>
      <c r="F15" s="161"/>
      <c r="G15" s="187"/>
      <c r="H15" s="89">
        <f>F15*G15</f>
        <v>0</v>
      </c>
    </row>
    <row r="16" spans="1:9" x14ac:dyDescent="0.25">
      <c r="A16" s="192"/>
      <c r="B16" s="192"/>
      <c r="C16" s="193" t="s">
        <v>39</v>
      </c>
      <c r="D16" s="64" t="s">
        <v>4362</v>
      </c>
      <c r="E16" s="120" t="s">
        <v>136</v>
      </c>
      <c r="F16" s="161"/>
      <c r="G16" s="187"/>
      <c r="H16" s="89">
        <f>F16*G16</f>
        <v>0</v>
      </c>
    </row>
    <row r="17" spans="1:9" x14ac:dyDescent="0.25">
      <c r="A17" s="192"/>
      <c r="B17" s="192"/>
      <c r="C17" s="193" t="s">
        <v>59</v>
      </c>
      <c r="D17" s="64" t="s">
        <v>4361</v>
      </c>
      <c r="E17" s="120" t="s">
        <v>136</v>
      </c>
      <c r="F17" s="161"/>
      <c r="G17" s="187"/>
      <c r="H17" s="89">
        <f>F17*G17</f>
        <v>0</v>
      </c>
    </row>
    <row r="18" spans="1:9" ht="26.4" x14ac:dyDescent="0.25">
      <c r="A18" s="192" t="s">
        <v>2231</v>
      </c>
      <c r="B18" s="192"/>
      <c r="C18" s="193"/>
      <c r="D18" s="150" t="s">
        <v>2232</v>
      </c>
      <c r="E18" s="120"/>
      <c r="F18" s="17"/>
      <c r="G18" s="191"/>
      <c r="H18" s="189"/>
      <c r="I18" s="323" t="s">
        <v>5416</v>
      </c>
    </row>
    <row r="19" spans="1:9" x14ac:dyDescent="0.25">
      <c r="A19" s="192"/>
      <c r="B19" s="192" t="s">
        <v>2233</v>
      </c>
      <c r="C19" s="193"/>
      <c r="D19" s="64" t="s">
        <v>2236</v>
      </c>
      <c r="E19" s="120"/>
      <c r="F19" s="17"/>
      <c r="G19" s="191"/>
      <c r="H19" s="189"/>
    </row>
    <row r="20" spans="1:9" ht="26.4" x14ac:dyDescent="0.25">
      <c r="A20" s="192"/>
      <c r="B20" s="192"/>
      <c r="C20" s="193" t="s">
        <v>37</v>
      </c>
      <c r="D20" s="64" t="s">
        <v>4422</v>
      </c>
      <c r="E20" s="17" t="s">
        <v>124</v>
      </c>
      <c r="F20" s="161"/>
      <c r="G20" s="187"/>
      <c r="H20" s="89">
        <f>F20*G20</f>
        <v>0</v>
      </c>
    </row>
    <row r="21" spans="1:9" ht="26.4" x14ac:dyDescent="0.25">
      <c r="A21" s="192"/>
      <c r="B21" s="192"/>
      <c r="C21" s="193" t="s">
        <v>39</v>
      </c>
      <c r="D21" s="64" t="s">
        <v>4363</v>
      </c>
      <c r="E21" s="17" t="s">
        <v>124</v>
      </c>
      <c r="F21" s="161"/>
      <c r="G21" s="187"/>
      <c r="H21" s="89">
        <f>F21*G21</f>
        <v>0</v>
      </c>
    </row>
    <row r="22" spans="1:9" ht="26.4" x14ac:dyDescent="0.25">
      <c r="A22" s="192"/>
      <c r="B22" s="192"/>
      <c r="C22" s="193" t="s">
        <v>59</v>
      </c>
      <c r="D22" s="64" t="s">
        <v>4364</v>
      </c>
      <c r="E22" s="17" t="s">
        <v>124</v>
      </c>
      <c r="F22" s="161"/>
      <c r="G22" s="187"/>
      <c r="H22" s="89">
        <f>F22*G22</f>
        <v>0</v>
      </c>
    </row>
    <row r="23" spans="1:9" ht="15.6" x14ac:dyDescent="0.25">
      <c r="A23" s="192"/>
      <c r="B23" s="192"/>
      <c r="C23" s="193" t="s">
        <v>42</v>
      </c>
      <c r="D23" s="64" t="s">
        <v>4366</v>
      </c>
      <c r="E23" s="17" t="s">
        <v>124</v>
      </c>
      <c r="F23" s="161"/>
      <c r="G23" s="187"/>
      <c r="H23" s="89">
        <f>F23*G23</f>
        <v>0</v>
      </c>
    </row>
    <row r="24" spans="1:9" x14ac:dyDescent="0.25">
      <c r="A24" s="192"/>
      <c r="B24" s="192" t="s">
        <v>2234</v>
      </c>
      <c r="C24" s="193"/>
      <c r="D24" s="64" t="s">
        <v>2237</v>
      </c>
      <c r="E24" s="17"/>
      <c r="F24" s="17"/>
      <c r="G24" s="191"/>
      <c r="H24" s="189"/>
    </row>
    <row r="25" spans="1:9" ht="26.4" x14ac:dyDescent="0.25">
      <c r="A25" s="192"/>
      <c r="B25" s="192"/>
      <c r="C25" s="193" t="s">
        <v>37</v>
      </c>
      <c r="D25" s="64" t="s">
        <v>4422</v>
      </c>
      <c r="E25" s="17" t="s">
        <v>124</v>
      </c>
      <c r="F25" s="161"/>
      <c r="G25" s="187"/>
      <c r="H25" s="89">
        <f>F25*G25</f>
        <v>0</v>
      </c>
    </row>
    <row r="26" spans="1:9" ht="26.4" x14ac:dyDescent="0.25">
      <c r="A26" s="192"/>
      <c r="B26" s="192"/>
      <c r="C26" s="193" t="s">
        <v>39</v>
      </c>
      <c r="D26" s="64" t="s">
        <v>4365</v>
      </c>
      <c r="E26" s="17" t="s">
        <v>124</v>
      </c>
      <c r="F26" s="161"/>
      <c r="G26" s="187"/>
      <c r="H26" s="89">
        <f>F26*G26</f>
        <v>0</v>
      </c>
    </row>
    <row r="27" spans="1:9" ht="26.4" x14ac:dyDescent="0.25">
      <c r="A27" s="192"/>
      <c r="B27" s="192"/>
      <c r="C27" s="193" t="s">
        <v>59</v>
      </c>
      <c r="D27" s="64" t="s">
        <v>4364</v>
      </c>
      <c r="E27" s="17" t="s">
        <v>124</v>
      </c>
      <c r="F27" s="161"/>
      <c r="G27" s="187"/>
      <c r="H27" s="89">
        <f>F27*G27</f>
        <v>0</v>
      </c>
    </row>
    <row r="28" spans="1:9" ht="15.6" x14ac:dyDescent="0.25">
      <c r="A28" s="192"/>
      <c r="B28" s="192"/>
      <c r="C28" s="193" t="s">
        <v>42</v>
      </c>
      <c r="D28" s="64" t="s">
        <v>4366</v>
      </c>
      <c r="E28" s="17" t="s">
        <v>124</v>
      </c>
      <c r="F28" s="161"/>
      <c r="G28" s="187"/>
      <c r="H28" s="89">
        <f>F28*G28</f>
        <v>0</v>
      </c>
    </row>
    <row r="29" spans="1:9" x14ac:dyDescent="0.25">
      <c r="A29" s="192"/>
      <c r="B29" s="192" t="s">
        <v>2235</v>
      </c>
      <c r="C29" s="193"/>
      <c r="D29" s="283" t="s">
        <v>4873</v>
      </c>
      <c r="E29" s="17"/>
      <c r="F29" s="17"/>
      <c r="G29" s="191"/>
      <c r="H29" s="189"/>
      <c r="I29" s="307" t="s">
        <v>5398</v>
      </c>
    </row>
    <row r="30" spans="1:9" ht="26.4" x14ac:dyDescent="0.25">
      <c r="A30" s="192"/>
      <c r="B30" s="192"/>
      <c r="C30" s="193" t="s">
        <v>37</v>
      </c>
      <c r="D30" s="64" t="s">
        <v>4422</v>
      </c>
      <c r="E30" s="17" t="s">
        <v>124</v>
      </c>
      <c r="F30" s="161"/>
      <c r="G30" s="187"/>
      <c r="H30" s="89">
        <f>F30*G30</f>
        <v>0</v>
      </c>
    </row>
    <row r="31" spans="1:9" ht="26.4" x14ac:dyDescent="0.25">
      <c r="A31" s="192"/>
      <c r="B31" s="192"/>
      <c r="C31" s="193" t="s">
        <v>39</v>
      </c>
      <c r="D31" s="64" t="s">
        <v>4363</v>
      </c>
      <c r="E31" s="17" t="s">
        <v>124</v>
      </c>
      <c r="F31" s="161"/>
      <c r="G31" s="187"/>
      <c r="H31" s="89">
        <f>F31*G31</f>
        <v>0</v>
      </c>
    </row>
    <row r="32" spans="1:9" ht="26.4" x14ac:dyDescent="0.25">
      <c r="A32" s="192"/>
      <c r="B32" s="192"/>
      <c r="C32" s="193" t="s">
        <v>59</v>
      </c>
      <c r="D32" s="64" t="s">
        <v>4364</v>
      </c>
      <c r="E32" s="17" t="s">
        <v>124</v>
      </c>
      <c r="F32" s="161"/>
      <c r="G32" s="187"/>
      <c r="H32" s="89">
        <f>F32*G32</f>
        <v>0</v>
      </c>
    </row>
    <row r="33" spans="1:9" ht="15.6" x14ac:dyDescent="0.25">
      <c r="A33" s="192"/>
      <c r="B33" s="192"/>
      <c r="C33" s="193" t="s">
        <v>42</v>
      </c>
      <c r="D33" s="64" t="s">
        <v>4366</v>
      </c>
      <c r="E33" s="17" t="s">
        <v>124</v>
      </c>
      <c r="F33" s="161"/>
      <c r="G33" s="187"/>
      <c r="H33" s="89">
        <f>F33*G33</f>
        <v>0</v>
      </c>
    </row>
    <row r="34" spans="1:9" ht="26.4" x14ac:dyDescent="0.25">
      <c r="A34" s="192" t="s">
        <v>2238</v>
      </c>
      <c r="B34" s="192"/>
      <c r="C34" s="193"/>
      <c r="D34" s="284" t="s">
        <v>4874</v>
      </c>
      <c r="E34" s="17" t="s">
        <v>2269</v>
      </c>
      <c r="F34" s="161"/>
      <c r="G34" s="187"/>
      <c r="H34" s="89">
        <f>F34*G34</f>
        <v>0</v>
      </c>
      <c r="I34" s="307" t="s">
        <v>5398</v>
      </c>
    </row>
    <row r="35" spans="1:9" x14ac:dyDescent="0.25">
      <c r="A35" s="192" t="s">
        <v>2239</v>
      </c>
      <c r="B35" s="192"/>
      <c r="C35" s="193"/>
      <c r="D35" s="150" t="s">
        <v>29</v>
      </c>
      <c r="E35" s="17"/>
      <c r="F35" s="17"/>
      <c r="G35" s="191"/>
      <c r="H35" s="189"/>
    </row>
    <row r="36" spans="1:9" ht="39.6" x14ac:dyDescent="0.25">
      <c r="A36" s="192"/>
      <c r="B36" s="192" t="s">
        <v>2240</v>
      </c>
      <c r="C36" s="193"/>
      <c r="D36" s="283" t="s">
        <v>4875</v>
      </c>
      <c r="E36" s="17"/>
      <c r="F36" s="17"/>
      <c r="G36" s="191"/>
      <c r="H36" s="189"/>
      <c r="I36" s="307" t="s">
        <v>5398</v>
      </c>
    </row>
    <row r="37" spans="1:9" ht="28.8" x14ac:dyDescent="0.25">
      <c r="A37" s="192"/>
      <c r="B37" s="192"/>
      <c r="C37" s="193" t="s">
        <v>37</v>
      </c>
      <c r="D37" s="64" t="s">
        <v>4423</v>
      </c>
      <c r="E37" s="17" t="s">
        <v>124</v>
      </c>
      <c r="F37" s="161"/>
      <c r="G37" s="187"/>
      <c r="H37" s="89">
        <f>F37*G37</f>
        <v>0</v>
      </c>
    </row>
    <row r="38" spans="1:9" ht="26.4" x14ac:dyDescent="0.25">
      <c r="A38" s="192"/>
      <c r="B38" s="192"/>
      <c r="C38" s="193" t="s">
        <v>39</v>
      </c>
      <c r="D38" s="64" t="s">
        <v>4363</v>
      </c>
      <c r="E38" s="17" t="s">
        <v>124</v>
      </c>
      <c r="F38" s="161"/>
      <c r="G38" s="187"/>
      <c r="H38" s="89">
        <f>F38*G38</f>
        <v>0</v>
      </c>
    </row>
    <row r="39" spans="1:9" ht="26.4" x14ac:dyDescent="0.25">
      <c r="A39" s="192"/>
      <c r="B39" s="192"/>
      <c r="C39" s="193" t="s">
        <v>59</v>
      </c>
      <c r="D39" s="64" t="s">
        <v>4364</v>
      </c>
      <c r="E39" s="17" t="s">
        <v>124</v>
      </c>
      <c r="F39" s="161"/>
      <c r="G39" s="187"/>
      <c r="H39" s="89">
        <f>F39*G39</f>
        <v>0</v>
      </c>
    </row>
    <row r="40" spans="1:9" ht="15.6" x14ac:dyDescent="0.25">
      <c r="A40" s="192"/>
      <c r="B40" s="192"/>
      <c r="C40" s="193" t="s">
        <v>42</v>
      </c>
      <c r="D40" s="64" t="s">
        <v>4366</v>
      </c>
      <c r="E40" s="17" t="s">
        <v>124</v>
      </c>
      <c r="F40" s="161"/>
      <c r="G40" s="187"/>
      <c r="H40" s="89">
        <f>F40*G40</f>
        <v>0</v>
      </c>
    </row>
    <row r="41" spans="1:9" ht="39.6" x14ac:dyDescent="0.25">
      <c r="A41" s="192"/>
      <c r="B41" s="192" t="s">
        <v>2241</v>
      </c>
      <c r="C41" s="193"/>
      <c r="D41" s="283" t="s">
        <v>4876</v>
      </c>
      <c r="E41" s="17"/>
      <c r="F41" s="17"/>
      <c r="G41" s="191"/>
      <c r="H41" s="189"/>
      <c r="I41" s="307" t="s">
        <v>5398</v>
      </c>
    </row>
    <row r="42" spans="1:9" ht="26.4" x14ac:dyDescent="0.25">
      <c r="A42" s="192"/>
      <c r="B42" s="192"/>
      <c r="C42" s="193" t="s">
        <v>37</v>
      </c>
      <c r="D42" s="64" t="s">
        <v>4422</v>
      </c>
      <c r="E42" s="17" t="s">
        <v>124</v>
      </c>
      <c r="F42" s="161"/>
      <c r="G42" s="187"/>
      <c r="H42" s="89">
        <f>F42*G42</f>
        <v>0</v>
      </c>
    </row>
    <row r="43" spans="1:9" ht="26.4" x14ac:dyDescent="0.25">
      <c r="A43" s="192"/>
      <c r="B43" s="192"/>
      <c r="C43" s="193" t="s">
        <v>39</v>
      </c>
      <c r="D43" s="64" t="s">
        <v>4363</v>
      </c>
      <c r="E43" s="17" t="s">
        <v>124</v>
      </c>
      <c r="F43" s="161"/>
      <c r="G43" s="187"/>
      <c r="H43" s="89">
        <f>F43*G43</f>
        <v>0</v>
      </c>
    </row>
    <row r="44" spans="1:9" ht="26.4" x14ac:dyDescent="0.25">
      <c r="A44" s="192"/>
      <c r="B44" s="192"/>
      <c r="C44" s="193" t="s">
        <v>59</v>
      </c>
      <c r="D44" s="64" t="s">
        <v>4364</v>
      </c>
      <c r="E44" s="17" t="s">
        <v>124</v>
      </c>
      <c r="F44" s="161"/>
      <c r="G44" s="187"/>
      <c r="H44" s="89">
        <f>F44*G44</f>
        <v>0</v>
      </c>
    </row>
    <row r="45" spans="1:9" ht="15.6" x14ac:dyDescent="0.25">
      <c r="A45" s="192"/>
      <c r="B45" s="192"/>
      <c r="C45" s="193" t="s">
        <v>42</v>
      </c>
      <c r="D45" s="64" t="s">
        <v>4366</v>
      </c>
      <c r="E45" s="17" t="s">
        <v>124</v>
      </c>
      <c r="F45" s="161"/>
      <c r="G45" s="187"/>
      <c r="H45" s="89">
        <f>F45*G45</f>
        <v>0</v>
      </c>
    </row>
    <row r="46" spans="1:9" ht="26.4" x14ac:dyDescent="0.25">
      <c r="A46" s="192"/>
      <c r="B46" s="192" t="s">
        <v>2242</v>
      </c>
      <c r="C46" s="193"/>
      <c r="D46" s="283" t="s">
        <v>4877</v>
      </c>
      <c r="E46" s="17"/>
      <c r="F46" s="17"/>
      <c r="G46" s="191"/>
      <c r="H46" s="189"/>
      <c r="I46" s="307" t="s">
        <v>5398</v>
      </c>
    </row>
    <row r="47" spans="1:9" ht="26.4" x14ac:dyDescent="0.25">
      <c r="A47" s="192"/>
      <c r="B47" s="192"/>
      <c r="C47" s="193" t="s">
        <v>37</v>
      </c>
      <c r="D47" s="64" t="s">
        <v>4422</v>
      </c>
      <c r="E47" s="17" t="s">
        <v>133</v>
      </c>
      <c r="F47" s="161"/>
      <c r="G47" s="187"/>
      <c r="H47" s="89">
        <f>F47*G47</f>
        <v>0</v>
      </c>
    </row>
    <row r="48" spans="1:9" ht="26.4" x14ac:dyDescent="0.25">
      <c r="A48" s="192"/>
      <c r="B48" s="192"/>
      <c r="C48" s="193" t="s">
        <v>39</v>
      </c>
      <c r="D48" s="64" t="s">
        <v>4363</v>
      </c>
      <c r="E48" s="17" t="s">
        <v>133</v>
      </c>
      <c r="F48" s="161"/>
      <c r="G48" s="187"/>
      <c r="H48" s="89">
        <f>F48*G48</f>
        <v>0</v>
      </c>
    </row>
    <row r="49" spans="1:9" ht="26.4" x14ac:dyDescent="0.25">
      <c r="A49" s="192"/>
      <c r="B49" s="192"/>
      <c r="C49" s="193" t="s">
        <v>59</v>
      </c>
      <c r="D49" s="64" t="s">
        <v>4364</v>
      </c>
      <c r="E49" s="17" t="s">
        <v>133</v>
      </c>
      <c r="F49" s="161"/>
      <c r="G49" s="187"/>
      <c r="H49" s="89">
        <f>F49*G49</f>
        <v>0</v>
      </c>
    </row>
    <row r="50" spans="1:9" x14ac:dyDescent="0.25">
      <c r="A50" s="192"/>
      <c r="B50" s="192"/>
      <c r="C50" s="193" t="s">
        <v>42</v>
      </c>
      <c r="D50" s="64" t="s">
        <v>4366</v>
      </c>
      <c r="E50" s="17" t="s">
        <v>133</v>
      </c>
      <c r="F50" s="161"/>
      <c r="G50" s="187"/>
      <c r="H50" s="89">
        <f>F50*G50</f>
        <v>0</v>
      </c>
    </row>
    <row r="51" spans="1:9" ht="26.4" x14ac:dyDescent="0.25">
      <c r="A51" s="192"/>
      <c r="B51" s="192" t="s">
        <v>2243</v>
      </c>
      <c r="C51" s="193"/>
      <c r="D51" s="283" t="s">
        <v>4878</v>
      </c>
      <c r="E51" s="17"/>
      <c r="F51" s="17"/>
      <c r="G51" s="191"/>
      <c r="H51" s="189"/>
      <c r="I51" s="307" t="s">
        <v>5398</v>
      </c>
    </row>
    <row r="52" spans="1:9" ht="26.4" x14ac:dyDescent="0.25">
      <c r="A52" s="192"/>
      <c r="B52" s="192"/>
      <c r="C52" s="193" t="s">
        <v>37</v>
      </c>
      <c r="D52" s="64" t="s">
        <v>4422</v>
      </c>
      <c r="E52" s="17" t="s">
        <v>133</v>
      </c>
      <c r="F52" s="161"/>
      <c r="G52" s="187"/>
      <c r="H52" s="89">
        <f>F52*G52</f>
        <v>0</v>
      </c>
    </row>
    <row r="53" spans="1:9" ht="26.4" x14ac:dyDescent="0.25">
      <c r="A53" s="192"/>
      <c r="B53" s="192"/>
      <c r="C53" s="193" t="s">
        <v>39</v>
      </c>
      <c r="D53" s="64" t="s">
        <v>4363</v>
      </c>
      <c r="E53" s="17" t="s">
        <v>133</v>
      </c>
      <c r="F53" s="161"/>
      <c r="G53" s="187"/>
      <c r="H53" s="89">
        <f>F53*G53</f>
        <v>0</v>
      </c>
    </row>
    <row r="54" spans="1:9" ht="26.4" x14ac:dyDescent="0.25">
      <c r="A54" s="192"/>
      <c r="B54" s="192"/>
      <c r="C54" s="193" t="s">
        <v>59</v>
      </c>
      <c r="D54" s="64" t="s">
        <v>4364</v>
      </c>
      <c r="E54" s="17" t="s">
        <v>133</v>
      </c>
      <c r="F54" s="161"/>
      <c r="G54" s="187"/>
      <c r="H54" s="89">
        <f>F54*G54</f>
        <v>0</v>
      </c>
    </row>
    <row r="55" spans="1:9" x14ac:dyDescent="0.25">
      <c r="A55" s="192"/>
      <c r="B55" s="192"/>
      <c r="C55" s="193" t="s">
        <v>42</v>
      </c>
      <c r="D55" s="64" t="s">
        <v>4366</v>
      </c>
      <c r="E55" s="17" t="s">
        <v>133</v>
      </c>
      <c r="F55" s="161"/>
      <c r="G55" s="187"/>
      <c r="H55" s="89">
        <f>F55*G55</f>
        <v>0</v>
      </c>
    </row>
    <row r="56" spans="1:9" x14ac:dyDescent="0.25">
      <c r="A56" s="192" t="s">
        <v>2246</v>
      </c>
      <c r="B56" s="192"/>
      <c r="C56" s="193"/>
      <c r="D56" s="150" t="s">
        <v>2244</v>
      </c>
      <c r="E56" s="17"/>
      <c r="F56" s="17"/>
      <c r="G56" s="191"/>
      <c r="H56" s="189"/>
    </row>
    <row r="57" spans="1:9" ht="26.4" x14ac:dyDescent="0.25">
      <c r="A57" s="192"/>
      <c r="B57" s="192" t="s">
        <v>2245</v>
      </c>
      <c r="C57" s="193"/>
      <c r="D57" s="283" t="s">
        <v>4879</v>
      </c>
      <c r="E57" s="120" t="s">
        <v>136</v>
      </c>
      <c r="F57" s="161"/>
      <c r="G57" s="187"/>
      <c r="H57" s="89">
        <f>F57*G57</f>
        <v>0</v>
      </c>
      <c r="I57" s="307" t="s">
        <v>5398</v>
      </c>
    </row>
    <row r="58" spans="1:9" x14ac:dyDescent="0.25">
      <c r="A58" s="192" t="s">
        <v>2247</v>
      </c>
      <c r="B58" s="192"/>
      <c r="C58" s="193"/>
      <c r="D58" s="150" t="s">
        <v>2248</v>
      </c>
      <c r="E58" s="17"/>
      <c r="F58" s="17"/>
      <c r="G58" s="191"/>
      <c r="H58" s="189"/>
    </row>
    <row r="59" spans="1:9" ht="26.4" x14ac:dyDescent="0.25">
      <c r="A59" s="192"/>
      <c r="B59" s="192" t="s">
        <v>2249</v>
      </c>
      <c r="C59" s="193"/>
      <c r="D59" s="64" t="s">
        <v>26</v>
      </c>
      <c r="E59" s="17" t="s">
        <v>136</v>
      </c>
      <c r="F59" s="161"/>
      <c r="G59" s="187"/>
      <c r="H59" s="89">
        <f>F59*G59</f>
        <v>0</v>
      </c>
    </row>
    <row r="60" spans="1:9" x14ac:dyDescent="0.25">
      <c r="A60" s="192"/>
      <c r="B60" s="192" t="s">
        <v>2250</v>
      </c>
      <c r="C60" s="193"/>
      <c r="D60" s="283" t="s">
        <v>4880</v>
      </c>
      <c r="E60" s="120" t="s">
        <v>1152</v>
      </c>
      <c r="F60" s="161"/>
      <c r="G60" s="187"/>
      <c r="H60" s="89">
        <f>F60*G60</f>
        <v>0</v>
      </c>
      <c r="I60" s="307" t="s">
        <v>5398</v>
      </c>
    </row>
    <row r="61" spans="1:9" x14ac:dyDescent="0.25">
      <c r="A61" s="192"/>
      <c r="B61" s="192" t="s">
        <v>2251</v>
      </c>
      <c r="C61" s="193"/>
      <c r="D61" s="283" t="s">
        <v>2252</v>
      </c>
      <c r="E61" s="17"/>
      <c r="F61" s="17"/>
      <c r="G61" s="191"/>
      <c r="H61" s="189"/>
    </row>
    <row r="62" spans="1:9" ht="26.4" x14ac:dyDescent="0.25">
      <c r="A62" s="192"/>
      <c r="B62" s="192"/>
      <c r="C62" s="193" t="s">
        <v>37</v>
      </c>
      <c r="D62" s="283" t="s">
        <v>4881</v>
      </c>
      <c r="E62" s="17" t="s">
        <v>133</v>
      </c>
      <c r="F62" s="161"/>
      <c r="G62" s="187"/>
      <c r="H62" s="89">
        <f>F62*G62</f>
        <v>0</v>
      </c>
      <c r="I62" s="307" t="s">
        <v>5398</v>
      </c>
    </row>
    <row r="63" spans="1:9" ht="26.4" x14ac:dyDescent="0.25">
      <c r="A63" s="192"/>
      <c r="B63" s="192"/>
      <c r="C63" s="193" t="s">
        <v>39</v>
      </c>
      <c r="D63" s="283" t="s">
        <v>4882</v>
      </c>
      <c r="E63" s="17" t="s">
        <v>133</v>
      </c>
      <c r="F63" s="161"/>
      <c r="G63" s="187"/>
      <c r="H63" s="89">
        <f>F63*G63</f>
        <v>0</v>
      </c>
      <c r="I63" s="307" t="s">
        <v>5398</v>
      </c>
    </row>
    <row r="64" spans="1:9" ht="26.4" x14ac:dyDescent="0.25">
      <c r="A64" s="192"/>
      <c r="B64" s="192"/>
      <c r="C64" s="193" t="s">
        <v>59</v>
      </c>
      <c r="D64" s="283" t="s">
        <v>4883</v>
      </c>
      <c r="E64" s="17" t="s">
        <v>124</v>
      </c>
      <c r="F64" s="161"/>
      <c r="G64" s="187"/>
      <c r="H64" s="89">
        <f>F64*G64</f>
        <v>0</v>
      </c>
      <c r="I64" s="307" t="s">
        <v>5398</v>
      </c>
    </row>
    <row r="65" spans="1:9" x14ac:dyDescent="0.25">
      <c r="A65" s="192"/>
      <c r="B65" s="192"/>
      <c r="C65" s="193"/>
      <c r="D65" s="64"/>
      <c r="E65" s="17"/>
      <c r="F65" s="161"/>
      <c r="G65" s="191"/>
      <c r="H65" s="189"/>
    </row>
    <row r="66" spans="1:9" x14ac:dyDescent="0.25">
      <c r="A66" s="192"/>
      <c r="B66" s="192"/>
      <c r="C66" s="193"/>
      <c r="D66" s="157"/>
      <c r="E66" s="17"/>
      <c r="F66" s="17"/>
      <c r="G66" s="191"/>
      <c r="H66" s="189"/>
      <c r="I66" s="323" t="s">
        <v>5421</v>
      </c>
    </row>
    <row r="67" spans="1:9" x14ac:dyDescent="0.25">
      <c r="A67" s="64"/>
      <c r="B67" s="64"/>
      <c r="C67" s="161"/>
      <c r="D67" s="60"/>
      <c r="E67" s="17"/>
      <c r="F67" s="17"/>
      <c r="G67" s="191"/>
      <c r="H67" s="189"/>
    </row>
    <row r="68" spans="1:9" x14ac:dyDescent="0.25">
      <c r="A68" s="168" t="s">
        <v>34</v>
      </c>
      <c r="B68" s="168"/>
      <c r="C68" s="168"/>
      <c r="D68" s="168"/>
      <c r="E68" s="179"/>
      <c r="F68" s="185"/>
      <c r="G68" s="198"/>
      <c r="H68" s="174">
        <f>SUM(H5:H67)</f>
        <v>0</v>
      </c>
    </row>
    <row r="1048344" spans="5:5" x14ac:dyDescent="0.25">
      <c r="E1048344"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7AD0D-3985-4465-A5B4-E581EDCEB2BE}">
  <sheetPr codeName="Sheet102"/>
  <dimension ref="A1:H1048296"/>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2253</v>
      </c>
      <c r="B1" s="40"/>
      <c r="C1" s="40"/>
      <c r="D1" s="774" t="s">
        <v>2254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2255</v>
      </c>
      <c r="B5" s="192"/>
      <c r="C5" s="150" t="s">
        <v>2256</v>
      </c>
      <c r="D5" s="17"/>
      <c r="E5" s="17"/>
      <c r="F5" s="17"/>
      <c r="G5" s="189"/>
    </row>
    <row r="6" spans="1:8" ht="26.4" x14ac:dyDescent="0.25">
      <c r="A6" s="192"/>
      <c r="B6" s="192" t="s">
        <v>2257</v>
      </c>
      <c r="C6" s="64" t="s">
        <v>2259</v>
      </c>
      <c r="D6" s="11" t="s">
        <v>33</v>
      </c>
      <c r="E6" s="161"/>
      <c r="F6" s="187"/>
      <c r="G6" s="89">
        <f>E6*F6</f>
        <v>0</v>
      </c>
    </row>
    <row r="7" spans="1:8" ht="15.6" x14ac:dyDescent="0.25">
      <c r="A7" s="192"/>
      <c r="B7" s="192" t="s">
        <v>2258</v>
      </c>
      <c r="C7" s="64" t="s">
        <v>2260</v>
      </c>
      <c r="D7" s="17" t="s">
        <v>2269</v>
      </c>
      <c r="E7" s="161"/>
      <c r="F7" s="187"/>
      <c r="G7" s="89">
        <f>E7*F7</f>
        <v>0</v>
      </c>
    </row>
    <row r="8" spans="1:8" ht="26.4" x14ac:dyDescent="0.25">
      <c r="A8" s="192" t="s">
        <v>2261</v>
      </c>
      <c r="B8" s="192"/>
      <c r="C8" s="150" t="s">
        <v>2262</v>
      </c>
      <c r="D8" s="17"/>
      <c r="E8" s="17"/>
      <c r="F8" s="191"/>
      <c r="G8" s="189"/>
    </row>
    <row r="9" spans="1:8" ht="15.6" x14ac:dyDescent="0.25">
      <c r="A9" s="192"/>
      <c r="B9" s="192" t="s">
        <v>2263</v>
      </c>
      <c r="C9" s="283" t="s">
        <v>4884</v>
      </c>
      <c r="D9" s="17" t="s">
        <v>124</v>
      </c>
      <c r="E9" s="161"/>
      <c r="F9" s="187"/>
      <c r="G9" s="89">
        <f>E9*F9</f>
        <v>0</v>
      </c>
      <c r="H9" s="307" t="s">
        <v>5398</v>
      </c>
    </row>
    <row r="10" spans="1:8" ht="28.2" x14ac:dyDescent="0.25">
      <c r="A10" s="192"/>
      <c r="B10" s="192" t="s">
        <v>2264</v>
      </c>
      <c r="C10" s="283" t="s">
        <v>4885</v>
      </c>
      <c r="D10" s="17" t="s">
        <v>124</v>
      </c>
      <c r="E10" s="161"/>
      <c r="F10" s="187"/>
      <c r="G10" s="89">
        <f>E10*F10</f>
        <v>0</v>
      </c>
      <c r="H10" s="307" t="s">
        <v>5398</v>
      </c>
    </row>
    <row r="11" spans="1:8" ht="26.4" x14ac:dyDescent="0.25">
      <c r="A11" s="192" t="s">
        <v>2265</v>
      </c>
      <c r="B11" s="192"/>
      <c r="C11" s="150" t="s">
        <v>2266</v>
      </c>
      <c r="D11" s="17" t="s">
        <v>2269</v>
      </c>
      <c r="E11" s="161"/>
      <c r="F11" s="187"/>
      <c r="G11" s="89">
        <f>E11*F11</f>
        <v>0</v>
      </c>
    </row>
    <row r="12" spans="1:8" ht="26.4" x14ac:dyDescent="0.25">
      <c r="A12" s="192" t="s">
        <v>2267</v>
      </c>
      <c r="B12" s="192"/>
      <c r="C12" s="150" t="s">
        <v>2268</v>
      </c>
      <c r="D12" s="17" t="s">
        <v>2269</v>
      </c>
      <c r="E12" s="161"/>
      <c r="F12" s="187"/>
      <c r="G12" s="89">
        <f>E12*F12</f>
        <v>0</v>
      </c>
    </row>
    <row r="13" spans="1:8" x14ac:dyDescent="0.25">
      <c r="A13" s="192" t="s">
        <v>2272</v>
      </c>
      <c r="B13" s="192"/>
      <c r="C13" s="150" t="s">
        <v>2273</v>
      </c>
      <c r="D13" s="17"/>
      <c r="E13" s="17"/>
      <c r="F13" s="191"/>
      <c r="G13" s="189"/>
    </row>
    <row r="14" spans="1:8" x14ac:dyDescent="0.25">
      <c r="A14" s="192"/>
      <c r="B14" s="192" t="s">
        <v>2274</v>
      </c>
      <c r="C14" s="64" t="s">
        <v>2276</v>
      </c>
      <c r="D14" s="11" t="s">
        <v>33</v>
      </c>
      <c r="E14" s="161"/>
      <c r="F14" s="187"/>
      <c r="G14" s="89">
        <f>E14*F14</f>
        <v>0</v>
      </c>
    </row>
    <row r="15" spans="1:8" ht="15.6" x14ac:dyDescent="0.25">
      <c r="A15" s="192"/>
      <c r="B15" s="192" t="s">
        <v>2275</v>
      </c>
      <c r="C15" s="64" t="s">
        <v>2277</v>
      </c>
      <c r="D15" s="17" t="s">
        <v>2269</v>
      </c>
      <c r="E15" s="161"/>
      <c r="F15" s="187"/>
      <c r="G15" s="89">
        <f>E15*F15</f>
        <v>0</v>
      </c>
    </row>
    <row r="16" spans="1:8" ht="15.6" x14ac:dyDescent="0.25">
      <c r="A16" s="192" t="s">
        <v>2278</v>
      </c>
      <c r="B16" s="192"/>
      <c r="C16" s="150" t="s">
        <v>2279</v>
      </c>
      <c r="D16" s="17" t="s">
        <v>2269</v>
      </c>
      <c r="E16" s="161"/>
      <c r="F16" s="187"/>
      <c r="G16" s="89">
        <f>E16*F16</f>
        <v>0</v>
      </c>
    </row>
    <row r="17" spans="1:8" x14ac:dyDescent="0.25">
      <c r="A17" s="192"/>
      <c r="B17" s="192"/>
      <c r="C17" s="150"/>
      <c r="D17" s="17"/>
      <c r="E17" s="17"/>
      <c r="F17" s="17"/>
      <c r="G17" s="189"/>
    </row>
    <row r="18" spans="1:8" x14ac:dyDescent="0.25">
      <c r="A18" s="192"/>
      <c r="B18" s="192"/>
      <c r="C18" s="157"/>
      <c r="D18" s="17"/>
      <c r="E18" s="17"/>
      <c r="F18" s="17"/>
      <c r="G18" s="189"/>
      <c r="H18" s="323" t="s">
        <v>5421</v>
      </c>
    </row>
    <row r="19" spans="1:8" x14ac:dyDescent="0.25">
      <c r="A19" s="64"/>
      <c r="B19" s="64"/>
      <c r="C19" s="60"/>
      <c r="D19" s="17"/>
      <c r="E19" s="17"/>
      <c r="F19" s="17"/>
      <c r="G19" s="189"/>
    </row>
    <row r="20" spans="1:8" x14ac:dyDescent="0.25">
      <c r="A20" s="168" t="s">
        <v>34</v>
      </c>
      <c r="B20" s="168"/>
      <c r="C20" s="168"/>
      <c r="D20" s="179"/>
      <c r="E20" s="185"/>
      <c r="F20" s="185"/>
      <c r="G20" s="174">
        <f>SUM(G5:G19)</f>
        <v>0</v>
      </c>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C571F-1D77-4448-B8B3-BCB35C5065AB}">
  <sheetPr codeName="Sheet103">
    <tabColor theme="9" tint="0.79998168889431442"/>
  </sheetPr>
  <dimension ref="A1:I1048312"/>
  <sheetViews>
    <sheetView zoomScaleNormal="100" workbookViewId="0">
      <selection activeCell="B33" sqref="B33"/>
    </sheetView>
  </sheetViews>
  <sheetFormatPr defaultRowHeight="13.2" x14ac:dyDescent="0.25"/>
  <cols>
    <col min="1" max="1" width="9.33203125" style="12" customWidth="1"/>
    <col min="2" max="2" width="9" style="12" bestFit="1" customWidth="1"/>
    <col min="3" max="3" width="4.6640625" style="12" customWidth="1"/>
    <col min="4" max="4" width="40.6640625" style="12" customWidth="1"/>
    <col min="5" max="5" width="25.5546875" style="12" bestFit="1" customWidth="1"/>
    <col min="6" max="8" width="20.6640625" style="12" customWidth="1"/>
    <col min="9" max="225" width="9.109375" style="12"/>
    <col min="226" max="226" width="9.33203125" style="12" customWidth="1"/>
    <col min="227" max="227" width="6.6640625" style="12" customWidth="1"/>
    <col min="228" max="228" width="40.6640625" style="12" customWidth="1"/>
    <col min="229" max="232" width="9.33203125" style="12" customWidth="1"/>
    <col min="233" max="481" width="9.109375" style="12"/>
    <col min="482" max="482" width="9.33203125" style="12" customWidth="1"/>
    <col min="483" max="483" width="6.6640625" style="12" customWidth="1"/>
    <col min="484" max="484" width="40.6640625" style="12" customWidth="1"/>
    <col min="485" max="488" width="9.33203125" style="12" customWidth="1"/>
    <col min="489" max="737" width="9.109375" style="12"/>
    <col min="738" max="738" width="9.33203125" style="12" customWidth="1"/>
    <col min="739" max="739" width="6.6640625" style="12" customWidth="1"/>
    <col min="740" max="740" width="40.6640625" style="12" customWidth="1"/>
    <col min="741" max="744" width="9.33203125" style="12" customWidth="1"/>
    <col min="745" max="993" width="9.109375" style="12"/>
    <col min="994" max="994" width="9.33203125" style="12" customWidth="1"/>
    <col min="995" max="995" width="6.6640625" style="12" customWidth="1"/>
    <col min="996" max="996" width="40.6640625" style="12" customWidth="1"/>
    <col min="997" max="1000" width="9.33203125" style="12" customWidth="1"/>
    <col min="1001" max="1249" width="9.109375" style="12"/>
    <col min="1250" max="1250" width="9.33203125" style="12" customWidth="1"/>
    <col min="1251" max="1251" width="6.6640625" style="12" customWidth="1"/>
    <col min="1252" max="1252" width="40.6640625" style="12" customWidth="1"/>
    <col min="1253" max="1256" width="9.33203125" style="12" customWidth="1"/>
    <col min="1257" max="1505" width="9.109375" style="12"/>
    <col min="1506" max="1506" width="9.33203125" style="12" customWidth="1"/>
    <col min="1507" max="1507" width="6.6640625" style="12" customWidth="1"/>
    <col min="1508" max="1508" width="40.6640625" style="12" customWidth="1"/>
    <col min="1509" max="1512" width="9.33203125" style="12" customWidth="1"/>
    <col min="1513" max="1761" width="9.109375" style="12"/>
    <col min="1762" max="1762" width="9.33203125" style="12" customWidth="1"/>
    <col min="1763" max="1763" width="6.6640625" style="12" customWidth="1"/>
    <col min="1764" max="1764" width="40.6640625" style="12" customWidth="1"/>
    <col min="1765" max="1768" width="9.33203125" style="12" customWidth="1"/>
    <col min="1769" max="2017" width="9.109375" style="12"/>
    <col min="2018" max="2018" width="9.33203125" style="12" customWidth="1"/>
    <col min="2019" max="2019" width="6.6640625" style="12" customWidth="1"/>
    <col min="2020" max="2020" width="40.6640625" style="12" customWidth="1"/>
    <col min="2021" max="2024" width="9.33203125" style="12" customWidth="1"/>
    <col min="2025" max="2273" width="9.109375" style="12"/>
    <col min="2274" max="2274" width="9.33203125" style="12" customWidth="1"/>
    <col min="2275" max="2275" width="6.6640625" style="12" customWidth="1"/>
    <col min="2276" max="2276" width="40.6640625" style="12" customWidth="1"/>
    <col min="2277" max="2280" width="9.33203125" style="12" customWidth="1"/>
    <col min="2281" max="2529" width="9.109375" style="12"/>
    <col min="2530" max="2530" width="9.33203125" style="12" customWidth="1"/>
    <col min="2531" max="2531" width="6.6640625" style="12" customWidth="1"/>
    <col min="2532" max="2532" width="40.6640625" style="12" customWidth="1"/>
    <col min="2533" max="2536" width="9.33203125" style="12" customWidth="1"/>
    <col min="2537" max="2785" width="9.109375" style="12"/>
    <col min="2786" max="2786" width="9.33203125" style="12" customWidth="1"/>
    <col min="2787" max="2787" width="6.6640625" style="12" customWidth="1"/>
    <col min="2788" max="2788" width="40.6640625" style="12" customWidth="1"/>
    <col min="2789" max="2792" width="9.33203125" style="12" customWidth="1"/>
    <col min="2793" max="3041" width="9.109375" style="12"/>
    <col min="3042" max="3042" width="9.33203125" style="12" customWidth="1"/>
    <col min="3043" max="3043" width="6.6640625" style="12" customWidth="1"/>
    <col min="3044" max="3044" width="40.6640625" style="12" customWidth="1"/>
    <col min="3045" max="3048" width="9.33203125" style="12" customWidth="1"/>
    <col min="3049" max="3297" width="9.109375" style="12"/>
    <col min="3298" max="3298" width="9.33203125" style="12" customWidth="1"/>
    <col min="3299" max="3299" width="6.6640625" style="12" customWidth="1"/>
    <col min="3300" max="3300" width="40.6640625" style="12" customWidth="1"/>
    <col min="3301" max="3304" width="9.33203125" style="12" customWidth="1"/>
    <col min="3305" max="3553" width="9.109375" style="12"/>
    <col min="3554" max="3554" width="9.33203125" style="12" customWidth="1"/>
    <col min="3555" max="3555" width="6.6640625" style="12" customWidth="1"/>
    <col min="3556" max="3556" width="40.6640625" style="12" customWidth="1"/>
    <col min="3557" max="3560" width="9.33203125" style="12" customWidth="1"/>
    <col min="3561" max="3809" width="9.109375" style="12"/>
    <col min="3810" max="3810" width="9.33203125" style="12" customWidth="1"/>
    <col min="3811" max="3811" width="6.6640625" style="12" customWidth="1"/>
    <col min="3812" max="3812" width="40.6640625" style="12" customWidth="1"/>
    <col min="3813" max="3816" width="9.33203125" style="12" customWidth="1"/>
    <col min="3817" max="4065" width="9.109375" style="12"/>
    <col min="4066" max="4066" width="9.33203125" style="12" customWidth="1"/>
    <col min="4067" max="4067" width="6.6640625" style="12" customWidth="1"/>
    <col min="4068" max="4068" width="40.6640625" style="12" customWidth="1"/>
    <col min="4069" max="4072" width="9.33203125" style="12" customWidth="1"/>
    <col min="4073" max="4321" width="9.109375" style="12"/>
    <col min="4322" max="4322" width="9.33203125" style="12" customWidth="1"/>
    <col min="4323" max="4323" width="6.6640625" style="12" customWidth="1"/>
    <col min="4324" max="4324" width="40.6640625" style="12" customWidth="1"/>
    <col min="4325" max="4328" width="9.33203125" style="12" customWidth="1"/>
    <col min="4329" max="4577" width="9.109375" style="12"/>
    <col min="4578" max="4578" width="9.33203125" style="12" customWidth="1"/>
    <col min="4579" max="4579" width="6.6640625" style="12" customWidth="1"/>
    <col min="4580" max="4580" width="40.6640625" style="12" customWidth="1"/>
    <col min="4581" max="4584" width="9.33203125" style="12" customWidth="1"/>
    <col min="4585" max="4833" width="9.109375" style="12"/>
    <col min="4834" max="4834" width="9.33203125" style="12" customWidth="1"/>
    <col min="4835" max="4835" width="6.6640625" style="12" customWidth="1"/>
    <col min="4836" max="4836" width="40.6640625" style="12" customWidth="1"/>
    <col min="4837" max="4840" width="9.33203125" style="12" customWidth="1"/>
    <col min="4841" max="5089" width="9.109375" style="12"/>
    <col min="5090" max="5090" width="9.33203125" style="12" customWidth="1"/>
    <col min="5091" max="5091" width="6.6640625" style="12" customWidth="1"/>
    <col min="5092" max="5092" width="40.6640625" style="12" customWidth="1"/>
    <col min="5093" max="5096" width="9.33203125" style="12" customWidth="1"/>
    <col min="5097" max="5345" width="9.109375" style="12"/>
    <col min="5346" max="5346" width="9.33203125" style="12" customWidth="1"/>
    <col min="5347" max="5347" width="6.6640625" style="12" customWidth="1"/>
    <col min="5348" max="5348" width="40.6640625" style="12" customWidth="1"/>
    <col min="5349" max="5352" width="9.33203125" style="12" customWidth="1"/>
    <col min="5353" max="5601" width="9.109375" style="12"/>
    <col min="5602" max="5602" width="9.33203125" style="12" customWidth="1"/>
    <col min="5603" max="5603" width="6.6640625" style="12" customWidth="1"/>
    <col min="5604" max="5604" width="40.6640625" style="12" customWidth="1"/>
    <col min="5605" max="5608" width="9.33203125" style="12" customWidth="1"/>
    <col min="5609" max="5857" width="9.109375" style="12"/>
    <col min="5858" max="5858" width="9.33203125" style="12" customWidth="1"/>
    <col min="5859" max="5859" width="6.6640625" style="12" customWidth="1"/>
    <col min="5860" max="5860" width="40.6640625" style="12" customWidth="1"/>
    <col min="5861" max="5864" width="9.33203125" style="12" customWidth="1"/>
    <col min="5865" max="6113" width="9.109375" style="12"/>
    <col min="6114" max="6114" width="9.33203125" style="12" customWidth="1"/>
    <col min="6115" max="6115" width="6.6640625" style="12" customWidth="1"/>
    <col min="6116" max="6116" width="40.6640625" style="12" customWidth="1"/>
    <col min="6117" max="6120" width="9.33203125" style="12" customWidth="1"/>
    <col min="6121" max="6369" width="9.109375" style="12"/>
    <col min="6370" max="6370" width="9.33203125" style="12" customWidth="1"/>
    <col min="6371" max="6371" width="6.6640625" style="12" customWidth="1"/>
    <col min="6372" max="6372" width="40.6640625" style="12" customWidth="1"/>
    <col min="6373" max="6376" width="9.33203125" style="12" customWidth="1"/>
    <col min="6377" max="6625" width="9.109375" style="12"/>
    <col min="6626" max="6626" width="9.33203125" style="12" customWidth="1"/>
    <col min="6627" max="6627" width="6.6640625" style="12" customWidth="1"/>
    <col min="6628" max="6628" width="40.6640625" style="12" customWidth="1"/>
    <col min="6629" max="6632" width="9.33203125" style="12" customWidth="1"/>
    <col min="6633" max="6881" width="9.109375" style="12"/>
    <col min="6882" max="6882" width="9.33203125" style="12" customWidth="1"/>
    <col min="6883" max="6883" width="6.6640625" style="12" customWidth="1"/>
    <col min="6884" max="6884" width="40.6640625" style="12" customWidth="1"/>
    <col min="6885" max="6888" width="9.33203125" style="12" customWidth="1"/>
    <col min="6889" max="7137" width="9.109375" style="12"/>
    <col min="7138" max="7138" width="9.33203125" style="12" customWidth="1"/>
    <col min="7139" max="7139" width="6.6640625" style="12" customWidth="1"/>
    <col min="7140" max="7140" width="40.6640625" style="12" customWidth="1"/>
    <col min="7141" max="7144" width="9.33203125" style="12" customWidth="1"/>
    <col min="7145" max="7393" width="9.109375" style="12"/>
    <col min="7394" max="7394" width="9.33203125" style="12" customWidth="1"/>
    <col min="7395" max="7395" width="6.6640625" style="12" customWidth="1"/>
    <col min="7396" max="7396" width="40.6640625" style="12" customWidth="1"/>
    <col min="7397" max="7400" width="9.33203125" style="12" customWidth="1"/>
    <col min="7401" max="7649" width="9.109375" style="12"/>
    <col min="7650" max="7650" width="9.33203125" style="12" customWidth="1"/>
    <col min="7651" max="7651" width="6.6640625" style="12" customWidth="1"/>
    <col min="7652" max="7652" width="40.6640625" style="12" customWidth="1"/>
    <col min="7653" max="7656" width="9.33203125" style="12" customWidth="1"/>
    <col min="7657" max="7905" width="9.109375" style="12"/>
    <col min="7906" max="7906" width="9.33203125" style="12" customWidth="1"/>
    <col min="7907" max="7907" width="6.6640625" style="12" customWidth="1"/>
    <col min="7908" max="7908" width="40.6640625" style="12" customWidth="1"/>
    <col min="7909" max="7912" width="9.33203125" style="12" customWidth="1"/>
    <col min="7913" max="8161" width="9.109375" style="12"/>
    <col min="8162" max="8162" width="9.33203125" style="12" customWidth="1"/>
    <col min="8163" max="8163" width="6.6640625" style="12" customWidth="1"/>
    <col min="8164" max="8164" width="40.6640625" style="12" customWidth="1"/>
    <col min="8165" max="8168" width="9.33203125" style="12" customWidth="1"/>
    <col min="8169" max="8417" width="9.109375" style="12"/>
    <col min="8418" max="8418" width="9.33203125" style="12" customWidth="1"/>
    <col min="8419" max="8419" width="6.6640625" style="12" customWidth="1"/>
    <col min="8420" max="8420" width="40.6640625" style="12" customWidth="1"/>
    <col min="8421" max="8424" width="9.33203125" style="12" customWidth="1"/>
    <col min="8425" max="8673" width="9.109375" style="12"/>
    <col min="8674" max="8674" width="9.33203125" style="12" customWidth="1"/>
    <col min="8675" max="8675" width="6.6640625" style="12" customWidth="1"/>
    <col min="8676" max="8676" width="40.6640625" style="12" customWidth="1"/>
    <col min="8677" max="8680" width="9.33203125" style="12" customWidth="1"/>
    <col min="8681" max="8929" width="9.109375" style="12"/>
    <col min="8930" max="8930" width="9.33203125" style="12" customWidth="1"/>
    <col min="8931" max="8931" width="6.6640625" style="12" customWidth="1"/>
    <col min="8932" max="8932" width="40.6640625" style="12" customWidth="1"/>
    <col min="8933" max="8936" width="9.33203125" style="12" customWidth="1"/>
    <col min="8937" max="9185" width="9.109375" style="12"/>
    <col min="9186" max="9186" width="9.33203125" style="12" customWidth="1"/>
    <col min="9187" max="9187" width="6.6640625" style="12" customWidth="1"/>
    <col min="9188" max="9188" width="40.6640625" style="12" customWidth="1"/>
    <col min="9189" max="9192" width="9.33203125" style="12" customWidth="1"/>
    <col min="9193" max="9441" width="9.109375" style="12"/>
    <col min="9442" max="9442" width="9.33203125" style="12" customWidth="1"/>
    <col min="9443" max="9443" width="6.6640625" style="12" customWidth="1"/>
    <col min="9444" max="9444" width="40.6640625" style="12" customWidth="1"/>
    <col min="9445" max="9448" width="9.33203125" style="12" customWidth="1"/>
    <col min="9449" max="9697" width="9.109375" style="12"/>
    <col min="9698" max="9698" width="9.33203125" style="12" customWidth="1"/>
    <col min="9699" max="9699" width="6.6640625" style="12" customWidth="1"/>
    <col min="9700" max="9700" width="40.6640625" style="12" customWidth="1"/>
    <col min="9701" max="9704" width="9.33203125" style="12" customWidth="1"/>
    <col min="9705" max="9953" width="9.109375" style="12"/>
    <col min="9954" max="9954" width="9.33203125" style="12" customWidth="1"/>
    <col min="9955" max="9955" width="6.6640625" style="12" customWidth="1"/>
    <col min="9956" max="9956" width="40.6640625" style="12" customWidth="1"/>
    <col min="9957" max="9960" width="9.33203125" style="12" customWidth="1"/>
    <col min="9961" max="10209" width="9.109375" style="12"/>
    <col min="10210" max="10210" width="9.33203125" style="12" customWidth="1"/>
    <col min="10211" max="10211" width="6.6640625" style="12" customWidth="1"/>
    <col min="10212" max="10212" width="40.6640625" style="12" customWidth="1"/>
    <col min="10213" max="10216" width="9.33203125" style="12" customWidth="1"/>
    <col min="10217" max="10465" width="9.109375" style="12"/>
    <col min="10466" max="10466" width="9.33203125" style="12" customWidth="1"/>
    <col min="10467" max="10467" width="6.6640625" style="12" customWidth="1"/>
    <col min="10468" max="10468" width="40.6640625" style="12" customWidth="1"/>
    <col min="10469" max="10472" width="9.33203125" style="12" customWidth="1"/>
    <col min="10473" max="10721" width="9.109375" style="12"/>
    <col min="10722" max="10722" width="9.33203125" style="12" customWidth="1"/>
    <col min="10723" max="10723" width="6.6640625" style="12" customWidth="1"/>
    <col min="10724" max="10724" width="40.6640625" style="12" customWidth="1"/>
    <col min="10725" max="10728" width="9.33203125" style="12" customWidth="1"/>
    <col min="10729" max="10977" width="9.109375" style="12"/>
    <col min="10978" max="10978" width="9.33203125" style="12" customWidth="1"/>
    <col min="10979" max="10979" width="6.6640625" style="12" customWidth="1"/>
    <col min="10980" max="10980" width="40.6640625" style="12" customWidth="1"/>
    <col min="10981" max="10984" width="9.33203125" style="12" customWidth="1"/>
    <col min="10985" max="11233" width="9.109375" style="12"/>
    <col min="11234" max="11234" width="9.33203125" style="12" customWidth="1"/>
    <col min="11235" max="11235" width="6.6640625" style="12" customWidth="1"/>
    <col min="11236" max="11236" width="40.6640625" style="12" customWidth="1"/>
    <col min="11237" max="11240" width="9.33203125" style="12" customWidth="1"/>
    <col min="11241" max="11489" width="9.109375" style="12"/>
    <col min="11490" max="11490" width="9.33203125" style="12" customWidth="1"/>
    <col min="11491" max="11491" width="6.6640625" style="12" customWidth="1"/>
    <col min="11492" max="11492" width="40.6640625" style="12" customWidth="1"/>
    <col min="11493" max="11496" width="9.33203125" style="12" customWidth="1"/>
    <col min="11497" max="11745" width="9.109375" style="12"/>
    <col min="11746" max="11746" width="9.33203125" style="12" customWidth="1"/>
    <col min="11747" max="11747" width="6.6640625" style="12" customWidth="1"/>
    <col min="11748" max="11748" width="40.6640625" style="12" customWidth="1"/>
    <col min="11749" max="11752" width="9.33203125" style="12" customWidth="1"/>
    <col min="11753" max="12001" width="9.109375" style="12"/>
    <col min="12002" max="12002" width="9.33203125" style="12" customWidth="1"/>
    <col min="12003" max="12003" width="6.6640625" style="12" customWidth="1"/>
    <col min="12004" max="12004" width="40.6640625" style="12" customWidth="1"/>
    <col min="12005" max="12008" width="9.33203125" style="12" customWidth="1"/>
    <col min="12009" max="12257" width="9.109375" style="12"/>
    <col min="12258" max="12258" width="9.33203125" style="12" customWidth="1"/>
    <col min="12259" max="12259" width="6.6640625" style="12" customWidth="1"/>
    <col min="12260" max="12260" width="40.6640625" style="12" customWidth="1"/>
    <col min="12261" max="12264" width="9.33203125" style="12" customWidth="1"/>
    <col min="12265" max="12513" width="9.109375" style="12"/>
    <col min="12514" max="12514" width="9.33203125" style="12" customWidth="1"/>
    <col min="12515" max="12515" width="6.6640625" style="12" customWidth="1"/>
    <col min="12516" max="12516" width="40.6640625" style="12" customWidth="1"/>
    <col min="12517" max="12520" width="9.33203125" style="12" customWidth="1"/>
    <col min="12521" max="12769" width="9.109375" style="12"/>
    <col min="12770" max="12770" width="9.33203125" style="12" customWidth="1"/>
    <col min="12771" max="12771" width="6.6640625" style="12" customWidth="1"/>
    <col min="12772" max="12772" width="40.6640625" style="12" customWidth="1"/>
    <col min="12773" max="12776" width="9.33203125" style="12" customWidth="1"/>
    <col min="12777" max="13025" width="9.109375" style="12"/>
    <col min="13026" max="13026" width="9.33203125" style="12" customWidth="1"/>
    <col min="13027" max="13027" width="6.6640625" style="12" customWidth="1"/>
    <col min="13028" max="13028" width="40.6640625" style="12" customWidth="1"/>
    <col min="13029" max="13032" width="9.33203125" style="12" customWidth="1"/>
    <col min="13033" max="13281" width="9.109375" style="12"/>
    <col min="13282" max="13282" width="9.33203125" style="12" customWidth="1"/>
    <col min="13283" max="13283" width="6.6640625" style="12" customWidth="1"/>
    <col min="13284" max="13284" width="40.6640625" style="12" customWidth="1"/>
    <col min="13285" max="13288" width="9.33203125" style="12" customWidth="1"/>
    <col min="13289" max="13537" width="9.109375" style="12"/>
    <col min="13538" max="13538" width="9.33203125" style="12" customWidth="1"/>
    <col min="13539" max="13539" width="6.6640625" style="12" customWidth="1"/>
    <col min="13540" max="13540" width="40.6640625" style="12" customWidth="1"/>
    <col min="13541" max="13544" width="9.33203125" style="12" customWidth="1"/>
    <col min="13545" max="13793" width="9.109375" style="12"/>
    <col min="13794" max="13794" width="9.33203125" style="12" customWidth="1"/>
    <col min="13795" max="13795" width="6.6640625" style="12" customWidth="1"/>
    <col min="13796" max="13796" width="40.6640625" style="12" customWidth="1"/>
    <col min="13797" max="13800" width="9.33203125" style="12" customWidth="1"/>
    <col min="13801" max="14049" width="9.109375" style="12"/>
    <col min="14050" max="14050" width="9.33203125" style="12" customWidth="1"/>
    <col min="14051" max="14051" width="6.6640625" style="12" customWidth="1"/>
    <col min="14052" max="14052" width="40.6640625" style="12" customWidth="1"/>
    <col min="14053" max="14056" width="9.33203125" style="12" customWidth="1"/>
    <col min="14057" max="14305" width="9.109375" style="12"/>
    <col min="14306" max="14306" width="9.33203125" style="12" customWidth="1"/>
    <col min="14307" max="14307" width="6.6640625" style="12" customWidth="1"/>
    <col min="14308" max="14308" width="40.6640625" style="12" customWidth="1"/>
    <col min="14309" max="14312" width="9.33203125" style="12" customWidth="1"/>
    <col min="14313" max="14561" width="9.109375" style="12"/>
    <col min="14562" max="14562" width="9.33203125" style="12" customWidth="1"/>
    <col min="14563" max="14563" width="6.6640625" style="12" customWidth="1"/>
    <col min="14564" max="14564" width="40.6640625" style="12" customWidth="1"/>
    <col min="14565" max="14568" width="9.33203125" style="12" customWidth="1"/>
    <col min="14569" max="14817" width="9.109375" style="12"/>
    <col min="14818" max="14818" width="9.33203125" style="12" customWidth="1"/>
    <col min="14819" max="14819" width="6.6640625" style="12" customWidth="1"/>
    <col min="14820" max="14820" width="40.6640625" style="12" customWidth="1"/>
    <col min="14821" max="14824" width="9.33203125" style="12" customWidth="1"/>
    <col min="14825" max="15073" width="9.109375" style="12"/>
    <col min="15074" max="15074" width="9.33203125" style="12" customWidth="1"/>
    <col min="15075" max="15075" width="6.6640625" style="12" customWidth="1"/>
    <col min="15076" max="15076" width="40.6640625" style="12" customWidth="1"/>
    <col min="15077" max="15080" width="9.33203125" style="12" customWidth="1"/>
    <col min="15081" max="15329" width="9.109375" style="12"/>
    <col min="15330" max="15330" width="9.33203125" style="12" customWidth="1"/>
    <col min="15331" max="15331" width="6.6640625" style="12" customWidth="1"/>
    <col min="15332" max="15332" width="40.6640625" style="12" customWidth="1"/>
    <col min="15333" max="15336" width="9.33203125" style="12" customWidth="1"/>
    <col min="15337" max="15585" width="9.109375" style="12"/>
    <col min="15586" max="15586" width="9.33203125" style="12" customWidth="1"/>
    <col min="15587" max="15587" width="6.6640625" style="12" customWidth="1"/>
    <col min="15588" max="15588" width="40.6640625" style="12" customWidth="1"/>
    <col min="15589" max="15592" width="9.33203125" style="12" customWidth="1"/>
    <col min="15593" max="15841" width="9.109375" style="12"/>
    <col min="15842" max="15842" width="9.33203125" style="12" customWidth="1"/>
    <col min="15843" max="15843" width="6.6640625" style="12" customWidth="1"/>
    <col min="15844" max="15844" width="40.6640625" style="12" customWidth="1"/>
    <col min="15845" max="15848" width="9.33203125" style="12" customWidth="1"/>
    <col min="15849" max="16097" width="9.109375" style="12"/>
    <col min="16098" max="16098" width="9.33203125" style="12" customWidth="1"/>
    <col min="16099" max="16099" width="6.6640625" style="12" customWidth="1"/>
    <col min="16100" max="16100" width="40.6640625" style="12" customWidth="1"/>
    <col min="16101" max="16104" width="9.33203125" style="12" customWidth="1"/>
    <col min="16105" max="16384" width="9.109375" style="12"/>
  </cols>
  <sheetData>
    <row r="1" spans="1:8" x14ac:dyDescent="0.25">
      <c r="A1" s="22" t="s">
        <v>2280</v>
      </c>
      <c r="B1" s="587"/>
      <c r="C1" s="587"/>
      <c r="D1" s="587"/>
      <c r="E1" s="771" t="s">
        <v>2281</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
      <c r="H3" s="173"/>
    </row>
    <row r="4" spans="1:8" x14ac:dyDescent="0.25">
      <c r="A4" s="668"/>
      <c r="B4" s="668"/>
      <c r="C4" s="669"/>
      <c r="D4" s="15"/>
      <c r="E4" s="17"/>
      <c r="F4" s="17"/>
      <c r="G4" s="17"/>
      <c r="H4" s="15"/>
    </row>
    <row r="5" spans="1:8" x14ac:dyDescent="0.25">
      <c r="A5" s="668" t="s">
        <v>2282</v>
      </c>
      <c r="B5" s="668"/>
      <c r="C5" s="669"/>
      <c r="D5" s="619" t="s">
        <v>2283</v>
      </c>
      <c r="E5" s="17"/>
      <c r="F5" s="17"/>
      <c r="G5" s="17"/>
      <c r="H5" s="189"/>
    </row>
    <row r="6" spans="1:8" x14ac:dyDescent="0.25">
      <c r="A6" s="668"/>
      <c r="B6" s="668" t="s">
        <v>2285</v>
      </c>
      <c r="C6" s="202"/>
      <c r="D6" s="620" t="s">
        <v>2287</v>
      </c>
      <c r="E6" s="17"/>
      <c r="F6" s="17"/>
      <c r="G6" s="17"/>
      <c r="H6" s="189"/>
    </row>
    <row r="7" spans="1:8" x14ac:dyDescent="0.25">
      <c r="A7" s="668"/>
      <c r="B7" s="668"/>
      <c r="C7" s="669" t="s">
        <v>37</v>
      </c>
      <c r="D7" s="620" t="s">
        <v>6796</v>
      </c>
      <c r="E7" s="17"/>
      <c r="F7" s="17"/>
      <c r="G7" s="17"/>
      <c r="H7" s="190"/>
    </row>
    <row r="8" spans="1:8" x14ac:dyDescent="0.25">
      <c r="A8" s="668"/>
      <c r="B8" s="668"/>
      <c r="C8" s="669"/>
      <c r="D8" s="620" t="s">
        <v>6797</v>
      </c>
      <c r="E8" s="17" t="s">
        <v>33</v>
      </c>
      <c r="F8" s="17" t="s">
        <v>4220</v>
      </c>
      <c r="G8" s="17" t="s">
        <v>4221</v>
      </c>
      <c r="H8" s="188"/>
    </row>
    <row r="9" spans="1:8" x14ac:dyDescent="0.25">
      <c r="A9" s="668"/>
      <c r="B9" s="668"/>
      <c r="C9" s="669"/>
      <c r="D9" s="620" t="s">
        <v>6798</v>
      </c>
      <c r="E9" s="17" t="s">
        <v>33</v>
      </c>
      <c r="F9" s="17" t="s">
        <v>4220</v>
      </c>
      <c r="G9" s="17" t="s">
        <v>4221</v>
      </c>
      <c r="H9" s="188"/>
    </row>
    <row r="10" spans="1:8" x14ac:dyDescent="0.25">
      <c r="A10" s="668"/>
      <c r="B10" s="668"/>
      <c r="C10" s="669" t="s">
        <v>59</v>
      </c>
      <c r="D10" s="620" t="s">
        <v>6809</v>
      </c>
      <c r="E10" s="17"/>
      <c r="F10" s="17"/>
      <c r="G10" s="17"/>
      <c r="H10" s="190"/>
    </row>
    <row r="11" spans="1:8" x14ac:dyDescent="0.25">
      <c r="A11" s="668"/>
      <c r="B11" s="668"/>
      <c r="C11" s="669"/>
      <c r="D11" s="620" t="s">
        <v>6810</v>
      </c>
      <c r="E11" s="17" t="s">
        <v>33</v>
      </c>
      <c r="F11" s="17" t="s">
        <v>4220</v>
      </c>
      <c r="G11" s="17" t="s">
        <v>4221</v>
      </c>
      <c r="H11" s="188"/>
    </row>
    <row r="12" spans="1:8" x14ac:dyDescent="0.25">
      <c r="A12" s="668" t="s">
        <v>2288</v>
      </c>
      <c r="B12" s="668"/>
      <c r="C12" s="669"/>
      <c r="D12" s="619" t="s">
        <v>2289</v>
      </c>
      <c r="E12" s="17"/>
      <c r="F12" s="17"/>
      <c r="G12" s="191"/>
      <c r="H12" s="189"/>
    </row>
    <row r="13" spans="1:8" ht="42" customHeight="1" x14ac:dyDescent="0.25">
      <c r="A13" s="668"/>
      <c r="B13" s="668" t="s">
        <v>2290</v>
      </c>
      <c r="C13" s="669"/>
      <c r="D13" s="620" t="s">
        <v>6811</v>
      </c>
      <c r="E13" s="17" t="s">
        <v>2269</v>
      </c>
      <c r="F13" s="17">
        <v>800</v>
      </c>
      <c r="G13" s="187"/>
      <c r="H13" s="172">
        <f>F13*G13</f>
        <v>0</v>
      </c>
    </row>
    <row r="14" spans="1:8" ht="26.4" x14ac:dyDescent="0.25">
      <c r="A14" s="668"/>
      <c r="B14" s="668" t="s">
        <v>2291</v>
      </c>
      <c r="C14" s="669"/>
      <c r="D14" s="620" t="s">
        <v>4896</v>
      </c>
      <c r="E14" s="17" t="s">
        <v>2269</v>
      </c>
      <c r="F14" s="17">
        <v>800</v>
      </c>
      <c r="G14" s="187"/>
      <c r="H14" s="172">
        <f>F14*G14</f>
        <v>0</v>
      </c>
    </row>
    <row r="15" spans="1:8" x14ac:dyDescent="0.25">
      <c r="A15" s="668" t="s">
        <v>2292</v>
      </c>
      <c r="B15" s="668"/>
      <c r="C15" s="669"/>
      <c r="D15" s="619" t="s">
        <v>2293</v>
      </c>
      <c r="E15" s="17"/>
      <c r="F15" s="17"/>
      <c r="G15" s="191"/>
      <c r="H15" s="189"/>
    </row>
    <row r="16" spans="1:8" ht="26.4" x14ac:dyDescent="0.25">
      <c r="A16" s="668"/>
      <c r="B16" s="668" t="s">
        <v>2294</v>
      </c>
      <c r="C16" s="669"/>
      <c r="D16" s="620" t="s">
        <v>4424</v>
      </c>
      <c r="E16" s="17" t="s">
        <v>1152</v>
      </c>
      <c r="F16" s="17">
        <v>11480</v>
      </c>
      <c r="G16" s="187"/>
      <c r="H16" s="172">
        <f>F16*G16</f>
        <v>0</v>
      </c>
    </row>
    <row r="17" spans="1:9" ht="26.4" x14ac:dyDescent="0.25">
      <c r="A17" s="668"/>
      <c r="B17" s="668" t="s">
        <v>2295</v>
      </c>
      <c r="C17" s="669"/>
      <c r="D17" s="620" t="s">
        <v>2298</v>
      </c>
      <c r="E17" s="17" t="s">
        <v>1152</v>
      </c>
      <c r="F17" s="17">
        <v>1300</v>
      </c>
      <c r="G17" s="187"/>
      <c r="H17" s="172">
        <f>F17*G17</f>
        <v>0</v>
      </c>
    </row>
    <row r="18" spans="1:9" ht="26.4" x14ac:dyDescent="0.25">
      <c r="A18" s="668"/>
      <c r="B18" s="668" t="s">
        <v>2296</v>
      </c>
      <c r="C18" s="669"/>
      <c r="D18" s="620" t="s">
        <v>2299</v>
      </c>
      <c r="E18" s="17" t="s">
        <v>1152</v>
      </c>
      <c r="F18" s="17">
        <v>250</v>
      </c>
      <c r="G18" s="187"/>
      <c r="H18" s="172">
        <f>F18*G18</f>
        <v>0</v>
      </c>
    </row>
    <row r="19" spans="1:9" x14ac:dyDescent="0.25">
      <c r="A19" s="668" t="s">
        <v>2308</v>
      </c>
      <c r="B19" s="668"/>
      <c r="C19" s="669"/>
      <c r="D19" s="619" t="s">
        <v>2309</v>
      </c>
      <c r="E19" s="17"/>
      <c r="F19" s="17"/>
      <c r="G19" s="191"/>
      <c r="H19" s="189"/>
    </row>
    <row r="20" spans="1:9" x14ac:dyDescent="0.25">
      <c r="A20" s="668"/>
      <c r="B20" s="668" t="s">
        <v>2310</v>
      </c>
      <c r="C20" s="669"/>
      <c r="D20" s="620" t="s">
        <v>2312</v>
      </c>
      <c r="E20" s="17"/>
      <c r="F20" s="17"/>
      <c r="G20" s="191"/>
      <c r="H20" s="189"/>
    </row>
    <row r="21" spans="1:9" ht="39.6" x14ac:dyDescent="0.25">
      <c r="A21" s="668"/>
      <c r="B21" s="668"/>
      <c r="C21" s="669" t="s">
        <v>46</v>
      </c>
      <c r="D21" s="620" t="s">
        <v>6812</v>
      </c>
      <c r="E21" s="17" t="s">
        <v>2269</v>
      </c>
      <c r="F21" s="17">
        <v>16400</v>
      </c>
      <c r="G21" s="187"/>
      <c r="H21" s="172">
        <f t="shared" ref="H21" si="0">F21*G21</f>
        <v>0</v>
      </c>
    </row>
    <row r="22" spans="1:9" ht="26.4" x14ac:dyDescent="0.25">
      <c r="A22" s="668" t="s">
        <v>2314</v>
      </c>
      <c r="B22" s="668"/>
      <c r="C22" s="669"/>
      <c r="D22" s="619" t="s">
        <v>2315</v>
      </c>
      <c r="E22" s="202"/>
      <c r="F22" s="17"/>
      <c r="G22" s="191"/>
      <c r="H22" s="189"/>
    </row>
    <row r="23" spans="1:9" ht="52.8" x14ac:dyDescent="0.25">
      <c r="A23" s="668"/>
      <c r="B23" s="668" t="s">
        <v>2316</v>
      </c>
      <c r="C23" s="669"/>
      <c r="D23" s="620" t="s">
        <v>6813</v>
      </c>
      <c r="E23" s="17" t="s">
        <v>2269</v>
      </c>
      <c r="F23" s="17">
        <v>1625</v>
      </c>
      <c r="G23" s="187"/>
      <c r="H23" s="172">
        <f>F23*G23</f>
        <v>0</v>
      </c>
    </row>
    <row r="24" spans="1:9" x14ac:dyDescent="0.25">
      <c r="A24" s="668" t="s">
        <v>5432</v>
      </c>
      <c r="B24" s="668"/>
      <c r="C24" s="669"/>
      <c r="D24" s="32" t="s">
        <v>6834</v>
      </c>
      <c r="E24" s="17"/>
      <c r="F24" s="17"/>
      <c r="G24" s="191"/>
      <c r="H24" s="189"/>
      <c r="I24" s="703" t="s">
        <v>5398</v>
      </c>
    </row>
    <row r="25" spans="1:9" ht="15.6" x14ac:dyDescent="0.25">
      <c r="A25" s="668"/>
      <c r="B25" s="668" t="s">
        <v>2323</v>
      </c>
      <c r="C25" s="669"/>
      <c r="D25" s="620" t="s">
        <v>2325</v>
      </c>
      <c r="E25" s="17" t="s">
        <v>2269</v>
      </c>
      <c r="F25" s="17">
        <f>SUM(F21,F13)</f>
        <v>17200</v>
      </c>
      <c r="G25" s="187"/>
      <c r="H25" s="172">
        <f>F25*G25</f>
        <v>0</v>
      </c>
    </row>
    <row r="26" spans="1:9" x14ac:dyDescent="0.25">
      <c r="A26" s="668" t="s">
        <v>2327</v>
      </c>
      <c r="B26" s="668"/>
      <c r="C26" s="669"/>
      <c r="D26" s="619" t="s">
        <v>2328</v>
      </c>
      <c r="E26" s="17"/>
      <c r="F26" s="17"/>
      <c r="G26" s="191"/>
      <c r="H26" s="189"/>
    </row>
    <row r="27" spans="1:9" x14ac:dyDescent="0.25">
      <c r="A27" s="668"/>
      <c r="B27" s="668" t="s">
        <v>2329</v>
      </c>
      <c r="C27" s="669"/>
      <c r="D27" s="620" t="s">
        <v>6799</v>
      </c>
      <c r="E27" s="17" t="s">
        <v>133</v>
      </c>
      <c r="F27" s="17">
        <v>5</v>
      </c>
      <c r="G27" s="187"/>
      <c r="H27" s="172">
        <f t="shared" ref="H27:H30" si="1">F27*G27</f>
        <v>0</v>
      </c>
    </row>
    <row r="28" spans="1:9" x14ac:dyDescent="0.25">
      <c r="A28" s="668"/>
      <c r="B28" s="668" t="s">
        <v>2330</v>
      </c>
      <c r="C28" s="669"/>
      <c r="D28" s="620" t="s">
        <v>2335</v>
      </c>
      <c r="E28" s="17" t="s">
        <v>133</v>
      </c>
      <c r="F28" s="17">
        <v>80</v>
      </c>
      <c r="G28" s="187"/>
      <c r="H28" s="172">
        <f t="shared" si="1"/>
        <v>0</v>
      </c>
    </row>
    <row r="29" spans="1:9" x14ac:dyDescent="0.25">
      <c r="A29" s="668"/>
      <c r="B29" s="668" t="s">
        <v>2331</v>
      </c>
      <c r="C29" s="669"/>
      <c r="D29" s="620" t="s">
        <v>5740</v>
      </c>
      <c r="E29" s="17" t="s">
        <v>133</v>
      </c>
      <c r="F29" s="17">
        <v>1</v>
      </c>
      <c r="G29" s="187"/>
      <c r="H29" s="172">
        <f t="shared" si="1"/>
        <v>0</v>
      </c>
    </row>
    <row r="30" spans="1:9" ht="26.4" x14ac:dyDescent="0.25">
      <c r="A30" s="668"/>
      <c r="B30" s="668" t="s">
        <v>2334</v>
      </c>
      <c r="C30" s="669"/>
      <c r="D30" s="620" t="s">
        <v>5739</v>
      </c>
      <c r="E30" s="17" t="s">
        <v>133</v>
      </c>
      <c r="F30" s="17">
        <v>1</v>
      </c>
      <c r="G30" s="187"/>
      <c r="H30" s="172">
        <f t="shared" si="1"/>
        <v>0</v>
      </c>
    </row>
    <row r="31" spans="1:9" x14ac:dyDescent="0.25">
      <c r="A31" s="668" t="s">
        <v>2342</v>
      </c>
      <c r="B31" s="202"/>
      <c r="C31" s="669"/>
      <c r="D31" s="619" t="s">
        <v>4924</v>
      </c>
      <c r="E31" s="17"/>
      <c r="F31" s="17"/>
      <c r="G31" s="191"/>
      <c r="H31" s="189"/>
    </row>
    <row r="32" spans="1:9" x14ac:dyDescent="0.25">
      <c r="A32" s="668"/>
      <c r="B32" s="668" t="s">
        <v>2343</v>
      </c>
      <c r="C32" s="669"/>
      <c r="D32" s="620" t="s">
        <v>4425</v>
      </c>
      <c r="E32" s="17" t="s">
        <v>429</v>
      </c>
      <c r="F32" s="17">
        <v>72</v>
      </c>
      <c r="G32" s="187"/>
      <c r="H32" s="172">
        <f>F32*G32</f>
        <v>0</v>
      </c>
    </row>
    <row r="33" spans="1:8" x14ac:dyDescent="0.25">
      <c r="A33" s="668"/>
      <c r="B33" s="668"/>
      <c r="C33" s="669"/>
      <c r="D33" s="623"/>
      <c r="E33" s="17"/>
      <c r="F33" s="17"/>
      <c r="G33" s="17"/>
      <c r="H33" s="189"/>
    </row>
    <row r="34" spans="1:8" x14ac:dyDescent="0.25">
      <c r="A34" s="668"/>
      <c r="B34" s="668"/>
      <c r="C34" s="669"/>
      <c r="D34" s="32"/>
      <c r="E34" s="17"/>
      <c r="F34" s="17"/>
      <c r="G34" s="17"/>
      <c r="H34" s="189"/>
    </row>
    <row r="35" spans="1:8" x14ac:dyDescent="0.25">
      <c r="A35" s="15"/>
      <c r="B35" s="15"/>
      <c r="C35" s="17"/>
      <c r="D35" s="15"/>
      <c r="E35" s="17"/>
      <c r="F35" s="17"/>
      <c r="G35" s="17"/>
      <c r="H35" s="189"/>
    </row>
    <row r="36" spans="1:8" x14ac:dyDescent="0.25">
      <c r="A36" s="183" t="s">
        <v>34</v>
      </c>
      <c r="B36" s="183"/>
      <c r="C36" s="183"/>
      <c r="D36" s="183"/>
      <c r="E36" s="179"/>
      <c r="F36" s="185"/>
      <c r="G36" s="185"/>
      <c r="H36" s="174">
        <f>SUM(H5:H35)</f>
        <v>0</v>
      </c>
    </row>
    <row r="1048312" spans="5:5" x14ac:dyDescent="0.25">
      <c r="E1048312" s="11"/>
    </row>
  </sheetData>
  <sheetProtection algorithmName="SHA-512" hashValue="RnwUoUGpr2cftL6o9+dqJAuk+Ccp+YRiPy9T+G4LURa2RYP+LMnlsGphdbeboup1bBdJ3qKNlWYXNuDqGAWpxQ==" saltValue="u19Y9AGaJo/lhFBqy+8lmw==" spinCount="100000" sheet="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113C7-E893-4008-878E-E3B43D5DF117}">
  <sheetPr codeName="Sheet104">
    <tabColor theme="9" tint="0.79998168889431442"/>
  </sheetPr>
  <dimension ref="A1:I1048304"/>
  <sheetViews>
    <sheetView topLeftCell="A8" zoomScaleNormal="100" workbookViewId="0">
      <selection activeCell="G6" sqref="G6"/>
    </sheetView>
  </sheetViews>
  <sheetFormatPr defaultRowHeight="13.2" x14ac:dyDescent="0.25"/>
  <cols>
    <col min="1" max="1" width="9.66406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9" width="3.5546875" style="12" customWidth="1"/>
    <col min="10" max="212" width="9.109375" style="12"/>
    <col min="213" max="213" width="9.33203125" style="12" customWidth="1"/>
    <col min="214" max="214" width="6.6640625" style="12" customWidth="1"/>
    <col min="215" max="215" width="40.6640625" style="12" customWidth="1"/>
    <col min="216" max="219" width="9.33203125" style="12" customWidth="1"/>
    <col min="220" max="468" width="9.109375" style="12"/>
    <col min="469" max="469" width="9.33203125" style="12" customWidth="1"/>
    <col min="470" max="470" width="6.6640625" style="12" customWidth="1"/>
    <col min="471" max="471" width="40.6640625" style="12" customWidth="1"/>
    <col min="472" max="475" width="9.33203125" style="12" customWidth="1"/>
    <col min="476" max="724" width="9.109375" style="12"/>
    <col min="725" max="725" width="9.33203125" style="12" customWidth="1"/>
    <col min="726" max="726" width="6.6640625" style="12" customWidth="1"/>
    <col min="727" max="727" width="40.6640625" style="12" customWidth="1"/>
    <col min="728" max="731" width="9.33203125" style="12" customWidth="1"/>
    <col min="732" max="980" width="9.109375" style="12"/>
    <col min="981" max="981" width="9.33203125" style="12" customWidth="1"/>
    <col min="982" max="982" width="6.6640625" style="12" customWidth="1"/>
    <col min="983" max="983" width="40.6640625" style="12" customWidth="1"/>
    <col min="984" max="987" width="9.33203125" style="12" customWidth="1"/>
    <col min="988" max="1236" width="9.109375" style="12"/>
    <col min="1237" max="1237" width="9.33203125" style="12" customWidth="1"/>
    <col min="1238" max="1238" width="6.6640625" style="12" customWidth="1"/>
    <col min="1239" max="1239" width="40.6640625" style="12" customWidth="1"/>
    <col min="1240" max="1243" width="9.33203125" style="12" customWidth="1"/>
    <col min="1244" max="1492" width="9.109375" style="12"/>
    <col min="1493" max="1493" width="9.33203125" style="12" customWidth="1"/>
    <col min="1494" max="1494" width="6.6640625" style="12" customWidth="1"/>
    <col min="1495" max="1495" width="40.6640625" style="12" customWidth="1"/>
    <col min="1496" max="1499" width="9.33203125" style="12" customWidth="1"/>
    <col min="1500" max="1748" width="9.109375" style="12"/>
    <col min="1749" max="1749" width="9.33203125" style="12" customWidth="1"/>
    <col min="1750" max="1750" width="6.6640625" style="12" customWidth="1"/>
    <col min="1751" max="1751" width="40.6640625" style="12" customWidth="1"/>
    <col min="1752" max="1755" width="9.33203125" style="12" customWidth="1"/>
    <col min="1756" max="2004" width="9.109375" style="12"/>
    <col min="2005" max="2005" width="9.33203125" style="12" customWidth="1"/>
    <col min="2006" max="2006" width="6.6640625" style="12" customWidth="1"/>
    <col min="2007" max="2007" width="40.6640625" style="12" customWidth="1"/>
    <col min="2008" max="2011" width="9.33203125" style="12" customWidth="1"/>
    <col min="2012" max="2260" width="9.109375" style="12"/>
    <col min="2261" max="2261" width="9.33203125" style="12" customWidth="1"/>
    <col min="2262" max="2262" width="6.6640625" style="12" customWidth="1"/>
    <col min="2263" max="2263" width="40.6640625" style="12" customWidth="1"/>
    <col min="2264" max="2267" width="9.33203125" style="12" customWidth="1"/>
    <col min="2268" max="2516" width="9.109375" style="12"/>
    <col min="2517" max="2517" width="9.33203125" style="12" customWidth="1"/>
    <col min="2518" max="2518" width="6.6640625" style="12" customWidth="1"/>
    <col min="2519" max="2519" width="40.6640625" style="12" customWidth="1"/>
    <col min="2520" max="2523" width="9.33203125" style="12" customWidth="1"/>
    <col min="2524" max="2772" width="9.109375" style="12"/>
    <col min="2773" max="2773" width="9.33203125" style="12" customWidth="1"/>
    <col min="2774" max="2774" width="6.6640625" style="12" customWidth="1"/>
    <col min="2775" max="2775" width="40.6640625" style="12" customWidth="1"/>
    <col min="2776" max="2779" width="9.33203125" style="12" customWidth="1"/>
    <col min="2780" max="3028" width="9.109375" style="12"/>
    <col min="3029" max="3029" width="9.33203125" style="12" customWidth="1"/>
    <col min="3030" max="3030" width="6.6640625" style="12" customWidth="1"/>
    <col min="3031" max="3031" width="40.6640625" style="12" customWidth="1"/>
    <col min="3032" max="3035" width="9.33203125" style="12" customWidth="1"/>
    <col min="3036" max="3284" width="9.109375" style="12"/>
    <col min="3285" max="3285" width="9.33203125" style="12" customWidth="1"/>
    <col min="3286" max="3286" width="6.6640625" style="12" customWidth="1"/>
    <col min="3287" max="3287" width="40.6640625" style="12" customWidth="1"/>
    <col min="3288" max="3291" width="9.33203125" style="12" customWidth="1"/>
    <col min="3292" max="3540" width="9.109375" style="12"/>
    <col min="3541" max="3541" width="9.33203125" style="12" customWidth="1"/>
    <col min="3542" max="3542" width="6.6640625" style="12" customWidth="1"/>
    <col min="3543" max="3543" width="40.6640625" style="12" customWidth="1"/>
    <col min="3544" max="3547" width="9.33203125" style="12" customWidth="1"/>
    <col min="3548" max="3796" width="9.109375" style="12"/>
    <col min="3797" max="3797" width="9.33203125" style="12" customWidth="1"/>
    <col min="3798" max="3798" width="6.6640625" style="12" customWidth="1"/>
    <col min="3799" max="3799" width="40.6640625" style="12" customWidth="1"/>
    <col min="3800" max="3803" width="9.33203125" style="12" customWidth="1"/>
    <col min="3804" max="4052" width="9.109375" style="12"/>
    <col min="4053" max="4053" width="9.33203125" style="12" customWidth="1"/>
    <col min="4054" max="4054" width="6.6640625" style="12" customWidth="1"/>
    <col min="4055" max="4055" width="40.6640625" style="12" customWidth="1"/>
    <col min="4056" max="4059" width="9.33203125" style="12" customWidth="1"/>
    <col min="4060" max="4308" width="9.109375" style="12"/>
    <col min="4309" max="4309" width="9.33203125" style="12" customWidth="1"/>
    <col min="4310" max="4310" width="6.6640625" style="12" customWidth="1"/>
    <col min="4311" max="4311" width="40.6640625" style="12" customWidth="1"/>
    <col min="4312" max="4315" width="9.33203125" style="12" customWidth="1"/>
    <col min="4316" max="4564" width="9.109375" style="12"/>
    <col min="4565" max="4565" width="9.33203125" style="12" customWidth="1"/>
    <col min="4566" max="4566" width="6.6640625" style="12" customWidth="1"/>
    <col min="4567" max="4567" width="40.6640625" style="12" customWidth="1"/>
    <col min="4568" max="4571" width="9.33203125" style="12" customWidth="1"/>
    <col min="4572" max="4820" width="9.109375" style="12"/>
    <col min="4821" max="4821" width="9.33203125" style="12" customWidth="1"/>
    <col min="4822" max="4822" width="6.6640625" style="12" customWidth="1"/>
    <col min="4823" max="4823" width="40.6640625" style="12" customWidth="1"/>
    <col min="4824" max="4827" width="9.33203125" style="12" customWidth="1"/>
    <col min="4828" max="5076" width="9.109375" style="12"/>
    <col min="5077" max="5077" width="9.33203125" style="12" customWidth="1"/>
    <col min="5078" max="5078" width="6.6640625" style="12" customWidth="1"/>
    <col min="5079" max="5079" width="40.6640625" style="12" customWidth="1"/>
    <col min="5080" max="5083" width="9.33203125" style="12" customWidth="1"/>
    <col min="5084" max="5332" width="9.109375" style="12"/>
    <col min="5333" max="5333" width="9.33203125" style="12" customWidth="1"/>
    <col min="5334" max="5334" width="6.6640625" style="12" customWidth="1"/>
    <col min="5335" max="5335" width="40.6640625" style="12" customWidth="1"/>
    <col min="5336" max="5339" width="9.33203125" style="12" customWidth="1"/>
    <col min="5340" max="5588" width="9.109375" style="12"/>
    <col min="5589" max="5589" width="9.33203125" style="12" customWidth="1"/>
    <col min="5590" max="5590" width="6.6640625" style="12" customWidth="1"/>
    <col min="5591" max="5591" width="40.6640625" style="12" customWidth="1"/>
    <col min="5592" max="5595" width="9.33203125" style="12" customWidth="1"/>
    <col min="5596" max="5844" width="9.109375" style="12"/>
    <col min="5845" max="5845" width="9.33203125" style="12" customWidth="1"/>
    <col min="5846" max="5846" width="6.6640625" style="12" customWidth="1"/>
    <col min="5847" max="5847" width="40.6640625" style="12" customWidth="1"/>
    <col min="5848" max="5851" width="9.33203125" style="12" customWidth="1"/>
    <col min="5852" max="6100" width="9.109375" style="12"/>
    <col min="6101" max="6101" width="9.33203125" style="12" customWidth="1"/>
    <col min="6102" max="6102" width="6.6640625" style="12" customWidth="1"/>
    <col min="6103" max="6103" width="40.6640625" style="12" customWidth="1"/>
    <col min="6104" max="6107" width="9.33203125" style="12" customWidth="1"/>
    <col min="6108" max="6356" width="9.109375" style="12"/>
    <col min="6357" max="6357" width="9.33203125" style="12" customWidth="1"/>
    <col min="6358" max="6358" width="6.6640625" style="12" customWidth="1"/>
    <col min="6359" max="6359" width="40.6640625" style="12" customWidth="1"/>
    <col min="6360" max="6363" width="9.33203125" style="12" customWidth="1"/>
    <col min="6364" max="6612" width="9.109375" style="12"/>
    <col min="6613" max="6613" width="9.33203125" style="12" customWidth="1"/>
    <col min="6614" max="6614" width="6.6640625" style="12" customWidth="1"/>
    <col min="6615" max="6615" width="40.6640625" style="12" customWidth="1"/>
    <col min="6616" max="6619" width="9.33203125" style="12" customWidth="1"/>
    <col min="6620" max="6868" width="9.109375" style="12"/>
    <col min="6869" max="6869" width="9.33203125" style="12" customWidth="1"/>
    <col min="6870" max="6870" width="6.6640625" style="12" customWidth="1"/>
    <col min="6871" max="6871" width="40.6640625" style="12" customWidth="1"/>
    <col min="6872" max="6875" width="9.33203125" style="12" customWidth="1"/>
    <col min="6876" max="7124" width="9.109375" style="12"/>
    <col min="7125" max="7125" width="9.33203125" style="12" customWidth="1"/>
    <col min="7126" max="7126" width="6.6640625" style="12" customWidth="1"/>
    <col min="7127" max="7127" width="40.6640625" style="12" customWidth="1"/>
    <col min="7128" max="7131" width="9.33203125" style="12" customWidth="1"/>
    <col min="7132" max="7380" width="9.109375" style="12"/>
    <col min="7381" max="7381" width="9.33203125" style="12" customWidth="1"/>
    <col min="7382" max="7382" width="6.6640625" style="12" customWidth="1"/>
    <col min="7383" max="7383" width="40.6640625" style="12" customWidth="1"/>
    <col min="7384" max="7387" width="9.33203125" style="12" customWidth="1"/>
    <col min="7388" max="7636" width="9.109375" style="12"/>
    <col min="7637" max="7637" width="9.33203125" style="12" customWidth="1"/>
    <col min="7638" max="7638" width="6.6640625" style="12" customWidth="1"/>
    <col min="7639" max="7639" width="40.6640625" style="12" customWidth="1"/>
    <col min="7640" max="7643" width="9.33203125" style="12" customWidth="1"/>
    <col min="7644" max="7892" width="9.109375" style="12"/>
    <col min="7893" max="7893" width="9.33203125" style="12" customWidth="1"/>
    <col min="7894" max="7894" width="6.6640625" style="12" customWidth="1"/>
    <col min="7895" max="7895" width="40.6640625" style="12" customWidth="1"/>
    <col min="7896" max="7899" width="9.33203125" style="12" customWidth="1"/>
    <col min="7900" max="8148" width="9.109375" style="12"/>
    <col min="8149" max="8149" width="9.33203125" style="12" customWidth="1"/>
    <col min="8150" max="8150" width="6.6640625" style="12" customWidth="1"/>
    <col min="8151" max="8151" width="40.6640625" style="12" customWidth="1"/>
    <col min="8152" max="8155" width="9.33203125" style="12" customWidth="1"/>
    <col min="8156" max="8404" width="9.109375" style="12"/>
    <col min="8405" max="8405" width="9.33203125" style="12" customWidth="1"/>
    <col min="8406" max="8406" width="6.6640625" style="12" customWidth="1"/>
    <col min="8407" max="8407" width="40.6640625" style="12" customWidth="1"/>
    <col min="8408" max="8411" width="9.33203125" style="12" customWidth="1"/>
    <col min="8412" max="8660" width="9.109375" style="12"/>
    <col min="8661" max="8661" width="9.33203125" style="12" customWidth="1"/>
    <col min="8662" max="8662" width="6.6640625" style="12" customWidth="1"/>
    <col min="8663" max="8663" width="40.6640625" style="12" customWidth="1"/>
    <col min="8664" max="8667" width="9.33203125" style="12" customWidth="1"/>
    <col min="8668" max="8916" width="9.109375" style="12"/>
    <col min="8917" max="8917" width="9.33203125" style="12" customWidth="1"/>
    <col min="8918" max="8918" width="6.6640625" style="12" customWidth="1"/>
    <col min="8919" max="8919" width="40.6640625" style="12" customWidth="1"/>
    <col min="8920" max="8923" width="9.33203125" style="12" customWidth="1"/>
    <col min="8924" max="9172" width="9.109375" style="12"/>
    <col min="9173" max="9173" width="9.33203125" style="12" customWidth="1"/>
    <col min="9174" max="9174" width="6.6640625" style="12" customWidth="1"/>
    <col min="9175" max="9175" width="40.6640625" style="12" customWidth="1"/>
    <col min="9176" max="9179" width="9.33203125" style="12" customWidth="1"/>
    <col min="9180" max="9428" width="9.109375" style="12"/>
    <col min="9429" max="9429" width="9.33203125" style="12" customWidth="1"/>
    <col min="9430" max="9430" width="6.6640625" style="12" customWidth="1"/>
    <col min="9431" max="9431" width="40.6640625" style="12" customWidth="1"/>
    <col min="9432" max="9435" width="9.33203125" style="12" customWidth="1"/>
    <col min="9436" max="9684" width="9.109375" style="12"/>
    <col min="9685" max="9685" width="9.33203125" style="12" customWidth="1"/>
    <col min="9686" max="9686" width="6.6640625" style="12" customWidth="1"/>
    <col min="9687" max="9687" width="40.6640625" style="12" customWidth="1"/>
    <col min="9688" max="9691" width="9.33203125" style="12" customWidth="1"/>
    <col min="9692" max="9940" width="9.109375" style="12"/>
    <col min="9941" max="9941" width="9.33203125" style="12" customWidth="1"/>
    <col min="9942" max="9942" width="6.6640625" style="12" customWidth="1"/>
    <col min="9943" max="9943" width="40.6640625" style="12" customWidth="1"/>
    <col min="9944" max="9947" width="9.33203125" style="12" customWidth="1"/>
    <col min="9948" max="10196" width="9.109375" style="12"/>
    <col min="10197" max="10197" width="9.33203125" style="12" customWidth="1"/>
    <col min="10198" max="10198" width="6.6640625" style="12" customWidth="1"/>
    <col min="10199" max="10199" width="40.6640625" style="12" customWidth="1"/>
    <col min="10200" max="10203" width="9.33203125" style="12" customWidth="1"/>
    <col min="10204" max="10452" width="9.109375" style="12"/>
    <col min="10453" max="10453" width="9.33203125" style="12" customWidth="1"/>
    <col min="10454" max="10454" width="6.6640625" style="12" customWidth="1"/>
    <col min="10455" max="10455" width="40.6640625" style="12" customWidth="1"/>
    <col min="10456" max="10459" width="9.33203125" style="12" customWidth="1"/>
    <col min="10460" max="10708" width="9.109375" style="12"/>
    <col min="10709" max="10709" width="9.33203125" style="12" customWidth="1"/>
    <col min="10710" max="10710" width="6.6640625" style="12" customWidth="1"/>
    <col min="10711" max="10711" width="40.6640625" style="12" customWidth="1"/>
    <col min="10712" max="10715" width="9.33203125" style="12" customWidth="1"/>
    <col min="10716" max="10964" width="9.109375" style="12"/>
    <col min="10965" max="10965" width="9.33203125" style="12" customWidth="1"/>
    <col min="10966" max="10966" width="6.6640625" style="12" customWidth="1"/>
    <col min="10967" max="10967" width="40.6640625" style="12" customWidth="1"/>
    <col min="10968" max="10971" width="9.33203125" style="12" customWidth="1"/>
    <col min="10972" max="11220" width="9.109375" style="12"/>
    <col min="11221" max="11221" width="9.33203125" style="12" customWidth="1"/>
    <col min="11222" max="11222" width="6.6640625" style="12" customWidth="1"/>
    <col min="11223" max="11223" width="40.6640625" style="12" customWidth="1"/>
    <col min="11224" max="11227" width="9.33203125" style="12" customWidth="1"/>
    <col min="11228" max="11476" width="9.109375" style="12"/>
    <col min="11477" max="11477" width="9.33203125" style="12" customWidth="1"/>
    <col min="11478" max="11478" width="6.6640625" style="12" customWidth="1"/>
    <col min="11479" max="11479" width="40.6640625" style="12" customWidth="1"/>
    <col min="11480" max="11483" width="9.33203125" style="12" customWidth="1"/>
    <col min="11484" max="11732" width="9.109375" style="12"/>
    <col min="11733" max="11733" width="9.33203125" style="12" customWidth="1"/>
    <col min="11734" max="11734" width="6.6640625" style="12" customWidth="1"/>
    <col min="11735" max="11735" width="40.6640625" style="12" customWidth="1"/>
    <col min="11736" max="11739" width="9.33203125" style="12" customWidth="1"/>
    <col min="11740" max="11988" width="9.109375" style="12"/>
    <col min="11989" max="11989" width="9.33203125" style="12" customWidth="1"/>
    <col min="11990" max="11990" width="6.6640625" style="12" customWidth="1"/>
    <col min="11991" max="11991" width="40.6640625" style="12" customWidth="1"/>
    <col min="11992" max="11995" width="9.33203125" style="12" customWidth="1"/>
    <col min="11996" max="12244" width="9.109375" style="12"/>
    <col min="12245" max="12245" width="9.33203125" style="12" customWidth="1"/>
    <col min="12246" max="12246" width="6.6640625" style="12" customWidth="1"/>
    <col min="12247" max="12247" width="40.6640625" style="12" customWidth="1"/>
    <col min="12248" max="12251" width="9.33203125" style="12" customWidth="1"/>
    <col min="12252" max="12500" width="9.109375" style="12"/>
    <col min="12501" max="12501" width="9.33203125" style="12" customWidth="1"/>
    <col min="12502" max="12502" width="6.6640625" style="12" customWidth="1"/>
    <col min="12503" max="12503" width="40.6640625" style="12" customWidth="1"/>
    <col min="12504" max="12507" width="9.33203125" style="12" customWidth="1"/>
    <col min="12508" max="12756" width="9.109375" style="12"/>
    <col min="12757" max="12757" width="9.33203125" style="12" customWidth="1"/>
    <col min="12758" max="12758" width="6.6640625" style="12" customWidth="1"/>
    <col min="12759" max="12759" width="40.6640625" style="12" customWidth="1"/>
    <col min="12760" max="12763" width="9.33203125" style="12" customWidth="1"/>
    <col min="12764" max="13012" width="9.109375" style="12"/>
    <col min="13013" max="13013" width="9.33203125" style="12" customWidth="1"/>
    <col min="13014" max="13014" width="6.6640625" style="12" customWidth="1"/>
    <col min="13015" max="13015" width="40.6640625" style="12" customWidth="1"/>
    <col min="13016" max="13019" width="9.33203125" style="12" customWidth="1"/>
    <col min="13020" max="13268" width="9.109375" style="12"/>
    <col min="13269" max="13269" width="9.33203125" style="12" customWidth="1"/>
    <col min="13270" max="13270" width="6.6640625" style="12" customWidth="1"/>
    <col min="13271" max="13271" width="40.6640625" style="12" customWidth="1"/>
    <col min="13272" max="13275" width="9.33203125" style="12" customWidth="1"/>
    <col min="13276" max="13524" width="9.109375" style="12"/>
    <col min="13525" max="13525" width="9.33203125" style="12" customWidth="1"/>
    <col min="13526" max="13526" width="6.6640625" style="12" customWidth="1"/>
    <col min="13527" max="13527" width="40.6640625" style="12" customWidth="1"/>
    <col min="13528" max="13531" width="9.33203125" style="12" customWidth="1"/>
    <col min="13532" max="13780" width="9.109375" style="12"/>
    <col min="13781" max="13781" width="9.33203125" style="12" customWidth="1"/>
    <col min="13782" max="13782" width="6.6640625" style="12" customWidth="1"/>
    <col min="13783" max="13783" width="40.6640625" style="12" customWidth="1"/>
    <col min="13784" max="13787" width="9.33203125" style="12" customWidth="1"/>
    <col min="13788" max="14036" width="9.109375" style="12"/>
    <col min="14037" max="14037" width="9.33203125" style="12" customWidth="1"/>
    <col min="14038" max="14038" width="6.6640625" style="12" customWidth="1"/>
    <col min="14039" max="14039" width="40.6640625" style="12" customWidth="1"/>
    <col min="14040" max="14043" width="9.33203125" style="12" customWidth="1"/>
    <col min="14044" max="14292" width="9.109375" style="12"/>
    <col min="14293" max="14293" width="9.33203125" style="12" customWidth="1"/>
    <col min="14294" max="14294" width="6.6640625" style="12" customWidth="1"/>
    <col min="14295" max="14295" width="40.6640625" style="12" customWidth="1"/>
    <col min="14296" max="14299" width="9.33203125" style="12" customWidth="1"/>
    <col min="14300" max="14548" width="9.109375" style="12"/>
    <col min="14549" max="14549" width="9.33203125" style="12" customWidth="1"/>
    <col min="14550" max="14550" width="6.6640625" style="12" customWidth="1"/>
    <col min="14551" max="14551" width="40.6640625" style="12" customWidth="1"/>
    <col min="14552" max="14555" width="9.33203125" style="12" customWidth="1"/>
    <col min="14556" max="14804" width="9.109375" style="12"/>
    <col min="14805" max="14805" width="9.33203125" style="12" customWidth="1"/>
    <col min="14806" max="14806" width="6.6640625" style="12" customWidth="1"/>
    <col min="14807" max="14807" width="40.6640625" style="12" customWidth="1"/>
    <col min="14808" max="14811" width="9.33203125" style="12" customWidth="1"/>
    <col min="14812" max="15060" width="9.109375" style="12"/>
    <col min="15061" max="15061" width="9.33203125" style="12" customWidth="1"/>
    <col min="15062" max="15062" width="6.6640625" style="12" customWidth="1"/>
    <col min="15063" max="15063" width="40.6640625" style="12" customWidth="1"/>
    <col min="15064" max="15067" width="9.33203125" style="12" customWidth="1"/>
    <col min="15068" max="15316" width="9.109375" style="12"/>
    <col min="15317" max="15317" width="9.33203125" style="12" customWidth="1"/>
    <col min="15318" max="15318" width="6.6640625" style="12" customWidth="1"/>
    <col min="15319" max="15319" width="40.6640625" style="12" customWidth="1"/>
    <col min="15320" max="15323" width="9.33203125" style="12" customWidth="1"/>
    <col min="15324" max="15572" width="9.109375" style="12"/>
    <col min="15573" max="15573" width="9.33203125" style="12" customWidth="1"/>
    <col min="15574" max="15574" width="6.6640625" style="12" customWidth="1"/>
    <col min="15575" max="15575" width="40.6640625" style="12" customWidth="1"/>
    <col min="15576" max="15579" width="9.33203125" style="12" customWidth="1"/>
    <col min="15580" max="15828" width="9.109375" style="12"/>
    <col min="15829" max="15829" width="9.33203125" style="12" customWidth="1"/>
    <col min="15830" max="15830" width="6.6640625" style="12" customWidth="1"/>
    <col min="15831" max="15831" width="40.6640625" style="12" customWidth="1"/>
    <col min="15832" max="15835" width="9.33203125" style="12" customWidth="1"/>
    <col min="15836" max="16084" width="9.109375" style="12"/>
    <col min="16085" max="16085" width="9.33203125" style="12" customWidth="1"/>
    <col min="16086" max="16086" width="6.6640625" style="12" customWidth="1"/>
    <col min="16087" max="16087" width="40.6640625" style="12" customWidth="1"/>
    <col min="16088" max="16091" width="9.33203125" style="12" customWidth="1"/>
    <col min="16092" max="16384" width="9.109375" style="12"/>
  </cols>
  <sheetData>
    <row r="1" spans="1:8" x14ac:dyDescent="0.25">
      <c r="A1" s="22" t="s">
        <v>2365</v>
      </c>
      <c r="B1" s="587"/>
      <c r="C1" s="587"/>
      <c r="D1" s="587"/>
      <c r="E1" s="771" t="s">
        <v>4195</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x14ac:dyDescent="0.25">
      <c r="A5" s="668" t="s">
        <v>2405</v>
      </c>
      <c r="B5" s="668"/>
      <c r="C5" s="669"/>
      <c r="D5" s="623" t="s">
        <v>31</v>
      </c>
      <c r="E5" s="17"/>
      <c r="F5" s="17"/>
      <c r="G5" s="191"/>
      <c r="H5" s="190"/>
    </row>
    <row r="6" spans="1:8" ht="26.4" x14ac:dyDescent="0.25">
      <c r="A6" s="668"/>
      <c r="B6" s="668" t="s">
        <v>2410</v>
      </c>
      <c r="C6" s="669"/>
      <c r="D6" s="15" t="s">
        <v>5737</v>
      </c>
      <c r="E6" s="17" t="s">
        <v>1152</v>
      </c>
      <c r="F6" s="17">
        <v>8000</v>
      </c>
      <c r="G6" s="187"/>
      <c r="H6" s="172">
        <f t="shared" ref="H6:H7" si="0">F6*G6</f>
        <v>0</v>
      </c>
    </row>
    <row r="7" spans="1:8" ht="26.4" x14ac:dyDescent="0.25">
      <c r="A7" s="668"/>
      <c r="B7" s="668" t="s">
        <v>2412</v>
      </c>
      <c r="C7" s="669"/>
      <c r="D7" s="15" t="s">
        <v>5736</v>
      </c>
      <c r="E7" s="17" t="s">
        <v>1152</v>
      </c>
      <c r="F7" s="17">
        <v>9500</v>
      </c>
      <c r="G7" s="187"/>
      <c r="H7" s="172">
        <f t="shared" si="0"/>
        <v>0</v>
      </c>
    </row>
    <row r="8" spans="1:8" x14ac:dyDescent="0.25">
      <c r="A8" s="668" t="s">
        <v>2421</v>
      </c>
      <c r="B8" s="668"/>
      <c r="C8" s="669"/>
      <c r="D8" s="623" t="s">
        <v>6800</v>
      </c>
      <c r="E8" s="17"/>
      <c r="F8" s="17"/>
      <c r="G8" s="191"/>
      <c r="H8" s="190"/>
    </row>
    <row r="9" spans="1:8" ht="14.25" customHeight="1" x14ac:dyDescent="0.25">
      <c r="A9" s="668"/>
      <c r="B9" s="668" t="s">
        <v>2426</v>
      </c>
      <c r="C9" s="202"/>
      <c r="D9" s="15" t="s">
        <v>4377</v>
      </c>
      <c r="E9" s="17" t="s">
        <v>124</v>
      </c>
      <c r="F9" s="17">
        <v>140</v>
      </c>
      <c r="G9" s="187"/>
      <c r="H9" s="172">
        <f t="shared" ref="H9" si="1">F9*G9</f>
        <v>0</v>
      </c>
    </row>
    <row r="10" spans="1:8" ht="26.4" x14ac:dyDescent="0.25">
      <c r="A10" s="668" t="s">
        <v>2440</v>
      </c>
      <c r="B10" s="668"/>
      <c r="C10" s="669"/>
      <c r="D10" s="623" t="s">
        <v>2441</v>
      </c>
      <c r="E10" s="17"/>
      <c r="F10" s="17"/>
      <c r="G10" s="191"/>
      <c r="H10" s="190"/>
    </row>
    <row r="11" spans="1:8" x14ac:dyDescent="0.25">
      <c r="A11" s="668"/>
      <c r="B11" s="668" t="s">
        <v>2442</v>
      </c>
      <c r="C11" s="669"/>
      <c r="D11" s="15" t="s">
        <v>5733</v>
      </c>
      <c r="E11" s="17" t="s">
        <v>1152</v>
      </c>
      <c r="F11" s="17">
        <v>14300</v>
      </c>
      <c r="G11" s="187"/>
      <c r="H11" s="172">
        <f>F11*G11</f>
        <v>0</v>
      </c>
    </row>
    <row r="12" spans="1:8" ht="26.4" x14ac:dyDescent="0.25">
      <c r="A12" s="668" t="s">
        <v>2495</v>
      </c>
      <c r="B12" s="668"/>
      <c r="C12" s="669"/>
      <c r="D12" s="623" t="s">
        <v>2496</v>
      </c>
      <c r="E12" s="17"/>
      <c r="F12" s="17"/>
      <c r="G12" s="191"/>
      <c r="H12" s="172"/>
    </row>
    <row r="13" spans="1:8" ht="26.4" x14ac:dyDescent="0.25">
      <c r="A13" s="668"/>
      <c r="B13" s="192" t="s">
        <v>2497</v>
      </c>
      <c r="C13" s="193"/>
      <c r="D13" s="150" t="s">
        <v>6841</v>
      </c>
      <c r="E13" s="17"/>
      <c r="F13" s="17"/>
      <c r="G13" s="191"/>
      <c r="H13" s="172"/>
    </row>
    <row r="14" spans="1:8" ht="15.6" x14ac:dyDescent="0.25">
      <c r="A14" s="668"/>
      <c r="B14" s="192"/>
      <c r="C14" s="193">
        <v>1</v>
      </c>
      <c r="D14" s="283" t="s">
        <v>6842</v>
      </c>
      <c r="E14" s="17" t="s">
        <v>2269</v>
      </c>
      <c r="F14" s="161">
        <v>100000</v>
      </c>
      <c r="G14" s="187"/>
      <c r="H14" s="172">
        <f>F14*G14</f>
        <v>0</v>
      </c>
    </row>
    <row r="15" spans="1:8" ht="26.4" x14ac:dyDescent="0.25">
      <c r="A15" s="668"/>
      <c r="B15" s="192"/>
      <c r="C15" s="193">
        <v>2</v>
      </c>
      <c r="D15" s="283" t="s">
        <v>6843</v>
      </c>
      <c r="E15" s="17" t="s">
        <v>2269</v>
      </c>
      <c r="F15" s="161">
        <v>100000</v>
      </c>
      <c r="G15" s="187"/>
      <c r="H15" s="172">
        <f>F15*G15</f>
        <v>0</v>
      </c>
    </row>
    <row r="16" spans="1:8" ht="26.4" x14ac:dyDescent="0.25">
      <c r="A16" s="668"/>
      <c r="B16" s="668" t="s">
        <v>2500</v>
      </c>
      <c r="C16" s="669"/>
      <c r="D16" s="15" t="s">
        <v>6754</v>
      </c>
      <c r="E16" s="17" t="s">
        <v>2269</v>
      </c>
      <c r="F16" s="17">
        <v>200000</v>
      </c>
      <c r="G16" s="187"/>
      <c r="H16" s="172">
        <f>F16*G16</f>
        <v>0</v>
      </c>
    </row>
    <row r="17" spans="1:9" ht="26.4" x14ac:dyDescent="0.25">
      <c r="A17" s="668" t="s">
        <v>2507</v>
      </c>
      <c r="B17" s="668"/>
      <c r="C17" s="669"/>
      <c r="D17" s="623" t="s">
        <v>2506</v>
      </c>
      <c r="E17" s="17"/>
      <c r="F17" s="17"/>
      <c r="G17" s="191"/>
      <c r="H17" s="172"/>
    </row>
    <row r="18" spans="1:9" ht="14.25" customHeight="1" x14ac:dyDescent="0.25">
      <c r="A18" s="668"/>
      <c r="B18" s="668" t="s">
        <v>2510</v>
      </c>
      <c r="C18" s="669"/>
      <c r="D18" s="15" t="s">
        <v>2508</v>
      </c>
      <c r="E18" s="17" t="s">
        <v>124</v>
      </c>
      <c r="F18" s="17">
        <v>17.5</v>
      </c>
      <c r="G18" s="187"/>
      <c r="H18" s="172">
        <f>F18*G18</f>
        <v>0</v>
      </c>
    </row>
    <row r="19" spans="1:9" ht="14.25" customHeight="1" x14ac:dyDescent="0.25">
      <c r="A19" s="668"/>
      <c r="B19" s="668" t="s">
        <v>2511</v>
      </c>
      <c r="C19" s="669"/>
      <c r="D19" s="15" t="s">
        <v>2509</v>
      </c>
      <c r="E19" s="17" t="s">
        <v>124</v>
      </c>
      <c r="F19" s="17">
        <v>17.5</v>
      </c>
      <c r="G19" s="187"/>
      <c r="H19" s="172">
        <f>F19*G19</f>
        <v>0</v>
      </c>
    </row>
    <row r="20" spans="1:9" ht="26.4" x14ac:dyDescent="0.25">
      <c r="A20" s="668" t="s">
        <v>2512</v>
      </c>
      <c r="B20" s="668"/>
      <c r="C20" s="669"/>
      <c r="D20" s="623" t="s">
        <v>6801</v>
      </c>
      <c r="E20" s="17" t="s">
        <v>133</v>
      </c>
      <c r="F20" s="17">
        <f>4%*2*F18</f>
        <v>1.4000000000000001</v>
      </c>
      <c r="G20" s="187"/>
      <c r="H20" s="172">
        <f>F20*G20</f>
        <v>0</v>
      </c>
      <c r="I20" s="703"/>
    </row>
    <row r="21" spans="1:9" ht="26.4" x14ac:dyDescent="0.25">
      <c r="A21" s="668" t="s">
        <v>2513</v>
      </c>
      <c r="B21" s="668"/>
      <c r="C21" s="669"/>
      <c r="D21" s="623" t="s">
        <v>6802</v>
      </c>
      <c r="E21" s="17" t="s">
        <v>33</v>
      </c>
      <c r="F21" s="17" t="s">
        <v>4220</v>
      </c>
      <c r="G21" s="17" t="s">
        <v>4221</v>
      </c>
      <c r="H21" s="188"/>
      <c r="I21" s="703"/>
    </row>
    <row r="22" spans="1:9" x14ac:dyDescent="0.25">
      <c r="A22" s="668"/>
      <c r="B22" s="668"/>
      <c r="C22" s="669"/>
      <c r="D22" s="32"/>
      <c r="E22" s="17"/>
      <c r="F22" s="17"/>
      <c r="G22" s="17"/>
      <c r="H22" s="189"/>
    </row>
    <row r="23" spans="1:9" x14ac:dyDescent="0.25">
      <c r="A23" s="668"/>
      <c r="B23" s="668"/>
      <c r="C23" s="669"/>
      <c r="D23" s="32"/>
      <c r="E23" s="17"/>
      <c r="F23" s="17"/>
      <c r="G23" s="17"/>
      <c r="H23" s="189"/>
    </row>
    <row r="24" spans="1:9" x14ac:dyDescent="0.25">
      <c r="A24" s="668"/>
      <c r="B24" s="668"/>
      <c r="C24" s="669"/>
      <c r="D24" s="32"/>
      <c r="E24" s="17"/>
      <c r="F24" s="17"/>
      <c r="G24" s="17"/>
      <c r="H24" s="189"/>
    </row>
    <row r="25" spans="1:9" x14ac:dyDescent="0.25">
      <c r="A25" s="668"/>
      <c r="B25" s="668"/>
      <c r="C25" s="669"/>
      <c r="D25" s="32"/>
      <c r="E25" s="17"/>
      <c r="F25" s="17"/>
      <c r="G25" s="17"/>
      <c r="H25" s="189"/>
    </row>
    <row r="26" spans="1:9" x14ac:dyDescent="0.25">
      <c r="A26" s="668"/>
      <c r="B26" s="668"/>
      <c r="C26" s="669"/>
      <c r="D26" s="32"/>
      <c r="E26" s="17"/>
      <c r="F26" s="17"/>
      <c r="G26" s="17"/>
      <c r="H26" s="189"/>
    </row>
    <row r="27" spans="1:9" x14ac:dyDescent="0.25">
      <c r="A27" s="15"/>
      <c r="B27" s="15"/>
      <c r="C27" s="17"/>
      <c r="D27" s="15"/>
      <c r="E27" s="17"/>
      <c r="F27" s="17"/>
      <c r="G27" s="17"/>
      <c r="H27" s="189"/>
    </row>
    <row r="28" spans="1:9" x14ac:dyDescent="0.25">
      <c r="A28" s="183" t="s">
        <v>34</v>
      </c>
      <c r="B28" s="183"/>
      <c r="C28" s="183"/>
      <c r="D28" s="183"/>
      <c r="E28" s="179"/>
      <c r="F28" s="185"/>
      <c r="G28" s="185"/>
      <c r="H28" s="174">
        <f>SUM(H5:H27)</f>
        <v>0</v>
      </c>
    </row>
    <row r="32" spans="1:9" x14ac:dyDescent="0.25">
      <c r="A32" s="597"/>
      <c r="B32" s="597"/>
    </row>
    <row r="33" spans="1:2" x14ac:dyDescent="0.25">
      <c r="A33" s="597"/>
      <c r="B33" s="597"/>
    </row>
    <row r="34" spans="1:2" x14ac:dyDescent="0.25">
      <c r="A34" s="597"/>
      <c r="B34" s="597"/>
    </row>
    <row r="35" spans="1:2" x14ac:dyDescent="0.25">
      <c r="A35" s="597"/>
      <c r="B35" s="597"/>
    </row>
    <row r="36" spans="1:2" x14ac:dyDescent="0.25">
      <c r="A36" s="597"/>
      <c r="B36" s="597"/>
    </row>
    <row r="37" spans="1:2" x14ac:dyDescent="0.25">
      <c r="A37" s="597"/>
      <c r="B37" s="597"/>
    </row>
    <row r="38" spans="1:2" x14ac:dyDescent="0.25">
      <c r="A38" s="597"/>
      <c r="B38" s="597"/>
    </row>
    <row r="39" spans="1:2" x14ac:dyDescent="0.25">
      <c r="A39" s="597"/>
      <c r="B39" s="597"/>
    </row>
    <row r="40" spans="1:2" x14ac:dyDescent="0.25">
      <c r="A40" s="597"/>
      <c r="B40" s="597"/>
    </row>
    <row r="1048304" spans="5:5" x14ac:dyDescent="0.25">
      <c r="E1048304" s="11"/>
    </row>
  </sheetData>
  <sheetProtection algorithmName="SHA-512" hashValue="/TP4Czf+WKfTsTJBTC8+g6CwAgRAf24IcyZqMRy7sP5B1v6IuMGuuC9kfoEqrHex9Lo4eROIk8cFOozoEUifrQ==" saltValue="40m+a2HMEKFEdBPAgW8Rgg==" spinCount="100000" sheet="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A2065-9A39-4223-AD57-705377A6911A}">
  <sheetPr codeName="Sheet105">
    <tabColor theme="9" tint="0.79998168889431442"/>
  </sheetPr>
  <dimension ref="A1:H1048297"/>
  <sheetViews>
    <sheetView zoomScaleNormal="100" workbookViewId="0">
      <selection activeCell="G7" sqref="G7"/>
    </sheetView>
  </sheetViews>
  <sheetFormatPr defaultRowHeight="13.2" x14ac:dyDescent="0.25"/>
  <cols>
    <col min="1" max="1" width="9.33203125" style="12" customWidth="1"/>
    <col min="2" max="2" width="9" style="12" bestFit="1" customWidth="1"/>
    <col min="3" max="3" width="3.88671875" style="12" customWidth="1"/>
    <col min="4" max="4" width="40.6640625" style="12" customWidth="1"/>
    <col min="5" max="5" width="25.5546875" style="12" bestFit="1" customWidth="1"/>
    <col min="6" max="8" width="20.6640625" style="12" customWidth="1"/>
    <col min="9" max="186" width="9.109375" style="12"/>
    <col min="187" max="187" width="9.33203125" style="12" customWidth="1"/>
    <col min="188" max="188" width="6.6640625" style="12" customWidth="1"/>
    <col min="189" max="189" width="40.6640625" style="12" customWidth="1"/>
    <col min="190" max="193" width="9.33203125" style="12" customWidth="1"/>
    <col min="194" max="442" width="9.109375" style="12"/>
    <col min="443" max="443" width="9.33203125" style="12" customWidth="1"/>
    <col min="444" max="444" width="6.6640625" style="12" customWidth="1"/>
    <col min="445" max="445" width="40.6640625" style="12" customWidth="1"/>
    <col min="446" max="449" width="9.33203125" style="12" customWidth="1"/>
    <col min="450" max="698" width="9.109375" style="12"/>
    <col min="699" max="699" width="9.33203125" style="12" customWidth="1"/>
    <col min="700" max="700" width="6.6640625" style="12" customWidth="1"/>
    <col min="701" max="701" width="40.6640625" style="12" customWidth="1"/>
    <col min="702" max="705" width="9.33203125" style="12" customWidth="1"/>
    <col min="706" max="954" width="9.109375" style="12"/>
    <col min="955" max="955" width="9.33203125" style="12" customWidth="1"/>
    <col min="956" max="956" width="6.6640625" style="12" customWidth="1"/>
    <col min="957" max="957" width="40.6640625" style="12" customWidth="1"/>
    <col min="958" max="961" width="9.33203125" style="12" customWidth="1"/>
    <col min="962" max="1210" width="9.109375" style="12"/>
    <col min="1211" max="1211" width="9.33203125" style="12" customWidth="1"/>
    <col min="1212" max="1212" width="6.6640625" style="12" customWidth="1"/>
    <col min="1213" max="1213" width="40.6640625" style="12" customWidth="1"/>
    <col min="1214" max="1217" width="9.33203125" style="12" customWidth="1"/>
    <col min="1218" max="1466" width="9.109375" style="12"/>
    <col min="1467" max="1467" width="9.33203125" style="12" customWidth="1"/>
    <col min="1468" max="1468" width="6.6640625" style="12" customWidth="1"/>
    <col min="1469" max="1469" width="40.6640625" style="12" customWidth="1"/>
    <col min="1470" max="1473" width="9.33203125" style="12" customWidth="1"/>
    <col min="1474" max="1722" width="9.109375" style="12"/>
    <col min="1723" max="1723" width="9.33203125" style="12" customWidth="1"/>
    <col min="1724" max="1724" width="6.6640625" style="12" customWidth="1"/>
    <col min="1725" max="1725" width="40.6640625" style="12" customWidth="1"/>
    <col min="1726" max="1729" width="9.33203125" style="12" customWidth="1"/>
    <col min="1730" max="1978" width="9.109375" style="12"/>
    <col min="1979" max="1979" width="9.33203125" style="12" customWidth="1"/>
    <col min="1980" max="1980" width="6.6640625" style="12" customWidth="1"/>
    <col min="1981" max="1981" width="40.6640625" style="12" customWidth="1"/>
    <col min="1982" max="1985" width="9.33203125" style="12" customWidth="1"/>
    <col min="1986" max="2234" width="9.109375" style="12"/>
    <col min="2235" max="2235" width="9.33203125" style="12" customWidth="1"/>
    <col min="2236" max="2236" width="6.6640625" style="12" customWidth="1"/>
    <col min="2237" max="2237" width="40.6640625" style="12" customWidth="1"/>
    <col min="2238" max="2241" width="9.33203125" style="12" customWidth="1"/>
    <col min="2242" max="2490" width="9.109375" style="12"/>
    <col min="2491" max="2491" width="9.33203125" style="12" customWidth="1"/>
    <col min="2492" max="2492" width="6.6640625" style="12" customWidth="1"/>
    <col min="2493" max="2493" width="40.6640625" style="12" customWidth="1"/>
    <col min="2494" max="2497" width="9.33203125" style="12" customWidth="1"/>
    <col min="2498" max="2746" width="9.109375" style="12"/>
    <col min="2747" max="2747" width="9.33203125" style="12" customWidth="1"/>
    <col min="2748" max="2748" width="6.6640625" style="12" customWidth="1"/>
    <col min="2749" max="2749" width="40.6640625" style="12" customWidth="1"/>
    <col min="2750" max="2753" width="9.33203125" style="12" customWidth="1"/>
    <col min="2754" max="3002" width="9.109375" style="12"/>
    <col min="3003" max="3003" width="9.33203125" style="12" customWidth="1"/>
    <col min="3004" max="3004" width="6.6640625" style="12" customWidth="1"/>
    <col min="3005" max="3005" width="40.6640625" style="12" customWidth="1"/>
    <col min="3006" max="3009" width="9.33203125" style="12" customWidth="1"/>
    <col min="3010" max="3258" width="9.109375" style="12"/>
    <col min="3259" max="3259" width="9.33203125" style="12" customWidth="1"/>
    <col min="3260" max="3260" width="6.6640625" style="12" customWidth="1"/>
    <col min="3261" max="3261" width="40.6640625" style="12" customWidth="1"/>
    <col min="3262" max="3265" width="9.33203125" style="12" customWidth="1"/>
    <col min="3266" max="3514" width="9.109375" style="12"/>
    <col min="3515" max="3515" width="9.33203125" style="12" customWidth="1"/>
    <col min="3516" max="3516" width="6.6640625" style="12" customWidth="1"/>
    <col min="3517" max="3517" width="40.6640625" style="12" customWidth="1"/>
    <col min="3518" max="3521" width="9.33203125" style="12" customWidth="1"/>
    <col min="3522" max="3770" width="9.109375" style="12"/>
    <col min="3771" max="3771" width="9.33203125" style="12" customWidth="1"/>
    <col min="3772" max="3772" width="6.6640625" style="12" customWidth="1"/>
    <col min="3773" max="3773" width="40.6640625" style="12" customWidth="1"/>
    <col min="3774" max="3777" width="9.33203125" style="12" customWidth="1"/>
    <col min="3778" max="4026" width="9.109375" style="12"/>
    <col min="4027" max="4027" width="9.33203125" style="12" customWidth="1"/>
    <col min="4028" max="4028" width="6.6640625" style="12" customWidth="1"/>
    <col min="4029" max="4029" width="40.6640625" style="12" customWidth="1"/>
    <col min="4030" max="4033" width="9.33203125" style="12" customWidth="1"/>
    <col min="4034" max="4282" width="9.109375" style="12"/>
    <col min="4283" max="4283" width="9.33203125" style="12" customWidth="1"/>
    <col min="4284" max="4284" width="6.6640625" style="12" customWidth="1"/>
    <col min="4285" max="4285" width="40.6640625" style="12" customWidth="1"/>
    <col min="4286" max="4289" width="9.33203125" style="12" customWidth="1"/>
    <col min="4290" max="4538" width="9.109375" style="12"/>
    <col min="4539" max="4539" width="9.33203125" style="12" customWidth="1"/>
    <col min="4540" max="4540" width="6.6640625" style="12" customWidth="1"/>
    <col min="4541" max="4541" width="40.6640625" style="12" customWidth="1"/>
    <col min="4542" max="4545" width="9.33203125" style="12" customWidth="1"/>
    <col min="4546" max="4794" width="9.109375" style="12"/>
    <col min="4795" max="4795" width="9.33203125" style="12" customWidth="1"/>
    <col min="4796" max="4796" width="6.6640625" style="12" customWidth="1"/>
    <col min="4797" max="4797" width="40.6640625" style="12" customWidth="1"/>
    <col min="4798" max="4801" width="9.33203125" style="12" customWidth="1"/>
    <col min="4802" max="5050" width="9.109375" style="12"/>
    <col min="5051" max="5051" width="9.33203125" style="12" customWidth="1"/>
    <col min="5052" max="5052" width="6.6640625" style="12" customWidth="1"/>
    <col min="5053" max="5053" width="40.6640625" style="12" customWidth="1"/>
    <col min="5054" max="5057" width="9.33203125" style="12" customWidth="1"/>
    <col min="5058" max="5306" width="9.109375" style="12"/>
    <col min="5307" max="5307" width="9.33203125" style="12" customWidth="1"/>
    <col min="5308" max="5308" width="6.6640625" style="12" customWidth="1"/>
    <col min="5309" max="5309" width="40.6640625" style="12" customWidth="1"/>
    <col min="5310" max="5313" width="9.33203125" style="12" customWidth="1"/>
    <col min="5314" max="5562" width="9.109375" style="12"/>
    <col min="5563" max="5563" width="9.33203125" style="12" customWidth="1"/>
    <col min="5564" max="5564" width="6.6640625" style="12" customWidth="1"/>
    <col min="5565" max="5565" width="40.6640625" style="12" customWidth="1"/>
    <col min="5566" max="5569" width="9.33203125" style="12" customWidth="1"/>
    <col min="5570" max="5818" width="9.109375" style="12"/>
    <col min="5819" max="5819" width="9.33203125" style="12" customWidth="1"/>
    <col min="5820" max="5820" width="6.6640625" style="12" customWidth="1"/>
    <col min="5821" max="5821" width="40.6640625" style="12" customWidth="1"/>
    <col min="5822" max="5825" width="9.33203125" style="12" customWidth="1"/>
    <col min="5826" max="6074" width="9.109375" style="12"/>
    <col min="6075" max="6075" width="9.33203125" style="12" customWidth="1"/>
    <col min="6076" max="6076" width="6.6640625" style="12" customWidth="1"/>
    <col min="6077" max="6077" width="40.6640625" style="12" customWidth="1"/>
    <col min="6078" max="6081" width="9.33203125" style="12" customWidth="1"/>
    <col min="6082" max="6330" width="9.109375" style="12"/>
    <col min="6331" max="6331" width="9.33203125" style="12" customWidth="1"/>
    <col min="6332" max="6332" width="6.6640625" style="12" customWidth="1"/>
    <col min="6333" max="6333" width="40.6640625" style="12" customWidth="1"/>
    <col min="6334" max="6337" width="9.33203125" style="12" customWidth="1"/>
    <col min="6338" max="6586" width="9.109375" style="12"/>
    <col min="6587" max="6587" width="9.33203125" style="12" customWidth="1"/>
    <col min="6588" max="6588" width="6.6640625" style="12" customWidth="1"/>
    <col min="6589" max="6589" width="40.6640625" style="12" customWidth="1"/>
    <col min="6590" max="6593" width="9.33203125" style="12" customWidth="1"/>
    <col min="6594" max="6842" width="9.109375" style="12"/>
    <col min="6843" max="6843" width="9.33203125" style="12" customWidth="1"/>
    <col min="6844" max="6844" width="6.6640625" style="12" customWidth="1"/>
    <col min="6845" max="6845" width="40.6640625" style="12" customWidth="1"/>
    <col min="6846" max="6849" width="9.33203125" style="12" customWidth="1"/>
    <col min="6850" max="7098" width="9.109375" style="12"/>
    <col min="7099" max="7099" width="9.33203125" style="12" customWidth="1"/>
    <col min="7100" max="7100" width="6.6640625" style="12" customWidth="1"/>
    <col min="7101" max="7101" width="40.6640625" style="12" customWidth="1"/>
    <col min="7102" max="7105" width="9.33203125" style="12" customWidth="1"/>
    <col min="7106" max="7354" width="9.109375" style="12"/>
    <col min="7355" max="7355" width="9.33203125" style="12" customWidth="1"/>
    <col min="7356" max="7356" width="6.6640625" style="12" customWidth="1"/>
    <col min="7357" max="7357" width="40.6640625" style="12" customWidth="1"/>
    <col min="7358" max="7361" width="9.33203125" style="12" customWidth="1"/>
    <col min="7362" max="7610" width="9.109375" style="12"/>
    <col min="7611" max="7611" width="9.33203125" style="12" customWidth="1"/>
    <col min="7612" max="7612" width="6.6640625" style="12" customWidth="1"/>
    <col min="7613" max="7613" width="40.6640625" style="12" customWidth="1"/>
    <col min="7614" max="7617" width="9.33203125" style="12" customWidth="1"/>
    <col min="7618" max="7866" width="9.109375" style="12"/>
    <col min="7867" max="7867" width="9.33203125" style="12" customWidth="1"/>
    <col min="7868" max="7868" width="6.6640625" style="12" customWidth="1"/>
    <col min="7869" max="7869" width="40.6640625" style="12" customWidth="1"/>
    <col min="7870" max="7873" width="9.33203125" style="12" customWidth="1"/>
    <col min="7874" max="8122" width="9.109375" style="12"/>
    <col min="8123" max="8123" width="9.33203125" style="12" customWidth="1"/>
    <col min="8124" max="8124" width="6.6640625" style="12" customWidth="1"/>
    <col min="8125" max="8125" width="40.6640625" style="12" customWidth="1"/>
    <col min="8126" max="8129" width="9.33203125" style="12" customWidth="1"/>
    <col min="8130" max="8378" width="9.109375" style="12"/>
    <col min="8379" max="8379" width="9.33203125" style="12" customWidth="1"/>
    <col min="8380" max="8380" width="6.6640625" style="12" customWidth="1"/>
    <col min="8381" max="8381" width="40.6640625" style="12" customWidth="1"/>
    <col min="8382" max="8385" width="9.33203125" style="12" customWidth="1"/>
    <col min="8386" max="8634" width="9.109375" style="12"/>
    <col min="8635" max="8635" width="9.33203125" style="12" customWidth="1"/>
    <col min="8636" max="8636" width="6.6640625" style="12" customWidth="1"/>
    <col min="8637" max="8637" width="40.6640625" style="12" customWidth="1"/>
    <col min="8638" max="8641" width="9.33203125" style="12" customWidth="1"/>
    <col min="8642" max="8890" width="9.109375" style="12"/>
    <col min="8891" max="8891" width="9.33203125" style="12" customWidth="1"/>
    <col min="8892" max="8892" width="6.6640625" style="12" customWidth="1"/>
    <col min="8893" max="8893" width="40.6640625" style="12" customWidth="1"/>
    <col min="8894" max="8897" width="9.33203125" style="12" customWidth="1"/>
    <col min="8898" max="9146" width="9.109375" style="12"/>
    <col min="9147" max="9147" width="9.33203125" style="12" customWidth="1"/>
    <col min="9148" max="9148" width="6.6640625" style="12" customWidth="1"/>
    <col min="9149" max="9149" width="40.6640625" style="12" customWidth="1"/>
    <col min="9150" max="9153" width="9.33203125" style="12" customWidth="1"/>
    <col min="9154" max="9402" width="9.109375" style="12"/>
    <col min="9403" max="9403" width="9.33203125" style="12" customWidth="1"/>
    <col min="9404" max="9404" width="6.6640625" style="12" customWidth="1"/>
    <col min="9405" max="9405" width="40.6640625" style="12" customWidth="1"/>
    <col min="9406" max="9409" width="9.33203125" style="12" customWidth="1"/>
    <col min="9410" max="9658" width="9.109375" style="12"/>
    <col min="9659" max="9659" width="9.33203125" style="12" customWidth="1"/>
    <col min="9660" max="9660" width="6.6640625" style="12" customWidth="1"/>
    <col min="9661" max="9661" width="40.6640625" style="12" customWidth="1"/>
    <col min="9662" max="9665" width="9.33203125" style="12" customWidth="1"/>
    <col min="9666" max="9914" width="9.109375" style="12"/>
    <col min="9915" max="9915" width="9.33203125" style="12" customWidth="1"/>
    <col min="9916" max="9916" width="6.6640625" style="12" customWidth="1"/>
    <col min="9917" max="9917" width="40.6640625" style="12" customWidth="1"/>
    <col min="9918" max="9921" width="9.33203125" style="12" customWidth="1"/>
    <col min="9922" max="10170" width="9.109375" style="12"/>
    <col min="10171" max="10171" width="9.33203125" style="12" customWidth="1"/>
    <col min="10172" max="10172" width="6.6640625" style="12" customWidth="1"/>
    <col min="10173" max="10173" width="40.6640625" style="12" customWidth="1"/>
    <col min="10174" max="10177" width="9.33203125" style="12" customWidth="1"/>
    <col min="10178" max="10426" width="9.109375" style="12"/>
    <col min="10427" max="10427" width="9.33203125" style="12" customWidth="1"/>
    <col min="10428" max="10428" width="6.6640625" style="12" customWidth="1"/>
    <col min="10429" max="10429" width="40.6640625" style="12" customWidth="1"/>
    <col min="10430" max="10433" width="9.33203125" style="12" customWidth="1"/>
    <col min="10434" max="10682" width="9.109375" style="12"/>
    <col min="10683" max="10683" width="9.33203125" style="12" customWidth="1"/>
    <col min="10684" max="10684" width="6.6640625" style="12" customWidth="1"/>
    <col min="10685" max="10685" width="40.6640625" style="12" customWidth="1"/>
    <col min="10686" max="10689" width="9.33203125" style="12" customWidth="1"/>
    <col min="10690" max="10938" width="9.109375" style="12"/>
    <col min="10939" max="10939" width="9.33203125" style="12" customWidth="1"/>
    <col min="10940" max="10940" width="6.6640625" style="12" customWidth="1"/>
    <col min="10941" max="10941" width="40.6640625" style="12" customWidth="1"/>
    <col min="10942" max="10945" width="9.33203125" style="12" customWidth="1"/>
    <col min="10946" max="11194" width="9.109375" style="12"/>
    <col min="11195" max="11195" width="9.33203125" style="12" customWidth="1"/>
    <col min="11196" max="11196" width="6.6640625" style="12" customWidth="1"/>
    <col min="11197" max="11197" width="40.6640625" style="12" customWidth="1"/>
    <col min="11198" max="11201" width="9.33203125" style="12" customWidth="1"/>
    <col min="11202" max="11450" width="9.109375" style="12"/>
    <col min="11451" max="11451" width="9.33203125" style="12" customWidth="1"/>
    <col min="11452" max="11452" width="6.6640625" style="12" customWidth="1"/>
    <col min="11453" max="11453" width="40.6640625" style="12" customWidth="1"/>
    <col min="11454" max="11457" width="9.33203125" style="12" customWidth="1"/>
    <col min="11458" max="11706" width="9.109375" style="12"/>
    <col min="11707" max="11707" width="9.33203125" style="12" customWidth="1"/>
    <col min="11708" max="11708" width="6.6640625" style="12" customWidth="1"/>
    <col min="11709" max="11709" width="40.6640625" style="12" customWidth="1"/>
    <col min="11710" max="11713" width="9.33203125" style="12" customWidth="1"/>
    <col min="11714" max="11962" width="9.109375" style="12"/>
    <col min="11963" max="11963" width="9.33203125" style="12" customWidth="1"/>
    <col min="11964" max="11964" width="6.6640625" style="12" customWidth="1"/>
    <col min="11965" max="11965" width="40.6640625" style="12" customWidth="1"/>
    <col min="11966" max="11969" width="9.33203125" style="12" customWidth="1"/>
    <col min="11970" max="12218" width="9.109375" style="12"/>
    <col min="12219" max="12219" width="9.33203125" style="12" customWidth="1"/>
    <col min="12220" max="12220" width="6.6640625" style="12" customWidth="1"/>
    <col min="12221" max="12221" width="40.6640625" style="12" customWidth="1"/>
    <col min="12222" max="12225" width="9.33203125" style="12" customWidth="1"/>
    <col min="12226" max="12474" width="9.109375" style="12"/>
    <col min="12475" max="12475" width="9.33203125" style="12" customWidth="1"/>
    <col min="12476" max="12476" width="6.6640625" style="12" customWidth="1"/>
    <col min="12477" max="12477" width="40.6640625" style="12" customWidth="1"/>
    <col min="12478" max="12481" width="9.33203125" style="12" customWidth="1"/>
    <col min="12482" max="12730" width="9.109375" style="12"/>
    <col min="12731" max="12731" width="9.33203125" style="12" customWidth="1"/>
    <col min="12732" max="12732" width="6.6640625" style="12" customWidth="1"/>
    <col min="12733" max="12733" width="40.6640625" style="12" customWidth="1"/>
    <col min="12734" max="12737" width="9.33203125" style="12" customWidth="1"/>
    <col min="12738" max="12986" width="9.109375" style="12"/>
    <col min="12987" max="12987" width="9.33203125" style="12" customWidth="1"/>
    <col min="12988" max="12988" width="6.6640625" style="12" customWidth="1"/>
    <col min="12989" max="12989" width="40.6640625" style="12" customWidth="1"/>
    <col min="12990" max="12993" width="9.33203125" style="12" customWidth="1"/>
    <col min="12994" max="13242" width="9.109375" style="12"/>
    <col min="13243" max="13243" width="9.33203125" style="12" customWidth="1"/>
    <col min="13244" max="13244" width="6.6640625" style="12" customWidth="1"/>
    <col min="13245" max="13245" width="40.6640625" style="12" customWidth="1"/>
    <col min="13246" max="13249" width="9.33203125" style="12" customWidth="1"/>
    <col min="13250" max="13498" width="9.109375" style="12"/>
    <col min="13499" max="13499" width="9.33203125" style="12" customWidth="1"/>
    <col min="13500" max="13500" width="6.6640625" style="12" customWidth="1"/>
    <col min="13501" max="13501" width="40.6640625" style="12" customWidth="1"/>
    <col min="13502" max="13505" width="9.33203125" style="12" customWidth="1"/>
    <col min="13506" max="13754" width="9.109375" style="12"/>
    <col min="13755" max="13755" width="9.33203125" style="12" customWidth="1"/>
    <col min="13756" max="13756" width="6.6640625" style="12" customWidth="1"/>
    <col min="13757" max="13757" width="40.6640625" style="12" customWidth="1"/>
    <col min="13758" max="13761" width="9.33203125" style="12" customWidth="1"/>
    <col min="13762" max="14010" width="9.109375" style="12"/>
    <col min="14011" max="14011" width="9.33203125" style="12" customWidth="1"/>
    <col min="14012" max="14012" width="6.6640625" style="12" customWidth="1"/>
    <col min="14013" max="14013" width="40.6640625" style="12" customWidth="1"/>
    <col min="14014" max="14017" width="9.33203125" style="12" customWidth="1"/>
    <col min="14018" max="14266" width="9.109375" style="12"/>
    <col min="14267" max="14267" width="9.33203125" style="12" customWidth="1"/>
    <col min="14268" max="14268" width="6.6640625" style="12" customWidth="1"/>
    <col min="14269" max="14269" width="40.6640625" style="12" customWidth="1"/>
    <col min="14270" max="14273" width="9.33203125" style="12" customWidth="1"/>
    <col min="14274" max="14522" width="9.109375" style="12"/>
    <col min="14523" max="14523" width="9.33203125" style="12" customWidth="1"/>
    <col min="14524" max="14524" width="6.6640625" style="12" customWidth="1"/>
    <col min="14525" max="14525" width="40.6640625" style="12" customWidth="1"/>
    <col min="14526" max="14529" width="9.33203125" style="12" customWidth="1"/>
    <col min="14530" max="14778" width="9.109375" style="12"/>
    <col min="14779" max="14779" width="9.33203125" style="12" customWidth="1"/>
    <col min="14780" max="14780" width="6.6640625" style="12" customWidth="1"/>
    <col min="14781" max="14781" width="40.6640625" style="12" customWidth="1"/>
    <col min="14782" max="14785" width="9.33203125" style="12" customWidth="1"/>
    <col min="14786" max="15034" width="9.109375" style="12"/>
    <col min="15035" max="15035" width="9.33203125" style="12" customWidth="1"/>
    <col min="15036" max="15036" width="6.6640625" style="12" customWidth="1"/>
    <col min="15037" max="15037" width="40.6640625" style="12" customWidth="1"/>
    <col min="15038" max="15041" width="9.33203125" style="12" customWidth="1"/>
    <col min="15042" max="15290" width="9.109375" style="12"/>
    <col min="15291" max="15291" width="9.33203125" style="12" customWidth="1"/>
    <col min="15292" max="15292" width="6.6640625" style="12" customWidth="1"/>
    <col min="15293" max="15293" width="40.6640625" style="12" customWidth="1"/>
    <col min="15294" max="15297" width="9.33203125" style="12" customWidth="1"/>
    <col min="15298" max="15546" width="9.109375" style="12"/>
    <col min="15547" max="15547" width="9.33203125" style="12" customWidth="1"/>
    <col min="15548" max="15548" width="6.6640625" style="12" customWidth="1"/>
    <col min="15549" max="15549" width="40.6640625" style="12" customWidth="1"/>
    <col min="15550" max="15553" width="9.33203125" style="12" customWidth="1"/>
    <col min="15554" max="15802" width="9.109375" style="12"/>
    <col min="15803" max="15803" width="9.33203125" style="12" customWidth="1"/>
    <col min="15804" max="15804" width="6.6640625" style="12" customWidth="1"/>
    <col min="15805" max="15805" width="40.6640625" style="12" customWidth="1"/>
    <col min="15806" max="15809" width="9.33203125" style="12" customWidth="1"/>
    <col min="15810" max="16058" width="9.109375" style="12"/>
    <col min="16059" max="16059" width="9.33203125" style="12" customWidth="1"/>
    <col min="16060" max="16060" width="6.6640625" style="12" customWidth="1"/>
    <col min="16061" max="16061" width="40.6640625" style="12" customWidth="1"/>
    <col min="16062" max="16065" width="9.33203125" style="12" customWidth="1"/>
    <col min="16066" max="16384" width="9.109375" style="12"/>
  </cols>
  <sheetData>
    <row r="1" spans="1:8" x14ac:dyDescent="0.25">
      <c r="A1" s="22" t="s">
        <v>2517</v>
      </c>
      <c r="B1" s="587"/>
      <c r="C1" s="587"/>
      <c r="D1" s="587"/>
      <c r="E1" s="771" t="s">
        <v>2608</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3"/>
      <c r="H3" s="173"/>
    </row>
    <row r="4" spans="1:8" x14ac:dyDescent="0.25">
      <c r="A4" s="668"/>
      <c r="B4" s="668"/>
      <c r="C4" s="669"/>
      <c r="D4" s="15"/>
      <c r="E4" s="17"/>
      <c r="F4" s="17"/>
      <c r="G4" s="15"/>
      <c r="H4" s="15"/>
    </row>
    <row r="5" spans="1:8" x14ac:dyDescent="0.25">
      <c r="A5" s="668" t="s">
        <v>2566</v>
      </c>
      <c r="B5" s="668"/>
      <c r="C5" s="669"/>
      <c r="D5" s="619" t="s">
        <v>2568</v>
      </c>
      <c r="E5" s="17"/>
      <c r="F5" s="17"/>
      <c r="G5" s="191"/>
      <c r="H5" s="190"/>
    </row>
    <row r="6" spans="1:8" x14ac:dyDescent="0.25">
      <c r="A6" s="668"/>
      <c r="B6" s="668" t="s">
        <v>2579</v>
      </c>
      <c r="C6" s="669"/>
      <c r="D6" s="620" t="s">
        <v>2572</v>
      </c>
      <c r="E6" s="17"/>
      <c r="F6" s="17"/>
      <c r="G6" s="191"/>
      <c r="H6" s="190"/>
    </row>
    <row r="7" spans="1:8" ht="15.6" x14ac:dyDescent="0.25">
      <c r="A7" s="668"/>
      <c r="B7" s="668"/>
      <c r="C7" s="669" t="s">
        <v>37</v>
      </c>
      <c r="D7" s="620" t="s">
        <v>2573</v>
      </c>
      <c r="E7" s="17" t="s">
        <v>2269</v>
      </c>
      <c r="F7" s="17">
        <v>100</v>
      </c>
      <c r="G7" s="187"/>
      <c r="H7" s="190">
        <f>F7*G7</f>
        <v>0</v>
      </c>
    </row>
    <row r="8" spans="1:8" ht="15.6" x14ac:dyDescent="0.25">
      <c r="A8" s="668"/>
      <c r="B8" s="668" t="s">
        <v>2580</v>
      </c>
      <c r="C8" s="669"/>
      <c r="D8" s="620" t="s">
        <v>2575</v>
      </c>
      <c r="E8" s="17" t="s">
        <v>2269</v>
      </c>
      <c r="F8" s="17">
        <v>335</v>
      </c>
      <c r="G8" s="187"/>
      <c r="H8" s="190">
        <f>F8*G8</f>
        <v>0</v>
      </c>
    </row>
    <row r="9" spans="1:8" x14ac:dyDescent="0.25">
      <c r="A9" s="668" t="s">
        <v>2582</v>
      </c>
      <c r="B9" s="668"/>
      <c r="C9" s="669"/>
      <c r="D9" s="619" t="s">
        <v>2583</v>
      </c>
      <c r="E9" s="17"/>
      <c r="F9" s="17"/>
      <c r="G9" s="191"/>
      <c r="H9" s="190"/>
    </row>
    <row r="10" spans="1:8" ht="15.6" x14ac:dyDescent="0.25">
      <c r="A10" s="668"/>
      <c r="B10" s="668" t="s">
        <v>2584</v>
      </c>
      <c r="C10" s="669"/>
      <c r="D10" s="620" t="s">
        <v>5724</v>
      </c>
      <c r="E10" s="17" t="s">
        <v>124</v>
      </c>
      <c r="F10" s="17">
        <v>50</v>
      </c>
      <c r="G10" s="187"/>
      <c r="H10" s="190">
        <f>F10*G10</f>
        <v>0</v>
      </c>
    </row>
    <row r="11" spans="1:8" ht="15.6" x14ac:dyDescent="0.25">
      <c r="A11" s="668"/>
      <c r="B11" s="668" t="s">
        <v>2586</v>
      </c>
      <c r="C11" s="669"/>
      <c r="D11" s="620" t="s">
        <v>5723</v>
      </c>
      <c r="E11" s="17" t="s">
        <v>124</v>
      </c>
      <c r="F11" s="17">
        <v>50</v>
      </c>
      <c r="G11" s="187"/>
      <c r="H11" s="190">
        <f>F11*G11</f>
        <v>0</v>
      </c>
    </row>
    <row r="12" spans="1:8" x14ac:dyDescent="0.25">
      <c r="A12" s="668"/>
      <c r="B12" s="668" t="s">
        <v>2587</v>
      </c>
      <c r="C12" s="669"/>
      <c r="D12" s="620" t="s">
        <v>2588</v>
      </c>
      <c r="E12" s="212"/>
      <c r="F12" s="17"/>
      <c r="G12" s="191"/>
      <c r="H12" s="190"/>
    </row>
    <row r="13" spans="1:8" ht="15.6" x14ac:dyDescent="0.25">
      <c r="A13" s="668"/>
      <c r="B13" s="668"/>
      <c r="C13" s="669" t="s">
        <v>39</v>
      </c>
      <c r="D13" s="620" t="s">
        <v>6577</v>
      </c>
      <c r="E13" s="17" t="s">
        <v>124</v>
      </c>
      <c r="F13" s="17">
        <v>35</v>
      </c>
      <c r="G13" s="187"/>
      <c r="H13" s="190">
        <f>F13*G13</f>
        <v>0</v>
      </c>
    </row>
    <row r="14" spans="1:8" ht="15.6" x14ac:dyDescent="0.25">
      <c r="A14" s="668"/>
      <c r="B14" s="668"/>
      <c r="C14" s="669" t="s">
        <v>59</v>
      </c>
      <c r="D14" s="620" t="s">
        <v>6852</v>
      </c>
      <c r="E14" s="17" t="s">
        <v>2269</v>
      </c>
      <c r="F14" s="17">
        <v>350</v>
      </c>
      <c r="G14" s="187"/>
      <c r="H14" s="190">
        <f>F14*G14</f>
        <v>0</v>
      </c>
    </row>
    <row r="15" spans="1:8" ht="26.4" x14ac:dyDescent="0.25">
      <c r="A15" s="668" t="s">
        <v>2604</v>
      </c>
      <c r="B15" s="668"/>
      <c r="C15" s="669"/>
      <c r="D15" s="619" t="s">
        <v>2605</v>
      </c>
      <c r="E15" s="205"/>
      <c r="F15" s="17"/>
      <c r="G15" s="191"/>
      <c r="H15" s="190"/>
    </row>
    <row r="16" spans="1:8" x14ac:dyDescent="0.25">
      <c r="A16" s="668"/>
      <c r="B16" s="668" t="s">
        <v>2606</v>
      </c>
      <c r="C16" s="669"/>
      <c r="D16" s="620" t="s">
        <v>2032</v>
      </c>
      <c r="E16" s="17" t="s">
        <v>581</v>
      </c>
      <c r="F16" s="17" t="s">
        <v>4225</v>
      </c>
      <c r="G16" s="17" t="s">
        <v>4226</v>
      </c>
      <c r="H16" s="190">
        <v>11000</v>
      </c>
    </row>
    <row r="17" spans="1:8" ht="26.4" x14ac:dyDescent="0.25">
      <c r="A17" s="668"/>
      <c r="B17" s="668" t="s">
        <v>2607</v>
      </c>
      <c r="C17" s="669"/>
      <c r="D17" s="620" t="s">
        <v>2033</v>
      </c>
      <c r="E17" s="11" t="s">
        <v>361</v>
      </c>
      <c r="F17" s="197">
        <f>H16</f>
        <v>11000</v>
      </c>
      <c r="G17" s="195"/>
      <c r="H17" s="190">
        <f>F17*G17</f>
        <v>0</v>
      </c>
    </row>
    <row r="18" spans="1:8" x14ac:dyDescent="0.25">
      <c r="A18" s="668"/>
      <c r="B18" s="668"/>
      <c r="C18" s="669"/>
      <c r="D18" s="620"/>
      <c r="E18" s="11"/>
      <c r="F18" s="17"/>
      <c r="G18" s="17"/>
      <c r="H18" s="190"/>
    </row>
    <row r="19" spans="1:8" x14ac:dyDescent="0.25">
      <c r="A19" s="668"/>
      <c r="B19" s="668"/>
      <c r="C19" s="669"/>
      <c r="D19" s="620"/>
      <c r="E19" s="205"/>
      <c r="F19" s="17"/>
      <c r="G19" s="17"/>
      <c r="H19" s="190"/>
    </row>
    <row r="20" spans="1:8" x14ac:dyDescent="0.25">
      <c r="A20" s="15"/>
      <c r="B20" s="15"/>
      <c r="C20" s="17"/>
      <c r="D20" s="15"/>
      <c r="E20" s="17"/>
      <c r="F20" s="17"/>
      <c r="G20" s="17"/>
      <c r="H20" s="190"/>
    </row>
    <row r="21" spans="1:8" x14ac:dyDescent="0.25">
      <c r="A21" s="183" t="s">
        <v>34</v>
      </c>
      <c r="B21" s="183"/>
      <c r="C21" s="183"/>
      <c r="D21" s="183"/>
      <c r="E21" s="179"/>
      <c r="F21" s="185"/>
      <c r="G21" s="185"/>
      <c r="H21" s="174">
        <f>SUM(H5:H20)</f>
        <v>11000</v>
      </c>
    </row>
    <row r="1048297" spans="5:5" x14ac:dyDescent="0.25">
      <c r="E1048297" s="11"/>
    </row>
  </sheetData>
  <sheetProtection algorithmName="SHA-512" hashValue="IuKbbBckWenZCP9NLzx86hGK5D5qbQb3yzR8r1AspeEdBaXZaebFCisjBfWiUuwPjJQL2g3JPrDjFo6jR9r8VA==" saltValue="aCs11Nii0L1NhzsukAy0bQ=="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95065-D68A-4157-BF5B-2D438841E1B6}">
  <sheetPr>
    <tabColor theme="9" tint="0.79998168889431442"/>
  </sheetPr>
  <dimension ref="A1:H1048297"/>
  <sheetViews>
    <sheetView zoomScaleNormal="100" workbookViewId="0">
      <selection activeCell="G21" sqref="G21"/>
    </sheetView>
  </sheetViews>
  <sheetFormatPr defaultRowHeight="13.2" x14ac:dyDescent="0.25"/>
  <cols>
    <col min="1" max="1" width="9.33203125" style="12" customWidth="1"/>
    <col min="2" max="2" width="9" style="12" bestFit="1" customWidth="1"/>
    <col min="3" max="3" width="3.88671875" style="12" customWidth="1"/>
    <col min="4" max="4" width="40.6640625" style="12" customWidth="1"/>
    <col min="5" max="5" width="25.5546875" style="12" bestFit="1" customWidth="1"/>
    <col min="6" max="8" width="20.6640625" style="12" customWidth="1"/>
    <col min="9" max="225" width="9.109375" style="12"/>
    <col min="226" max="226" width="9.33203125" style="12" customWidth="1"/>
    <col min="227" max="227" width="6.6640625" style="12" customWidth="1"/>
    <col min="228" max="228" width="40.6640625" style="12" customWidth="1"/>
    <col min="229" max="232" width="9.33203125" style="12" customWidth="1"/>
    <col min="233" max="481" width="9.109375" style="12"/>
    <col min="482" max="482" width="9.33203125" style="12" customWidth="1"/>
    <col min="483" max="483" width="6.6640625" style="12" customWidth="1"/>
    <col min="484" max="484" width="40.6640625" style="12" customWidth="1"/>
    <col min="485" max="488" width="9.33203125" style="12" customWidth="1"/>
    <col min="489" max="737" width="9.109375" style="12"/>
    <col min="738" max="738" width="9.33203125" style="12" customWidth="1"/>
    <col min="739" max="739" width="6.6640625" style="12" customWidth="1"/>
    <col min="740" max="740" width="40.6640625" style="12" customWidth="1"/>
    <col min="741" max="744" width="9.33203125" style="12" customWidth="1"/>
    <col min="745" max="993" width="9.109375" style="12"/>
    <col min="994" max="994" width="9.33203125" style="12" customWidth="1"/>
    <col min="995" max="995" width="6.6640625" style="12" customWidth="1"/>
    <col min="996" max="996" width="40.6640625" style="12" customWidth="1"/>
    <col min="997" max="1000" width="9.33203125" style="12" customWidth="1"/>
    <col min="1001" max="1249" width="9.109375" style="12"/>
    <col min="1250" max="1250" width="9.33203125" style="12" customWidth="1"/>
    <col min="1251" max="1251" width="6.6640625" style="12" customWidth="1"/>
    <col min="1252" max="1252" width="40.6640625" style="12" customWidth="1"/>
    <col min="1253" max="1256" width="9.33203125" style="12" customWidth="1"/>
    <col min="1257" max="1505" width="9.109375" style="12"/>
    <col min="1506" max="1506" width="9.33203125" style="12" customWidth="1"/>
    <col min="1507" max="1507" width="6.6640625" style="12" customWidth="1"/>
    <col min="1508" max="1508" width="40.6640625" style="12" customWidth="1"/>
    <col min="1509" max="1512" width="9.33203125" style="12" customWidth="1"/>
    <col min="1513" max="1761" width="9.109375" style="12"/>
    <col min="1762" max="1762" width="9.33203125" style="12" customWidth="1"/>
    <col min="1763" max="1763" width="6.6640625" style="12" customWidth="1"/>
    <col min="1764" max="1764" width="40.6640625" style="12" customWidth="1"/>
    <col min="1765" max="1768" width="9.33203125" style="12" customWidth="1"/>
    <col min="1769" max="2017" width="9.109375" style="12"/>
    <col min="2018" max="2018" width="9.33203125" style="12" customWidth="1"/>
    <col min="2019" max="2019" width="6.6640625" style="12" customWidth="1"/>
    <col min="2020" max="2020" width="40.6640625" style="12" customWidth="1"/>
    <col min="2021" max="2024" width="9.33203125" style="12" customWidth="1"/>
    <col min="2025" max="2273" width="9.109375" style="12"/>
    <col min="2274" max="2274" width="9.33203125" style="12" customWidth="1"/>
    <col min="2275" max="2275" width="6.6640625" style="12" customWidth="1"/>
    <col min="2276" max="2276" width="40.6640625" style="12" customWidth="1"/>
    <col min="2277" max="2280" width="9.33203125" style="12" customWidth="1"/>
    <col min="2281" max="2529" width="9.109375" style="12"/>
    <col min="2530" max="2530" width="9.33203125" style="12" customWidth="1"/>
    <col min="2531" max="2531" width="6.6640625" style="12" customWidth="1"/>
    <col min="2532" max="2532" width="40.6640625" style="12" customWidth="1"/>
    <col min="2533" max="2536" width="9.33203125" style="12" customWidth="1"/>
    <col min="2537" max="2785" width="9.109375" style="12"/>
    <col min="2786" max="2786" width="9.33203125" style="12" customWidth="1"/>
    <col min="2787" max="2787" width="6.6640625" style="12" customWidth="1"/>
    <col min="2788" max="2788" width="40.6640625" style="12" customWidth="1"/>
    <col min="2789" max="2792" width="9.33203125" style="12" customWidth="1"/>
    <col min="2793" max="3041" width="9.109375" style="12"/>
    <col min="3042" max="3042" width="9.33203125" style="12" customWidth="1"/>
    <col min="3043" max="3043" width="6.6640625" style="12" customWidth="1"/>
    <col min="3044" max="3044" width="40.6640625" style="12" customWidth="1"/>
    <col min="3045" max="3048" width="9.33203125" style="12" customWidth="1"/>
    <col min="3049" max="3297" width="9.109375" style="12"/>
    <col min="3298" max="3298" width="9.33203125" style="12" customWidth="1"/>
    <col min="3299" max="3299" width="6.6640625" style="12" customWidth="1"/>
    <col min="3300" max="3300" width="40.6640625" style="12" customWidth="1"/>
    <col min="3301" max="3304" width="9.33203125" style="12" customWidth="1"/>
    <col min="3305" max="3553" width="9.109375" style="12"/>
    <col min="3554" max="3554" width="9.33203125" style="12" customWidth="1"/>
    <col min="3555" max="3555" width="6.6640625" style="12" customWidth="1"/>
    <col min="3556" max="3556" width="40.6640625" style="12" customWidth="1"/>
    <col min="3557" max="3560" width="9.33203125" style="12" customWidth="1"/>
    <col min="3561" max="3809" width="9.109375" style="12"/>
    <col min="3810" max="3810" width="9.33203125" style="12" customWidth="1"/>
    <col min="3811" max="3811" width="6.6640625" style="12" customWidth="1"/>
    <col min="3812" max="3812" width="40.6640625" style="12" customWidth="1"/>
    <col min="3813" max="3816" width="9.33203125" style="12" customWidth="1"/>
    <col min="3817" max="4065" width="9.109375" style="12"/>
    <col min="4066" max="4066" width="9.33203125" style="12" customWidth="1"/>
    <col min="4067" max="4067" width="6.6640625" style="12" customWidth="1"/>
    <col min="4068" max="4068" width="40.6640625" style="12" customWidth="1"/>
    <col min="4069" max="4072" width="9.33203125" style="12" customWidth="1"/>
    <col min="4073" max="4321" width="9.109375" style="12"/>
    <col min="4322" max="4322" width="9.33203125" style="12" customWidth="1"/>
    <col min="4323" max="4323" width="6.6640625" style="12" customWidth="1"/>
    <col min="4324" max="4324" width="40.6640625" style="12" customWidth="1"/>
    <col min="4325" max="4328" width="9.33203125" style="12" customWidth="1"/>
    <col min="4329" max="4577" width="9.109375" style="12"/>
    <col min="4578" max="4578" width="9.33203125" style="12" customWidth="1"/>
    <col min="4579" max="4579" width="6.6640625" style="12" customWidth="1"/>
    <col min="4580" max="4580" width="40.6640625" style="12" customWidth="1"/>
    <col min="4581" max="4584" width="9.33203125" style="12" customWidth="1"/>
    <col min="4585" max="4833" width="9.109375" style="12"/>
    <col min="4834" max="4834" width="9.33203125" style="12" customWidth="1"/>
    <col min="4835" max="4835" width="6.6640625" style="12" customWidth="1"/>
    <col min="4836" max="4836" width="40.6640625" style="12" customWidth="1"/>
    <col min="4837" max="4840" width="9.33203125" style="12" customWidth="1"/>
    <col min="4841" max="5089" width="9.109375" style="12"/>
    <col min="5090" max="5090" width="9.33203125" style="12" customWidth="1"/>
    <col min="5091" max="5091" width="6.6640625" style="12" customWidth="1"/>
    <col min="5092" max="5092" width="40.6640625" style="12" customWidth="1"/>
    <col min="5093" max="5096" width="9.33203125" style="12" customWidth="1"/>
    <col min="5097" max="5345" width="9.109375" style="12"/>
    <col min="5346" max="5346" width="9.33203125" style="12" customWidth="1"/>
    <col min="5347" max="5347" width="6.6640625" style="12" customWidth="1"/>
    <col min="5348" max="5348" width="40.6640625" style="12" customWidth="1"/>
    <col min="5349" max="5352" width="9.33203125" style="12" customWidth="1"/>
    <col min="5353" max="5601" width="9.109375" style="12"/>
    <col min="5602" max="5602" width="9.33203125" style="12" customWidth="1"/>
    <col min="5603" max="5603" width="6.6640625" style="12" customWidth="1"/>
    <col min="5604" max="5604" width="40.6640625" style="12" customWidth="1"/>
    <col min="5605" max="5608" width="9.33203125" style="12" customWidth="1"/>
    <col min="5609" max="5857" width="9.109375" style="12"/>
    <col min="5858" max="5858" width="9.33203125" style="12" customWidth="1"/>
    <col min="5859" max="5859" width="6.6640625" style="12" customWidth="1"/>
    <col min="5860" max="5860" width="40.6640625" style="12" customWidth="1"/>
    <col min="5861" max="5864" width="9.33203125" style="12" customWidth="1"/>
    <col min="5865" max="6113" width="9.109375" style="12"/>
    <col min="6114" max="6114" width="9.33203125" style="12" customWidth="1"/>
    <col min="6115" max="6115" width="6.6640625" style="12" customWidth="1"/>
    <col min="6116" max="6116" width="40.6640625" style="12" customWidth="1"/>
    <col min="6117" max="6120" width="9.33203125" style="12" customWidth="1"/>
    <col min="6121" max="6369" width="9.109375" style="12"/>
    <col min="6370" max="6370" width="9.33203125" style="12" customWidth="1"/>
    <col min="6371" max="6371" width="6.6640625" style="12" customWidth="1"/>
    <col min="6372" max="6372" width="40.6640625" style="12" customWidth="1"/>
    <col min="6373" max="6376" width="9.33203125" style="12" customWidth="1"/>
    <col min="6377" max="6625" width="9.109375" style="12"/>
    <col min="6626" max="6626" width="9.33203125" style="12" customWidth="1"/>
    <col min="6627" max="6627" width="6.6640625" style="12" customWidth="1"/>
    <col min="6628" max="6628" width="40.6640625" style="12" customWidth="1"/>
    <col min="6629" max="6632" width="9.33203125" style="12" customWidth="1"/>
    <col min="6633" max="6881" width="9.109375" style="12"/>
    <col min="6882" max="6882" width="9.33203125" style="12" customWidth="1"/>
    <col min="6883" max="6883" width="6.6640625" style="12" customWidth="1"/>
    <col min="6884" max="6884" width="40.6640625" style="12" customWidth="1"/>
    <col min="6885" max="6888" width="9.33203125" style="12" customWidth="1"/>
    <col min="6889" max="7137" width="9.109375" style="12"/>
    <col min="7138" max="7138" width="9.33203125" style="12" customWidth="1"/>
    <col min="7139" max="7139" width="6.6640625" style="12" customWidth="1"/>
    <col min="7140" max="7140" width="40.6640625" style="12" customWidth="1"/>
    <col min="7141" max="7144" width="9.33203125" style="12" customWidth="1"/>
    <col min="7145" max="7393" width="9.109375" style="12"/>
    <col min="7394" max="7394" width="9.33203125" style="12" customWidth="1"/>
    <col min="7395" max="7395" width="6.6640625" style="12" customWidth="1"/>
    <col min="7396" max="7396" width="40.6640625" style="12" customWidth="1"/>
    <col min="7397" max="7400" width="9.33203125" style="12" customWidth="1"/>
    <col min="7401" max="7649" width="9.109375" style="12"/>
    <col min="7650" max="7650" width="9.33203125" style="12" customWidth="1"/>
    <col min="7651" max="7651" width="6.6640625" style="12" customWidth="1"/>
    <col min="7652" max="7652" width="40.6640625" style="12" customWidth="1"/>
    <col min="7653" max="7656" width="9.33203125" style="12" customWidth="1"/>
    <col min="7657" max="7905" width="9.109375" style="12"/>
    <col min="7906" max="7906" width="9.33203125" style="12" customWidth="1"/>
    <col min="7907" max="7907" width="6.6640625" style="12" customWidth="1"/>
    <col min="7908" max="7908" width="40.6640625" style="12" customWidth="1"/>
    <col min="7909" max="7912" width="9.33203125" style="12" customWidth="1"/>
    <col min="7913" max="8161" width="9.109375" style="12"/>
    <col min="8162" max="8162" width="9.33203125" style="12" customWidth="1"/>
    <col min="8163" max="8163" width="6.6640625" style="12" customWidth="1"/>
    <col min="8164" max="8164" width="40.6640625" style="12" customWidth="1"/>
    <col min="8165" max="8168" width="9.33203125" style="12" customWidth="1"/>
    <col min="8169" max="8417" width="9.109375" style="12"/>
    <col min="8418" max="8418" width="9.33203125" style="12" customWidth="1"/>
    <col min="8419" max="8419" width="6.6640625" style="12" customWidth="1"/>
    <col min="8420" max="8420" width="40.6640625" style="12" customWidth="1"/>
    <col min="8421" max="8424" width="9.33203125" style="12" customWidth="1"/>
    <col min="8425" max="8673" width="9.109375" style="12"/>
    <col min="8674" max="8674" width="9.33203125" style="12" customWidth="1"/>
    <col min="8675" max="8675" width="6.6640625" style="12" customWidth="1"/>
    <col min="8676" max="8676" width="40.6640625" style="12" customWidth="1"/>
    <col min="8677" max="8680" width="9.33203125" style="12" customWidth="1"/>
    <col min="8681" max="8929" width="9.109375" style="12"/>
    <col min="8930" max="8930" width="9.33203125" style="12" customWidth="1"/>
    <col min="8931" max="8931" width="6.6640625" style="12" customWidth="1"/>
    <col min="8932" max="8932" width="40.6640625" style="12" customWidth="1"/>
    <col min="8933" max="8936" width="9.33203125" style="12" customWidth="1"/>
    <col min="8937" max="9185" width="9.109375" style="12"/>
    <col min="9186" max="9186" width="9.33203125" style="12" customWidth="1"/>
    <col min="9187" max="9187" width="6.6640625" style="12" customWidth="1"/>
    <col min="9188" max="9188" width="40.6640625" style="12" customWidth="1"/>
    <col min="9189" max="9192" width="9.33203125" style="12" customWidth="1"/>
    <col min="9193" max="9441" width="9.109375" style="12"/>
    <col min="9442" max="9442" width="9.33203125" style="12" customWidth="1"/>
    <col min="9443" max="9443" width="6.6640625" style="12" customWidth="1"/>
    <col min="9444" max="9444" width="40.6640625" style="12" customWidth="1"/>
    <col min="9445" max="9448" width="9.33203125" style="12" customWidth="1"/>
    <col min="9449" max="9697" width="9.109375" style="12"/>
    <col min="9698" max="9698" width="9.33203125" style="12" customWidth="1"/>
    <col min="9699" max="9699" width="6.6640625" style="12" customWidth="1"/>
    <col min="9700" max="9700" width="40.6640625" style="12" customWidth="1"/>
    <col min="9701" max="9704" width="9.33203125" style="12" customWidth="1"/>
    <col min="9705" max="9953" width="9.109375" style="12"/>
    <col min="9954" max="9954" width="9.33203125" style="12" customWidth="1"/>
    <col min="9955" max="9955" width="6.6640625" style="12" customWidth="1"/>
    <col min="9956" max="9956" width="40.6640625" style="12" customWidth="1"/>
    <col min="9957" max="9960" width="9.33203125" style="12" customWidth="1"/>
    <col min="9961" max="10209" width="9.109375" style="12"/>
    <col min="10210" max="10210" width="9.33203125" style="12" customWidth="1"/>
    <col min="10211" max="10211" width="6.6640625" style="12" customWidth="1"/>
    <col min="10212" max="10212" width="40.6640625" style="12" customWidth="1"/>
    <col min="10213" max="10216" width="9.33203125" style="12" customWidth="1"/>
    <col min="10217" max="10465" width="9.109375" style="12"/>
    <col min="10466" max="10466" width="9.33203125" style="12" customWidth="1"/>
    <col min="10467" max="10467" width="6.6640625" style="12" customWidth="1"/>
    <col min="10468" max="10468" width="40.6640625" style="12" customWidth="1"/>
    <col min="10469" max="10472" width="9.33203125" style="12" customWidth="1"/>
    <col min="10473" max="10721" width="9.109375" style="12"/>
    <col min="10722" max="10722" width="9.33203125" style="12" customWidth="1"/>
    <col min="10723" max="10723" width="6.6640625" style="12" customWidth="1"/>
    <col min="10724" max="10724" width="40.6640625" style="12" customWidth="1"/>
    <col min="10725" max="10728" width="9.33203125" style="12" customWidth="1"/>
    <col min="10729" max="10977" width="9.109375" style="12"/>
    <col min="10978" max="10978" width="9.33203125" style="12" customWidth="1"/>
    <col min="10979" max="10979" width="6.6640625" style="12" customWidth="1"/>
    <col min="10980" max="10980" width="40.6640625" style="12" customWidth="1"/>
    <col min="10981" max="10984" width="9.33203125" style="12" customWidth="1"/>
    <col min="10985" max="11233" width="9.109375" style="12"/>
    <col min="11234" max="11234" width="9.33203125" style="12" customWidth="1"/>
    <col min="11235" max="11235" width="6.6640625" style="12" customWidth="1"/>
    <col min="11236" max="11236" width="40.6640625" style="12" customWidth="1"/>
    <col min="11237" max="11240" width="9.33203125" style="12" customWidth="1"/>
    <col min="11241" max="11489" width="9.109375" style="12"/>
    <col min="11490" max="11490" width="9.33203125" style="12" customWidth="1"/>
    <col min="11491" max="11491" width="6.6640625" style="12" customWidth="1"/>
    <col min="11492" max="11492" width="40.6640625" style="12" customWidth="1"/>
    <col min="11493" max="11496" width="9.33203125" style="12" customWidth="1"/>
    <col min="11497" max="11745" width="9.109375" style="12"/>
    <col min="11746" max="11746" width="9.33203125" style="12" customWidth="1"/>
    <col min="11747" max="11747" width="6.6640625" style="12" customWidth="1"/>
    <col min="11748" max="11748" width="40.6640625" style="12" customWidth="1"/>
    <col min="11749" max="11752" width="9.33203125" style="12" customWidth="1"/>
    <col min="11753" max="12001" width="9.109375" style="12"/>
    <col min="12002" max="12002" width="9.33203125" style="12" customWidth="1"/>
    <col min="12003" max="12003" width="6.6640625" style="12" customWidth="1"/>
    <col min="12004" max="12004" width="40.6640625" style="12" customWidth="1"/>
    <col min="12005" max="12008" width="9.33203125" style="12" customWidth="1"/>
    <col min="12009" max="12257" width="9.109375" style="12"/>
    <col min="12258" max="12258" width="9.33203125" style="12" customWidth="1"/>
    <col min="12259" max="12259" width="6.6640625" style="12" customWidth="1"/>
    <col min="12260" max="12260" width="40.6640625" style="12" customWidth="1"/>
    <col min="12261" max="12264" width="9.33203125" style="12" customWidth="1"/>
    <col min="12265" max="12513" width="9.109375" style="12"/>
    <col min="12514" max="12514" width="9.33203125" style="12" customWidth="1"/>
    <col min="12515" max="12515" width="6.6640625" style="12" customWidth="1"/>
    <col min="12516" max="12516" width="40.6640625" style="12" customWidth="1"/>
    <col min="12517" max="12520" width="9.33203125" style="12" customWidth="1"/>
    <col min="12521" max="12769" width="9.109375" style="12"/>
    <col min="12770" max="12770" width="9.33203125" style="12" customWidth="1"/>
    <col min="12771" max="12771" width="6.6640625" style="12" customWidth="1"/>
    <col min="12772" max="12772" width="40.6640625" style="12" customWidth="1"/>
    <col min="12773" max="12776" width="9.33203125" style="12" customWidth="1"/>
    <col min="12777" max="13025" width="9.109375" style="12"/>
    <col min="13026" max="13026" width="9.33203125" style="12" customWidth="1"/>
    <col min="13027" max="13027" width="6.6640625" style="12" customWidth="1"/>
    <col min="13028" max="13028" width="40.6640625" style="12" customWidth="1"/>
    <col min="13029" max="13032" width="9.33203125" style="12" customWidth="1"/>
    <col min="13033" max="13281" width="9.109375" style="12"/>
    <col min="13282" max="13282" width="9.33203125" style="12" customWidth="1"/>
    <col min="13283" max="13283" width="6.6640625" style="12" customWidth="1"/>
    <col min="13284" max="13284" width="40.6640625" style="12" customWidth="1"/>
    <col min="13285" max="13288" width="9.33203125" style="12" customWidth="1"/>
    <col min="13289" max="13537" width="9.109375" style="12"/>
    <col min="13538" max="13538" width="9.33203125" style="12" customWidth="1"/>
    <col min="13539" max="13539" width="6.6640625" style="12" customWidth="1"/>
    <col min="13540" max="13540" width="40.6640625" style="12" customWidth="1"/>
    <col min="13541" max="13544" width="9.33203125" style="12" customWidth="1"/>
    <col min="13545" max="13793" width="9.109375" style="12"/>
    <col min="13794" max="13794" width="9.33203125" style="12" customWidth="1"/>
    <col min="13795" max="13795" width="6.6640625" style="12" customWidth="1"/>
    <col min="13796" max="13796" width="40.6640625" style="12" customWidth="1"/>
    <col min="13797" max="13800" width="9.33203125" style="12" customWidth="1"/>
    <col min="13801" max="14049" width="9.109375" style="12"/>
    <col min="14050" max="14050" width="9.33203125" style="12" customWidth="1"/>
    <col min="14051" max="14051" width="6.6640625" style="12" customWidth="1"/>
    <col min="14052" max="14052" width="40.6640625" style="12" customWidth="1"/>
    <col min="14053" max="14056" width="9.33203125" style="12" customWidth="1"/>
    <col min="14057" max="14305" width="9.109375" style="12"/>
    <col min="14306" max="14306" width="9.33203125" style="12" customWidth="1"/>
    <col min="14307" max="14307" width="6.6640625" style="12" customWidth="1"/>
    <col min="14308" max="14308" width="40.6640625" style="12" customWidth="1"/>
    <col min="14309" max="14312" width="9.33203125" style="12" customWidth="1"/>
    <col min="14313" max="14561" width="9.109375" style="12"/>
    <col min="14562" max="14562" width="9.33203125" style="12" customWidth="1"/>
    <col min="14563" max="14563" width="6.6640625" style="12" customWidth="1"/>
    <col min="14564" max="14564" width="40.6640625" style="12" customWidth="1"/>
    <col min="14565" max="14568" width="9.33203125" style="12" customWidth="1"/>
    <col min="14569" max="14817" width="9.109375" style="12"/>
    <col min="14818" max="14818" width="9.33203125" style="12" customWidth="1"/>
    <col min="14819" max="14819" width="6.6640625" style="12" customWidth="1"/>
    <col min="14820" max="14820" width="40.6640625" style="12" customWidth="1"/>
    <col min="14821" max="14824" width="9.33203125" style="12" customWidth="1"/>
    <col min="14825" max="15073" width="9.109375" style="12"/>
    <col min="15074" max="15074" width="9.33203125" style="12" customWidth="1"/>
    <col min="15075" max="15075" width="6.6640625" style="12" customWidth="1"/>
    <col min="15076" max="15076" width="40.6640625" style="12" customWidth="1"/>
    <col min="15077" max="15080" width="9.33203125" style="12" customWidth="1"/>
    <col min="15081" max="15329" width="9.109375" style="12"/>
    <col min="15330" max="15330" width="9.33203125" style="12" customWidth="1"/>
    <col min="15331" max="15331" width="6.6640625" style="12" customWidth="1"/>
    <col min="15332" max="15332" width="40.6640625" style="12" customWidth="1"/>
    <col min="15333" max="15336" width="9.33203125" style="12" customWidth="1"/>
    <col min="15337" max="15585" width="9.109375" style="12"/>
    <col min="15586" max="15586" width="9.33203125" style="12" customWidth="1"/>
    <col min="15587" max="15587" width="6.6640625" style="12" customWidth="1"/>
    <col min="15588" max="15588" width="40.6640625" style="12" customWidth="1"/>
    <col min="15589" max="15592" width="9.33203125" style="12" customWidth="1"/>
    <col min="15593" max="15841" width="9.109375" style="12"/>
    <col min="15842" max="15842" width="9.33203125" style="12" customWidth="1"/>
    <col min="15843" max="15843" width="6.6640625" style="12" customWidth="1"/>
    <col min="15844" max="15844" width="40.6640625" style="12" customWidth="1"/>
    <col min="15845" max="15848" width="9.33203125" style="12" customWidth="1"/>
    <col min="15849" max="16097" width="9.109375" style="12"/>
    <col min="16098" max="16098" width="9.33203125" style="12" customWidth="1"/>
    <col min="16099" max="16099" width="6.6640625" style="12" customWidth="1"/>
    <col min="16100" max="16100" width="40.6640625" style="12" customWidth="1"/>
    <col min="16101" max="16104" width="9.33203125" style="12" customWidth="1"/>
    <col min="16105" max="16384" width="9.109375" style="12"/>
  </cols>
  <sheetData>
    <row r="1" spans="1:8" x14ac:dyDescent="0.25">
      <c r="A1" s="22" t="s">
        <v>2567</v>
      </c>
      <c r="B1" s="587"/>
      <c r="C1" s="587"/>
      <c r="D1" s="587"/>
      <c r="E1" s="771" t="s">
        <v>2609</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3"/>
    </row>
    <row r="4" spans="1:8" x14ac:dyDescent="0.25">
      <c r="A4" s="668"/>
      <c r="B4" s="668"/>
      <c r="C4" s="669"/>
      <c r="D4" s="15"/>
      <c r="E4" s="17"/>
      <c r="F4" s="17"/>
      <c r="G4" s="191"/>
      <c r="H4" s="15"/>
    </row>
    <row r="5" spans="1:8" x14ac:dyDescent="0.25">
      <c r="A5" s="668" t="s">
        <v>2569</v>
      </c>
      <c r="B5" s="668"/>
      <c r="C5" s="669"/>
      <c r="D5" s="684" t="s">
        <v>2610</v>
      </c>
      <c r="E5" s="17"/>
      <c r="F5" s="17"/>
      <c r="G5" s="191"/>
      <c r="H5" s="189"/>
    </row>
    <row r="6" spans="1:8" ht="26.4" x14ac:dyDescent="0.25">
      <c r="A6" s="668"/>
      <c r="B6" s="668" t="s">
        <v>4196</v>
      </c>
      <c r="C6" s="669"/>
      <c r="D6" s="685" t="s">
        <v>2612</v>
      </c>
      <c r="E6" s="17"/>
      <c r="F6" s="17"/>
      <c r="G6" s="191"/>
      <c r="H6" s="189"/>
    </row>
    <row r="7" spans="1:8" ht="15.6" x14ac:dyDescent="0.25">
      <c r="A7" s="668"/>
      <c r="B7" s="668"/>
      <c r="C7" s="669" t="s">
        <v>37</v>
      </c>
      <c r="D7" s="686" t="s">
        <v>4265</v>
      </c>
      <c r="E7" s="17" t="s">
        <v>124</v>
      </c>
      <c r="F7" s="17">
        <v>1200</v>
      </c>
      <c r="G7" s="187"/>
      <c r="H7" s="190">
        <f t="shared" ref="H7:H9" si="0">F7*G7</f>
        <v>0</v>
      </c>
    </row>
    <row r="8" spans="1:8" ht="26.4" x14ac:dyDescent="0.25">
      <c r="A8" s="668"/>
      <c r="B8" s="668" t="s">
        <v>4197</v>
      </c>
      <c r="C8" s="669"/>
      <c r="D8" s="15" t="s">
        <v>2613</v>
      </c>
      <c r="E8" s="17" t="s">
        <v>124</v>
      </c>
      <c r="F8" s="17">
        <v>40</v>
      </c>
      <c r="G8" s="187"/>
      <c r="H8" s="190">
        <f t="shared" si="0"/>
        <v>0</v>
      </c>
    </row>
    <row r="9" spans="1:8" ht="26.4" x14ac:dyDescent="0.25">
      <c r="A9" s="668" t="s">
        <v>2570</v>
      </c>
      <c r="B9" s="668"/>
      <c r="C9" s="669"/>
      <c r="D9" s="687" t="s">
        <v>2614</v>
      </c>
      <c r="E9" s="17" t="s">
        <v>2269</v>
      </c>
      <c r="F9" s="17">
        <v>3200</v>
      </c>
      <c r="G9" s="187"/>
      <c r="H9" s="190">
        <f t="shared" si="0"/>
        <v>0</v>
      </c>
    </row>
    <row r="10" spans="1:8" x14ac:dyDescent="0.25">
      <c r="A10" s="668" t="s">
        <v>2571</v>
      </c>
      <c r="B10" s="668"/>
      <c r="C10" s="669"/>
      <c r="D10" s="687" t="s">
        <v>2615</v>
      </c>
      <c r="E10" s="17"/>
      <c r="F10" s="17"/>
      <c r="G10" s="191"/>
      <c r="H10" s="190"/>
    </row>
    <row r="11" spans="1:8" x14ac:dyDescent="0.25">
      <c r="A11" s="668"/>
      <c r="B11" s="668" t="s">
        <v>2617</v>
      </c>
      <c r="C11" s="669"/>
      <c r="D11" s="688" t="s">
        <v>5718</v>
      </c>
      <c r="E11" s="17"/>
      <c r="F11" s="17"/>
      <c r="G11" s="191"/>
      <c r="H11" s="190"/>
    </row>
    <row r="12" spans="1:8" ht="15.6" x14ac:dyDescent="0.25">
      <c r="A12" s="668"/>
      <c r="B12" s="668"/>
      <c r="C12" s="669" t="s">
        <v>37</v>
      </c>
      <c r="D12" s="688" t="s">
        <v>6671</v>
      </c>
      <c r="E12" s="17" t="s">
        <v>124</v>
      </c>
      <c r="F12" s="17">
        <v>250</v>
      </c>
      <c r="G12" s="187"/>
      <c r="H12" s="190">
        <f t="shared" ref="H12:H19" si="1">F12*G12</f>
        <v>0</v>
      </c>
    </row>
    <row r="13" spans="1:8" ht="15.6" x14ac:dyDescent="0.25">
      <c r="A13" s="668"/>
      <c r="B13" s="668"/>
      <c r="C13" s="669" t="s">
        <v>39</v>
      </c>
      <c r="D13" s="688" t="s">
        <v>6672</v>
      </c>
      <c r="E13" s="17" t="s">
        <v>124</v>
      </c>
      <c r="F13" s="17">
        <v>25</v>
      </c>
      <c r="G13" s="187"/>
      <c r="H13" s="190">
        <f t="shared" si="1"/>
        <v>0</v>
      </c>
    </row>
    <row r="14" spans="1:8" ht="15.6" x14ac:dyDescent="0.25">
      <c r="A14" s="668"/>
      <c r="B14" s="668"/>
      <c r="C14" s="669" t="s">
        <v>59</v>
      </c>
      <c r="D14" s="688" t="s">
        <v>6673</v>
      </c>
      <c r="E14" s="17" t="s">
        <v>124</v>
      </c>
      <c r="F14" s="17">
        <v>25</v>
      </c>
      <c r="G14" s="187"/>
      <c r="H14" s="190">
        <f t="shared" si="1"/>
        <v>0</v>
      </c>
    </row>
    <row r="15" spans="1:8" ht="15.6" x14ac:dyDescent="0.25">
      <c r="A15" s="668"/>
      <c r="B15" s="668"/>
      <c r="C15" s="669" t="s">
        <v>42</v>
      </c>
      <c r="D15" s="688" t="s">
        <v>6674</v>
      </c>
      <c r="E15" s="17" t="s">
        <v>124</v>
      </c>
      <c r="F15" s="17">
        <v>20</v>
      </c>
      <c r="G15" s="187"/>
      <c r="H15" s="190">
        <f t="shared" si="1"/>
        <v>0</v>
      </c>
    </row>
    <row r="16" spans="1:8" ht="15.6" x14ac:dyDescent="0.25">
      <c r="A16" s="668"/>
      <c r="B16" s="668"/>
      <c r="C16" s="669" t="s">
        <v>43</v>
      </c>
      <c r="D16" s="688" t="s">
        <v>6675</v>
      </c>
      <c r="E16" s="17" t="s">
        <v>124</v>
      </c>
      <c r="F16" s="17">
        <v>20</v>
      </c>
      <c r="G16" s="187"/>
      <c r="H16" s="190">
        <f t="shared" si="1"/>
        <v>0</v>
      </c>
    </row>
    <row r="17" spans="1:8" x14ac:dyDescent="0.25">
      <c r="A17" s="668"/>
      <c r="B17" s="668" t="s">
        <v>2619</v>
      </c>
      <c r="C17" s="669"/>
      <c r="D17" s="688" t="s">
        <v>5712</v>
      </c>
      <c r="E17" s="17"/>
      <c r="F17" s="17"/>
      <c r="G17" s="191"/>
      <c r="H17" s="190"/>
    </row>
    <row r="18" spans="1:8" ht="15.6" x14ac:dyDescent="0.25">
      <c r="A18" s="668"/>
      <c r="B18" s="668"/>
      <c r="C18" s="669" t="s">
        <v>37</v>
      </c>
      <c r="D18" s="688" t="s">
        <v>6676</v>
      </c>
      <c r="E18" s="17" t="s">
        <v>124</v>
      </c>
      <c r="F18" s="17">
        <v>600</v>
      </c>
      <c r="G18" s="187"/>
      <c r="H18" s="190">
        <f t="shared" si="1"/>
        <v>0</v>
      </c>
    </row>
    <row r="19" spans="1:8" ht="15.6" x14ac:dyDescent="0.25">
      <c r="A19" s="668"/>
      <c r="B19" s="668"/>
      <c r="C19" s="669" t="s">
        <v>39</v>
      </c>
      <c r="D19" s="688" t="s">
        <v>6677</v>
      </c>
      <c r="E19" s="17" t="s">
        <v>124</v>
      </c>
      <c r="F19" s="17">
        <v>340</v>
      </c>
      <c r="G19" s="187"/>
      <c r="H19" s="190">
        <f t="shared" si="1"/>
        <v>0</v>
      </c>
    </row>
    <row r="20" spans="1:8" ht="15.6" x14ac:dyDescent="0.25">
      <c r="A20" s="668"/>
      <c r="B20" s="668"/>
      <c r="C20" s="669" t="s">
        <v>59</v>
      </c>
      <c r="D20" s="688" t="s">
        <v>6678</v>
      </c>
      <c r="E20" s="17" t="s">
        <v>124</v>
      </c>
      <c r="F20" s="17"/>
      <c r="G20" s="191"/>
      <c r="H20" s="704" t="s">
        <v>5568</v>
      </c>
    </row>
    <row r="21" spans="1:8" ht="15.6" x14ac:dyDescent="0.25">
      <c r="A21" s="668" t="s">
        <v>2611</v>
      </c>
      <c r="B21" s="668"/>
      <c r="C21" s="669"/>
      <c r="D21" s="714" t="s">
        <v>6853</v>
      </c>
      <c r="E21" s="17" t="s">
        <v>2269</v>
      </c>
      <c r="F21" s="17">
        <v>4825</v>
      </c>
      <c r="G21" s="187"/>
      <c r="H21" s="190">
        <f>F21*G21</f>
        <v>0</v>
      </c>
    </row>
    <row r="22" spans="1:8" ht="15.6" x14ac:dyDescent="0.25">
      <c r="A22" s="668" t="s">
        <v>5707</v>
      </c>
      <c r="B22" s="668"/>
      <c r="C22" s="669"/>
      <c r="D22" s="15" t="s">
        <v>6579</v>
      </c>
      <c r="E22" s="17" t="s">
        <v>124</v>
      </c>
      <c r="F22" s="17">
        <v>145</v>
      </c>
      <c r="G22" s="595"/>
      <c r="H22" s="596">
        <f t="shared" ref="H22:H23" si="2">F22*G22</f>
        <v>0</v>
      </c>
    </row>
    <row r="23" spans="1:8" ht="26.4" x14ac:dyDescent="0.25">
      <c r="A23" s="668" t="s">
        <v>2567</v>
      </c>
      <c r="B23" s="668" t="s">
        <v>1105</v>
      </c>
      <c r="C23" s="669"/>
      <c r="D23" s="688" t="s">
        <v>5704</v>
      </c>
      <c r="E23" s="17" t="s">
        <v>5577</v>
      </c>
      <c r="F23" s="17">
        <v>5</v>
      </c>
      <c r="G23" s="187"/>
      <c r="H23" s="190">
        <f t="shared" si="2"/>
        <v>0</v>
      </c>
    </row>
    <row r="24" spans="1:8" x14ac:dyDescent="0.25">
      <c r="A24" s="15"/>
      <c r="B24" s="15"/>
      <c r="C24" s="17"/>
      <c r="D24" s="15"/>
      <c r="E24" s="17"/>
      <c r="F24" s="15"/>
      <c r="G24" s="191"/>
      <c r="H24" s="190"/>
    </row>
    <row r="25" spans="1:8" x14ac:dyDescent="0.25">
      <c r="A25" s="183" t="s">
        <v>34</v>
      </c>
      <c r="B25" s="183"/>
      <c r="C25" s="183"/>
      <c r="D25" s="183"/>
      <c r="E25" s="179"/>
      <c r="F25" s="183"/>
      <c r="G25" s="198"/>
      <c r="H25" s="174">
        <f>SUM(H5:H24)</f>
        <v>0</v>
      </c>
    </row>
    <row r="1048297" spans="5:5" x14ac:dyDescent="0.25">
      <c r="E1048297" s="11"/>
    </row>
  </sheetData>
  <sheetProtection algorithmName="SHA-512" hashValue="EArRL33KldZxpbntxb5Ik68z/m6gRAz/NyZgHpuCYcKHxbjYBPecMlG16+qNJkgprLSX7ObLGj0xdRPPh+Tl9Q==" saltValue="N8JtiAqUaCdDBkv8HxYoRA=="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legacy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3B065-9139-411E-97C8-5A21B54CB08E}">
  <dimension ref="A1:F1048287"/>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0" width="9.109375" style="41"/>
    <col min="251" max="251" width="9.33203125" style="41" customWidth="1"/>
    <col min="252" max="252" width="6.6640625" style="41" customWidth="1"/>
    <col min="253" max="253" width="40.6640625" style="41" customWidth="1"/>
    <col min="254" max="257" width="9.33203125" style="41" customWidth="1"/>
    <col min="258" max="506" width="9.109375" style="41"/>
    <col min="507" max="507" width="9.33203125" style="41" customWidth="1"/>
    <col min="508" max="508" width="6.6640625" style="41" customWidth="1"/>
    <col min="509" max="509" width="40.6640625" style="41" customWidth="1"/>
    <col min="510" max="513" width="9.33203125" style="41" customWidth="1"/>
    <col min="514" max="762" width="9.109375" style="41"/>
    <col min="763" max="763" width="9.33203125" style="41" customWidth="1"/>
    <col min="764" max="764" width="6.6640625" style="41" customWidth="1"/>
    <col min="765" max="765" width="40.6640625" style="41" customWidth="1"/>
    <col min="766" max="769" width="9.33203125" style="41" customWidth="1"/>
    <col min="770" max="1018" width="9.109375" style="41"/>
    <col min="1019" max="1019" width="9.33203125" style="41" customWidth="1"/>
    <col min="1020" max="1020" width="6.6640625" style="41" customWidth="1"/>
    <col min="1021" max="1021" width="40.6640625" style="41" customWidth="1"/>
    <col min="1022" max="1025" width="9.33203125" style="41" customWidth="1"/>
    <col min="1026" max="1274" width="9.109375" style="41"/>
    <col min="1275" max="1275" width="9.33203125" style="41" customWidth="1"/>
    <col min="1276" max="1276" width="6.6640625" style="41" customWidth="1"/>
    <col min="1277" max="1277" width="40.6640625" style="41" customWidth="1"/>
    <col min="1278" max="1281" width="9.33203125" style="41" customWidth="1"/>
    <col min="1282" max="1530" width="9.109375" style="41"/>
    <col min="1531" max="1531" width="9.33203125" style="41" customWidth="1"/>
    <col min="1532" max="1532" width="6.6640625" style="41" customWidth="1"/>
    <col min="1533" max="1533" width="40.6640625" style="41" customWidth="1"/>
    <col min="1534" max="1537" width="9.33203125" style="41" customWidth="1"/>
    <col min="1538" max="1786" width="9.109375" style="41"/>
    <col min="1787" max="1787" width="9.33203125" style="41" customWidth="1"/>
    <col min="1788" max="1788" width="6.6640625" style="41" customWidth="1"/>
    <col min="1789" max="1789" width="40.6640625" style="41" customWidth="1"/>
    <col min="1790" max="1793" width="9.33203125" style="41" customWidth="1"/>
    <col min="1794" max="2042" width="9.109375" style="41"/>
    <col min="2043" max="2043" width="9.33203125" style="41" customWidth="1"/>
    <col min="2044" max="2044" width="6.6640625" style="41" customWidth="1"/>
    <col min="2045" max="2045" width="40.6640625" style="41" customWidth="1"/>
    <col min="2046" max="2049" width="9.33203125" style="41" customWidth="1"/>
    <col min="2050" max="2298" width="9.109375" style="41"/>
    <col min="2299" max="2299" width="9.33203125" style="41" customWidth="1"/>
    <col min="2300" max="2300" width="6.6640625" style="41" customWidth="1"/>
    <col min="2301" max="2301" width="40.6640625" style="41" customWidth="1"/>
    <col min="2302" max="2305" width="9.33203125" style="41" customWidth="1"/>
    <col min="2306" max="2554" width="9.109375" style="41"/>
    <col min="2555" max="2555" width="9.33203125" style="41" customWidth="1"/>
    <col min="2556" max="2556" width="6.6640625" style="41" customWidth="1"/>
    <col min="2557" max="2557" width="40.6640625" style="41" customWidth="1"/>
    <col min="2558" max="2561" width="9.33203125" style="41" customWidth="1"/>
    <col min="2562" max="2810" width="9.109375" style="41"/>
    <col min="2811" max="2811" width="9.33203125" style="41" customWidth="1"/>
    <col min="2812" max="2812" width="6.6640625" style="41" customWidth="1"/>
    <col min="2813" max="2813" width="40.6640625" style="41" customWidth="1"/>
    <col min="2814" max="2817" width="9.33203125" style="41" customWidth="1"/>
    <col min="2818" max="3066" width="9.109375" style="41"/>
    <col min="3067" max="3067" width="9.33203125" style="41" customWidth="1"/>
    <col min="3068" max="3068" width="6.6640625" style="41" customWidth="1"/>
    <col min="3069" max="3069" width="40.6640625" style="41" customWidth="1"/>
    <col min="3070" max="3073" width="9.33203125" style="41" customWidth="1"/>
    <col min="3074" max="3322" width="9.109375" style="41"/>
    <col min="3323" max="3323" width="9.33203125" style="41" customWidth="1"/>
    <col min="3324" max="3324" width="6.6640625" style="41" customWidth="1"/>
    <col min="3325" max="3325" width="40.6640625" style="41" customWidth="1"/>
    <col min="3326" max="3329" width="9.33203125" style="41" customWidth="1"/>
    <col min="3330" max="3578" width="9.109375" style="41"/>
    <col min="3579" max="3579" width="9.33203125" style="41" customWidth="1"/>
    <col min="3580" max="3580" width="6.6640625" style="41" customWidth="1"/>
    <col min="3581" max="3581" width="40.6640625" style="41" customWidth="1"/>
    <col min="3582" max="3585" width="9.33203125" style="41" customWidth="1"/>
    <col min="3586" max="3834" width="9.109375" style="41"/>
    <col min="3835" max="3835" width="9.33203125" style="41" customWidth="1"/>
    <col min="3836" max="3836" width="6.6640625" style="41" customWidth="1"/>
    <col min="3837" max="3837" width="40.6640625" style="41" customWidth="1"/>
    <col min="3838" max="3841" width="9.33203125" style="41" customWidth="1"/>
    <col min="3842" max="4090" width="9.109375" style="41"/>
    <col min="4091" max="4091" width="9.33203125" style="41" customWidth="1"/>
    <col min="4092" max="4092" width="6.6640625" style="41" customWidth="1"/>
    <col min="4093" max="4093" width="40.6640625" style="41" customWidth="1"/>
    <col min="4094" max="4097" width="9.33203125" style="41" customWidth="1"/>
    <col min="4098" max="4346" width="9.109375" style="41"/>
    <col min="4347" max="4347" width="9.33203125" style="41" customWidth="1"/>
    <col min="4348" max="4348" width="6.6640625" style="41" customWidth="1"/>
    <col min="4349" max="4349" width="40.6640625" style="41" customWidth="1"/>
    <col min="4350" max="4353" width="9.33203125" style="41" customWidth="1"/>
    <col min="4354" max="4602" width="9.109375" style="41"/>
    <col min="4603" max="4603" width="9.33203125" style="41" customWidth="1"/>
    <col min="4604" max="4604" width="6.6640625" style="41" customWidth="1"/>
    <col min="4605" max="4605" width="40.6640625" style="41" customWidth="1"/>
    <col min="4606" max="4609" width="9.33203125" style="41" customWidth="1"/>
    <col min="4610" max="4858" width="9.109375" style="41"/>
    <col min="4859" max="4859" width="9.33203125" style="41" customWidth="1"/>
    <col min="4860" max="4860" width="6.6640625" style="41" customWidth="1"/>
    <col min="4861" max="4861" width="40.6640625" style="41" customWidth="1"/>
    <col min="4862" max="4865" width="9.33203125" style="41" customWidth="1"/>
    <col min="4866" max="5114" width="9.109375" style="41"/>
    <col min="5115" max="5115" width="9.33203125" style="41" customWidth="1"/>
    <col min="5116" max="5116" width="6.6640625" style="41" customWidth="1"/>
    <col min="5117" max="5117" width="40.6640625" style="41" customWidth="1"/>
    <col min="5118" max="5121" width="9.33203125" style="41" customWidth="1"/>
    <col min="5122" max="5370" width="9.109375" style="41"/>
    <col min="5371" max="5371" width="9.33203125" style="41" customWidth="1"/>
    <col min="5372" max="5372" width="6.6640625" style="41" customWidth="1"/>
    <col min="5373" max="5373" width="40.6640625" style="41" customWidth="1"/>
    <col min="5374" max="5377" width="9.33203125" style="41" customWidth="1"/>
    <col min="5378" max="5626" width="9.109375" style="41"/>
    <col min="5627" max="5627" width="9.33203125" style="41" customWidth="1"/>
    <col min="5628" max="5628" width="6.6640625" style="41" customWidth="1"/>
    <col min="5629" max="5629" width="40.6640625" style="41" customWidth="1"/>
    <col min="5630" max="5633" width="9.33203125" style="41" customWidth="1"/>
    <col min="5634" max="5882" width="9.109375" style="41"/>
    <col min="5883" max="5883" width="9.33203125" style="41" customWidth="1"/>
    <col min="5884" max="5884" width="6.6640625" style="41" customWidth="1"/>
    <col min="5885" max="5885" width="40.6640625" style="41" customWidth="1"/>
    <col min="5886" max="5889" width="9.33203125" style="41" customWidth="1"/>
    <col min="5890" max="6138" width="9.109375" style="41"/>
    <col min="6139" max="6139" width="9.33203125" style="41" customWidth="1"/>
    <col min="6140" max="6140" width="6.6640625" style="41" customWidth="1"/>
    <col min="6141" max="6141" width="40.6640625" style="41" customWidth="1"/>
    <col min="6142" max="6145" width="9.33203125" style="41" customWidth="1"/>
    <col min="6146" max="6394" width="9.109375" style="41"/>
    <col min="6395" max="6395" width="9.33203125" style="41" customWidth="1"/>
    <col min="6396" max="6396" width="6.6640625" style="41" customWidth="1"/>
    <col min="6397" max="6397" width="40.6640625" style="41" customWidth="1"/>
    <col min="6398" max="6401" width="9.33203125" style="41" customWidth="1"/>
    <col min="6402" max="6650" width="9.109375" style="41"/>
    <col min="6651" max="6651" width="9.33203125" style="41" customWidth="1"/>
    <col min="6652" max="6652" width="6.6640625" style="41" customWidth="1"/>
    <col min="6653" max="6653" width="40.6640625" style="41" customWidth="1"/>
    <col min="6654" max="6657" width="9.33203125" style="41" customWidth="1"/>
    <col min="6658" max="6906" width="9.109375" style="41"/>
    <col min="6907" max="6907" width="9.33203125" style="41" customWidth="1"/>
    <col min="6908" max="6908" width="6.6640625" style="41" customWidth="1"/>
    <col min="6909" max="6909" width="40.6640625" style="41" customWidth="1"/>
    <col min="6910" max="6913" width="9.33203125" style="41" customWidth="1"/>
    <col min="6914" max="7162" width="9.109375" style="41"/>
    <col min="7163" max="7163" width="9.33203125" style="41" customWidth="1"/>
    <col min="7164" max="7164" width="6.6640625" style="41" customWidth="1"/>
    <col min="7165" max="7165" width="40.6640625" style="41" customWidth="1"/>
    <col min="7166" max="7169" width="9.33203125" style="41" customWidth="1"/>
    <col min="7170" max="7418" width="9.109375" style="41"/>
    <col min="7419" max="7419" width="9.33203125" style="41" customWidth="1"/>
    <col min="7420" max="7420" width="6.6640625" style="41" customWidth="1"/>
    <col min="7421" max="7421" width="40.6640625" style="41" customWidth="1"/>
    <col min="7422" max="7425" width="9.33203125" style="41" customWidth="1"/>
    <col min="7426" max="7674" width="9.109375" style="41"/>
    <col min="7675" max="7675" width="9.33203125" style="41" customWidth="1"/>
    <col min="7676" max="7676" width="6.6640625" style="41" customWidth="1"/>
    <col min="7677" max="7677" width="40.6640625" style="41" customWidth="1"/>
    <col min="7678" max="7681" width="9.33203125" style="41" customWidth="1"/>
    <col min="7682" max="7930" width="9.109375" style="41"/>
    <col min="7931" max="7931" width="9.33203125" style="41" customWidth="1"/>
    <col min="7932" max="7932" width="6.6640625" style="41" customWidth="1"/>
    <col min="7933" max="7933" width="40.6640625" style="41" customWidth="1"/>
    <col min="7934" max="7937" width="9.33203125" style="41" customWidth="1"/>
    <col min="7938" max="8186" width="9.109375" style="41"/>
    <col min="8187" max="8187" width="9.33203125" style="41" customWidth="1"/>
    <col min="8188" max="8188" width="6.6640625" style="41" customWidth="1"/>
    <col min="8189" max="8189" width="40.6640625" style="41" customWidth="1"/>
    <col min="8190" max="8193" width="9.33203125" style="41" customWidth="1"/>
    <col min="8194" max="8442" width="9.109375" style="41"/>
    <col min="8443" max="8443" width="9.33203125" style="41" customWidth="1"/>
    <col min="8444" max="8444" width="6.6640625" style="41" customWidth="1"/>
    <col min="8445" max="8445" width="40.6640625" style="41" customWidth="1"/>
    <col min="8446" max="8449" width="9.33203125" style="41" customWidth="1"/>
    <col min="8450" max="8698" width="9.109375" style="41"/>
    <col min="8699" max="8699" width="9.33203125" style="41" customWidth="1"/>
    <col min="8700" max="8700" width="6.6640625" style="41" customWidth="1"/>
    <col min="8701" max="8701" width="40.6640625" style="41" customWidth="1"/>
    <col min="8702" max="8705" width="9.33203125" style="41" customWidth="1"/>
    <col min="8706" max="8954" width="9.109375" style="41"/>
    <col min="8955" max="8955" width="9.33203125" style="41" customWidth="1"/>
    <col min="8956" max="8956" width="6.6640625" style="41" customWidth="1"/>
    <col min="8957" max="8957" width="40.6640625" style="41" customWidth="1"/>
    <col min="8958" max="8961" width="9.33203125" style="41" customWidth="1"/>
    <col min="8962" max="9210" width="9.109375" style="41"/>
    <col min="9211" max="9211" width="9.33203125" style="41" customWidth="1"/>
    <col min="9212" max="9212" width="6.6640625" style="41" customWidth="1"/>
    <col min="9213" max="9213" width="40.6640625" style="41" customWidth="1"/>
    <col min="9214" max="9217" width="9.33203125" style="41" customWidth="1"/>
    <col min="9218" max="9466" width="9.109375" style="41"/>
    <col min="9467" max="9467" width="9.33203125" style="41" customWidth="1"/>
    <col min="9468" max="9468" width="6.6640625" style="41" customWidth="1"/>
    <col min="9469" max="9469" width="40.6640625" style="41" customWidth="1"/>
    <col min="9470" max="9473" width="9.33203125" style="41" customWidth="1"/>
    <col min="9474" max="9722" width="9.109375" style="41"/>
    <col min="9723" max="9723" width="9.33203125" style="41" customWidth="1"/>
    <col min="9724" max="9724" width="6.6640625" style="41" customWidth="1"/>
    <col min="9725" max="9725" width="40.6640625" style="41" customWidth="1"/>
    <col min="9726" max="9729" width="9.33203125" style="41" customWidth="1"/>
    <col min="9730" max="9978" width="9.109375" style="41"/>
    <col min="9979" max="9979" width="9.33203125" style="41" customWidth="1"/>
    <col min="9980" max="9980" width="6.6640625" style="41" customWidth="1"/>
    <col min="9981" max="9981" width="40.6640625" style="41" customWidth="1"/>
    <col min="9982" max="9985" width="9.33203125" style="41" customWidth="1"/>
    <col min="9986" max="10234" width="9.109375" style="41"/>
    <col min="10235" max="10235" width="9.33203125" style="41" customWidth="1"/>
    <col min="10236" max="10236" width="6.6640625" style="41" customWidth="1"/>
    <col min="10237" max="10237" width="40.6640625" style="41" customWidth="1"/>
    <col min="10238" max="10241" width="9.33203125" style="41" customWidth="1"/>
    <col min="10242" max="10490" width="9.109375" style="41"/>
    <col min="10491" max="10491" width="9.33203125" style="41" customWidth="1"/>
    <col min="10492" max="10492" width="6.6640625" style="41" customWidth="1"/>
    <col min="10493" max="10493" width="40.6640625" style="41" customWidth="1"/>
    <col min="10494" max="10497" width="9.33203125" style="41" customWidth="1"/>
    <col min="10498" max="10746" width="9.109375" style="41"/>
    <col min="10747" max="10747" width="9.33203125" style="41" customWidth="1"/>
    <col min="10748" max="10748" width="6.6640625" style="41" customWidth="1"/>
    <col min="10749" max="10749" width="40.6640625" style="41" customWidth="1"/>
    <col min="10750" max="10753" width="9.33203125" style="41" customWidth="1"/>
    <col min="10754" max="11002" width="9.109375" style="41"/>
    <col min="11003" max="11003" width="9.33203125" style="41" customWidth="1"/>
    <col min="11004" max="11004" width="6.6640625" style="41" customWidth="1"/>
    <col min="11005" max="11005" width="40.6640625" style="41" customWidth="1"/>
    <col min="11006" max="11009" width="9.33203125" style="41" customWidth="1"/>
    <col min="11010" max="11258" width="9.109375" style="41"/>
    <col min="11259" max="11259" width="9.33203125" style="41" customWidth="1"/>
    <col min="11260" max="11260" width="6.6640625" style="41" customWidth="1"/>
    <col min="11261" max="11261" width="40.6640625" style="41" customWidth="1"/>
    <col min="11262" max="11265" width="9.33203125" style="41" customWidth="1"/>
    <col min="11266" max="11514" width="9.109375" style="41"/>
    <col min="11515" max="11515" width="9.33203125" style="41" customWidth="1"/>
    <col min="11516" max="11516" width="6.6640625" style="41" customWidth="1"/>
    <col min="11517" max="11517" width="40.6640625" style="41" customWidth="1"/>
    <col min="11518" max="11521" width="9.33203125" style="41" customWidth="1"/>
    <col min="11522" max="11770" width="9.109375" style="41"/>
    <col min="11771" max="11771" width="9.33203125" style="41" customWidth="1"/>
    <col min="11772" max="11772" width="6.6640625" style="41" customWidth="1"/>
    <col min="11773" max="11773" width="40.6640625" style="41" customWidth="1"/>
    <col min="11774" max="11777" width="9.33203125" style="41" customWidth="1"/>
    <col min="11778" max="12026" width="9.109375" style="41"/>
    <col min="12027" max="12027" width="9.33203125" style="41" customWidth="1"/>
    <col min="12028" max="12028" width="6.6640625" style="41" customWidth="1"/>
    <col min="12029" max="12029" width="40.6640625" style="41" customWidth="1"/>
    <col min="12030" max="12033" width="9.33203125" style="41" customWidth="1"/>
    <col min="12034" max="12282" width="9.109375" style="41"/>
    <col min="12283" max="12283" width="9.33203125" style="41" customWidth="1"/>
    <col min="12284" max="12284" width="6.6640625" style="41" customWidth="1"/>
    <col min="12285" max="12285" width="40.6640625" style="41" customWidth="1"/>
    <col min="12286" max="12289" width="9.33203125" style="41" customWidth="1"/>
    <col min="12290" max="12538" width="9.109375" style="41"/>
    <col min="12539" max="12539" width="9.33203125" style="41" customWidth="1"/>
    <col min="12540" max="12540" width="6.6640625" style="41" customWidth="1"/>
    <col min="12541" max="12541" width="40.6640625" style="41" customWidth="1"/>
    <col min="12542" max="12545" width="9.33203125" style="41" customWidth="1"/>
    <col min="12546" max="12794" width="9.109375" style="41"/>
    <col min="12795" max="12795" width="9.33203125" style="41" customWidth="1"/>
    <col min="12796" max="12796" width="6.6640625" style="41" customWidth="1"/>
    <col min="12797" max="12797" width="40.6640625" style="41" customWidth="1"/>
    <col min="12798" max="12801" width="9.33203125" style="41" customWidth="1"/>
    <col min="12802" max="13050" width="9.109375" style="41"/>
    <col min="13051" max="13051" width="9.33203125" style="41" customWidth="1"/>
    <col min="13052" max="13052" width="6.6640625" style="41" customWidth="1"/>
    <col min="13053" max="13053" width="40.6640625" style="41" customWidth="1"/>
    <col min="13054" max="13057" width="9.33203125" style="41" customWidth="1"/>
    <col min="13058" max="13306" width="9.109375" style="41"/>
    <col min="13307" max="13307" width="9.33203125" style="41" customWidth="1"/>
    <col min="13308" max="13308" width="6.6640625" style="41" customWidth="1"/>
    <col min="13309" max="13309" width="40.6640625" style="41" customWidth="1"/>
    <col min="13310" max="13313" width="9.33203125" style="41" customWidth="1"/>
    <col min="13314" max="13562" width="9.109375" style="41"/>
    <col min="13563" max="13563" width="9.33203125" style="41" customWidth="1"/>
    <col min="13564" max="13564" width="6.6640625" style="41" customWidth="1"/>
    <col min="13565" max="13565" width="40.6640625" style="41" customWidth="1"/>
    <col min="13566" max="13569" width="9.33203125" style="41" customWidth="1"/>
    <col min="13570" max="13818" width="9.109375" style="41"/>
    <col min="13819" max="13819" width="9.33203125" style="41" customWidth="1"/>
    <col min="13820" max="13820" width="6.6640625" style="41" customWidth="1"/>
    <col min="13821" max="13821" width="40.6640625" style="41" customWidth="1"/>
    <col min="13822" max="13825" width="9.33203125" style="41" customWidth="1"/>
    <col min="13826" max="14074" width="9.109375" style="41"/>
    <col min="14075" max="14075" width="9.33203125" style="41" customWidth="1"/>
    <col min="14076" max="14076" width="6.6640625" style="41" customWidth="1"/>
    <col min="14077" max="14077" width="40.6640625" style="41" customWidth="1"/>
    <col min="14078" max="14081" width="9.33203125" style="41" customWidth="1"/>
    <col min="14082" max="14330" width="9.109375" style="41"/>
    <col min="14331" max="14331" width="9.33203125" style="41" customWidth="1"/>
    <col min="14332" max="14332" width="6.6640625" style="41" customWidth="1"/>
    <col min="14333" max="14333" width="40.6640625" style="41" customWidth="1"/>
    <col min="14334" max="14337" width="9.33203125" style="41" customWidth="1"/>
    <col min="14338" max="14586" width="9.109375" style="41"/>
    <col min="14587" max="14587" width="9.33203125" style="41" customWidth="1"/>
    <col min="14588" max="14588" width="6.6640625" style="41" customWidth="1"/>
    <col min="14589" max="14589" width="40.6640625" style="41" customWidth="1"/>
    <col min="14590" max="14593" width="9.33203125" style="41" customWidth="1"/>
    <col min="14594" max="14842" width="9.109375" style="41"/>
    <col min="14843" max="14843" width="9.33203125" style="41" customWidth="1"/>
    <col min="14844" max="14844" width="6.6640625" style="41" customWidth="1"/>
    <col min="14845" max="14845" width="40.6640625" style="41" customWidth="1"/>
    <col min="14846" max="14849" width="9.33203125" style="41" customWidth="1"/>
    <col min="14850" max="15098" width="9.109375" style="41"/>
    <col min="15099" max="15099" width="9.33203125" style="41" customWidth="1"/>
    <col min="15100" max="15100" width="6.6640625" style="41" customWidth="1"/>
    <col min="15101" max="15101" width="40.6640625" style="41" customWidth="1"/>
    <col min="15102" max="15105" width="9.33203125" style="41" customWidth="1"/>
    <col min="15106" max="15354" width="9.109375" style="41"/>
    <col min="15355" max="15355" width="9.33203125" style="41" customWidth="1"/>
    <col min="15356" max="15356" width="6.6640625" style="41" customWidth="1"/>
    <col min="15357" max="15357" width="40.6640625" style="41" customWidth="1"/>
    <col min="15358" max="15361" width="9.33203125" style="41" customWidth="1"/>
    <col min="15362" max="15610" width="9.109375" style="41"/>
    <col min="15611" max="15611" width="9.33203125" style="41" customWidth="1"/>
    <col min="15612" max="15612" width="6.6640625" style="41" customWidth="1"/>
    <col min="15613" max="15613" width="40.6640625" style="41" customWidth="1"/>
    <col min="15614" max="15617" width="9.33203125" style="41" customWidth="1"/>
    <col min="15618" max="15866" width="9.109375" style="41"/>
    <col min="15867" max="15867" width="9.33203125" style="41" customWidth="1"/>
    <col min="15868" max="15868" width="6.6640625" style="41" customWidth="1"/>
    <col min="15869" max="15869" width="40.6640625" style="41" customWidth="1"/>
    <col min="15870" max="15873" width="9.33203125" style="41" customWidth="1"/>
    <col min="15874" max="16122" width="9.109375" style="41"/>
    <col min="16123" max="16123" width="9.33203125" style="41" customWidth="1"/>
    <col min="16124" max="16124" width="6.6640625" style="41" customWidth="1"/>
    <col min="16125" max="16125" width="40.6640625" style="41" customWidth="1"/>
    <col min="16126" max="16129" width="9.33203125" style="41" customWidth="1"/>
    <col min="16130" max="16384" width="9.109375" style="41"/>
  </cols>
  <sheetData>
    <row r="1" spans="1:6" x14ac:dyDescent="0.25">
      <c r="A1" s="39" t="s">
        <v>2621</v>
      </c>
      <c r="B1" s="40"/>
      <c r="C1" s="774" t="s">
        <v>2622</v>
      </c>
      <c r="D1" s="774"/>
      <c r="E1" s="774"/>
      <c r="F1" s="774"/>
    </row>
    <row r="2" spans="1:6" x14ac:dyDescent="0.25">
      <c r="A2" s="42" t="s">
        <v>0</v>
      </c>
      <c r="B2" s="43" t="s">
        <v>1</v>
      </c>
      <c r="C2" s="43" t="s">
        <v>2</v>
      </c>
      <c r="D2" s="43" t="s">
        <v>3</v>
      </c>
      <c r="E2" s="43" t="s">
        <v>4</v>
      </c>
      <c r="F2" s="43" t="s">
        <v>5</v>
      </c>
    </row>
    <row r="3" spans="1:6" x14ac:dyDescent="0.25">
      <c r="A3" s="44"/>
      <c r="B3" s="45"/>
      <c r="C3" s="6"/>
      <c r="D3" s="6"/>
      <c r="E3" s="89"/>
      <c r="F3" s="89"/>
    </row>
    <row r="4" spans="1:6" x14ac:dyDescent="0.25">
      <c r="A4" s="192"/>
      <c r="B4" s="64"/>
      <c r="C4" s="17"/>
      <c r="D4" s="17"/>
      <c r="E4" s="190"/>
      <c r="F4" s="190"/>
    </row>
    <row r="5" spans="1:6" x14ac:dyDescent="0.25">
      <c r="A5" s="192" t="s">
        <v>2623</v>
      </c>
      <c r="B5" s="218" t="s">
        <v>2624</v>
      </c>
      <c r="C5" s="161" t="s">
        <v>429</v>
      </c>
      <c r="D5" s="161"/>
      <c r="E5" s="187"/>
      <c r="F5" s="190">
        <f>D5*E5</f>
        <v>0</v>
      </c>
    </row>
    <row r="6" spans="1:6" x14ac:dyDescent="0.25">
      <c r="A6" s="192" t="s">
        <v>2626</v>
      </c>
      <c r="B6" s="218" t="s">
        <v>2625</v>
      </c>
      <c r="C6" s="161" t="s">
        <v>429</v>
      </c>
      <c r="D6" s="161"/>
      <c r="E6" s="187"/>
      <c r="F6" s="190">
        <f>D6*E6</f>
        <v>0</v>
      </c>
    </row>
    <row r="7" spans="1:6" ht="26.4" x14ac:dyDescent="0.25">
      <c r="A7" s="192" t="s">
        <v>2627</v>
      </c>
      <c r="B7" s="299" t="s">
        <v>4972</v>
      </c>
      <c r="C7" s="161" t="s">
        <v>429</v>
      </c>
      <c r="D7" s="161"/>
      <c r="E7" s="187"/>
      <c r="F7" s="190">
        <f>D7*E7</f>
        <v>0</v>
      </c>
    </row>
    <row r="8" spans="1:6" x14ac:dyDescent="0.25">
      <c r="A8" s="192"/>
      <c r="B8" s="64"/>
      <c r="C8" s="17"/>
      <c r="D8" s="17"/>
      <c r="E8" s="190"/>
      <c r="F8" s="190"/>
    </row>
    <row r="9" spans="1:6" x14ac:dyDescent="0.25">
      <c r="A9" s="192"/>
      <c r="B9" s="157"/>
      <c r="C9" s="17"/>
      <c r="D9" s="17"/>
      <c r="E9" s="190"/>
      <c r="F9" s="190"/>
    </row>
    <row r="10" spans="1:6" x14ac:dyDescent="0.25">
      <c r="A10" s="64"/>
      <c r="B10" s="60"/>
      <c r="C10" s="17"/>
      <c r="D10" s="15"/>
      <c r="E10" s="190"/>
      <c r="F10" s="190"/>
    </row>
    <row r="11" spans="1:6" x14ac:dyDescent="0.25">
      <c r="A11" s="168" t="s">
        <v>34</v>
      </c>
      <c r="B11" s="168"/>
      <c r="C11" s="179"/>
      <c r="D11" s="183"/>
      <c r="E11" s="174"/>
      <c r="F11" s="174">
        <f>SUM(F5:F10)</f>
        <v>0</v>
      </c>
    </row>
    <row r="1048287" spans="3:3" x14ac:dyDescent="0.25">
      <c r="C1048287" s="53"/>
    </row>
  </sheetData>
  <mergeCells count="1">
    <mergeCell ref="C1:F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8A557-9A8F-4F15-809D-3A275C1E64A0}">
  <sheetPr>
    <tabColor theme="9" tint="0.79998168889431442"/>
  </sheetPr>
  <dimension ref="A1:H1048299"/>
  <sheetViews>
    <sheetView topLeftCell="B1" zoomScaleNormal="100" workbookViewId="0">
      <selection activeCell="G7" sqref="G7"/>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167" width="9.109375" style="12"/>
    <col min="168" max="168" width="9.33203125" style="12" customWidth="1"/>
    <col min="169" max="169" width="6.6640625" style="12" customWidth="1"/>
    <col min="170" max="170" width="40.6640625" style="12" customWidth="1"/>
    <col min="171" max="174" width="9.33203125" style="12" customWidth="1"/>
    <col min="175" max="423" width="9.109375" style="12"/>
    <col min="424" max="424" width="9.33203125" style="12" customWidth="1"/>
    <col min="425" max="425" width="6.6640625" style="12" customWidth="1"/>
    <col min="426" max="426" width="40.6640625" style="12" customWidth="1"/>
    <col min="427" max="430" width="9.33203125" style="12" customWidth="1"/>
    <col min="431" max="679" width="9.109375" style="12"/>
    <col min="680" max="680" width="9.33203125" style="12" customWidth="1"/>
    <col min="681" max="681" width="6.6640625" style="12" customWidth="1"/>
    <col min="682" max="682" width="40.6640625" style="12" customWidth="1"/>
    <col min="683" max="686" width="9.33203125" style="12" customWidth="1"/>
    <col min="687" max="935" width="9.109375" style="12"/>
    <col min="936" max="936" width="9.33203125" style="12" customWidth="1"/>
    <col min="937" max="937" width="6.6640625" style="12" customWidth="1"/>
    <col min="938" max="938" width="40.6640625" style="12" customWidth="1"/>
    <col min="939" max="942" width="9.33203125" style="12" customWidth="1"/>
    <col min="943" max="1191" width="9.109375" style="12"/>
    <col min="1192" max="1192" width="9.33203125" style="12" customWidth="1"/>
    <col min="1193" max="1193" width="6.6640625" style="12" customWidth="1"/>
    <col min="1194" max="1194" width="40.6640625" style="12" customWidth="1"/>
    <col min="1195" max="1198" width="9.33203125" style="12" customWidth="1"/>
    <col min="1199" max="1447" width="9.109375" style="12"/>
    <col min="1448" max="1448" width="9.33203125" style="12" customWidth="1"/>
    <col min="1449" max="1449" width="6.6640625" style="12" customWidth="1"/>
    <col min="1450" max="1450" width="40.6640625" style="12" customWidth="1"/>
    <col min="1451" max="1454" width="9.33203125" style="12" customWidth="1"/>
    <col min="1455" max="1703" width="9.109375" style="12"/>
    <col min="1704" max="1704" width="9.33203125" style="12" customWidth="1"/>
    <col min="1705" max="1705" width="6.6640625" style="12" customWidth="1"/>
    <col min="1706" max="1706" width="40.6640625" style="12" customWidth="1"/>
    <col min="1707" max="1710" width="9.33203125" style="12" customWidth="1"/>
    <col min="1711" max="1959" width="9.109375" style="12"/>
    <col min="1960" max="1960" width="9.33203125" style="12" customWidth="1"/>
    <col min="1961" max="1961" width="6.6640625" style="12" customWidth="1"/>
    <col min="1962" max="1962" width="40.6640625" style="12" customWidth="1"/>
    <col min="1963" max="1966" width="9.33203125" style="12" customWidth="1"/>
    <col min="1967" max="2215" width="9.109375" style="12"/>
    <col min="2216" max="2216" width="9.33203125" style="12" customWidth="1"/>
    <col min="2217" max="2217" width="6.6640625" style="12" customWidth="1"/>
    <col min="2218" max="2218" width="40.6640625" style="12" customWidth="1"/>
    <col min="2219" max="2222" width="9.33203125" style="12" customWidth="1"/>
    <col min="2223" max="2471" width="9.109375" style="12"/>
    <col min="2472" max="2472" width="9.33203125" style="12" customWidth="1"/>
    <col min="2473" max="2473" width="6.6640625" style="12" customWidth="1"/>
    <col min="2474" max="2474" width="40.6640625" style="12" customWidth="1"/>
    <col min="2475" max="2478" width="9.33203125" style="12" customWidth="1"/>
    <col min="2479" max="2727" width="9.109375" style="12"/>
    <col min="2728" max="2728" width="9.33203125" style="12" customWidth="1"/>
    <col min="2729" max="2729" width="6.6640625" style="12" customWidth="1"/>
    <col min="2730" max="2730" width="40.6640625" style="12" customWidth="1"/>
    <col min="2731" max="2734" width="9.33203125" style="12" customWidth="1"/>
    <col min="2735" max="2983" width="9.109375" style="12"/>
    <col min="2984" max="2984" width="9.33203125" style="12" customWidth="1"/>
    <col min="2985" max="2985" width="6.6640625" style="12" customWidth="1"/>
    <col min="2986" max="2986" width="40.6640625" style="12" customWidth="1"/>
    <col min="2987" max="2990" width="9.33203125" style="12" customWidth="1"/>
    <col min="2991" max="3239" width="9.109375" style="12"/>
    <col min="3240" max="3240" width="9.33203125" style="12" customWidth="1"/>
    <col min="3241" max="3241" width="6.6640625" style="12" customWidth="1"/>
    <col min="3242" max="3242" width="40.6640625" style="12" customWidth="1"/>
    <col min="3243" max="3246" width="9.33203125" style="12" customWidth="1"/>
    <col min="3247" max="3495" width="9.109375" style="12"/>
    <col min="3496" max="3496" width="9.33203125" style="12" customWidth="1"/>
    <col min="3497" max="3497" width="6.6640625" style="12" customWidth="1"/>
    <col min="3498" max="3498" width="40.6640625" style="12" customWidth="1"/>
    <col min="3499" max="3502" width="9.33203125" style="12" customWidth="1"/>
    <col min="3503" max="3751" width="9.109375" style="12"/>
    <col min="3752" max="3752" width="9.33203125" style="12" customWidth="1"/>
    <col min="3753" max="3753" width="6.6640625" style="12" customWidth="1"/>
    <col min="3754" max="3754" width="40.6640625" style="12" customWidth="1"/>
    <col min="3755" max="3758" width="9.33203125" style="12" customWidth="1"/>
    <col min="3759" max="4007" width="9.109375" style="12"/>
    <col min="4008" max="4008" width="9.33203125" style="12" customWidth="1"/>
    <col min="4009" max="4009" width="6.6640625" style="12" customWidth="1"/>
    <col min="4010" max="4010" width="40.6640625" style="12" customWidth="1"/>
    <col min="4011" max="4014" width="9.33203125" style="12" customWidth="1"/>
    <col min="4015" max="4263" width="9.109375" style="12"/>
    <col min="4264" max="4264" width="9.33203125" style="12" customWidth="1"/>
    <col min="4265" max="4265" width="6.6640625" style="12" customWidth="1"/>
    <col min="4266" max="4266" width="40.6640625" style="12" customWidth="1"/>
    <col min="4267" max="4270" width="9.33203125" style="12" customWidth="1"/>
    <col min="4271" max="4519" width="9.109375" style="12"/>
    <col min="4520" max="4520" width="9.33203125" style="12" customWidth="1"/>
    <col min="4521" max="4521" width="6.6640625" style="12" customWidth="1"/>
    <col min="4522" max="4522" width="40.6640625" style="12" customWidth="1"/>
    <col min="4523" max="4526" width="9.33203125" style="12" customWidth="1"/>
    <col min="4527" max="4775" width="9.109375" style="12"/>
    <col min="4776" max="4776" width="9.33203125" style="12" customWidth="1"/>
    <col min="4777" max="4777" width="6.6640625" style="12" customWidth="1"/>
    <col min="4778" max="4778" width="40.6640625" style="12" customWidth="1"/>
    <col min="4779" max="4782" width="9.33203125" style="12" customWidth="1"/>
    <col min="4783" max="5031" width="9.109375" style="12"/>
    <col min="5032" max="5032" width="9.33203125" style="12" customWidth="1"/>
    <col min="5033" max="5033" width="6.6640625" style="12" customWidth="1"/>
    <col min="5034" max="5034" width="40.6640625" style="12" customWidth="1"/>
    <col min="5035" max="5038" width="9.33203125" style="12" customWidth="1"/>
    <col min="5039" max="5287" width="9.109375" style="12"/>
    <col min="5288" max="5288" width="9.33203125" style="12" customWidth="1"/>
    <col min="5289" max="5289" width="6.6640625" style="12" customWidth="1"/>
    <col min="5290" max="5290" width="40.6640625" style="12" customWidth="1"/>
    <col min="5291" max="5294" width="9.33203125" style="12" customWidth="1"/>
    <col min="5295" max="5543" width="9.109375" style="12"/>
    <col min="5544" max="5544" width="9.33203125" style="12" customWidth="1"/>
    <col min="5545" max="5545" width="6.6640625" style="12" customWidth="1"/>
    <col min="5546" max="5546" width="40.6640625" style="12" customWidth="1"/>
    <col min="5547" max="5550" width="9.33203125" style="12" customWidth="1"/>
    <col min="5551" max="5799" width="9.109375" style="12"/>
    <col min="5800" max="5800" width="9.33203125" style="12" customWidth="1"/>
    <col min="5801" max="5801" width="6.6640625" style="12" customWidth="1"/>
    <col min="5802" max="5802" width="40.6640625" style="12" customWidth="1"/>
    <col min="5803" max="5806" width="9.33203125" style="12" customWidth="1"/>
    <col min="5807" max="6055" width="9.109375" style="12"/>
    <col min="6056" max="6056" width="9.33203125" style="12" customWidth="1"/>
    <col min="6057" max="6057" width="6.6640625" style="12" customWidth="1"/>
    <col min="6058" max="6058" width="40.6640625" style="12" customWidth="1"/>
    <col min="6059" max="6062" width="9.33203125" style="12" customWidth="1"/>
    <col min="6063" max="6311" width="9.109375" style="12"/>
    <col min="6312" max="6312" width="9.33203125" style="12" customWidth="1"/>
    <col min="6313" max="6313" width="6.6640625" style="12" customWidth="1"/>
    <col min="6314" max="6314" width="40.6640625" style="12" customWidth="1"/>
    <col min="6315" max="6318" width="9.33203125" style="12" customWidth="1"/>
    <col min="6319" max="6567" width="9.109375" style="12"/>
    <col min="6568" max="6568" width="9.33203125" style="12" customWidth="1"/>
    <col min="6569" max="6569" width="6.6640625" style="12" customWidth="1"/>
    <col min="6570" max="6570" width="40.6640625" style="12" customWidth="1"/>
    <col min="6571" max="6574" width="9.33203125" style="12" customWidth="1"/>
    <col min="6575" max="6823" width="9.109375" style="12"/>
    <col min="6824" max="6824" width="9.33203125" style="12" customWidth="1"/>
    <col min="6825" max="6825" width="6.6640625" style="12" customWidth="1"/>
    <col min="6826" max="6826" width="40.6640625" style="12" customWidth="1"/>
    <col min="6827" max="6830" width="9.33203125" style="12" customWidth="1"/>
    <col min="6831" max="7079" width="9.109375" style="12"/>
    <col min="7080" max="7080" width="9.33203125" style="12" customWidth="1"/>
    <col min="7081" max="7081" width="6.6640625" style="12" customWidth="1"/>
    <col min="7082" max="7082" width="40.6640625" style="12" customWidth="1"/>
    <col min="7083" max="7086" width="9.33203125" style="12" customWidth="1"/>
    <col min="7087" max="7335" width="9.109375" style="12"/>
    <col min="7336" max="7336" width="9.33203125" style="12" customWidth="1"/>
    <col min="7337" max="7337" width="6.6640625" style="12" customWidth="1"/>
    <col min="7338" max="7338" width="40.6640625" style="12" customWidth="1"/>
    <col min="7339" max="7342" width="9.33203125" style="12" customWidth="1"/>
    <col min="7343" max="7591" width="9.109375" style="12"/>
    <col min="7592" max="7592" width="9.33203125" style="12" customWidth="1"/>
    <col min="7593" max="7593" width="6.6640625" style="12" customWidth="1"/>
    <col min="7594" max="7594" width="40.6640625" style="12" customWidth="1"/>
    <col min="7595" max="7598" width="9.33203125" style="12" customWidth="1"/>
    <col min="7599" max="7847" width="9.109375" style="12"/>
    <col min="7848" max="7848" width="9.33203125" style="12" customWidth="1"/>
    <col min="7849" max="7849" width="6.6640625" style="12" customWidth="1"/>
    <col min="7850" max="7850" width="40.6640625" style="12" customWidth="1"/>
    <col min="7851" max="7854" width="9.33203125" style="12" customWidth="1"/>
    <col min="7855" max="8103" width="9.109375" style="12"/>
    <col min="8104" max="8104" width="9.33203125" style="12" customWidth="1"/>
    <col min="8105" max="8105" width="6.6640625" style="12" customWidth="1"/>
    <col min="8106" max="8106" width="40.6640625" style="12" customWidth="1"/>
    <col min="8107" max="8110" width="9.33203125" style="12" customWidth="1"/>
    <col min="8111" max="8359" width="9.109375" style="12"/>
    <col min="8360" max="8360" width="9.33203125" style="12" customWidth="1"/>
    <col min="8361" max="8361" width="6.6640625" style="12" customWidth="1"/>
    <col min="8362" max="8362" width="40.6640625" style="12" customWidth="1"/>
    <col min="8363" max="8366" width="9.33203125" style="12" customWidth="1"/>
    <col min="8367" max="8615" width="9.109375" style="12"/>
    <col min="8616" max="8616" width="9.33203125" style="12" customWidth="1"/>
    <col min="8617" max="8617" width="6.6640625" style="12" customWidth="1"/>
    <col min="8618" max="8618" width="40.6640625" style="12" customWidth="1"/>
    <col min="8619" max="8622" width="9.33203125" style="12" customWidth="1"/>
    <col min="8623" max="8871" width="9.109375" style="12"/>
    <col min="8872" max="8872" width="9.33203125" style="12" customWidth="1"/>
    <col min="8873" max="8873" width="6.6640625" style="12" customWidth="1"/>
    <col min="8874" max="8874" width="40.6640625" style="12" customWidth="1"/>
    <col min="8875" max="8878" width="9.33203125" style="12" customWidth="1"/>
    <col min="8879" max="9127" width="9.109375" style="12"/>
    <col min="9128" max="9128" width="9.33203125" style="12" customWidth="1"/>
    <col min="9129" max="9129" width="6.6640625" style="12" customWidth="1"/>
    <col min="9130" max="9130" width="40.6640625" style="12" customWidth="1"/>
    <col min="9131" max="9134" width="9.33203125" style="12" customWidth="1"/>
    <col min="9135" max="9383" width="9.109375" style="12"/>
    <col min="9384" max="9384" width="9.33203125" style="12" customWidth="1"/>
    <col min="9385" max="9385" width="6.6640625" style="12" customWidth="1"/>
    <col min="9386" max="9386" width="40.6640625" style="12" customWidth="1"/>
    <col min="9387" max="9390" width="9.33203125" style="12" customWidth="1"/>
    <col min="9391" max="9639" width="9.109375" style="12"/>
    <col min="9640" max="9640" width="9.33203125" style="12" customWidth="1"/>
    <col min="9641" max="9641" width="6.6640625" style="12" customWidth="1"/>
    <col min="9642" max="9642" width="40.6640625" style="12" customWidth="1"/>
    <col min="9643" max="9646" width="9.33203125" style="12" customWidth="1"/>
    <col min="9647" max="9895" width="9.109375" style="12"/>
    <col min="9896" max="9896" width="9.33203125" style="12" customWidth="1"/>
    <col min="9897" max="9897" width="6.6640625" style="12" customWidth="1"/>
    <col min="9898" max="9898" width="40.6640625" style="12" customWidth="1"/>
    <col min="9899" max="9902" width="9.33203125" style="12" customWidth="1"/>
    <col min="9903" max="10151" width="9.109375" style="12"/>
    <col min="10152" max="10152" width="9.33203125" style="12" customWidth="1"/>
    <col min="10153" max="10153" width="6.6640625" style="12" customWidth="1"/>
    <col min="10154" max="10154" width="40.6640625" style="12" customWidth="1"/>
    <col min="10155" max="10158" width="9.33203125" style="12" customWidth="1"/>
    <col min="10159" max="10407" width="9.109375" style="12"/>
    <col min="10408" max="10408" width="9.33203125" style="12" customWidth="1"/>
    <col min="10409" max="10409" width="6.6640625" style="12" customWidth="1"/>
    <col min="10410" max="10410" width="40.6640625" style="12" customWidth="1"/>
    <col min="10411" max="10414" width="9.33203125" style="12" customWidth="1"/>
    <col min="10415" max="10663" width="9.109375" style="12"/>
    <col min="10664" max="10664" width="9.33203125" style="12" customWidth="1"/>
    <col min="10665" max="10665" width="6.6640625" style="12" customWidth="1"/>
    <col min="10666" max="10666" width="40.6640625" style="12" customWidth="1"/>
    <col min="10667" max="10670" width="9.33203125" style="12" customWidth="1"/>
    <col min="10671" max="10919" width="9.109375" style="12"/>
    <col min="10920" max="10920" width="9.33203125" style="12" customWidth="1"/>
    <col min="10921" max="10921" width="6.6640625" style="12" customWidth="1"/>
    <col min="10922" max="10922" width="40.6640625" style="12" customWidth="1"/>
    <col min="10923" max="10926" width="9.33203125" style="12" customWidth="1"/>
    <col min="10927" max="11175" width="9.109375" style="12"/>
    <col min="11176" max="11176" width="9.33203125" style="12" customWidth="1"/>
    <col min="11177" max="11177" width="6.6640625" style="12" customWidth="1"/>
    <col min="11178" max="11178" width="40.6640625" style="12" customWidth="1"/>
    <col min="11179" max="11182" width="9.33203125" style="12" customWidth="1"/>
    <col min="11183" max="11431" width="9.109375" style="12"/>
    <col min="11432" max="11432" width="9.33203125" style="12" customWidth="1"/>
    <col min="11433" max="11433" width="6.6640625" style="12" customWidth="1"/>
    <col min="11434" max="11434" width="40.6640625" style="12" customWidth="1"/>
    <col min="11435" max="11438" width="9.33203125" style="12" customWidth="1"/>
    <col min="11439" max="11687" width="9.109375" style="12"/>
    <col min="11688" max="11688" width="9.33203125" style="12" customWidth="1"/>
    <col min="11689" max="11689" width="6.6640625" style="12" customWidth="1"/>
    <col min="11690" max="11690" width="40.6640625" style="12" customWidth="1"/>
    <col min="11691" max="11694" width="9.33203125" style="12" customWidth="1"/>
    <col min="11695" max="11943" width="9.109375" style="12"/>
    <col min="11944" max="11944" width="9.33203125" style="12" customWidth="1"/>
    <col min="11945" max="11945" width="6.6640625" style="12" customWidth="1"/>
    <col min="11946" max="11946" width="40.6640625" style="12" customWidth="1"/>
    <col min="11947" max="11950" width="9.33203125" style="12" customWidth="1"/>
    <col min="11951" max="12199" width="9.109375" style="12"/>
    <col min="12200" max="12200" width="9.33203125" style="12" customWidth="1"/>
    <col min="12201" max="12201" width="6.6640625" style="12" customWidth="1"/>
    <col min="12202" max="12202" width="40.6640625" style="12" customWidth="1"/>
    <col min="12203" max="12206" width="9.33203125" style="12" customWidth="1"/>
    <col min="12207" max="12455" width="9.109375" style="12"/>
    <col min="12456" max="12456" width="9.33203125" style="12" customWidth="1"/>
    <col min="12457" max="12457" width="6.6640625" style="12" customWidth="1"/>
    <col min="12458" max="12458" width="40.6640625" style="12" customWidth="1"/>
    <col min="12459" max="12462" width="9.33203125" style="12" customWidth="1"/>
    <col min="12463" max="12711" width="9.109375" style="12"/>
    <col min="12712" max="12712" width="9.33203125" style="12" customWidth="1"/>
    <col min="12713" max="12713" width="6.6640625" style="12" customWidth="1"/>
    <col min="12714" max="12714" width="40.6640625" style="12" customWidth="1"/>
    <col min="12715" max="12718" width="9.33203125" style="12" customWidth="1"/>
    <col min="12719" max="12967" width="9.109375" style="12"/>
    <col min="12968" max="12968" width="9.33203125" style="12" customWidth="1"/>
    <col min="12969" max="12969" width="6.6640625" style="12" customWidth="1"/>
    <col min="12970" max="12970" width="40.6640625" style="12" customWidth="1"/>
    <col min="12971" max="12974" width="9.33203125" style="12" customWidth="1"/>
    <col min="12975" max="13223" width="9.109375" style="12"/>
    <col min="13224" max="13224" width="9.33203125" style="12" customWidth="1"/>
    <col min="13225" max="13225" width="6.6640625" style="12" customWidth="1"/>
    <col min="13226" max="13226" width="40.6640625" style="12" customWidth="1"/>
    <col min="13227" max="13230" width="9.33203125" style="12" customWidth="1"/>
    <col min="13231" max="13479" width="9.109375" style="12"/>
    <col min="13480" max="13480" width="9.33203125" style="12" customWidth="1"/>
    <col min="13481" max="13481" width="6.6640625" style="12" customWidth="1"/>
    <col min="13482" max="13482" width="40.6640625" style="12" customWidth="1"/>
    <col min="13483" max="13486" width="9.33203125" style="12" customWidth="1"/>
    <col min="13487" max="13735" width="9.109375" style="12"/>
    <col min="13736" max="13736" width="9.33203125" style="12" customWidth="1"/>
    <col min="13737" max="13737" width="6.6640625" style="12" customWidth="1"/>
    <col min="13738" max="13738" width="40.6640625" style="12" customWidth="1"/>
    <col min="13739" max="13742" width="9.33203125" style="12" customWidth="1"/>
    <col min="13743" max="13991" width="9.109375" style="12"/>
    <col min="13992" max="13992" width="9.33203125" style="12" customWidth="1"/>
    <col min="13993" max="13993" width="6.6640625" style="12" customWidth="1"/>
    <col min="13994" max="13994" width="40.6640625" style="12" customWidth="1"/>
    <col min="13995" max="13998" width="9.33203125" style="12" customWidth="1"/>
    <col min="13999" max="14247" width="9.109375" style="12"/>
    <col min="14248" max="14248" width="9.33203125" style="12" customWidth="1"/>
    <col min="14249" max="14249" width="6.6640625" style="12" customWidth="1"/>
    <col min="14250" max="14250" width="40.6640625" style="12" customWidth="1"/>
    <col min="14251" max="14254" width="9.33203125" style="12" customWidth="1"/>
    <col min="14255" max="14503" width="9.109375" style="12"/>
    <col min="14504" max="14504" width="9.33203125" style="12" customWidth="1"/>
    <col min="14505" max="14505" width="6.6640625" style="12" customWidth="1"/>
    <col min="14506" max="14506" width="40.6640625" style="12" customWidth="1"/>
    <col min="14507" max="14510" width="9.33203125" style="12" customWidth="1"/>
    <col min="14511" max="14759" width="9.109375" style="12"/>
    <col min="14760" max="14760" width="9.33203125" style="12" customWidth="1"/>
    <col min="14761" max="14761" width="6.6640625" style="12" customWidth="1"/>
    <col min="14762" max="14762" width="40.6640625" style="12" customWidth="1"/>
    <col min="14763" max="14766" width="9.33203125" style="12" customWidth="1"/>
    <col min="14767" max="15015" width="9.109375" style="12"/>
    <col min="15016" max="15016" width="9.33203125" style="12" customWidth="1"/>
    <col min="15017" max="15017" width="6.6640625" style="12" customWidth="1"/>
    <col min="15018" max="15018" width="40.6640625" style="12" customWidth="1"/>
    <col min="15019" max="15022" width="9.33203125" style="12" customWidth="1"/>
    <col min="15023" max="15271" width="9.109375" style="12"/>
    <col min="15272" max="15272" width="9.33203125" style="12" customWidth="1"/>
    <col min="15273" max="15273" width="6.6640625" style="12" customWidth="1"/>
    <col min="15274" max="15274" width="40.6640625" style="12" customWidth="1"/>
    <col min="15275" max="15278" width="9.33203125" style="12" customWidth="1"/>
    <col min="15279" max="15527" width="9.109375" style="12"/>
    <col min="15528" max="15528" width="9.33203125" style="12" customWidth="1"/>
    <col min="15529" max="15529" width="6.6640625" style="12" customWidth="1"/>
    <col min="15530" max="15530" width="40.6640625" style="12" customWidth="1"/>
    <col min="15531" max="15534" width="9.33203125" style="12" customWidth="1"/>
    <col min="15535" max="15783" width="9.109375" style="12"/>
    <col min="15784" max="15784" width="9.33203125" style="12" customWidth="1"/>
    <col min="15785" max="15785" width="6.6640625" style="12" customWidth="1"/>
    <col min="15786" max="15786" width="40.6640625" style="12" customWidth="1"/>
    <col min="15787" max="15790" width="9.33203125" style="12" customWidth="1"/>
    <col min="15791" max="16039" width="9.109375" style="12"/>
    <col min="16040" max="16040" width="9.33203125" style="12" customWidth="1"/>
    <col min="16041" max="16041" width="6.6640625" style="12" customWidth="1"/>
    <col min="16042" max="16042" width="40.6640625" style="12" customWidth="1"/>
    <col min="16043" max="16046" width="9.33203125" style="12" customWidth="1"/>
    <col min="16047" max="16384" width="9.109375" style="12"/>
  </cols>
  <sheetData>
    <row r="1" spans="1:8" x14ac:dyDescent="0.25">
      <c r="A1" s="22" t="s">
        <v>2629</v>
      </c>
      <c r="B1" s="587"/>
      <c r="C1" s="587"/>
      <c r="D1" s="587"/>
      <c r="E1" s="771" t="s">
        <v>2628</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2"/>
      <c r="H3" s="173"/>
    </row>
    <row r="4" spans="1:8" x14ac:dyDescent="0.25">
      <c r="A4" s="668"/>
      <c r="B4" s="668"/>
      <c r="C4" s="669"/>
      <c r="D4" s="15"/>
      <c r="E4" s="17"/>
      <c r="F4" s="17"/>
      <c r="G4" s="190"/>
      <c r="H4" s="190"/>
    </row>
    <row r="5" spans="1:8" x14ac:dyDescent="0.25">
      <c r="A5" s="668" t="s">
        <v>2630</v>
      </c>
      <c r="B5" s="668"/>
      <c r="C5" s="669"/>
      <c r="D5" s="623" t="s">
        <v>4989</v>
      </c>
      <c r="E5" s="17"/>
      <c r="F5" s="17"/>
      <c r="G5" s="190"/>
      <c r="H5" s="190"/>
    </row>
    <row r="6" spans="1:8" ht="26.4" x14ac:dyDescent="0.25">
      <c r="A6" s="668"/>
      <c r="B6" s="668" t="s">
        <v>2631</v>
      </c>
      <c r="C6" s="669"/>
      <c r="D6" s="620" t="s">
        <v>2633</v>
      </c>
      <c r="E6" s="17"/>
      <c r="F6" s="17"/>
      <c r="G6" s="191"/>
      <c r="H6" s="190"/>
    </row>
    <row r="7" spans="1:8" x14ac:dyDescent="0.25">
      <c r="A7" s="668"/>
      <c r="B7" s="668"/>
      <c r="C7" s="669" t="s">
        <v>37</v>
      </c>
      <c r="D7" s="620" t="s">
        <v>6717</v>
      </c>
      <c r="E7" s="17" t="s">
        <v>136</v>
      </c>
      <c r="F7" s="17">
        <v>920</v>
      </c>
      <c r="G7" s="187"/>
      <c r="H7" s="190">
        <f>F7*G7</f>
        <v>0</v>
      </c>
    </row>
    <row r="8" spans="1:8" ht="26.4" x14ac:dyDescent="0.25">
      <c r="A8" s="668"/>
      <c r="B8" s="668"/>
      <c r="C8" s="669" t="s">
        <v>39</v>
      </c>
      <c r="D8" s="620" t="s">
        <v>6755</v>
      </c>
      <c r="E8" s="17" t="s">
        <v>136</v>
      </c>
      <c r="F8" s="17">
        <v>45</v>
      </c>
      <c r="G8" s="187"/>
      <c r="H8" s="190">
        <f>F8*G8</f>
        <v>0</v>
      </c>
    </row>
    <row r="9" spans="1:8" ht="39.6" x14ac:dyDescent="0.25">
      <c r="A9" s="668"/>
      <c r="B9" s="668"/>
      <c r="C9" s="669" t="s">
        <v>42</v>
      </c>
      <c r="D9" s="620" t="s">
        <v>4977</v>
      </c>
      <c r="E9" s="17" t="s">
        <v>136</v>
      </c>
      <c r="F9" s="17">
        <v>920</v>
      </c>
      <c r="G9" s="187"/>
      <c r="H9" s="190">
        <f>F9*G9</f>
        <v>0</v>
      </c>
    </row>
    <row r="10" spans="1:8" ht="26.4" x14ac:dyDescent="0.25">
      <c r="A10" s="668"/>
      <c r="B10" s="668" t="s">
        <v>2632</v>
      </c>
      <c r="C10" s="669"/>
      <c r="D10" s="620" t="s">
        <v>2634</v>
      </c>
      <c r="E10" s="17"/>
      <c r="F10" s="17"/>
      <c r="G10" s="191"/>
      <c r="H10" s="190"/>
    </row>
    <row r="11" spans="1:8" x14ac:dyDescent="0.25">
      <c r="A11" s="668"/>
      <c r="B11" s="668"/>
      <c r="C11" s="669" t="s">
        <v>37</v>
      </c>
      <c r="D11" s="33" t="s">
        <v>2635</v>
      </c>
      <c r="E11" s="17" t="s">
        <v>429</v>
      </c>
      <c r="F11" s="17"/>
      <c r="G11" s="187"/>
      <c r="H11" s="704" t="s">
        <v>5568</v>
      </c>
    </row>
    <row r="12" spans="1:8" x14ac:dyDescent="0.25">
      <c r="A12" s="668"/>
      <c r="B12" s="668"/>
      <c r="C12" s="669" t="s">
        <v>39</v>
      </c>
      <c r="D12" s="33" t="s">
        <v>2636</v>
      </c>
      <c r="E12" s="17" t="s">
        <v>429</v>
      </c>
      <c r="F12" s="17"/>
      <c r="G12" s="187"/>
      <c r="H12" s="704" t="s">
        <v>5568</v>
      </c>
    </row>
    <row r="13" spans="1:8" ht="26.4" x14ac:dyDescent="0.25">
      <c r="A13" s="668"/>
      <c r="B13" s="668"/>
      <c r="C13" s="669" t="s">
        <v>43</v>
      </c>
      <c r="D13" s="33" t="s">
        <v>6756</v>
      </c>
      <c r="E13" s="17" t="s">
        <v>429</v>
      </c>
      <c r="F13" s="17">
        <v>28</v>
      </c>
      <c r="G13" s="187"/>
      <c r="H13" s="190">
        <f t="shared" ref="H13:H14" si="0">F13*G13</f>
        <v>0</v>
      </c>
    </row>
    <row r="14" spans="1:8" ht="26.4" x14ac:dyDescent="0.25">
      <c r="A14" s="668"/>
      <c r="B14" s="668"/>
      <c r="C14" s="669" t="s">
        <v>45</v>
      </c>
      <c r="D14" s="33" t="s">
        <v>6757</v>
      </c>
      <c r="E14" s="17" t="s">
        <v>429</v>
      </c>
      <c r="F14" s="17">
        <v>8</v>
      </c>
      <c r="G14" s="187"/>
      <c r="H14" s="190">
        <f t="shared" si="0"/>
        <v>0</v>
      </c>
    </row>
    <row r="15" spans="1:8" x14ac:dyDescent="0.25">
      <c r="A15" s="668" t="s">
        <v>2660</v>
      </c>
      <c r="B15" s="668"/>
      <c r="C15" s="669"/>
      <c r="D15" s="619" t="s">
        <v>2659</v>
      </c>
      <c r="E15" s="17"/>
      <c r="F15" s="17"/>
      <c r="G15" s="191"/>
      <c r="H15" s="190"/>
    </row>
    <row r="16" spans="1:8" x14ac:dyDescent="0.25">
      <c r="A16" s="668"/>
      <c r="B16" s="668" t="s">
        <v>2661</v>
      </c>
      <c r="C16" s="669"/>
      <c r="D16" s="620" t="s">
        <v>2663</v>
      </c>
      <c r="E16" s="17" t="s">
        <v>429</v>
      </c>
      <c r="F16" s="17">
        <v>420</v>
      </c>
      <c r="G16" s="187"/>
      <c r="H16" s="190">
        <f>F16*G16</f>
        <v>0</v>
      </c>
    </row>
    <row r="17" spans="1:8" x14ac:dyDescent="0.25">
      <c r="A17" s="668" t="s">
        <v>2666</v>
      </c>
      <c r="B17" s="668"/>
      <c r="C17" s="669"/>
      <c r="D17" s="619" t="s">
        <v>2665</v>
      </c>
      <c r="E17" s="17" t="s">
        <v>136</v>
      </c>
      <c r="F17" s="17">
        <v>360</v>
      </c>
      <c r="G17" s="187"/>
      <c r="H17" s="190">
        <f>F17*G17</f>
        <v>0</v>
      </c>
    </row>
    <row r="18" spans="1:8" ht="39.6" x14ac:dyDescent="0.25">
      <c r="A18" s="668" t="s">
        <v>2706</v>
      </c>
      <c r="B18" s="668"/>
      <c r="C18" s="669"/>
      <c r="D18" s="619" t="s">
        <v>2707</v>
      </c>
      <c r="E18" s="17" t="s">
        <v>429</v>
      </c>
      <c r="F18" s="17">
        <v>10</v>
      </c>
      <c r="G18" s="187"/>
      <c r="H18" s="190">
        <f t="shared" ref="H18:H19" si="1">F18*G18</f>
        <v>0</v>
      </c>
    </row>
    <row r="19" spans="1:8" ht="26.4" x14ac:dyDescent="0.25">
      <c r="A19" s="668" t="s">
        <v>2710</v>
      </c>
      <c r="B19" s="668"/>
      <c r="C19" s="669"/>
      <c r="D19" s="619" t="s">
        <v>2711</v>
      </c>
      <c r="E19" s="17" t="s">
        <v>429</v>
      </c>
      <c r="F19" s="17">
        <v>1010</v>
      </c>
      <c r="G19" s="187"/>
      <c r="H19" s="190">
        <f t="shared" si="1"/>
        <v>0</v>
      </c>
    </row>
    <row r="20" spans="1:8" ht="13.5" customHeight="1" x14ac:dyDescent="0.25">
      <c r="A20" s="668"/>
      <c r="B20" s="668"/>
      <c r="C20" s="669"/>
      <c r="D20" s="32"/>
      <c r="E20" s="17"/>
      <c r="F20" s="17"/>
      <c r="G20" s="191"/>
      <c r="H20" s="190"/>
    </row>
    <row r="21" spans="1:8" x14ac:dyDescent="0.25">
      <c r="A21" s="668"/>
      <c r="B21" s="668"/>
      <c r="C21" s="669"/>
      <c r="D21" s="32"/>
      <c r="E21" s="17"/>
      <c r="F21" s="17"/>
      <c r="G21" s="191"/>
      <c r="H21" s="190"/>
    </row>
    <row r="22" spans="1:8" x14ac:dyDescent="0.25">
      <c r="A22" s="15"/>
      <c r="B22" s="15"/>
      <c r="C22" s="17"/>
      <c r="D22" s="15"/>
      <c r="E22" s="17"/>
      <c r="F22" s="15"/>
      <c r="G22" s="190"/>
      <c r="H22" s="190"/>
    </row>
    <row r="23" spans="1:8" x14ac:dyDescent="0.25">
      <c r="A23" s="183" t="s">
        <v>34</v>
      </c>
      <c r="B23" s="183"/>
      <c r="C23" s="183"/>
      <c r="D23" s="183"/>
      <c r="E23" s="179"/>
      <c r="F23" s="183"/>
      <c r="G23" s="174"/>
      <c r="H23" s="174">
        <f>SUM(H5:H22)</f>
        <v>0</v>
      </c>
    </row>
    <row r="1048299" spans="5:5" x14ac:dyDescent="0.25">
      <c r="E1048299" s="11"/>
    </row>
  </sheetData>
  <sheetProtection algorithmName="SHA-512" hashValue="5T0LynsiYMtMiP6ICeB+Z/sXhieE6cBqQ36R7mAILTjztLUI/TT9jYn1b0g+jj5AM6VDeCIjjv8H5iU4TItDOQ==" saltValue="xZ972JiZmMNSqAvSZE2gKQ=="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D2BC8-E128-400E-A1CD-6CE83AD6328C}">
  <sheetPr>
    <tabColor theme="9" tint="0.79998168889431442"/>
  </sheetPr>
  <dimension ref="A1:I1048335"/>
  <sheetViews>
    <sheetView topLeftCell="B21" zoomScaleNormal="100" workbookViewId="0">
      <selection activeCell="H30" sqref="H30"/>
    </sheetView>
  </sheetViews>
  <sheetFormatPr defaultRowHeight="13.2" x14ac:dyDescent="0.25"/>
  <cols>
    <col min="1" max="1" width="9.33203125" style="12" customWidth="1"/>
    <col min="2" max="2" width="10" style="12" bestFit="1" customWidth="1"/>
    <col min="3" max="4" width="3.88671875" style="12" customWidth="1"/>
    <col min="5" max="5" width="40.6640625" style="12" customWidth="1"/>
    <col min="6" max="6" width="25.5546875" style="12" bestFit="1" customWidth="1"/>
    <col min="7" max="9" width="20.6640625" style="12" customWidth="1"/>
    <col min="10" max="183" width="9.109375" style="12"/>
    <col min="184" max="184" width="9.33203125" style="12" customWidth="1"/>
    <col min="185" max="185" width="6.6640625" style="12" customWidth="1"/>
    <col min="186" max="186" width="40.6640625" style="12" customWidth="1"/>
    <col min="187" max="190" width="9.33203125" style="12" customWidth="1"/>
    <col min="191" max="439" width="9.109375" style="12"/>
    <col min="440" max="440" width="9.33203125" style="12" customWidth="1"/>
    <col min="441" max="441" width="6.6640625" style="12" customWidth="1"/>
    <col min="442" max="442" width="40.6640625" style="12" customWidth="1"/>
    <col min="443" max="446" width="9.33203125" style="12" customWidth="1"/>
    <col min="447" max="695" width="9.109375" style="12"/>
    <col min="696" max="696" width="9.33203125" style="12" customWidth="1"/>
    <col min="697" max="697" width="6.6640625" style="12" customWidth="1"/>
    <col min="698" max="698" width="40.6640625" style="12" customWidth="1"/>
    <col min="699" max="702" width="9.33203125" style="12" customWidth="1"/>
    <col min="703" max="951" width="9.109375" style="12"/>
    <col min="952" max="952" width="9.33203125" style="12" customWidth="1"/>
    <col min="953" max="953" width="6.6640625" style="12" customWidth="1"/>
    <col min="954" max="954" width="40.6640625" style="12" customWidth="1"/>
    <col min="955" max="958" width="9.33203125" style="12" customWidth="1"/>
    <col min="959" max="1207" width="9.109375" style="12"/>
    <col min="1208" max="1208" width="9.33203125" style="12" customWidth="1"/>
    <col min="1209" max="1209" width="6.6640625" style="12" customWidth="1"/>
    <col min="1210" max="1210" width="40.6640625" style="12" customWidth="1"/>
    <col min="1211" max="1214" width="9.33203125" style="12" customWidth="1"/>
    <col min="1215" max="1463" width="9.109375" style="12"/>
    <col min="1464" max="1464" width="9.33203125" style="12" customWidth="1"/>
    <col min="1465" max="1465" width="6.6640625" style="12" customWidth="1"/>
    <col min="1466" max="1466" width="40.6640625" style="12" customWidth="1"/>
    <col min="1467" max="1470" width="9.33203125" style="12" customWidth="1"/>
    <col min="1471" max="1719" width="9.109375" style="12"/>
    <col min="1720" max="1720" width="9.33203125" style="12" customWidth="1"/>
    <col min="1721" max="1721" width="6.6640625" style="12" customWidth="1"/>
    <col min="1722" max="1722" width="40.6640625" style="12" customWidth="1"/>
    <col min="1723" max="1726" width="9.33203125" style="12" customWidth="1"/>
    <col min="1727" max="1975" width="9.109375" style="12"/>
    <col min="1976" max="1976" width="9.33203125" style="12" customWidth="1"/>
    <col min="1977" max="1977" width="6.6640625" style="12" customWidth="1"/>
    <col min="1978" max="1978" width="40.6640625" style="12" customWidth="1"/>
    <col min="1979" max="1982" width="9.33203125" style="12" customWidth="1"/>
    <col min="1983" max="2231" width="9.109375" style="12"/>
    <col min="2232" max="2232" width="9.33203125" style="12" customWidth="1"/>
    <col min="2233" max="2233" width="6.6640625" style="12" customWidth="1"/>
    <col min="2234" max="2234" width="40.6640625" style="12" customWidth="1"/>
    <col min="2235" max="2238" width="9.33203125" style="12" customWidth="1"/>
    <col min="2239" max="2487" width="9.109375" style="12"/>
    <col min="2488" max="2488" width="9.33203125" style="12" customWidth="1"/>
    <col min="2489" max="2489" width="6.6640625" style="12" customWidth="1"/>
    <col min="2490" max="2490" width="40.6640625" style="12" customWidth="1"/>
    <col min="2491" max="2494" width="9.33203125" style="12" customWidth="1"/>
    <col min="2495" max="2743" width="9.109375" style="12"/>
    <col min="2744" max="2744" width="9.33203125" style="12" customWidth="1"/>
    <col min="2745" max="2745" width="6.6640625" style="12" customWidth="1"/>
    <col min="2746" max="2746" width="40.6640625" style="12" customWidth="1"/>
    <col min="2747" max="2750" width="9.33203125" style="12" customWidth="1"/>
    <col min="2751" max="2999" width="9.109375" style="12"/>
    <col min="3000" max="3000" width="9.33203125" style="12" customWidth="1"/>
    <col min="3001" max="3001" width="6.6640625" style="12" customWidth="1"/>
    <col min="3002" max="3002" width="40.6640625" style="12" customWidth="1"/>
    <col min="3003" max="3006" width="9.33203125" style="12" customWidth="1"/>
    <col min="3007" max="3255" width="9.109375" style="12"/>
    <col min="3256" max="3256" width="9.33203125" style="12" customWidth="1"/>
    <col min="3257" max="3257" width="6.6640625" style="12" customWidth="1"/>
    <col min="3258" max="3258" width="40.6640625" style="12" customWidth="1"/>
    <col min="3259" max="3262" width="9.33203125" style="12" customWidth="1"/>
    <col min="3263" max="3511" width="9.109375" style="12"/>
    <col min="3512" max="3512" width="9.33203125" style="12" customWidth="1"/>
    <col min="3513" max="3513" width="6.6640625" style="12" customWidth="1"/>
    <col min="3514" max="3514" width="40.6640625" style="12" customWidth="1"/>
    <col min="3515" max="3518" width="9.33203125" style="12" customWidth="1"/>
    <col min="3519" max="3767" width="9.109375" style="12"/>
    <col min="3768" max="3768" width="9.33203125" style="12" customWidth="1"/>
    <col min="3769" max="3769" width="6.6640625" style="12" customWidth="1"/>
    <col min="3770" max="3770" width="40.6640625" style="12" customWidth="1"/>
    <col min="3771" max="3774" width="9.33203125" style="12" customWidth="1"/>
    <col min="3775" max="4023" width="9.109375" style="12"/>
    <col min="4024" max="4024" width="9.33203125" style="12" customWidth="1"/>
    <col min="4025" max="4025" width="6.6640625" style="12" customWidth="1"/>
    <col min="4026" max="4026" width="40.6640625" style="12" customWidth="1"/>
    <col min="4027" max="4030" width="9.33203125" style="12" customWidth="1"/>
    <col min="4031" max="4279" width="9.109375" style="12"/>
    <col min="4280" max="4280" width="9.33203125" style="12" customWidth="1"/>
    <col min="4281" max="4281" width="6.6640625" style="12" customWidth="1"/>
    <col min="4282" max="4282" width="40.6640625" style="12" customWidth="1"/>
    <col min="4283" max="4286" width="9.33203125" style="12" customWidth="1"/>
    <col min="4287" max="4535" width="9.109375" style="12"/>
    <col min="4536" max="4536" width="9.33203125" style="12" customWidth="1"/>
    <col min="4537" max="4537" width="6.6640625" style="12" customWidth="1"/>
    <col min="4538" max="4538" width="40.6640625" style="12" customWidth="1"/>
    <col min="4539" max="4542" width="9.33203125" style="12" customWidth="1"/>
    <col min="4543" max="4791" width="9.109375" style="12"/>
    <col min="4792" max="4792" width="9.33203125" style="12" customWidth="1"/>
    <col min="4793" max="4793" width="6.6640625" style="12" customWidth="1"/>
    <col min="4794" max="4794" width="40.6640625" style="12" customWidth="1"/>
    <col min="4795" max="4798" width="9.33203125" style="12" customWidth="1"/>
    <col min="4799" max="5047" width="9.109375" style="12"/>
    <col min="5048" max="5048" width="9.33203125" style="12" customWidth="1"/>
    <col min="5049" max="5049" width="6.6640625" style="12" customWidth="1"/>
    <col min="5050" max="5050" width="40.6640625" style="12" customWidth="1"/>
    <col min="5051" max="5054" width="9.33203125" style="12" customWidth="1"/>
    <col min="5055" max="5303" width="9.109375" style="12"/>
    <col min="5304" max="5304" width="9.33203125" style="12" customWidth="1"/>
    <col min="5305" max="5305" width="6.6640625" style="12" customWidth="1"/>
    <col min="5306" max="5306" width="40.6640625" style="12" customWidth="1"/>
    <col min="5307" max="5310" width="9.33203125" style="12" customWidth="1"/>
    <col min="5311" max="5559" width="9.109375" style="12"/>
    <col min="5560" max="5560" width="9.33203125" style="12" customWidth="1"/>
    <col min="5561" max="5561" width="6.6640625" style="12" customWidth="1"/>
    <col min="5562" max="5562" width="40.6640625" style="12" customWidth="1"/>
    <col min="5563" max="5566" width="9.33203125" style="12" customWidth="1"/>
    <col min="5567" max="5815" width="9.109375" style="12"/>
    <col min="5816" max="5816" width="9.33203125" style="12" customWidth="1"/>
    <col min="5817" max="5817" width="6.6640625" style="12" customWidth="1"/>
    <col min="5818" max="5818" width="40.6640625" style="12" customWidth="1"/>
    <col min="5819" max="5822" width="9.33203125" style="12" customWidth="1"/>
    <col min="5823" max="6071" width="9.109375" style="12"/>
    <col min="6072" max="6072" width="9.33203125" style="12" customWidth="1"/>
    <col min="6073" max="6073" width="6.6640625" style="12" customWidth="1"/>
    <col min="6074" max="6074" width="40.6640625" style="12" customWidth="1"/>
    <col min="6075" max="6078" width="9.33203125" style="12" customWidth="1"/>
    <col min="6079" max="6327" width="9.109375" style="12"/>
    <col min="6328" max="6328" width="9.33203125" style="12" customWidth="1"/>
    <col min="6329" max="6329" width="6.6640625" style="12" customWidth="1"/>
    <col min="6330" max="6330" width="40.6640625" style="12" customWidth="1"/>
    <col min="6331" max="6334" width="9.33203125" style="12" customWidth="1"/>
    <col min="6335" max="6583" width="9.109375" style="12"/>
    <col min="6584" max="6584" width="9.33203125" style="12" customWidth="1"/>
    <col min="6585" max="6585" width="6.6640625" style="12" customWidth="1"/>
    <col min="6586" max="6586" width="40.6640625" style="12" customWidth="1"/>
    <col min="6587" max="6590" width="9.33203125" style="12" customWidth="1"/>
    <col min="6591" max="6839" width="9.109375" style="12"/>
    <col min="6840" max="6840" width="9.33203125" style="12" customWidth="1"/>
    <col min="6841" max="6841" width="6.6640625" style="12" customWidth="1"/>
    <col min="6842" max="6842" width="40.6640625" style="12" customWidth="1"/>
    <col min="6843" max="6846" width="9.33203125" style="12" customWidth="1"/>
    <col min="6847" max="7095" width="9.109375" style="12"/>
    <col min="7096" max="7096" width="9.33203125" style="12" customWidth="1"/>
    <col min="7097" max="7097" width="6.6640625" style="12" customWidth="1"/>
    <col min="7098" max="7098" width="40.6640625" style="12" customWidth="1"/>
    <col min="7099" max="7102" width="9.33203125" style="12" customWidth="1"/>
    <col min="7103" max="7351" width="9.109375" style="12"/>
    <col min="7352" max="7352" width="9.33203125" style="12" customWidth="1"/>
    <col min="7353" max="7353" width="6.6640625" style="12" customWidth="1"/>
    <col min="7354" max="7354" width="40.6640625" style="12" customWidth="1"/>
    <col min="7355" max="7358" width="9.33203125" style="12" customWidth="1"/>
    <col min="7359" max="7607" width="9.109375" style="12"/>
    <col min="7608" max="7608" width="9.33203125" style="12" customWidth="1"/>
    <col min="7609" max="7609" width="6.6640625" style="12" customWidth="1"/>
    <col min="7610" max="7610" width="40.6640625" style="12" customWidth="1"/>
    <col min="7611" max="7614" width="9.33203125" style="12" customWidth="1"/>
    <col min="7615" max="7863" width="9.109375" style="12"/>
    <col min="7864" max="7864" width="9.33203125" style="12" customWidth="1"/>
    <col min="7865" max="7865" width="6.6640625" style="12" customWidth="1"/>
    <col min="7866" max="7866" width="40.6640625" style="12" customWidth="1"/>
    <col min="7867" max="7870" width="9.33203125" style="12" customWidth="1"/>
    <col min="7871" max="8119" width="9.109375" style="12"/>
    <col min="8120" max="8120" width="9.33203125" style="12" customWidth="1"/>
    <col min="8121" max="8121" width="6.6640625" style="12" customWidth="1"/>
    <col min="8122" max="8122" width="40.6640625" style="12" customWidth="1"/>
    <col min="8123" max="8126" width="9.33203125" style="12" customWidth="1"/>
    <col min="8127" max="8375" width="9.109375" style="12"/>
    <col min="8376" max="8376" width="9.33203125" style="12" customWidth="1"/>
    <col min="8377" max="8377" width="6.6640625" style="12" customWidth="1"/>
    <col min="8378" max="8378" width="40.6640625" style="12" customWidth="1"/>
    <col min="8379" max="8382" width="9.33203125" style="12" customWidth="1"/>
    <col min="8383" max="8631" width="9.109375" style="12"/>
    <col min="8632" max="8632" width="9.33203125" style="12" customWidth="1"/>
    <col min="8633" max="8633" width="6.6640625" style="12" customWidth="1"/>
    <col min="8634" max="8634" width="40.6640625" style="12" customWidth="1"/>
    <col min="8635" max="8638" width="9.33203125" style="12" customWidth="1"/>
    <col min="8639" max="8887" width="9.109375" style="12"/>
    <col min="8888" max="8888" width="9.33203125" style="12" customWidth="1"/>
    <col min="8889" max="8889" width="6.6640625" style="12" customWidth="1"/>
    <col min="8890" max="8890" width="40.6640625" style="12" customWidth="1"/>
    <col min="8891" max="8894" width="9.33203125" style="12" customWidth="1"/>
    <col min="8895" max="9143" width="9.109375" style="12"/>
    <col min="9144" max="9144" width="9.33203125" style="12" customWidth="1"/>
    <col min="9145" max="9145" width="6.6640625" style="12" customWidth="1"/>
    <col min="9146" max="9146" width="40.6640625" style="12" customWidth="1"/>
    <col min="9147" max="9150" width="9.33203125" style="12" customWidth="1"/>
    <col min="9151" max="9399" width="9.109375" style="12"/>
    <col min="9400" max="9400" width="9.33203125" style="12" customWidth="1"/>
    <col min="9401" max="9401" width="6.6640625" style="12" customWidth="1"/>
    <col min="9402" max="9402" width="40.6640625" style="12" customWidth="1"/>
    <col min="9403" max="9406" width="9.33203125" style="12" customWidth="1"/>
    <col min="9407" max="9655" width="9.109375" style="12"/>
    <col min="9656" max="9656" width="9.33203125" style="12" customWidth="1"/>
    <col min="9657" max="9657" width="6.6640625" style="12" customWidth="1"/>
    <col min="9658" max="9658" width="40.6640625" style="12" customWidth="1"/>
    <col min="9659" max="9662" width="9.33203125" style="12" customWidth="1"/>
    <col min="9663" max="9911" width="9.109375" style="12"/>
    <col min="9912" max="9912" width="9.33203125" style="12" customWidth="1"/>
    <col min="9913" max="9913" width="6.6640625" style="12" customWidth="1"/>
    <col min="9914" max="9914" width="40.6640625" style="12" customWidth="1"/>
    <col min="9915" max="9918" width="9.33203125" style="12" customWidth="1"/>
    <col min="9919" max="10167" width="9.109375" style="12"/>
    <col min="10168" max="10168" width="9.33203125" style="12" customWidth="1"/>
    <col min="10169" max="10169" width="6.6640625" style="12" customWidth="1"/>
    <col min="10170" max="10170" width="40.6640625" style="12" customWidth="1"/>
    <col min="10171" max="10174" width="9.33203125" style="12" customWidth="1"/>
    <col min="10175" max="10423" width="9.109375" style="12"/>
    <col min="10424" max="10424" width="9.33203125" style="12" customWidth="1"/>
    <col min="10425" max="10425" width="6.6640625" style="12" customWidth="1"/>
    <col min="10426" max="10426" width="40.6640625" style="12" customWidth="1"/>
    <col min="10427" max="10430" width="9.33203125" style="12" customWidth="1"/>
    <col min="10431" max="10679" width="9.109375" style="12"/>
    <col min="10680" max="10680" width="9.33203125" style="12" customWidth="1"/>
    <col min="10681" max="10681" width="6.6640625" style="12" customWidth="1"/>
    <col min="10682" max="10682" width="40.6640625" style="12" customWidth="1"/>
    <col min="10683" max="10686" width="9.33203125" style="12" customWidth="1"/>
    <col min="10687" max="10935" width="9.109375" style="12"/>
    <col min="10936" max="10936" width="9.33203125" style="12" customWidth="1"/>
    <col min="10937" max="10937" width="6.6640625" style="12" customWidth="1"/>
    <col min="10938" max="10938" width="40.6640625" style="12" customWidth="1"/>
    <col min="10939" max="10942" width="9.33203125" style="12" customWidth="1"/>
    <col min="10943" max="11191" width="9.109375" style="12"/>
    <col min="11192" max="11192" width="9.33203125" style="12" customWidth="1"/>
    <col min="11193" max="11193" width="6.6640625" style="12" customWidth="1"/>
    <col min="11194" max="11194" width="40.6640625" style="12" customWidth="1"/>
    <col min="11195" max="11198" width="9.33203125" style="12" customWidth="1"/>
    <col min="11199" max="11447" width="9.109375" style="12"/>
    <col min="11448" max="11448" width="9.33203125" style="12" customWidth="1"/>
    <col min="11449" max="11449" width="6.6640625" style="12" customWidth="1"/>
    <col min="11450" max="11450" width="40.6640625" style="12" customWidth="1"/>
    <col min="11451" max="11454" width="9.33203125" style="12" customWidth="1"/>
    <col min="11455" max="11703" width="9.109375" style="12"/>
    <col min="11704" max="11704" width="9.33203125" style="12" customWidth="1"/>
    <col min="11705" max="11705" width="6.6640625" style="12" customWidth="1"/>
    <col min="11706" max="11706" width="40.6640625" style="12" customWidth="1"/>
    <col min="11707" max="11710" width="9.33203125" style="12" customWidth="1"/>
    <col min="11711" max="11959" width="9.109375" style="12"/>
    <col min="11960" max="11960" width="9.33203125" style="12" customWidth="1"/>
    <col min="11961" max="11961" width="6.6640625" style="12" customWidth="1"/>
    <col min="11962" max="11962" width="40.6640625" style="12" customWidth="1"/>
    <col min="11963" max="11966" width="9.33203125" style="12" customWidth="1"/>
    <col min="11967" max="12215" width="9.109375" style="12"/>
    <col min="12216" max="12216" width="9.33203125" style="12" customWidth="1"/>
    <col min="12217" max="12217" width="6.6640625" style="12" customWidth="1"/>
    <col min="12218" max="12218" width="40.6640625" style="12" customWidth="1"/>
    <col min="12219" max="12222" width="9.33203125" style="12" customWidth="1"/>
    <col min="12223" max="12471" width="9.109375" style="12"/>
    <col min="12472" max="12472" width="9.33203125" style="12" customWidth="1"/>
    <col min="12473" max="12473" width="6.6640625" style="12" customWidth="1"/>
    <col min="12474" max="12474" width="40.6640625" style="12" customWidth="1"/>
    <col min="12475" max="12478" width="9.33203125" style="12" customWidth="1"/>
    <col min="12479" max="12727" width="9.109375" style="12"/>
    <col min="12728" max="12728" width="9.33203125" style="12" customWidth="1"/>
    <col min="12729" max="12729" width="6.6640625" style="12" customWidth="1"/>
    <col min="12730" max="12730" width="40.6640625" style="12" customWidth="1"/>
    <col min="12731" max="12734" width="9.33203125" style="12" customWidth="1"/>
    <col min="12735" max="12983" width="9.109375" style="12"/>
    <col min="12984" max="12984" width="9.33203125" style="12" customWidth="1"/>
    <col min="12985" max="12985" width="6.6640625" style="12" customWidth="1"/>
    <col min="12986" max="12986" width="40.6640625" style="12" customWidth="1"/>
    <col min="12987" max="12990" width="9.33203125" style="12" customWidth="1"/>
    <col min="12991" max="13239" width="9.109375" style="12"/>
    <col min="13240" max="13240" width="9.33203125" style="12" customWidth="1"/>
    <col min="13241" max="13241" width="6.6640625" style="12" customWidth="1"/>
    <col min="13242" max="13242" width="40.6640625" style="12" customWidth="1"/>
    <col min="13243" max="13246" width="9.33203125" style="12" customWidth="1"/>
    <col min="13247" max="13495" width="9.109375" style="12"/>
    <col min="13496" max="13496" width="9.33203125" style="12" customWidth="1"/>
    <col min="13497" max="13497" width="6.6640625" style="12" customWidth="1"/>
    <col min="13498" max="13498" width="40.6640625" style="12" customWidth="1"/>
    <col min="13499" max="13502" width="9.33203125" style="12" customWidth="1"/>
    <col min="13503" max="13751" width="9.109375" style="12"/>
    <col min="13752" max="13752" width="9.33203125" style="12" customWidth="1"/>
    <col min="13753" max="13753" width="6.6640625" style="12" customWidth="1"/>
    <col min="13754" max="13754" width="40.6640625" style="12" customWidth="1"/>
    <col min="13755" max="13758" width="9.33203125" style="12" customWidth="1"/>
    <col min="13759" max="14007" width="9.109375" style="12"/>
    <col min="14008" max="14008" width="9.33203125" style="12" customWidth="1"/>
    <col min="14009" max="14009" width="6.6640625" style="12" customWidth="1"/>
    <col min="14010" max="14010" width="40.6640625" style="12" customWidth="1"/>
    <col min="14011" max="14014" width="9.33203125" style="12" customWidth="1"/>
    <col min="14015" max="14263" width="9.109375" style="12"/>
    <col min="14264" max="14264" width="9.33203125" style="12" customWidth="1"/>
    <col min="14265" max="14265" width="6.6640625" style="12" customWidth="1"/>
    <col min="14266" max="14266" width="40.6640625" style="12" customWidth="1"/>
    <col min="14267" max="14270" width="9.33203125" style="12" customWidth="1"/>
    <col min="14271" max="14519" width="9.109375" style="12"/>
    <col min="14520" max="14520" width="9.33203125" style="12" customWidth="1"/>
    <col min="14521" max="14521" width="6.6640625" style="12" customWidth="1"/>
    <col min="14522" max="14522" width="40.6640625" style="12" customWidth="1"/>
    <col min="14523" max="14526" width="9.33203125" style="12" customWidth="1"/>
    <col min="14527" max="14775" width="9.109375" style="12"/>
    <col min="14776" max="14776" width="9.33203125" style="12" customWidth="1"/>
    <col min="14777" max="14777" width="6.6640625" style="12" customWidth="1"/>
    <col min="14778" max="14778" width="40.6640625" style="12" customWidth="1"/>
    <col min="14779" max="14782" width="9.33203125" style="12" customWidth="1"/>
    <col min="14783" max="15031" width="9.109375" style="12"/>
    <col min="15032" max="15032" width="9.33203125" style="12" customWidth="1"/>
    <col min="15033" max="15033" width="6.6640625" style="12" customWidth="1"/>
    <col min="15034" max="15034" width="40.6640625" style="12" customWidth="1"/>
    <col min="15035" max="15038" width="9.33203125" style="12" customWidth="1"/>
    <col min="15039" max="15287" width="9.109375" style="12"/>
    <col min="15288" max="15288" width="9.33203125" style="12" customWidth="1"/>
    <col min="15289" max="15289" width="6.6640625" style="12" customWidth="1"/>
    <col min="15290" max="15290" width="40.6640625" style="12" customWidth="1"/>
    <col min="15291" max="15294" width="9.33203125" style="12" customWidth="1"/>
    <col min="15295" max="15543" width="9.109375" style="12"/>
    <col min="15544" max="15544" width="9.33203125" style="12" customWidth="1"/>
    <col min="15545" max="15545" width="6.6640625" style="12" customWidth="1"/>
    <col min="15546" max="15546" width="40.6640625" style="12" customWidth="1"/>
    <col min="15547" max="15550" width="9.33203125" style="12" customWidth="1"/>
    <col min="15551" max="15799" width="9.109375" style="12"/>
    <col min="15800" max="15800" width="9.33203125" style="12" customWidth="1"/>
    <col min="15801" max="15801" width="6.6640625" style="12" customWidth="1"/>
    <col min="15802" max="15802" width="40.6640625" style="12" customWidth="1"/>
    <col min="15803" max="15806" width="9.33203125" style="12" customWidth="1"/>
    <col min="15807" max="16055" width="9.109375" style="12"/>
    <col min="16056" max="16056" width="9.33203125" style="12" customWidth="1"/>
    <col min="16057" max="16057" width="6.6640625" style="12" customWidth="1"/>
    <col min="16058" max="16058" width="40.6640625" style="12" customWidth="1"/>
    <col min="16059" max="16062" width="9.33203125" style="12" customWidth="1"/>
    <col min="16063" max="16384" width="9.109375" style="12"/>
  </cols>
  <sheetData>
    <row r="1" spans="1:9" x14ac:dyDescent="0.25">
      <c r="A1" s="22" t="s">
        <v>2724</v>
      </c>
      <c r="B1" s="587"/>
      <c r="C1" s="587"/>
      <c r="D1" s="587"/>
      <c r="E1" s="587"/>
      <c r="F1" s="771" t="s">
        <v>2725</v>
      </c>
      <c r="G1" s="771"/>
      <c r="H1" s="771"/>
      <c r="I1" s="771"/>
    </row>
    <row r="2" spans="1:9" ht="12.75" customHeight="1" x14ac:dyDescent="0.25">
      <c r="A2" s="23" t="s">
        <v>0</v>
      </c>
      <c r="B2" s="23"/>
      <c r="C2" s="616"/>
      <c r="D2" s="9"/>
      <c r="E2" s="9" t="s">
        <v>1</v>
      </c>
      <c r="F2" s="9" t="s">
        <v>2</v>
      </c>
      <c r="G2" s="9" t="s">
        <v>3</v>
      </c>
      <c r="H2" s="9" t="s">
        <v>4</v>
      </c>
      <c r="I2" s="9" t="s">
        <v>5</v>
      </c>
    </row>
    <row r="3" spans="1:9" x14ac:dyDescent="0.25">
      <c r="A3" s="13"/>
      <c r="B3" s="13"/>
      <c r="C3" s="617"/>
      <c r="D3" s="11"/>
      <c r="E3" s="173"/>
      <c r="F3" s="11"/>
      <c r="G3" s="11"/>
      <c r="H3" s="172"/>
      <c r="I3" s="172"/>
    </row>
    <row r="4" spans="1:9" x14ac:dyDescent="0.25">
      <c r="A4" s="668"/>
      <c r="B4" s="668"/>
      <c r="C4" s="669"/>
      <c r="D4" s="669"/>
      <c r="E4" s="15"/>
      <c r="F4" s="17"/>
      <c r="G4" s="17"/>
      <c r="H4" s="190"/>
      <c r="I4" s="190"/>
    </row>
    <row r="5" spans="1:9" ht="52.8" x14ac:dyDescent="0.25">
      <c r="A5" s="668" t="s">
        <v>2726</v>
      </c>
      <c r="B5" s="668"/>
      <c r="C5" s="669"/>
      <c r="D5" s="669"/>
      <c r="E5" s="619" t="s">
        <v>2727</v>
      </c>
      <c r="F5" s="17"/>
      <c r="G5" s="17"/>
      <c r="H5" s="191"/>
      <c r="I5" s="190"/>
    </row>
    <row r="6" spans="1:9" x14ac:dyDescent="0.25">
      <c r="A6" s="668"/>
      <c r="B6" s="668" t="s">
        <v>2728</v>
      </c>
      <c r="C6" s="669"/>
      <c r="D6" s="669"/>
      <c r="E6" s="620" t="s">
        <v>6827</v>
      </c>
      <c r="F6" s="17"/>
      <c r="G6" s="17"/>
      <c r="H6" s="191"/>
      <c r="I6" s="190"/>
    </row>
    <row r="7" spans="1:9" ht="26.4" x14ac:dyDescent="0.25">
      <c r="A7" s="668"/>
      <c r="B7" s="668"/>
      <c r="C7" s="669"/>
      <c r="D7" s="669" t="s">
        <v>36</v>
      </c>
      <c r="E7" s="620" t="s">
        <v>6582</v>
      </c>
      <c r="F7" s="17" t="s">
        <v>422</v>
      </c>
      <c r="G7" s="17">
        <v>192</v>
      </c>
      <c r="H7" s="187"/>
      <c r="I7" s="190">
        <f t="shared" ref="I7:I9" si="0">G7*H7</f>
        <v>0</v>
      </c>
    </row>
    <row r="8" spans="1:9" x14ac:dyDescent="0.25">
      <c r="A8" s="668"/>
      <c r="B8" s="668" t="s">
        <v>2729</v>
      </c>
      <c r="C8" s="669"/>
      <c r="D8" s="669"/>
      <c r="E8" s="620" t="s">
        <v>6828</v>
      </c>
      <c r="F8" s="17"/>
      <c r="G8" s="17"/>
      <c r="H8" s="191"/>
      <c r="I8" s="190"/>
    </row>
    <row r="9" spans="1:9" ht="26.4" x14ac:dyDescent="0.25">
      <c r="A9" s="668"/>
      <c r="B9" s="668"/>
      <c r="C9" s="669"/>
      <c r="D9" s="669" t="s">
        <v>36</v>
      </c>
      <c r="E9" s="620" t="s">
        <v>6582</v>
      </c>
      <c r="F9" s="17" t="s">
        <v>422</v>
      </c>
      <c r="G9" s="17">
        <v>12</v>
      </c>
      <c r="H9" s="187"/>
      <c r="I9" s="190">
        <f t="shared" si="0"/>
        <v>0</v>
      </c>
    </row>
    <row r="10" spans="1:9" ht="15.6" x14ac:dyDescent="0.25">
      <c r="A10" s="668"/>
      <c r="B10" s="668" t="s">
        <v>2731</v>
      </c>
      <c r="C10" s="669"/>
      <c r="D10" s="669"/>
      <c r="E10" s="33" t="s">
        <v>2740</v>
      </c>
      <c r="F10" s="17" t="s">
        <v>2269</v>
      </c>
      <c r="G10" s="17">
        <v>3260</v>
      </c>
      <c r="H10" s="187"/>
      <c r="I10" s="190">
        <f t="shared" ref="I10" si="1">G10*H10</f>
        <v>0</v>
      </c>
    </row>
    <row r="11" spans="1:9" ht="39.6" x14ac:dyDescent="0.25">
      <c r="A11" s="668"/>
      <c r="B11" s="668" t="s">
        <v>2734</v>
      </c>
      <c r="C11" s="669"/>
      <c r="D11" s="669"/>
      <c r="E11" s="33" t="s">
        <v>5687</v>
      </c>
      <c r="F11" s="17"/>
      <c r="G11" s="17"/>
      <c r="H11" s="191"/>
      <c r="I11" s="190"/>
    </row>
    <row r="12" spans="1:9" x14ac:dyDescent="0.25">
      <c r="A12" s="668"/>
      <c r="B12" s="668"/>
      <c r="C12" s="669"/>
      <c r="D12" s="669" t="s">
        <v>36</v>
      </c>
      <c r="E12" s="33" t="s">
        <v>6583</v>
      </c>
      <c r="F12" s="17" t="s">
        <v>429</v>
      </c>
      <c r="G12" s="17">
        <v>995</v>
      </c>
      <c r="H12" s="187"/>
      <c r="I12" s="190">
        <f t="shared" ref="I12:I17" si="2">G12*H12</f>
        <v>0</v>
      </c>
    </row>
    <row r="13" spans="1:9" x14ac:dyDescent="0.25">
      <c r="A13" s="668"/>
      <c r="B13" s="668"/>
      <c r="C13" s="669"/>
      <c r="D13" s="669" t="s">
        <v>35</v>
      </c>
      <c r="E13" s="33" t="s">
        <v>6584</v>
      </c>
      <c r="F13" s="17" t="s">
        <v>429</v>
      </c>
      <c r="G13" s="17">
        <v>100</v>
      </c>
      <c r="H13" s="187"/>
      <c r="I13" s="190">
        <f t="shared" si="2"/>
        <v>0</v>
      </c>
    </row>
    <row r="14" spans="1:9" x14ac:dyDescent="0.25">
      <c r="A14" s="668"/>
      <c r="B14" s="668"/>
      <c r="C14" s="669"/>
      <c r="D14" s="669" t="s">
        <v>49</v>
      </c>
      <c r="E14" s="33" t="s">
        <v>6683</v>
      </c>
      <c r="F14" s="17" t="s">
        <v>429</v>
      </c>
      <c r="G14" s="17">
        <f>(90/3-1)*G22</f>
        <v>4350</v>
      </c>
      <c r="H14" s="187"/>
      <c r="I14" s="190">
        <f t="shared" si="2"/>
        <v>0</v>
      </c>
    </row>
    <row r="15" spans="1:9" ht="26.4" x14ac:dyDescent="0.25">
      <c r="A15" s="668"/>
      <c r="B15" s="668" t="s">
        <v>2735</v>
      </c>
      <c r="C15" s="669"/>
      <c r="D15" s="669"/>
      <c r="E15" s="33" t="s">
        <v>6695</v>
      </c>
      <c r="F15" s="17"/>
      <c r="G15" s="17"/>
      <c r="H15" s="191"/>
      <c r="I15" s="190"/>
    </row>
    <row r="16" spans="1:9" x14ac:dyDescent="0.25">
      <c r="A16" s="668"/>
      <c r="B16" s="668"/>
      <c r="C16" s="669"/>
      <c r="D16" s="669" t="s">
        <v>36</v>
      </c>
      <c r="E16" s="33" t="s">
        <v>6682</v>
      </c>
      <c r="F16" s="17" t="s">
        <v>429</v>
      </c>
      <c r="G16" s="17">
        <v>5000</v>
      </c>
      <c r="H16" s="187"/>
      <c r="I16" s="190">
        <f t="shared" si="2"/>
        <v>0</v>
      </c>
    </row>
    <row r="17" spans="1:9" x14ac:dyDescent="0.25">
      <c r="A17" s="668"/>
      <c r="B17" s="668"/>
      <c r="C17" s="669"/>
      <c r="D17" s="669" t="s">
        <v>35</v>
      </c>
      <c r="E17" s="33" t="s">
        <v>6588</v>
      </c>
      <c r="F17" s="17" t="s">
        <v>429</v>
      </c>
      <c r="G17" s="17">
        <v>600</v>
      </c>
      <c r="H17" s="187"/>
      <c r="I17" s="190">
        <f t="shared" si="2"/>
        <v>0</v>
      </c>
    </row>
    <row r="18" spans="1:9" x14ac:dyDescent="0.25">
      <c r="A18" s="668"/>
      <c r="B18" s="668" t="s">
        <v>2736</v>
      </c>
      <c r="C18" s="669"/>
      <c r="D18" s="669"/>
      <c r="E18" s="33" t="s">
        <v>2743</v>
      </c>
      <c r="F18" s="17"/>
      <c r="G18" s="17"/>
      <c r="H18" s="191"/>
      <c r="I18" s="190"/>
    </row>
    <row r="19" spans="1:9" x14ac:dyDescent="0.25">
      <c r="A19" s="668"/>
      <c r="B19" s="668"/>
      <c r="C19" s="669" t="s">
        <v>37</v>
      </c>
      <c r="D19" s="669"/>
      <c r="E19" s="33" t="s">
        <v>2744</v>
      </c>
      <c r="F19" s="17"/>
      <c r="G19" s="17"/>
      <c r="H19" s="191"/>
      <c r="I19" s="190"/>
    </row>
    <row r="20" spans="1:9" ht="39.6" x14ac:dyDescent="0.25">
      <c r="A20" s="668"/>
      <c r="B20" s="668"/>
      <c r="C20" s="669"/>
      <c r="D20" s="669" t="s">
        <v>36</v>
      </c>
      <c r="E20" s="33" t="s">
        <v>6589</v>
      </c>
      <c r="F20" s="17" t="s">
        <v>429</v>
      </c>
      <c r="G20" s="17">
        <v>180</v>
      </c>
      <c r="H20" s="187"/>
      <c r="I20" s="190">
        <f t="shared" ref="I20:I22" si="3">G20*H20</f>
        <v>0</v>
      </c>
    </row>
    <row r="21" spans="1:9" ht="39.6" x14ac:dyDescent="0.25">
      <c r="A21" s="668"/>
      <c r="B21" s="668"/>
      <c r="C21" s="669"/>
      <c r="D21" s="669" t="s">
        <v>35</v>
      </c>
      <c r="E21" s="33" t="s">
        <v>6590</v>
      </c>
      <c r="F21" s="17" t="s">
        <v>429</v>
      </c>
      <c r="G21" s="17">
        <v>6</v>
      </c>
      <c r="H21" s="187"/>
      <c r="I21" s="190">
        <f t="shared" si="3"/>
        <v>0</v>
      </c>
    </row>
    <row r="22" spans="1:9" ht="39.6" x14ac:dyDescent="0.25">
      <c r="A22" s="668"/>
      <c r="B22" s="668"/>
      <c r="C22" s="669"/>
      <c r="D22" s="669" t="s">
        <v>49</v>
      </c>
      <c r="E22" s="33" t="s">
        <v>6591</v>
      </c>
      <c r="F22" s="17" t="s">
        <v>429</v>
      </c>
      <c r="G22" s="17">
        <v>150</v>
      </c>
      <c r="H22" s="187"/>
      <c r="I22" s="190">
        <f t="shared" si="3"/>
        <v>0</v>
      </c>
    </row>
    <row r="23" spans="1:9" x14ac:dyDescent="0.25">
      <c r="A23" s="668"/>
      <c r="B23" s="668"/>
      <c r="C23" s="669" t="s">
        <v>39</v>
      </c>
      <c r="D23" s="669"/>
      <c r="E23" s="33" t="s">
        <v>2745</v>
      </c>
      <c r="F23" s="17"/>
      <c r="G23" s="17"/>
      <c r="H23" s="191"/>
      <c r="I23" s="190"/>
    </row>
    <row r="24" spans="1:9" ht="26.4" x14ac:dyDescent="0.25">
      <c r="A24" s="668"/>
      <c r="B24" s="668"/>
      <c r="C24" s="669"/>
      <c r="D24" s="669" t="s">
        <v>36</v>
      </c>
      <c r="E24" s="33" t="s">
        <v>6696</v>
      </c>
      <c r="F24" s="17" t="s">
        <v>429</v>
      </c>
      <c r="G24" s="17">
        <v>318</v>
      </c>
      <c r="H24" s="187"/>
      <c r="I24" s="190">
        <f>G24*H24</f>
        <v>0</v>
      </c>
    </row>
    <row r="25" spans="1:9" ht="26.4" x14ac:dyDescent="0.25">
      <c r="A25" s="668"/>
      <c r="B25" s="668"/>
      <c r="C25" s="669"/>
      <c r="D25" s="669" t="s">
        <v>35</v>
      </c>
      <c r="E25" s="33" t="s">
        <v>6697</v>
      </c>
      <c r="F25" s="17" t="s">
        <v>429</v>
      </c>
      <c r="G25" s="17">
        <v>38</v>
      </c>
      <c r="H25" s="187"/>
      <c r="I25" s="190">
        <f>G25*H25</f>
        <v>0</v>
      </c>
    </row>
    <row r="26" spans="1:9" ht="26.4" x14ac:dyDescent="0.25">
      <c r="A26" s="668"/>
      <c r="B26" s="668"/>
      <c r="C26" s="669"/>
      <c r="D26" s="669" t="s">
        <v>49</v>
      </c>
      <c r="E26" s="33" t="s">
        <v>6698</v>
      </c>
      <c r="F26" s="17" t="s">
        <v>429</v>
      </c>
      <c r="G26" s="17">
        <v>300</v>
      </c>
      <c r="H26" s="187"/>
      <c r="I26" s="190">
        <f>G26*H26</f>
        <v>0</v>
      </c>
    </row>
    <row r="27" spans="1:9" ht="39.6" x14ac:dyDescent="0.25">
      <c r="A27" s="212"/>
      <c r="B27" s="668"/>
      <c r="C27" s="669"/>
      <c r="D27" s="669" t="s">
        <v>2523</v>
      </c>
      <c r="E27" s="33" t="s">
        <v>6699</v>
      </c>
      <c r="F27" s="17" t="s">
        <v>429</v>
      </c>
      <c r="G27" s="17">
        <v>39</v>
      </c>
      <c r="H27" s="187"/>
      <c r="I27" s="190">
        <f t="shared" ref="I27" si="4">G27*H27</f>
        <v>0</v>
      </c>
    </row>
    <row r="28" spans="1:9" x14ac:dyDescent="0.25">
      <c r="A28" s="668"/>
      <c r="B28" s="668"/>
      <c r="C28" s="669" t="s">
        <v>59</v>
      </c>
      <c r="D28" s="669"/>
      <c r="E28" s="33" t="s">
        <v>2746</v>
      </c>
      <c r="F28" s="17"/>
      <c r="G28" s="17"/>
      <c r="H28" s="191"/>
      <c r="I28" s="190"/>
    </row>
    <row r="29" spans="1:9" ht="39.6" x14ac:dyDescent="0.25">
      <c r="A29" s="668"/>
      <c r="B29" s="668"/>
      <c r="C29" s="669"/>
      <c r="D29" s="669" t="s">
        <v>36</v>
      </c>
      <c r="E29" s="33" t="s">
        <v>6700</v>
      </c>
      <c r="F29" s="17" t="s">
        <v>429</v>
      </c>
      <c r="G29" s="17">
        <v>10</v>
      </c>
      <c r="H29" s="187"/>
      <c r="I29" s="190">
        <f t="shared" ref="I29:I30" si="5">G29*H29</f>
        <v>0</v>
      </c>
    </row>
    <row r="30" spans="1:9" ht="39.6" x14ac:dyDescent="0.25">
      <c r="A30" s="668"/>
      <c r="B30" s="618" t="s">
        <v>5667</v>
      </c>
      <c r="C30" s="669"/>
      <c r="D30" s="669"/>
      <c r="E30" s="33" t="s">
        <v>6844</v>
      </c>
      <c r="F30" s="17" t="s">
        <v>2563</v>
      </c>
      <c r="G30" s="17">
        <v>23000</v>
      </c>
      <c r="H30" s="187"/>
      <c r="I30" s="190">
        <f t="shared" si="5"/>
        <v>0</v>
      </c>
    </row>
    <row r="31" spans="1:9" x14ac:dyDescent="0.25">
      <c r="A31" s="212" t="s">
        <v>2749</v>
      </c>
      <c r="B31" s="668"/>
      <c r="C31" s="669"/>
      <c r="D31" s="669"/>
      <c r="E31" s="619" t="s">
        <v>5664</v>
      </c>
      <c r="F31" s="17"/>
      <c r="G31" s="17"/>
      <c r="H31" s="191"/>
      <c r="I31" s="190"/>
    </row>
    <row r="32" spans="1:9" ht="26.4" x14ac:dyDescent="0.25">
      <c r="A32" s="212"/>
      <c r="B32" s="668"/>
      <c r="C32" s="669"/>
      <c r="D32" s="669"/>
      <c r="E32" s="33" t="s">
        <v>6592</v>
      </c>
      <c r="F32" s="17" t="s">
        <v>429</v>
      </c>
      <c r="G32" s="17">
        <v>10</v>
      </c>
      <c r="H32" s="187"/>
      <c r="I32" s="190">
        <f t="shared" ref="I32:I33" si="6">G32*H32</f>
        <v>0</v>
      </c>
    </row>
    <row r="33" spans="1:9" ht="39.6" x14ac:dyDescent="0.25">
      <c r="A33" s="212"/>
      <c r="B33" s="668"/>
      <c r="C33" s="669"/>
      <c r="D33" s="669"/>
      <c r="E33" s="33" t="s">
        <v>6593</v>
      </c>
      <c r="F33" s="17" t="s">
        <v>429</v>
      </c>
      <c r="G33" s="17">
        <v>2</v>
      </c>
      <c r="H33" s="187"/>
      <c r="I33" s="190">
        <f t="shared" si="6"/>
        <v>0</v>
      </c>
    </row>
    <row r="34" spans="1:9" x14ac:dyDescent="0.25">
      <c r="A34" s="212" t="s">
        <v>2750</v>
      </c>
      <c r="B34" s="668"/>
      <c r="C34" s="669"/>
      <c r="D34" s="669"/>
      <c r="E34" s="32" t="s">
        <v>2751</v>
      </c>
      <c r="F34" s="17"/>
      <c r="G34" s="17"/>
      <c r="H34" s="191"/>
      <c r="I34" s="190"/>
    </row>
    <row r="35" spans="1:9" x14ac:dyDescent="0.25">
      <c r="A35" s="212"/>
      <c r="B35" s="668" t="s">
        <v>2752</v>
      </c>
      <c r="C35" s="669"/>
      <c r="D35" s="669"/>
      <c r="E35" s="620" t="s">
        <v>2754</v>
      </c>
      <c r="F35" s="17"/>
      <c r="G35" s="17"/>
      <c r="H35" s="191"/>
      <c r="I35" s="190"/>
    </row>
    <row r="36" spans="1:9" x14ac:dyDescent="0.25">
      <c r="A36" s="212"/>
      <c r="B36" s="668"/>
      <c r="C36" s="669" t="s">
        <v>37</v>
      </c>
      <c r="D36" s="669"/>
      <c r="E36" s="620" t="s">
        <v>2755</v>
      </c>
      <c r="F36" s="17" t="s">
        <v>422</v>
      </c>
      <c r="G36" s="17">
        <v>1</v>
      </c>
      <c r="H36" s="187"/>
      <c r="I36" s="190">
        <f t="shared" ref="I36:I40" si="7">G36*H36</f>
        <v>0</v>
      </c>
    </row>
    <row r="37" spans="1:9" x14ac:dyDescent="0.25">
      <c r="A37" s="212"/>
      <c r="B37" s="668"/>
      <c r="C37" s="669" t="s">
        <v>59</v>
      </c>
      <c r="D37" s="669"/>
      <c r="E37" s="33" t="s">
        <v>2757</v>
      </c>
      <c r="F37" s="17" t="s">
        <v>422</v>
      </c>
      <c r="G37" s="17">
        <v>1</v>
      </c>
      <c r="H37" s="187"/>
      <c r="I37" s="190">
        <f t="shared" si="7"/>
        <v>0</v>
      </c>
    </row>
    <row r="38" spans="1:9" x14ac:dyDescent="0.25">
      <c r="A38" s="212"/>
      <c r="B38" s="668"/>
      <c r="C38" s="669" t="s">
        <v>42</v>
      </c>
      <c r="D38" s="669"/>
      <c r="E38" s="620" t="s">
        <v>2758</v>
      </c>
      <c r="F38" s="17" t="s">
        <v>422</v>
      </c>
      <c r="G38" s="17">
        <v>1</v>
      </c>
      <c r="H38" s="187"/>
      <c r="I38" s="190">
        <f t="shared" si="7"/>
        <v>0</v>
      </c>
    </row>
    <row r="39" spans="1:9" x14ac:dyDescent="0.25">
      <c r="A39" s="212"/>
      <c r="B39" s="668"/>
      <c r="C39" s="669" t="s">
        <v>43</v>
      </c>
      <c r="D39" s="669"/>
      <c r="E39" s="620" t="s">
        <v>2759</v>
      </c>
      <c r="F39" s="17" t="s">
        <v>422</v>
      </c>
      <c r="G39" s="17">
        <v>1</v>
      </c>
      <c r="H39" s="187"/>
      <c r="I39" s="190">
        <f t="shared" si="7"/>
        <v>0</v>
      </c>
    </row>
    <row r="40" spans="1:9" ht="26.4" x14ac:dyDescent="0.25">
      <c r="A40" s="212"/>
      <c r="B40" s="668" t="s">
        <v>2753</v>
      </c>
      <c r="C40" s="669"/>
      <c r="D40" s="669"/>
      <c r="E40" s="33" t="s">
        <v>6752</v>
      </c>
      <c r="F40" s="17" t="s">
        <v>429</v>
      </c>
      <c r="G40" s="17">
        <v>3</v>
      </c>
      <c r="H40" s="187"/>
      <c r="I40" s="190">
        <f t="shared" si="7"/>
        <v>0</v>
      </c>
    </row>
    <row r="41" spans="1:9" x14ac:dyDescent="0.25">
      <c r="A41" s="212" t="s">
        <v>2761</v>
      </c>
      <c r="B41" s="668"/>
      <c r="C41" s="669"/>
      <c r="D41" s="669"/>
      <c r="E41" s="32" t="s">
        <v>2762</v>
      </c>
      <c r="F41" s="17"/>
      <c r="G41" s="17"/>
      <c r="H41" s="191"/>
      <c r="I41" s="190"/>
    </row>
    <row r="42" spans="1:9" x14ac:dyDescent="0.25">
      <c r="A42" s="212"/>
      <c r="B42" s="668" t="s">
        <v>2763</v>
      </c>
      <c r="C42" s="669"/>
      <c r="D42" s="669"/>
      <c r="E42" s="620" t="s">
        <v>2754</v>
      </c>
      <c r="F42" s="17"/>
      <c r="G42" s="17"/>
      <c r="H42" s="191"/>
      <c r="I42" s="190"/>
    </row>
    <row r="43" spans="1:9" x14ac:dyDescent="0.25">
      <c r="A43" s="212"/>
      <c r="B43" s="668"/>
      <c r="C43" s="669" t="s">
        <v>37</v>
      </c>
      <c r="D43" s="669"/>
      <c r="E43" s="620" t="s">
        <v>2755</v>
      </c>
      <c r="F43" s="17" t="s">
        <v>422</v>
      </c>
      <c r="G43" s="17">
        <v>11</v>
      </c>
      <c r="H43" s="187"/>
      <c r="I43" s="190">
        <f t="shared" ref="I43:I47" si="8">G43*H43</f>
        <v>0</v>
      </c>
    </row>
    <row r="44" spans="1:9" x14ac:dyDescent="0.25">
      <c r="A44" s="212"/>
      <c r="B44" s="668"/>
      <c r="C44" s="669" t="s">
        <v>59</v>
      </c>
      <c r="D44" s="669"/>
      <c r="E44" s="33" t="s">
        <v>2757</v>
      </c>
      <c r="F44" s="17" t="s">
        <v>422</v>
      </c>
      <c r="G44" s="17">
        <v>1</v>
      </c>
      <c r="H44" s="187"/>
      <c r="I44" s="190">
        <f t="shared" si="8"/>
        <v>0</v>
      </c>
    </row>
    <row r="45" spans="1:9" x14ac:dyDescent="0.25">
      <c r="A45" s="212"/>
      <c r="B45" s="668"/>
      <c r="C45" s="669" t="s">
        <v>42</v>
      </c>
      <c r="D45" s="669"/>
      <c r="E45" s="620" t="s">
        <v>2758</v>
      </c>
      <c r="F45" s="17" t="s">
        <v>422</v>
      </c>
      <c r="G45" s="17">
        <v>1</v>
      </c>
      <c r="H45" s="187"/>
      <c r="I45" s="190">
        <f t="shared" si="8"/>
        <v>0</v>
      </c>
    </row>
    <row r="46" spans="1:9" x14ac:dyDescent="0.25">
      <c r="A46" s="212"/>
      <c r="B46" s="668"/>
      <c r="C46" s="669" t="s">
        <v>43</v>
      </c>
      <c r="D46" s="669"/>
      <c r="E46" s="620" t="s">
        <v>6753</v>
      </c>
      <c r="F46" s="17" t="s">
        <v>422</v>
      </c>
      <c r="G46" s="17">
        <v>3</v>
      </c>
      <c r="H46" s="187"/>
      <c r="I46" s="190">
        <f t="shared" si="8"/>
        <v>0</v>
      </c>
    </row>
    <row r="47" spans="1:9" ht="26.4" x14ac:dyDescent="0.25">
      <c r="A47" s="212"/>
      <c r="B47" s="668" t="s">
        <v>2764</v>
      </c>
      <c r="C47" s="669"/>
      <c r="D47" s="669"/>
      <c r="E47" s="33" t="s">
        <v>6752</v>
      </c>
      <c r="F47" s="17" t="s">
        <v>429</v>
      </c>
      <c r="G47" s="17">
        <v>60</v>
      </c>
      <c r="H47" s="187"/>
      <c r="I47" s="190">
        <f t="shared" si="8"/>
        <v>0</v>
      </c>
    </row>
    <row r="48" spans="1:9" ht="12.75" customHeight="1" x14ac:dyDescent="0.25">
      <c r="A48" s="212" t="s">
        <v>2775</v>
      </c>
      <c r="B48" s="668"/>
      <c r="C48" s="669"/>
      <c r="D48" s="669"/>
      <c r="E48" s="619" t="s">
        <v>2776</v>
      </c>
      <c r="F48" s="17" t="s">
        <v>429</v>
      </c>
      <c r="G48" s="17">
        <v>50</v>
      </c>
      <c r="H48" s="187"/>
      <c r="I48" s="190">
        <f t="shared" ref="I48:I49" si="9">G48*H48</f>
        <v>0</v>
      </c>
    </row>
    <row r="49" spans="1:9" ht="26.4" x14ac:dyDescent="0.25">
      <c r="A49" s="212" t="s">
        <v>2777</v>
      </c>
      <c r="B49" s="668"/>
      <c r="C49" s="669"/>
      <c r="D49" s="669"/>
      <c r="E49" s="619" t="s">
        <v>2778</v>
      </c>
      <c r="F49" s="17" t="s">
        <v>429</v>
      </c>
      <c r="G49" s="17">
        <v>25</v>
      </c>
      <c r="H49" s="187"/>
      <c r="I49" s="190">
        <f t="shared" si="9"/>
        <v>0</v>
      </c>
    </row>
    <row r="50" spans="1:9" ht="39.6" x14ac:dyDescent="0.25">
      <c r="A50" s="212" t="s">
        <v>2779</v>
      </c>
      <c r="B50" s="668"/>
      <c r="C50" s="669"/>
      <c r="D50" s="669"/>
      <c r="E50" s="619" t="s">
        <v>2780</v>
      </c>
      <c r="F50" s="17"/>
      <c r="G50" s="17"/>
      <c r="H50" s="191"/>
      <c r="I50" s="190"/>
    </row>
    <row r="51" spans="1:9" ht="26.4" x14ac:dyDescent="0.25">
      <c r="A51" s="212"/>
      <c r="B51" s="668" t="s">
        <v>2782</v>
      </c>
      <c r="C51" s="669"/>
      <c r="D51" s="669"/>
      <c r="E51" s="620" t="s">
        <v>5660</v>
      </c>
      <c r="F51" s="17" t="s">
        <v>136</v>
      </c>
      <c r="G51" s="17">
        <v>500</v>
      </c>
      <c r="H51" s="187"/>
      <c r="I51" s="190">
        <f>G51*H51</f>
        <v>0</v>
      </c>
    </row>
    <row r="52" spans="1:9" x14ac:dyDescent="0.25">
      <c r="A52" s="212" t="s">
        <v>2783</v>
      </c>
      <c r="B52" s="668"/>
      <c r="C52" s="669"/>
      <c r="D52" s="669"/>
      <c r="E52" s="619" t="s">
        <v>6829</v>
      </c>
      <c r="F52" s="17" t="s">
        <v>422</v>
      </c>
      <c r="G52" s="17"/>
      <c r="H52" s="191"/>
      <c r="I52" s="190">
        <f>G52*H52</f>
        <v>0</v>
      </c>
    </row>
    <row r="53" spans="1:9" x14ac:dyDescent="0.25">
      <c r="A53" s="212"/>
      <c r="B53" s="668"/>
      <c r="C53" s="669" t="s">
        <v>37</v>
      </c>
      <c r="D53" s="669"/>
      <c r="E53" s="620" t="s">
        <v>2755</v>
      </c>
      <c r="F53" s="17" t="s">
        <v>422</v>
      </c>
      <c r="G53" s="17">
        <v>1.5</v>
      </c>
      <c r="H53" s="187"/>
      <c r="I53" s="190">
        <f t="shared" ref="I53:I55" si="10">G53*H53</f>
        <v>0</v>
      </c>
    </row>
    <row r="54" spans="1:9" x14ac:dyDescent="0.25">
      <c r="A54" s="212"/>
      <c r="B54" s="668"/>
      <c r="C54" s="669" t="s">
        <v>59</v>
      </c>
      <c r="D54" s="669"/>
      <c r="E54" s="33" t="s">
        <v>2757</v>
      </c>
      <c r="F54" s="17" t="s">
        <v>422</v>
      </c>
      <c r="G54" s="17">
        <v>0.5</v>
      </c>
      <c r="H54" s="187"/>
      <c r="I54" s="190">
        <f t="shared" si="10"/>
        <v>0</v>
      </c>
    </row>
    <row r="55" spans="1:9" x14ac:dyDescent="0.25">
      <c r="A55" s="212"/>
      <c r="B55" s="668"/>
      <c r="C55" s="669" t="s">
        <v>42</v>
      </c>
      <c r="D55" s="669"/>
      <c r="E55" s="620" t="s">
        <v>2758</v>
      </c>
      <c r="F55" s="17" t="s">
        <v>422</v>
      </c>
      <c r="G55" s="17">
        <v>0.5</v>
      </c>
      <c r="H55" s="187"/>
      <c r="I55" s="190">
        <f t="shared" si="10"/>
        <v>0</v>
      </c>
    </row>
    <row r="56" spans="1:9" x14ac:dyDescent="0.25">
      <c r="A56" s="212"/>
      <c r="B56" s="668"/>
      <c r="C56" s="669"/>
      <c r="D56" s="669"/>
      <c r="E56" s="623"/>
      <c r="F56" s="17"/>
      <c r="G56" s="17"/>
      <c r="H56" s="191"/>
      <c r="I56" s="190"/>
    </row>
    <row r="57" spans="1:9" x14ac:dyDescent="0.25">
      <c r="A57" s="668"/>
      <c r="B57" s="668"/>
      <c r="C57" s="669"/>
      <c r="D57" s="669"/>
      <c r="E57" s="32"/>
      <c r="F57" s="17"/>
      <c r="G57" s="17"/>
      <c r="H57" s="191"/>
      <c r="I57" s="190"/>
    </row>
    <row r="58" spans="1:9" x14ac:dyDescent="0.25">
      <c r="A58" s="15"/>
      <c r="B58" s="15"/>
      <c r="C58" s="17"/>
      <c r="D58" s="17"/>
      <c r="E58" s="15"/>
      <c r="F58" s="17"/>
      <c r="G58" s="17"/>
      <c r="H58" s="191"/>
      <c r="I58" s="190"/>
    </row>
    <row r="59" spans="1:9" x14ac:dyDescent="0.25">
      <c r="A59" s="183" t="s">
        <v>34</v>
      </c>
      <c r="B59" s="183"/>
      <c r="C59" s="183"/>
      <c r="D59" s="183"/>
      <c r="E59" s="183"/>
      <c r="F59" s="179"/>
      <c r="G59" s="183"/>
      <c r="H59" s="174"/>
      <c r="I59" s="174">
        <f>SUM(I5:I58)</f>
        <v>0</v>
      </c>
    </row>
    <row r="1048335" spans="6:6" x14ac:dyDescent="0.25">
      <c r="F1048335" s="11"/>
    </row>
  </sheetData>
  <sheetProtection algorithmName="SHA-512" hashValue="O5JJb5B+gEIGt7iYlf0AF0GobfM7RM9spcjVY2ODn9Iz5al37C1um0lXKCcQ2ah9G8E7ZkO5XGGfjcDUvH+PpA==" saltValue="7+hQQea3TtUM351lvkIz3w==" spinCount="100000" sheet="1" objects="1" scenarios="1" selectLockedCells="1"/>
  <mergeCells count="1">
    <mergeCell ref="F1:I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legacy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872D4-0528-41B9-B82B-B05398ECB4F3}">
  <sheetPr>
    <tabColor theme="9" tint="0.79998168889431442"/>
  </sheetPr>
  <dimension ref="A1:H1048323"/>
  <sheetViews>
    <sheetView topLeftCell="B1" zoomScaleNormal="100" workbookViewId="0">
      <selection activeCell="G7" sqref="G7"/>
    </sheetView>
  </sheetViews>
  <sheetFormatPr defaultRowHeight="13.2" x14ac:dyDescent="0.25"/>
  <cols>
    <col min="1" max="1" width="9.33203125" style="12" customWidth="1"/>
    <col min="2" max="2" width="10.33203125" style="12" customWidth="1"/>
    <col min="3" max="3" width="3.88671875" style="12" customWidth="1"/>
    <col min="4" max="4" width="40.6640625" style="12" customWidth="1"/>
    <col min="5" max="5" width="25.5546875" style="12" bestFit="1" customWidth="1"/>
    <col min="6" max="8" width="20.6640625" style="12" customWidth="1"/>
    <col min="9" max="196" width="9.109375" style="12"/>
    <col min="197" max="197" width="9.33203125" style="12" customWidth="1"/>
    <col min="198" max="198" width="6.6640625" style="12" customWidth="1"/>
    <col min="199" max="199" width="40.6640625" style="12" customWidth="1"/>
    <col min="200" max="203" width="9.33203125" style="12" customWidth="1"/>
    <col min="204" max="452" width="9.109375" style="12"/>
    <col min="453" max="453" width="9.33203125" style="12" customWidth="1"/>
    <col min="454" max="454" width="6.6640625" style="12" customWidth="1"/>
    <col min="455" max="455" width="40.6640625" style="12" customWidth="1"/>
    <col min="456" max="459" width="9.33203125" style="12" customWidth="1"/>
    <col min="460" max="708" width="9.109375" style="12"/>
    <col min="709" max="709" width="9.33203125" style="12" customWidth="1"/>
    <col min="710" max="710" width="6.6640625" style="12" customWidth="1"/>
    <col min="711" max="711" width="40.6640625" style="12" customWidth="1"/>
    <col min="712" max="715" width="9.33203125" style="12" customWidth="1"/>
    <col min="716" max="964" width="9.109375" style="12"/>
    <col min="965" max="965" width="9.33203125" style="12" customWidth="1"/>
    <col min="966" max="966" width="6.6640625" style="12" customWidth="1"/>
    <col min="967" max="967" width="40.6640625" style="12" customWidth="1"/>
    <col min="968" max="971" width="9.33203125" style="12" customWidth="1"/>
    <col min="972" max="1220" width="9.109375" style="12"/>
    <col min="1221" max="1221" width="9.33203125" style="12" customWidth="1"/>
    <col min="1222" max="1222" width="6.6640625" style="12" customWidth="1"/>
    <col min="1223" max="1223" width="40.6640625" style="12" customWidth="1"/>
    <col min="1224" max="1227" width="9.33203125" style="12" customWidth="1"/>
    <col min="1228" max="1476" width="9.109375" style="12"/>
    <col min="1477" max="1477" width="9.33203125" style="12" customWidth="1"/>
    <col min="1478" max="1478" width="6.6640625" style="12" customWidth="1"/>
    <col min="1479" max="1479" width="40.6640625" style="12" customWidth="1"/>
    <col min="1480" max="1483" width="9.33203125" style="12" customWidth="1"/>
    <col min="1484" max="1732" width="9.109375" style="12"/>
    <col min="1733" max="1733" width="9.33203125" style="12" customWidth="1"/>
    <col min="1734" max="1734" width="6.6640625" style="12" customWidth="1"/>
    <col min="1735" max="1735" width="40.6640625" style="12" customWidth="1"/>
    <col min="1736" max="1739" width="9.33203125" style="12" customWidth="1"/>
    <col min="1740" max="1988" width="9.109375" style="12"/>
    <col min="1989" max="1989" width="9.33203125" style="12" customWidth="1"/>
    <col min="1990" max="1990" width="6.6640625" style="12" customWidth="1"/>
    <col min="1991" max="1991" width="40.6640625" style="12" customWidth="1"/>
    <col min="1992" max="1995" width="9.33203125" style="12" customWidth="1"/>
    <col min="1996" max="2244" width="9.109375" style="12"/>
    <col min="2245" max="2245" width="9.33203125" style="12" customWidth="1"/>
    <col min="2246" max="2246" width="6.6640625" style="12" customWidth="1"/>
    <col min="2247" max="2247" width="40.6640625" style="12" customWidth="1"/>
    <col min="2248" max="2251" width="9.33203125" style="12" customWidth="1"/>
    <col min="2252" max="2500" width="9.109375" style="12"/>
    <col min="2501" max="2501" width="9.33203125" style="12" customWidth="1"/>
    <col min="2502" max="2502" width="6.6640625" style="12" customWidth="1"/>
    <col min="2503" max="2503" width="40.6640625" style="12" customWidth="1"/>
    <col min="2504" max="2507" width="9.33203125" style="12" customWidth="1"/>
    <col min="2508" max="2756" width="9.109375" style="12"/>
    <col min="2757" max="2757" width="9.33203125" style="12" customWidth="1"/>
    <col min="2758" max="2758" width="6.6640625" style="12" customWidth="1"/>
    <col min="2759" max="2759" width="40.6640625" style="12" customWidth="1"/>
    <col min="2760" max="2763" width="9.33203125" style="12" customWidth="1"/>
    <col min="2764" max="3012" width="9.109375" style="12"/>
    <col min="3013" max="3013" width="9.33203125" style="12" customWidth="1"/>
    <col min="3014" max="3014" width="6.6640625" style="12" customWidth="1"/>
    <col min="3015" max="3015" width="40.6640625" style="12" customWidth="1"/>
    <col min="3016" max="3019" width="9.33203125" style="12" customWidth="1"/>
    <col min="3020" max="3268" width="9.109375" style="12"/>
    <col min="3269" max="3269" width="9.33203125" style="12" customWidth="1"/>
    <col min="3270" max="3270" width="6.6640625" style="12" customWidth="1"/>
    <col min="3271" max="3271" width="40.6640625" style="12" customWidth="1"/>
    <col min="3272" max="3275" width="9.33203125" style="12" customWidth="1"/>
    <col min="3276" max="3524" width="9.109375" style="12"/>
    <col min="3525" max="3525" width="9.33203125" style="12" customWidth="1"/>
    <col min="3526" max="3526" width="6.6640625" style="12" customWidth="1"/>
    <col min="3527" max="3527" width="40.6640625" style="12" customWidth="1"/>
    <col min="3528" max="3531" width="9.33203125" style="12" customWidth="1"/>
    <col min="3532" max="3780" width="9.109375" style="12"/>
    <col min="3781" max="3781" width="9.33203125" style="12" customWidth="1"/>
    <col min="3782" max="3782" width="6.6640625" style="12" customWidth="1"/>
    <col min="3783" max="3783" width="40.6640625" style="12" customWidth="1"/>
    <col min="3784" max="3787" width="9.33203125" style="12" customWidth="1"/>
    <col min="3788" max="4036" width="9.109375" style="12"/>
    <col min="4037" max="4037" width="9.33203125" style="12" customWidth="1"/>
    <col min="4038" max="4038" width="6.6640625" style="12" customWidth="1"/>
    <col min="4039" max="4039" width="40.6640625" style="12" customWidth="1"/>
    <col min="4040" max="4043" width="9.33203125" style="12" customWidth="1"/>
    <col min="4044" max="4292" width="9.109375" style="12"/>
    <col min="4293" max="4293" width="9.33203125" style="12" customWidth="1"/>
    <col min="4294" max="4294" width="6.6640625" style="12" customWidth="1"/>
    <col min="4295" max="4295" width="40.6640625" style="12" customWidth="1"/>
    <col min="4296" max="4299" width="9.33203125" style="12" customWidth="1"/>
    <col min="4300" max="4548" width="9.109375" style="12"/>
    <col min="4549" max="4549" width="9.33203125" style="12" customWidth="1"/>
    <col min="4550" max="4550" width="6.6640625" style="12" customWidth="1"/>
    <col min="4551" max="4551" width="40.6640625" style="12" customWidth="1"/>
    <col min="4552" max="4555" width="9.33203125" style="12" customWidth="1"/>
    <col min="4556" max="4804" width="9.109375" style="12"/>
    <col min="4805" max="4805" width="9.33203125" style="12" customWidth="1"/>
    <col min="4806" max="4806" width="6.6640625" style="12" customWidth="1"/>
    <col min="4807" max="4807" width="40.6640625" style="12" customWidth="1"/>
    <col min="4808" max="4811" width="9.33203125" style="12" customWidth="1"/>
    <col min="4812" max="5060" width="9.109375" style="12"/>
    <col min="5061" max="5061" width="9.33203125" style="12" customWidth="1"/>
    <col min="5062" max="5062" width="6.6640625" style="12" customWidth="1"/>
    <col min="5063" max="5063" width="40.6640625" style="12" customWidth="1"/>
    <col min="5064" max="5067" width="9.33203125" style="12" customWidth="1"/>
    <col min="5068" max="5316" width="9.109375" style="12"/>
    <col min="5317" max="5317" width="9.33203125" style="12" customWidth="1"/>
    <col min="5318" max="5318" width="6.6640625" style="12" customWidth="1"/>
    <col min="5319" max="5319" width="40.6640625" style="12" customWidth="1"/>
    <col min="5320" max="5323" width="9.33203125" style="12" customWidth="1"/>
    <col min="5324" max="5572" width="9.109375" style="12"/>
    <col min="5573" max="5573" width="9.33203125" style="12" customWidth="1"/>
    <col min="5574" max="5574" width="6.6640625" style="12" customWidth="1"/>
    <col min="5575" max="5575" width="40.6640625" style="12" customWidth="1"/>
    <col min="5576" max="5579" width="9.33203125" style="12" customWidth="1"/>
    <col min="5580" max="5828" width="9.109375" style="12"/>
    <col min="5829" max="5829" width="9.33203125" style="12" customWidth="1"/>
    <col min="5830" max="5830" width="6.6640625" style="12" customWidth="1"/>
    <col min="5831" max="5831" width="40.6640625" style="12" customWidth="1"/>
    <col min="5832" max="5835" width="9.33203125" style="12" customWidth="1"/>
    <col min="5836" max="6084" width="9.109375" style="12"/>
    <col min="6085" max="6085" width="9.33203125" style="12" customWidth="1"/>
    <col min="6086" max="6086" width="6.6640625" style="12" customWidth="1"/>
    <col min="6087" max="6087" width="40.6640625" style="12" customWidth="1"/>
    <col min="6088" max="6091" width="9.33203125" style="12" customWidth="1"/>
    <col min="6092" max="6340" width="9.109375" style="12"/>
    <col min="6341" max="6341" width="9.33203125" style="12" customWidth="1"/>
    <col min="6342" max="6342" width="6.6640625" style="12" customWidth="1"/>
    <col min="6343" max="6343" width="40.6640625" style="12" customWidth="1"/>
    <col min="6344" max="6347" width="9.33203125" style="12" customWidth="1"/>
    <col min="6348" max="6596" width="9.109375" style="12"/>
    <col min="6597" max="6597" width="9.33203125" style="12" customWidth="1"/>
    <col min="6598" max="6598" width="6.6640625" style="12" customWidth="1"/>
    <col min="6599" max="6599" width="40.6640625" style="12" customWidth="1"/>
    <col min="6600" max="6603" width="9.33203125" style="12" customWidth="1"/>
    <col min="6604" max="6852" width="9.109375" style="12"/>
    <col min="6853" max="6853" width="9.33203125" style="12" customWidth="1"/>
    <col min="6854" max="6854" width="6.6640625" style="12" customWidth="1"/>
    <col min="6855" max="6855" width="40.6640625" style="12" customWidth="1"/>
    <col min="6856" max="6859" width="9.33203125" style="12" customWidth="1"/>
    <col min="6860" max="7108" width="9.109375" style="12"/>
    <col min="7109" max="7109" width="9.33203125" style="12" customWidth="1"/>
    <col min="7110" max="7110" width="6.6640625" style="12" customWidth="1"/>
    <col min="7111" max="7111" width="40.6640625" style="12" customWidth="1"/>
    <col min="7112" max="7115" width="9.33203125" style="12" customWidth="1"/>
    <col min="7116" max="7364" width="9.109375" style="12"/>
    <col min="7365" max="7365" width="9.33203125" style="12" customWidth="1"/>
    <col min="7366" max="7366" width="6.6640625" style="12" customWidth="1"/>
    <col min="7367" max="7367" width="40.6640625" style="12" customWidth="1"/>
    <col min="7368" max="7371" width="9.33203125" style="12" customWidth="1"/>
    <col min="7372" max="7620" width="9.109375" style="12"/>
    <col min="7621" max="7621" width="9.33203125" style="12" customWidth="1"/>
    <col min="7622" max="7622" width="6.6640625" style="12" customWidth="1"/>
    <col min="7623" max="7623" width="40.6640625" style="12" customWidth="1"/>
    <col min="7624" max="7627" width="9.33203125" style="12" customWidth="1"/>
    <col min="7628" max="7876" width="9.109375" style="12"/>
    <col min="7877" max="7877" width="9.33203125" style="12" customWidth="1"/>
    <col min="7878" max="7878" width="6.6640625" style="12" customWidth="1"/>
    <col min="7879" max="7879" width="40.6640625" style="12" customWidth="1"/>
    <col min="7880" max="7883" width="9.33203125" style="12" customWidth="1"/>
    <col min="7884" max="8132" width="9.109375" style="12"/>
    <col min="8133" max="8133" width="9.33203125" style="12" customWidth="1"/>
    <col min="8134" max="8134" width="6.6640625" style="12" customWidth="1"/>
    <col min="8135" max="8135" width="40.6640625" style="12" customWidth="1"/>
    <col min="8136" max="8139" width="9.33203125" style="12" customWidth="1"/>
    <col min="8140" max="8388" width="9.109375" style="12"/>
    <col min="8389" max="8389" width="9.33203125" style="12" customWidth="1"/>
    <col min="8390" max="8390" width="6.6640625" style="12" customWidth="1"/>
    <col min="8391" max="8391" width="40.6640625" style="12" customWidth="1"/>
    <col min="8392" max="8395" width="9.33203125" style="12" customWidth="1"/>
    <col min="8396" max="8644" width="9.109375" style="12"/>
    <col min="8645" max="8645" width="9.33203125" style="12" customWidth="1"/>
    <col min="8646" max="8646" width="6.6640625" style="12" customWidth="1"/>
    <col min="8647" max="8647" width="40.6640625" style="12" customWidth="1"/>
    <col min="8648" max="8651" width="9.33203125" style="12" customWidth="1"/>
    <col min="8652" max="8900" width="9.109375" style="12"/>
    <col min="8901" max="8901" width="9.33203125" style="12" customWidth="1"/>
    <col min="8902" max="8902" width="6.6640625" style="12" customWidth="1"/>
    <col min="8903" max="8903" width="40.6640625" style="12" customWidth="1"/>
    <col min="8904" max="8907" width="9.33203125" style="12" customWidth="1"/>
    <col min="8908" max="9156" width="9.109375" style="12"/>
    <col min="9157" max="9157" width="9.33203125" style="12" customWidth="1"/>
    <col min="9158" max="9158" width="6.6640625" style="12" customWidth="1"/>
    <col min="9159" max="9159" width="40.6640625" style="12" customWidth="1"/>
    <col min="9160" max="9163" width="9.33203125" style="12" customWidth="1"/>
    <col min="9164" max="9412" width="9.109375" style="12"/>
    <col min="9413" max="9413" width="9.33203125" style="12" customWidth="1"/>
    <col min="9414" max="9414" width="6.6640625" style="12" customWidth="1"/>
    <col min="9415" max="9415" width="40.6640625" style="12" customWidth="1"/>
    <col min="9416" max="9419" width="9.33203125" style="12" customWidth="1"/>
    <col min="9420" max="9668" width="9.109375" style="12"/>
    <col min="9669" max="9669" width="9.33203125" style="12" customWidth="1"/>
    <col min="9670" max="9670" width="6.6640625" style="12" customWidth="1"/>
    <col min="9671" max="9671" width="40.6640625" style="12" customWidth="1"/>
    <col min="9672" max="9675" width="9.33203125" style="12" customWidth="1"/>
    <col min="9676" max="9924" width="9.109375" style="12"/>
    <col min="9925" max="9925" width="9.33203125" style="12" customWidth="1"/>
    <col min="9926" max="9926" width="6.6640625" style="12" customWidth="1"/>
    <col min="9927" max="9927" width="40.6640625" style="12" customWidth="1"/>
    <col min="9928" max="9931" width="9.33203125" style="12" customWidth="1"/>
    <col min="9932" max="10180" width="9.109375" style="12"/>
    <col min="10181" max="10181" width="9.33203125" style="12" customWidth="1"/>
    <col min="10182" max="10182" width="6.6640625" style="12" customWidth="1"/>
    <col min="10183" max="10183" width="40.6640625" style="12" customWidth="1"/>
    <col min="10184" max="10187" width="9.33203125" style="12" customWidth="1"/>
    <col min="10188" max="10436" width="9.109375" style="12"/>
    <col min="10437" max="10437" width="9.33203125" style="12" customWidth="1"/>
    <col min="10438" max="10438" width="6.6640625" style="12" customWidth="1"/>
    <col min="10439" max="10439" width="40.6640625" style="12" customWidth="1"/>
    <col min="10440" max="10443" width="9.33203125" style="12" customWidth="1"/>
    <col min="10444" max="10692" width="9.109375" style="12"/>
    <col min="10693" max="10693" width="9.33203125" style="12" customWidth="1"/>
    <col min="10694" max="10694" width="6.6640625" style="12" customWidth="1"/>
    <col min="10695" max="10695" width="40.6640625" style="12" customWidth="1"/>
    <col min="10696" max="10699" width="9.33203125" style="12" customWidth="1"/>
    <col min="10700" max="10948" width="9.109375" style="12"/>
    <col min="10949" max="10949" width="9.33203125" style="12" customWidth="1"/>
    <col min="10950" max="10950" width="6.6640625" style="12" customWidth="1"/>
    <col min="10951" max="10951" width="40.6640625" style="12" customWidth="1"/>
    <col min="10952" max="10955" width="9.33203125" style="12" customWidth="1"/>
    <col min="10956" max="11204" width="9.109375" style="12"/>
    <col min="11205" max="11205" width="9.33203125" style="12" customWidth="1"/>
    <col min="11206" max="11206" width="6.6640625" style="12" customWidth="1"/>
    <col min="11207" max="11207" width="40.6640625" style="12" customWidth="1"/>
    <col min="11208" max="11211" width="9.33203125" style="12" customWidth="1"/>
    <col min="11212" max="11460" width="9.109375" style="12"/>
    <col min="11461" max="11461" width="9.33203125" style="12" customWidth="1"/>
    <col min="11462" max="11462" width="6.6640625" style="12" customWidth="1"/>
    <col min="11463" max="11463" width="40.6640625" style="12" customWidth="1"/>
    <col min="11464" max="11467" width="9.33203125" style="12" customWidth="1"/>
    <col min="11468" max="11716" width="9.109375" style="12"/>
    <col min="11717" max="11717" width="9.33203125" style="12" customWidth="1"/>
    <col min="11718" max="11718" width="6.6640625" style="12" customWidth="1"/>
    <col min="11719" max="11719" width="40.6640625" style="12" customWidth="1"/>
    <col min="11720" max="11723" width="9.33203125" style="12" customWidth="1"/>
    <col min="11724" max="11972" width="9.109375" style="12"/>
    <col min="11973" max="11973" width="9.33203125" style="12" customWidth="1"/>
    <col min="11974" max="11974" width="6.6640625" style="12" customWidth="1"/>
    <col min="11975" max="11975" width="40.6640625" style="12" customWidth="1"/>
    <col min="11976" max="11979" width="9.33203125" style="12" customWidth="1"/>
    <col min="11980" max="12228" width="9.109375" style="12"/>
    <col min="12229" max="12229" width="9.33203125" style="12" customWidth="1"/>
    <col min="12230" max="12230" width="6.6640625" style="12" customWidth="1"/>
    <col min="12231" max="12231" width="40.6640625" style="12" customWidth="1"/>
    <col min="12232" max="12235" width="9.33203125" style="12" customWidth="1"/>
    <col min="12236" max="12484" width="9.109375" style="12"/>
    <col min="12485" max="12485" width="9.33203125" style="12" customWidth="1"/>
    <col min="12486" max="12486" width="6.6640625" style="12" customWidth="1"/>
    <col min="12487" max="12487" width="40.6640625" style="12" customWidth="1"/>
    <col min="12488" max="12491" width="9.33203125" style="12" customWidth="1"/>
    <col min="12492" max="12740" width="9.109375" style="12"/>
    <col min="12741" max="12741" width="9.33203125" style="12" customWidth="1"/>
    <col min="12742" max="12742" width="6.6640625" style="12" customWidth="1"/>
    <col min="12743" max="12743" width="40.6640625" style="12" customWidth="1"/>
    <col min="12744" max="12747" width="9.33203125" style="12" customWidth="1"/>
    <col min="12748" max="12996" width="9.109375" style="12"/>
    <col min="12997" max="12997" width="9.33203125" style="12" customWidth="1"/>
    <col min="12998" max="12998" width="6.6640625" style="12" customWidth="1"/>
    <col min="12999" max="12999" width="40.6640625" style="12" customWidth="1"/>
    <col min="13000" max="13003" width="9.33203125" style="12" customWidth="1"/>
    <col min="13004" max="13252" width="9.109375" style="12"/>
    <col min="13253" max="13253" width="9.33203125" style="12" customWidth="1"/>
    <col min="13254" max="13254" width="6.6640625" style="12" customWidth="1"/>
    <col min="13255" max="13255" width="40.6640625" style="12" customWidth="1"/>
    <col min="13256" max="13259" width="9.33203125" style="12" customWidth="1"/>
    <col min="13260" max="13508" width="9.109375" style="12"/>
    <col min="13509" max="13509" width="9.33203125" style="12" customWidth="1"/>
    <col min="13510" max="13510" width="6.6640625" style="12" customWidth="1"/>
    <col min="13511" max="13511" width="40.6640625" style="12" customWidth="1"/>
    <col min="13512" max="13515" width="9.33203125" style="12" customWidth="1"/>
    <col min="13516" max="13764" width="9.109375" style="12"/>
    <col min="13765" max="13765" width="9.33203125" style="12" customWidth="1"/>
    <col min="13766" max="13766" width="6.6640625" style="12" customWidth="1"/>
    <col min="13767" max="13767" width="40.6640625" style="12" customWidth="1"/>
    <col min="13768" max="13771" width="9.33203125" style="12" customWidth="1"/>
    <col min="13772" max="14020" width="9.109375" style="12"/>
    <col min="14021" max="14021" width="9.33203125" style="12" customWidth="1"/>
    <col min="14022" max="14022" width="6.6640625" style="12" customWidth="1"/>
    <col min="14023" max="14023" width="40.6640625" style="12" customWidth="1"/>
    <col min="14024" max="14027" width="9.33203125" style="12" customWidth="1"/>
    <col min="14028" max="14276" width="9.109375" style="12"/>
    <col min="14277" max="14277" width="9.33203125" style="12" customWidth="1"/>
    <col min="14278" max="14278" width="6.6640625" style="12" customWidth="1"/>
    <col min="14279" max="14279" width="40.6640625" style="12" customWidth="1"/>
    <col min="14280" max="14283" width="9.33203125" style="12" customWidth="1"/>
    <col min="14284" max="14532" width="9.109375" style="12"/>
    <col min="14533" max="14533" width="9.33203125" style="12" customWidth="1"/>
    <col min="14534" max="14534" width="6.6640625" style="12" customWidth="1"/>
    <col min="14535" max="14535" width="40.6640625" style="12" customWidth="1"/>
    <col min="14536" max="14539" width="9.33203125" style="12" customWidth="1"/>
    <col min="14540" max="14788" width="9.109375" style="12"/>
    <col min="14789" max="14789" width="9.33203125" style="12" customWidth="1"/>
    <col min="14790" max="14790" width="6.6640625" style="12" customWidth="1"/>
    <col min="14791" max="14791" width="40.6640625" style="12" customWidth="1"/>
    <col min="14792" max="14795" width="9.33203125" style="12" customWidth="1"/>
    <col min="14796" max="15044" width="9.109375" style="12"/>
    <col min="15045" max="15045" width="9.33203125" style="12" customWidth="1"/>
    <col min="15046" max="15046" width="6.6640625" style="12" customWidth="1"/>
    <col min="15047" max="15047" width="40.6640625" style="12" customWidth="1"/>
    <col min="15048" max="15051" width="9.33203125" style="12" customWidth="1"/>
    <col min="15052" max="15300" width="9.109375" style="12"/>
    <col min="15301" max="15301" width="9.33203125" style="12" customWidth="1"/>
    <col min="15302" max="15302" width="6.6640625" style="12" customWidth="1"/>
    <col min="15303" max="15303" width="40.6640625" style="12" customWidth="1"/>
    <col min="15304" max="15307" width="9.33203125" style="12" customWidth="1"/>
    <col min="15308" max="15556" width="9.109375" style="12"/>
    <col min="15557" max="15557" width="9.33203125" style="12" customWidth="1"/>
    <col min="15558" max="15558" width="6.6640625" style="12" customWidth="1"/>
    <col min="15559" max="15559" width="40.6640625" style="12" customWidth="1"/>
    <col min="15560" max="15563" width="9.33203125" style="12" customWidth="1"/>
    <col min="15564" max="15812" width="9.109375" style="12"/>
    <col min="15813" max="15813" width="9.33203125" style="12" customWidth="1"/>
    <col min="15814" max="15814" width="6.6640625" style="12" customWidth="1"/>
    <col min="15815" max="15815" width="40.6640625" style="12" customWidth="1"/>
    <col min="15816" max="15819" width="9.33203125" style="12" customWidth="1"/>
    <col min="15820" max="16068" width="9.109375" style="12"/>
    <col min="16069" max="16069" width="9.33203125" style="12" customWidth="1"/>
    <col min="16070" max="16070" width="6.6640625" style="12" customWidth="1"/>
    <col min="16071" max="16071" width="40.6640625" style="12" customWidth="1"/>
    <col min="16072" max="16075" width="9.33203125" style="12" customWidth="1"/>
    <col min="16076" max="16384" width="9.109375" style="12"/>
  </cols>
  <sheetData>
    <row r="1" spans="1:8" x14ac:dyDescent="0.25">
      <c r="A1" s="22" t="s">
        <v>2793</v>
      </c>
      <c r="B1" s="587"/>
      <c r="C1" s="587"/>
      <c r="D1" s="587"/>
      <c r="E1" s="771" t="s">
        <v>2794</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3"/>
      <c r="H3" s="173"/>
    </row>
    <row r="4" spans="1:8" x14ac:dyDescent="0.25">
      <c r="A4" s="668"/>
      <c r="B4" s="668"/>
      <c r="C4" s="669"/>
      <c r="D4" s="15"/>
      <c r="E4" s="17"/>
      <c r="F4" s="17"/>
      <c r="G4" s="15"/>
      <c r="H4" s="15"/>
    </row>
    <row r="5" spans="1:8" ht="66" x14ac:dyDescent="0.25">
      <c r="A5" s="668" t="s">
        <v>5524</v>
      </c>
      <c r="B5" s="668"/>
      <c r="C5" s="669"/>
      <c r="D5" s="32" t="s">
        <v>2795</v>
      </c>
      <c r="E5" s="17"/>
      <c r="F5" s="17"/>
      <c r="G5" s="191"/>
      <c r="H5" s="190"/>
    </row>
    <row r="6" spans="1:8" ht="26.4" x14ac:dyDescent="0.25">
      <c r="A6" s="668"/>
      <c r="B6" s="668" t="s">
        <v>2799</v>
      </c>
      <c r="C6" s="212"/>
      <c r="D6" s="33" t="s">
        <v>4386</v>
      </c>
      <c r="E6" s="17"/>
      <c r="F6" s="17"/>
      <c r="G6" s="191"/>
      <c r="H6" s="190"/>
    </row>
    <row r="7" spans="1:8" ht="15.6" x14ac:dyDescent="0.25">
      <c r="A7" s="668"/>
      <c r="B7" s="668"/>
      <c r="C7" s="669" t="s">
        <v>39</v>
      </c>
      <c r="D7" s="620" t="s">
        <v>2872</v>
      </c>
      <c r="E7" s="17" t="s">
        <v>2269</v>
      </c>
      <c r="F7" s="17">
        <v>190</v>
      </c>
      <c r="G7" s="187"/>
      <c r="H7" s="190">
        <f>F7*G7</f>
        <v>0</v>
      </c>
    </row>
    <row r="8" spans="1:8" ht="15.6" x14ac:dyDescent="0.25">
      <c r="A8" s="668"/>
      <c r="B8" s="668"/>
      <c r="C8" s="669" t="s">
        <v>59</v>
      </c>
      <c r="D8" s="33" t="s">
        <v>2873</v>
      </c>
      <c r="E8" s="17" t="s">
        <v>2269</v>
      </c>
      <c r="F8" s="17">
        <v>40</v>
      </c>
      <c r="G8" s="187"/>
      <c r="H8" s="190">
        <f>F8*G8</f>
        <v>0</v>
      </c>
    </row>
    <row r="9" spans="1:8" x14ac:dyDescent="0.25">
      <c r="A9" s="668"/>
      <c r="B9" s="668" t="s">
        <v>2802</v>
      </c>
      <c r="C9" s="669"/>
      <c r="D9" s="33" t="s">
        <v>6748</v>
      </c>
      <c r="E9" s="17"/>
      <c r="F9" s="17"/>
      <c r="G9" s="191"/>
      <c r="H9" s="190"/>
    </row>
    <row r="10" spans="1:8" ht="26.4" x14ac:dyDescent="0.25">
      <c r="A10" s="668"/>
      <c r="B10" s="212"/>
      <c r="C10" s="669" t="s">
        <v>37</v>
      </c>
      <c r="D10" s="33" t="s">
        <v>6701</v>
      </c>
      <c r="E10" s="17" t="s">
        <v>429</v>
      </c>
      <c r="F10" s="17">
        <v>20</v>
      </c>
      <c r="G10" s="187"/>
      <c r="H10" s="190">
        <f>F10*G10</f>
        <v>0</v>
      </c>
    </row>
    <row r="11" spans="1:8" ht="26.4" x14ac:dyDescent="0.25">
      <c r="A11" s="668"/>
      <c r="B11" s="668"/>
      <c r="C11" s="669" t="s">
        <v>59</v>
      </c>
      <c r="D11" s="33" t="s">
        <v>6702</v>
      </c>
      <c r="E11" s="17" t="s">
        <v>429</v>
      </c>
      <c r="F11" s="17">
        <v>39</v>
      </c>
      <c r="G11" s="187"/>
      <c r="H11" s="190">
        <f>F11*G11</f>
        <v>0</v>
      </c>
    </row>
    <row r="12" spans="1:8" x14ac:dyDescent="0.25">
      <c r="A12" s="668"/>
      <c r="B12" s="668" t="s">
        <v>2804</v>
      </c>
      <c r="C12" s="212"/>
      <c r="D12" s="33" t="s">
        <v>6749</v>
      </c>
      <c r="E12" s="17"/>
      <c r="F12" s="17"/>
      <c r="G12" s="191"/>
      <c r="H12" s="190"/>
    </row>
    <row r="13" spans="1:8" ht="26.4" x14ac:dyDescent="0.25">
      <c r="A13" s="668"/>
      <c r="B13" s="668"/>
      <c r="C13" s="669" t="s">
        <v>59</v>
      </c>
      <c r="D13" s="33" t="s">
        <v>6703</v>
      </c>
      <c r="E13" s="17" t="s">
        <v>429</v>
      </c>
      <c r="F13" s="17">
        <v>65</v>
      </c>
      <c r="G13" s="187"/>
      <c r="H13" s="190">
        <f>F13*G13</f>
        <v>0</v>
      </c>
    </row>
    <row r="14" spans="1:8" x14ac:dyDescent="0.25">
      <c r="A14" s="668" t="s">
        <v>2812</v>
      </c>
      <c r="B14" s="668"/>
      <c r="C14" s="669"/>
      <c r="D14" s="32" t="s">
        <v>2813</v>
      </c>
      <c r="E14" s="17"/>
      <c r="F14" s="17"/>
      <c r="G14" s="191"/>
      <c r="H14" s="190"/>
    </row>
    <row r="15" spans="1:8" x14ac:dyDescent="0.25">
      <c r="A15" s="668"/>
      <c r="B15" s="668" t="s">
        <v>2814</v>
      </c>
      <c r="C15" s="669"/>
      <c r="D15" s="620" t="s">
        <v>2816</v>
      </c>
      <c r="E15" s="17"/>
      <c r="F15" s="17"/>
      <c r="G15" s="191"/>
      <c r="H15" s="190"/>
    </row>
    <row r="16" spans="1:8" ht="15.6" x14ac:dyDescent="0.25">
      <c r="A16" s="668"/>
      <c r="B16" s="668"/>
      <c r="C16" s="669" t="s">
        <v>37</v>
      </c>
      <c r="D16" s="620" t="s">
        <v>2817</v>
      </c>
      <c r="E16" s="17" t="s">
        <v>2269</v>
      </c>
      <c r="F16" s="17">
        <v>330</v>
      </c>
      <c r="G16" s="187"/>
      <c r="H16" s="190">
        <f>F16*G16</f>
        <v>0</v>
      </c>
    </row>
    <row r="17" spans="1:8" ht="26.4" x14ac:dyDescent="0.25">
      <c r="A17" s="668"/>
      <c r="B17" s="668" t="s">
        <v>2815</v>
      </c>
      <c r="C17" s="669"/>
      <c r="D17" s="620" t="s">
        <v>2820</v>
      </c>
      <c r="E17" s="17"/>
      <c r="F17" s="17"/>
      <c r="G17" s="191"/>
      <c r="H17" s="190"/>
    </row>
    <row r="18" spans="1:8" ht="15.6" x14ac:dyDescent="0.25">
      <c r="A18" s="668"/>
      <c r="B18" s="668"/>
      <c r="C18" s="669" t="s">
        <v>37</v>
      </c>
      <c r="D18" s="33" t="s">
        <v>2818</v>
      </c>
      <c r="E18" s="17" t="s">
        <v>2269</v>
      </c>
      <c r="F18" s="17">
        <v>330</v>
      </c>
      <c r="G18" s="187"/>
      <c r="H18" s="190">
        <f>F18*G18</f>
        <v>0</v>
      </c>
    </row>
    <row r="19" spans="1:8" ht="26.4" x14ac:dyDescent="0.25">
      <c r="A19" s="668" t="s">
        <v>2821</v>
      </c>
      <c r="B19" s="668"/>
      <c r="C19" s="669"/>
      <c r="D19" s="32" t="s">
        <v>6750</v>
      </c>
      <c r="E19" s="17"/>
      <c r="F19" s="17"/>
      <c r="G19" s="191"/>
      <c r="H19" s="190"/>
    </row>
    <row r="20" spans="1:8" x14ac:dyDescent="0.25">
      <c r="A20" s="668"/>
      <c r="B20" s="668" t="s">
        <v>2823</v>
      </c>
      <c r="C20" s="669"/>
      <c r="D20" s="620" t="s">
        <v>6726</v>
      </c>
      <c r="E20" s="17"/>
      <c r="F20" s="17"/>
      <c r="G20" s="191"/>
      <c r="H20" s="190"/>
    </row>
    <row r="21" spans="1:8" x14ac:dyDescent="0.25">
      <c r="A21" s="668"/>
      <c r="B21" s="668"/>
      <c r="C21" s="669"/>
      <c r="D21" s="620" t="s">
        <v>6594</v>
      </c>
      <c r="E21" s="17" t="s">
        <v>136</v>
      </c>
      <c r="F21" s="17">
        <v>80</v>
      </c>
      <c r="G21" s="187"/>
      <c r="H21" s="190">
        <f t="shared" ref="H21:H24" si="0">F21*G21</f>
        <v>0</v>
      </c>
    </row>
    <row r="22" spans="1:8" x14ac:dyDescent="0.25">
      <c r="A22" s="668"/>
      <c r="B22" s="668"/>
      <c r="C22" s="669"/>
      <c r="D22" s="620" t="s">
        <v>4426</v>
      </c>
      <c r="E22" s="17" t="s">
        <v>136</v>
      </c>
      <c r="F22" s="17">
        <v>158</v>
      </c>
      <c r="G22" s="187"/>
      <c r="H22" s="190">
        <f t="shared" si="0"/>
        <v>0</v>
      </c>
    </row>
    <row r="23" spans="1:8" x14ac:dyDescent="0.25">
      <c r="A23" s="668"/>
      <c r="B23" s="668"/>
      <c r="C23" s="669"/>
      <c r="D23" s="620" t="s">
        <v>6595</v>
      </c>
      <c r="E23" s="17" t="s">
        <v>136</v>
      </c>
      <c r="F23" s="17">
        <v>190</v>
      </c>
      <c r="G23" s="187"/>
      <c r="H23" s="190">
        <f t="shared" si="0"/>
        <v>0</v>
      </c>
    </row>
    <row r="24" spans="1:8" x14ac:dyDescent="0.25">
      <c r="A24" s="668"/>
      <c r="B24" s="668"/>
      <c r="C24" s="669"/>
      <c r="D24" s="620" t="s">
        <v>6596</v>
      </c>
      <c r="E24" s="17" t="s">
        <v>136</v>
      </c>
      <c r="F24" s="17">
        <v>212</v>
      </c>
      <c r="G24" s="187"/>
      <c r="H24" s="190">
        <f t="shared" si="0"/>
        <v>0</v>
      </c>
    </row>
    <row r="25" spans="1:8" x14ac:dyDescent="0.25">
      <c r="A25" s="668" t="s">
        <v>2824</v>
      </c>
      <c r="B25" s="668"/>
      <c r="C25" s="669"/>
      <c r="D25" s="32" t="s">
        <v>5025</v>
      </c>
      <c r="E25" s="17"/>
      <c r="F25" s="17"/>
      <c r="G25" s="191"/>
      <c r="H25" s="190"/>
    </row>
    <row r="26" spans="1:8" ht="26.4" x14ac:dyDescent="0.25">
      <c r="A26" s="668"/>
      <c r="B26" s="668" t="s">
        <v>2825</v>
      </c>
      <c r="C26" s="669"/>
      <c r="D26" s="33" t="s">
        <v>5638</v>
      </c>
      <c r="E26" s="17" t="s">
        <v>429</v>
      </c>
      <c r="F26" s="17">
        <v>60</v>
      </c>
      <c r="G26" s="187"/>
      <c r="H26" s="190">
        <f>F26*G26</f>
        <v>0</v>
      </c>
    </row>
    <row r="27" spans="1:8" ht="26.4" x14ac:dyDescent="0.25">
      <c r="A27" s="668"/>
      <c r="B27" s="668" t="s">
        <v>2826</v>
      </c>
      <c r="C27" s="669"/>
      <c r="D27" s="33" t="s">
        <v>2827</v>
      </c>
      <c r="E27" s="17" t="s">
        <v>2269</v>
      </c>
      <c r="F27" s="17">
        <v>3</v>
      </c>
      <c r="G27" s="187"/>
      <c r="H27" s="190">
        <f>F27*G27</f>
        <v>0</v>
      </c>
    </row>
    <row r="28" spans="1:8" ht="26.4" x14ac:dyDescent="0.25">
      <c r="A28" s="668" t="s">
        <v>2828</v>
      </c>
      <c r="B28" s="668"/>
      <c r="C28" s="669"/>
      <c r="D28" s="666" t="s">
        <v>6751</v>
      </c>
      <c r="E28" s="17"/>
      <c r="F28" s="17"/>
      <c r="G28" s="191"/>
      <c r="H28" s="190"/>
    </row>
    <row r="29" spans="1:8" ht="15.6" x14ac:dyDescent="0.25">
      <c r="A29" s="668"/>
      <c r="B29" s="668" t="s">
        <v>2829</v>
      </c>
      <c r="C29" s="669"/>
      <c r="D29" s="15" t="s">
        <v>2834</v>
      </c>
      <c r="E29" s="17" t="s">
        <v>124</v>
      </c>
      <c r="F29" s="17">
        <v>100</v>
      </c>
      <c r="G29" s="187"/>
      <c r="H29" s="190">
        <f>F29*G29</f>
        <v>0</v>
      </c>
    </row>
    <row r="30" spans="1:8" ht="26.4" x14ac:dyDescent="0.25">
      <c r="A30" s="668"/>
      <c r="B30" s="668" t="s">
        <v>2831</v>
      </c>
      <c r="C30" s="669"/>
      <c r="D30" s="33" t="s">
        <v>5028</v>
      </c>
      <c r="E30" s="17" t="s">
        <v>124</v>
      </c>
      <c r="F30" s="17">
        <v>100</v>
      </c>
      <c r="G30" s="187"/>
      <c r="H30" s="190">
        <f>F30*G30</f>
        <v>0</v>
      </c>
    </row>
    <row r="31" spans="1:8" ht="26.4" x14ac:dyDescent="0.25">
      <c r="A31" s="668"/>
      <c r="B31" s="668" t="s">
        <v>2832</v>
      </c>
      <c r="C31" s="669"/>
      <c r="D31" s="33" t="s">
        <v>2836</v>
      </c>
      <c r="E31" s="17" t="s">
        <v>124</v>
      </c>
      <c r="F31" s="17">
        <v>5</v>
      </c>
      <c r="G31" s="187"/>
      <c r="H31" s="190">
        <f>F31*G31</f>
        <v>0</v>
      </c>
    </row>
    <row r="32" spans="1:8" ht="26.4" x14ac:dyDescent="0.25">
      <c r="A32" s="668" t="s">
        <v>2839</v>
      </c>
      <c r="B32" s="668"/>
      <c r="C32" s="669"/>
      <c r="D32" s="32" t="s">
        <v>2838</v>
      </c>
      <c r="E32" s="17"/>
      <c r="F32" s="17"/>
      <c r="G32" s="191"/>
      <c r="H32" s="190"/>
    </row>
    <row r="33" spans="1:8" ht="15.6" x14ac:dyDescent="0.25">
      <c r="A33" s="668"/>
      <c r="B33" s="668" t="s">
        <v>2841</v>
      </c>
      <c r="C33" s="669"/>
      <c r="D33" s="620" t="s">
        <v>2872</v>
      </c>
      <c r="E33" s="17" t="s">
        <v>2269</v>
      </c>
      <c r="F33" s="17">
        <v>50</v>
      </c>
      <c r="G33" s="187"/>
      <c r="H33" s="190">
        <f>F33*G33</f>
        <v>0</v>
      </c>
    </row>
    <row r="34" spans="1:8" ht="15.6" x14ac:dyDescent="0.25">
      <c r="A34" s="668"/>
      <c r="B34" s="668" t="s">
        <v>2842</v>
      </c>
      <c r="C34" s="669"/>
      <c r="D34" s="33" t="s">
        <v>2878</v>
      </c>
      <c r="E34" s="17" t="s">
        <v>2269</v>
      </c>
      <c r="F34" s="17">
        <v>30</v>
      </c>
      <c r="G34" s="187"/>
      <c r="H34" s="190">
        <f>F34*G34</f>
        <v>0</v>
      </c>
    </row>
    <row r="35" spans="1:8" ht="15.6" x14ac:dyDescent="0.25">
      <c r="A35" s="668"/>
      <c r="B35" s="668" t="s">
        <v>2843</v>
      </c>
      <c r="C35" s="669"/>
      <c r="D35" s="33" t="s">
        <v>2879</v>
      </c>
      <c r="E35" s="17" t="s">
        <v>2269</v>
      </c>
      <c r="F35" s="17">
        <v>20</v>
      </c>
      <c r="G35" s="187"/>
      <c r="H35" s="190">
        <f>F35*G35</f>
        <v>0</v>
      </c>
    </row>
    <row r="36" spans="1:8" ht="26.4" x14ac:dyDescent="0.25">
      <c r="A36" s="668" t="s">
        <v>2844</v>
      </c>
      <c r="B36" s="668"/>
      <c r="C36" s="669"/>
      <c r="D36" s="32" t="s">
        <v>2845</v>
      </c>
      <c r="E36" s="17"/>
      <c r="F36" s="17"/>
      <c r="G36" s="191"/>
      <c r="H36" s="190"/>
    </row>
    <row r="37" spans="1:8" ht="26.4" x14ac:dyDescent="0.25">
      <c r="A37" s="668"/>
      <c r="B37" s="668" t="s">
        <v>2846</v>
      </c>
      <c r="C37" s="669"/>
      <c r="D37" s="620" t="s">
        <v>2848</v>
      </c>
      <c r="E37" s="17"/>
      <c r="F37" s="17"/>
      <c r="G37" s="191"/>
      <c r="H37" s="190"/>
    </row>
    <row r="38" spans="1:8" ht="15.6" x14ac:dyDescent="0.25">
      <c r="A38" s="668"/>
      <c r="B38" s="668"/>
      <c r="C38" s="669" t="s">
        <v>39</v>
      </c>
      <c r="D38" s="620" t="s">
        <v>2872</v>
      </c>
      <c r="E38" s="17" t="s">
        <v>2269</v>
      </c>
      <c r="F38" s="17">
        <v>25</v>
      </c>
      <c r="G38" s="187"/>
      <c r="H38" s="190">
        <f>F38*G38</f>
        <v>0</v>
      </c>
    </row>
    <row r="39" spans="1:8" ht="15.6" x14ac:dyDescent="0.25">
      <c r="A39" s="668"/>
      <c r="B39" s="668"/>
      <c r="C39" s="669" t="s">
        <v>59</v>
      </c>
      <c r="D39" s="33" t="s">
        <v>2878</v>
      </c>
      <c r="E39" s="17" t="s">
        <v>2269</v>
      </c>
      <c r="F39" s="17">
        <v>30</v>
      </c>
      <c r="G39" s="187"/>
      <c r="H39" s="190">
        <f>F39*G39</f>
        <v>0</v>
      </c>
    </row>
    <row r="40" spans="1:8" ht="15.6" x14ac:dyDescent="0.25">
      <c r="A40" s="668"/>
      <c r="B40" s="668"/>
      <c r="C40" s="669" t="s">
        <v>42</v>
      </c>
      <c r="D40" s="33" t="s">
        <v>2879</v>
      </c>
      <c r="E40" s="17" t="s">
        <v>2269</v>
      </c>
      <c r="F40" s="17">
        <v>25</v>
      </c>
      <c r="G40" s="187"/>
      <c r="H40" s="190">
        <f>F40*G40</f>
        <v>0</v>
      </c>
    </row>
    <row r="41" spans="1:8" ht="26.4" x14ac:dyDescent="0.25">
      <c r="A41" s="668" t="s">
        <v>5628</v>
      </c>
      <c r="B41" s="668"/>
      <c r="C41" s="669"/>
      <c r="D41" s="32" t="s">
        <v>5627</v>
      </c>
      <c r="E41" s="17"/>
      <c r="F41" s="17"/>
      <c r="G41" s="191"/>
      <c r="H41" s="190"/>
    </row>
    <row r="42" spans="1:8" ht="26.4" x14ac:dyDescent="0.25">
      <c r="A42" s="668"/>
      <c r="B42" s="668" t="s">
        <v>2852</v>
      </c>
      <c r="C42" s="669"/>
      <c r="D42" s="620" t="s">
        <v>5625</v>
      </c>
      <c r="E42" s="17" t="s">
        <v>429</v>
      </c>
      <c r="F42" s="17">
        <v>25</v>
      </c>
      <c r="G42" s="187"/>
      <c r="H42" s="190">
        <f>F42*G42</f>
        <v>0</v>
      </c>
    </row>
    <row r="43" spans="1:8" ht="26.4" x14ac:dyDescent="0.25">
      <c r="A43" s="668"/>
      <c r="B43" s="668" t="s">
        <v>2853</v>
      </c>
      <c r="C43" s="669"/>
      <c r="D43" s="33" t="s">
        <v>5623</v>
      </c>
      <c r="E43" s="17" t="s">
        <v>429</v>
      </c>
      <c r="F43" s="17">
        <v>134</v>
      </c>
      <c r="G43" s="187"/>
      <c r="H43" s="190">
        <f>F43*G43</f>
        <v>0</v>
      </c>
    </row>
    <row r="44" spans="1:8" ht="26.4" x14ac:dyDescent="0.25">
      <c r="A44" s="668"/>
      <c r="B44" s="668" t="s">
        <v>6648</v>
      </c>
      <c r="C44" s="669"/>
      <c r="D44" s="33" t="s">
        <v>6679</v>
      </c>
      <c r="E44" s="17" t="s">
        <v>429</v>
      </c>
      <c r="F44" s="17">
        <v>10</v>
      </c>
      <c r="G44" s="187"/>
      <c r="H44" s="190">
        <f>IF(E44="%",F44*G44/100,F44*G44)</f>
        <v>0</v>
      </c>
    </row>
    <row r="45" spans="1:8" ht="26.4" x14ac:dyDescent="0.25">
      <c r="A45" s="668"/>
      <c r="B45" s="668" t="s">
        <v>6649</v>
      </c>
      <c r="C45" s="669"/>
      <c r="D45" s="33" t="s">
        <v>6680</v>
      </c>
      <c r="E45" s="17" t="s">
        <v>429</v>
      </c>
      <c r="F45" s="17">
        <v>10</v>
      </c>
      <c r="G45" s="187"/>
      <c r="H45" s="190">
        <f>IF(E45="%",F45*G45/100,F45*G45)</f>
        <v>0</v>
      </c>
    </row>
    <row r="46" spans="1:8" x14ac:dyDescent="0.25">
      <c r="A46" s="15"/>
      <c r="B46" s="15"/>
      <c r="C46" s="17"/>
      <c r="D46" s="15"/>
      <c r="E46" s="17"/>
      <c r="F46" s="17"/>
      <c r="G46" s="191"/>
      <c r="H46" s="190"/>
    </row>
    <row r="47" spans="1:8" x14ac:dyDescent="0.25">
      <c r="A47" s="183" t="s">
        <v>34</v>
      </c>
      <c r="B47" s="183"/>
      <c r="C47" s="183"/>
      <c r="D47" s="183"/>
      <c r="E47" s="179"/>
      <c r="F47" s="185"/>
      <c r="G47" s="198"/>
      <c r="H47" s="174">
        <f>SUM(H5:H46)</f>
        <v>0</v>
      </c>
    </row>
    <row r="1048323" spans="5:5" x14ac:dyDescent="0.25">
      <c r="E1048323" s="11"/>
    </row>
  </sheetData>
  <sheetProtection algorithmName="SHA-512" hashValue="uX6ENYch0MHA9Ux/tNujiga8JO/9DAM5Y9/Ae/bNmU1KOpqZeZZsJpwVQho3Hw7Tj4vg+1/MDqX62g6wZ+2wzw==" saltValue="8D8pGGa18KclfXqIdRAcUw=="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6BA9A-FD5D-4813-AE21-B038FD60AB8E}">
  <sheetPr>
    <tabColor theme="9" tint="0.79998168889431442"/>
  </sheetPr>
  <dimension ref="A1:G1048325"/>
  <sheetViews>
    <sheetView zoomScaleNormal="100" workbookViewId="0">
      <selection activeCell="F7" sqref="F7"/>
    </sheetView>
  </sheetViews>
  <sheetFormatPr defaultRowHeight="13.2" x14ac:dyDescent="0.25"/>
  <cols>
    <col min="1" max="1" width="9.33203125" style="12" customWidth="1"/>
    <col min="2" max="2" width="10" style="12" bestFit="1" customWidth="1"/>
    <col min="3" max="3" width="40.6640625" style="12" customWidth="1"/>
    <col min="4" max="4" width="25.5546875" style="12" bestFit="1" customWidth="1"/>
    <col min="5" max="7" width="20.6640625" style="12" customWidth="1"/>
    <col min="8" max="221" width="9.109375" style="12"/>
    <col min="222" max="222" width="9.33203125" style="12" customWidth="1"/>
    <col min="223" max="223" width="6.6640625" style="12" customWidth="1"/>
    <col min="224" max="224" width="40.6640625" style="12" customWidth="1"/>
    <col min="225" max="228" width="9.33203125" style="12" customWidth="1"/>
    <col min="229" max="477" width="9.109375" style="12"/>
    <col min="478" max="478" width="9.33203125" style="12" customWidth="1"/>
    <col min="479" max="479" width="6.6640625" style="12" customWidth="1"/>
    <col min="480" max="480" width="40.6640625" style="12" customWidth="1"/>
    <col min="481" max="484" width="9.33203125" style="12" customWidth="1"/>
    <col min="485" max="733" width="9.109375" style="12"/>
    <col min="734" max="734" width="9.33203125" style="12" customWidth="1"/>
    <col min="735" max="735" width="6.6640625" style="12" customWidth="1"/>
    <col min="736" max="736" width="40.6640625" style="12" customWidth="1"/>
    <col min="737" max="740" width="9.33203125" style="12" customWidth="1"/>
    <col min="741" max="989" width="9.109375" style="12"/>
    <col min="990" max="990" width="9.33203125" style="12" customWidth="1"/>
    <col min="991" max="991" width="6.6640625" style="12" customWidth="1"/>
    <col min="992" max="992" width="40.6640625" style="12" customWidth="1"/>
    <col min="993" max="996" width="9.33203125" style="12" customWidth="1"/>
    <col min="997" max="1245" width="9.109375" style="12"/>
    <col min="1246" max="1246" width="9.33203125" style="12" customWidth="1"/>
    <col min="1247" max="1247" width="6.6640625" style="12" customWidth="1"/>
    <col min="1248" max="1248" width="40.6640625" style="12" customWidth="1"/>
    <col min="1249" max="1252" width="9.33203125" style="12" customWidth="1"/>
    <col min="1253" max="1501" width="9.109375" style="12"/>
    <col min="1502" max="1502" width="9.33203125" style="12" customWidth="1"/>
    <col min="1503" max="1503" width="6.6640625" style="12" customWidth="1"/>
    <col min="1504" max="1504" width="40.6640625" style="12" customWidth="1"/>
    <col min="1505" max="1508" width="9.33203125" style="12" customWidth="1"/>
    <col min="1509" max="1757" width="9.109375" style="12"/>
    <col min="1758" max="1758" width="9.33203125" style="12" customWidth="1"/>
    <col min="1759" max="1759" width="6.6640625" style="12" customWidth="1"/>
    <col min="1760" max="1760" width="40.6640625" style="12" customWidth="1"/>
    <col min="1761" max="1764" width="9.33203125" style="12" customWidth="1"/>
    <col min="1765" max="2013" width="9.109375" style="12"/>
    <col min="2014" max="2014" width="9.33203125" style="12" customWidth="1"/>
    <col min="2015" max="2015" width="6.6640625" style="12" customWidth="1"/>
    <col min="2016" max="2016" width="40.6640625" style="12" customWidth="1"/>
    <col min="2017" max="2020" width="9.33203125" style="12" customWidth="1"/>
    <col min="2021" max="2269" width="9.109375" style="12"/>
    <col min="2270" max="2270" width="9.33203125" style="12" customWidth="1"/>
    <col min="2271" max="2271" width="6.6640625" style="12" customWidth="1"/>
    <col min="2272" max="2272" width="40.6640625" style="12" customWidth="1"/>
    <col min="2273" max="2276" width="9.33203125" style="12" customWidth="1"/>
    <col min="2277" max="2525" width="9.109375" style="12"/>
    <col min="2526" max="2526" width="9.33203125" style="12" customWidth="1"/>
    <col min="2527" max="2527" width="6.6640625" style="12" customWidth="1"/>
    <col min="2528" max="2528" width="40.6640625" style="12" customWidth="1"/>
    <col min="2529" max="2532" width="9.33203125" style="12" customWidth="1"/>
    <col min="2533" max="2781" width="9.109375" style="12"/>
    <col min="2782" max="2782" width="9.33203125" style="12" customWidth="1"/>
    <col min="2783" max="2783" width="6.6640625" style="12" customWidth="1"/>
    <col min="2784" max="2784" width="40.6640625" style="12" customWidth="1"/>
    <col min="2785" max="2788" width="9.33203125" style="12" customWidth="1"/>
    <col min="2789" max="3037" width="9.109375" style="12"/>
    <col min="3038" max="3038" width="9.33203125" style="12" customWidth="1"/>
    <col min="3039" max="3039" width="6.6640625" style="12" customWidth="1"/>
    <col min="3040" max="3040" width="40.6640625" style="12" customWidth="1"/>
    <col min="3041" max="3044" width="9.33203125" style="12" customWidth="1"/>
    <col min="3045" max="3293" width="9.109375" style="12"/>
    <col min="3294" max="3294" width="9.33203125" style="12" customWidth="1"/>
    <col min="3295" max="3295" width="6.6640625" style="12" customWidth="1"/>
    <col min="3296" max="3296" width="40.6640625" style="12" customWidth="1"/>
    <col min="3297" max="3300" width="9.33203125" style="12" customWidth="1"/>
    <col min="3301" max="3549" width="9.109375" style="12"/>
    <col min="3550" max="3550" width="9.33203125" style="12" customWidth="1"/>
    <col min="3551" max="3551" width="6.6640625" style="12" customWidth="1"/>
    <col min="3552" max="3552" width="40.6640625" style="12" customWidth="1"/>
    <col min="3553" max="3556" width="9.33203125" style="12" customWidth="1"/>
    <col min="3557" max="3805" width="9.109375" style="12"/>
    <col min="3806" max="3806" width="9.33203125" style="12" customWidth="1"/>
    <col min="3807" max="3807" width="6.6640625" style="12" customWidth="1"/>
    <col min="3808" max="3808" width="40.6640625" style="12" customWidth="1"/>
    <col min="3809" max="3812" width="9.33203125" style="12" customWidth="1"/>
    <col min="3813" max="4061" width="9.109375" style="12"/>
    <col min="4062" max="4062" width="9.33203125" style="12" customWidth="1"/>
    <col min="4063" max="4063" width="6.6640625" style="12" customWidth="1"/>
    <col min="4064" max="4064" width="40.6640625" style="12" customWidth="1"/>
    <col min="4065" max="4068" width="9.33203125" style="12" customWidth="1"/>
    <col min="4069" max="4317" width="9.109375" style="12"/>
    <col min="4318" max="4318" width="9.33203125" style="12" customWidth="1"/>
    <col min="4319" max="4319" width="6.6640625" style="12" customWidth="1"/>
    <col min="4320" max="4320" width="40.6640625" style="12" customWidth="1"/>
    <col min="4321" max="4324" width="9.33203125" style="12" customWidth="1"/>
    <col min="4325" max="4573" width="9.109375" style="12"/>
    <col min="4574" max="4574" width="9.33203125" style="12" customWidth="1"/>
    <col min="4575" max="4575" width="6.6640625" style="12" customWidth="1"/>
    <col min="4576" max="4576" width="40.6640625" style="12" customWidth="1"/>
    <col min="4577" max="4580" width="9.33203125" style="12" customWidth="1"/>
    <col min="4581" max="4829" width="9.109375" style="12"/>
    <col min="4830" max="4830" width="9.33203125" style="12" customWidth="1"/>
    <col min="4831" max="4831" width="6.6640625" style="12" customWidth="1"/>
    <col min="4832" max="4832" width="40.6640625" style="12" customWidth="1"/>
    <col min="4833" max="4836" width="9.33203125" style="12" customWidth="1"/>
    <col min="4837" max="5085" width="9.109375" style="12"/>
    <col min="5086" max="5086" width="9.33203125" style="12" customWidth="1"/>
    <col min="5087" max="5087" width="6.6640625" style="12" customWidth="1"/>
    <col min="5088" max="5088" width="40.6640625" style="12" customWidth="1"/>
    <col min="5089" max="5092" width="9.33203125" style="12" customWidth="1"/>
    <col min="5093" max="5341" width="9.109375" style="12"/>
    <col min="5342" max="5342" width="9.33203125" style="12" customWidth="1"/>
    <col min="5343" max="5343" width="6.6640625" style="12" customWidth="1"/>
    <col min="5344" max="5344" width="40.6640625" style="12" customWidth="1"/>
    <col min="5345" max="5348" width="9.33203125" style="12" customWidth="1"/>
    <col min="5349" max="5597" width="9.109375" style="12"/>
    <col min="5598" max="5598" width="9.33203125" style="12" customWidth="1"/>
    <col min="5599" max="5599" width="6.6640625" style="12" customWidth="1"/>
    <col min="5600" max="5600" width="40.6640625" style="12" customWidth="1"/>
    <col min="5601" max="5604" width="9.33203125" style="12" customWidth="1"/>
    <col min="5605" max="5853" width="9.109375" style="12"/>
    <col min="5854" max="5854" width="9.33203125" style="12" customWidth="1"/>
    <col min="5855" max="5855" width="6.6640625" style="12" customWidth="1"/>
    <col min="5856" max="5856" width="40.6640625" style="12" customWidth="1"/>
    <col min="5857" max="5860" width="9.33203125" style="12" customWidth="1"/>
    <col min="5861" max="6109" width="9.109375" style="12"/>
    <col min="6110" max="6110" width="9.33203125" style="12" customWidth="1"/>
    <col min="6111" max="6111" width="6.6640625" style="12" customWidth="1"/>
    <col min="6112" max="6112" width="40.6640625" style="12" customWidth="1"/>
    <col min="6113" max="6116" width="9.33203125" style="12" customWidth="1"/>
    <col min="6117" max="6365" width="9.109375" style="12"/>
    <col min="6366" max="6366" width="9.33203125" style="12" customWidth="1"/>
    <col min="6367" max="6367" width="6.6640625" style="12" customWidth="1"/>
    <col min="6368" max="6368" width="40.6640625" style="12" customWidth="1"/>
    <col min="6369" max="6372" width="9.33203125" style="12" customWidth="1"/>
    <col min="6373" max="6621" width="9.109375" style="12"/>
    <col min="6622" max="6622" width="9.33203125" style="12" customWidth="1"/>
    <col min="6623" max="6623" width="6.6640625" style="12" customWidth="1"/>
    <col min="6624" max="6624" width="40.6640625" style="12" customWidth="1"/>
    <col min="6625" max="6628" width="9.33203125" style="12" customWidth="1"/>
    <col min="6629" max="6877" width="9.109375" style="12"/>
    <col min="6878" max="6878" width="9.33203125" style="12" customWidth="1"/>
    <col min="6879" max="6879" width="6.6640625" style="12" customWidth="1"/>
    <col min="6880" max="6880" width="40.6640625" style="12" customWidth="1"/>
    <col min="6881" max="6884" width="9.33203125" style="12" customWidth="1"/>
    <col min="6885" max="7133" width="9.109375" style="12"/>
    <col min="7134" max="7134" width="9.33203125" style="12" customWidth="1"/>
    <col min="7135" max="7135" width="6.6640625" style="12" customWidth="1"/>
    <col min="7136" max="7136" width="40.6640625" style="12" customWidth="1"/>
    <col min="7137" max="7140" width="9.33203125" style="12" customWidth="1"/>
    <col min="7141" max="7389" width="9.109375" style="12"/>
    <col min="7390" max="7390" width="9.33203125" style="12" customWidth="1"/>
    <col min="7391" max="7391" width="6.6640625" style="12" customWidth="1"/>
    <col min="7392" max="7392" width="40.6640625" style="12" customWidth="1"/>
    <col min="7393" max="7396" width="9.33203125" style="12" customWidth="1"/>
    <col min="7397" max="7645" width="9.109375" style="12"/>
    <col min="7646" max="7646" width="9.33203125" style="12" customWidth="1"/>
    <col min="7647" max="7647" width="6.6640625" style="12" customWidth="1"/>
    <col min="7648" max="7648" width="40.6640625" style="12" customWidth="1"/>
    <col min="7649" max="7652" width="9.33203125" style="12" customWidth="1"/>
    <col min="7653" max="7901" width="9.109375" style="12"/>
    <col min="7902" max="7902" width="9.33203125" style="12" customWidth="1"/>
    <col min="7903" max="7903" width="6.6640625" style="12" customWidth="1"/>
    <col min="7904" max="7904" width="40.6640625" style="12" customWidth="1"/>
    <col min="7905" max="7908" width="9.33203125" style="12" customWidth="1"/>
    <col min="7909" max="8157" width="9.109375" style="12"/>
    <col min="8158" max="8158" width="9.33203125" style="12" customWidth="1"/>
    <col min="8159" max="8159" width="6.6640625" style="12" customWidth="1"/>
    <col min="8160" max="8160" width="40.6640625" style="12" customWidth="1"/>
    <col min="8161" max="8164" width="9.33203125" style="12" customWidth="1"/>
    <col min="8165" max="8413" width="9.109375" style="12"/>
    <col min="8414" max="8414" width="9.33203125" style="12" customWidth="1"/>
    <col min="8415" max="8415" width="6.6640625" style="12" customWidth="1"/>
    <col min="8416" max="8416" width="40.6640625" style="12" customWidth="1"/>
    <col min="8417" max="8420" width="9.33203125" style="12" customWidth="1"/>
    <col min="8421" max="8669" width="9.109375" style="12"/>
    <col min="8670" max="8670" width="9.33203125" style="12" customWidth="1"/>
    <col min="8671" max="8671" width="6.6640625" style="12" customWidth="1"/>
    <col min="8672" max="8672" width="40.6640625" style="12" customWidth="1"/>
    <col min="8673" max="8676" width="9.33203125" style="12" customWidth="1"/>
    <col min="8677" max="8925" width="9.109375" style="12"/>
    <col min="8926" max="8926" width="9.33203125" style="12" customWidth="1"/>
    <col min="8927" max="8927" width="6.6640625" style="12" customWidth="1"/>
    <col min="8928" max="8928" width="40.6640625" style="12" customWidth="1"/>
    <col min="8929" max="8932" width="9.33203125" style="12" customWidth="1"/>
    <col min="8933" max="9181" width="9.109375" style="12"/>
    <col min="9182" max="9182" width="9.33203125" style="12" customWidth="1"/>
    <col min="9183" max="9183" width="6.6640625" style="12" customWidth="1"/>
    <col min="9184" max="9184" width="40.6640625" style="12" customWidth="1"/>
    <col min="9185" max="9188" width="9.33203125" style="12" customWidth="1"/>
    <col min="9189" max="9437" width="9.109375" style="12"/>
    <col min="9438" max="9438" width="9.33203125" style="12" customWidth="1"/>
    <col min="9439" max="9439" width="6.6640625" style="12" customWidth="1"/>
    <col min="9440" max="9440" width="40.6640625" style="12" customWidth="1"/>
    <col min="9441" max="9444" width="9.33203125" style="12" customWidth="1"/>
    <col min="9445" max="9693" width="9.109375" style="12"/>
    <col min="9694" max="9694" width="9.33203125" style="12" customWidth="1"/>
    <col min="9695" max="9695" width="6.6640625" style="12" customWidth="1"/>
    <col min="9696" max="9696" width="40.6640625" style="12" customWidth="1"/>
    <col min="9697" max="9700" width="9.33203125" style="12" customWidth="1"/>
    <col min="9701" max="9949" width="9.109375" style="12"/>
    <col min="9950" max="9950" width="9.33203125" style="12" customWidth="1"/>
    <col min="9951" max="9951" width="6.6640625" style="12" customWidth="1"/>
    <col min="9952" max="9952" width="40.6640625" style="12" customWidth="1"/>
    <col min="9953" max="9956" width="9.33203125" style="12" customWidth="1"/>
    <col min="9957" max="10205" width="9.109375" style="12"/>
    <col min="10206" max="10206" width="9.33203125" style="12" customWidth="1"/>
    <col min="10207" max="10207" width="6.6640625" style="12" customWidth="1"/>
    <col min="10208" max="10208" width="40.6640625" style="12" customWidth="1"/>
    <col min="10209" max="10212" width="9.33203125" style="12" customWidth="1"/>
    <col min="10213" max="10461" width="9.109375" style="12"/>
    <col min="10462" max="10462" width="9.33203125" style="12" customWidth="1"/>
    <col min="10463" max="10463" width="6.6640625" style="12" customWidth="1"/>
    <col min="10464" max="10464" width="40.6640625" style="12" customWidth="1"/>
    <col min="10465" max="10468" width="9.33203125" style="12" customWidth="1"/>
    <col min="10469" max="10717" width="9.109375" style="12"/>
    <col min="10718" max="10718" width="9.33203125" style="12" customWidth="1"/>
    <col min="10719" max="10719" width="6.6640625" style="12" customWidth="1"/>
    <col min="10720" max="10720" width="40.6640625" style="12" customWidth="1"/>
    <col min="10721" max="10724" width="9.33203125" style="12" customWidth="1"/>
    <col min="10725" max="10973" width="9.109375" style="12"/>
    <col min="10974" max="10974" width="9.33203125" style="12" customWidth="1"/>
    <col min="10975" max="10975" width="6.6640625" style="12" customWidth="1"/>
    <col min="10976" max="10976" width="40.6640625" style="12" customWidth="1"/>
    <col min="10977" max="10980" width="9.33203125" style="12" customWidth="1"/>
    <col min="10981" max="11229" width="9.109375" style="12"/>
    <col min="11230" max="11230" width="9.33203125" style="12" customWidth="1"/>
    <col min="11231" max="11231" width="6.6640625" style="12" customWidth="1"/>
    <col min="11232" max="11232" width="40.6640625" style="12" customWidth="1"/>
    <col min="11233" max="11236" width="9.33203125" style="12" customWidth="1"/>
    <col min="11237" max="11485" width="9.109375" style="12"/>
    <col min="11486" max="11486" width="9.33203125" style="12" customWidth="1"/>
    <col min="11487" max="11487" width="6.6640625" style="12" customWidth="1"/>
    <col min="11488" max="11488" width="40.6640625" style="12" customWidth="1"/>
    <col min="11489" max="11492" width="9.33203125" style="12" customWidth="1"/>
    <col min="11493" max="11741" width="9.109375" style="12"/>
    <col min="11742" max="11742" width="9.33203125" style="12" customWidth="1"/>
    <col min="11743" max="11743" width="6.6640625" style="12" customWidth="1"/>
    <col min="11744" max="11744" width="40.6640625" style="12" customWidth="1"/>
    <col min="11745" max="11748" width="9.33203125" style="12" customWidth="1"/>
    <col min="11749" max="11997" width="9.109375" style="12"/>
    <col min="11998" max="11998" width="9.33203125" style="12" customWidth="1"/>
    <col min="11999" max="11999" width="6.6640625" style="12" customWidth="1"/>
    <col min="12000" max="12000" width="40.6640625" style="12" customWidth="1"/>
    <col min="12001" max="12004" width="9.33203125" style="12" customWidth="1"/>
    <col min="12005" max="12253" width="9.109375" style="12"/>
    <col min="12254" max="12254" width="9.33203125" style="12" customWidth="1"/>
    <col min="12255" max="12255" width="6.6640625" style="12" customWidth="1"/>
    <col min="12256" max="12256" width="40.6640625" style="12" customWidth="1"/>
    <col min="12257" max="12260" width="9.33203125" style="12" customWidth="1"/>
    <col min="12261" max="12509" width="9.109375" style="12"/>
    <col min="12510" max="12510" width="9.33203125" style="12" customWidth="1"/>
    <col min="12511" max="12511" width="6.6640625" style="12" customWidth="1"/>
    <col min="12512" max="12512" width="40.6640625" style="12" customWidth="1"/>
    <col min="12513" max="12516" width="9.33203125" style="12" customWidth="1"/>
    <col min="12517" max="12765" width="9.109375" style="12"/>
    <col min="12766" max="12766" width="9.33203125" style="12" customWidth="1"/>
    <col min="12767" max="12767" width="6.6640625" style="12" customWidth="1"/>
    <col min="12768" max="12768" width="40.6640625" style="12" customWidth="1"/>
    <col min="12769" max="12772" width="9.33203125" style="12" customWidth="1"/>
    <col min="12773" max="13021" width="9.109375" style="12"/>
    <col min="13022" max="13022" width="9.33203125" style="12" customWidth="1"/>
    <col min="13023" max="13023" width="6.6640625" style="12" customWidth="1"/>
    <col min="13024" max="13024" width="40.6640625" style="12" customWidth="1"/>
    <col min="13025" max="13028" width="9.33203125" style="12" customWidth="1"/>
    <col min="13029" max="13277" width="9.109375" style="12"/>
    <col min="13278" max="13278" width="9.33203125" style="12" customWidth="1"/>
    <col min="13279" max="13279" width="6.6640625" style="12" customWidth="1"/>
    <col min="13280" max="13280" width="40.6640625" style="12" customWidth="1"/>
    <col min="13281" max="13284" width="9.33203125" style="12" customWidth="1"/>
    <col min="13285" max="13533" width="9.109375" style="12"/>
    <col min="13534" max="13534" width="9.33203125" style="12" customWidth="1"/>
    <col min="13535" max="13535" width="6.6640625" style="12" customWidth="1"/>
    <col min="13536" max="13536" width="40.6640625" style="12" customWidth="1"/>
    <col min="13537" max="13540" width="9.33203125" style="12" customWidth="1"/>
    <col min="13541" max="13789" width="9.109375" style="12"/>
    <col min="13790" max="13790" width="9.33203125" style="12" customWidth="1"/>
    <col min="13791" max="13791" width="6.6640625" style="12" customWidth="1"/>
    <col min="13792" max="13792" width="40.6640625" style="12" customWidth="1"/>
    <col min="13793" max="13796" width="9.33203125" style="12" customWidth="1"/>
    <col min="13797" max="14045" width="9.109375" style="12"/>
    <col min="14046" max="14046" width="9.33203125" style="12" customWidth="1"/>
    <col min="14047" max="14047" width="6.6640625" style="12" customWidth="1"/>
    <col min="14048" max="14048" width="40.6640625" style="12" customWidth="1"/>
    <col min="14049" max="14052" width="9.33203125" style="12" customWidth="1"/>
    <col min="14053" max="14301" width="9.109375" style="12"/>
    <col min="14302" max="14302" width="9.33203125" style="12" customWidth="1"/>
    <col min="14303" max="14303" width="6.6640625" style="12" customWidth="1"/>
    <col min="14304" max="14304" width="40.6640625" style="12" customWidth="1"/>
    <col min="14305" max="14308" width="9.33203125" style="12" customWidth="1"/>
    <col min="14309" max="14557" width="9.109375" style="12"/>
    <col min="14558" max="14558" width="9.33203125" style="12" customWidth="1"/>
    <col min="14559" max="14559" width="6.6640625" style="12" customWidth="1"/>
    <col min="14560" max="14560" width="40.6640625" style="12" customWidth="1"/>
    <col min="14561" max="14564" width="9.33203125" style="12" customWidth="1"/>
    <col min="14565" max="14813" width="9.109375" style="12"/>
    <col min="14814" max="14814" width="9.33203125" style="12" customWidth="1"/>
    <col min="14815" max="14815" width="6.6640625" style="12" customWidth="1"/>
    <col min="14816" max="14816" width="40.6640625" style="12" customWidth="1"/>
    <col min="14817" max="14820" width="9.33203125" style="12" customWidth="1"/>
    <col min="14821" max="15069" width="9.109375" style="12"/>
    <col min="15070" max="15070" width="9.33203125" style="12" customWidth="1"/>
    <col min="15071" max="15071" width="6.6640625" style="12" customWidth="1"/>
    <col min="15072" max="15072" width="40.6640625" style="12" customWidth="1"/>
    <col min="15073" max="15076" width="9.33203125" style="12" customWidth="1"/>
    <col min="15077" max="15325" width="9.109375" style="12"/>
    <col min="15326" max="15326" width="9.33203125" style="12" customWidth="1"/>
    <col min="15327" max="15327" width="6.6640625" style="12" customWidth="1"/>
    <col min="15328" max="15328" width="40.6640625" style="12" customWidth="1"/>
    <col min="15329" max="15332" width="9.33203125" style="12" customWidth="1"/>
    <col min="15333" max="15581" width="9.109375" style="12"/>
    <col min="15582" max="15582" width="9.33203125" style="12" customWidth="1"/>
    <col min="15583" max="15583" width="6.6640625" style="12" customWidth="1"/>
    <col min="15584" max="15584" width="40.6640625" style="12" customWidth="1"/>
    <col min="15585" max="15588" width="9.33203125" style="12" customWidth="1"/>
    <col min="15589" max="15837" width="9.109375" style="12"/>
    <col min="15838" max="15838" width="9.33203125" style="12" customWidth="1"/>
    <col min="15839" max="15839" width="6.6640625" style="12" customWidth="1"/>
    <col min="15840" max="15840" width="40.6640625" style="12" customWidth="1"/>
    <col min="15841" max="15844" width="9.33203125" style="12" customWidth="1"/>
    <col min="15845" max="16093" width="9.109375" style="12"/>
    <col min="16094" max="16094" width="9.33203125" style="12" customWidth="1"/>
    <col min="16095" max="16095" width="6.6640625" style="12" customWidth="1"/>
    <col min="16096" max="16096" width="40.6640625" style="12" customWidth="1"/>
    <col min="16097" max="16100" width="9.33203125" style="12" customWidth="1"/>
    <col min="16101" max="16384" width="9.109375" style="12"/>
  </cols>
  <sheetData>
    <row r="1" spans="1:7" x14ac:dyDescent="0.25">
      <c r="A1" s="22" t="s">
        <v>2882</v>
      </c>
      <c r="B1" s="587"/>
      <c r="C1" s="587"/>
      <c r="D1" s="771" t="s">
        <v>2883</v>
      </c>
      <c r="E1" s="771"/>
      <c r="F1" s="771"/>
      <c r="G1" s="771"/>
    </row>
    <row r="2" spans="1:7" ht="12.75" customHeight="1" x14ac:dyDescent="0.25">
      <c r="A2" s="23" t="s">
        <v>0</v>
      </c>
      <c r="B2" s="23"/>
      <c r="C2" s="9" t="s">
        <v>1</v>
      </c>
      <c r="D2" s="9" t="s">
        <v>2</v>
      </c>
      <c r="E2" s="9" t="s">
        <v>3</v>
      </c>
      <c r="F2" s="9" t="s">
        <v>4</v>
      </c>
      <c r="G2" s="9" t="s">
        <v>5</v>
      </c>
    </row>
    <row r="3" spans="1:7" x14ac:dyDescent="0.25">
      <c r="A3" s="13"/>
      <c r="B3" s="13"/>
      <c r="C3" s="173"/>
      <c r="D3" s="11"/>
      <c r="E3" s="11"/>
      <c r="F3" s="114"/>
      <c r="G3" s="172"/>
    </row>
    <row r="4" spans="1:7" x14ac:dyDescent="0.25">
      <c r="A4" s="668"/>
      <c r="B4" s="668"/>
      <c r="C4" s="15"/>
      <c r="D4" s="17"/>
      <c r="E4" s="17"/>
      <c r="F4" s="191"/>
      <c r="G4" s="190"/>
    </row>
    <row r="5" spans="1:7" x14ac:dyDescent="0.25">
      <c r="A5" s="202" t="s">
        <v>2907</v>
      </c>
      <c r="B5" s="668"/>
      <c r="C5" s="32" t="s">
        <v>2906</v>
      </c>
      <c r="D5" s="17"/>
      <c r="E5" s="17"/>
      <c r="F5" s="191"/>
      <c r="G5" s="190"/>
    </row>
    <row r="6" spans="1:7" ht="26.4" x14ac:dyDescent="0.25">
      <c r="A6" s="202"/>
      <c r="B6" s="668" t="s">
        <v>2908</v>
      </c>
      <c r="C6" s="620" t="s">
        <v>5622</v>
      </c>
      <c r="D6" s="17"/>
      <c r="E6" s="17"/>
      <c r="F6" s="191"/>
      <c r="G6" s="190"/>
    </row>
    <row r="7" spans="1:7" x14ac:dyDescent="0.25">
      <c r="A7" s="202"/>
      <c r="B7" s="668"/>
      <c r="C7" s="620" t="s">
        <v>6597</v>
      </c>
      <c r="D7" s="17" t="s">
        <v>422</v>
      </c>
      <c r="E7" s="17">
        <v>45</v>
      </c>
      <c r="F7" s="187"/>
      <c r="G7" s="190">
        <f t="shared" ref="G7:G11" si="0">E7*F7</f>
        <v>0</v>
      </c>
    </row>
    <row r="8" spans="1:7" x14ac:dyDescent="0.25">
      <c r="A8" s="202"/>
      <c r="B8" s="668"/>
      <c r="C8" s="620" t="s">
        <v>6598</v>
      </c>
      <c r="D8" s="17" t="s">
        <v>422</v>
      </c>
      <c r="E8" s="17">
        <v>13</v>
      </c>
      <c r="F8" s="187"/>
      <c r="G8" s="190">
        <f t="shared" si="0"/>
        <v>0</v>
      </c>
    </row>
    <row r="9" spans="1:7" x14ac:dyDescent="0.25">
      <c r="A9" s="202"/>
      <c r="B9" s="668"/>
      <c r="C9" s="620" t="s">
        <v>6599</v>
      </c>
      <c r="D9" s="17" t="s">
        <v>422</v>
      </c>
      <c r="E9" s="17">
        <v>8</v>
      </c>
      <c r="F9" s="187"/>
      <c r="G9" s="190">
        <f t="shared" si="0"/>
        <v>0</v>
      </c>
    </row>
    <row r="10" spans="1:7" x14ac:dyDescent="0.25">
      <c r="A10" s="202"/>
      <c r="B10" s="668"/>
      <c r="C10" s="620" t="s">
        <v>6600</v>
      </c>
      <c r="D10" s="17" t="s">
        <v>422</v>
      </c>
      <c r="E10" s="17">
        <v>0.1</v>
      </c>
      <c r="F10" s="187"/>
      <c r="G10" s="190">
        <f t="shared" si="0"/>
        <v>0</v>
      </c>
    </row>
    <row r="11" spans="1:7" x14ac:dyDescent="0.25">
      <c r="A11" s="202"/>
      <c r="B11" s="668"/>
      <c r="C11" s="620" t="s">
        <v>6601</v>
      </c>
      <c r="D11" s="17" t="s">
        <v>422</v>
      </c>
      <c r="E11" s="17">
        <v>0.2</v>
      </c>
      <c r="F11" s="187"/>
      <c r="G11" s="190">
        <f t="shared" si="0"/>
        <v>0</v>
      </c>
    </row>
    <row r="12" spans="1:7" ht="26.4" x14ac:dyDescent="0.25">
      <c r="A12" s="202"/>
      <c r="B12" s="668" t="s">
        <v>2909</v>
      </c>
      <c r="C12" s="620" t="s">
        <v>5616</v>
      </c>
      <c r="D12" s="17"/>
      <c r="E12" s="17"/>
      <c r="F12" s="191"/>
      <c r="G12" s="190"/>
    </row>
    <row r="13" spans="1:7" x14ac:dyDescent="0.25">
      <c r="A13" s="202"/>
      <c r="B13" s="668"/>
      <c r="C13" s="620" t="s">
        <v>6598</v>
      </c>
      <c r="D13" s="17" t="s">
        <v>422</v>
      </c>
      <c r="E13" s="17">
        <v>78</v>
      </c>
      <c r="F13" s="187"/>
      <c r="G13" s="190">
        <f t="shared" ref="G13:G14" si="1">E13*F13</f>
        <v>0</v>
      </c>
    </row>
    <row r="14" spans="1:7" x14ac:dyDescent="0.25">
      <c r="A14" s="202"/>
      <c r="B14" s="668"/>
      <c r="C14" s="620" t="s">
        <v>6599</v>
      </c>
      <c r="D14" s="17" t="s">
        <v>422</v>
      </c>
      <c r="E14" s="17">
        <v>1</v>
      </c>
      <c r="F14" s="187"/>
      <c r="G14" s="190">
        <f t="shared" si="1"/>
        <v>0</v>
      </c>
    </row>
    <row r="15" spans="1:7" ht="26.4" x14ac:dyDescent="0.25">
      <c r="A15" s="202"/>
      <c r="B15" s="668" t="s">
        <v>2911</v>
      </c>
      <c r="C15" s="620" t="s">
        <v>6704</v>
      </c>
      <c r="D15" s="17" t="s">
        <v>2269</v>
      </c>
      <c r="E15" s="17">
        <v>860</v>
      </c>
      <c r="F15" s="187"/>
      <c r="G15" s="190">
        <f t="shared" ref="G15:G17" si="2">E15*F15</f>
        <v>0</v>
      </c>
    </row>
    <row r="16" spans="1:7" ht="26.4" x14ac:dyDescent="0.25">
      <c r="A16" s="202"/>
      <c r="B16" s="668" t="s">
        <v>2912</v>
      </c>
      <c r="C16" s="620" t="s">
        <v>5612</v>
      </c>
      <c r="D16" s="17" t="s">
        <v>2269</v>
      </c>
      <c r="E16" s="17">
        <v>110</v>
      </c>
      <c r="F16" s="187"/>
      <c r="G16" s="190">
        <f t="shared" si="2"/>
        <v>0</v>
      </c>
    </row>
    <row r="17" spans="1:7" ht="39.6" x14ac:dyDescent="0.25">
      <c r="A17" s="202"/>
      <c r="B17" s="668" t="s">
        <v>2914</v>
      </c>
      <c r="C17" s="620" t="s">
        <v>6747</v>
      </c>
      <c r="D17" s="17" t="s">
        <v>2269</v>
      </c>
      <c r="E17" s="17">
        <v>9000</v>
      </c>
      <c r="F17" s="187"/>
      <c r="G17" s="190">
        <f t="shared" si="2"/>
        <v>0</v>
      </c>
    </row>
    <row r="18" spans="1:7" x14ac:dyDescent="0.25">
      <c r="A18" s="202" t="s">
        <v>5521</v>
      </c>
      <c r="B18" s="668"/>
      <c r="C18" s="619" t="s">
        <v>2927</v>
      </c>
      <c r="D18" s="17"/>
      <c r="E18" s="17"/>
      <c r="F18" s="191"/>
      <c r="G18" s="190"/>
    </row>
    <row r="19" spans="1:7" ht="26.4" x14ac:dyDescent="0.25">
      <c r="A19" s="202"/>
      <c r="B19" s="668" t="s">
        <v>2928</v>
      </c>
      <c r="C19" s="15" t="s">
        <v>6838</v>
      </c>
      <c r="D19" s="17" t="s">
        <v>422</v>
      </c>
      <c r="E19" s="17"/>
      <c r="F19" s="191"/>
      <c r="G19" s="190">
        <f>E19*F19</f>
        <v>0</v>
      </c>
    </row>
    <row r="20" spans="1:7" x14ac:dyDescent="0.25">
      <c r="A20" s="202"/>
      <c r="B20" s="668"/>
      <c r="C20" s="620" t="s">
        <v>6602</v>
      </c>
      <c r="D20" s="17"/>
      <c r="E20" s="17"/>
      <c r="F20" s="191"/>
      <c r="G20" s="190"/>
    </row>
    <row r="21" spans="1:7" x14ac:dyDescent="0.25">
      <c r="A21" s="202"/>
      <c r="B21" s="668"/>
      <c r="C21" s="620" t="s">
        <v>6597</v>
      </c>
      <c r="D21" s="17" t="s">
        <v>422</v>
      </c>
      <c r="E21" s="17">
        <v>18</v>
      </c>
      <c r="F21" s="187"/>
      <c r="G21" s="190">
        <f t="shared" ref="G21:G25" si="3">E21*F21</f>
        <v>0</v>
      </c>
    </row>
    <row r="22" spans="1:7" x14ac:dyDescent="0.25">
      <c r="A22" s="202"/>
      <c r="B22" s="668"/>
      <c r="C22" s="620" t="s">
        <v>6598</v>
      </c>
      <c r="D22" s="17" t="s">
        <v>422</v>
      </c>
      <c r="E22" s="17">
        <v>5</v>
      </c>
      <c r="F22" s="187"/>
      <c r="G22" s="190">
        <f t="shared" si="3"/>
        <v>0</v>
      </c>
    </row>
    <row r="23" spans="1:7" x14ac:dyDescent="0.25">
      <c r="A23" s="202"/>
      <c r="B23" s="668"/>
      <c r="C23" s="620" t="s">
        <v>6599</v>
      </c>
      <c r="D23" s="17" t="s">
        <v>422</v>
      </c>
      <c r="E23" s="17">
        <v>3</v>
      </c>
      <c r="F23" s="187"/>
      <c r="G23" s="190">
        <f t="shared" si="3"/>
        <v>0</v>
      </c>
    </row>
    <row r="24" spans="1:7" x14ac:dyDescent="0.25">
      <c r="A24" s="202"/>
      <c r="B24" s="668"/>
      <c r="C24" s="620" t="s">
        <v>6600</v>
      </c>
      <c r="D24" s="17" t="s">
        <v>422</v>
      </c>
      <c r="E24" s="17">
        <v>0.04</v>
      </c>
      <c r="F24" s="187"/>
      <c r="G24" s="190">
        <f t="shared" si="3"/>
        <v>0</v>
      </c>
    </row>
    <row r="25" spans="1:7" x14ac:dyDescent="0.25">
      <c r="A25" s="202"/>
      <c r="B25" s="668"/>
      <c r="C25" s="620" t="s">
        <v>6601</v>
      </c>
      <c r="D25" s="17" t="s">
        <v>422</v>
      </c>
      <c r="E25" s="17">
        <v>0.08</v>
      </c>
      <c r="F25" s="187"/>
      <c r="G25" s="190">
        <f t="shared" si="3"/>
        <v>0</v>
      </c>
    </row>
    <row r="26" spans="1:7" x14ac:dyDescent="0.25">
      <c r="A26" s="202"/>
      <c r="B26" s="668"/>
      <c r="C26" s="620" t="s">
        <v>6603</v>
      </c>
      <c r="D26" s="17"/>
      <c r="E26" s="17"/>
      <c r="F26" s="191"/>
      <c r="G26" s="190"/>
    </row>
    <row r="27" spans="1:7" x14ac:dyDescent="0.25">
      <c r="A27" s="202"/>
      <c r="B27" s="668"/>
      <c r="C27" s="620" t="s">
        <v>6598</v>
      </c>
      <c r="D27" s="17" t="s">
        <v>422</v>
      </c>
      <c r="E27" s="17">
        <v>31</v>
      </c>
      <c r="F27" s="187"/>
      <c r="G27" s="190">
        <f t="shared" ref="G27:G31" si="4">E27*F27</f>
        <v>0</v>
      </c>
    </row>
    <row r="28" spans="1:7" x14ac:dyDescent="0.25">
      <c r="A28" s="202"/>
      <c r="B28" s="668"/>
      <c r="C28" s="620" t="s">
        <v>6599</v>
      </c>
      <c r="D28" s="17" t="s">
        <v>422</v>
      </c>
      <c r="E28" s="17">
        <v>0.4</v>
      </c>
      <c r="F28" s="187"/>
      <c r="G28" s="190">
        <f t="shared" si="4"/>
        <v>0</v>
      </c>
    </row>
    <row r="29" spans="1:7" ht="15.6" x14ac:dyDescent="0.25">
      <c r="A29" s="202"/>
      <c r="B29" s="668"/>
      <c r="C29" s="620" t="s">
        <v>2938</v>
      </c>
      <c r="D29" s="17" t="s">
        <v>2269</v>
      </c>
      <c r="E29" s="17">
        <v>340</v>
      </c>
      <c r="F29" s="187"/>
      <c r="G29" s="190">
        <f t="shared" si="4"/>
        <v>0</v>
      </c>
    </row>
    <row r="30" spans="1:7" ht="15.6" x14ac:dyDescent="0.25">
      <c r="A30" s="202"/>
      <c r="B30" s="668"/>
      <c r="C30" s="620" t="s">
        <v>2939</v>
      </c>
      <c r="D30" s="17" t="s">
        <v>2269</v>
      </c>
      <c r="E30" s="17">
        <v>40</v>
      </c>
      <c r="F30" s="187"/>
      <c r="G30" s="190">
        <f t="shared" si="4"/>
        <v>0</v>
      </c>
    </row>
    <row r="31" spans="1:7" ht="26.4" x14ac:dyDescent="0.25">
      <c r="A31" s="202"/>
      <c r="B31" s="668"/>
      <c r="C31" s="620" t="s">
        <v>2941</v>
      </c>
      <c r="D31" s="17" t="s">
        <v>2269</v>
      </c>
      <c r="E31" s="17">
        <v>3600</v>
      </c>
      <c r="F31" s="187"/>
      <c r="G31" s="190">
        <f t="shared" si="4"/>
        <v>0</v>
      </c>
    </row>
    <row r="32" spans="1:7" x14ac:dyDescent="0.25">
      <c r="A32" s="202" t="s">
        <v>2942</v>
      </c>
      <c r="B32" s="668"/>
      <c r="C32" s="32" t="s">
        <v>2943</v>
      </c>
      <c r="D32" s="17"/>
      <c r="E32" s="17"/>
      <c r="F32" s="191"/>
      <c r="G32" s="190"/>
    </row>
    <row r="33" spans="1:7" x14ac:dyDescent="0.25">
      <c r="A33" s="202"/>
      <c r="B33" s="668" t="s">
        <v>2944</v>
      </c>
      <c r="C33" s="33" t="s">
        <v>2950</v>
      </c>
      <c r="D33" s="17" t="s">
        <v>1152</v>
      </c>
      <c r="E33" s="17">
        <v>110</v>
      </c>
      <c r="F33" s="187"/>
      <c r="G33" s="190">
        <f t="shared" ref="G33:G35" si="5">E33*F33</f>
        <v>0</v>
      </c>
    </row>
    <row r="34" spans="1:7" x14ac:dyDescent="0.25">
      <c r="A34" s="202"/>
      <c r="B34" s="668" t="s">
        <v>2945</v>
      </c>
      <c r="C34" s="33" t="s">
        <v>2951</v>
      </c>
      <c r="D34" s="17" t="s">
        <v>1152</v>
      </c>
      <c r="E34" s="17">
        <v>725</v>
      </c>
      <c r="F34" s="187"/>
      <c r="G34" s="190">
        <f t="shared" si="5"/>
        <v>0</v>
      </c>
    </row>
    <row r="35" spans="1:7" x14ac:dyDescent="0.25">
      <c r="A35" s="202"/>
      <c r="B35" s="668" t="s">
        <v>2947</v>
      </c>
      <c r="C35" s="33" t="s">
        <v>2953</v>
      </c>
      <c r="D35" s="17" t="s">
        <v>423</v>
      </c>
      <c r="E35" s="17">
        <v>1625</v>
      </c>
      <c r="F35" s="187"/>
      <c r="G35" s="190">
        <f t="shared" si="5"/>
        <v>0</v>
      </c>
    </row>
    <row r="36" spans="1:7" x14ac:dyDescent="0.25">
      <c r="A36" s="202" t="s">
        <v>2961</v>
      </c>
      <c r="B36" s="668"/>
      <c r="C36" s="32" t="s">
        <v>2962</v>
      </c>
      <c r="D36" s="17"/>
      <c r="E36" s="17"/>
      <c r="F36" s="191"/>
      <c r="G36" s="190"/>
    </row>
    <row r="37" spans="1:7" ht="26.4" x14ac:dyDescent="0.25">
      <c r="A37" s="202"/>
      <c r="B37" s="668" t="s">
        <v>2963</v>
      </c>
      <c r="C37" s="33" t="s">
        <v>6705</v>
      </c>
      <c r="D37" s="17"/>
      <c r="E37" s="17"/>
      <c r="F37" s="191"/>
      <c r="G37" s="190"/>
    </row>
    <row r="38" spans="1:7" x14ac:dyDescent="0.25">
      <c r="A38" s="202"/>
      <c r="B38" s="668"/>
      <c r="C38" s="33" t="s">
        <v>6604</v>
      </c>
      <c r="D38" s="17" t="s">
        <v>429</v>
      </c>
      <c r="E38" s="17">
        <v>35</v>
      </c>
      <c r="F38" s="187"/>
      <c r="G38" s="190">
        <f t="shared" ref="G38:G41" si="6">E38*F38</f>
        <v>0</v>
      </c>
    </row>
    <row r="39" spans="1:7" x14ac:dyDescent="0.25">
      <c r="A39" s="202"/>
      <c r="B39" s="668"/>
      <c r="C39" s="33" t="s">
        <v>6605</v>
      </c>
      <c r="D39" s="17" t="s">
        <v>429</v>
      </c>
      <c r="E39" s="17">
        <v>3720</v>
      </c>
      <c r="F39" s="187"/>
      <c r="G39" s="190">
        <f t="shared" si="6"/>
        <v>0</v>
      </c>
    </row>
    <row r="40" spans="1:7" x14ac:dyDescent="0.25">
      <c r="A40" s="202"/>
      <c r="B40" s="668"/>
      <c r="C40" s="33" t="s">
        <v>6606</v>
      </c>
      <c r="D40" s="17" t="s">
        <v>429</v>
      </c>
      <c r="E40" s="17">
        <v>200</v>
      </c>
      <c r="F40" s="187"/>
      <c r="G40" s="190">
        <f t="shared" si="6"/>
        <v>0</v>
      </c>
    </row>
    <row r="41" spans="1:7" x14ac:dyDescent="0.25">
      <c r="A41" s="202"/>
      <c r="B41" s="668"/>
      <c r="C41" s="33" t="s">
        <v>6607</v>
      </c>
      <c r="D41" s="17" t="s">
        <v>429</v>
      </c>
      <c r="E41" s="17">
        <v>1450</v>
      </c>
      <c r="F41" s="187"/>
      <c r="G41" s="190">
        <f t="shared" si="6"/>
        <v>0</v>
      </c>
    </row>
    <row r="42" spans="1:7" ht="39.6" x14ac:dyDescent="0.25">
      <c r="A42" s="202" t="s">
        <v>2979</v>
      </c>
      <c r="B42" s="668"/>
      <c r="C42" s="619" t="s">
        <v>2980</v>
      </c>
      <c r="D42" s="17" t="s">
        <v>422</v>
      </c>
      <c r="E42" s="17">
        <v>58</v>
      </c>
      <c r="F42" s="187"/>
      <c r="G42" s="190">
        <f t="shared" ref="G42:G43" si="7">E42*F42</f>
        <v>0</v>
      </c>
    </row>
    <row r="43" spans="1:7" ht="39.6" x14ac:dyDescent="0.25">
      <c r="A43" s="202" t="s">
        <v>2981</v>
      </c>
      <c r="B43" s="668"/>
      <c r="C43" s="619" t="s">
        <v>2982</v>
      </c>
      <c r="D43" s="17" t="s">
        <v>429</v>
      </c>
      <c r="E43" s="17">
        <v>1</v>
      </c>
      <c r="F43" s="187"/>
      <c r="G43" s="190">
        <f t="shared" si="7"/>
        <v>0</v>
      </c>
    </row>
    <row r="44" spans="1:7" ht="26.4" x14ac:dyDescent="0.25">
      <c r="A44" s="202" t="s">
        <v>2983</v>
      </c>
      <c r="B44" s="668"/>
      <c r="C44" s="32" t="s">
        <v>2984</v>
      </c>
      <c r="D44" s="17"/>
      <c r="E44" s="17"/>
      <c r="F44" s="17"/>
      <c r="G44" s="189"/>
    </row>
    <row r="45" spans="1:7" ht="15.6" x14ac:dyDescent="0.25">
      <c r="A45" s="202"/>
      <c r="B45" s="668" t="s">
        <v>2985</v>
      </c>
      <c r="C45" s="33" t="s">
        <v>2988</v>
      </c>
      <c r="D45" s="17" t="s">
        <v>2269</v>
      </c>
      <c r="E45" s="17">
        <v>250</v>
      </c>
      <c r="F45" s="187"/>
      <c r="G45" s="190">
        <f>E45*F45</f>
        <v>0</v>
      </c>
    </row>
    <row r="46" spans="1:7" x14ac:dyDescent="0.25">
      <c r="A46" s="668"/>
      <c r="B46" s="668"/>
      <c r="C46" s="685"/>
      <c r="D46" s="17"/>
      <c r="E46" s="17"/>
      <c r="F46" s="191"/>
      <c r="G46" s="190"/>
    </row>
    <row r="47" spans="1:7" x14ac:dyDescent="0.25">
      <c r="A47" s="668"/>
      <c r="B47" s="668"/>
      <c r="C47" s="32"/>
      <c r="D47" s="17"/>
      <c r="E47" s="17"/>
      <c r="F47" s="191"/>
      <c r="G47" s="190"/>
    </row>
    <row r="48" spans="1:7" x14ac:dyDescent="0.25">
      <c r="A48" s="15"/>
      <c r="B48" s="15"/>
      <c r="C48" s="15"/>
      <c r="D48" s="17"/>
      <c r="E48" s="17"/>
      <c r="F48" s="191"/>
      <c r="G48" s="190"/>
    </row>
    <row r="49" spans="1:7" x14ac:dyDescent="0.25">
      <c r="A49" s="183" t="s">
        <v>34</v>
      </c>
      <c r="B49" s="183"/>
      <c r="C49" s="183"/>
      <c r="D49" s="179"/>
      <c r="E49" s="185"/>
      <c r="F49" s="198"/>
      <c r="G49" s="174">
        <f>SUM(G5:G48)</f>
        <v>0</v>
      </c>
    </row>
    <row r="1048325" spans="4:4" x14ac:dyDescent="0.25">
      <c r="D1048325" s="11"/>
    </row>
  </sheetData>
  <sheetProtection algorithmName="SHA-512" hashValue="L5Tdm8kGYtgnSQOHFOOe6alPCSgSC8oGSS2OCudluHwN6l+AGzrQqy9CRKaZRtXRSIAalEBq0xlbIDBGd2Hmdw==" saltValue="spUHUmA+CZm4IsFGaClwGA==" spinCount="100000" sheet="1" objects="1" scenarios="1" selectLockedCells="1"/>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34407-43DF-44B6-B751-133579219704}">
  <sheetPr>
    <tabColor theme="9" tint="0.79998168889431442"/>
  </sheetPr>
  <dimension ref="A1:H1048325"/>
  <sheetViews>
    <sheetView topLeftCell="B17" zoomScaleNormal="100" workbookViewId="0">
      <selection activeCell="G45" sqref="G45"/>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15" width="9.109375" style="12"/>
    <col min="216" max="216" width="9.33203125" style="12" customWidth="1"/>
    <col min="217" max="217" width="6.6640625" style="12" customWidth="1"/>
    <col min="218" max="218" width="40.6640625" style="12" customWidth="1"/>
    <col min="219" max="222" width="9.33203125" style="12" customWidth="1"/>
    <col min="223" max="471" width="9.109375" style="12"/>
    <col min="472" max="472" width="9.33203125" style="12" customWidth="1"/>
    <col min="473" max="473" width="6.6640625" style="12" customWidth="1"/>
    <col min="474" max="474" width="40.6640625" style="12" customWidth="1"/>
    <col min="475" max="478" width="9.33203125" style="12" customWidth="1"/>
    <col min="479" max="727" width="9.109375" style="12"/>
    <col min="728" max="728" width="9.33203125" style="12" customWidth="1"/>
    <col min="729" max="729" width="6.6640625" style="12" customWidth="1"/>
    <col min="730" max="730" width="40.6640625" style="12" customWidth="1"/>
    <col min="731" max="734" width="9.33203125" style="12" customWidth="1"/>
    <col min="735" max="983" width="9.109375" style="12"/>
    <col min="984" max="984" width="9.33203125" style="12" customWidth="1"/>
    <col min="985" max="985" width="6.6640625" style="12" customWidth="1"/>
    <col min="986" max="986" width="40.6640625" style="12" customWidth="1"/>
    <col min="987" max="990" width="9.33203125" style="12" customWidth="1"/>
    <col min="991" max="1239" width="9.109375" style="12"/>
    <col min="1240" max="1240" width="9.33203125" style="12" customWidth="1"/>
    <col min="1241" max="1241" width="6.6640625" style="12" customWidth="1"/>
    <col min="1242" max="1242" width="40.6640625" style="12" customWidth="1"/>
    <col min="1243" max="1246" width="9.33203125" style="12" customWidth="1"/>
    <col min="1247" max="1495" width="9.109375" style="12"/>
    <col min="1496" max="1496" width="9.33203125" style="12" customWidth="1"/>
    <col min="1497" max="1497" width="6.6640625" style="12" customWidth="1"/>
    <col min="1498" max="1498" width="40.6640625" style="12" customWidth="1"/>
    <col min="1499" max="1502" width="9.33203125" style="12" customWidth="1"/>
    <col min="1503" max="1751" width="9.109375" style="12"/>
    <col min="1752" max="1752" width="9.33203125" style="12" customWidth="1"/>
    <col min="1753" max="1753" width="6.6640625" style="12" customWidth="1"/>
    <col min="1754" max="1754" width="40.6640625" style="12" customWidth="1"/>
    <col min="1755" max="1758" width="9.33203125" style="12" customWidth="1"/>
    <col min="1759" max="2007" width="9.109375" style="12"/>
    <col min="2008" max="2008" width="9.33203125" style="12" customWidth="1"/>
    <col min="2009" max="2009" width="6.6640625" style="12" customWidth="1"/>
    <col min="2010" max="2010" width="40.6640625" style="12" customWidth="1"/>
    <col min="2011" max="2014" width="9.33203125" style="12" customWidth="1"/>
    <col min="2015" max="2263" width="9.109375" style="12"/>
    <col min="2264" max="2264" width="9.33203125" style="12" customWidth="1"/>
    <col min="2265" max="2265" width="6.6640625" style="12" customWidth="1"/>
    <col min="2266" max="2266" width="40.6640625" style="12" customWidth="1"/>
    <col min="2267" max="2270" width="9.33203125" style="12" customWidth="1"/>
    <col min="2271" max="2519" width="9.109375" style="12"/>
    <col min="2520" max="2520" width="9.33203125" style="12" customWidth="1"/>
    <col min="2521" max="2521" width="6.6640625" style="12" customWidth="1"/>
    <col min="2522" max="2522" width="40.6640625" style="12" customWidth="1"/>
    <col min="2523" max="2526" width="9.33203125" style="12" customWidth="1"/>
    <col min="2527" max="2775" width="9.109375" style="12"/>
    <col min="2776" max="2776" width="9.33203125" style="12" customWidth="1"/>
    <col min="2777" max="2777" width="6.6640625" style="12" customWidth="1"/>
    <col min="2778" max="2778" width="40.6640625" style="12" customWidth="1"/>
    <col min="2779" max="2782" width="9.33203125" style="12" customWidth="1"/>
    <col min="2783" max="3031" width="9.109375" style="12"/>
    <col min="3032" max="3032" width="9.33203125" style="12" customWidth="1"/>
    <col min="3033" max="3033" width="6.6640625" style="12" customWidth="1"/>
    <col min="3034" max="3034" width="40.6640625" style="12" customWidth="1"/>
    <col min="3035" max="3038" width="9.33203125" style="12" customWidth="1"/>
    <col min="3039" max="3287" width="9.109375" style="12"/>
    <col min="3288" max="3288" width="9.33203125" style="12" customWidth="1"/>
    <col min="3289" max="3289" width="6.6640625" style="12" customWidth="1"/>
    <col min="3290" max="3290" width="40.6640625" style="12" customWidth="1"/>
    <col min="3291" max="3294" width="9.33203125" style="12" customWidth="1"/>
    <col min="3295" max="3543" width="9.109375" style="12"/>
    <col min="3544" max="3544" width="9.33203125" style="12" customWidth="1"/>
    <col min="3545" max="3545" width="6.6640625" style="12" customWidth="1"/>
    <col min="3546" max="3546" width="40.6640625" style="12" customWidth="1"/>
    <col min="3547" max="3550" width="9.33203125" style="12" customWidth="1"/>
    <col min="3551" max="3799" width="9.109375" style="12"/>
    <col min="3800" max="3800" width="9.33203125" style="12" customWidth="1"/>
    <col min="3801" max="3801" width="6.6640625" style="12" customWidth="1"/>
    <col min="3802" max="3802" width="40.6640625" style="12" customWidth="1"/>
    <col min="3803" max="3806" width="9.33203125" style="12" customWidth="1"/>
    <col min="3807" max="4055" width="9.109375" style="12"/>
    <col min="4056" max="4056" width="9.33203125" style="12" customWidth="1"/>
    <col min="4057" max="4057" width="6.6640625" style="12" customWidth="1"/>
    <col min="4058" max="4058" width="40.6640625" style="12" customWidth="1"/>
    <col min="4059" max="4062" width="9.33203125" style="12" customWidth="1"/>
    <col min="4063" max="4311" width="9.109375" style="12"/>
    <col min="4312" max="4312" width="9.33203125" style="12" customWidth="1"/>
    <col min="4313" max="4313" width="6.6640625" style="12" customWidth="1"/>
    <col min="4314" max="4314" width="40.6640625" style="12" customWidth="1"/>
    <col min="4315" max="4318" width="9.33203125" style="12" customWidth="1"/>
    <col min="4319" max="4567" width="9.109375" style="12"/>
    <col min="4568" max="4568" width="9.33203125" style="12" customWidth="1"/>
    <col min="4569" max="4569" width="6.6640625" style="12" customWidth="1"/>
    <col min="4570" max="4570" width="40.6640625" style="12" customWidth="1"/>
    <col min="4571" max="4574" width="9.33203125" style="12" customWidth="1"/>
    <col min="4575" max="4823" width="9.109375" style="12"/>
    <col min="4824" max="4824" width="9.33203125" style="12" customWidth="1"/>
    <col min="4825" max="4825" width="6.6640625" style="12" customWidth="1"/>
    <col min="4826" max="4826" width="40.6640625" style="12" customWidth="1"/>
    <col min="4827" max="4830" width="9.33203125" style="12" customWidth="1"/>
    <col min="4831" max="5079" width="9.109375" style="12"/>
    <col min="5080" max="5080" width="9.33203125" style="12" customWidth="1"/>
    <col min="5081" max="5081" width="6.6640625" style="12" customWidth="1"/>
    <col min="5082" max="5082" width="40.6640625" style="12" customWidth="1"/>
    <col min="5083" max="5086" width="9.33203125" style="12" customWidth="1"/>
    <col min="5087" max="5335" width="9.109375" style="12"/>
    <col min="5336" max="5336" width="9.33203125" style="12" customWidth="1"/>
    <col min="5337" max="5337" width="6.6640625" style="12" customWidth="1"/>
    <col min="5338" max="5338" width="40.6640625" style="12" customWidth="1"/>
    <col min="5339" max="5342" width="9.33203125" style="12" customWidth="1"/>
    <col min="5343" max="5591" width="9.109375" style="12"/>
    <col min="5592" max="5592" width="9.33203125" style="12" customWidth="1"/>
    <col min="5593" max="5593" width="6.6640625" style="12" customWidth="1"/>
    <col min="5594" max="5594" width="40.6640625" style="12" customWidth="1"/>
    <col min="5595" max="5598" width="9.33203125" style="12" customWidth="1"/>
    <col min="5599" max="5847" width="9.109375" style="12"/>
    <col min="5848" max="5848" width="9.33203125" style="12" customWidth="1"/>
    <col min="5849" max="5849" width="6.6640625" style="12" customWidth="1"/>
    <col min="5850" max="5850" width="40.6640625" style="12" customWidth="1"/>
    <col min="5851" max="5854" width="9.33203125" style="12" customWidth="1"/>
    <col min="5855" max="6103" width="9.109375" style="12"/>
    <col min="6104" max="6104" width="9.33203125" style="12" customWidth="1"/>
    <col min="6105" max="6105" width="6.6640625" style="12" customWidth="1"/>
    <col min="6106" max="6106" width="40.6640625" style="12" customWidth="1"/>
    <col min="6107" max="6110" width="9.33203125" style="12" customWidth="1"/>
    <col min="6111" max="6359" width="9.109375" style="12"/>
    <col min="6360" max="6360" width="9.33203125" style="12" customWidth="1"/>
    <col min="6361" max="6361" width="6.6640625" style="12" customWidth="1"/>
    <col min="6362" max="6362" width="40.6640625" style="12" customWidth="1"/>
    <col min="6363" max="6366" width="9.33203125" style="12" customWidth="1"/>
    <col min="6367" max="6615" width="9.109375" style="12"/>
    <col min="6616" max="6616" width="9.33203125" style="12" customWidth="1"/>
    <col min="6617" max="6617" width="6.6640625" style="12" customWidth="1"/>
    <col min="6618" max="6618" width="40.6640625" style="12" customWidth="1"/>
    <col min="6619" max="6622" width="9.33203125" style="12" customWidth="1"/>
    <col min="6623" max="6871" width="9.109375" style="12"/>
    <col min="6872" max="6872" width="9.33203125" style="12" customWidth="1"/>
    <col min="6873" max="6873" width="6.6640625" style="12" customWidth="1"/>
    <col min="6874" max="6874" width="40.6640625" style="12" customWidth="1"/>
    <col min="6875" max="6878" width="9.33203125" style="12" customWidth="1"/>
    <col min="6879" max="7127" width="9.109375" style="12"/>
    <col min="7128" max="7128" width="9.33203125" style="12" customWidth="1"/>
    <col min="7129" max="7129" width="6.6640625" style="12" customWidth="1"/>
    <col min="7130" max="7130" width="40.6640625" style="12" customWidth="1"/>
    <col min="7131" max="7134" width="9.33203125" style="12" customWidth="1"/>
    <col min="7135" max="7383" width="9.109375" style="12"/>
    <col min="7384" max="7384" width="9.33203125" style="12" customWidth="1"/>
    <col min="7385" max="7385" width="6.6640625" style="12" customWidth="1"/>
    <col min="7386" max="7386" width="40.6640625" style="12" customWidth="1"/>
    <col min="7387" max="7390" width="9.33203125" style="12" customWidth="1"/>
    <col min="7391" max="7639" width="9.109375" style="12"/>
    <col min="7640" max="7640" width="9.33203125" style="12" customWidth="1"/>
    <col min="7641" max="7641" width="6.6640625" style="12" customWidth="1"/>
    <col min="7642" max="7642" width="40.6640625" style="12" customWidth="1"/>
    <col min="7643" max="7646" width="9.33203125" style="12" customWidth="1"/>
    <col min="7647" max="7895" width="9.109375" style="12"/>
    <col min="7896" max="7896" width="9.33203125" style="12" customWidth="1"/>
    <col min="7897" max="7897" width="6.6640625" style="12" customWidth="1"/>
    <col min="7898" max="7898" width="40.6640625" style="12" customWidth="1"/>
    <col min="7899" max="7902" width="9.33203125" style="12" customWidth="1"/>
    <col min="7903" max="8151" width="9.109375" style="12"/>
    <col min="8152" max="8152" width="9.33203125" style="12" customWidth="1"/>
    <col min="8153" max="8153" width="6.6640625" style="12" customWidth="1"/>
    <col min="8154" max="8154" width="40.6640625" style="12" customWidth="1"/>
    <col min="8155" max="8158" width="9.33203125" style="12" customWidth="1"/>
    <col min="8159" max="8407" width="9.109375" style="12"/>
    <col min="8408" max="8408" width="9.33203125" style="12" customWidth="1"/>
    <col min="8409" max="8409" width="6.6640625" style="12" customWidth="1"/>
    <col min="8410" max="8410" width="40.6640625" style="12" customWidth="1"/>
    <col min="8411" max="8414" width="9.33203125" style="12" customWidth="1"/>
    <col min="8415" max="8663" width="9.109375" style="12"/>
    <col min="8664" max="8664" width="9.33203125" style="12" customWidth="1"/>
    <col min="8665" max="8665" width="6.6640625" style="12" customWidth="1"/>
    <col min="8666" max="8666" width="40.6640625" style="12" customWidth="1"/>
    <col min="8667" max="8670" width="9.33203125" style="12" customWidth="1"/>
    <col min="8671" max="8919" width="9.109375" style="12"/>
    <col min="8920" max="8920" width="9.33203125" style="12" customWidth="1"/>
    <col min="8921" max="8921" width="6.6640625" style="12" customWidth="1"/>
    <col min="8922" max="8922" width="40.6640625" style="12" customWidth="1"/>
    <col min="8923" max="8926" width="9.33203125" style="12" customWidth="1"/>
    <col min="8927" max="9175" width="9.109375" style="12"/>
    <col min="9176" max="9176" width="9.33203125" style="12" customWidth="1"/>
    <col min="9177" max="9177" width="6.6640625" style="12" customWidth="1"/>
    <col min="9178" max="9178" width="40.6640625" style="12" customWidth="1"/>
    <col min="9179" max="9182" width="9.33203125" style="12" customWidth="1"/>
    <col min="9183" max="9431" width="9.109375" style="12"/>
    <col min="9432" max="9432" width="9.33203125" style="12" customWidth="1"/>
    <col min="9433" max="9433" width="6.6640625" style="12" customWidth="1"/>
    <col min="9434" max="9434" width="40.6640625" style="12" customWidth="1"/>
    <col min="9435" max="9438" width="9.33203125" style="12" customWidth="1"/>
    <col min="9439" max="9687" width="9.109375" style="12"/>
    <col min="9688" max="9688" width="9.33203125" style="12" customWidth="1"/>
    <col min="9689" max="9689" width="6.6640625" style="12" customWidth="1"/>
    <col min="9690" max="9690" width="40.6640625" style="12" customWidth="1"/>
    <col min="9691" max="9694" width="9.33203125" style="12" customWidth="1"/>
    <col min="9695" max="9943" width="9.109375" style="12"/>
    <col min="9944" max="9944" width="9.33203125" style="12" customWidth="1"/>
    <col min="9945" max="9945" width="6.6640625" style="12" customWidth="1"/>
    <col min="9946" max="9946" width="40.6640625" style="12" customWidth="1"/>
    <col min="9947" max="9950" width="9.33203125" style="12" customWidth="1"/>
    <col min="9951" max="10199" width="9.109375" style="12"/>
    <col min="10200" max="10200" width="9.33203125" style="12" customWidth="1"/>
    <col min="10201" max="10201" width="6.6640625" style="12" customWidth="1"/>
    <col min="10202" max="10202" width="40.6640625" style="12" customWidth="1"/>
    <col min="10203" max="10206" width="9.33203125" style="12" customWidth="1"/>
    <col min="10207" max="10455" width="9.109375" style="12"/>
    <col min="10456" max="10456" width="9.33203125" style="12" customWidth="1"/>
    <col min="10457" max="10457" width="6.6640625" style="12" customWidth="1"/>
    <col min="10458" max="10458" width="40.6640625" style="12" customWidth="1"/>
    <col min="10459" max="10462" width="9.33203125" style="12" customWidth="1"/>
    <col min="10463" max="10711" width="9.109375" style="12"/>
    <col min="10712" max="10712" width="9.33203125" style="12" customWidth="1"/>
    <col min="10713" max="10713" width="6.6640625" style="12" customWidth="1"/>
    <col min="10714" max="10714" width="40.6640625" style="12" customWidth="1"/>
    <col min="10715" max="10718" width="9.33203125" style="12" customWidth="1"/>
    <col min="10719" max="10967" width="9.109375" style="12"/>
    <col min="10968" max="10968" width="9.33203125" style="12" customWidth="1"/>
    <col min="10969" max="10969" width="6.6640625" style="12" customWidth="1"/>
    <col min="10970" max="10970" width="40.6640625" style="12" customWidth="1"/>
    <col min="10971" max="10974" width="9.33203125" style="12" customWidth="1"/>
    <col min="10975" max="11223" width="9.109375" style="12"/>
    <col min="11224" max="11224" width="9.33203125" style="12" customWidth="1"/>
    <col min="11225" max="11225" width="6.6640625" style="12" customWidth="1"/>
    <col min="11226" max="11226" width="40.6640625" style="12" customWidth="1"/>
    <col min="11227" max="11230" width="9.33203125" style="12" customWidth="1"/>
    <col min="11231" max="11479" width="9.109375" style="12"/>
    <col min="11480" max="11480" width="9.33203125" style="12" customWidth="1"/>
    <col min="11481" max="11481" width="6.6640625" style="12" customWidth="1"/>
    <col min="11482" max="11482" width="40.6640625" style="12" customWidth="1"/>
    <col min="11483" max="11486" width="9.33203125" style="12" customWidth="1"/>
    <col min="11487" max="11735" width="9.109375" style="12"/>
    <col min="11736" max="11736" width="9.33203125" style="12" customWidth="1"/>
    <col min="11737" max="11737" width="6.6640625" style="12" customWidth="1"/>
    <col min="11738" max="11738" width="40.6640625" style="12" customWidth="1"/>
    <col min="11739" max="11742" width="9.33203125" style="12" customWidth="1"/>
    <col min="11743" max="11991" width="9.109375" style="12"/>
    <col min="11992" max="11992" width="9.33203125" style="12" customWidth="1"/>
    <col min="11993" max="11993" width="6.6640625" style="12" customWidth="1"/>
    <col min="11994" max="11994" width="40.6640625" style="12" customWidth="1"/>
    <col min="11995" max="11998" width="9.33203125" style="12" customWidth="1"/>
    <col min="11999" max="12247" width="9.109375" style="12"/>
    <col min="12248" max="12248" width="9.33203125" style="12" customWidth="1"/>
    <col min="12249" max="12249" width="6.6640625" style="12" customWidth="1"/>
    <col min="12250" max="12250" width="40.6640625" style="12" customWidth="1"/>
    <col min="12251" max="12254" width="9.33203125" style="12" customWidth="1"/>
    <col min="12255" max="12503" width="9.109375" style="12"/>
    <col min="12504" max="12504" width="9.33203125" style="12" customWidth="1"/>
    <col min="12505" max="12505" width="6.6640625" style="12" customWidth="1"/>
    <col min="12506" max="12506" width="40.6640625" style="12" customWidth="1"/>
    <col min="12507" max="12510" width="9.33203125" style="12" customWidth="1"/>
    <col min="12511" max="12759" width="9.109375" style="12"/>
    <col min="12760" max="12760" width="9.33203125" style="12" customWidth="1"/>
    <col min="12761" max="12761" width="6.6640625" style="12" customWidth="1"/>
    <col min="12762" max="12762" width="40.6640625" style="12" customWidth="1"/>
    <col min="12763" max="12766" width="9.33203125" style="12" customWidth="1"/>
    <col min="12767" max="13015" width="9.109375" style="12"/>
    <col min="13016" max="13016" width="9.33203125" style="12" customWidth="1"/>
    <col min="13017" max="13017" width="6.6640625" style="12" customWidth="1"/>
    <col min="13018" max="13018" width="40.6640625" style="12" customWidth="1"/>
    <col min="13019" max="13022" width="9.33203125" style="12" customWidth="1"/>
    <col min="13023" max="13271" width="9.109375" style="12"/>
    <col min="13272" max="13272" width="9.33203125" style="12" customWidth="1"/>
    <col min="13273" max="13273" width="6.6640625" style="12" customWidth="1"/>
    <col min="13274" max="13274" width="40.6640625" style="12" customWidth="1"/>
    <col min="13275" max="13278" width="9.33203125" style="12" customWidth="1"/>
    <col min="13279" max="13527" width="9.109375" style="12"/>
    <col min="13528" max="13528" width="9.33203125" style="12" customWidth="1"/>
    <col min="13529" max="13529" width="6.6640625" style="12" customWidth="1"/>
    <col min="13530" max="13530" width="40.6640625" style="12" customWidth="1"/>
    <col min="13531" max="13534" width="9.33203125" style="12" customWidth="1"/>
    <col min="13535" max="13783" width="9.109375" style="12"/>
    <col min="13784" max="13784" width="9.33203125" style="12" customWidth="1"/>
    <col min="13785" max="13785" width="6.6640625" style="12" customWidth="1"/>
    <col min="13786" max="13786" width="40.6640625" style="12" customWidth="1"/>
    <col min="13787" max="13790" width="9.33203125" style="12" customWidth="1"/>
    <col min="13791" max="14039" width="9.109375" style="12"/>
    <col min="14040" max="14040" width="9.33203125" style="12" customWidth="1"/>
    <col min="14041" max="14041" width="6.6640625" style="12" customWidth="1"/>
    <col min="14042" max="14042" width="40.6640625" style="12" customWidth="1"/>
    <col min="14043" max="14046" width="9.33203125" style="12" customWidth="1"/>
    <col min="14047" max="14295" width="9.109375" style="12"/>
    <col min="14296" max="14296" width="9.33203125" style="12" customWidth="1"/>
    <col min="14297" max="14297" width="6.6640625" style="12" customWidth="1"/>
    <col min="14298" max="14298" width="40.6640625" style="12" customWidth="1"/>
    <col min="14299" max="14302" width="9.33203125" style="12" customWidth="1"/>
    <col min="14303" max="14551" width="9.109375" style="12"/>
    <col min="14552" max="14552" width="9.33203125" style="12" customWidth="1"/>
    <col min="14553" max="14553" width="6.6640625" style="12" customWidth="1"/>
    <col min="14554" max="14554" width="40.6640625" style="12" customWidth="1"/>
    <col min="14555" max="14558" width="9.33203125" style="12" customWidth="1"/>
    <col min="14559" max="14807" width="9.109375" style="12"/>
    <col min="14808" max="14808" width="9.33203125" style="12" customWidth="1"/>
    <col min="14809" max="14809" width="6.6640625" style="12" customWidth="1"/>
    <col min="14810" max="14810" width="40.6640625" style="12" customWidth="1"/>
    <col min="14811" max="14814" width="9.33203125" style="12" customWidth="1"/>
    <col min="14815" max="15063" width="9.109375" style="12"/>
    <col min="15064" max="15064" width="9.33203125" style="12" customWidth="1"/>
    <col min="15065" max="15065" width="6.6640625" style="12" customWidth="1"/>
    <col min="15066" max="15066" width="40.6640625" style="12" customWidth="1"/>
    <col min="15067" max="15070" width="9.33203125" style="12" customWidth="1"/>
    <col min="15071" max="15319" width="9.109375" style="12"/>
    <col min="15320" max="15320" width="9.33203125" style="12" customWidth="1"/>
    <col min="15321" max="15321" width="6.6640625" style="12" customWidth="1"/>
    <col min="15322" max="15322" width="40.6640625" style="12" customWidth="1"/>
    <col min="15323" max="15326" width="9.33203125" style="12" customWidth="1"/>
    <col min="15327" max="15575" width="9.109375" style="12"/>
    <col min="15576" max="15576" width="9.33203125" style="12" customWidth="1"/>
    <col min="15577" max="15577" width="6.6640625" style="12" customWidth="1"/>
    <col min="15578" max="15578" width="40.6640625" style="12" customWidth="1"/>
    <col min="15579" max="15582" width="9.33203125" style="12" customWidth="1"/>
    <col min="15583" max="15831" width="9.109375" style="12"/>
    <col min="15832" max="15832" width="9.33203125" style="12" customWidth="1"/>
    <col min="15833" max="15833" width="6.6640625" style="12" customWidth="1"/>
    <col min="15834" max="15834" width="40.6640625" style="12" customWidth="1"/>
    <col min="15835" max="15838" width="9.33203125" style="12" customWidth="1"/>
    <col min="15839" max="16087" width="9.109375" style="12"/>
    <col min="16088" max="16088" width="9.33203125" style="12" customWidth="1"/>
    <col min="16089" max="16089" width="6.6640625" style="12" customWidth="1"/>
    <col min="16090" max="16090" width="40.6640625" style="12" customWidth="1"/>
    <col min="16091" max="16094" width="9.33203125" style="12" customWidth="1"/>
    <col min="16095" max="16384" width="9.109375" style="12"/>
  </cols>
  <sheetData>
    <row r="1" spans="1:8" x14ac:dyDescent="0.25">
      <c r="A1" s="22" t="s">
        <v>2993</v>
      </c>
      <c r="B1" s="587"/>
      <c r="C1" s="587"/>
      <c r="D1" s="587"/>
      <c r="E1" s="771" t="s">
        <v>2994</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x14ac:dyDescent="0.25">
      <c r="A5" s="668" t="s">
        <v>2995</v>
      </c>
      <c r="B5" s="668"/>
      <c r="C5" s="669"/>
      <c r="D5" s="32" t="s">
        <v>2996</v>
      </c>
      <c r="E5" s="17"/>
      <c r="F5" s="17"/>
      <c r="G5" s="191"/>
      <c r="H5" s="190"/>
    </row>
    <row r="6" spans="1:8" ht="15.6" x14ac:dyDescent="0.25">
      <c r="A6" s="668"/>
      <c r="B6" s="668" t="s">
        <v>2998</v>
      </c>
      <c r="C6" s="669"/>
      <c r="D6" s="620" t="s">
        <v>2999</v>
      </c>
      <c r="E6" s="17" t="s">
        <v>2269</v>
      </c>
      <c r="F6" s="17">
        <v>97000</v>
      </c>
      <c r="G6" s="187"/>
      <c r="H6" s="190">
        <f>F6*G6</f>
        <v>0</v>
      </c>
    </row>
    <row r="7" spans="1:8" ht="15.6" x14ac:dyDescent="0.25">
      <c r="A7" s="668"/>
      <c r="B7" s="668" t="s">
        <v>2997</v>
      </c>
      <c r="C7" s="669"/>
      <c r="D7" s="620" t="s">
        <v>3000</v>
      </c>
      <c r="E7" s="17" t="s">
        <v>2269</v>
      </c>
      <c r="F7" s="17">
        <v>24000</v>
      </c>
      <c r="G7" s="187"/>
      <c r="H7" s="190">
        <f>F7*G7</f>
        <v>0</v>
      </c>
    </row>
    <row r="8" spans="1:8" ht="26.4" x14ac:dyDescent="0.25">
      <c r="A8" s="668" t="s">
        <v>3001</v>
      </c>
      <c r="B8" s="668"/>
      <c r="C8" s="669"/>
      <c r="D8" s="32" t="s">
        <v>5587</v>
      </c>
      <c r="E8" s="17"/>
      <c r="F8" s="17"/>
      <c r="G8" s="191"/>
      <c r="H8" s="190"/>
    </row>
    <row r="9" spans="1:8" x14ac:dyDescent="0.25">
      <c r="A9" s="668"/>
      <c r="B9" s="668" t="s">
        <v>3002</v>
      </c>
      <c r="C9" s="669"/>
      <c r="D9" s="620" t="s">
        <v>3004</v>
      </c>
      <c r="E9" s="17" t="s">
        <v>3005</v>
      </c>
      <c r="F9" s="17">
        <v>25</v>
      </c>
      <c r="G9" s="187"/>
      <c r="H9" s="190">
        <f>F9*G9</f>
        <v>0</v>
      </c>
    </row>
    <row r="10" spans="1:8" x14ac:dyDescent="0.25">
      <c r="A10" s="668"/>
      <c r="B10" s="668" t="s">
        <v>3003</v>
      </c>
      <c r="C10" s="669"/>
      <c r="D10" s="620" t="s">
        <v>182</v>
      </c>
      <c r="E10" s="17" t="s">
        <v>3005</v>
      </c>
      <c r="F10" s="17">
        <v>25</v>
      </c>
      <c r="G10" s="187"/>
      <c r="H10" s="190">
        <f>F10*G10</f>
        <v>0</v>
      </c>
    </row>
    <row r="11" spans="1:8" x14ac:dyDescent="0.25">
      <c r="A11" s="668" t="s">
        <v>3007</v>
      </c>
      <c r="B11" s="668"/>
      <c r="C11" s="669"/>
      <c r="D11" s="32" t="s">
        <v>3006</v>
      </c>
      <c r="E11" s="17"/>
      <c r="F11" s="17"/>
      <c r="G11" s="191"/>
      <c r="H11" s="190"/>
    </row>
    <row r="12" spans="1:8" x14ac:dyDescent="0.25">
      <c r="A12" s="668"/>
      <c r="B12" s="668" t="s">
        <v>3008</v>
      </c>
      <c r="C12" s="669"/>
      <c r="D12" s="620" t="s">
        <v>3013</v>
      </c>
      <c r="E12" s="17" t="s">
        <v>421</v>
      </c>
      <c r="F12" s="17">
        <v>2</v>
      </c>
      <c r="G12" s="187"/>
      <c r="H12" s="190">
        <f>F12*G12</f>
        <v>0</v>
      </c>
    </row>
    <row r="13" spans="1:8" x14ac:dyDescent="0.25">
      <c r="A13" s="668"/>
      <c r="B13" s="668" t="s">
        <v>3009</v>
      </c>
      <c r="C13" s="669"/>
      <c r="D13" s="620" t="s">
        <v>3014</v>
      </c>
      <c r="E13" s="17" t="s">
        <v>421</v>
      </c>
      <c r="F13" s="17">
        <v>4</v>
      </c>
      <c r="G13" s="187"/>
      <c r="H13" s="190">
        <f>F13*G13</f>
        <v>0</v>
      </c>
    </row>
    <row r="14" spans="1:8" ht="26.4" x14ac:dyDescent="0.25">
      <c r="A14" s="668"/>
      <c r="B14" s="668" t="s">
        <v>3010</v>
      </c>
      <c r="C14" s="669"/>
      <c r="D14" s="620" t="s">
        <v>3015</v>
      </c>
      <c r="E14" s="17"/>
      <c r="F14" s="17"/>
      <c r="G14" s="191"/>
      <c r="H14" s="190"/>
    </row>
    <row r="15" spans="1:8" ht="26.4" x14ac:dyDescent="0.25">
      <c r="A15" s="668"/>
      <c r="B15" s="668"/>
      <c r="C15" s="669" t="s">
        <v>37</v>
      </c>
      <c r="D15" s="620" t="s">
        <v>3016</v>
      </c>
      <c r="E15" s="17" t="s">
        <v>124</v>
      </c>
      <c r="F15" s="17">
        <v>97000</v>
      </c>
      <c r="G15" s="187"/>
      <c r="H15" s="190">
        <f>F15*G15</f>
        <v>0</v>
      </c>
    </row>
    <row r="16" spans="1:8" ht="26.4" x14ac:dyDescent="0.25">
      <c r="A16" s="668"/>
      <c r="B16" s="668"/>
      <c r="C16" s="669" t="s">
        <v>39</v>
      </c>
      <c r="D16" s="620" t="s">
        <v>3017</v>
      </c>
      <c r="E16" s="17" t="s">
        <v>124</v>
      </c>
      <c r="F16" s="17">
        <v>24000</v>
      </c>
      <c r="G16" s="187"/>
      <c r="H16" s="190">
        <f>F16*G16</f>
        <v>0</v>
      </c>
    </row>
    <row r="17" spans="1:8" ht="39.6" x14ac:dyDescent="0.25">
      <c r="A17" s="668"/>
      <c r="B17" s="668" t="s">
        <v>3011</v>
      </c>
      <c r="C17" s="669"/>
      <c r="D17" s="33" t="s">
        <v>3018</v>
      </c>
      <c r="E17" s="17" t="s">
        <v>124</v>
      </c>
      <c r="F17" s="17">
        <v>52000</v>
      </c>
      <c r="G17" s="187"/>
      <c r="H17" s="190">
        <f>F17*G17</f>
        <v>0</v>
      </c>
    </row>
    <row r="18" spans="1:8" ht="26.4" x14ac:dyDescent="0.25">
      <c r="A18" s="668"/>
      <c r="B18" s="668" t="s">
        <v>3012</v>
      </c>
      <c r="C18" s="669"/>
      <c r="D18" s="33" t="s">
        <v>3019</v>
      </c>
      <c r="E18" s="17"/>
      <c r="F18" s="17"/>
      <c r="G18" s="191"/>
      <c r="H18" s="190"/>
    </row>
    <row r="19" spans="1:8" x14ac:dyDescent="0.25">
      <c r="A19" s="202"/>
      <c r="B19" s="668"/>
      <c r="C19" s="669" t="s">
        <v>59</v>
      </c>
      <c r="D19" s="620" t="s">
        <v>3022</v>
      </c>
      <c r="E19" s="17" t="s">
        <v>133</v>
      </c>
      <c r="F19" s="17">
        <v>2</v>
      </c>
      <c r="G19" s="187"/>
      <c r="H19" s="190">
        <f t="shared" ref="H19:H21" si="0">F19*G19</f>
        <v>0</v>
      </c>
    </row>
    <row r="20" spans="1:8" x14ac:dyDescent="0.25">
      <c r="A20" s="202"/>
      <c r="B20" s="668"/>
      <c r="C20" s="669" t="s">
        <v>42</v>
      </c>
      <c r="D20" s="620" t="s">
        <v>3023</v>
      </c>
      <c r="E20" s="17" t="s">
        <v>133</v>
      </c>
      <c r="F20" s="17">
        <v>2</v>
      </c>
      <c r="G20" s="187"/>
      <c r="H20" s="190">
        <f t="shared" si="0"/>
        <v>0</v>
      </c>
    </row>
    <row r="21" spans="1:8" x14ac:dyDescent="0.25">
      <c r="A21" s="202"/>
      <c r="B21" s="668"/>
      <c r="C21" s="669" t="s">
        <v>43</v>
      </c>
      <c r="D21" s="620" t="s">
        <v>3024</v>
      </c>
      <c r="E21" s="17" t="s">
        <v>133</v>
      </c>
      <c r="F21" s="17">
        <v>2</v>
      </c>
      <c r="G21" s="187"/>
      <c r="H21" s="190">
        <f t="shared" si="0"/>
        <v>0</v>
      </c>
    </row>
    <row r="22" spans="1:8" x14ac:dyDescent="0.25">
      <c r="A22" s="202" t="s">
        <v>3026</v>
      </c>
      <c r="B22" s="668"/>
      <c r="C22" s="669"/>
      <c r="D22" s="649" t="s">
        <v>3027</v>
      </c>
      <c r="E22" s="17"/>
      <c r="F22" s="17"/>
      <c r="G22" s="191"/>
      <c r="H22" s="190"/>
    </row>
    <row r="23" spans="1:8" x14ac:dyDescent="0.25">
      <c r="A23" s="202"/>
      <c r="B23" s="668" t="s">
        <v>3028</v>
      </c>
      <c r="C23" s="669"/>
      <c r="D23" s="620" t="s">
        <v>5575</v>
      </c>
      <c r="E23" s="17"/>
      <c r="F23" s="17"/>
      <c r="G23" s="191"/>
      <c r="H23" s="190"/>
    </row>
    <row r="24" spans="1:8" x14ac:dyDescent="0.25">
      <c r="A24" s="202"/>
      <c r="B24" s="668"/>
      <c r="C24" s="669"/>
      <c r="D24" s="620" t="s">
        <v>6609</v>
      </c>
      <c r="E24" s="17" t="s">
        <v>421</v>
      </c>
      <c r="F24" s="17">
        <v>1</v>
      </c>
      <c r="G24" s="187"/>
      <c r="H24" s="190">
        <f t="shared" ref="H24:H25" si="1">F24*G24</f>
        <v>0</v>
      </c>
    </row>
    <row r="25" spans="1:8" x14ac:dyDescent="0.25">
      <c r="A25" s="202"/>
      <c r="B25" s="668"/>
      <c r="C25" s="669"/>
      <c r="D25" s="620" t="s">
        <v>6610</v>
      </c>
      <c r="E25" s="17" t="s">
        <v>421</v>
      </c>
      <c r="F25" s="17">
        <v>0.4</v>
      </c>
      <c r="G25" s="187"/>
      <c r="H25" s="190">
        <f t="shared" si="1"/>
        <v>0</v>
      </c>
    </row>
    <row r="26" spans="1:8" x14ac:dyDescent="0.25">
      <c r="A26" s="202"/>
      <c r="B26" s="668" t="s">
        <v>3029</v>
      </c>
      <c r="C26" s="669"/>
      <c r="D26" s="33" t="s">
        <v>3034</v>
      </c>
      <c r="E26" s="17"/>
      <c r="F26" s="17"/>
      <c r="G26" s="191"/>
      <c r="H26" s="190"/>
    </row>
    <row r="27" spans="1:8" x14ac:dyDescent="0.25">
      <c r="A27" s="202"/>
      <c r="B27" s="668"/>
      <c r="C27" s="669" t="s">
        <v>37</v>
      </c>
      <c r="D27" s="620" t="s">
        <v>6803</v>
      </c>
      <c r="E27" s="17"/>
      <c r="F27" s="17"/>
      <c r="G27" s="191"/>
      <c r="H27" s="190"/>
    </row>
    <row r="28" spans="1:8" ht="15.6" x14ac:dyDescent="0.25">
      <c r="A28" s="202"/>
      <c r="B28" s="668"/>
      <c r="C28" s="669"/>
      <c r="D28" s="620" t="s">
        <v>6608</v>
      </c>
      <c r="E28" s="17" t="s">
        <v>2269</v>
      </c>
      <c r="F28" s="17">
        <v>4000</v>
      </c>
      <c r="G28" s="187"/>
      <c r="H28" s="190">
        <f t="shared" ref="H28:H29" si="2">F28*G28</f>
        <v>0</v>
      </c>
    </row>
    <row r="29" spans="1:8" ht="15.6" x14ac:dyDescent="0.25">
      <c r="A29" s="202"/>
      <c r="B29" s="668"/>
      <c r="C29" s="669"/>
      <c r="D29" s="620" t="s">
        <v>6611</v>
      </c>
      <c r="E29" s="17" t="s">
        <v>2269</v>
      </c>
      <c r="F29" s="17">
        <v>2000</v>
      </c>
      <c r="G29" s="187"/>
      <c r="H29" s="190">
        <f t="shared" si="2"/>
        <v>0</v>
      </c>
    </row>
    <row r="30" spans="1:8" ht="15.6" x14ac:dyDescent="0.25">
      <c r="A30" s="202"/>
      <c r="B30" s="668"/>
      <c r="C30" s="669" t="s">
        <v>39</v>
      </c>
      <c r="D30" s="620" t="s">
        <v>3035</v>
      </c>
      <c r="E30" s="17" t="s">
        <v>2269</v>
      </c>
      <c r="F30" s="17"/>
      <c r="G30" s="187"/>
      <c r="H30" s="704" t="s">
        <v>5568</v>
      </c>
    </row>
    <row r="31" spans="1:8" x14ac:dyDescent="0.25">
      <c r="A31" s="202"/>
      <c r="B31" s="668" t="s">
        <v>3030</v>
      </c>
      <c r="C31" s="669"/>
      <c r="D31" s="33" t="s">
        <v>3036</v>
      </c>
      <c r="E31" s="17"/>
      <c r="F31" s="17"/>
      <c r="G31" s="191"/>
      <c r="H31" s="190"/>
    </row>
    <row r="32" spans="1:8" ht="26.4" x14ac:dyDescent="0.25">
      <c r="A32" s="202"/>
      <c r="B32" s="668"/>
      <c r="C32" s="669" t="s">
        <v>37</v>
      </c>
      <c r="D32" s="33" t="s">
        <v>3037</v>
      </c>
      <c r="E32" s="17"/>
      <c r="F32" s="17"/>
      <c r="G32" s="191"/>
      <c r="H32" s="190"/>
    </row>
    <row r="33" spans="1:8" x14ac:dyDescent="0.25">
      <c r="A33" s="202"/>
      <c r="B33" s="668"/>
      <c r="C33" s="669"/>
      <c r="D33" s="33" t="s">
        <v>6612</v>
      </c>
      <c r="E33" s="17" t="s">
        <v>423</v>
      </c>
      <c r="F33" s="17">
        <v>600</v>
      </c>
      <c r="G33" s="187"/>
      <c r="H33" s="190">
        <f t="shared" ref="H33:H34" si="3">F33*G33</f>
        <v>0</v>
      </c>
    </row>
    <row r="34" spans="1:8" x14ac:dyDescent="0.25">
      <c r="A34" s="202"/>
      <c r="B34" s="668"/>
      <c r="C34" s="669"/>
      <c r="D34" s="33" t="s">
        <v>6613</v>
      </c>
      <c r="E34" s="17" t="s">
        <v>423</v>
      </c>
      <c r="F34" s="17">
        <v>760</v>
      </c>
      <c r="G34" s="187"/>
      <c r="H34" s="190">
        <f t="shared" si="3"/>
        <v>0</v>
      </c>
    </row>
    <row r="35" spans="1:8" x14ac:dyDescent="0.25">
      <c r="A35" s="202"/>
      <c r="B35" s="668"/>
      <c r="C35" s="669" t="s">
        <v>39</v>
      </c>
      <c r="D35" s="33" t="s">
        <v>3038</v>
      </c>
      <c r="E35" s="17" t="s">
        <v>423</v>
      </c>
      <c r="F35" s="17">
        <v>4750</v>
      </c>
      <c r="G35" s="187"/>
      <c r="H35" s="190">
        <f t="shared" ref="H35:H42" si="4">F35*G35</f>
        <v>0</v>
      </c>
    </row>
    <row r="36" spans="1:8" x14ac:dyDescent="0.25">
      <c r="A36" s="202"/>
      <c r="B36" s="668"/>
      <c r="C36" s="669" t="s">
        <v>59</v>
      </c>
      <c r="D36" s="33" t="s">
        <v>3039</v>
      </c>
      <c r="E36" s="17" t="s">
        <v>421</v>
      </c>
      <c r="F36" s="17">
        <v>19</v>
      </c>
      <c r="G36" s="187"/>
      <c r="H36" s="190">
        <f t="shared" si="4"/>
        <v>0</v>
      </c>
    </row>
    <row r="37" spans="1:8" ht="26.4" x14ac:dyDescent="0.25">
      <c r="A37" s="202"/>
      <c r="B37" s="668" t="s">
        <v>3031</v>
      </c>
      <c r="C37" s="669"/>
      <c r="D37" s="33" t="s">
        <v>3040</v>
      </c>
      <c r="E37" s="17" t="s">
        <v>421</v>
      </c>
      <c r="F37" s="17">
        <v>1</v>
      </c>
      <c r="G37" s="187"/>
      <c r="H37" s="190">
        <f t="shared" si="4"/>
        <v>0</v>
      </c>
    </row>
    <row r="38" spans="1:8" ht="15.6" x14ac:dyDescent="0.25">
      <c r="A38" s="202"/>
      <c r="B38" s="668" t="s">
        <v>3032</v>
      </c>
      <c r="C38" s="669"/>
      <c r="D38" s="33" t="s">
        <v>3041</v>
      </c>
      <c r="E38" s="17" t="s">
        <v>2269</v>
      </c>
      <c r="F38" s="17">
        <v>6000</v>
      </c>
      <c r="G38" s="187"/>
      <c r="H38" s="190">
        <f t="shared" si="4"/>
        <v>0</v>
      </c>
    </row>
    <row r="39" spans="1:8" ht="26.4" x14ac:dyDescent="0.25">
      <c r="A39" s="202" t="s">
        <v>3042</v>
      </c>
      <c r="B39" s="668"/>
      <c r="C39" s="669"/>
      <c r="D39" s="32" t="s">
        <v>3043</v>
      </c>
      <c r="E39" s="17" t="s">
        <v>1678</v>
      </c>
      <c r="F39" s="17">
        <v>100</v>
      </c>
      <c r="G39" s="187"/>
      <c r="H39" s="190">
        <f t="shared" si="4"/>
        <v>0</v>
      </c>
    </row>
    <row r="40" spans="1:8" ht="26.4" x14ac:dyDescent="0.25">
      <c r="A40" s="202" t="s">
        <v>3044</v>
      </c>
      <c r="B40" s="668"/>
      <c r="C40" s="669"/>
      <c r="D40" s="32" t="s">
        <v>3045</v>
      </c>
      <c r="E40" s="17" t="s">
        <v>1678</v>
      </c>
      <c r="F40" s="17">
        <v>900</v>
      </c>
      <c r="G40" s="187"/>
      <c r="H40" s="190">
        <f t="shared" si="4"/>
        <v>0</v>
      </c>
    </row>
    <row r="41" spans="1:8" x14ac:dyDescent="0.25">
      <c r="A41" s="202" t="s">
        <v>3046</v>
      </c>
      <c r="B41" s="668"/>
      <c r="C41" s="669"/>
      <c r="D41" s="32" t="s">
        <v>3047</v>
      </c>
      <c r="E41" s="17" t="s">
        <v>421</v>
      </c>
      <c r="F41" s="17">
        <v>12</v>
      </c>
      <c r="G41" s="187"/>
      <c r="H41" s="190">
        <f t="shared" si="4"/>
        <v>0</v>
      </c>
    </row>
    <row r="42" spans="1:8" ht="26.4" x14ac:dyDescent="0.25">
      <c r="A42" s="202" t="s">
        <v>3048</v>
      </c>
      <c r="B42" s="668"/>
      <c r="C42" s="669"/>
      <c r="D42" s="32" t="s">
        <v>6746</v>
      </c>
      <c r="E42" s="17" t="s">
        <v>423</v>
      </c>
      <c r="F42" s="17">
        <v>1900</v>
      </c>
      <c r="G42" s="187"/>
      <c r="H42" s="190">
        <f t="shared" si="4"/>
        <v>0</v>
      </c>
    </row>
    <row r="43" spans="1:8" x14ac:dyDescent="0.25">
      <c r="A43" s="202" t="s">
        <v>3057</v>
      </c>
      <c r="B43" s="668"/>
      <c r="C43" s="669"/>
      <c r="D43" s="32" t="s">
        <v>3058</v>
      </c>
      <c r="E43" s="17" t="s">
        <v>425</v>
      </c>
      <c r="F43" s="17" t="s">
        <v>4222</v>
      </c>
      <c r="G43" s="191" t="s">
        <v>818</v>
      </c>
      <c r="H43" s="190">
        <v>55000</v>
      </c>
    </row>
    <row r="44" spans="1:8" ht="26.4" x14ac:dyDescent="0.25">
      <c r="A44" s="202" t="s">
        <v>3059</v>
      </c>
      <c r="B44" s="668"/>
      <c r="C44" s="669"/>
      <c r="D44" s="619" t="s">
        <v>3060</v>
      </c>
      <c r="E44" s="17" t="s">
        <v>421</v>
      </c>
      <c r="F44" s="17">
        <v>0.4</v>
      </c>
      <c r="G44" s="187"/>
      <c r="H44" s="190">
        <f>F44*G44</f>
        <v>0</v>
      </c>
    </row>
    <row r="45" spans="1:8" ht="15.6" x14ac:dyDescent="0.25">
      <c r="A45" s="202" t="s">
        <v>3061</v>
      </c>
      <c r="B45" s="668"/>
      <c r="C45" s="669"/>
      <c r="D45" s="619" t="s">
        <v>3062</v>
      </c>
      <c r="E45" s="17" t="s">
        <v>2269</v>
      </c>
      <c r="F45" s="17">
        <v>160000</v>
      </c>
      <c r="G45" s="187"/>
      <c r="H45" s="190">
        <f>F45*G45</f>
        <v>0</v>
      </c>
    </row>
    <row r="46" spans="1:8" x14ac:dyDescent="0.25">
      <c r="A46" s="655"/>
      <c r="B46" s="668"/>
      <c r="C46" s="669"/>
      <c r="D46" s="690"/>
      <c r="E46" s="17"/>
      <c r="F46" s="17"/>
      <c r="G46" s="191"/>
      <c r="H46" s="190"/>
    </row>
    <row r="47" spans="1:8" x14ac:dyDescent="0.25">
      <c r="A47" s="668"/>
      <c r="B47" s="668"/>
      <c r="C47" s="669"/>
      <c r="D47" s="32"/>
      <c r="E47" s="17"/>
      <c r="F47" s="17"/>
      <c r="G47" s="191"/>
      <c r="H47" s="190"/>
    </row>
    <row r="48" spans="1:8" x14ac:dyDescent="0.25">
      <c r="A48" s="15"/>
      <c r="B48" s="15"/>
      <c r="C48" s="17"/>
      <c r="D48" s="15"/>
      <c r="E48" s="17"/>
      <c r="F48" s="17"/>
      <c r="G48" s="191"/>
      <c r="H48" s="190"/>
    </row>
    <row r="49" spans="1:8" x14ac:dyDescent="0.25">
      <c r="A49" s="183" t="s">
        <v>34</v>
      </c>
      <c r="B49" s="183"/>
      <c r="C49" s="183"/>
      <c r="D49" s="183"/>
      <c r="E49" s="179"/>
      <c r="F49" s="185"/>
      <c r="G49" s="198"/>
      <c r="H49" s="174">
        <f>SUM(H5:H48)</f>
        <v>55000</v>
      </c>
    </row>
    <row r="1048325" spans="5:5" x14ac:dyDescent="0.25">
      <c r="E1048325" s="11"/>
    </row>
  </sheetData>
  <sheetProtection algorithmName="SHA-512" hashValue="+Zg5Cgrzi+H8hZ9SISLdKbYF5wFfE5+BECP4ThZadWCfWwOLI0Vnkkj3lJ3+mUkz+Ay31JL7l3363jBeyOeBng==" saltValue="OMMh8YC4on4g+9Li0ooqiQ=="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584C8-C606-45C8-8581-00A3E7139C0C}">
  <sheetPr>
    <tabColor theme="9" tint="0.79998168889431442"/>
  </sheetPr>
  <dimension ref="A1:G1048286"/>
  <sheetViews>
    <sheetView zoomScaleNormal="100" workbookViewId="0">
      <selection activeCell="F6" sqref="F6"/>
    </sheetView>
  </sheetViews>
  <sheetFormatPr defaultRowHeight="13.2" x14ac:dyDescent="0.25"/>
  <cols>
    <col min="1" max="1" width="9.33203125" style="12" customWidth="1"/>
    <col min="2" max="2" width="10" style="12" bestFit="1" customWidth="1"/>
    <col min="3" max="3" width="40.6640625" style="12" customWidth="1"/>
    <col min="4" max="4" width="25.5546875" style="12" bestFit="1" customWidth="1"/>
    <col min="5" max="7" width="20.6640625" style="12" customWidth="1"/>
    <col min="8" max="150" width="9.109375" style="12"/>
    <col min="151" max="151" width="9.33203125" style="12" customWidth="1"/>
    <col min="152" max="152" width="6.6640625" style="12" customWidth="1"/>
    <col min="153" max="153" width="40.6640625" style="12" customWidth="1"/>
    <col min="154" max="157" width="9.33203125" style="12" customWidth="1"/>
    <col min="158" max="406" width="9.109375" style="12"/>
    <col min="407" max="407" width="9.33203125" style="12" customWidth="1"/>
    <col min="408" max="408" width="6.6640625" style="12" customWidth="1"/>
    <col min="409" max="409" width="40.6640625" style="12" customWidth="1"/>
    <col min="410" max="413" width="9.33203125" style="12" customWidth="1"/>
    <col min="414" max="662" width="9.109375" style="12"/>
    <col min="663" max="663" width="9.33203125" style="12" customWidth="1"/>
    <col min="664" max="664" width="6.6640625" style="12" customWidth="1"/>
    <col min="665" max="665" width="40.6640625" style="12" customWidth="1"/>
    <col min="666" max="669" width="9.33203125" style="12" customWidth="1"/>
    <col min="670" max="918" width="9.109375" style="12"/>
    <col min="919" max="919" width="9.33203125" style="12" customWidth="1"/>
    <col min="920" max="920" width="6.6640625" style="12" customWidth="1"/>
    <col min="921" max="921" width="40.6640625" style="12" customWidth="1"/>
    <col min="922" max="925" width="9.33203125" style="12" customWidth="1"/>
    <col min="926" max="1174" width="9.109375" style="12"/>
    <col min="1175" max="1175" width="9.33203125" style="12" customWidth="1"/>
    <col min="1176" max="1176" width="6.6640625" style="12" customWidth="1"/>
    <col min="1177" max="1177" width="40.6640625" style="12" customWidth="1"/>
    <col min="1178" max="1181" width="9.33203125" style="12" customWidth="1"/>
    <col min="1182" max="1430" width="9.109375" style="12"/>
    <col min="1431" max="1431" width="9.33203125" style="12" customWidth="1"/>
    <col min="1432" max="1432" width="6.6640625" style="12" customWidth="1"/>
    <col min="1433" max="1433" width="40.6640625" style="12" customWidth="1"/>
    <col min="1434" max="1437" width="9.33203125" style="12" customWidth="1"/>
    <col min="1438" max="1686" width="9.109375" style="12"/>
    <col min="1687" max="1687" width="9.33203125" style="12" customWidth="1"/>
    <col min="1688" max="1688" width="6.6640625" style="12" customWidth="1"/>
    <col min="1689" max="1689" width="40.6640625" style="12" customWidth="1"/>
    <col min="1690" max="1693" width="9.33203125" style="12" customWidth="1"/>
    <col min="1694" max="1942" width="9.109375" style="12"/>
    <col min="1943" max="1943" width="9.33203125" style="12" customWidth="1"/>
    <col min="1944" max="1944" width="6.6640625" style="12" customWidth="1"/>
    <col min="1945" max="1945" width="40.6640625" style="12" customWidth="1"/>
    <col min="1946" max="1949" width="9.33203125" style="12" customWidth="1"/>
    <col min="1950" max="2198" width="9.109375" style="12"/>
    <col min="2199" max="2199" width="9.33203125" style="12" customWidth="1"/>
    <col min="2200" max="2200" width="6.6640625" style="12" customWidth="1"/>
    <col min="2201" max="2201" width="40.6640625" style="12" customWidth="1"/>
    <col min="2202" max="2205" width="9.33203125" style="12" customWidth="1"/>
    <col min="2206" max="2454" width="9.109375" style="12"/>
    <col min="2455" max="2455" width="9.33203125" style="12" customWidth="1"/>
    <col min="2456" max="2456" width="6.6640625" style="12" customWidth="1"/>
    <col min="2457" max="2457" width="40.6640625" style="12" customWidth="1"/>
    <col min="2458" max="2461" width="9.33203125" style="12" customWidth="1"/>
    <col min="2462" max="2710" width="9.109375" style="12"/>
    <col min="2711" max="2711" width="9.33203125" style="12" customWidth="1"/>
    <col min="2712" max="2712" width="6.6640625" style="12" customWidth="1"/>
    <col min="2713" max="2713" width="40.6640625" style="12" customWidth="1"/>
    <col min="2714" max="2717" width="9.33203125" style="12" customWidth="1"/>
    <col min="2718" max="2966" width="9.109375" style="12"/>
    <col min="2967" max="2967" width="9.33203125" style="12" customWidth="1"/>
    <col min="2968" max="2968" width="6.6640625" style="12" customWidth="1"/>
    <col min="2969" max="2969" width="40.6640625" style="12" customWidth="1"/>
    <col min="2970" max="2973" width="9.33203125" style="12" customWidth="1"/>
    <col min="2974" max="3222" width="9.109375" style="12"/>
    <col min="3223" max="3223" width="9.33203125" style="12" customWidth="1"/>
    <col min="3224" max="3224" width="6.6640625" style="12" customWidth="1"/>
    <col min="3225" max="3225" width="40.6640625" style="12" customWidth="1"/>
    <col min="3226" max="3229" width="9.33203125" style="12" customWidth="1"/>
    <col min="3230" max="3478" width="9.109375" style="12"/>
    <col min="3479" max="3479" width="9.33203125" style="12" customWidth="1"/>
    <col min="3480" max="3480" width="6.6640625" style="12" customWidth="1"/>
    <col min="3481" max="3481" width="40.6640625" style="12" customWidth="1"/>
    <col min="3482" max="3485" width="9.33203125" style="12" customWidth="1"/>
    <col min="3486" max="3734" width="9.109375" style="12"/>
    <col min="3735" max="3735" width="9.33203125" style="12" customWidth="1"/>
    <col min="3736" max="3736" width="6.6640625" style="12" customWidth="1"/>
    <col min="3737" max="3737" width="40.6640625" style="12" customWidth="1"/>
    <col min="3738" max="3741" width="9.33203125" style="12" customWidth="1"/>
    <col min="3742" max="3990" width="9.109375" style="12"/>
    <col min="3991" max="3991" width="9.33203125" style="12" customWidth="1"/>
    <col min="3992" max="3992" width="6.6640625" style="12" customWidth="1"/>
    <col min="3993" max="3993" width="40.6640625" style="12" customWidth="1"/>
    <col min="3994" max="3997" width="9.33203125" style="12" customWidth="1"/>
    <col min="3998" max="4246" width="9.109375" style="12"/>
    <col min="4247" max="4247" width="9.33203125" style="12" customWidth="1"/>
    <col min="4248" max="4248" width="6.6640625" style="12" customWidth="1"/>
    <col min="4249" max="4249" width="40.6640625" style="12" customWidth="1"/>
    <col min="4250" max="4253" width="9.33203125" style="12" customWidth="1"/>
    <col min="4254" max="4502" width="9.109375" style="12"/>
    <col min="4503" max="4503" width="9.33203125" style="12" customWidth="1"/>
    <col min="4504" max="4504" width="6.6640625" style="12" customWidth="1"/>
    <col min="4505" max="4505" width="40.6640625" style="12" customWidth="1"/>
    <col min="4506" max="4509" width="9.33203125" style="12" customWidth="1"/>
    <col min="4510" max="4758" width="9.109375" style="12"/>
    <col min="4759" max="4759" width="9.33203125" style="12" customWidth="1"/>
    <col min="4760" max="4760" width="6.6640625" style="12" customWidth="1"/>
    <col min="4761" max="4761" width="40.6640625" style="12" customWidth="1"/>
    <col min="4762" max="4765" width="9.33203125" style="12" customWidth="1"/>
    <col min="4766" max="5014" width="9.109375" style="12"/>
    <col min="5015" max="5015" width="9.33203125" style="12" customWidth="1"/>
    <col min="5016" max="5016" width="6.6640625" style="12" customWidth="1"/>
    <col min="5017" max="5017" width="40.6640625" style="12" customWidth="1"/>
    <col min="5018" max="5021" width="9.33203125" style="12" customWidth="1"/>
    <col min="5022" max="5270" width="9.109375" style="12"/>
    <col min="5271" max="5271" width="9.33203125" style="12" customWidth="1"/>
    <col min="5272" max="5272" width="6.6640625" style="12" customWidth="1"/>
    <col min="5273" max="5273" width="40.6640625" style="12" customWidth="1"/>
    <col min="5274" max="5277" width="9.33203125" style="12" customWidth="1"/>
    <col min="5278" max="5526" width="9.109375" style="12"/>
    <col min="5527" max="5527" width="9.33203125" style="12" customWidth="1"/>
    <col min="5528" max="5528" width="6.6640625" style="12" customWidth="1"/>
    <col min="5529" max="5529" width="40.6640625" style="12" customWidth="1"/>
    <col min="5530" max="5533" width="9.33203125" style="12" customWidth="1"/>
    <col min="5534" max="5782" width="9.109375" style="12"/>
    <col min="5783" max="5783" width="9.33203125" style="12" customWidth="1"/>
    <col min="5784" max="5784" width="6.6640625" style="12" customWidth="1"/>
    <col min="5785" max="5785" width="40.6640625" style="12" customWidth="1"/>
    <col min="5786" max="5789" width="9.33203125" style="12" customWidth="1"/>
    <col min="5790" max="6038" width="9.109375" style="12"/>
    <col min="6039" max="6039" width="9.33203125" style="12" customWidth="1"/>
    <col min="6040" max="6040" width="6.6640625" style="12" customWidth="1"/>
    <col min="6041" max="6041" width="40.6640625" style="12" customWidth="1"/>
    <col min="6042" max="6045" width="9.33203125" style="12" customWidth="1"/>
    <col min="6046" max="6294" width="9.109375" style="12"/>
    <col min="6295" max="6295" width="9.33203125" style="12" customWidth="1"/>
    <col min="6296" max="6296" width="6.6640625" style="12" customWidth="1"/>
    <col min="6297" max="6297" width="40.6640625" style="12" customWidth="1"/>
    <col min="6298" max="6301" width="9.33203125" style="12" customWidth="1"/>
    <col min="6302" max="6550" width="9.109375" style="12"/>
    <col min="6551" max="6551" width="9.33203125" style="12" customWidth="1"/>
    <col min="6552" max="6552" width="6.6640625" style="12" customWidth="1"/>
    <col min="6553" max="6553" width="40.6640625" style="12" customWidth="1"/>
    <col min="6554" max="6557" width="9.33203125" style="12" customWidth="1"/>
    <col min="6558" max="6806" width="9.109375" style="12"/>
    <col min="6807" max="6807" width="9.33203125" style="12" customWidth="1"/>
    <col min="6808" max="6808" width="6.6640625" style="12" customWidth="1"/>
    <col min="6809" max="6809" width="40.6640625" style="12" customWidth="1"/>
    <col min="6810" max="6813" width="9.33203125" style="12" customWidth="1"/>
    <col min="6814" max="7062" width="9.109375" style="12"/>
    <col min="7063" max="7063" width="9.33203125" style="12" customWidth="1"/>
    <col min="7064" max="7064" width="6.6640625" style="12" customWidth="1"/>
    <col min="7065" max="7065" width="40.6640625" style="12" customWidth="1"/>
    <col min="7066" max="7069" width="9.33203125" style="12" customWidth="1"/>
    <col min="7070" max="7318" width="9.109375" style="12"/>
    <col min="7319" max="7319" width="9.33203125" style="12" customWidth="1"/>
    <col min="7320" max="7320" width="6.6640625" style="12" customWidth="1"/>
    <col min="7321" max="7321" width="40.6640625" style="12" customWidth="1"/>
    <col min="7322" max="7325" width="9.33203125" style="12" customWidth="1"/>
    <col min="7326" max="7574" width="9.109375" style="12"/>
    <col min="7575" max="7575" width="9.33203125" style="12" customWidth="1"/>
    <col min="7576" max="7576" width="6.6640625" style="12" customWidth="1"/>
    <col min="7577" max="7577" width="40.6640625" style="12" customWidth="1"/>
    <col min="7578" max="7581" width="9.33203125" style="12" customWidth="1"/>
    <col min="7582" max="7830" width="9.109375" style="12"/>
    <col min="7831" max="7831" width="9.33203125" style="12" customWidth="1"/>
    <col min="7832" max="7832" width="6.6640625" style="12" customWidth="1"/>
    <col min="7833" max="7833" width="40.6640625" style="12" customWidth="1"/>
    <col min="7834" max="7837" width="9.33203125" style="12" customWidth="1"/>
    <col min="7838" max="8086" width="9.109375" style="12"/>
    <col min="8087" max="8087" width="9.33203125" style="12" customWidth="1"/>
    <col min="8088" max="8088" width="6.6640625" style="12" customWidth="1"/>
    <col min="8089" max="8089" width="40.6640625" style="12" customWidth="1"/>
    <col min="8090" max="8093" width="9.33203125" style="12" customWidth="1"/>
    <col min="8094" max="8342" width="9.109375" style="12"/>
    <col min="8343" max="8343" width="9.33203125" style="12" customWidth="1"/>
    <col min="8344" max="8344" width="6.6640625" style="12" customWidth="1"/>
    <col min="8345" max="8345" width="40.6640625" style="12" customWidth="1"/>
    <col min="8346" max="8349" width="9.33203125" style="12" customWidth="1"/>
    <col min="8350" max="8598" width="9.109375" style="12"/>
    <col min="8599" max="8599" width="9.33203125" style="12" customWidth="1"/>
    <col min="8600" max="8600" width="6.6640625" style="12" customWidth="1"/>
    <col min="8601" max="8601" width="40.6640625" style="12" customWidth="1"/>
    <col min="8602" max="8605" width="9.33203125" style="12" customWidth="1"/>
    <col min="8606" max="8854" width="9.109375" style="12"/>
    <col min="8855" max="8855" width="9.33203125" style="12" customWidth="1"/>
    <col min="8856" max="8856" width="6.6640625" style="12" customWidth="1"/>
    <col min="8857" max="8857" width="40.6640625" style="12" customWidth="1"/>
    <col min="8858" max="8861" width="9.33203125" style="12" customWidth="1"/>
    <col min="8862" max="9110" width="9.109375" style="12"/>
    <col min="9111" max="9111" width="9.33203125" style="12" customWidth="1"/>
    <col min="9112" max="9112" width="6.6640625" style="12" customWidth="1"/>
    <col min="9113" max="9113" width="40.6640625" style="12" customWidth="1"/>
    <col min="9114" max="9117" width="9.33203125" style="12" customWidth="1"/>
    <col min="9118" max="9366" width="9.109375" style="12"/>
    <col min="9367" max="9367" width="9.33203125" style="12" customWidth="1"/>
    <col min="9368" max="9368" width="6.6640625" style="12" customWidth="1"/>
    <col min="9369" max="9369" width="40.6640625" style="12" customWidth="1"/>
    <col min="9370" max="9373" width="9.33203125" style="12" customWidth="1"/>
    <col min="9374" max="9622" width="9.109375" style="12"/>
    <col min="9623" max="9623" width="9.33203125" style="12" customWidth="1"/>
    <col min="9624" max="9624" width="6.6640625" style="12" customWidth="1"/>
    <col min="9625" max="9625" width="40.6640625" style="12" customWidth="1"/>
    <col min="9626" max="9629" width="9.33203125" style="12" customWidth="1"/>
    <col min="9630" max="9878" width="9.109375" style="12"/>
    <col min="9879" max="9879" width="9.33203125" style="12" customWidth="1"/>
    <col min="9880" max="9880" width="6.6640625" style="12" customWidth="1"/>
    <col min="9881" max="9881" width="40.6640625" style="12" customWidth="1"/>
    <col min="9882" max="9885" width="9.33203125" style="12" customWidth="1"/>
    <col min="9886" max="10134" width="9.109375" style="12"/>
    <col min="10135" max="10135" width="9.33203125" style="12" customWidth="1"/>
    <col min="10136" max="10136" width="6.6640625" style="12" customWidth="1"/>
    <col min="10137" max="10137" width="40.6640625" style="12" customWidth="1"/>
    <col min="10138" max="10141" width="9.33203125" style="12" customWidth="1"/>
    <col min="10142" max="10390" width="9.109375" style="12"/>
    <col min="10391" max="10391" width="9.33203125" style="12" customWidth="1"/>
    <col min="10392" max="10392" width="6.6640625" style="12" customWidth="1"/>
    <col min="10393" max="10393" width="40.6640625" style="12" customWidth="1"/>
    <col min="10394" max="10397" width="9.33203125" style="12" customWidth="1"/>
    <col min="10398" max="10646" width="9.109375" style="12"/>
    <col min="10647" max="10647" width="9.33203125" style="12" customWidth="1"/>
    <col min="10648" max="10648" width="6.6640625" style="12" customWidth="1"/>
    <col min="10649" max="10649" width="40.6640625" style="12" customWidth="1"/>
    <col min="10650" max="10653" width="9.33203125" style="12" customWidth="1"/>
    <col min="10654" max="10902" width="9.109375" style="12"/>
    <col min="10903" max="10903" width="9.33203125" style="12" customWidth="1"/>
    <col min="10904" max="10904" width="6.6640625" style="12" customWidth="1"/>
    <col min="10905" max="10905" width="40.6640625" style="12" customWidth="1"/>
    <col min="10906" max="10909" width="9.33203125" style="12" customWidth="1"/>
    <col min="10910" max="11158" width="9.109375" style="12"/>
    <col min="11159" max="11159" width="9.33203125" style="12" customWidth="1"/>
    <col min="11160" max="11160" width="6.6640625" style="12" customWidth="1"/>
    <col min="11161" max="11161" width="40.6640625" style="12" customWidth="1"/>
    <col min="11162" max="11165" width="9.33203125" style="12" customWidth="1"/>
    <col min="11166" max="11414" width="9.109375" style="12"/>
    <col min="11415" max="11415" width="9.33203125" style="12" customWidth="1"/>
    <col min="11416" max="11416" width="6.6640625" style="12" customWidth="1"/>
    <col min="11417" max="11417" width="40.6640625" style="12" customWidth="1"/>
    <col min="11418" max="11421" width="9.33203125" style="12" customWidth="1"/>
    <col min="11422" max="11670" width="9.109375" style="12"/>
    <col min="11671" max="11671" width="9.33203125" style="12" customWidth="1"/>
    <col min="11672" max="11672" width="6.6640625" style="12" customWidth="1"/>
    <col min="11673" max="11673" width="40.6640625" style="12" customWidth="1"/>
    <col min="11674" max="11677" width="9.33203125" style="12" customWidth="1"/>
    <col min="11678" max="11926" width="9.109375" style="12"/>
    <col min="11927" max="11927" width="9.33203125" style="12" customWidth="1"/>
    <col min="11928" max="11928" width="6.6640625" style="12" customWidth="1"/>
    <col min="11929" max="11929" width="40.6640625" style="12" customWidth="1"/>
    <col min="11930" max="11933" width="9.33203125" style="12" customWidth="1"/>
    <col min="11934" max="12182" width="9.109375" style="12"/>
    <col min="12183" max="12183" width="9.33203125" style="12" customWidth="1"/>
    <col min="12184" max="12184" width="6.6640625" style="12" customWidth="1"/>
    <col min="12185" max="12185" width="40.6640625" style="12" customWidth="1"/>
    <col min="12186" max="12189" width="9.33203125" style="12" customWidth="1"/>
    <col min="12190" max="12438" width="9.109375" style="12"/>
    <col min="12439" max="12439" width="9.33203125" style="12" customWidth="1"/>
    <col min="12440" max="12440" width="6.6640625" style="12" customWidth="1"/>
    <col min="12441" max="12441" width="40.6640625" style="12" customWidth="1"/>
    <col min="12442" max="12445" width="9.33203125" style="12" customWidth="1"/>
    <col min="12446" max="12694" width="9.109375" style="12"/>
    <col min="12695" max="12695" width="9.33203125" style="12" customWidth="1"/>
    <col min="12696" max="12696" width="6.6640625" style="12" customWidth="1"/>
    <col min="12697" max="12697" width="40.6640625" style="12" customWidth="1"/>
    <col min="12698" max="12701" width="9.33203125" style="12" customWidth="1"/>
    <col min="12702" max="12950" width="9.109375" style="12"/>
    <col min="12951" max="12951" width="9.33203125" style="12" customWidth="1"/>
    <col min="12952" max="12952" width="6.6640625" style="12" customWidth="1"/>
    <col min="12953" max="12953" width="40.6640625" style="12" customWidth="1"/>
    <col min="12954" max="12957" width="9.33203125" style="12" customWidth="1"/>
    <col min="12958" max="13206" width="9.109375" style="12"/>
    <col min="13207" max="13207" width="9.33203125" style="12" customWidth="1"/>
    <col min="13208" max="13208" width="6.6640625" style="12" customWidth="1"/>
    <col min="13209" max="13209" width="40.6640625" style="12" customWidth="1"/>
    <col min="13210" max="13213" width="9.33203125" style="12" customWidth="1"/>
    <col min="13214" max="13462" width="9.109375" style="12"/>
    <col min="13463" max="13463" width="9.33203125" style="12" customWidth="1"/>
    <col min="13464" max="13464" width="6.6640625" style="12" customWidth="1"/>
    <col min="13465" max="13465" width="40.6640625" style="12" customWidth="1"/>
    <col min="13466" max="13469" width="9.33203125" style="12" customWidth="1"/>
    <col min="13470" max="13718" width="9.109375" style="12"/>
    <col min="13719" max="13719" width="9.33203125" style="12" customWidth="1"/>
    <col min="13720" max="13720" width="6.6640625" style="12" customWidth="1"/>
    <col min="13721" max="13721" width="40.6640625" style="12" customWidth="1"/>
    <col min="13722" max="13725" width="9.33203125" style="12" customWidth="1"/>
    <col min="13726" max="13974" width="9.109375" style="12"/>
    <col min="13975" max="13975" width="9.33203125" style="12" customWidth="1"/>
    <col min="13976" max="13976" width="6.6640625" style="12" customWidth="1"/>
    <col min="13977" max="13977" width="40.6640625" style="12" customWidth="1"/>
    <col min="13978" max="13981" width="9.33203125" style="12" customWidth="1"/>
    <col min="13982" max="14230" width="9.109375" style="12"/>
    <col min="14231" max="14231" width="9.33203125" style="12" customWidth="1"/>
    <col min="14232" max="14232" width="6.6640625" style="12" customWidth="1"/>
    <col min="14233" max="14233" width="40.6640625" style="12" customWidth="1"/>
    <col min="14234" max="14237" width="9.33203125" style="12" customWidth="1"/>
    <col min="14238" max="14486" width="9.109375" style="12"/>
    <col min="14487" max="14487" width="9.33203125" style="12" customWidth="1"/>
    <col min="14488" max="14488" width="6.6640625" style="12" customWidth="1"/>
    <col min="14489" max="14489" width="40.6640625" style="12" customWidth="1"/>
    <col min="14490" max="14493" width="9.33203125" style="12" customWidth="1"/>
    <col min="14494" max="14742" width="9.109375" style="12"/>
    <col min="14743" max="14743" width="9.33203125" style="12" customWidth="1"/>
    <col min="14744" max="14744" width="6.6640625" style="12" customWidth="1"/>
    <col min="14745" max="14745" width="40.6640625" style="12" customWidth="1"/>
    <col min="14746" max="14749" width="9.33203125" style="12" customWidth="1"/>
    <col min="14750" max="14998" width="9.109375" style="12"/>
    <col min="14999" max="14999" width="9.33203125" style="12" customWidth="1"/>
    <col min="15000" max="15000" width="6.6640625" style="12" customWidth="1"/>
    <col min="15001" max="15001" width="40.6640625" style="12" customWidth="1"/>
    <col min="15002" max="15005" width="9.33203125" style="12" customWidth="1"/>
    <col min="15006" max="15254" width="9.109375" style="12"/>
    <col min="15255" max="15255" width="9.33203125" style="12" customWidth="1"/>
    <col min="15256" max="15256" width="6.6640625" style="12" customWidth="1"/>
    <col min="15257" max="15257" width="40.6640625" style="12" customWidth="1"/>
    <col min="15258" max="15261" width="9.33203125" style="12" customWidth="1"/>
    <col min="15262" max="15510" width="9.109375" style="12"/>
    <col min="15511" max="15511" width="9.33203125" style="12" customWidth="1"/>
    <col min="15512" max="15512" width="6.6640625" style="12" customWidth="1"/>
    <col min="15513" max="15513" width="40.6640625" style="12" customWidth="1"/>
    <col min="15514" max="15517" width="9.33203125" style="12" customWidth="1"/>
    <col min="15518" max="15766" width="9.109375" style="12"/>
    <col min="15767" max="15767" width="9.33203125" style="12" customWidth="1"/>
    <col min="15768" max="15768" width="6.6640625" style="12" customWidth="1"/>
    <col min="15769" max="15769" width="40.6640625" style="12" customWidth="1"/>
    <col min="15770" max="15773" width="9.33203125" style="12" customWidth="1"/>
    <col min="15774" max="16022" width="9.109375" style="12"/>
    <col min="16023" max="16023" width="9.33203125" style="12" customWidth="1"/>
    <col min="16024" max="16024" width="6.6640625" style="12" customWidth="1"/>
    <col min="16025" max="16025" width="40.6640625" style="12" customWidth="1"/>
    <col min="16026" max="16029" width="9.33203125" style="12" customWidth="1"/>
    <col min="16030" max="16384" width="9.109375" style="12"/>
  </cols>
  <sheetData>
    <row r="1" spans="1:7" x14ac:dyDescent="0.25">
      <c r="A1" s="22" t="s">
        <v>3063</v>
      </c>
      <c r="B1" s="587"/>
      <c r="C1" s="587"/>
      <c r="D1" s="771" t="s">
        <v>3064</v>
      </c>
      <c r="E1" s="771"/>
      <c r="F1" s="771"/>
      <c r="G1" s="771"/>
    </row>
    <row r="2" spans="1:7" ht="12.75" customHeight="1" x14ac:dyDescent="0.25">
      <c r="A2" s="23" t="s">
        <v>0</v>
      </c>
      <c r="B2" s="23"/>
      <c r="C2" s="9" t="s">
        <v>1</v>
      </c>
      <c r="D2" s="9" t="s">
        <v>2</v>
      </c>
      <c r="E2" s="9" t="s">
        <v>3</v>
      </c>
      <c r="F2" s="9" t="s">
        <v>4</v>
      </c>
      <c r="G2" s="9" t="s">
        <v>5</v>
      </c>
    </row>
    <row r="3" spans="1:7" x14ac:dyDescent="0.25">
      <c r="A3" s="13"/>
      <c r="B3" s="13"/>
      <c r="C3" s="173"/>
      <c r="D3" s="11"/>
      <c r="E3" s="11"/>
      <c r="F3" s="172"/>
      <c r="G3" s="172"/>
    </row>
    <row r="4" spans="1:7" x14ac:dyDescent="0.25">
      <c r="A4" s="668"/>
      <c r="B4" s="668"/>
      <c r="C4" s="15"/>
      <c r="D4" s="17"/>
      <c r="E4" s="17"/>
      <c r="F4" s="190"/>
      <c r="G4" s="190"/>
    </row>
    <row r="5" spans="1:7" x14ac:dyDescent="0.25">
      <c r="A5" s="668" t="s">
        <v>3065</v>
      </c>
      <c r="B5" s="668"/>
      <c r="C5" s="326" t="s">
        <v>3066</v>
      </c>
      <c r="D5" s="17"/>
      <c r="E5" s="17"/>
      <c r="F5" s="190"/>
      <c r="G5" s="190"/>
    </row>
    <row r="6" spans="1:7" x14ac:dyDescent="0.25">
      <c r="A6" s="691"/>
      <c r="B6" s="668" t="s">
        <v>3068</v>
      </c>
      <c r="C6" s="36" t="s">
        <v>3070</v>
      </c>
      <c r="D6" s="17" t="s">
        <v>422</v>
      </c>
      <c r="E6" s="17">
        <v>15.9</v>
      </c>
      <c r="F6" s="187"/>
      <c r="G6" s="190">
        <f>E6*F6</f>
        <v>0</v>
      </c>
    </row>
    <row r="7" spans="1:7" x14ac:dyDescent="0.25">
      <c r="A7" s="691"/>
      <c r="B7" s="668"/>
      <c r="C7" s="692"/>
      <c r="D7" s="17"/>
      <c r="E7" s="17"/>
      <c r="F7" s="191"/>
      <c r="G7" s="190"/>
    </row>
    <row r="8" spans="1:7" x14ac:dyDescent="0.25">
      <c r="A8" s="668"/>
      <c r="B8" s="668"/>
      <c r="C8" s="32"/>
      <c r="D8" s="17"/>
      <c r="E8" s="17"/>
      <c r="F8" s="191"/>
      <c r="G8" s="190"/>
    </row>
    <row r="9" spans="1:7" x14ac:dyDescent="0.25">
      <c r="A9" s="15"/>
      <c r="B9" s="15"/>
      <c r="C9" s="15"/>
      <c r="D9" s="17"/>
      <c r="E9" s="17"/>
      <c r="F9" s="191"/>
      <c r="G9" s="190"/>
    </row>
    <row r="10" spans="1:7" x14ac:dyDescent="0.25">
      <c r="A10" s="183" t="s">
        <v>34</v>
      </c>
      <c r="B10" s="183"/>
      <c r="C10" s="183"/>
      <c r="D10" s="179"/>
      <c r="E10" s="185"/>
      <c r="F10" s="198"/>
      <c r="G10" s="174">
        <f>SUM(G5:G9)</f>
        <v>0</v>
      </c>
    </row>
    <row r="1048286" spans="4:4" x14ac:dyDescent="0.25">
      <c r="D1048286" s="11"/>
    </row>
  </sheetData>
  <sheetProtection algorithmName="SHA-512" hashValue="YOjiDVirgZ4FECZhqO1ogAkbC+mtN2/QT8l0nOIpTsddrjhZ62SMGlks0n/JiGYRPW0EhpDARZNDxFomaX8ikg==" saltValue="8R2KfHPRbN+Ow+NJZReMpQ==" spinCount="100000" sheet="1" objects="1" scenarios="1" selectLockedCells="1"/>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F1C41-DC6A-44AD-83B7-B83B8B380A8F}">
  <dimension ref="A1:I1048353"/>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3077</v>
      </c>
      <c r="B1" s="40"/>
      <c r="C1" s="40"/>
      <c r="D1" s="40"/>
      <c r="E1" s="774" t="s">
        <v>3078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89"/>
    </row>
    <row r="4" spans="1:9" x14ac:dyDescent="0.25">
      <c r="A4" s="192"/>
      <c r="B4" s="192"/>
      <c r="C4" s="193"/>
      <c r="D4" s="64"/>
      <c r="E4" s="17"/>
      <c r="F4" s="17"/>
      <c r="G4" s="15"/>
      <c r="H4" s="190"/>
    </row>
    <row r="5" spans="1:9" x14ac:dyDescent="0.25">
      <c r="A5" s="192" t="s">
        <v>3079</v>
      </c>
      <c r="B5" s="192"/>
      <c r="C5" s="193"/>
      <c r="D5" s="150" t="s">
        <v>3080</v>
      </c>
      <c r="E5" s="161" t="s">
        <v>425</v>
      </c>
      <c r="F5" s="17" t="s">
        <v>4222</v>
      </c>
      <c r="G5" s="17" t="s">
        <v>818</v>
      </c>
      <c r="H5" s="190"/>
    </row>
    <row r="6" spans="1:9" x14ac:dyDescent="0.25">
      <c r="A6" s="192" t="s">
        <v>3081</v>
      </c>
      <c r="B6" s="192"/>
      <c r="C6" s="193"/>
      <c r="D6" s="150" t="s">
        <v>3082</v>
      </c>
      <c r="E6" s="212"/>
      <c r="F6" s="17"/>
      <c r="G6" s="17"/>
      <c r="H6" s="190"/>
    </row>
    <row r="7" spans="1:9" x14ac:dyDescent="0.25">
      <c r="A7" s="192"/>
      <c r="B7" s="192" t="s">
        <v>3085</v>
      </c>
      <c r="C7" s="193"/>
      <c r="D7" s="64" t="s">
        <v>3083</v>
      </c>
      <c r="E7" s="161" t="s">
        <v>33</v>
      </c>
      <c r="F7" s="17" t="s">
        <v>4220</v>
      </c>
      <c r="G7" s="17" t="s">
        <v>4221</v>
      </c>
      <c r="H7" s="190"/>
    </row>
    <row r="8" spans="1:9" x14ac:dyDescent="0.25">
      <c r="A8" s="192"/>
      <c r="B8" s="192" t="s">
        <v>3086</v>
      </c>
      <c r="C8" s="193"/>
      <c r="D8" s="64" t="s">
        <v>3084</v>
      </c>
      <c r="E8" s="161" t="s">
        <v>33</v>
      </c>
      <c r="F8" s="17" t="s">
        <v>4220</v>
      </c>
      <c r="G8" s="17" t="s">
        <v>4221</v>
      </c>
      <c r="H8" s="190"/>
    </row>
    <row r="9" spans="1:9" ht="26.4" x14ac:dyDescent="0.25">
      <c r="A9" s="192" t="s">
        <v>3087</v>
      </c>
      <c r="B9" s="192"/>
      <c r="C9" s="193"/>
      <c r="D9" s="284" t="s">
        <v>5083</v>
      </c>
      <c r="E9" s="161" t="s">
        <v>33</v>
      </c>
      <c r="F9" s="17" t="s">
        <v>4220</v>
      </c>
      <c r="G9" s="17" t="s">
        <v>4221</v>
      </c>
      <c r="H9" s="190"/>
      <c r="I9" s="307" t="s">
        <v>5398</v>
      </c>
    </row>
    <row r="10" spans="1:9" ht="39.6" x14ac:dyDescent="0.25">
      <c r="A10" s="192" t="s">
        <v>3088</v>
      </c>
      <c r="B10" s="192"/>
      <c r="C10" s="193"/>
      <c r="D10" s="284" t="s">
        <v>5084</v>
      </c>
      <c r="E10" s="161" t="s">
        <v>429</v>
      </c>
      <c r="F10" s="161"/>
      <c r="G10" s="187"/>
      <c r="H10" s="190">
        <f>F10*G10</f>
        <v>0</v>
      </c>
      <c r="I10" s="307" t="s">
        <v>5398</v>
      </c>
    </row>
    <row r="11" spans="1:9" ht="52.8" x14ac:dyDescent="0.25">
      <c r="A11" s="192" t="s">
        <v>3089</v>
      </c>
      <c r="B11" s="192"/>
      <c r="C11" s="193"/>
      <c r="D11" s="284" t="s">
        <v>5085</v>
      </c>
      <c r="E11" s="17"/>
      <c r="F11" s="17"/>
      <c r="G11" s="191"/>
      <c r="H11" s="190"/>
      <c r="I11" s="307" t="s">
        <v>5398</v>
      </c>
    </row>
    <row r="12" spans="1:9" x14ac:dyDescent="0.25">
      <c r="A12" s="192"/>
      <c r="B12" s="192" t="s">
        <v>3090</v>
      </c>
      <c r="C12" s="193"/>
      <c r="D12" s="64" t="s">
        <v>3092</v>
      </c>
      <c r="E12" s="17"/>
      <c r="F12" s="17"/>
      <c r="G12" s="191"/>
      <c r="H12" s="190"/>
    </row>
    <row r="13" spans="1:9" x14ac:dyDescent="0.25">
      <c r="A13" s="192"/>
      <c r="B13" s="192"/>
      <c r="C13" s="193" t="s">
        <v>37</v>
      </c>
      <c r="D13" s="64" t="s">
        <v>4387</v>
      </c>
      <c r="E13" s="161" t="s">
        <v>136</v>
      </c>
      <c r="F13" s="161"/>
      <c r="G13" s="187"/>
      <c r="H13" s="190">
        <f>F13*G13</f>
        <v>0</v>
      </c>
    </row>
    <row r="14" spans="1:9" x14ac:dyDescent="0.25">
      <c r="A14" s="192"/>
      <c r="B14" s="192"/>
      <c r="C14" s="193" t="s">
        <v>39</v>
      </c>
      <c r="D14" s="64" t="s">
        <v>4388</v>
      </c>
      <c r="E14" s="161" t="s">
        <v>136</v>
      </c>
      <c r="F14" s="161"/>
      <c r="G14" s="187"/>
      <c r="H14" s="190">
        <f>F14*G14</f>
        <v>0</v>
      </c>
    </row>
    <row r="15" spans="1:9" x14ac:dyDescent="0.25">
      <c r="A15" s="192"/>
      <c r="B15" s="192"/>
      <c r="C15" s="193" t="s">
        <v>59</v>
      </c>
      <c r="D15" s="64" t="s">
        <v>4389</v>
      </c>
      <c r="E15" s="161" t="s">
        <v>136</v>
      </c>
      <c r="F15" s="161"/>
      <c r="G15" s="187"/>
      <c r="H15" s="190">
        <f>F15*G15</f>
        <v>0</v>
      </c>
    </row>
    <row r="16" spans="1:9" x14ac:dyDescent="0.25">
      <c r="A16" s="192"/>
      <c r="B16" s="192" t="s">
        <v>3091</v>
      </c>
      <c r="C16" s="193"/>
      <c r="D16" s="64" t="s">
        <v>3093</v>
      </c>
      <c r="E16" s="161"/>
      <c r="F16" s="161"/>
      <c r="G16" s="187"/>
      <c r="H16" s="190"/>
    </row>
    <row r="17" spans="1:9" x14ac:dyDescent="0.25">
      <c r="A17" s="192"/>
      <c r="B17" s="192"/>
      <c r="C17" s="193" t="s">
        <v>37</v>
      </c>
      <c r="D17" s="64" t="s">
        <v>4390</v>
      </c>
      <c r="E17" s="161" t="s">
        <v>136</v>
      </c>
      <c r="F17" s="161"/>
      <c r="G17" s="187"/>
      <c r="H17" s="190">
        <f>F17*G17</f>
        <v>0</v>
      </c>
    </row>
    <row r="18" spans="1:9" x14ac:dyDescent="0.25">
      <c r="A18" s="192"/>
      <c r="B18" s="192"/>
      <c r="C18" s="193" t="s">
        <v>39</v>
      </c>
      <c r="D18" s="64" t="s">
        <v>4388</v>
      </c>
      <c r="E18" s="161" t="s">
        <v>136</v>
      </c>
      <c r="F18" s="161"/>
      <c r="G18" s="187"/>
      <c r="H18" s="190">
        <f>F18*G18</f>
        <v>0</v>
      </c>
    </row>
    <row r="19" spans="1:9" x14ac:dyDescent="0.25">
      <c r="A19" s="192"/>
      <c r="B19" s="192"/>
      <c r="C19" s="193" t="s">
        <v>59</v>
      </c>
      <c r="D19" s="64" t="s">
        <v>4391</v>
      </c>
      <c r="E19" s="161" t="s">
        <v>136</v>
      </c>
      <c r="F19" s="161"/>
      <c r="G19" s="187"/>
      <c r="H19" s="190">
        <f>F19*G19</f>
        <v>0</v>
      </c>
    </row>
    <row r="20" spans="1:9" ht="39.6" x14ac:dyDescent="0.25">
      <c r="A20" s="192" t="s">
        <v>3094</v>
      </c>
      <c r="B20" s="192"/>
      <c r="C20" s="193"/>
      <c r="D20" s="150" t="s">
        <v>3095</v>
      </c>
      <c r="E20" s="17"/>
      <c r="F20" s="17"/>
      <c r="G20" s="191"/>
      <c r="H20" s="190"/>
    </row>
    <row r="21" spans="1:9" ht="26.4" x14ac:dyDescent="0.25">
      <c r="A21" s="192"/>
      <c r="B21" s="192" t="s">
        <v>3096</v>
      </c>
      <c r="C21" s="193"/>
      <c r="D21" s="283" t="s">
        <v>5086</v>
      </c>
      <c r="E21" s="161" t="s">
        <v>136</v>
      </c>
      <c r="F21" s="161"/>
      <c r="G21" s="187"/>
      <c r="H21" s="190">
        <f>F21*G21</f>
        <v>0</v>
      </c>
      <c r="I21" s="307" t="s">
        <v>5398</v>
      </c>
    </row>
    <row r="22" spans="1:9" ht="26.4" x14ac:dyDescent="0.25">
      <c r="A22" s="192"/>
      <c r="B22" s="192" t="s">
        <v>3097</v>
      </c>
      <c r="C22" s="193"/>
      <c r="D22" s="283" t="s">
        <v>5087</v>
      </c>
      <c r="E22" s="161" t="s">
        <v>136</v>
      </c>
      <c r="F22" s="161"/>
      <c r="G22" s="187"/>
      <c r="H22" s="190">
        <f>F22*G22</f>
        <v>0</v>
      </c>
      <c r="I22" s="307" t="s">
        <v>5398</v>
      </c>
    </row>
    <row r="23" spans="1:9" ht="26.4" x14ac:dyDescent="0.25">
      <c r="A23" s="192"/>
      <c r="B23" s="192" t="s">
        <v>3098</v>
      </c>
      <c r="C23" s="193"/>
      <c r="D23" s="283" t="s">
        <v>5088</v>
      </c>
      <c r="E23" s="161" t="s">
        <v>136</v>
      </c>
      <c r="F23" s="161"/>
      <c r="G23" s="187"/>
      <c r="H23" s="190">
        <f>F23*G23</f>
        <v>0</v>
      </c>
      <c r="I23" s="307" t="s">
        <v>5398</v>
      </c>
    </row>
    <row r="24" spans="1:9" ht="79.2" x14ac:dyDescent="0.25">
      <c r="A24" s="192" t="s">
        <v>3099</v>
      </c>
      <c r="B24" s="192"/>
      <c r="C24" s="193"/>
      <c r="D24" s="284" t="s">
        <v>5089</v>
      </c>
      <c r="E24" s="17"/>
      <c r="F24" s="17"/>
      <c r="G24" s="191"/>
      <c r="H24" s="190"/>
      <c r="I24" s="307" t="s">
        <v>5398</v>
      </c>
    </row>
    <row r="25" spans="1:9" x14ac:dyDescent="0.25">
      <c r="A25" s="192"/>
      <c r="B25" s="192" t="s">
        <v>3100</v>
      </c>
      <c r="C25" s="193"/>
      <c r="D25" s="64" t="s">
        <v>4390</v>
      </c>
      <c r="E25" s="161" t="s">
        <v>136</v>
      </c>
      <c r="F25" s="161"/>
      <c r="G25" s="187"/>
      <c r="H25" s="190">
        <f>F25*G25</f>
        <v>0</v>
      </c>
    </row>
    <row r="26" spans="1:9" x14ac:dyDescent="0.25">
      <c r="A26" s="192"/>
      <c r="B26" s="192" t="s">
        <v>3101</v>
      </c>
      <c r="C26" s="193"/>
      <c r="D26" s="64" t="s">
        <v>4388</v>
      </c>
      <c r="E26" s="161" t="s">
        <v>136</v>
      </c>
      <c r="F26" s="161"/>
      <c r="G26" s="187"/>
      <c r="H26" s="190">
        <f>F26*G26</f>
        <v>0</v>
      </c>
    </row>
    <row r="27" spans="1:9" x14ac:dyDescent="0.25">
      <c r="A27" s="192"/>
      <c r="B27" s="192" t="s">
        <v>3102</v>
      </c>
      <c r="C27" s="193"/>
      <c r="D27" s="64" t="s">
        <v>4391</v>
      </c>
      <c r="E27" s="161" t="s">
        <v>136</v>
      </c>
      <c r="F27" s="161"/>
      <c r="G27" s="187"/>
      <c r="H27" s="190">
        <f>F27*G27</f>
        <v>0</v>
      </c>
    </row>
    <row r="28" spans="1:9" ht="26.4" x14ac:dyDescent="0.25">
      <c r="A28" s="192" t="s">
        <v>3103</v>
      </c>
      <c r="B28" s="192"/>
      <c r="C28" s="193"/>
      <c r="D28" s="150" t="s">
        <v>3104</v>
      </c>
      <c r="E28" s="161" t="s">
        <v>425</v>
      </c>
      <c r="F28" s="17" t="s">
        <v>4222</v>
      </c>
      <c r="G28" s="17" t="s">
        <v>818</v>
      </c>
      <c r="H28" s="190"/>
    </row>
    <row r="29" spans="1:9" ht="26.4" x14ac:dyDescent="0.25">
      <c r="A29" s="192" t="s">
        <v>3105</v>
      </c>
      <c r="B29" s="192"/>
      <c r="C29" s="193"/>
      <c r="D29" s="150" t="s">
        <v>3106</v>
      </c>
      <c r="E29" s="161" t="s">
        <v>425</v>
      </c>
      <c r="F29" s="17" t="s">
        <v>4222</v>
      </c>
      <c r="G29" s="17" t="s">
        <v>818</v>
      </c>
      <c r="H29" s="190"/>
    </row>
    <row r="30" spans="1:9" ht="26.4" x14ac:dyDescent="0.25">
      <c r="A30" s="192" t="s">
        <v>3107</v>
      </c>
      <c r="B30" s="192"/>
      <c r="C30" s="193"/>
      <c r="D30" s="150" t="s">
        <v>3108</v>
      </c>
      <c r="E30" s="161" t="s">
        <v>33</v>
      </c>
      <c r="F30" s="17" t="s">
        <v>4220</v>
      </c>
      <c r="G30" s="17" t="s">
        <v>4221</v>
      </c>
      <c r="H30" s="190"/>
    </row>
    <row r="31" spans="1:9" ht="39.6" x14ac:dyDescent="0.25">
      <c r="A31" s="192" t="s">
        <v>3109</v>
      </c>
      <c r="B31" s="192"/>
      <c r="C31" s="193"/>
      <c r="D31" s="284" t="s">
        <v>5090</v>
      </c>
      <c r="E31" s="161" t="s">
        <v>136</v>
      </c>
      <c r="F31" s="161"/>
      <c r="G31" s="187"/>
      <c r="H31" s="190">
        <f>F31*G31</f>
        <v>0</v>
      </c>
      <c r="I31" s="307" t="s">
        <v>5398</v>
      </c>
    </row>
    <row r="32" spans="1:9" ht="26.4" x14ac:dyDescent="0.25">
      <c r="A32" s="192" t="s">
        <v>3110</v>
      </c>
      <c r="B32" s="192"/>
      <c r="C32" s="193"/>
      <c r="D32" s="284" t="s">
        <v>5091</v>
      </c>
      <c r="E32" s="161" t="s">
        <v>136</v>
      </c>
      <c r="F32" s="161"/>
      <c r="G32" s="187"/>
      <c r="H32" s="190">
        <f>F32*G32</f>
        <v>0</v>
      </c>
      <c r="I32" s="307" t="s">
        <v>5398</v>
      </c>
    </row>
    <row r="33" spans="1:9" ht="26.4" x14ac:dyDescent="0.25">
      <c r="A33" s="192" t="s">
        <v>3111</v>
      </c>
      <c r="B33" s="192"/>
      <c r="C33" s="193"/>
      <c r="D33" s="150" t="s">
        <v>5092</v>
      </c>
      <c r="E33" s="17"/>
      <c r="F33" s="17"/>
      <c r="G33" s="191"/>
      <c r="H33" s="190"/>
    </row>
    <row r="34" spans="1:9" x14ac:dyDescent="0.25">
      <c r="A34" s="192"/>
      <c r="B34" s="192" t="s">
        <v>3112</v>
      </c>
      <c r="C34" s="193"/>
      <c r="D34" s="283" t="s">
        <v>5093</v>
      </c>
      <c r="E34" s="161" t="s">
        <v>136</v>
      </c>
      <c r="F34" s="161"/>
      <c r="G34" s="187"/>
      <c r="H34" s="190">
        <f>F34*G34</f>
        <v>0</v>
      </c>
      <c r="I34" s="307" t="s">
        <v>5398</v>
      </c>
    </row>
    <row r="35" spans="1:9" ht="26.4" x14ac:dyDescent="0.25">
      <c r="A35" s="192"/>
      <c r="B35" s="192" t="s">
        <v>3113</v>
      </c>
      <c r="C35" s="193"/>
      <c r="D35" s="283" t="s">
        <v>5094</v>
      </c>
      <c r="E35" s="161" t="s">
        <v>136</v>
      </c>
      <c r="F35" s="161"/>
      <c r="G35" s="187"/>
      <c r="H35" s="190">
        <f>F35*G35</f>
        <v>0</v>
      </c>
      <c r="I35" s="307" t="s">
        <v>5398</v>
      </c>
    </row>
    <row r="36" spans="1:9" ht="26.4" x14ac:dyDescent="0.25">
      <c r="A36" s="192" t="s">
        <v>3114</v>
      </c>
      <c r="B36" s="192"/>
      <c r="C36" s="193"/>
      <c r="D36" s="284" t="s">
        <v>5095</v>
      </c>
      <c r="E36" s="161" t="s">
        <v>429</v>
      </c>
      <c r="F36" s="161"/>
      <c r="G36" s="187"/>
      <c r="H36" s="190">
        <f>F36*G36</f>
        <v>0</v>
      </c>
      <c r="I36" s="307" t="s">
        <v>5398</v>
      </c>
    </row>
    <row r="37" spans="1:9" x14ac:dyDescent="0.25">
      <c r="A37" s="192" t="s">
        <v>3115</v>
      </c>
      <c r="B37" s="192"/>
      <c r="C37" s="193"/>
      <c r="D37" s="284" t="s">
        <v>3116</v>
      </c>
      <c r="E37" s="17"/>
      <c r="F37" s="17"/>
      <c r="G37" s="191"/>
      <c r="H37" s="190"/>
    </row>
    <row r="38" spans="1:9" x14ac:dyDescent="0.25">
      <c r="A38" s="192"/>
      <c r="B38" s="192" t="s">
        <v>3117</v>
      </c>
      <c r="C38" s="193"/>
      <c r="D38" s="283" t="s">
        <v>5096</v>
      </c>
      <c r="E38" s="161" t="s">
        <v>133</v>
      </c>
      <c r="F38" s="161"/>
      <c r="G38" s="187"/>
      <c r="H38" s="190">
        <f>F38*G38</f>
        <v>0</v>
      </c>
      <c r="I38" s="307" t="s">
        <v>5398</v>
      </c>
    </row>
    <row r="39" spans="1:9" x14ac:dyDescent="0.25">
      <c r="A39" s="192"/>
      <c r="B39" s="192" t="s">
        <v>3118</v>
      </c>
      <c r="C39" s="193"/>
      <c r="D39" s="283" t="s">
        <v>5097</v>
      </c>
      <c r="E39" s="161" t="s">
        <v>133</v>
      </c>
      <c r="F39" s="161"/>
      <c r="G39" s="187"/>
      <c r="H39" s="190">
        <f>F39*G39</f>
        <v>0</v>
      </c>
      <c r="I39" s="307" t="s">
        <v>5398</v>
      </c>
    </row>
    <row r="40" spans="1:9" ht="39.6" x14ac:dyDescent="0.25">
      <c r="A40" s="192" t="s">
        <v>3119</v>
      </c>
      <c r="B40" s="192"/>
      <c r="C40" s="193"/>
      <c r="D40" s="284" t="s">
        <v>5098</v>
      </c>
      <c r="E40" s="161" t="s">
        <v>124</v>
      </c>
      <c r="F40" s="161"/>
      <c r="G40" s="187"/>
      <c r="H40" s="190">
        <f>F40*G40</f>
        <v>0</v>
      </c>
    </row>
    <row r="41" spans="1:9" ht="26.4" x14ac:dyDescent="0.25">
      <c r="A41" s="192" t="s">
        <v>3120</v>
      </c>
      <c r="B41" s="192"/>
      <c r="C41" s="193"/>
      <c r="D41" s="150" t="s">
        <v>3121</v>
      </c>
      <c r="E41" s="161" t="s">
        <v>124</v>
      </c>
      <c r="F41" s="161"/>
      <c r="G41" s="187"/>
      <c r="H41" s="190">
        <f>F41*G41</f>
        <v>0</v>
      </c>
    </row>
    <row r="42" spans="1:9" ht="26.4" x14ac:dyDescent="0.25">
      <c r="A42" s="192" t="s">
        <v>3122</v>
      </c>
      <c r="B42" s="192"/>
      <c r="C42" s="193"/>
      <c r="D42" s="284" t="s">
        <v>5099</v>
      </c>
      <c r="E42" s="161" t="s">
        <v>136</v>
      </c>
      <c r="F42" s="161"/>
      <c r="G42" s="187"/>
      <c r="H42" s="190">
        <f>F42*G42</f>
        <v>0</v>
      </c>
      <c r="I42" s="307" t="s">
        <v>5398</v>
      </c>
    </row>
    <row r="43" spans="1:9" ht="52.8" x14ac:dyDescent="0.25">
      <c r="A43" s="192" t="s">
        <v>3123</v>
      </c>
      <c r="B43" s="192"/>
      <c r="C43" s="193"/>
      <c r="D43" s="284" t="s">
        <v>5100</v>
      </c>
      <c r="E43" s="17"/>
      <c r="F43" s="17"/>
      <c r="G43" s="191"/>
      <c r="H43" s="190"/>
    </row>
    <row r="44" spans="1:9" x14ac:dyDescent="0.25">
      <c r="A44" s="192"/>
      <c r="B44" s="192" t="s">
        <v>3124</v>
      </c>
      <c r="C44" s="193"/>
      <c r="D44" s="64" t="s">
        <v>4390</v>
      </c>
      <c r="E44" s="161" t="s">
        <v>136</v>
      </c>
      <c r="F44" s="161"/>
      <c r="G44" s="187"/>
      <c r="H44" s="190">
        <f>F44*G44</f>
        <v>0</v>
      </c>
    </row>
    <row r="45" spans="1:9" x14ac:dyDescent="0.25">
      <c r="A45" s="192"/>
      <c r="B45" s="192" t="s">
        <v>3125</v>
      </c>
      <c r="C45" s="193"/>
      <c r="D45" s="64" t="s">
        <v>4388</v>
      </c>
      <c r="E45" s="161" t="s">
        <v>136</v>
      </c>
      <c r="F45" s="161"/>
      <c r="G45" s="187"/>
      <c r="H45" s="190">
        <f>F45*G45</f>
        <v>0</v>
      </c>
    </row>
    <row r="46" spans="1:9" x14ac:dyDescent="0.25">
      <c r="A46" s="192"/>
      <c r="B46" s="192" t="s">
        <v>3126</v>
      </c>
      <c r="C46" s="193"/>
      <c r="D46" s="64" t="s">
        <v>4391</v>
      </c>
      <c r="E46" s="161" t="s">
        <v>136</v>
      </c>
      <c r="F46" s="161"/>
      <c r="G46" s="187"/>
      <c r="H46" s="190">
        <f>F46*G46</f>
        <v>0</v>
      </c>
    </row>
    <row r="47" spans="1:9" ht="39.6" x14ac:dyDescent="0.25">
      <c r="A47" s="192" t="s">
        <v>3127</v>
      </c>
      <c r="B47" s="192"/>
      <c r="C47" s="193"/>
      <c r="D47" s="284" t="s">
        <v>5101</v>
      </c>
      <c r="E47" s="17"/>
      <c r="F47" s="17"/>
      <c r="G47" s="191"/>
      <c r="H47" s="190"/>
      <c r="I47" s="307" t="s">
        <v>5398</v>
      </c>
    </row>
    <row r="48" spans="1:9" x14ac:dyDescent="0.25">
      <c r="A48" s="192"/>
      <c r="B48" s="192" t="s">
        <v>3128</v>
      </c>
      <c r="C48" s="193"/>
      <c r="D48" s="64" t="s">
        <v>4392</v>
      </c>
      <c r="E48" s="161" t="s">
        <v>136</v>
      </c>
      <c r="F48" s="161"/>
      <c r="G48" s="187"/>
      <c r="H48" s="190">
        <f>F48*G48</f>
        <v>0</v>
      </c>
    </row>
    <row r="49" spans="1:9" x14ac:dyDescent="0.25">
      <c r="A49" s="192"/>
      <c r="B49" s="192" t="s">
        <v>3129</v>
      </c>
      <c r="C49" s="193"/>
      <c r="D49" s="64" t="s">
        <v>4393</v>
      </c>
      <c r="E49" s="161" t="s">
        <v>136</v>
      </c>
      <c r="F49" s="161"/>
      <c r="G49" s="187"/>
      <c r="H49" s="190">
        <f>F49*G49</f>
        <v>0</v>
      </c>
    </row>
    <row r="50" spans="1:9" x14ac:dyDescent="0.25">
      <c r="A50" s="192"/>
      <c r="B50" s="192" t="s">
        <v>3130</v>
      </c>
      <c r="C50" s="193"/>
      <c r="D50" s="64" t="s">
        <v>4394</v>
      </c>
      <c r="E50" s="161" t="s">
        <v>136</v>
      </c>
      <c r="F50" s="161"/>
      <c r="G50" s="187"/>
      <c r="H50" s="190">
        <f>F50*G50</f>
        <v>0</v>
      </c>
    </row>
    <row r="51" spans="1:9" ht="52.8" x14ac:dyDescent="0.25">
      <c r="A51" s="192" t="s">
        <v>3131</v>
      </c>
      <c r="B51" s="192"/>
      <c r="C51" s="193"/>
      <c r="D51" s="150" t="s">
        <v>3132</v>
      </c>
      <c r="E51" s="161" t="s">
        <v>425</v>
      </c>
      <c r="F51" s="17" t="s">
        <v>4222</v>
      </c>
      <c r="G51" s="17" t="s">
        <v>818</v>
      </c>
      <c r="H51" s="190"/>
    </row>
    <row r="52" spans="1:9" ht="39.6" x14ac:dyDescent="0.25">
      <c r="A52" s="192" t="s">
        <v>3133</v>
      </c>
      <c r="B52" s="192"/>
      <c r="C52" s="193"/>
      <c r="D52" s="284" t="s">
        <v>5102</v>
      </c>
      <c r="E52" s="161" t="s">
        <v>136</v>
      </c>
      <c r="F52" s="161"/>
      <c r="G52" s="187"/>
      <c r="H52" s="190">
        <f>F52*G52</f>
        <v>0</v>
      </c>
      <c r="I52" s="307" t="s">
        <v>5398</v>
      </c>
    </row>
    <row r="53" spans="1:9" ht="26.4" x14ac:dyDescent="0.25">
      <c r="A53" s="192" t="s">
        <v>3134</v>
      </c>
      <c r="B53" s="192"/>
      <c r="C53" s="193"/>
      <c r="D53" s="284" t="s">
        <v>5103</v>
      </c>
      <c r="E53" s="161" t="s">
        <v>429</v>
      </c>
      <c r="F53" s="161"/>
      <c r="G53" s="187"/>
      <c r="H53" s="190">
        <f>F53*G53</f>
        <v>0</v>
      </c>
      <c r="I53" s="307" t="s">
        <v>5398</v>
      </c>
    </row>
    <row r="54" spans="1:9" ht="26.4" x14ac:dyDescent="0.25">
      <c r="A54" s="192" t="s">
        <v>3135</v>
      </c>
      <c r="B54" s="192"/>
      <c r="C54" s="193"/>
      <c r="D54" s="284" t="s">
        <v>5104</v>
      </c>
      <c r="E54" s="161" t="s">
        <v>429</v>
      </c>
      <c r="F54" s="161"/>
      <c r="G54" s="187"/>
      <c r="H54" s="190">
        <f>F54*G54</f>
        <v>0</v>
      </c>
      <c r="I54" s="307" t="s">
        <v>5398</v>
      </c>
    </row>
    <row r="55" spans="1:9" ht="26.4" x14ac:dyDescent="0.25">
      <c r="A55" s="192" t="s">
        <v>3136</v>
      </c>
      <c r="B55" s="192"/>
      <c r="C55" s="193"/>
      <c r="D55" s="284" t="s">
        <v>3137</v>
      </c>
      <c r="E55" s="161" t="s">
        <v>33</v>
      </c>
      <c r="F55" s="17" t="s">
        <v>4220</v>
      </c>
      <c r="G55" s="17" t="s">
        <v>818</v>
      </c>
      <c r="H55" s="190"/>
    </row>
    <row r="56" spans="1:9" ht="39.6" x14ac:dyDescent="0.25">
      <c r="A56" s="192" t="s">
        <v>3138</v>
      </c>
      <c r="B56" s="192"/>
      <c r="C56" s="193"/>
      <c r="D56" s="284" t="s">
        <v>5105</v>
      </c>
      <c r="E56" s="161" t="s">
        <v>429</v>
      </c>
      <c r="F56" s="161"/>
      <c r="G56" s="187"/>
      <c r="H56" s="190">
        <f>F56*G56</f>
        <v>0</v>
      </c>
      <c r="I56" s="307" t="s">
        <v>5398</v>
      </c>
    </row>
    <row r="57" spans="1:9" x14ac:dyDescent="0.25">
      <c r="A57" s="192" t="s">
        <v>3139</v>
      </c>
      <c r="B57" s="192"/>
      <c r="C57" s="193"/>
      <c r="D57" s="150" t="s">
        <v>3140</v>
      </c>
      <c r="E57" s="161" t="s">
        <v>33</v>
      </c>
      <c r="F57" s="17" t="s">
        <v>4220</v>
      </c>
      <c r="G57" s="17" t="s">
        <v>4221</v>
      </c>
      <c r="H57" s="190"/>
    </row>
    <row r="58" spans="1:9" ht="26.4" x14ac:dyDescent="0.25">
      <c r="A58" s="192" t="s">
        <v>3141</v>
      </c>
      <c r="B58" s="192"/>
      <c r="C58" s="193"/>
      <c r="D58" s="150" t="s">
        <v>3142</v>
      </c>
      <c r="E58" s="161" t="s">
        <v>429</v>
      </c>
      <c r="F58" s="161"/>
      <c r="G58" s="187"/>
      <c r="H58" s="190">
        <f>F58*G58</f>
        <v>0</v>
      </c>
    </row>
    <row r="59" spans="1:9" x14ac:dyDescent="0.25">
      <c r="A59" s="192" t="s">
        <v>3143</v>
      </c>
      <c r="B59" s="192"/>
      <c r="C59" s="193"/>
      <c r="D59" s="284" t="s">
        <v>5106</v>
      </c>
      <c r="E59" s="17"/>
      <c r="F59" s="17"/>
      <c r="G59" s="191"/>
      <c r="H59" s="190"/>
      <c r="I59" s="307" t="s">
        <v>5398</v>
      </c>
    </row>
    <row r="60" spans="1:9" x14ac:dyDescent="0.25">
      <c r="A60" s="192"/>
      <c r="B60" s="192" t="s">
        <v>3144</v>
      </c>
      <c r="C60" s="193"/>
      <c r="D60" s="64" t="s">
        <v>3146</v>
      </c>
      <c r="E60" s="161" t="s">
        <v>136</v>
      </c>
      <c r="F60" s="161"/>
      <c r="G60" s="187"/>
      <c r="H60" s="190">
        <f>F60*G60</f>
        <v>0</v>
      </c>
    </row>
    <row r="61" spans="1:9" x14ac:dyDescent="0.25">
      <c r="A61" s="192"/>
      <c r="B61" s="192" t="s">
        <v>3145</v>
      </c>
      <c r="C61" s="193"/>
      <c r="D61" s="160" t="s">
        <v>3147</v>
      </c>
      <c r="E61" s="17"/>
      <c r="F61" s="17"/>
      <c r="G61" s="191"/>
      <c r="H61" s="190"/>
    </row>
    <row r="62" spans="1:9" x14ac:dyDescent="0.25">
      <c r="A62" s="192"/>
      <c r="B62" s="192"/>
      <c r="C62" s="193" t="s">
        <v>37</v>
      </c>
      <c r="D62" s="64" t="s">
        <v>3148</v>
      </c>
      <c r="E62" s="161" t="s">
        <v>136</v>
      </c>
      <c r="F62" s="161"/>
      <c r="G62" s="187"/>
      <c r="H62" s="190">
        <f>F62*G62</f>
        <v>0</v>
      </c>
    </row>
    <row r="63" spans="1:9" x14ac:dyDescent="0.25">
      <c r="A63" s="192" t="s">
        <v>3149</v>
      </c>
      <c r="B63" s="192"/>
      <c r="C63" s="193"/>
      <c r="D63" s="150" t="s">
        <v>3150</v>
      </c>
      <c r="E63" s="161" t="s">
        <v>3005</v>
      </c>
      <c r="F63" s="161"/>
      <c r="G63" s="187"/>
      <c r="H63" s="190">
        <f>F63*G63</f>
        <v>0</v>
      </c>
    </row>
    <row r="64" spans="1:9" x14ac:dyDescent="0.25">
      <c r="A64" s="192" t="s">
        <v>3151</v>
      </c>
      <c r="B64" s="192"/>
      <c r="C64" s="193"/>
      <c r="D64" s="150" t="s">
        <v>3152</v>
      </c>
      <c r="E64" s="17"/>
      <c r="F64" s="17"/>
      <c r="G64" s="191"/>
      <c r="H64" s="190"/>
    </row>
    <row r="65" spans="1:9" ht="39.6" x14ac:dyDescent="0.25">
      <c r="A65" s="192"/>
      <c r="B65" s="192" t="s">
        <v>3153</v>
      </c>
      <c r="C65" s="193"/>
      <c r="D65" s="283" t="s">
        <v>5107</v>
      </c>
      <c r="E65" s="161" t="s">
        <v>136</v>
      </c>
      <c r="F65" s="161"/>
      <c r="G65" s="187"/>
      <c r="H65" s="190">
        <f>F65*G65</f>
        <v>0</v>
      </c>
      <c r="I65" s="307" t="s">
        <v>5398</v>
      </c>
    </row>
    <row r="66" spans="1:9" ht="39.6" x14ac:dyDescent="0.25">
      <c r="A66" s="192"/>
      <c r="B66" s="192" t="s">
        <v>3154</v>
      </c>
      <c r="C66" s="193"/>
      <c r="D66" s="283" t="s">
        <v>5108</v>
      </c>
      <c r="E66" s="161" t="s">
        <v>429</v>
      </c>
      <c r="F66" s="161"/>
      <c r="G66" s="187"/>
      <c r="H66" s="190">
        <f>F66*G66</f>
        <v>0</v>
      </c>
      <c r="I66" s="307" t="s">
        <v>5398</v>
      </c>
    </row>
    <row r="67" spans="1:9" ht="26.4" x14ac:dyDescent="0.25">
      <c r="A67" s="192"/>
      <c r="B67" s="192" t="s">
        <v>3155</v>
      </c>
      <c r="C67" s="193"/>
      <c r="D67" s="283" t="s">
        <v>5109</v>
      </c>
      <c r="E67" s="161" t="s">
        <v>136</v>
      </c>
      <c r="F67" s="161"/>
      <c r="G67" s="187"/>
      <c r="H67" s="190">
        <f>F67*G67</f>
        <v>0</v>
      </c>
      <c r="I67" s="307" t="s">
        <v>5398</v>
      </c>
    </row>
    <row r="68" spans="1:9" x14ac:dyDescent="0.25">
      <c r="A68" s="192"/>
      <c r="B68" s="192" t="s">
        <v>3156</v>
      </c>
      <c r="C68" s="193"/>
      <c r="D68" s="283" t="s">
        <v>5110</v>
      </c>
      <c r="E68" s="161" t="s">
        <v>429</v>
      </c>
      <c r="F68" s="161"/>
      <c r="G68" s="187"/>
      <c r="H68" s="190">
        <f>F68*G68</f>
        <v>0</v>
      </c>
      <c r="I68" s="307" t="s">
        <v>5398</v>
      </c>
    </row>
    <row r="69" spans="1:9" x14ac:dyDescent="0.25">
      <c r="A69" s="192" t="s">
        <v>3157</v>
      </c>
      <c r="B69" s="192"/>
      <c r="C69" s="193"/>
      <c r="D69" s="300" t="s">
        <v>3158</v>
      </c>
      <c r="E69" s="17"/>
      <c r="F69" s="17"/>
      <c r="G69" s="191"/>
      <c r="H69" s="190"/>
    </row>
    <row r="70" spans="1:9" x14ac:dyDescent="0.25">
      <c r="A70" s="192"/>
      <c r="B70" s="192" t="s">
        <v>3159</v>
      </c>
      <c r="C70" s="193"/>
      <c r="D70" s="290" t="s">
        <v>5111</v>
      </c>
      <c r="E70" s="17"/>
      <c r="F70" s="17"/>
      <c r="G70" s="191"/>
      <c r="H70" s="190"/>
      <c r="I70" s="307" t="s">
        <v>5398</v>
      </c>
    </row>
    <row r="71" spans="1:9" ht="15.6" x14ac:dyDescent="0.25">
      <c r="A71" s="192"/>
      <c r="B71" s="192"/>
      <c r="C71" s="193" t="s">
        <v>37</v>
      </c>
      <c r="D71" s="283" t="s">
        <v>4395</v>
      </c>
      <c r="E71" s="161" t="s">
        <v>2269</v>
      </c>
      <c r="F71" s="161"/>
      <c r="G71" s="187"/>
      <c r="H71" s="190">
        <f>F71*G71</f>
        <v>0</v>
      </c>
    </row>
    <row r="72" spans="1:9" ht="15.6" x14ac:dyDescent="0.25">
      <c r="A72" s="192"/>
      <c r="B72" s="192"/>
      <c r="C72" s="193" t="s">
        <v>39</v>
      </c>
      <c r="D72" s="283" t="s">
        <v>4396</v>
      </c>
      <c r="E72" s="161" t="s">
        <v>2269</v>
      </c>
      <c r="F72" s="161"/>
      <c r="G72" s="187"/>
      <c r="H72" s="190">
        <f>F72*G72</f>
        <v>0</v>
      </c>
    </row>
    <row r="73" spans="1:9" ht="15.6" x14ac:dyDescent="0.25">
      <c r="A73" s="192"/>
      <c r="B73" s="192" t="s">
        <v>3160</v>
      </c>
      <c r="C73" s="193"/>
      <c r="D73" s="283" t="s">
        <v>5112</v>
      </c>
      <c r="E73" s="161" t="s">
        <v>2269</v>
      </c>
      <c r="F73" s="161"/>
      <c r="G73" s="187"/>
      <c r="H73" s="190">
        <f>F73*G73</f>
        <v>0</v>
      </c>
      <c r="I73" s="307" t="s">
        <v>5398</v>
      </c>
    </row>
    <row r="74" spans="1:9" x14ac:dyDescent="0.25">
      <c r="A74" s="192"/>
      <c r="B74" s="192"/>
      <c r="C74" s="193"/>
      <c r="D74" s="159"/>
      <c r="E74" s="17"/>
      <c r="F74" s="17"/>
      <c r="G74" s="191"/>
      <c r="H74" s="190"/>
    </row>
    <row r="75" spans="1:9" x14ac:dyDescent="0.25">
      <c r="A75" s="192"/>
      <c r="B75" s="192"/>
      <c r="C75" s="193"/>
      <c r="D75" s="157"/>
      <c r="E75" s="17"/>
      <c r="F75" s="17"/>
      <c r="G75" s="190"/>
      <c r="H75" s="190"/>
      <c r="I75" s="323" t="s">
        <v>5421</v>
      </c>
    </row>
    <row r="76" spans="1:9" x14ac:dyDescent="0.25">
      <c r="A76" s="64"/>
      <c r="B76" s="64"/>
      <c r="C76" s="161"/>
      <c r="D76" s="60"/>
      <c r="E76" s="17"/>
      <c r="F76" s="15"/>
      <c r="G76" s="190"/>
      <c r="H76" s="190"/>
    </row>
    <row r="77" spans="1:9" x14ac:dyDescent="0.25">
      <c r="A77" s="168" t="s">
        <v>34</v>
      </c>
      <c r="B77" s="168"/>
      <c r="C77" s="168"/>
      <c r="D77" s="168"/>
      <c r="E77" s="179"/>
      <c r="F77" s="183"/>
      <c r="G77" s="174"/>
      <c r="H77" s="174">
        <f>SUM(H5:H76)</f>
        <v>0</v>
      </c>
    </row>
    <row r="1048353" spans="5:5" x14ac:dyDescent="0.25">
      <c r="E1048353"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BAAD4-1695-4D6D-8BF8-22F68B920025}">
  <dimension ref="A1:H1048309"/>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3161</v>
      </c>
      <c r="B1" s="337" t="s">
        <v>3161</v>
      </c>
      <c r="C1" s="40"/>
      <c r="D1" s="774" t="s">
        <v>3162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89"/>
    </row>
    <row r="4" spans="1:8" x14ac:dyDescent="0.25">
      <c r="A4" s="192"/>
      <c r="B4" s="192"/>
      <c r="C4" s="64"/>
      <c r="D4" s="17"/>
      <c r="E4" s="17"/>
      <c r="F4" s="15"/>
      <c r="G4" s="190"/>
    </row>
    <row r="5" spans="1:8" x14ac:dyDescent="0.25">
      <c r="A5" s="192" t="s">
        <v>3163</v>
      </c>
      <c r="B5" s="192"/>
      <c r="C5" s="284" t="s">
        <v>3164</v>
      </c>
      <c r="D5" s="161" t="s">
        <v>33</v>
      </c>
      <c r="E5" s="17" t="s">
        <v>4220</v>
      </c>
      <c r="F5" s="191" t="s">
        <v>4221</v>
      </c>
      <c r="G5" s="190"/>
    </row>
    <row r="6" spans="1:8" ht="26.4" x14ac:dyDescent="0.25">
      <c r="A6" s="192" t="s">
        <v>3165</v>
      </c>
      <c r="B6" s="192"/>
      <c r="C6" s="284" t="s">
        <v>5113</v>
      </c>
      <c r="D6" s="225" t="s">
        <v>33</v>
      </c>
      <c r="E6" s="17" t="s">
        <v>4220</v>
      </c>
      <c r="F6" s="191" t="s">
        <v>4221</v>
      </c>
      <c r="G6" s="190"/>
      <c r="H6" s="307" t="s">
        <v>5398</v>
      </c>
    </row>
    <row r="7" spans="1:8" x14ac:dyDescent="0.25">
      <c r="A7" s="192" t="s">
        <v>3166</v>
      </c>
      <c r="B7" s="192"/>
      <c r="C7" s="284" t="s">
        <v>3167</v>
      </c>
      <c r="D7" s="161" t="s">
        <v>33</v>
      </c>
      <c r="E7" s="17" t="s">
        <v>4220</v>
      </c>
      <c r="F7" s="191" t="s">
        <v>4221</v>
      </c>
      <c r="G7" s="190"/>
    </row>
    <row r="8" spans="1:8" ht="26.4" x14ac:dyDescent="0.25">
      <c r="A8" s="192" t="s">
        <v>3168</v>
      </c>
      <c r="B8" s="192"/>
      <c r="C8" s="284" t="s">
        <v>3169</v>
      </c>
      <c r="D8" s="161" t="s">
        <v>429</v>
      </c>
      <c r="E8" s="161"/>
      <c r="F8" s="187"/>
      <c r="G8" s="190">
        <f>E8*F8</f>
        <v>0</v>
      </c>
    </row>
    <row r="9" spans="1:8" ht="39.6" x14ac:dyDescent="0.25">
      <c r="A9" s="192" t="s">
        <v>3170</v>
      </c>
      <c r="B9" s="192"/>
      <c r="C9" s="284" t="s">
        <v>5114</v>
      </c>
      <c r="D9" s="161" t="s">
        <v>136</v>
      </c>
      <c r="E9" s="161"/>
      <c r="F9" s="187"/>
      <c r="G9" s="190">
        <f>E9*F9</f>
        <v>0</v>
      </c>
      <c r="H9" s="307" t="s">
        <v>5398</v>
      </c>
    </row>
    <row r="10" spans="1:8" ht="26.4" x14ac:dyDescent="0.25">
      <c r="A10" s="192" t="s">
        <v>3171</v>
      </c>
      <c r="B10" s="192"/>
      <c r="C10" s="284" t="s">
        <v>5115</v>
      </c>
      <c r="D10" s="161" t="s">
        <v>136</v>
      </c>
      <c r="E10" s="161"/>
      <c r="F10" s="187"/>
      <c r="G10" s="190">
        <f>E10*F10</f>
        <v>0</v>
      </c>
      <c r="H10" s="307" t="s">
        <v>5398</v>
      </c>
    </row>
    <row r="11" spans="1:8" x14ac:dyDescent="0.25">
      <c r="A11" s="192" t="s">
        <v>3172</v>
      </c>
      <c r="B11" s="192"/>
      <c r="C11" s="150" t="s">
        <v>3173</v>
      </c>
      <c r="D11" s="161" t="s">
        <v>429</v>
      </c>
      <c r="E11" s="161"/>
      <c r="F11" s="187"/>
      <c r="G11" s="190">
        <f>E11*F11</f>
        <v>0</v>
      </c>
    </row>
    <row r="12" spans="1:8" x14ac:dyDescent="0.25">
      <c r="A12" s="192" t="s">
        <v>3174</v>
      </c>
      <c r="B12" s="192"/>
      <c r="C12" s="150" t="s">
        <v>3175</v>
      </c>
      <c r="D12" s="161" t="s">
        <v>136</v>
      </c>
      <c r="E12" s="161"/>
      <c r="F12" s="187"/>
      <c r="G12" s="190">
        <f>E12*F12</f>
        <v>0</v>
      </c>
    </row>
    <row r="13" spans="1:8" x14ac:dyDescent="0.25">
      <c r="A13" s="192" t="s">
        <v>3176</v>
      </c>
      <c r="B13" s="192"/>
      <c r="C13" s="150" t="s">
        <v>3177</v>
      </c>
      <c r="D13" s="17"/>
      <c r="E13" s="17"/>
      <c r="F13" s="191"/>
      <c r="G13" s="190"/>
    </row>
    <row r="14" spans="1:8" x14ac:dyDescent="0.25">
      <c r="A14" s="192"/>
      <c r="B14" s="192" t="s">
        <v>3178</v>
      </c>
      <c r="C14" s="64" t="s">
        <v>3180</v>
      </c>
      <c r="D14" s="225" t="s">
        <v>3182</v>
      </c>
      <c r="E14" s="161"/>
      <c r="F14" s="187"/>
      <c r="G14" s="190">
        <f>E14*F14</f>
        <v>0</v>
      </c>
    </row>
    <row r="15" spans="1:8" x14ac:dyDescent="0.25">
      <c r="A15" s="192"/>
      <c r="B15" s="192" t="s">
        <v>3179</v>
      </c>
      <c r="C15" s="64" t="s">
        <v>3181</v>
      </c>
      <c r="D15" s="225" t="s">
        <v>3182</v>
      </c>
      <c r="E15" s="161"/>
      <c r="F15" s="187"/>
      <c r="G15" s="190">
        <f>E15*F15</f>
        <v>0</v>
      </c>
    </row>
    <row r="16" spans="1:8" x14ac:dyDescent="0.25">
      <c r="A16" s="192" t="s">
        <v>3184</v>
      </c>
      <c r="B16" s="192"/>
      <c r="C16" s="150" t="s">
        <v>3183</v>
      </c>
      <c r="D16" s="17"/>
      <c r="E16" s="17"/>
      <c r="F16" s="191"/>
      <c r="G16" s="190"/>
    </row>
    <row r="17" spans="1:8" x14ac:dyDescent="0.25">
      <c r="A17" s="192"/>
      <c r="B17" s="192" t="s">
        <v>3185</v>
      </c>
      <c r="C17" s="64" t="s">
        <v>3749</v>
      </c>
      <c r="D17" s="225" t="s">
        <v>3188</v>
      </c>
      <c r="E17" s="161"/>
      <c r="F17" s="187"/>
      <c r="G17" s="190">
        <f>E17*F17</f>
        <v>0</v>
      </c>
    </row>
    <row r="18" spans="1:8" x14ac:dyDescent="0.25">
      <c r="A18" s="192"/>
      <c r="B18" s="192" t="s">
        <v>3186</v>
      </c>
      <c r="C18" s="64" t="s">
        <v>3187</v>
      </c>
      <c r="D18" s="225" t="s">
        <v>3188</v>
      </c>
      <c r="E18" s="161"/>
      <c r="F18" s="187"/>
      <c r="G18" s="190">
        <f>E18*F18</f>
        <v>0</v>
      </c>
    </row>
    <row r="19" spans="1:8" ht="26.4" x14ac:dyDescent="0.25">
      <c r="A19" s="192" t="s">
        <v>3189</v>
      </c>
      <c r="B19" s="192"/>
      <c r="C19" s="150" t="s">
        <v>3190</v>
      </c>
      <c r="D19" s="161" t="s">
        <v>429</v>
      </c>
      <c r="E19" s="161"/>
      <c r="F19" s="187"/>
      <c r="G19" s="190">
        <f>E19*F19</f>
        <v>0</v>
      </c>
    </row>
    <row r="20" spans="1:8" x14ac:dyDescent="0.25">
      <c r="A20" s="192" t="s">
        <v>3191</v>
      </c>
      <c r="B20" s="192"/>
      <c r="C20" s="150" t="s">
        <v>3192</v>
      </c>
      <c r="D20" s="17"/>
      <c r="E20" s="17"/>
      <c r="F20" s="191"/>
      <c r="G20" s="190"/>
    </row>
    <row r="21" spans="1:8" ht="26.4" x14ac:dyDescent="0.25">
      <c r="A21" s="192"/>
      <c r="B21" s="192" t="s">
        <v>3193</v>
      </c>
      <c r="C21" s="64" t="s">
        <v>3195</v>
      </c>
      <c r="D21" s="161" t="s">
        <v>33</v>
      </c>
      <c r="E21" s="17" t="s">
        <v>4220</v>
      </c>
      <c r="F21" s="191" t="s">
        <v>4221</v>
      </c>
      <c r="G21" s="190"/>
    </row>
    <row r="22" spans="1:8" x14ac:dyDescent="0.25">
      <c r="A22" s="192"/>
      <c r="B22" s="192" t="s">
        <v>3194</v>
      </c>
      <c r="C22" s="64" t="s">
        <v>3196</v>
      </c>
      <c r="D22" s="161" t="s">
        <v>429</v>
      </c>
      <c r="E22" s="161"/>
      <c r="F22" s="187"/>
      <c r="G22" s="190">
        <f>E22*F22</f>
        <v>0</v>
      </c>
    </row>
    <row r="23" spans="1:8" ht="39.6" x14ac:dyDescent="0.25">
      <c r="A23" s="192" t="s">
        <v>3197</v>
      </c>
      <c r="B23" s="192"/>
      <c r="C23" s="284" t="s">
        <v>5116</v>
      </c>
      <c r="D23" s="161" t="s">
        <v>33</v>
      </c>
      <c r="E23" s="17" t="s">
        <v>4220</v>
      </c>
      <c r="F23" s="191" t="s">
        <v>4221</v>
      </c>
      <c r="G23" s="190"/>
      <c r="H23" s="307" t="s">
        <v>5398</v>
      </c>
    </row>
    <row r="24" spans="1:8" ht="26.4" x14ac:dyDescent="0.25">
      <c r="A24" s="192" t="s">
        <v>3198</v>
      </c>
      <c r="B24" s="192"/>
      <c r="C24" s="150" t="s">
        <v>3199</v>
      </c>
      <c r="D24" s="161" t="s">
        <v>429</v>
      </c>
      <c r="E24" s="161"/>
      <c r="F24" s="187"/>
      <c r="G24" s="190">
        <f t="shared" ref="G24:G29" si="0">E24*F24</f>
        <v>0</v>
      </c>
    </row>
    <row r="25" spans="1:8" ht="26.4" x14ac:dyDescent="0.25">
      <c r="A25" s="192" t="s">
        <v>3200</v>
      </c>
      <c r="B25" s="192"/>
      <c r="C25" s="284" t="s">
        <v>5117</v>
      </c>
      <c r="D25" s="161" t="s">
        <v>429</v>
      </c>
      <c r="E25" s="161"/>
      <c r="F25" s="187"/>
      <c r="G25" s="190">
        <f t="shared" si="0"/>
        <v>0</v>
      </c>
      <c r="H25" s="307" t="s">
        <v>5398</v>
      </c>
    </row>
    <row r="26" spans="1:8" ht="26.4" x14ac:dyDescent="0.25">
      <c r="A26" s="192" t="s">
        <v>3201</v>
      </c>
      <c r="B26" s="192"/>
      <c r="C26" s="150" t="s">
        <v>3202</v>
      </c>
      <c r="D26" s="161" t="s">
        <v>429</v>
      </c>
      <c r="E26" s="161"/>
      <c r="F26" s="187"/>
      <c r="G26" s="190">
        <f t="shared" si="0"/>
        <v>0</v>
      </c>
    </row>
    <row r="27" spans="1:8" x14ac:dyDescent="0.25">
      <c r="A27" s="192" t="s">
        <v>3203</v>
      </c>
      <c r="B27" s="192"/>
      <c r="C27" s="150" t="s">
        <v>3204</v>
      </c>
      <c r="D27" s="161" t="s">
        <v>429</v>
      </c>
      <c r="E27" s="161"/>
      <c r="F27" s="187"/>
      <c r="G27" s="190">
        <f t="shared" si="0"/>
        <v>0</v>
      </c>
    </row>
    <row r="28" spans="1:8" ht="39.6" x14ac:dyDescent="0.25">
      <c r="A28" s="192" t="s">
        <v>3205</v>
      </c>
      <c r="B28" s="192"/>
      <c r="C28" s="284" t="s">
        <v>5118</v>
      </c>
      <c r="D28" s="161" t="s">
        <v>429</v>
      </c>
      <c r="E28" s="161"/>
      <c r="F28" s="187"/>
      <c r="G28" s="190">
        <f t="shared" si="0"/>
        <v>0</v>
      </c>
      <c r="H28" s="307" t="s">
        <v>5398</v>
      </c>
    </row>
    <row r="29" spans="1:8" ht="39.6" x14ac:dyDescent="0.25">
      <c r="A29" s="192" t="s">
        <v>3206</v>
      </c>
      <c r="B29" s="192"/>
      <c r="C29" s="284" t="s">
        <v>5119</v>
      </c>
      <c r="D29" s="161" t="s">
        <v>429</v>
      </c>
      <c r="E29" s="161"/>
      <c r="F29" s="187"/>
      <c r="G29" s="190">
        <f t="shared" si="0"/>
        <v>0</v>
      </c>
      <c r="H29" s="307" t="s">
        <v>5398</v>
      </c>
    </row>
    <row r="30" spans="1:8" x14ac:dyDescent="0.25">
      <c r="A30" s="192"/>
      <c r="B30" s="192"/>
      <c r="C30" s="150"/>
      <c r="D30" s="17"/>
      <c r="E30" s="17"/>
      <c r="F30" s="15"/>
      <c r="G30" s="190"/>
    </row>
    <row r="31" spans="1:8" x14ac:dyDescent="0.25">
      <c r="A31" s="192"/>
      <c r="B31" s="192"/>
      <c r="C31" s="157"/>
      <c r="D31" s="17"/>
      <c r="E31" s="17"/>
      <c r="F31" s="15"/>
      <c r="G31" s="190"/>
      <c r="H31" s="323" t="s">
        <v>5421</v>
      </c>
    </row>
    <row r="32" spans="1:8" x14ac:dyDescent="0.25">
      <c r="A32" s="64"/>
      <c r="B32" s="64"/>
      <c r="C32" s="60"/>
      <c r="D32" s="17"/>
      <c r="E32" s="15"/>
      <c r="F32" s="15"/>
      <c r="G32" s="190"/>
    </row>
    <row r="33" spans="1:7" x14ac:dyDescent="0.25">
      <c r="A33" s="168" t="s">
        <v>34</v>
      </c>
      <c r="B33" s="168"/>
      <c r="C33" s="168"/>
      <c r="D33" s="179"/>
      <c r="E33" s="183"/>
      <c r="F33" s="183"/>
      <c r="G33" s="174">
        <f>SUM(G5:G32)</f>
        <v>0</v>
      </c>
    </row>
    <row r="1048309" spans="4:4" x14ac:dyDescent="0.25">
      <c r="D1048309"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93BD4-F9C7-481D-959A-4262FCEDC9C7}">
  <dimension ref="A1:H104835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3207</v>
      </c>
      <c r="B1" s="40"/>
      <c r="C1" s="40"/>
      <c r="D1" s="774" t="s">
        <v>3208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3209</v>
      </c>
      <c r="B5" s="192"/>
      <c r="C5" s="226" t="s">
        <v>3210</v>
      </c>
      <c r="D5" s="17"/>
      <c r="E5" s="17"/>
      <c r="F5" s="17"/>
      <c r="G5" s="190"/>
    </row>
    <row r="6" spans="1:8" x14ac:dyDescent="0.25">
      <c r="A6" s="227"/>
      <c r="B6" s="192" t="s">
        <v>3220</v>
      </c>
      <c r="C6" s="219" t="s">
        <v>3211</v>
      </c>
      <c r="D6" s="161" t="s">
        <v>33</v>
      </c>
      <c r="E6" s="17" t="s">
        <v>4220</v>
      </c>
      <c r="F6" s="17" t="s">
        <v>4221</v>
      </c>
      <c r="G6" s="188"/>
    </row>
    <row r="7" spans="1:8" x14ac:dyDescent="0.25">
      <c r="A7" s="192"/>
      <c r="B7" s="192" t="s">
        <v>3221</v>
      </c>
      <c r="C7" s="64" t="s">
        <v>3212</v>
      </c>
      <c r="D7" s="161" t="s">
        <v>33</v>
      </c>
      <c r="E7" s="17" t="s">
        <v>4220</v>
      </c>
      <c r="F7" s="17" t="s">
        <v>4221</v>
      </c>
      <c r="G7" s="188"/>
    </row>
    <row r="8" spans="1:8" x14ac:dyDescent="0.25">
      <c r="A8" s="192"/>
      <c r="B8" s="192" t="s">
        <v>3222</v>
      </c>
      <c r="C8" s="64" t="s">
        <v>3213</v>
      </c>
      <c r="D8" s="161" t="s">
        <v>33</v>
      </c>
      <c r="E8" s="17" t="s">
        <v>4220</v>
      </c>
      <c r="F8" s="17" t="s">
        <v>4221</v>
      </c>
      <c r="G8" s="188"/>
    </row>
    <row r="9" spans="1:8" x14ac:dyDescent="0.25">
      <c r="A9" s="192"/>
      <c r="B9" s="192" t="s">
        <v>3223</v>
      </c>
      <c r="C9" s="64" t="s">
        <v>3214</v>
      </c>
      <c r="D9" s="161" t="s">
        <v>33</v>
      </c>
      <c r="E9" s="17" t="s">
        <v>4220</v>
      </c>
      <c r="F9" s="17" t="s">
        <v>4221</v>
      </c>
      <c r="G9" s="188"/>
    </row>
    <row r="10" spans="1:8" x14ac:dyDescent="0.25">
      <c r="A10" s="192"/>
      <c r="B10" s="192" t="s">
        <v>3224</v>
      </c>
      <c r="C10" s="64" t="s">
        <v>3215</v>
      </c>
      <c r="D10" s="161" t="s">
        <v>33</v>
      </c>
      <c r="E10" s="17" t="s">
        <v>4220</v>
      </c>
      <c r="F10" s="17" t="s">
        <v>4221</v>
      </c>
      <c r="G10" s="188"/>
    </row>
    <row r="11" spans="1:8" x14ac:dyDescent="0.25">
      <c r="A11" s="192"/>
      <c r="B11" s="192" t="s">
        <v>3225</v>
      </c>
      <c r="C11" s="64" t="s">
        <v>3216</v>
      </c>
      <c r="D11" s="161" t="s">
        <v>33</v>
      </c>
      <c r="E11" s="17" t="s">
        <v>4220</v>
      </c>
      <c r="F11" s="17" t="s">
        <v>4221</v>
      </c>
      <c r="G11" s="188"/>
    </row>
    <row r="12" spans="1:8" x14ac:dyDescent="0.25">
      <c r="A12" s="192"/>
      <c r="B12" s="192" t="s">
        <v>3226</v>
      </c>
      <c r="C12" s="64" t="s">
        <v>3217</v>
      </c>
      <c r="D12" s="161" t="s">
        <v>33</v>
      </c>
      <c r="E12" s="17" t="s">
        <v>4220</v>
      </c>
      <c r="F12" s="17" t="s">
        <v>4221</v>
      </c>
      <c r="G12" s="188"/>
    </row>
    <row r="13" spans="1:8" x14ac:dyDescent="0.25">
      <c r="A13" s="192"/>
      <c r="B13" s="192" t="s">
        <v>3227</v>
      </c>
      <c r="C13" s="64" t="s">
        <v>3218</v>
      </c>
      <c r="D13" s="161" t="s">
        <v>33</v>
      </c>
      <c r="E13" s="17" t="s">
        <v>4220</v>
      </c>
      <c r="F13" s="17" t="s">
        <v>4221</v>
      </c>
      <c r="G13" s="188"/>
    </row>
    <row r="14" spans="1:8" x14ac:dyDescent="0.25">
      <c r="A14" s="192"/>
      <c r="B14" s="192" t="s">
        <v>3228</v>
      </c>
      <c r="C14" s="64" t="s">
        <v>3219</v>
      </c>
      <c r="D14" s="161" t="s">
        <v>33</v>
      </c>
      <c r="E14" s="17" t="s">
        <v>4220</v>
      </c>
      <c r="F14" s="17" t="s">
        <v>4221</v>
      </c>
      <c r="G14" s="188"/>
    </row>
    <row r="15" spans="1:8" ht="26.4" x14ac:dyDescent="0.25">
      <c r="A15" s="192" t="s">
        <v>3229</v>
      </c>
      <c r="B15" s="192"/>
      <c r="C15" s="150" t="s">
        <v>3230</v>
      </c>
      <c r="D15" s="17"/>
      <c r="E15" s="17"/>
      <c r="F15" s="17"/>
      <c r="G15" s="190"/>
    </row>
    <row r="16" spans="1:8" x14ac:dyDescent="0.25">
      <c r="A16" s="192"/>
      <c r="B16" s="192" t="s">
        <v>3231</v>
      </c>
      <c r="C16" s="64" t="s">
        <v>3211</v>
      </c>
      <c r="D16" s="161" t="s">
        <v>429</v>
      </c>
      <c r="E16" s="161"/>
      <c r="F16" s="187"/>
      <c r="G16" s="190">
        <f t="shared" ref="G16:G25" si="0">E16*F16</f>
        <v>0</v>
      </c>
    </row>
    <row r="17" spans="1:7" x14ac:dyDescent="0.25">
      <c r="A17" s="192"/>
      <c r="B17" s="192" t="s">
        <v>3232</v>
      </c>
      <c r="C17" s="64" t="s">
        <v>3212</v>
      </c>
      <c r="D17" s="161" t="s">
        <v>429</v>
      </c>
      <c r="E17" s="161"/>
      <c r="F17" s="187"/>
      <c r="G17" s="190">
        <f t="shared" si="0"/>
        <v>0</v>
      </c>
    </row>
    <row r="18" spans="1:7" x14ac:dyDescent="0.25">
      <c r="A18" s="192"/>
      <c r="B18" s="192" t="s">
        <v>3233</v>
      </c>
      <c r="C18" s="64" t="s">
        <v>3213</v>
      </c>
      <c r="D18" s="161" t="s">
        <v>429</v>
      </c>
      <c r="E18" s="161"/>
      <c r="F18" s="187"/>
      <c r="G18" s="190">
        <f t="shared" si="0"/>
        <v>0</v>
      </c>
    </row>
    <row r="19" spans="1:7" x14ac:dyDescent="0.25">
      <c r="A19" s="192"/>
      <c r="B19" s="192" t="s">
        <v>3234</v>
      </c>
      <c r="C19" s="64" t="s">
        <v>3214</v>
      </c>
      <c r="D19" s="161" t="s">
        <v>429</v>
      </c>
      <c r="E19" s="161"/>
      <c r="F19" s="187"/>
      <c r="G19" s="190">
        <f t="shared" si="0"/>
        <v>0</v>
      </c>
    </row>
    <row r="20" spans="1:7" x14ac:dyDescent="0.25">
      <c r="A20" s="192"/>
      <c r="B20" s="192" t="s">
        <v>3235</v>
      </c>
      <c r="C20" s="64" t="s">
        <v>3215</v>
      </c>
      <c r="D20" s="161" t="s">
        <v>429</v>
      </c>
      <c r="E20" s="161"/>
      <c r="F20" s="187"/>
      <c r="G20" s="190">
        <f t="shared" si="0"/>
        <v>0</v>
      </c>
    </row>
    <row r="21" spans="1:7" x14ac:dyDescent="0.25">
      <c r="A21" s="192"/>
      <c r="B21" s="192" t="s">
        <v>3236</v>
      </c>
      <c r="C21" s="64" t="s">
        <v>3216</v>
      </c>
      <c r="D21" s="161" t="s">
        <v>429</v>
      </c>
      <c r="E21" s="161"/>
      <c r="F21" s="187"/>
      <c r="G21" s="190">
        <f t="shared" si="0"/>
        <v>0</v>
      </c>
    </row>
    <row r="22" spans="1:7" x14ac:dyDescent="0.25">
      <c r="A22" s="192"/>
      <c r="B22" s="192" t="s">
        <v>3237</v>
      </c>
      <c r="C22" s="64" t="s">
        <v>3217</v>
      </c>
      <c r="D22" s="161" t="s">
        <v>429</v>
      </c>
      <c r="E22" s="161"/>
      <c r="F22" s="187"/>
      <c r="G22" s="190">
        <f t="shared" si="0"/>
        <v>0</v>
      </c>
    </row>
    <row r="23" spans="1:7" x14ac:dyDescent="0.25">
      <c r="A23" s="192"/>
      <c r="B23" s="192" t="s">
        <v>3238</v>
      </c>
      <c r="C23" s="64" t="s">
        <v>3218</v>
      </c>
      <c r="D23" s="161" t="s">
        <v>429</v>
      </c>
      <c r="E23" s="161"/>
      <c r="F23" s="187"/>
      <c r="G23" s="190">
        <f t="shared" si="0"/>
        <v>0</v>
      </c>
    </row>
    <row r="24" spans="1:7" x14ac:dyDescent="0.25">
      <c r="A24" s="192"/>
      <c r="B24" s="192" t="s">
        <v>3239</v>
      </c>
      <c r="C24" s="64" t="s">
        <v>3240</v>
      </c>
      <c r="D24" s="161" t="s">
        <v>429</v>
      </c>
      <c r="E24" s="161"/>
      <c r="F24" s="187"/>
      <c r="G24" s="190">
        <f t="shared" si="0"/>
        <v>0</v>
      </c>
    </row>
    <row r="25" spans="1:7" x14ac:dyDescent="0.25">
      <c r="A25" s="192" t="s">
        <v>3241</v>
      </c>
      <c r="B25" s="192"/>
      <c r="C25" s="150" t="s">
        <v>3242</v>
      </c>
      <c r="D25" s="161" t="s">
        <v>429</v>
      </c>
      <c r="E25" s="161"/>
      <c r="F25" s="187"/>
      <c r="G25" s="190">
        <f t="shared" si="0"/>
        <v>0</v>
      </c>
    </row>
    <row r="26" spans="1:7" x14ac:dyDescent="0.25">
      <c r="A26" s="192" t="s">
        <v>3243</v>
      </c>
      <c r="B26" s="192"/>
      <c r="C26" s="150" t="s">
        <v>3244</v>
      </c>
      <c r="D26" s="202"/>
      <c r="E26" s="17"/>
      <c r="F26" s="191"/>
      <c r="G26" s="190"/>
    </row>
    <row r="27" spans="1:7" x14ac:dyDescent="0.25">
      <c r="A27" s="192"/>
      <c r="B27" s="192" t="s">
        <v>3245</v>
      </c>
      <c r="C27" s="64" t="s">
        <v>3248</v>
      </c>
      <c r="D27" s="161" t="s">
        <v>423</v>
      </c>
      <c r="E27" s="161"/>
      <c r="F27" s="187"/>
      <c r="G27" s="190">
        <f>E27*F27</f>
        <v>0</v>
      </c>
    </row>
    <row r="28" spans="1:7" x14ac:dyDescent="0.25">
      <c r="A28" s="192"/>
      <c r="B28" s="192" t="s">
        <v>3246</v>
      </c>
      <c r="C28" s="64" t="s">
        <v>3249</v>
      </c>
      <c r="D28" s="161" t="s">
        <v>423</v>
      </c>
      <c r="E28" s="161"/>
      <c r="F28" s="187"/>
      <c r="G28" s="190">
        <f>E28*F28</f>
        <v>0</v>
      </c>
    </row>
    <row r="29" spans="1:7" x14ac:dyDescent="0.25">
      <c r="A29" s="192"/>
      <c r="B29" s="192" t="s">
        <v>3247</v>
      </c>
      <c r="C29" s="64" t="s">
        <v>3250</v>
      </c>
      <c r="D29" s="161" t="s">
        <v>423</v>
      </c>
      <c r="E29" s="161"/>
      <c r="F29" s="187"/>
      <c r="G29" s="190">
        <f>E29*F29</f>
        <v>0</v>
      </c>
    </row>
    <row r="30" spans="1:7" x14ac:dyDescent="0.25">
      <c r="A30" s="192" t="s">
        <v>3251</v>
      </c>
      <c r="B30" s="192"/>
      <c r="C30" s="150" t="s">
        <v>3252</v>
      </c>
      <c r="D30" s="202"/>
      <c r="E30" s="17"/>
      <c r="F30" s="191"/>
      <c r="G30" s="190"/>
    </row>
    <row r="31" spans="1:7" x14ac:dyDescent="0.25">
      <c r="A31" s="192"/>
      <c r="B31" s="192" t="s">
        <v>3253</v>
      </c>
      <c r="C31" s="64" t="s">
        <v>1577</v>
      </c>
      <c r="D31" s="161" t="s">
        <v>423</v>
      </c>
      <c r="E31" s="161"/>
      <c r="F31" s="187"/>
      <c r="G31" s="190">
        <f t="shared" ref="G31:G42" si="1">E31*F31</f>
        <v>0</v>
      </c>
    </row>
    <row r="32" spans="1:7" x14ac:dyDescent="0.25">
      <c r="A32" s="192"/>
      <c r="B32" s="192" t="s">
        <v>3254</v>
      </c>
      <c r="C32" s="64" t="s">
        <v>3256</v>
      </c>
      <c r="D32" s="161" t="s">
        <v>423</v>
      </c>
      <c r="E32" s="161"/>
      <c r="F32" s="187"/>
      <c r="G32" s="190">
        <f t="shared" si="1"/>
        <v>0</v>
      </c>
    </row>
    <row r="33" spans="1:8" x14ac:dyDescent="0.25">
      <c r="A33" s="192"/>
      <c r="B33" s="192" t="s">
        <v>3255</v>
      </c>
      <c r="C33" s="283" t="s">
        <v>5120</v>
      </c>
      <c r="D33" s="161" t="s">
        <v>423</v>
      </c>
      <c r="E33" s="161"/>
      <c r="F33" s="187"/>
      <c r="G33" s="190">
        <f t="shared" si="1"/>
        <v>0</v>
      </c>
      <c r="H33" s="307" t="s">
        <v>5398</v>
      </c>
    </row>
    <row r="34" spans="1:8" ht="39.6" x14ac:dyDescent="0.25">
      <c r="A34" s="111" t="s">
        <v>3257</v>
      </c>
      <c r="B34" s="192"/>
      <c r="C34" s="284" t="s">
        <v>5121</v>
      </c>
      <c r="D34" s="161" t="s">
        <v>136</v>
      </c>
      <c r="E34" s="161"/>
      <c r="F34" s="187"/>
      <c r="G34" s="190">
        <f t="shared" si="1"/>
        <v>0</v>
      </c>
      <c r="H34" s="307" t="s">
        <v>5398</v>
      </c>
    </row>
    <row r="35" spans="1:8" ht="26.4" x14ac:dyDescent="0.25">
      <c r="A35" s="111" t="s">
        <v>3258</v>
      </c>
      <c r="B35" s="192"/>
      <c r="C35" s="150" t="s">
        <v>3259</v>
      </c>
      <c r="D35" s="161" t="s">
        <v>136</v>
      </c>
      <c r="E35" s="161"/>
      <c r="F35" s="187"/>
      <c r="G35" s="190">
        <f t="shared" si="1"/>
        <v>0</v>
      </c>
    </row>
    <row r="36" spans="1:8" ht="39.6" x14ac:dyDescent="0.25">
      <c r="A36" s="111" t="s">
        <v>3260</v>
      </c>
      <c r="B36" s="192"/>
      <c r="C36" s="291" t="s">
        <v>5122</v>
      </c>
      <c r="D36" s="161" t="s">
        <v>136</v>
      </c>
      <c r="E36" s="161"/>
      <c r="F36" s="187"/>
      <c r="G36" s="190">
        <f t="shared" si="1"/>
        <v>0</v>
      </c>
      <c r="H36" s="307" t="s">
        <v>5398</v>
      </c>
    </row>
    <row r="37" spans="1:8" ht="26.4" x14ac:dyDescent="0.25">
      <c r="A37" s="111" t="s">
        <v>3261</v>
      </c>
      <c r="B37" s="192"/>
      <c r="C37" s="284" t="s">
        <v>5123</v>
      </c>
      <c r="D37" s="161" t="s">
        <v>136</v>
      </c>
      <c r="E37" s="161"/>
      <c r="F37" s="187"/>
      <c r="G37" s="190">
        <f t="shared" si="1"/>
        <v>0</v>
      </c>
      <c r="H37" s="307" t="s">
        <v>5398</v>
      </c>
    </row>
    <row r="38" spans="1:8" ht="26.4" x14ac:dyDescent="0.25">
      <c r="A38" s="192" t="s">
        <v>3262</v>
      </c>
      <c r="B38" s="192"/>
      <c r="C38" s="150" t="s">
        <v>3263</v>
      </c>
      <c r="D38" s="161" t="s">
        <v>429</v>
      </c>
      <c r="E38" s="161"/>
      <c r="F38" s="187"/>
      <c r="G38" s="190">
        <f t="shared" si="1"/>
        <v>0</v>
      </c>
    </row>
    <row r="39" spans="1:8" ht="15.6" x14ac:dyDescent="0.25">
      <c r="A39" s="192" t="s">
        <v>3264</v>
      </c>
      <c r="B39" s="192"/>
      <c r="C39" s="284" t="s">
        <v>5124</v>
      </c>
      <c r="D39" s="161" t="s">
        <v>124</v>
      </c>
      <c r="E39" s="161"/>
      <c r="F39" s="187"/>
      <c r="G39" s="190">
        <f t="shared" si="1"/>
        <v>0</v>
      </c>
      <c r="H39" s="307" t="s">
        <v>5398</v>
      </c>
    </row>
    <row r="40" spans="1:8" ht="26.4" x14ac:dyDescent="0.25">
      <c r="A40" s="192" t="s">
        <v>3265</v>
      </c>
      <c r="B40" s="192"/>
      <c r="C40" s="57" t="s">
        <v>5125</v>
      </c>
      <c r="D40" s="161" t="s">
        <v>429</v>
      </c>
      <c r="E40" s="161"/>
      <c r="F40" s="187"/>
      <c r="G40" s="190">
        <f t="shared" si="1"/>
        <v>0</v>
      </c>
      <c r="H40" s="307" t="s">
        <v>5398</v>
      </c>
    </row>
    <row r="41" spans="1:8" ht="39.6" x14ac:dyDescent="0.25">
      <c r="A41" s="192" t="s">
        <v>3266</v>
      </c>
      <c r="B41" s="192"/>
      <c r="C41" s="291" t="s">
        <v>5126</v>
      </c>
      <c r="D41" s="161" t="s">
        <v>429</v>
      </c>
      <c r="E41" s="161"/>
      <c r="F41" s="187"/>
      <c r="G41" s="190">
        <f t="shared" si="1"/>
        <v>0</v>
      </c>
      <c r="H41" s="307" t="s">
        <v>5398</v>
      </c>
    </row>
    <row r="42" spans="1:8" x14ac:dyDescent="0.25">
      <c r="A42" s="192" t="s">
        <v>3267</v>
      </c>
      <c r="B42" s="192"/>
      <c r="C42" s="150" t="s">
        <v>3268</v>
      </c>
      <c r="D42" s="161" t="s">
        <v>429</v>
      </c>
      <c r="E42" s="161"/>
      <c r="F42" s="187"/>
      <c r="G42" s="190">
        <f t="shared" si="1"/>
        <v>0</v>
      </c>
    </row>
    <row r="43" spans="1:8" x14ac:dyDescent="0.25">
      <c r="A43" s="192" t="s">
        <v>3269</v>
      </c>
      <c r="B43" s="192"/>
      <c r="C43" s="150" t="s">
        <v>3270</v>
      </c>
      <c r="D43" s="202"/>
      <c r="E43" s="17"/>
      <c r="F43" s="191"/>
      <c r="G43" s="190"/>
    </row>
    <row r="44" spans="1:8" x14ac:dyDescent="0.25">
      <c r="A44" s="192"/>
      <c r="B44" s="192" t="s">
        <v>3271</v>
      </c>
      <c r="C44" s="64" t="s">
        <v>3274</v>
      </c>
      <c r="D44" s="161" t="s">
        <v>429</v>
      </c>
      <c r="E44" s="161"/>
      <c r="F44" s="187"/>
      <c r="G44" s="190">
        <f>E44*F44</f>
        <v>0</v>
      </c>
    </row>
    <row r="45" spans="1:8" x14ac:dyDescent="0.25">
      <c r="A45" s="192"/>
      <c r="B45" s="192" t="s">
        <v>3272</v>
      </c>
      <c r="C45" s="283" t="s">
        <v>5127</v>
      </c>
      <c r="D45" s="161" t="s">
        <v>136</v>
      </c>
      <c r="E45" s="161"/>
      <c r="F45" s="187"/>
      <c r="G45" s="190">
        <f>E45*F45</f>
        <v>0</v>
      </c>
      <c r="H45" s="307" t="s">
        <v>5398</v>
      </c>
    </row>
    <row r="46" spans="1:8" x14ac:dyDescent="0.25">
      <c r="A46" s="192"/>
      <c r="B46" s="192" t="s">
        <v>3273</v>
      </c>
      <c r="C46" s="64" t="s">
        <v>3275</v>
      </c>
      <c r="D46" s="161" t="s">
        <v>429</v>
      </c>
      <c r="E46" s="161"/>
      <c r="F46" s="187"/>
      <c r="G46" s="190">
        <f>E46*F46</f>
        <v>0</v>
      </c>
    </row>
    <row r="47" spans="1:8" ht="28.8" x14ac:dyDescent="0.25">
      <c r="A47" s="192" t="s">
        <v>3276</v>
      </c>
      <c r="B47" s="192"/>
      <c r="C47" s="150" t="s">
        <v>3277</v>
      </c>
      <c r="D47" s="225" t="s">
        <v>3325</v>
      </c>
      <c r="E47" s="161"/>
      <c r="F47" s="187"/>
      <c r="G47" s="190">
        <f>E47*F47</f>
        <v>0</v>
      </c>
    </row>
    <row r="48" spans="1:8" ht="39.6" x14ac:dyDescent="0.25">
      <c r="A48" s="192" t="s">
        <v>3278</v>
      </c>
      <c r="B48" s="192"/>
      <c r="C48" s="291" t="s">
        <v>5128</v>
      </c>
      <c r="D48" s="17"/>
      <c r="E48" s="17"/>
      <c r="F48" s="191"/>
      <c r="G48" s="190"/>
      <c r="H48" s="307" t="s">
        <v>5398</v>
      </c>
    </row>
    <row r="49" spans="1:8" x14ac:dyDescent="0.25">
      <c r="A49" s="192"/>
      <c r="B49" s="192" t="s">
        <v>3279</v>
      </c>
      <c r="C49" s="64" t="s">
        <v>3282</v>
      </c>
      <c r="D49" s="161" t="s">
        <v>3285</v>
      </c>
      <c r="E49" s="161"/>
      <c r="F49" s="187"/>
      <c r="G49" s="190">
        <f>E49*F49</f>
        <v>0</v>
      </c>
    </row>
    <row r="50" spans="1:8" x14ac:dyDescent="0.25">
      <c r="A50" s="192"/>
      <c r="B50" s="192" t="s">
        <v>3280</v>
      </c>
      <c r="C50" s="64" t="s">
        <v>3283</v>
      </c>
      <c r="D50" s="161" t="s">
        <v>3285</v>
      </c>
      <c r="E50" s="161"/>
      <c r="F50" s="187"/>
      <c r="G50" s="190">
        <f>E50*F50</f>
        <v>0</v>
      </c>
    </row>
    <row r="51" spans="1:8" x14ac:dyDescent="0.25">
      <c r="A51" s="192"/>
      <c r="B51" s="192" t="s">
        <v>3281</v>
      </c>
      <c r="C51" s="64" t="s">
        <v>3284</v>
      </c>
      <c r="D51" s="161" t="s">
        <v>3285</v>
      </c>
      <c r="E51" s="161"/>
      <c r="F51" s="187"/>
      <c r="G51" s="190">
        <f>E51*F51</f>
        <v>0</v>
      </c>
    </row>
    <row r="52" spans="1:8" x14ac:dyDescent="0.25">
      <c r="A52" s="192" t="s">
        <v>3286</v>
      </c>
      <c r="B52" s="192"/>
      <c r="C52" s="150" t="s">
        <v>3287</v>
      </c>
      <c r="D52" s="17"/>
      <c r="E52" s="17"/>
      <c r="F52" s="191"/>
      <c r="G52" s="190"/>
    </row>
    <row r="53" spans="1:8" x14ac:dyDescent="0.25">
      <c r="A53" s="192"/>
      <c r="B53" s="192" t="s">
        <v>3288</v>
      </c>
      <c r="C53" s="64" t="s">
        <v>3282</v>
      </c>
      <c r="D53" s="161" t="s">
        <v>3285</v>
      </c>
      <c r="E53" s="161"/>
      <c r="F53" s="187"/>
      <c r="G53" s="190">
        <f t="shared" ref="G53:G60" si="2">E53*F53</f>
        <v>0</v>
      </c>
    </row>
    <row r="54" spans="1:8" x14ac:dyDescent="0.25">
      <c r="A54" s="192"/>
      <c r="B54" s="192" t="s">
        <v>3289</v>
      </c>
      <c r="C54" s="64" t="s">
        <v>3283</v>
      </c>
      <c r="D54" s="161" t="s">
        <v>3285</v>
      </c>
      <c r="E54" s="161"/>
      <c r="F54" s="187"/>
      <c r="G54" s="190">
        <f t="shared" si="2"/>
        <v>0</v>
      </c>
    </row>
    <row r="55" spans="1:8" x14ac:dyDescent="0.25">
      <c r="A55" s="192"/>
      <c r="B55" s="192" t="s">
        <v>3290</v>
      </c>
      <c r="C55" s="64" t="s">
        <v>3284</v>
      </c>
      <c r="D55" s="161" t="s">
        <v>3285</v>
      </c>
      <c r="E55" s="161"/>
      <c r="F55" s="187"/>
      <c r="G55" s="190">
        <f t="shared" si="2"/>
        <v>0</v>
      </c>
    </row>
    <row r="56" spans="1:8" ht="26.4" x14ac:dyDescent="0.25">
      <c r="A56" s="192" t="s">
        <v>3291</v>
      </c>
      <c r="B56" s="192"/>
      <c r="C56" s="150" t="s">
        <v>3293</v>
      </c>
      <c r="D56" s="161" t="s">
        <v>124</v>
      </c>
      <c r="E56" s="161"/>
      <c r="F56" s="187"/>
      <c r="G56" s="190">
        <f t="shared" si="2"/>
        <v>0</v>
      </c>
    </row>
    <row r="57" spans="1:8" ht="39.6" x14ac:dyDescent="0.25">
      <c r="A57" s="192" t="s">
        <v>3292</v>
      </c>
      <c r="B57" s="192"/>
      <c r="C57" s="150" t="s">
        <v>3294</v>
      </c>
      <c r="D57" s="161" t="s">
        <v>124</v>
      </c>
      <c r="E57" s="161"/>
      <c r="F57" s="187"/>
      <c r="G57" s="190">
        <f t="shared" si="2"/>
        <v>0</v>
      </c>
    </row>
    <row r="58" spans="1:8" ht="26.4" x14ac:dyDescent="0.25">
      <c r="A58" s="192" t="s">
        <v>3295</v>
      </c>
      <c r="B58" s="192"/>
      <c r="C58" s="150" t="s">
        <v>3296</v>
      </c>
      <c r="D58" s="161" t="s">
        <v>124</v>
      </c>
      <c r="E58" s="161"/>
      <c r="F58" s="187"/>
      <c r="G58" s="190">
        <f t="shared" si="2"/>
        <v>0</v>
      </c>
    </row>
    <row r="59" spans="1:8" ht="26.4" x14ac:dyDescent="0.25">
      <c r="A59" s="192" t="s">
        <v>3297</v>
      </c>
      <c r="B59" s="192"/>
      <c r="C59" s="284" t="s">
        <v>5129</v>
      </c>
      <c r="D59" s="161" t="s">
        <v>429</v>
      </c>
      <c r="E59" s="161"/>
      <c r="F59" s="187"/>
      <c r="G59" s="190">
        <f t="shared" si="2"/>
        <v>0</v>
      </c>
      <c r="H59" s="307" t="s">
        <v>5398</v>
      </c>
    </row>
    <row r="60" spans="1:8" x14ac:dyDescent="0.25">
      <c r="A60" s="192" t="s">
        <v>3298</v>
      </c>
      <c r="B60" s="192"/>
      <c r="C60" s="150" t="s">
        <v>3299</v>
      </c>
      <c r="D60" s="161" t="s">
        <v>429</v>
      </c>
      <c r="E60" s="161"/>
      <c r="F60" s="187"/>
      <c r="G60" s="190">
        <f t="shared" si="2"/>
        <v>0</v>
      </c>
    </row>
    <row r="61" spans="1:8" x14ac:dyDescent="0.25">
      <c r="A61" s="192" t="s">
        <v>3300</v>
      </c>
      <c r="B61" s="192"/>
      <c r="C61" s="150" t="s">
        <v>3301</v>
      </c>
      <c r="D61" s="17"/>
      <c r="E61" s="17"/>
      <c r="F61" s="191"/>
      <c r="G61" s="190"/>
    </row>
    <row r="62" spans="1:8" x14ac:dyDescent="0.25">
      <c r="A62" s="192"/>
      <c r="B62" s="192" t="s">
        <v>3302</v>
      </c>
      <c r="C62" s="283" t="s">
        <v>5130</v>
      </c>
      <c r="D62" s="161" t="s">
        <v>33</v>
      </c>
      <c r="E62" s="17" t="s">
        <v>4220</v>
      </c>
      <c r="F62" s="17" t="s">
        <v>4221</v>
      </c>
      <c r="G62" s="188"/>
      <c r="H62" s="307" t="s">
        <v>5398</v>
      </c>
    </row>
    <row r="63" spans="1:8" x14ac:dyDescent="0.25">
      <c r="A63" s="192"/>
      <c r="B63" s="192" t="s">
        <v>3303</v>
      </c>
      <c r="C63" s="283" t="s">
        <v>5131</v>
      </c>
      <c r="D63" s="161" t="s">
        <v>33</v>
      </c>
      <c r="E63" s="17" t="s">
        <v>4220</v>
      </c>
      <c r="F63" s="17" t="s">
        <v>4221</v>
      </c>
      <c r="G63" s="188"/>
      <c r="H63" s="307" t="s">
        <v>5398</v>
      </c>
    </row>
    <row r="64" spans="1:8" x14ac:dyDescent="0.25">
      <c r="A64" s="192"/>
      <c r="B64" s="192" t="s">
        <v>3304</v>
      </c>
      <c r="C64" s="283" t="s">
        <v>5132</v>
      </c>
      <c r="D64" s="161" t="s">
        <v>33</v>
      </c>
      <c r="E64" s="17" t="s">
        <v>4220</v>
      </c>
      <c r="F64" s="17" t="s">
        <v>4221</v>
      </c>
      <c r="G64" s="188"/>
      <c r="H64" s="307" t="s">
        <v>5398</v>
      </c>
    </row>
    <row r="65" spans="1:8" x14ac:dyDescent="0.25">
      <c r="A65" s="192" t="s">
        <v>3305</v>
      </c>
      <c r="B65" s="192"/>
      <c r="C65" s="284" t="s">
        <v>3306</v>
      </c>
      <c r="D65" s="17"/>
      <c r="E65" s="17"/>
      <c r="F65" s="191"/>
      <c r="G65" s="190"/>
    </row>
    <row r="66" spans="1:8" x14ac:dyDescent="0.25">
      <c r="A66" s="192"/>
      <c r="B66" s="192" t="s">
        <v>3307</v>
      </c>
      <c r="C66" s="283" t="s">
        <v>5130</v>
      </c>
      <c r="D66" s="161" t="s">
        <v>429</v>
      </c>
      <c r="E66" s="161"/>
      <c r="F66" s="187"/>
      <c r="G66" s="190">
        <f t="shared" ref="G66:G77" si="3">E66*F66</f>
        <v>0</v>
      </c>
      <c r="H66" s="307" t="s">
        <v>5398</v>
      </c>
    </row>
    <row r="67" spans="1:8" x14ac:dyDescent="0.25">
      <c r="A67" s="192"/>
      <c r="B67" s="192" t="s">
        <v>3308</v>
      </c>
      <c r="C67" s="283" t="s">
        <v>5131</v>
      </c>
      <c r="D67" s="161" t="s">
        <v>429</v>
      </c>
      <c r="E67" s="161"/>
      <c r="F67" s="187"/>
      <c r="G67" s="190">
        <f t="shared" si="3"/>
        <v>0</v>
      </c>
      <c r="H67" s="307" t="s">
        <v>5398</v>
      </c>
    </row>
    <row r="68" spans="1:8" x14ac:dyDescent="0.25">
      <c r="A68" s="192"/>
      <c r="B68" s="192" t="s">
        <v>3309</v>
      </c>
      <c r="C68" s="283" t="s">
        <v>5133</v>
      </c>
      <c r="D68" s="161" t="s">
        <v>429</v>
      </c>
      <c r="E68" s="161"/>
      <c r="F68" s="187"/>
      <c r="G68" s="190">
        <f t="shared" si="3"/>
        <v>0</v>
      </c>
      <c r="H68" s="307" t="s">
        <v>5398</v>
      </c>
    </row>
    <row r="69" spans="1:8" x14ac:dyDescent="0.25">
      <c r="A69" s="192" t="s">
        <v>3310</v>
      </c>
      <c r="B69" s="192"/>
      <c r="C69" s="150" t="s">
        <v>3311</v>
      </c>
      <c r="D69" s="161" t="s">
        <v>429</v>
      </c>
      <c r="E69" s="161"/>
      <c r="F69" s="187"/>
      <c r="G69" s="190">
        <f t="shared" si="3"/>
        <v>0</v>
      </c>
    </row>
    <row r="70" spans="1:8" ht="26.4" x14ac:dyDescent="0.25">
      <c r="A70" s="192" t="s">
        <v>3312</v>
      </c>
      <c r="B70" s="192"/>
      <c r="C70" s="150" t="s">
        <v>3313</v>
      </c>
      <c r="D70" s="161" t="s">
        <v>80</v>
      </c>
      <c r="E70" s="161"/>
      <c r="F70" s="187"/>
      <c r="G70" s="190">
        <f t="shared" si="3"/>
        <v>0</v>
      </c>
    </row>
    <row r="71" spans="1:8" x14ac:dyDescent="0.25">
      <c r="A71" s="192" t="s">
        <v>3314</v>
      </c>
      <c r="B71" s="192"/>
      <c r="C71" s="150" t="s">
        <v>3315</v>
      </c>
      <c r="D71" s="161" t="s">
        <v>429</v>
      </c>
      <c r="E71" s="161"/>
      <c r="F71" s="187"/>
      <c r="G71" s="190">
        <f t="shared" si="3"/>
        <v>0</v>
      </c>
    </row>
    <row r="72" spans="1:8" x14ac:dyDescent="0.25">
      <c r="A72" s="192" t="s">
        <v>3316</v>
      </c>
      <c r="B72" s="192"/>
      <c r="C72" s="150" t="s">
        <v>3317</v>
      </c>
      <c r="D72" s="161" t="s">
        <v>429</v>
      </c>
      <c r="E72" s="161"/>
      <c r="F72" s="187"/>
      <c r="G72" s="190">
        <f t="shared" si="3"/>
        <v>0</v>
      </c>
    </row>
    <row r="73" spans="1:8" ht="26.4" x14ac:dyDescent="0.25">
      <c r="A73" s="192" t="s">
        <v>3318</v>
      </c>
      <c r="B73" s="192"/>
      <c r="C73" s="284" t="s">
        <v>5134</v>
      </c>
      <c r="D73" s="161" t="s">
        <v>429</v>
      </c>
      <c r="E73" s="161"/>
      <c r="F73" s="187"/>
      <c r="G73" s="190">
        <f t="shared" si="3"/>
        <v>0</v>
      </c>
      <c r="H73" s="307" t="s">
        <v>5398</v>
      </c>
    </row>
    <row r="74" spans="1:8" ht="26.4" x14ac:dyDescent="0.25">
      <c r="A74" s="192" t="s">
        <v>3319</v>
      </c>
      <c r="B74" s="192"/>
      <c r="C74" s="284" t="s">
        <v>5135</v>
      </c>
      <c r="D74" s="161" t="s">
        <v>136</v>
      </c>
      <c r="E74" s="161"/>
      <c r="F74" s="187"/>
      <c r="G74" s="190">
        <f t="shared" si="3"/>
        <v>0</v>
      </c>
      <c r="H74" s="307" t="s">
        <v>5398</v>
      </c>
    </row>
    <row r="75" spans="1:8" ht="26.4" x14ac:dyDescent="0.25">
      <c r="A75" s="192" t="s">
        <v>3320</v>
      </c>
      <c r="B75" s="192"/>
      <c r="C75" s="284" t="s">
        <v>5136</v>
      </c>
      <c r="D75" s="161" t="s">
        <v>429</v>
      </c>
      <c r="E75" s="161"/>
      <c r="F75" s="187"/>
      <c r="G75" s="190">
        <f t="shared" si="3"/>
        <v>0</v>
      </c>
      <c r="H75" s="307" t="s">
        <v>5398</v>
      </c>
    </row>
    <row r="76" spans="1:8" ht="26.4" x14ac:dyDescent="0.25">
      <c r="A76" s="192" t="s">
        <v>3321</v>
      </c>
      <c r="B76" s="192"/>
      <c r="C76" s="150" t="s">
        <v>3322</v>
      </c>
      <c r="D76" s="161" t="s">
        <v>2269</v>
      </c>
      <c r="E76" s="161"/>
      <c r="F76" s="187"/>
      <c r="G76" s="190">
        <f t="shared" si="3"/>
        <v>0</v>
      </c>
    </row>
    <row r="77" spans="1:8" ht="26.4" x14ac:dyDescent="0.25">
      <c r="A77" s="192" t="s">
        <v>3323</v>
      </c>
      <c r="B77" s="192"/>
      <c r="C77" s="150" t="s">
        <v>3324</v>
      </c>
      <c r="D77" s="161" t="s">
        <v>124</v>
      </c>
      <c r="E77" s="161"/>
      <c r="F77" s="187"/>
      <c r="G77" s="190">
        <f t="shared" si="3"/>
        <v>0</v>
      </c>
    </row>
    <row r="78" spans="1:8" x14ac:dyDescent="0.25">
      <c r="A78" s="192"/>
      <c r="B78" s="192"/>
      <c r="C78" s="150"/>
      <c r="D78" s="17"/>
      <c r="E78" s="17"/>
      <c r="F78" s="191"/>
      <c r="G78" s="190"/>
    </row>
    <row r="79" spans="1:8" x14ac:dyDescent="0.25">
      <c r="A79" s="192"/>
      <c r="B79" s="192"/>
      <c r="C79" s="157"/>
      <c r="D79" s="202"/>
      <c r="E79" s="17"/>
      <c r="F79" s="191"/>
      <c r="G79" s="190"/>
      <c r="H79" s="323" t="s">
        <v>5421</v>
      </c>
    </row>
    <row r="80" spans="1:8" x14ac:dyDescent="0.25">
      <c r="A80" s="64"/>
      <c r="B80" s="64"/>
      <c r="C80" s="60"/>
      <c r="D80"/>
      <c r="E80" s="17"/>
      <c r="F80" s="191"/>
      <c r="G80" s="190"/>
    </row>
    <row r="81" spans="1:7" x14ac:dyDescent="0.25">
      <c r="A81" s="168" t="s">
        <v>34</v>
      </c>
      <c r="B81" s="168"/>
      <c r="C81" s="168"/>
      <c r="D81" s="179"/>
      <c r="E81" s="185"/>
      <c r="F81" s="198"/>
      <c r="G81" s="174">
        <f>SUM(G5:G80)</f>
        <v>0</v>
      </c>
    </row>
    <row r="1048357" spans="4:4" x14ac:dyDescent="0.25">
      <c r="D1048357"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52CB9-775D-41E0-A5F5-73E277851EF1}">
  <dimension ref="A1:H104831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3326</v>
      </c>
      <c r="B1" s="40"/>
      <c r="C1" s="40"/>
      <c r="D1" s="774" t="s">
        <v>3327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3328</v>
      </c>
      <c r="B5" s="192"/>
      <c r="C5" s="150" t="s">
        <v>3210</v>
      </c>
      <c r="D5" s="17"/>
      <c r="E5" s="17"/>
      <c r="F5" s="17"/>
      <c r="G5" s="190"/>
    </row>
    <row r="6" spans="1:8" x14ac:dyDescent="0.25">
      <c r="A6" s="192"/>
      <c r="B6" s="192" t="s">
        <v>3329</v>
      </c>
      <c r="C6" s="64" t="s">
        <v>3331</v>
      </c>
      <c r="D6" s="161" t="s">
        <v>33</v>
      </c>
      <c r="E6" s="17" t="s">
        <v>4220</v>
      </c>
      <c r="F6" s="17" t="s">
        <v>4221</v>
      </c>
      <c r="G6" s="188"/>
    </row>
    <row r="7" spans="1:8" x14ac:dyDescent="0.25">
      <c r="A7" s="192"/>
      <c r="B7" s="192" t="s">
        <v>3330</v>
      </c>
      <c r="C7" s="64" t="s">
        <v>3332</v>
      </c>
      <c r="D7" s="161" t="s">
        <v>33</v>
      </c>
      <c r="E7" s="17" t="s">
        <v>4220</v>
      </c>
      <c r="F7" s="17" t="s">
        <v>4221</v>
      </c>
      <c r="G7" s="188"/>
    </row>
    <row r="8" spans="1:8" ht="26.4" x14ac:dyDescent="0.25">
      <c r="A8" s="192" t="s">
        <v>3333</v>
      </c>
      <c r="B8" s="192"/>
      <c r="C8" s="150" t="s">
        <v>3334</v>
      </c>
      <c r="D8" s="17"/>
      <c r="E8" s="17"/>
      <c r="F8" s="191"/>
      <c r="G8" s="190"/>
    </row>
    <row r="9" spans="1:8" x14ac:dyDescent="0.25">
      <c r="A9" s="192"/>
      <c r="B9" s="192" t="s">
        <v>3335</v>
      </c>
      <c r="C9" s="64" t="s">
        <v>3331</v>
      </c>
      <c r="D9" s="161" t="s">
        <v>429</v>
      </c>
      <c r="E9" s="161"/>
      <c r="F9" s="187"/>
      <c r="G9" s="190">
        <f>E9*F9</f>
        <v>0</v>
      </c>
    </row>
    <row r="10" spans="1:8" x14ac:dyDescent="0.25">
      <c r="A10" s="192"/>
      <c r="B10" s="192" t="s">
        <v>3336</v>
      </c>
      <c r="C10" s="64" t="s">
        <v>3332</v>
      </c>
      <c r="D10" s="161" t="s">
        <v>429</v>
      </c>
      <c r="E10" s="161"/>
      <c r="F10" s="187"/>
      <c r="G10" s="190">
        <f>E10*F10</f>
        <v>0</v>
      </c>
    </row>
    <row r="11" spans="1:8" ht="26.4" x14ac:dyDescent="0.25">
      <c r="A11" s="192" t="s">
        <v>3337</v>
      </c>
      <c r="B11" s="192"/>
      <c r="C11" s="150" t="s">
        <v>3338</v>
      </c>
      <c r="D11" s="161" t="s">
        <v>136</v>
      </c>
      <c r="E11" s="161"/>
      <c r="F11" s="187"/>
      <c r="G11" s="190">
        <f>E11*F11</f>
        <v>0</v>
      </c>
    </row>
    <row r="12" spans="1:8" ht="26.4" x14ac:dyDescent="0.25">
      <c r="A12" s="192" t="s">
        <v>3339</v>
      </c>
      <c r="B12" s="192"/>
      <c r="C12" s="284" t="s">
        <v>5137</v>
      </c>
      <c r="D12" s="161" t="s">
        <v>2269</v>
      </c>
      <c r="E12" s="161"/>
      <c r="F12" s="187"/>
      <c r="G12" s="190">
        <f>E12*F12</f>
        <v>0</v>
      </c>
      <c r="H12" s="307" t="s">
        <v>5398</v>
      </c>
    </row>
    <row r="13" spans="1:8" ht="15.6" x14ac:dyDescent="0.25">
      <c r="A13" s="192" t="s">
        <v>3340</v>
      </c>
      <c r="B13" s="192"/>
      <c r="C13" s="284" t="s">
        <v>3341</v>
      </c>
      <c r="D13" s="161" t="s">
        <v>2269</v>
      </c>
      <c r="E13" s="161"/>
      <c r="F13" s="187"/>
      <c r="G13" s="190">
        <f>E13*F13</f>
        <v>0</v>
      </c>
    </row>
    <row r="14" spans="1:8" ht="26.4" x14ac:dyDescent="0.25">
      <c r="A14" s="192" t="s">
        <v>3342</v>
      </c>
      <c r="B14" s="192"/>
      <c r="C14" s="284" t="s">
        <v>5138</v>
      </c>
      <c r="D14" s="17"/>
      <c r="E14" s="17"/>
      <c r="F14" s="191"/>
      <c r="G14" s="190"/>
      <c r="H14" s="307" t="s">
        <v>5398</v>
      </c>
    </row>
    <row r="15" spans="1:8" x14ac:dyDescent="0.25">
      <c r="A15" s="192"/>
      <c r="B15" s="192" t="s">
        <v>3343</v>
      </c>
      <c r="C15" s="64" t="s">
        <v>3346</v>
      </c>
      <c r="D15" s="161" t="s">
        <v>429</v>
      </c>
      <c r="E15" s="161"/>
      <c r="F15" s="187"/>
      <c r="G15" s="190">
        <f>E15*F15</f>
        <v>0</v>
      </c>
    </row>
    <row r="16" spans="1:8" x14ac:dyDescent="0.25">
      <c r="A16" s="192"/>
      <c r="B16" s="192" t="s">
        <v>3344</v>
      </c>
      <c r="C16" s="64" t="s">
        <v>3347</v>
      </c>
      <c r="D16" s="161" t="s">
        <v>429</v>
      </c>
      <c r="E16" s="161"/>
      <c r="F16" s="187"/>
      <c r="G16" s="190">
        <f>E16*F16</f>
        <v>0</v>
      </c>
    </row>
    <row r="17" spans="1:8" x14ac:dyDescent="0.25">
      <c r="A17" s="192"/>
      <c r="B17" s="192" t="s">
        <v>3345</v>
      </c>
      <c r="C17" s="64" t="s">
        <v>3348</v>
      </c>
      <c r="D17" s="161" t="s">
        <v>429</v>
      </c>
      <c r="E17" s="161"/>
      <c r="F17" s="187"/>
      <c r="G17" s="190">
        <f>E17*F17</f>
        <v>0</v>
      </c>
    </row>
    <row r="18" spans="1:8" x14ac:dyDescent="0.25">
      <c r="A18" s="192" t="s">
        <v>3349</v>
      </c>
      <c r="B18" s="192"/>
      <c r="C18" s="150" t="s">
        <v>3350</v>
      </c>
      <c r="D18" s="17"/>
      <c r="E18" s="17"/>
      <c r="F18" s="191"/>
      <c r="G18" s="190"/>
    </row>
    <row r="19" spans="1:8" x14ac:dyDescent="0.25">
      <c r="A19" s="192"/>
      <c r="B19" s="192" t="s">
        <v>3351</v>
      </c>
      <c r="C19" s="64" t="s">
        <v>3354</v>
      </c>
      <c r="D19" s="161" t="s">
        <v>423</v>
      </c>
      <c r="E19" s="161"/>
      <c r="F19" s="187"/>
      <c r="G19" s="190">
        <f>E19*F19</f>
        <v>0</v>
      </c>
    </row>
    <row r="20" spans="1:8" x14ac:dyDescent="0.25">
      <c r="A20" s="192"/>
      <c r="B20" s="192" t="s">
        <v>3352</v>
      </c>
      <c r="C20" s="64" t="s">
        <v>3249</v>
      </c>
      <c r="D20" s="161" t="s">
        <v>423</v>
      </c>
      <c r="E20" s="161"/>
      <c r="F20" s="187"/>
      <c r="G20" s="190">
        <f>E20*F20</f>
        <v>0</v>
      </c>
    </row>
    <row r="21" spans="1:8" x14ac:dyDescent="0.25">
      <c r="A21" s="192"/>
      <c r="B21" s="192" t="s">
        <v>3353</v>
      </c>
      <c r="C21" s="64" t="s">
        <v>3250</v>
      </c>
      <c r="D21" s="161" t="s">
        <v>423</v>
      </c>
      <c r="E21" s="161"/>
      <c r="F21" s="187"/>
      <c r="G21" s="190">
        <f>E21*F21</f>
        <v>0</v>
      </c>
    </row>
    <row r="22" spans="1:8" ht="26.4" x14ac:dyDescent="0.25">
      <c r="A22" s="192" t="s">
        <v>3355</v>
      </c>
      <c r="B22" s="192"/>
      <c r="C22" s="284" t="s">
        <v>5139</v>
      </c>
      <c r="D22" s="161" t="s">
        <v>124</v>
      </c>
      <c r="E22" s="161"/>
      <c r="F22" s="187"/>
      <c r="G22" s="190">
        <f>E22*F22</f>
        <v>0</v>
      </c>
      <c r="H22" s="307" t="s">
        <v>5398</v>
      </c>
    </row>
    <row r="23" spans="1:8" x14ac:dyDescent="0.25">
      <c r="A23" s="192" t="s">
        <v>3357</v>
      </c>
      <c r="B23" s="192"/>
      <c r="C23" s="150" t="s">
        <v>3356</v>
      </c>
      <c r="D23" s="161" t="s">
        <v>1099</v>
      </c>
      <c r="E23" s="161"/>
      <c r="F23" s="187"/>
      <c r="G23" s="190">
        <f>E23*F23</f>
        <v>0</v>
      </c>
    </row>
    <row r="24" spans="1:8" ht="26.4" x14ac:dyDescent="0.25">
      <c r="A24" s="192" t="s">
        <v>3358</v>
      </c>
      <c r="B24" s="192"/>
      <c r="C24" s="159" t="s">
        <v>4397</v>
      </c>
      <c r="D24" s="17"/>
      <c r="E24" s="17"/>
      <c r="F24" s="191"/>
      <c r="G24" s="190"/>
    </row>
    <row r="25" spans="1:8" x14ac:dyDescent="0.25">
      <c r="A25" s="192"/>
      <c r="B25" s="192" t="s">
        <v>3359</v>
      </c>
      <c r="C25" s="64" t="s">
        <v>1596</v>
      </c>
      <c r="D25" s="161" t="s">
        <v>423</v>
      </c>
      <c r="E25" s="161"/>
      <c r="F25" s="187"/>
      <c r="G25" s="190">
        <f t="shared" ref="G25:G31" si="0">E25*F25</f>
        <v>0</v>
      </c>
    </row>
    <row r="26" spans="1:8" x14ac:dyDescent="0.25">
      <c r="A26" s="192"/>
      <c r="B26" s="192" t="s">
        <v>3360</v>
      </c>
      <c r="C26" s="283" t="s">
        <v>3256</v>
      </c>
      <c r="D26" s="161" t="s">
        <v>423</v>
      </c>
      <c r="E26" s="161"/>
      <c r="F26" s="187"/>
      <c r="G26" s="190">
        <f t="shared" si="0"/>
        <v>0</v>
      </c>
    </row>
    <row r="27" spans="1:8" x14ac:dyDescent="0.25">
      <c r="A27" s="192"/>
      <c r="B27" s="192" t="s">
        <v>3361</v>
      </c>
      <c r="C27" s="283" t="s">
        <v>5140</v>
      </c>
      <c r="D27" s="161" t="s">
        <v>423</v>
      </c>
      <c r="E27" s="161"/>
      <c r="F27" s="187"/>
      <c r="G27" s="190">
        <f t="shared" si="0"/>
        <v>0</v>
      </c>
      <c r="H27" s="307" t="s">
        <v>5398</v>
      </c>
    </row>
    <row r="28" spans="1:8" x14ac:dyDescent="0.25">
      <c r="A28" s="192"/>
      <c r="B28" s="192" t="s">
        <v>3362</v>
      </c>
      <c r="C28" s="283" t="s">
        <v>5120</v>
      </c>
      <c r="D28" s="161" t="s">
        <v>423</v>
      </c>
      <c r="E28" s="161"/>
      <c r="F28" s="187"/>
      <c r="G28" s="190">
        <f t="shared" si="0"/>
        <v>0</v>
      </c>
      <c r="H28" s="307" t="s">
        <v>5398</v>
      </c>
    </row>
    <row r="29" spans="1:8" ht="15.6" x14ac:dyDescent="0.25">
      <c r="A29" s="192" t="s">
        <v>3363</v>
      </c>
      <c r="B29" s="192"/>
      <c r="C29" s="150" t="s">
        <v>3364</v>
      </c>
      <c r="D29" s="161" t="s">
        <v>124</v>
      </c>
      <c r="E29" s="161"/>
      <c r="F29" s="187"/>
      <c r="G29" s="190">
        <f t="shared" si="0"/>
        <v>0</v>
      </c>
    </row>
    <row r="30" spans="1:8" x14ac:dyDescent="0.25">
      <c r="A30" s="192" t="s">
        <v>3365</v>
      </c>
      <c r="B30" s="192"/>
      <c r="C30" s="150" t="s">
        <v>3366</v>
      </c>
      <c r="D30" s="161" t="s">
        <v>133</v>
      </c>
      <c r="E30" s="161"/>
      <c r="F30" s="187"/>
      <c r="G30" s="190">
        <f t="shared" si="0"/>
        <v>0</v>
      </c>
    </row>
    <row r="31" spans="1:8" x14ac:dyDescent="0.25">
      <c r="A31" s="192" t="s">
        <v>3367</v>
      </c>
      <c r="B31" s="192"/>
      <c r="C31" s="150" t="s">
        <v>3368</v>
      </c>
      <c r="D31" s="161" t="s">
        <v>429</v>
      </c>
      <c r="E31" s="161"/>
      <c r="F31" s="187"/>
      <c r="G31" s="190">
        <f t="shared" si="0"/>
        <v>0</v>
      </c>
    </row>
    <row r="32" spans="1:8" x14ac:dyDescent="0.25">
      <c r="A32" s="192" t="s">
        <v>3369</v>
      </c>
      <c r="B32" s="192"/>
      <c r="C32" s="150" t="s">
        <v>3370</v>
      </c>
      <c r="D32" s="17"/>
      <c r="E32" s="17"/>
      <c r="F32" s="191"/>
      <c r="G32" s="190"/>
    </row>
    <row r="33" spans="1:8" x14ac:dyDescent="0.25">
      <c r="A33" s="192"/>
      <c r="B33" s="192" t="s">
        <v>3371</v>
      </c>
      <c r="C33" s="64" t="s">
        <v>3375</v>
      </c>
      <c r="D33" s="161" t="s">
        <v>429</v>
      </c>
      <c r="E33" s="161"/>
      <c r="F33" s="187"/>
      <c r="G33" s="190">
        <f>E33*F33</f>
        <v>0</v>
      </c>
    </row>
    <row r="34" spans="1:8" x14ac:dyDescent="0.25">
      <c r="A34" s="111"/>
      <c r="B34" s="192" t="s">
        <v>3372</v>
      </c>
      <c r="C34" s="283" t="s">
        <v>5127</v>
      </c>
      <c r="D34" s="161" t="s">
        <v>136</v>
      </c>
      <c r="E34" s="161"/>
      <c r="F34" s="187"/>
      <c r="G34" s="190">
        <f>E34*F34</f>
        <v>0</v>
      </c>
      <c r="H34" s="307" t="s">
        <v>5398</v>
      </c>
    </row>
    <row r="35" spans="1:8" x14ac:dyDescent="0.25">
      <c r="A35" s="111"/>
      <c r="B35" s="192" t="s">
        <v>3373</v>
      </c>
      <c r="C35" s="64" t="s">
        <v>3275</v>
      </c>
      <c r="D35" s="161" t="s">
        <v>429</v>
      </c>
      <c r="E35" s="161"/>
      <c r="F35" s="187"/>
      <c r="G35" s="190">
        <f>E35*F35</f>
        <v>0</v>
      </c>
    </row>
    <row r="36" spans="1:8" x14ac:dyDescent="0.25">
      <c r="A36" s="111"/>
      <c r="B36" s="192" t="s">
        <v>3374</v>
      </c>
      <c r="C36" s="64" t="s">
        <v>3376</v>
      </c>
      <c r="D36" s="161" t="s">
        <v>136</v>
      </c>
      <c r="E36" s="161"/>
      <c r="F36" s="187"/>
      <c r="G36" s="190">
        <f>E36*F36</f>
        <v>0</v>
      </c>
    </row>
    <row r="37" spans="1:8" x14ac:dyDescent="0.25">
      <c r="A37" s="111"/>
      <c r="B37" s="192"/>
      <c r="C37" s="150"/>
      <c r="D37" s="17"/>
      <c r="E37" s="17"/>
      <c r="F37" s="191"/>
      <c r="G37" s="190"/>
    </row>
    <row r="38" spans="1:8" x14ac:dyDescent="0.25">
      <c r="A38" s="192"/>
      <c r="B38" s="192"/>
      <c r="C38" s="206"/>
      <c r="D38" s="17"/>
      <c r="E38" s="17"/>
      <c r="F38" s="191"/>
      <c r="G38" s="190"/>
      <c r="H38" s="323" t="s">
        <v>5421</v>
      </c>
    </row>
    <row r="39" spans="1:8" x14ac:dyDescent="0.25">
      <c r="A39" s="64"/>
      <c r="B39" s="64"/>
      <c r="C39" s="60"/>
      <c r="D39"/>
      <c r="E39" s="17"/>
      <c r="F39" s="191"/>
      <c r="G39" s="190"/>
    </row>
    <row r="40" spans="1:8" x14ac:dyDescent="0.25">
      <c r="A40" s="168" t="s">
        <v>34</v>
      </c>
      <c r="B40" s="168"/>
      <c r="C40" s="168"/>
      <c r="D40" s="179"/>
      <c r="E40" s="185"/>
      <c r="F40" s="185"/>
      <c r="G40" s="174">
        <f>SUM(G5:G39)</f>
        <v>0</v>
      </c>
    </row>
    <row r="1048316" spans="4:4" x14ac:dyDescent="0.25">
      <c r="D104831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18348-861F-4E14-86A0-ED5508C8BEFE}">
  <dimension ref="A1:I1048302"/>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3377</v>
      </c>
      <c r="B1" s="40"/>
      <c r="C1" s="40"/>
      <c r="D1" s="774" t="s">
        <v>3378</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5"/>
      <c r="G3" s="89"/>
    </row>
    <row r="4" spans="1:9" x14ac:dyDescent="0.25">
      <c r="A4" s="192"/>
      <c r="B4" s="192"/>
      <c r="C4" s="64"/>
      <c r="D4" s="17"/>
      <c r="E4" s="17"/>
      <c r="F4" s="15"/>
      <c r="G4" s="190"/>
    </row>
    <row r="5" spans="1:9" x14ac:dyDescent="0.25">
      <c r="A5" s="192" t="s">
        <v>3379</v>
      </c>
      <c r="B5" s="192"/>
      <c r="C5" s="150" t="s">
        <v>3380</v>
      </c>
      <c r="D5" s="161" t="s">
        <v>33</v>
      </c>
      <c r="E5" s="17" t="s">
        <v>4220</v>
      </c>
      <c r="F5" s="17" t="s">
        <v>4221</v>
      </c>
      <c r="G5" s="188"/>
    </row>
    <row r="6" spans="1:9" ht="15.6" x14ac:dyDescent="0.25">
      <c r="A6" s="192" t="s">
        <v>3381</v>
      </c>
      <c r="B6" s="192"/>
      <c r="C6" s="150" t="s">
        <v>3382</v>
      </c>
      <c r="D6" s="161" t="s">
        <v>2269</v>
      </c>
      <c r="E6" s="161"/>
      <c r="F6" s="187"/>
      <c r="G6" s="190">
        <f>E6*F6</f>
        <v>0</v>
      </c>
    </row>
    <row r="7" spans="1:9" x14ac:dyDescent="0.25">
      <c r="A7" s="192" t="s">
        <v>3383</v>
      </c>
      <c r="B7" s="192"/>
      <c r="C7" s="150" t="s">
        <v>3384</v>
      </c>
      <c r="D7" s="17"/>
      <c r="E7" s="17"/>
      <c r="F7" s="191"/>
      <c r="G7" s="190"/>
    </row>
    <row r="8" spans="1:9" ht="15.6" x14ac:dyDescent="0.25">
      <c r="A8" s="192"/>
      <c r="B8" s="192" t="s">
        <v>3385</v>
      </c>
      <c r="C8" s="64" t="s">
        <v>3388</v>
      </c>
      <c r="D8" s="161" t="s">
        <v>2269</v>
      </c>
      <c r="E8" s="161"/>
      <c r="F8" s="187"/>
      <c r="G8" s="190">
        <f>E8*F8</f>
        <v>0</v>
      </c>
      <c r="H8" s="324" t="s">
        <v>5398</v>
      </c>
      <c r="I8" s="323" t="s">
        <v>5434</v>
      </c>
    </row>
    <row r="9" spans="1:9" x14ac:dyDescent="0.25">
      <c r="A9" s="192"/>
      <c r="B9" s="192" t="s">
        <v>3386</v>
      </c>
      <c r="C9" s="283" t="s">
        <v>5141</v>
      </c>
      <c r="D9" s="161" t="s">
        <v>423</v>
      </c>
      <c r="E9" s="161"/>
      <c r="F9" s="187"/>
      <c r="G9" s="190">
        <f>E9*F9</f>
        <v>0</v>
      </c>
      <c r="H9" s="307" t="s">
        <v>5398</v>
      </c>
    </row>
    <row r="10" spans="1:9" ht="26.4" x14ac:dyDescent="0.25">
      <c r="A10" s="192"/>
      <c r="B10" s="192" t="s">
        <v>3387</v>
      </c>
      <c r="C10" s="64" t="s">
        <v>4398</v>
      </c>
      <c r="D10" s="161" t="s">
        <v>2269</v>
      </c>
      <c r="E10" s="161"/>
      <c r="F10" s="187"/>
      <c r="G10" s="190">
        <f>E10*F10</f>
        <v>0</v>
      </c>
      <c r="H10" s="307" t="s">
        <v>5398</v>
      </c>
    </row>
    <row r="11" spans="1:9" ht="26.4" x14ac:dyDescent="0.25">
      <c r="A11" s="192" t="s">
        <v>5525</v>
      </c>
      <c r="B11" s="192"/>
      <c r="C11" s="150" t="s">
        <v>5142</v>
      </c>
      <c r="D11" s="17"/>
      <c r="E11" s="17"/>
      <c r="F11" s="191"/>
      <c r="G11" s="190"/>
    </row>
    <row r="12" spans="1:9" ht="26.4" x14ac:dyDescent="0.25">
      <c r="A12" s="192"/>
      <c r="B12" s="192" t="s">
        <v>3389</v>
      </c>
      <c r="C12" s="283" t="s">
        <v>5143</v>
      </c>
      <c r="D12" s="161" t="s">
        <v>2269</v>
      </c>
      <c r="E12" s="161"/>
      <c r="F12" s="187"/>
      <c r="G12" s="190">
        <f t="shared" ref="G12:G17" si="0">E12*F12</f>
        <v>0</v>
      </c>
      <c r="H12" s="307" t="s">
        <v>5398</v>
      </c>
    </row>
    <row r="13" spans="1:9" ht="26.4" x14ac:dyDescent="0.25">
      <c r="A13" s="192"/>
      <c r="B13" s="192" t="s">
        <v>3390</v>
      </c>
      <c r="C13" s="283" t="s">
        <v>5144</v>
      </c>
      <c r="D13" s="161" t="s">
        <v>2269</v>
      </c>
      <c r="E13" s="161"/>
      <c r="F13" s="187"/>
      <c r="G13" s="190">
        <f t="shared" si="0"/>
        <v>0</v>
      </c>
      <c r="H13" s="307" t="s">
        <v>5398</v>
      </c>
    </row>
    <row r="14" spans="1:9" ht="26.4" x14ac:dyDescent="0.25">
      <c r="A14" s="192"/>
      <c r="B14" s="192" t="s">
        <v>3391</v>
      </c>
      <c r="C14" s="283" t="s">
        <v>5145</v>
      </c>
      <c r="D14" s="161" t="s">
        <v>2269</v>
      </c>
      <c r="E14" s="161"/>
      <c r="F14" s="187"/>
      <c r="G14" s="190">
        <f t="shared" si="0"/>
        <v>0</v>
      </c>
      <c r="H14" s="307" t="s">
        <v>5398</v>
      </c>
    </row>
    <row r="15" spans="1:9" ht="15.6" x14ac:dyDescent="0.25">
      <c r="A15" s="192"/>
      <c r="B15" s="192" t="s">
        <v>3392</v>
      </c>
      <c r="C15" s="283" t="s">
        <v>3393</v>
      </c>
      <c r="D15" s="161" t="s">
        <v>124</v>
      </c>
      <c r="E15" s="161"/>
      <c r="F15" s="187"/>
      <c r="G15" s="190">
        <f t="shared" si="0"/>
        <v>0</v>
      </c>
      <c r="I15" s="323" t="s">
        <v>5526</v>
      </c>
    </row>
    <row r="16" spans="1:9" ht="28.8" x14ac:dyDescent="0.25">
      <c r="A16" s="192" t="s">
        <v>3394</v>
      </c>
      <c r="B16" s="192"/>
      <c r="C16" s="150" t="s">
        <v>3395</v>
      </c>
      <c r="D16" s="225" t="s">
        <v>3325</v>
      </c>
      <c r="E16" s="161"/>
      <c r="F16" s="187"/>
      <c r="G16" s="190">
        <f t="shared" si="0"/>
        <v>0</v>
      </c>
    </row>
    <row r="17" spans="1:8" x14ac:dyDescent="0.25">
      <c r="A17" s="192" t="s">
        <v>3396</v>
      </c>
      <c r="B17" s="192"/>
      <c r="C17" s="150" t="s">
        <v>3397</v>
      </c>
      <c r="D17" s="161" t="s">
        <v>136</v>
      </c>
      <c r="E17" s="161"/>
      <c r="F17" s="187"/>
      <c r="G17" s="190">
        <f t="shared" si="0"/>
        <v>0</v>
      </c>
    </row>
    <row r="18" spans="1:8" x14ac:dyDescent="0.25">
      <c r="A18" s="192" t="s">
        <v>3398</v>
      </c>
      <c r="B18" s="192"/>
      <c r="C18" s="284" t="s">
        <v>3399</v>
      </c>
      <c r="D18" s="17"/>
      <c r="E18" s="17"/>
      <c r="F18" s="191"/>
      <c r="G18" s="190"/>
    </row>
    <row r="19" spans="1:8" ht="26.4" x14ac:dyDescent="0.25">
      <c r="A19" s="192"/>
      <c r="B19" s="192" t="s">
        <v>3400</v>
      </c>
      <c r="C19" s="283" t="s">
        <v>5146</v>
      </c>
      <c r="D19" s="161" t="s">
        <v>429</v>
      </c>
      <c r="E19" s="161"/>
      <c r="F19" s="187"/>
      <c r="G19" s="190">
        <f>E19*F19</f>
        <v>0</v>
      </c>
      <c r="H19" s="307" t="s">
        <v>5398</v>
      </c>
    </row>
    <row r="20" spans="1:8" ht="26.4" x14ac:dyDescent="0.25">
      <c r="A20" s="192"/>
      <c r="B20" s="192" t="s">
        <v>3401</v>
      </c>
      <c r="C20" s="283" t="s">
        <v>5147</v>
      </c>
      <c r="D20" s="161" t="s">
        <v>136</v>
      </c>
      <c r="E20" s="161"/>
      <c r="F20" s="187"/>
      <c r="G20" s="190">
        <f>E20*F20</f>
        <v>0</v>
      </c>
      <c r="H20" s="307" t="s">
        <v>5398</v>
      </c>
    </row>
    <row r="21" spans="1:8" ht="26.4" x14ac:dyDescent="0.25">
      <c r="A21" s="192"/>
      <c r="B21" s="192" t="s">
        <v>3402</v>
      </c>
      <c r="C21" s="283" t="s">
        <v>5148</v>
      </c>
      <c r="D21" s="161" t="s">
        <v>136</v>
      </c>
      <c r="E21" s="161"/>
      <c r="F21" s="187"/>
      <c r="G21" s="190">
        <f>E21*F21</f>
        <v>0</v>
      </c>
      <c r="H21" s="307" t="s">
        <v>5398</v>
      </c>
    </row>
    <row r="22" spans="1:8" ht="26.4" x14ac:dyDescent="0.25">
      <c r="A22" s="192" t="s">
        <v>3403</v>
      </c>
      <c r="B22" s="192"/>
      <c r="C22" s="150" t="s">
        <v>3404</v>
      </c>
      <c r="D22" s="161" t="s">
        <v>136</v>
      </c>
      <c r="E22" s="161"/>
      <c r="F22" s="187"/>
      <c r="G22" s="190">
        <f>E22*F22</f>
        <v>0</v>
      </c>
      <c r="H22" s="307" t="s">
        <v>5398</v>
      </c>
    </row>
    <row r="23" spans="1:8" x14ac:dyDescent="0.25">
      <c r="A23" s="192"/>
      <c r="B23" s="192"/>
      <c r="C23" s="150"/>
      <c r="D23" s="17"/>
      <c r="E23" s="17"/>
      <c r="F23" s="15"/>
      <c r="G23" s="190"/>
    </row>
    <row r="24" spans="1:8" x14ac:dyDescent="0.25">
      <c r="A24" s="192"/>
      <c r="B24" s="192"/>
      <c r="C24" s="159"/>
      <c r="D24" s="17"/>
      <c r="E24" s="17"/>
      <c r="F24" s="15"/>
      <c r="G24" s="190"/>
      <c r="H24" s="323" t="s">
        <v>5421</v>
      </c>
    </row>
    <row r="25" spans="1:8" x14ac:dyDescent="0.25">
      <c r="A25" s="64"/>
      <c r="B25" s="64"/>
      <c r="C25" s="60"/>
      <c r="D25"/>
      <c r="E25" s="15"/>
      <c r="F25" s="15"/>
      <c r="G25" s="190"/>
    </row>
    <row r="26" spans="1:8" x14ac:dyDescent="0.25">
      <c r="A26" s="168" t="s">
        <v>34</v>
      </c>
      <c r="B26" s="168"/>
      <c r="C26" s="168"/>
      <c r="D26" s="179"/>
      <c r="E26" s="183"/>
      <c r="F26" s="183"/>
      <c r="G26" s="174">
        <f>SUM(G5:G25)</f>
        <v>0</v>
      </c>
    </row>
    <row r="1048302" spans="4:4" x14ac:dyDescent="0.25">
      <c r="D1048302"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94308-CC95-460C-93FB-13E72E15D07A}">
  <dimension ref="A1:I1048322"/>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3405</v>
      </c>
      <c r="B1" s="40"/>
      <c r="C1" s="40"/>
      <c r="D1" s="40"/>
      <c r="E1" s="774" t="s">
        <v>5161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x14ac:dyDescent="0.25">
      <c r="A5" s="192" t="s">
        <v>3407</v>
      </c>
      <c r="B5" s="192"/>
      <c r="C5" s="193"/>
      <c r="D5" s="150" t="s">
        <v>3408</v>
      </c>
      <c r="E5" s="17"/>
      <c r="F5" s="17"/>
      <c r="G5" s="17"/>
      <c r="H5" s="189"/>
    </row>
    <row r="6" spans="1:9" x14ac:dyDescent="0.25">
      <c r="A6" s="192"/>
      <c r="B6" s="192" t="s">
        <v>3409</v>
      </c>
      <c r="C6" s="193"/>
      <c r="D6" s="64" t="s">
        <v>3412</v>
      </c>
      <c r="E6" s="161" t="s">
        <v>33</v>
      </c>
      <c r="F6" s="17" t="s">
        <v>4220</v>
      </c>
      <c r="G6" s="17" t="s">
        <v>4221</v>
      </c>
      <c r="H6" s="188"/>
    </row>
    <row r="7" spans="1:9" x14ac:dyDescent="0.25">
      <c r="A7" s="192"/>
      <c r="B7" s="192" t="s">
        <v>3410</v>
      </c>
      <c r="C7" s="193"/>
      <c r="D7" s="64" t="s">
        <v>3413</v>
      </c>
      <c r="E7" s="161" t="s">
        <v>33</v>
      </c>
      <c r="F7" s="17" t="s">
        <v>4220</v>
      </c>
      <c r="G7" s="17" t="s">
        <v>4221</v>
      </c>
      <c r="H7" s="188"/>
    </row>
    <row r="8" spans="1:9" x14ac:dyDescent="0.25">
      <c r="A8" s="192"/>
      <c r="B8" s="192" t="s">
        <v>3411</v>
      </c>
      <c r="C8" s="193"/>
      <c r="D8" s="64" t="s">
        <v>3414</v>
      </c>
      <c r="E8" s="161" t="s">
        <v>33</v>
      </c>
      <c r="F8" s="17" t="s">
        <v>4220</v>
      </c>
      <c r="G8" s="17" t="s">
        <v>4221</v>
      </c>
      <c r="H8" s="188"/>
    </row>
    <row r="9" spans="1:9" ht="15.6" x14ac:dyDescent="0.25">
      <c r="A9" s="192" t="s">
        <v>3415</v>
      </c>
      <c r="B9" s="192"/>
      <c r="C9" s="193"/>
      <c r="D9" s="150" t="s">
        <v>3416</v>
      </c>
      <c r="E9" s="161" t="s">
        <v>124</v>
      </c>
      <c r="F9" s="161"/>
      <c r="G9" s="187"/>
      <c r="H9" s="190">
        <f>F9*G9</f>
        <v>0</v>
      </c>
    </row>
    <row r="10" spans="1:9" ht="15.6" x14ac:dyDescent="0.25">
      <c r="A10" s="192" t="s">
        <v>3417</v>
      </c>
      <c r="B10" s="192"/>
      <c r="C10" s="193"/>
      <c r="D10" s="150" t="s">
        <v>3418</v>
      </c>
      <c r="E10" s="161" t="s">
        <v>124</v>
      </c>
      <c r="F10" s="161"/>
      <c r="G10" s="187"/>
      <c r="H10" s="190">
        <f>F10*G10</f>
        <v>0</v>
      </c>
    </row>
    <row r="11" spans="1:9" x14ac:dyDescent="0.25">
      <c r="A11" s="192" t="s">
        <v>3419</v>
      </c>
      <c r="B11" s="192"/>
      <c r="C11" s="193"/>
      <c r="D11" s="150" t="s">
        <v>3420</v>
      </c>
      <c r="E11" s="202"/>
      <c r="F11" s="17"/>
      <c r="G11" s="191"/>
      <c r="H11" s="190"/>
    </row>
    <row r="12" spans="1:9" x14ac:dyDescent="0.25">
      <c r="A12" s="192"/>
      <c r="B12" s="192" t="s">
        <v>3421</v>
      </c>
      <c r="C12" s="193"/>
      <c r="D12" s="64" t="s">
        <v>2010</v>
      </c>
      <c r="E12" s="161" t="s">
        <v>133</v>
      </c>
      <c r="F12" s="161"/>
      <c r="G12" s="187"/>
      <c r="H12" s="190">
        <f t="shared" ref="H12:H18" si="0">F12*G12</f>
        <v>0</v>
      </c>
    </row>
    <row r="13" spans="1:9" x14ac:dyDescent="0.25">
      <c r="A13" s="192"/>
      <c r="B13" s="192" t="s">
        <v>3422</v>
      </c>
      <c r="C13" s="193"/>
      <c r="D13" s="64" t="s">
        <v>2011</v>
      </c>
      <c r="E13" s="161" t="s">
        <v>133</v>
      </c>
      <c r="F13" s="161"/>
      <c r="G13" s="187"/>
      <c r="H13" s="190">
        <f t="shared" si="0"/>
        <v>0</v>
      </c>
    </row>
    <row r="14" spans="1:9" ht="26.4" x14ac:dyDescent="0.25">
      <c r="A14" s="192" t="s">
        <v>3423</v>
      </c>
      <c r="B14" s="192"/>
      <c r="C14" s="193"/>
      <c r="D14" s="150" t="s">
        <v>3424</v>
      </c>
      <c r="E14" s="161" t="s">
        <v>2269</v>
      </c>
      <c r="F14" s="161"/>
      <c r="G14" s="187"/>
      <c r="H14" s="190">
        <f t="shared" si="0"/>
        <v>0</v>
      </c>
    </row>
    <row r="15" spans="1:9" ht="26.4" x14ac:dyDescent="0.25">
      <c r="A15" s="192" t="s">
        <v>3425</v>
      </c>
      <c r="B15" s="192"/>
      <c r="C15" s="193"/>
      <c r="D15" s="284" t="s">
        <v>5149</v>
      </c>
      <c r="E15" s="161" t="s">
        <v>136</v>
      </c>
      <c r="F15" s="161"/>
      <c r="G15" s="187"/>
      <c r="H15" s="190">
        <f t="shared" si="0"/>
        <v>0</v>
      </c>
      <c r="I15" s="307" t="s">
        <v>5398</v>
      </c>
    </row>
    <row r="16" spans="1:9" ht="26.4" x14ac:dyDescent="0.25">
      <c r="A16" s="192" t="s">
        <v>3426</v>
      </c>
      <c r="B16" s="192"/>
      <c r="C16" s="193"/>
      <c r="D16" s="284" t="s">
        <v>5150</v>
      </c>
      <c r="E16" s="161" t="s">
        <v>2269</v>
      </c>
      <c r="F16" s="161"/>
      <c r="G16" s="187"/>
      <c r="H16" s="190">
        <f t="shared" si="0"/>
        <v>0</v>
      </c>
      <c r="I16" s="307" t="s">
        <v>5398</v>
      </c>
    </row>
    <row r="17" spans="1:9" ht="26.4" x14ac:dyDescent="0.25">
      <c r="A17" s="192" t="s">
        <v>3427</v>
      </c>
      <c r="B17" s="192"/>
      <c r="C17" s="193"/>
      <c r="D17" s="291" t="s">
        <v>5152</v>
      </c>
      <c r="E17" s="161" t="s">
        <v>136</v>
      </c>
      <c r="F17" s="161"/>
      <c r="G17" s="187"/>
      <c r="H17" s="190">
        <f t="shared" si="0"/>
        <v>0</v>
      </c>
      <c r="I17" s="307" t="s">
        <v>5398</v>
      </c>
    </row>
    <row r="18" spans="1:9" ht="26.4" x14ac:dyDescent="0.25">
      <c r="A18" s="192" t="s">
        <v>3428</v>
      </c>
      <c r="B18" s="192"/>
      <c r="C18" s="193"/>
      <c r="D18" s="150" t="s">
        <v>5151</v>
      </c>
      <c r="E18" s="161" t="s">
        <v>2269</v>
      </c>
      <c r="F18" s="161"/>
      <c r="G18" s="187"/>
      <c r="H18" s="190">
        <f t="shared" si="0"/>
        <v>0</v>
      </c>
    </row>
    <row r="19" spans="1:9" x14ac:dyDescent="0.25">
      <c r="A19" s="192" t="s">
        <v>3429</v>
      </c>
      <c r="B19" s="192"/>
      <c r="C19" s="193"/>
      <c r="D19" s="150" t="s">
        <v>3430</v>
      </c>
      <c r="E19" s="202"/>
      <c r="F19" s="17"/>
      <c r="G19" s="191"/>
      <c r="H19" s="190"/>
    </row>
    <row r="20" spans="1:9" x14ac:dyDescent="0.25">
      <c r="A20" s="192"/>
      <c r="B20" s="192" t="s">
        <v>3431</v>
      </c>
      <c r="C20" s="193"/>
      <c r="D20" s="64" t="s">
        <v>3433</v>
      </c>
      <c r="E20" s="161" t="s">
        <v>429</v>
      </c>
      <c r="F20" s="161"/>
      <c r="G20" s="187"/>
      <c r="H20" s="190">
        <f>F20*G20</f>
        <v>0</v>
      </c>
    </row>
    <row r="21" spans="1:9" x14ac:dyDescent="0.25">
      <c r="A21" s="192"/>
      <c r="B21" s="192" t="s">
        <v>3432</v>
      </c>
      <c r="C21" s="193"/>
      <c r="D21" s="64" t="s">
        <v>3434</v>
      </c>
      <c r="E21" s="161" t="s">
        <v>136</v>
      </c>
      <c r="F21" s="161"/>
      <c r="G21" s="187"/>
      <c r="H21" s="190">
        <f>F21*G21</f>
        <v>0</v>
      </c>
    </row>
    <row r="22" spans="1:9" ht="26.4" x14ac:dyDescent="0.25">
      <c r="A22" s="192" t="s">
        <v>3435</v>
      </c>
      <c r="B22" s="192"/>
      <c r="C22" s="193"/>
      <c r="D22" s="291" t="s">
        <v>5153</v>
      </c>
      <c r="E22" s="161" t="s">
        <v>124</v>
      </c>
      <c r="F22" s="161"/>
      <c r="G22" s="187"/>
      <c r="H22" s="190">
        <f>F22*G22</f>
        <v>0</v>
      </c>
      <c r="I22" s="307" t="s">
        <v>5398</v>
      </c>
    </row>
    <row r="23" spans="1:9" x14ac:dyDescent="0.25">
      <c r="A23" s="192" t="s">
        <v>3436</v>
      </c>
      <c r="B23" s="192"/>
      <c r="C23" s="193"/>
      <c r="D23" s="284" t="s">
        <v>5154</v>
      </c>
      <c r="E23" s="17"/>
      <c r="F23" s="17"/>
      <c r="G23" s="191"/>
      <c r="H23" s="190"/>
      <c r="I23" s="307" t="s">
        <v>5398</v>
      </c>
    </row>
    <row r="24" spans="1:9" ht="15.6" x14ac:dyDescent="0.25">
      <c r="A24" s="192"/>
      <c r="B24" s="192" t="s">
        <v>3437</v>
      </c>
      <c r="C24" s="193"/>
      <c r="D24" s="64" t="s">
        <v>3440</v>
      </c>
      <c r="E24" s="161" t="s">
        <v>2269</v>
      </c>
      <c r="F24" s="161"/>
      <c r="G24" s="187"/>
      <c r="H24" s="190">
        <f>F24*G24</f>
        <v>0</v>
      </c>
    </row>
    <row r="25" spans="1:9" ht="15.6" x14ac:dyDescent="0.25">
      <c r="A25" s="192"/>
      <c r="B25" s="192" t="s">
        <v>3438</v>
      </c>
      <c r="C25" s="193"/>
      <c r="D25" s="64" t="s">
        <v>3413</v>
      </c>
      <c r="E25" s="161" t="s">
        <v>2269</v>
      </c>
      <c r="F25" s="161"/>
      <c r="G25" s="187"/>
      <c r="H25" s="190">
        <f>F25*G25</f>
        <v>0</v>
      </c>
    </row>
    <row r="26" spans="1:9" ht="15.6" x14ac:dyDescent="0.25">
      <c r="A26" s="111"/>
      <c r="B26" s="192" t="s">
        <v>3439</v>
      </c>
      <c r="C26" s="193"/>
      <c r="D26" s="64" t="s">
        <v>3414</v>
      </c>
      <c r="E26" s="161" t="s">
        <v>2269</v>
      </c>
      <c r="F26" s="161"/>
      <c r="G26" s="187"/>
      <c r="H26" s="190">
        <f>F26*G26</f>
        <v>0</v>
      </c>
    </row>
    <row r="27" spans="1:9" x14ac:dyDescent="0.25">
      <c r="A27" s="192" t="s">
        <v>3441</v>
      </c>
      <c r="B27" s="192"/>
      <c r="C27" s="193"/>
      <c r="D27" s="284" t="s">
        <v>5155</v>
      </c>
      <c r="E27" s="161" t="s">
        <v>429</v>
      </c>
      <c r="F27" s="161"/>
      <c r="G27" s="187"/>
      <c r="H27" s="190">
        <f>F27*G27</f>
        <v>0</v>
      </c>
      <c r="I27" s="307" t="s">
        <v>5398</v>
      </c>
    </row>
    <row r="28" spans="1:9" x14ac:dyDescent="0.25">
      <c r="A28" s="192" t="s">
        <v>3442</v>
      </c>
      <c r="B28" s="192"/>
      <c r="C28" s="193"/>
      <c r="D28" s="125" t="s">
        <v>2610</v>
      </c>
      <c r="E28" s="17"/>
      <c r="F28" s="17"/>
      <c r="G28" s="191"/>
      <c r="H28" s="190"/>
    </row>
    <row r="29" spans="1:9" ht="26.4" x14ac:dyDescent="0.25">
      <c r="A29" s="192"/>
      <c r="B29" s="192" t="s">
        <v>3443</v>
      </c>
      <c r="C29" s="193"/>
      <c r="D29" s="59" t="s">
        <v>2612</v>
      </c>
      <c r="E29" s="17"/>
      <c r="F29" s="17"/>
      <c r="G29" s="191"/>
      <c r="H29" s="190"/>
    </row>
    <row r="30" spans="1:9" ht="15.6" x14ac:dyDescent="0.25">
      <c r="A30" s="192"/>
      <c r="B30" s="192"/>
      <c r="C30" s="193" t="s">
        <v>37</v>
      </c>
      <c r="D30" s="59" t="s">
        <v>4265</v>
      </c>
      <c r="E30" s="161" t="s">
        <v>124</v>
      </c>
      <c r="F30" s="161"/>
      <c r="G30" s="187"/>
      <c r="H30" s="190">
        <f t="shared" ref="H30:H36" si="1">F30*G30</f>
        <v>0</v>
      </c>
    </row>
    <row r="31" spans="1:9" ht="15.6" x14ac:dyDescent="0.25">
      <c r="A31" s="192"/>
      <c r="B31" s="192"/>
      <c r="C31" s="193" t="s">
        <v>39</v>
      </c>
      <c r="D31" s="59" t="s">
        <v>4260</v>
      </c>
      <c r="E31" s="161" t="s">
        <v>124</v>
      </c>
      <c r="F31" s="161"/>
      <c r="G31" s="187"/>
      <c r="H31" s="190">
        <f t="shared" si="1"/>
        <v>0</v>
      </c>
    </row>
    <row r="32" spans="1:9" ht="15.6" x14ac:dyDescent="0.25">
      <c r="A32" s="192"/>
      <c r="B32" s="192"/>
      <c r="C32" s="193" t="s">
        <v>59</v>
      </c>
      <c r="D32" s="59" t="s">
        <v>4272</v>
      </c>
      <c r="E32" s="161" t="s">
        <v>124</v>
      </c>
      <c r="F32" s="161"/>
      <c r="G32" s="187"/>
      <c r="H32" s="190">
        <f t="shared" si="1"/>
        <v>0</v>
      </c>
      <c r="I32" s="307" t="s">
        <v>5398</v>
      </c>
    </row>
    <row r="33" spans="1:9" ht="26.4" x14ac:dyDescent="0.25">
      <c r="A33" s="192"/>
      <c r="B33" s="192" t="s">
        <v>3444</v>
      </c>
      <c r="C33" s="193"/>
      <c r="D33" s="59" t="s">
        <v>2613</v>
      </c>
      <c r="E33" s="161" t="s">
        <v>124</v>
      </c>
      <c r="F33" s="161"/>
      <c r="G33" s="187"/>
      <c r="H33" s="190">
        <f t="shared" si="1"/>
        <v>0</v>
      </c>
    </row>
    <row r="34" spans="1:9" ht="39.6" x14ac:dyDescent="0.25">
      <c r="A34" s="192"/>
      <c r="B34" s="192" t="s">
        <v>3445</v>
      </c>
      <c r="C34" s="193"/>
      <c r="D34" s="158" t="s">
        <v>5156</v>
      </c>
      <c r="E34" s="161" t="s">
        <v>124</v>
      </c>
      <c r="F34" s="161"/>
      <c r="G34" s="187"/>
      <c r="H34" s="190">
        <f t="shared" si="1"/>
        <v>0</v>
      </c>
    </row>
    <row r="35" spans="1:9" ht="39.6" x14ac:dyDescent="0.25">
      <c r="A35" s="192"/>
      <c r="B35" s="192" t="s">
        <v>3446</v>
      </c>
      <c r="C35" s="193"/>
      <c r="D35" s="158" t="s">
        <v>5157</v>
      </c>
      <c r="E35" s="161" t="s">
        <v>124</v>
      </c>
      <c r="F35" s="161"/>
      <c r="G35" s="187"/>
      <c r="H35" s="190">
        <f t="shared" si="1"/>
        <v>0</v>
      </c>
    </row>
    <row r="36" spans="1:9" ht="15.6" x14ac:dyDescent="0.25">
      <c r="A36" s="192" t="s">
        <v>3447</v>
      </c>
      <c r="B36" s="192"/>
      <c r="C36" s="193"/>
      <c r="D36" s="125" t="s">
        <v>3448</v>
      </c>
      <c r="E36" s="161" t="s">
        <v>2269</v>
      </c>
      <c r="F36" s="161"/>
      <c r="G36" s="187"/>
      <c r="H36" s="190">
        <f t="shared" si="1"/>
        <v>0</v>
      </c>
    </row>
    <row r="37" spans="1:9" x14ac:dyDescent="0.25">
      <c r="A37" s="192" t="s">
        <v>3449</v>
      </c>
      <c r="B37" s="192"/>
      <c r="C37" s="193"/>
      <c r="D37" s="125" t="s">
        <v>3450</v>
      </c>
      <c r="E37" s="17"/>
      <c r="F37" s="17"/>
      <c r="G37" s="191"/>
      <c r="H37" s="190"/>
    </row>
    <row r="38" spans="1:9" ht="15.6" x14ac:dyDescent="0.25">
      <c r="A38" s="192"/>
      <c r="B38" s="192" t="s">
        <v>3451</v>
      </c>
      <c r="C38" s="193"/>
      <c r="D38" s="290" t="s">
        <v>4968</v>
      </c>
      <c r="E38" s="161" t="s">
        <v>124</v>
      </c>
      <c r="F38" s="161"/>
      <c r="G38" s="187"/>
      <c r="H38" s="190">
        <f>F38*G38</f>
        <v>0</v>
      </c>
      <c r="I38" s="307" t="s">
        <v>5398</v>
      </c>
    </row>
    <row r="39" spans="1:9" ht="26.4" x14ac:dyDescent="0.25">
      <c r="A39" s="192"/>
      <c r="B39" s="192" t="s">
        <v>3452</v>
      </c>
      <c r="C39" s="193"/>
      <c r="D39" s="290" t="s">
        <v>5158</v>
      </c>
      <c r="E39" s="161" t="s">
        <v>124</v>
      </c>
      <c r="F39" s="161"/>
      <c r="G39" s="187"/>
      <c r="H39" s="190">
        <f>F39*G39</f>
        <v>0</v>
      </c>
      <c r="I39" s="307" t="s">
        <v>5398</v>
      </c>
    </row>
    <row r="40" spans="1:9" ht="26.4" x14ac:dyDescent="0.25">
      <c r="A40" s="192"/>
      <c r="B40" s="192" t="s">
        <v>3453</v>
      </c>
      <c r="C40" s="193"/>
      <c r="D40" s="290" t="s">
        <v>4970</v>
      </c>
      <c r="E40" s="161" t="s">
        <v>124</v>
      </c>
      <c r="F40" s="161"/>
      <c r="G40" s="187"/>
      <c r="H40" s="190">
        <f>F40*G40</f>
        <v>0</v>
      </c>
      <c r="I40" s="307" t="s">
        <v>5398</v>
      </c>
    </row>
    <row r="41" spans="1:9" ht="26.4" x14ac:dyDescent="0.25">
      <c r="A41" s="192"/>
      <c r="B41" s="192" t="s">
        <v>3454</v>
      </c>
      <c r="C41" s="193"/>
      <c r="D41" s="290" t="s">
        <v>5159</v>
      </c>
      <c r="E41" s="161" t="s">
        <v>124</v>
      </c>
      <c r="F41" s="161"/>
      <c r="G41" s="187"/>
      <c r="H41" s="190">
        <f>F41*G41</f>
        <v>0</v>
      </c>
      <c r="I41" s="307" t="s">
        <v>5398</v>
      </c>
    </row>
    <row r="42" spans="1:9" ht="15.6" x14ac:dyDescent="0.25">
      <c r="A42" s="192" t="s">
        <v>3455</v>
      </c>
      <c r="B42" s="192"/>
      <c r="C42" s="193"/>
      <c r="D42" s="285" t="s">
        <v>5160</v>
      </c>
      <c r="E42" s="161" t="s">
        <v>2269</v>
      </c>
      <c r="F42" s="161"/>
      <c r="G42" s="187"/>
      <c r="H42" s="190">
        <f>F42*G42</f>
        <v>0</v>
      </c>
      <c r="I42" s="307" t="s">
        <v>5398</v>
      </c>
    </row>
    <row r="43" spans="1:9" x14ac:dyDescent="0.25">
      <c r="A43" s="192"/>
      <c r="B43" s="192"/>
      <c r="C43" s="193"/>
      <c r="D43" s="150"/>
      <c r="E43" s="17"/>
      <c r="F43" s="17"/>
      <c r="G43" s="191"/>
      <c r="H43" s="190"/>
    </row>
    <row r="44" spans="1:9" x14ac:dyDescent="0.25">
      <c r="A44" s="192"/>
      <c r="B44" s="192"/>
      <c r="C44" s="193"/>
      <c r="D44" s="157"/>
      <c r="E44" s="17"/>
      <c r="F44" s="17"/>
      <c r="G44" s="191"/>
      <c r="H44" s="190"/>
      <c r="I44" s="323" t="s">
        <v>5421</v>
      </c>
    </row>
    <row r="45" spans="1:9" x14ac:dyDescent="0.25">
      <c r="A45" s="64"/>
      <c r="B45" s="64"/>
      <c r="C45" s="161"/>
      <c r="D45" s="60"/>
      <c r="E45"/>
      <c r="F45" s="17"/>
      <c r="G45" s="191"/>
      <c r="H45" s="190"/>
    </row>
    <row r="46" spans="1:9" x14ac:dyDescent="0.25">
      <c r="A46" s="168" t="s">
        <v>34</v>
      </c>
      <c r="B46" s="168"/>
      <c r="C46" s="168"/>
      <c r="D46" s="168"/>
      <c r="E46" s="179"/>
      <c r="F46" s="185"/>
      <c r="G46" s="198"/>
      <c r="H46" s="174">
        <f>SUM(H5:H45)</f>
        <v>0</v>
      </c>
    </row>
    <row r="1048322" spans="5:5" x14ac:dyDescent="0.25">
      <c r="E1048322" s="53"/>
    </row>
  </sheetData>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487E7-6FAE-4E72-9B85-25B635BBD9CD}">
  <dimension ref="A1:H1048291"/>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3456</v>
      </c>
      <c r="B1" s="40"/>
      <c r="C1" s="40"/>
      <c r="D1" s="774" t="s">
        <v>3457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39.6" x14ac:dyDescent="0.25">
      <c r="A5" s="192" t="s">
        <v>3458</v>
      </c>
      <c r="B5" s="192"/>
      <c r="C5" s="284" t="s">
        <v>5162</v>
      </c>
      <c r="D5" s="161" t="s">
        <v>33</v>
      </c>
      <c r="E5" s="17" t="s">
        <v>4220</v>
      </c>
      <c r="F5" s="17" t="s">
        <v>4221</v>
      </c>
      <c r="G5" s="188"/>
      <c r="H5" s="307" t="s">
        <v>5398</v>
      </c>
    </row>
    <row r="6" spans="1:8" ht="26.4" x14ac:dyDescent="0.25">
      <c r="A6" s="192" t="s">
        <v>3459</v>
      </c>
      <c r="B6" s="192"/>
      <c r="C6" s="291" t="s">
        <v>5163</v>
      </c>
      <c r="D6" s="161" t="s">
        <v>429</v>
      </c>
      <c r="E6" s="161"/>
      <c r="F6" s="187"/>
      <c r="G6" s="190">
        <f>E6*F6</f>
        <v>0</v>
      </c>
      <c r="H6" s="307" t="s">
        <v>5398</v>
      </c>
    </row>
    <row r="7" spans="1:8" ht="39.6" x14ac:dyDescent="0.25">
      <c r="A7" s="192" t="s">
        <v>3460</v>
      </c>
      <c r="B7" s="192"/>
      <c r="C7" s="291" t="s">
        <v>5164</v>
      </c>
      <c r="D7" s="161" t="s">
        <v>136</v>
      </c>
      <c r="E7" s="161"/>
      <c r="F7" s="187"/>
      <c r="G7" s="190">
        <f>E7*F7</f>
        <v>0</v>
      </c>
      <c r="H7" s="307" t="s">
        <v>5398</v>
      </c>
    </row>
    <row r="8" spans="1:8" ht="66" x14ac:dyDescent="0.25">
      <c r="A8" s="192" t="s">
        <v>3461</v>
      </c>
      <c r="B8" s="192"/>
      <c r="C8" s="291" t="s">
        <v>5165</v>
      </c>
      <c r="D8" s="17"/>
      <c r="E8" s="17"/>
      <c r="F8" s="17"/>
      <c r="G8" s="189"/>
      <c r="H8" s="307" t="s">
        <v>5398</v>
      </c>
    </row>
    <row r="9" spans="1:8" x14ac:dyDescent="0.25">
      <c r="A9" s="192"/>
      <c r="B9" s="192" t="s">
        <v>3462</v>
      </c>
      <c r="C9" s="64" t="s">
        <v>3465</v>
      </c>
      <c r="D9" s="161" t="s">
        <v>136</v>
      </c>
      <c r="E9" s="161"/>
      <c r="F9" s="187"/>
      <c r="G9" s="190">
        <f>E9*F9</f>
        <v>0</v>
      </c>
    </row>
    <row r="10" spans="1:8" x14ac:dyDescent="0.25">
      <c r="A10" s="192"/>
      <c r="B10" s="192" t="s">
        <v>3463</v>
      </c>
      <c r="C10" s="64" t="s">
        <v>3146</v>
      </c>
      <c r="D10" s="161" t="s">
        <v>136</v>
      </c>
      <c r="E10" s="161"/>
      <c r="F10" s="187"/>
      <c r="G10" s="190">
        <f>E10*F10</f>
        <v>0</v>
      </c>
    </row>
    <row r="11" spans="1:8" x14ac:dyDescent="0.25">
      <c r="A11" s="192"/>
      <c r="B11" s="192" t="s">
        <v>3464</v>
      </c>
      <c r="C11" s="64" t="s">
        <v>3466</v>
      </c>
      <c r="D11" s="161" t="s">
        <v>136</v>
      </c>
      <c r="E11" s="161"/>
      <c r="F11" s="187"/>
      <c r="G11" s="190">
        <f>E11*F11</f>
        <v>0</v>
      </c>
    </row>
    <row r="12" spans="1:8" x14ac:dyDescent="0.25">
      <c r="A12" s="192"/>
      <c r="B12" s="192"/>
      <c r="C12" s="150"/>
      <c r="D12" s="17"/>
      <c r="E12" s="17"/>
      <c r="F12" s="17"/>
      <c r="G12" s="189"/>
    </row>
    <row r="13" spans="1:8" x14ac:dyDescent="0.25">
      <c r="A13" s="192"/>
      <c r="B13" s="192"/>
      <c r="C13" s="157"/>
      <c r="D13" s="17"/>
      <c r="E13" s="17"/>
      <c r="F13" s="17"/>
      <c r="G13" s="189"/>
      <c r="H13" s="323" t="s">
        <v>5421</v>
      </c>
    </row>
    <row r="14" spans="1:8" x14ac:dyDescent="0.25">
      <c r="A14" s="64"/>
      <c r="B14" s="64"/>
      <c r="C14" s="60"/>
      <c r="D14"/>
      <c r="E14" s="17"/>
      <c r="F14" s="17"/>
      <c r="G14" s="189"/>
    </row>
    <row r="15" spans="1:8" x14ac:dyDescent="0.25">
      <c r="A15" s="168" t="s">
        <v>34</v>
      </c>
      <c r="B15" s="168"/>
      <c r="C15" s="168"/>
      <c r="D15" s="179"/>
      <c r="E15" s="183"/>
      <c r="F15" s="183"/>
      <c r="G15" s="174">
        <f>SUM(G5:G14)</f>
        <v>0</v>
      </c>
    </row>
    <row r="1048291" spans="4:4" x14ac:dyDescent="0.25">
      <c r="D1048291"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D65AB-A9C1-4F79-B07F-DAF20432702D}">
  <dimension ref="A1:H1048303"/>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3467</v>
      </c>
      <c r="B1" s="40"/>
      <c r="C1" s="40"/>
      <c r="D1" s="774" t="s">
        <v>3468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3469</v>
      </c>
      <c r="B5" s="192"/>
      <c r="C5" s="150" t="s">
        <v>3301</v>
      </c>
      <c r="D5" s="153"/>
      <c r="E5" s="17"/>
      <c r="F5" s="17"/>
      <c r="G5" s="190"/>
    </row>
    <row r="6" spans="1:8" x14ac:dyDescent="0.25">
      <c r="A6" s="227"/>
      <c r="B6" s="192" t="s">
        <v>3470</v>
      </c>
      <c r="C6" s="283" t="s">
        <v>3474</v>
      </c>
      <c r="D6" s="161" t="s">
        <v>33</v>
      </c>
      <c r="E6" s="17" t="s">
        <v>4220</v>
      </c>
      <c r="F6" s="17" t="s">
        <v>4221</v>
      </c>
      <c r="G6" s="188"/>
    </row>
    <row r="7" spans="1:8" x14ac:dyDescent="0.25">
      <c r="A7" s="192"/>
      <c r="B7" s="192" t="s">
        <v>3471</v>
      </c>
      <c r="C7" s="283" t="s">
        <v>3475</v>
      </c>
      <c r="D7" s="161" t="s">
        <v>33</v>
      </c>
      <c r="E7" s="17" t="s">
        <v>4220</v>
      </c>
      <c r="F7" s="17" t="s">
        <v>4221</v>
      </c>
      <c r="G7" s="188"/>
    </row>
    <row r="8" spans="1:8" x14ac:dyDescent="0.25">
      <c r="A8" s="192"/>
      <c r="B8" s="192" t="s">
        <v>3472</v>
      </c>
      <c r="C8" s="283" t="s">
        <v>5166</v>
      </c>
      <c r="D8" s="161" t="s">
        <v>33</v>
      </c>
      <c r="E8" s="17" t="s">
        <v>4220</v>
      </c>
      <c r="F8" s="17" t="s">
        <v>4221</v>
      </c>
      <c r="G8" s="188"/>
    </row>
    <row r="9" spans="1:8" x14ac:dyDescent="0.25">
      <c r="A9" s="192"/>
      <c r="B9" s="192" t="s">
        <v>3473</v>
      </c>
      <c r="C9" s="283" t="s">
        <v>3476</v>
      </c>
      <c r="D9" s="161" t="s">
        <v>33</v>
      </c>
      <c r="E9" s="17" t="s">
        <v>4220</v>
      </c>
      <c r="F9" s="17" t="s">
        <v>4221</v>
      </c>
      <c r="G9" s="188"/>
    </row>
    <row r="10" spans="1:8" ht="26.4" x14ac:dyDescent="0.25">
      <c r="A10" s="192" t="s">
        <v>3477</v>
      </c>
      <c r="B10" s="192"/>
      <c r="C10" s="284" t="s">
        <v>5167</v>
      </c>
      <c r="D10" s="161" t="s">
        <v>33</v>
      </c>
      <c r="E10" s="17" t="s">
        <v>4220</v>
      </c>
      <c r="F10" s="17" t="s">
        <v>4221</v>
      </c>
      <c r="G10" s="188"/>
      <c r="H10" s="307" t="s">
        <v>5398</v>
      </c>
    </row>
    <row r="11" spans="1:8" ht="39.6" x14ac:dyDescent="0.25">
      <c r="A11" s="192" t="s">
        <v>3478</v>
      </c>
      <c r="B11" s="192"/>
      <c r="C11" s="284" t="s">
        <v>5168</v>
      </c>
      <c r="D11" s="161" t="s">
        <v>429</v>
      </c>
      <c r="E11" s="161"/>
      <c r="F11" s="187"/>
      <c r="G11" s="190">
        <f t="shared" ref="G11:G21" si="0">E11*F11</f>
        <v>0</v>
      </c>
      <c r="H11" s="307" t="s">
        <v>5398</v>
      </c>
    </row>
    <row r="12" spans="1:8" ht="39.6" x14ac:dyDescent="0.25">
      <c r="A12" s="192" t="s">
        <v>3479</v>
      </c>
      <c r="B12" s="192"/>
      <c r="C12" s="284" t="s">
        <v>5169</v>
      </c>
      <c r="D12" s="161" t="s">
        <v>429</v>
      </c>
      <c r="E12" s="161"/>
      <c r="F12" s="187"/>
      <c r="G12" s="190">
        <f t="shared" si="0"/>
        <v>0</v>
      </c>
      <c r="H12" s="307" t="s">
        <v>5398</v>
      </c>
    </row>
    <row r="13" spans="1:8" ht="26.4" x14ac:dyDescent="0.25">
      <c r="A13" s="192" t="s">
        <v>3480</v>
      </c>
      <c r="B13" s="192"/>
      <c r="C13" s="291" t="s">
        <v>5170</v>
      </c>
      <c r="D13" s="161" t="s">
        <v>136</v>
      </c>
      <c r="E13" s="161"/>
      <c r="F13" s="187"/>
      <c r="G13" s="190">
        <f t="shared" si="0"/>
        <v>0</v>
      </c>
      <c r="H13" s="307" t="s">
        <v>5398</v>
      </c>
    </row>
    <row r="14" spans="1:8" ht="26.4" x14ac:dyDescent="0.25">
      <c r="A14" s="192" t="s">
        <v>3481</v>
      </c>
      <c r="B14" s="192"/>
      <c r="C14" s="284" t="s">
        <v>5171</v>
      </c>
      <c r="D14" s="161" t="s">
        <v>136</v>
      </c>
      <c r="E14" s="161"/>
      <c r="F14" s="187"/>
      <c r="G14" s="190">
        <f t="shared" si="0"/>
        <v>0</v>
      </c>
      <c r="H14" s="307" t="s">
        <v>5398</v>
      </c>
    </row>
    <row r="15" spans="1:8" ht="26.4" x14ac:dyDescent="0.25">
      <c r="A15" s="192" t="s">
        <v>3482</v>
      </c>
      <c r="B15" s="192"/>
      <c r="C15" s="291" t="s">
        <v>5172</v>
      </c>
      <c r="D15" s="161" t="s">
        <v>136</v>
      </c>
      <c r="E15" s="161"/>
      <c r="F15" s="187"/>
      <c r="G15" s="190">
        <f t="shared" si="0"/>
        <v>0</v>
      </c>
      <c r="H15" s="307" t="s">
        <v>5398</v>
      </c>
    </row>
    <row r="16" spans="1:8" ht="26.4" x14ac:dyDescent="0.25">
      <c r="A16" s="192" t="s">
        <v>3483</v>
      </c>
      <c r="B16" s="192"/>
      <c r="C16" s="284" t="s">
        <v>5173</v>
      </c>
      <c r="D16" s="161" t="s">
        <v>136</v>
      </c>
      <c r="E16" s="161"/>
      <c r="F16" s="187"/>
      <c r="G16" s="190">
        <f t="shared" si="0"/>
        <v>0</v>
      </c>
      <c r="H16" s="307" t="s">
        <v>5398</v>
      </c>
    </row>
    <row r="17" spans="1:8" ht="26.4" x14ac:dyDescent="0.25">
      <c r="A17" s="192" t="s">
        <v>3484</v>
      </c>
      <c r="B17" s="192"/>
      <c r="C17" s="291" t="s">
        <v>5174</v>
      </c>
      <c r="D17" s="161" t="s">
        <v>136</v>
      </c>
      <c r="E17" s="161"/>
      <c r="F17" s="187"/>
      <c r="G17" s="190">
        <f t="shared" si="0"/>
        <v>0</v>
      </c>
      <c r="H17" s="307" t="s">
        <v>5398</v>
      </c>
    </row>
    <row r="18" spans="1:8" ht="26.4" x14ac:dyDescent="0.25">
      <c r="A18" s="192" t="s">
        <v>3485</v>
      </c>
      <c r="B18" s="192"/>
      <c r="C18" s="291" t="s">
        <v>5176</v>
      </c>
      <c r="D18" s="161" t="s">
        <v>136</v>
      </c>
      <c r="E18" s="161"/>
      <c r="F18" s="187"/>
      <c r="G18" s="190">
        <f t="shared" si="0"/>
        <v>0</v>
      </c>
      <c r="H18" s="307" t="s">
        <v>5398</v>
      </c>
    </row>
    <row r="19" spans="1:8" ht="26.4" x14ac:dyDescent="0.25">
      <c r="A19" s="192" t="s">
        <v>3486</v>
      </c>
      <c r="B19" s="192"/>
      <c r="C19" s="284" t="s">
        <v>5177</v>
      </c>
      <c r="D19" s="161" t="s">
        <v>136</v>
      </c>
      <c r="E19" s="161"/>
      <c r="F19" s="187"/>
      <c r="G19" s="190">
        <f t="shared" si="0"/>
        <v>0</v>
      </c>
      <c r="H19" s="307" t="s">
        <v>5398</v>
      </c>
    </row>
    <row r="20" spans="1:8" x14ac:dyDescent="0.25">
      <c r="A20" s="192" t="s">
        <v>3487</v>
      </c>
      <c r="B20" s="192"/>
      <c r="C20" s="291" t="s">
        <v>5178</v>
      </c>
      <c r="D20" s="161" t="s">
        <v>423</v>
      </c>
      <c r="E20" s="161"/>
      <c r="F20" s="187"/>
      <c r="G20" s="190">
        <f t="shared" si="0"/>
        <v>0</v>
      </c>
      <c r="H20" s="307" t="s">
        <v>5398</v>
      </c>
    </row>
    <row r="21" spans="1:8" ht="26.4" x14ac:dyDescent="0.25">
      <c r="A21" s="192" t="s">
        <v>3488</v>
      </c>
      <c r="B21" s="192"/>
      <c r="C21" s="284" t="s">
        <v>5179</v>
      </c>
      <c r="D21" s="161" t="s">
        <v>124</v>
      </c>
      <c r="E21" s="161"/>
      <c r="F21" s="187"/>
      <c r="G21" s="190">
        <f t="shared" si="0"/>
        <v>0</v>
      </c>
      <c r="H21" s="307" t="s">
        <v>5398</v>
      </c>
    </row>
    <row r="22" spans="1:8" ht="26.4" x14ac:dyDescent="0.25">
      <c r="A22" s="192" t="s">
        <v>3489</v>
      </c>
      <c r="B22" s="192"/>
      <c r="C22" s="284" t="s">
        <v>5175</v>
      </c>
      <c r="D22" s="161" t="s">
        <v>425</v>
      </c>
      <c r="E22" s="17" t="s">
        <v>4222</v>
      </c>
      <c r="F22" s="17" t="s">
        <v>818</v>
      </c>
      <c r="G22" s="188"/>
    </row>
    <row r="23" spans="1:8" x14ac:dyDescent="0.25">
      <c r="A23" s="192" t="s">
        <v>3490</v>
      </c>
      <c r="B23" s="192"/>
      <c r="C23" s="284" t="s">
        <v>3491</v>
      </c>
      <c r="D23" s="161" t="s">
        <v>425</v>
      </c>
      <c r="E23" s="17" t="s">
        <v>4222</v>
      </c>
      <c r="F23" s="17" t="s">
        <v>818</v>
      </c>
      <c r="G23" s="188"/>
    </row>
    <row r="24" spans="1:8" x14ac:dyDescent="0.25">
      <c r="A24" s="192"/>
      <c r="B24" s="192"/>
      <c r="C24" s="159"/>
      <c r="D24" s="17"/>
      <c r="E24" s="17"/>
      <c r="F24" s="17"/>
      <c r="G24" s="190"/>
    </row>
    <row r="25" spans="1:8" x14ac:dyDescent="0.25">
      <c r="A25" s="192"/>
      <c r="B25" s="192"/>
      <c r="C25" s="157"/>
      <c r="D25" s="17"/>
      <c r="E25" s="17"/>
      <c r="F25" s="17"/>
      <c r="G25" s="190"/>
      <c r="H25" s="323" t="s">
        <v>5421</v>
      </c>
    </row>
    <row r="26" spans="1:8" x14ac:dyDescent="0.25">
      <c r="A26" s="64"/>
      <c r="B26" s="64"/>
      <c r="C26" s="60"/>
      <c r="D26"/>
      <c r="E26" s="17"/>
      <c r="F26" s="17"/>
      <c r="G26" s="190"/>
    </row>
    <row r="27" spans="1:8" x14ac:dyDescent="0.25">
      <c r="A27" s="168" t="s">
        <v>34</v>
      </c>
      <c r="B27" s="168"/>
      <c r="C27" s="168"/>
      <c r="D27" s="179"/>
      <c r="E27" s="185"/>
      <c r="F27" s="185"/>
      <c r="G27" s="174">
        <f>SUM(G5:G26)</f>
        <v>0</v>
      </c>
    </row>
    <row r="1048303" spans="4:4" x14ac:dyDescent="0.25">
      <c r="D1048303"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3905F-2CC0-4369-96A2-A0F55B2D7AAD}">
  <dimension ref="A1:G1048296"/>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3492</v>
      </c>
      <c r="B1" s="40"/>
      <c r="C1" s="774" t="s">
        <v>3493</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ht="26.4" x14ac:dyDescent="0.25">
      <c r="A5" s="192" t="s">
        <v>3494</v>
      </c>
      <c r="B5" s="291" t="s">
        <v>5180</v>
      </c>
      <c r="C5" s="161" t="s">
        <v>2269</v>
      </c>
      <c r="D5" s="161"/>
      <c r="E5" s="187"/>
      <c r="F5" s="190">
        <f t="shared" ref="F5:F16" si="0">D5*E5</f>
        <v>0</v>
      </c>
      <c r="G5" s="307" t="s">
        <v>5398</v>
      </c>
    </row>
    <row r="6" spans="1:7" ht="39.6" x14ac:dyDescent="0.25">
      <c r="A6" s="192" t="s">
        <v>3495</v>
      </c>
      <c r="B6" s="284" t="s">
        <v>5182</v>
      </c>
      <c r="C6" s="161" t="s">
        <v>2269</v>
      </c>
      <c r="D6" s="161"/>
      <c r="E6" s="187"/>
      <c r="F6" s="190">
        <f t="shared" si="0"/>
        <v>0</v>
      </c>
      <c r="G6" s="307" t="s">
        <v>5398</v>
      </c>
    </row>
    <row r="7" spans="1:7" ht="28.8" x14ac:dyDescent="0.25">
      <c r="A7" s="192" t="s">
        <v>3496</v>
      </c>
      <c r="B7" s="57" t="s">
        <v>3497</v>
      </c>
      <c r="C7" s="225" t="s">
        <v>3325</v>
      </c>
      <c r="D7" s="161"/>
      <c r="E7" s="187"/>
      <c r="F7" s="190">
        <f t="shared" si="0"/>
        <v>0</v>
      </c>
    </row>
    <row r="8" spans="1:7" ht="66" x14ac:dyDescent="0.25">
      <c r="A8" s="192" t="s">
        <v>3498</v>
      </c>
      <c r="B8" s="284" t="s">
        <v>5181</v>
      </c>
      <c r="C8" s="161" t="s">
        <v>2269</v>
      </c>
      <c r="D8" s="161"/>
      <c r="E8" s="187"/>
      <c r="F8" s="190">
        <f t="shared" si="0"/>
        <v>0</v>
      </c>
      <c r="G8" s="307" t="s">
        <v>5398</v>
      </c>
    </row>
    <row r="9" spans="1:7" ht="52.8" x14ac:dyDescent="0.25">
      <c r="A9" s="192" t="s">
        <v>3499</v>
      </c>
      <c r="B9" s="284" t="s">
        <v>5183</v>
      </c>
      <c r="C9" s="161" t="s">
        <v>136</v>
      </c>
      <c r="D9" s="161"/>
      <c r="E9" s="187"/>
      <c r="F9" s="190">
        <f t="shared" si="0"/>
        <v>0</v>
      </c>
      <c r="G9" s="307" t="s">
        <v>5398</v>
      </c>
    </row>
    <row r="10" spans="1:7" ht="52.8" x14ac:dyDescent="0.25">
      <c r="A10" s="192" t="s">
        <v>3500</v>
      </c>
      <c r="B10" s="284" t="s">
        <v>5184</v>
      </c>
      <c r="C10" s="161" t="s">
        <v>136</v>
      </c>
      <c r="D10" s="161"/>
      <c r="E10" s="187"/>
      <c r="F10" s="190">
        <f t="shared" si="0"/>
        <v>0</v>
      </c>
      <c r="G10" s="307" t="s">
        <v>5398</v>
      </c>
    </row>
    <row r="11" spans="1:7" ht="26.4" x14ac:dyDescent="0.25">
      <c r="A11" s="192" t="s">
        <v>3501</v>
      </c>
      <c r="B11" s="284" t="s">
        <v>5185</v>
      </c>
      <c r="C11" s="161" t="s">
        <v>2269</v>
      </c>
      <c r="D11" s="161"/>
      <c r="E11" s="187"/>
      <c r="F11" s="190">
        <f t="shared" si="0"/>
        <v>0</v>
      </c>
      <c r="G11" s="307" t="s">
        <v>5398</v>
      </c>
    </row>
    <row r="12" spans="1:7" ht="52.8" x14ac:dyDescent="0.25">
      <c r="A12" s="192" t="s">
        <v>3502</v>
      </c>
      <c r="B12" s="284" t="s">
        <v>5186</v>
      </c>
      <c r="C12" s="161" t="s">
        <v>136</v>
      </c>
      <c r="D12" s="161"/>
      <c r="E12" s="187"/>
      <c r="F12" s="190">
        <f t="shared" si="0"/>
        <v>0</v>
      </c>
      <c r="G12" s="307" t="s">
        <v>5398</v>
      </c>
    </row>
    <row r="13" spans="1:7" ht="52.8" x14ac:dyDescent="0.25">
      <c r="A13" s="192" t="s">
        <v>3503</v>
      </c>
      <c r="B13" s="284" t="s">
        <v>5187</v>
      </c>
      <c r="C13" s="161" t="s">
        <v>136</v>
      </c>
      <c r="D13" s="161"/>
      <c r="E13" s="187"/>
      <c r="F13" s="190">
        <f t="shared" si="0"/>
        <v>0</v>
      </c>
      <c r="G13" s="307" t="s">
        <v>5398</v>
      </c>
    </row>
    <row r="14" spans="1:7" ht="26.4" x14ac:dyDescent="0.25">
      <c r="A14" s="192" t="s">
        <v>3504</v>
      </c>
      <c r="B14" s="284" t="s">
        <v>5188</v>
      </c>
      <c r="C14" s="161" t="s">
        <v>2269</v>
      </c>
      <c r="D14" s="161"/>
      <c r="E14" s="187"/>
      <c r="F14" s="190">
        <f t="shared" si="0"/>
        <v>0</v>
      </c>
      <c r="G14" s="307" t="s">
        <v>5398</v>
      </c>
    </row>
    <row r="15" spans="1:7" ht="52.8" x14ac:dyDescent="0.25">
      <c r="A15" s="192" t="s">
        <v>3505</v>
      </c>
      <c r="B15" s="284" t="s">
        <v>5189</v>
      </c>
      <c r="C15" s="161" t="s">
        <v>136</v>
      </c>
      <c r="D15" s="161"/>
      <c r="E15" s="187"/>
      <c r="F15" s="190">
        <f t="shared" si="0"/>
        <v>0</v>
      </c>
      <c r="G15" s="307" t="s">
        <v>5398</v>
      </c>
    </row>
    <row r="16" spans="1:7" ht="52.8" x14ac:dyDescent="0.25">
      <c r="A16" s="192" t="s">
        <v>3506</v>
      </c>
      <c r="B16" s="284" t="s">
        <v>5190</v>
      </c>
      <c r="C16" s="161" t="s">
        <v>136</v>
      </c>
      <c r="D16" s="161"/>
      <c r="E16" s="187"/>
      <c r="F16" s="190">
        <f t="shared" si="0"/>
        <v>0</v>
      </c>
      <c r="G16" s="307" t="s">
        <v>5398</v>
      </c>
    </row>
    <row r="17" spans="1:7" x14ac:dyDescent="0.25">
      <c r="A17" s="192"/>
      <c r="B17" s="159"/>
      <c r="C17" s="17"/>
      <c r="D17" s="17"/>
      <c r="E17" s="191"/>
      <c r="F17" s="190"/>
    </row>
    <row r="18" spans="1:7" x14ac:dyDescent="0.25">
      <c r="A18" s="192"/>
      <c r="B18" s="157"/>
      <c r="C18" s="17"/>
      <c r="D18" s="17"/>
      <c r="E18" s="191"/>
      <c r="F18" s="190"/>
      <c r="G18" s="323" t="s">
        <v>5421</v>
      </c>
    </row>
    <row r="19" spans="1:7" x14ac:dyDescent="0.25">
      <c r="A19" s="64"/>
      <c r="B19" s="60"/>
      <c r="C19"/>
      <c r="D19" s="17"/>
      <c r="E19" s="191"/>
      <c r="F19" s="190"/>
    </row>
    <row r="20" spans="1:7" x14ac:dyDescent="0.25">
      <c r="A20" s="168" t="s">
        <v>34</v>
      </c>
      <c r="B20" s="168"/>
      <c r="C20" s="179"/>
      <c r="D20" s="183"/>
      <c r="E20" s="174"/>
      <c r="F20" s="174">
        <f>SUM(F5:F19)</f>
        <v>0</v>
      </c>
    </row>
    <row r="1048296" spans="3:3" x14ac:dyDescent="0.25">
      <c r="C1048296" s="53"/>
    </row>
  </sheetData>
  <mergeCells count="1">
    <mergeCell ref="C1:F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9720F-75CC-4E82-B2D9-DFF58A8B83D0}">
  <dimension ref="A1:G1048291"/>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3507</v>
      </c>
      <c r="B1" s="40"/>
      <c r="C1" s="774" t="s">
        <v>3508</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95"/>
      <c r="F3" s="89"/>
    </row>
    <row r="4" spans="1:7" x14ac:dyDescent="0.25">
      <c r="A4" s="192"/>
      <c r="B4" s="64"/>
      <c r="C4" s="17"/>
      <c r="D4" s="17"/>
      <c r="E4" s="191"/>
      <c r="F4" s="190"/>
    </row>
    <row r="5" spans="1:7" ht="26.4" x14ac:dyDescent="0.25">
      <c r="A5" s="192" t="s">
        <v>5530</v>
      </c>
      <c r="B5" s="150" t="s">
        <v>3509</v>
      </c>
      <c r="C5" s="161" t="s">
        <v>124</v>
      </c>
      <c r="D5" s="161"/>
      <c r="E5" s="187"/>
      <c r="F5" s="190">
        <f t="shared" ref="F5:F11" si="0">D5*E5</f>
        <v>0</v>
      </c>
    </row>
    <row r="6" spans="1:7" ht="26.4" x14ac:dyDescent="0.25">
      <c r="A6" s="192" t="s">
        <v>3510</v>
      </c>
      <c r="B6" s="57" t="s">
        <v>5192</v>
      </c>
      <c r="C6" s="161" t="s">
        <v>2269</v>
      </c>
      <c r="D6" s="161"/>
      <c r="E6" s="187"/>
      <c r="F6" s="190">
        <f t="shared" si="0"/>
        <v>0</v>
      </c>
    </row>
    <row r="7" spans="1:7" ht="26.4" x14ac:dyDescent="0.25">
      <c r="A7" s="192" t="s">
        <v>3511</v>
      </c>
      <c r="B7" s="57" t="s">
        <v>3512</v>
      </c>
      <c r="C7" s="229" t="s">
        <v>3513</v>
      </c>
      <c r="D7" s="161"/>
      <c r="E7" s="187"/>
      <c r="F7" s="190">
        <f t="shared" si="0"/>
        <v>0</v>
      </c>
    </row>
    <row r="8" spans="1:7" ht="26.4" x14ac:dyDescent="0.25">
      <c r="A8" s="192" t="s">
        <v>3514</v>
      </c>
      <c r="B8" s="57" t="s">
        <v>5193</v>
      </c>
      <c r="C8" s="161" t="s">
        <v>2269</v>
      </c>
      <c r="D8" s="161"/>
      <c r="E8" s="187"/>
      <c r="F8" s="190">
        <f t="shared" si="0"/>
        <v>0</v>
      </c>
    </row>
    <row r="9" spans="1:7" ht="26.4" x14ac:dyDescent="0.25">
      <c r="A9" s="192" t="s">
        <v>3515</v>
      </c>
      <c r="B9" s="57" t="s">
        <v>3516</v>
      </c>
      <c r="C9" s="161" t="s">
        <v>136</v>
      </c>
      <c r="D9" s="161"/>
      <c r="E9" s="187"/>
      <c r="F9" s="190">
        <f t="shared" si="0"/>
        <v>0</v>
      </c>
    </row>
    <row r="10" spans="1:7" ht="26.4" x14ac:dyDescent="0.25">
      <c r="A10" s="192" t="s">
        <v>3517</v>
      </c>
      <c r="B10" s="57" t="s">
        <v>5191</v>
      </c>
      <c r="C10" s="161" t="s">
        <v>2269</v>
      </c>
      <c r="D10" s="161"/>
      <c r="E10" s="187"/>
      <c r="F10" s="190">
        <f t="shared" si="0"/>
        <v>0</v>
      </c>
    </row>
    <row r="11" spans="1:7" ht="26.4" x14ac:dyDescent="0.25">
      <c r="A11" s="192" t="s">
        <v>3518</v>
      </c>
      <c r="B11" s="57" t="s">
        <v>3519</v>
      </c>
      <c r="C11" s="161" t="s">
        <v>136</v>
      </c>
      <c r="D11" s="161"/>
      <c r="E11" s="187"/>
      <c r="F11" s="190">
        <f t="shared" si="0"/>
        <v>0</v>
      </c>
    </row>
    <row r="12" spans="1:7" ht="26.4" x14ac:dyDescent="0.25">
      <c r="A12" s="192" t="s">
        <v>5527</v>
      </c>
      <c r="B12" s="57" t="s">
        <v>5528</v>
      </c>
      <c r="C12" s="161" t="s">
        <v>5529</v>
      </c>
      <c r="D12" s="17" t="s">
        <v>4220</v>
      </c>
      <c r="E12" s="17" t="s">
        <v>4221</v>
      </c>
      <c r="F12" s="188"/>
    </row>
    <row r="13" spans="1:7" x14ac:dyDescent="0.25">
      <c r="A13" s="230"/>
      <c r="B13" s="231"/>
      <c r="C13" s="228"/>
      <c r="D13" s="17"/>
      <c r="E13" s="191"/>
      <c r="F13" s="190"/>
      <c r="G13" s="323" t="s">
        <v>5421</v>
      </c>
    </row>
    <row r="14" spans="1:7" x14ac:dyDescent="0.25">
      <c r="A14" s="64"/>
      <c r="B14" s="60"/>
      <c r="C14" s="153"/>
      <c r="D14" s="17"/>
      <c r="E14" s="191"/>
      <c r="F14" s="190"/>
    </row>
    <row r="15" spans="1:7" x14ac:dyDescent="0.25">
      <c r="A15" s="168" t="s">
        <v>34</v>
      </c>
      <c r="B15" s="168"/>
      <c r="C15" s="179"/>
      <c r="D15" s="185"/>
      <c r="E15" s="198"/>
      <c r="F15" s="174">
        <f>SUM(F5:F14)</f>
        <v>0</v>
      </c>
    </row>
    <row r="1048291" spans="3:3" x14ac:dyDescent="0.25">
      <c r="C1048291" s="53"/>
    </row>
  </sheetData>
  <mergeCells count="1">
    <mergeCell ref="C1:F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AC16B-FC7D-4EAC-86CE-422AE14D47C6}">
  <dimension ref="A1:G1048290"/>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3520</v>
      </c>
      <c r="B1" s="40"/>
      <c r="C1" s="774" t="s">
        <v>3521</v>
      </c>
      <c r="D1" s="774"/>
      <c r="E1" s="774"/>
      <c r="F1" s="774"/>
    </row>
    <row r="2" spans="1:7" x14ac:dyDescent="0.25">
      <c r="A2" s="42" t="s">
        <v>0</v>
      </c>
      <c r="B2" s="43" t="s">
        <v>1</v>
      </c>
      <c r="C2" s="43" t="s">
        <v>2</v>
      </c>
      <c r="D2" s="43" t="s">
        <v>3</v>
      </c>
      <c r="E2" s="43" t="s">
        <v>4</v>
      </c>
      <c r="F2" s="43" t="s">
        <v>5</v>
      </c>
      <c r="G2" s="306" t="s">
        <v>5399</v>
      </c>
    </row>
    <row r="3" spans="1:7" x14ac:dyDescent="0.25">
      <c r="A3" s="44"/>
      <c r="B3" s="45"/>
      <c r="C3" s="46"/>
      <c r="D3" s="46"/>
      <c r="E3" s="45"/>
      <c r="F3" s="45"/>
    </row>
    <row r="4" spans="1:7" x14ac:dyDescent="0.25">
      <c r="A4" s="192"/>
      <c r="B4" s="64"/>
      <c r="C4" s="161"/>
      <c r="D4" s="161"/>
      <c r="E4" s="188"/>
      <c r="F4" s="188"/>
    </row>
    <row r="5" spans="1:7" ht="25.5" customHeight="1" x14ac:dyDescent="0.25">
      <c r="A5" s="192"/>
      <c r="B5" s="128" t="s">
        <v>3522</v>
      </c>
      <c r="C5" s="17"/>
      <c r="D5" s="17"/>
      <c r="E5" s="190"/>
      <c r="F5" s="190"/>
    </row>
    <row r="6" spans="1:7" x14ac:dyDescent="0.25">
      <c r="A6" s="192"/>
      <c r="B6" s="57"/>
      <c r="C6" s="17"/>
      <c r="D6" s="17"/>
      <c r="E6" s="190"/>
      <c r="F6" s="190"/>
    </row>
    <row r="7" spans="1:7" x14ac:dyDescent="0.25">
      <c r="A7" s="192"/>
      <c r="B7" s="57"/>
      <c r="C7" s="232"/>
      <c r="D7" s="17"/>
      <c r="E7" s="190"/>
      <c r="F7" s="190"/>
    </row>
    <row r="8" spans="1:7" x14ac:dyDescent="0.25">
      <c r="A8" s="192"/>
      <c r="B8" s="57"/>
      <c r="C8" s="17"/>
      <c r="D8" s="17"/>
      <c r="E8" s="190"/>
      <c r="F8" s="190"/>
    </row>
    <row r="9" spans="1:7" x14ac:dyDescent="0.25">
      <c r="A9" s="192"/>
      <c r="B9" s="57"/>
      <c r="C9" s="17"/>
      <c r="D9" s="17"/>
      <c r="E9" s="190"/>
      <c r="F9" s="190"/>
    </row>
    <row r="10" spans="1:7" x14ac:dyDescent="0.25">
      <c r="A10" s="192"/>
      <c r="B10" s="57"/>
      <c r="C10" s="17"/>
      <c r="D10" s="17"/>
      <c r="E10" s="190"/>
      <c r="F10" s="190"/>
    </row>
    <row r="11" spans="1:7" x14ac:dyDescent="0.25">
      <c r="A11" s="192"/>
      <c r="B11" s="57"/>
      <c r="C11" s="17"/>
      <c r="D11" s="17"/>
      <c r="E11" s="190"/>
      <c r="F11" s="190"/>
      <c r="G11" s="323" t="s">
        <v>5421</v>
      </c>
    </row>
    <row r="12" spans="1:7" x14ac:dyDescent="0.25">
      <c r="A12" s="192"/>
      <c r="B12" s="157"/>
      <c r="C12" s="17"/>
      <c r="D12" s="17"/>
      <c r="E12" s="190"/>
      <c r="F12" s="190"/>
    </row>
    <row r="13" spans="1:7" x14ac:dyDescent="0.25">
      <c r="A13" s="64"/>
      <c r="B13" s="60"/>
      <c r="C13" s="202"/>
      <c r="D13" s="15"/>
      <c r="E13" s="190"/>
      <c r="F13" s="190"/>
    </row>
    <row r="14" spans="1:7" x14ac:dyDescent="0.25">
      <c r="A14" s="168" t="s">
        <v>34</v>
      </c>
      <c r="B14" s="168"/>
      <c r="C14" s="210"/>
      <c r="D14" s="168"/>
      <c r="E14" s="211"/>
      <c r="F14" s="174">
        <f>SUM(F5:F13)</f>
        <v>0</v>
      </c>
    </row>
    <row r="1048290" spans="3:3" x14ac:dyDescent="0.25">
      <c r="C1048290" s="53"/>
    </row>
  </sheetData>
  <mergeCells count="1">
    <mergeCell ref="C1:F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29165-5B65-4C7F-92A5-5DA6981EBED2}">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3523</v>
      </c>
      <c r="B1" s="40"/>
      <c r="C1" s="40"/>
      <c r="D1" s="774" t="s">
        <v>3524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26.4" x14ac:dyDescent="0.25">
      <c r="A5" s="192" t="s">
        <v>3525</v>
      </c>
      <c r="B5" s="192"/>
      <c r="C5" s="291" t="s">
        <v>3526</v>
      </c>
      <c r="D5" s="161" t="s">
        <v>33</v>
      </c>
      <c r="E5" s="17" t="s">
        <v>4220</v>
      </c>
      <c r="F5" s="17" t="s">
        <v>4221</v>
      </c>
      <c r="G5" s="188"/>
    </row>
    <row r="6" spans="1:8" ht="52.8" x14ac:dyDescent="0.25">
      <c r="A6" s="192" t="s">
        <v>3527</v>
      </c>
      <c r="B6" s="192"/>
      <c r="C6" s="291" t="s">
        <v>5194</v>
      </c>
      <c r="D6" s="161" t="s">
        <v>429</v>
      </c>
      <c r="E6" s="161"/>
      <c r="F6" s="187"/>
      <c r="G6" s="190">
        <f>E6*F6</f>
        <v>0</v>
      </c>
      <c r="H6" s="307" t="s">
        <v>5398</v>
      </c>
    </row>
    <row r="7" spans="1:8" ht="26.4" x14ac:dyDescent="0.25">
      <c r="A7" s="192" t="s">
        <v>3528</v>
      </c>
      <c r="B7" s="192"/>
      <c r="C7" s="284" t="s">
        <v>5195</v>
      </c>
      <c r="D7" s="161" t="s">
        <v>4200</v>
      </c>
      <c r="E7" s="161"/>
      <c r="F7" s="187"/>
      <c r="G7" s="190">
        <f>E7*F7</f>
        <v>0</v>
      </c>
      <c r="H7" s="307" t="s">
        <v>5398</v>
      </c>
    </row>
    <row r="8" spans="1:8" ht="39.6" x14ac:dyDescent="0.25">
      <c r="A8" s="192" t="s">
        <v>3529</v>
      </c>
      <c r="B8" s="192"/>
      <c r="C8" s="291" t="s">
        <v>5196</v>
      </c>
      <c r="D8" s="161" t="s">
        <v>136</v>
      </c>
      <c r="E8" s="161"/>
      <c r="F8" s="187"/>
      <c r="G8" s="190">
        <f>E8*F8</f>
        <v>0</v>
      </c>
      <c r="H8" s="307" t="s">
        <v>5398</v>
      </c>
    </row>
    <row r="9" spans="1:8" ht="26.4" x14ac:dyDescent="0.25">
      <c r="A9" s="192" t="s">
        <v>3530</v>
      </c>
      <c r="B9" s="192"/>
      <c r="C9" s="291" t="s">
        <v>5197</v>
      </c>
      <c r="D9" s="161" t="s">
        <v>136</v>
      </c>
      <c r="E9" s="161"/>
      <c r="F9" s="187"/>
      <c r="G9" s="190">
        <f>E9*F9</f>
        <v>0</v>
      </c>
      <c r="H9" s="307" t="s">
        <v>5398</v>
      </c>
    </row>
    <row r="10" spans="1:8" ht="26.4" x14ac:dyDescent="0.25">
      <c r="A10" s="192" t="s">
        <v>3531</v>
      </c>
      <c r="B10" s="192"/>
      <c r="C10" s="159" t="s">
        <v>3532</v>
      </c>
      <c r="D10" s="161" t="s">
        <v>33</v>
      </c>
      <c r="E10" s="17" t="s">
        <v>4220</v>
      </c>
      <c r="F10" s="17" t="s">
        <v>4221</v>
      </c>
      <c r="G10" s="188"/>
    </row>
    <row r="11" spans="1:8" x14ac:dyDescent="0.25">
      <c r="A11" s="192" t="s">
        <v>3533</v>
      </c>
      <c r="B11" s="192"/>
      <c r="C11" s="159" t="s">
        <v>3534</v>
      </c>
      <c r="D11" s="161" t="s">
        <v>33</v>
      </c>
      <c r="E11" s="17" t="s">
        <v>4220</v>
      </c>
      <c r="F11" s="17" t="s">
        <v>4221</v>
      </c>
      <c r="G11" s="188"/>
    </row>
    <row r="12" spans="1:8" x14ac:dyDescent="0.25">
      <c r="A12" s="192" t="s">
        <v>3535</v>
      </c>
      <c r="B12" s="192"/>
      <c r="C12" s="159" t="s">
        <v>3536</v>
      </c>
      <c r="D12" s="17"/>
      <c r="E12" s="17"/>
      <c r="F12" s="17"/>
      <c r="G12" s="189"/>
    </row>
    <row r="13" spans="1:8" x14ac:dyDescent="0.25">
      <c r="A13" s="192"/>
      <c r="B13" s="192" t="s">
        <v>3537</v>
      </c>
      <c r="C13" s="160" t="s">
        <v>3539</v>
      </c>
      <c r="D13" s="161" t="s">
        <v>33</v>
      </c>
      <c r="E13" s="161" t="s">
        <v>4220</v>
      </c>
      <c r="F13" s="161" t="s">
        <v>4221</v>
      </c>
      <c r="G13" s="188"/>
    </row>
    <row r="14" spans="1:8" x14ac:dyDescent="0.25">
      <c r="A14" s="192"/>
      <c r="B14" s="192" t="s">
        <v>3538</v>
      </c>
      <c r="C14" s="160" t="s">
        <v>3540</v>
      </c>
      <c r="D14" s="161" t="s">
        <v>33</v>
      </c>
      <c r="E14" s="161" t="s">
        <v>4220</v>
      </c>
      <c r="F14" s="161" t="s">
        <v>4221</v>
      </c>
      <c r="G14" s="188"/>
    </row>
    <row r="15" spans="1:8" x14ac:dyDescent="0.25">
      <c r="A15" s="192"/>
      <c r="B15" s="192"/>
      <c r="C15" s="57"/>
      <c r="D15" s="17"/>
      <c r="E15" s="17"/>
      <c r="F15" s="17"/>
      <c r="G15" s="186"/>
    </row>
    <row r="16" spans="1:8" x14ac:dyDescent="0.25">
      <c r="A16" s="230"/>
      <c r="B16" s="192"/>
      <c r="C16" s="233"/>
      <c r="D16" s="228"/>
      <c r="E16" s="17"/>
      <c r="F16" s="17"/>
      <c r="G16" s="186"/>
      <c r="H16" s="323" t="s">
        <v>5421</v>
      </c>
    </row>
    <row r="17" spans="1:7" x14ac:dyDescent="0.25">
      <c r="A17" s="64"/>
      <c r="B17" s="64"/>
      <c r="C17" s="60"/>
      <c r="D17" s="153"/>
      <c r="E17" s="15"/>
      <c r="F17" s="15"/>
      <c r="G17" s="186"/>
    </row>
    <row r="18" spans="1:7" x14ac:dyDescent="0.25">
      <c r="A18" s="168" t="s">
        <v>34</v>
      </c>
      <c r="B18" s="168"/>
      <c r="C18" s="168"/>
      <c r="D18" s="179"/>
      <c r="E18" s="183"/>
      <c r="F18" s="183"/>
      <c r="G18" s="174">
        <f>SUM(G5:G17)</f>
        <v>0</v>
      </c>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DE1F1-0971-463C-8961-1195CE8C2225}">
  <dimension ref="A1:I1048366"/>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3541</v>
      </c>
      <c r="B1" s="40"/>
      <c r="C1" s="40"/>
      <c r="D1" s="40"/>
      <c r="E1" s="774" t="s">
        <v>3542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5"/>
    </row>
    <row r="4" spans="1:9" x14ac:dyDescent="0.25">
      <c r="A4" s="192"/>
      <c r="B4" s="192"/>
      <c r="C4" s="193"/>
      <c r="D4" s="64"/>
      <c r="E4" s="17"/>
      <c r="F4" s="17"/>
      <c r="G4" s="15"/>
      <c r="H4" s="15"/>
    </row>
    <row r="5" spans="1:9" ht="66" x14ac:dyDescent="0.25">
      <c r="A5" s="192" t="s">
        <v>3543</v>
      </c>
      <c r="B5" s="192"/>
      <c r="C5" s="193"/>
      <c r="D5" s="285" t="s">
        <v>5198</v>
      </c>
      <c r="E5" s="161" t="s">
        <v>33</v>
      </c>
      <c r="F5" s="17" t="s">
        <v>4220</v>
      </c>
      <c r="G5" s="17" t="s">
        <v>4221</v>
      </c>
      <c r="H5" s="188"/>
      <c r="I5" s="307" t="s">
        <v>5398</v>
      </c>
    </row>
    <row r="6" spans="1:9" x14ac:dyDescent="0.25">
      <c r="A6" s="192" t="s">
        <v>3544</v>
      </c>
      <c r="B6" s="192"/>
      <c r="C6" s="193"/>
      <c r="D6" s="301" t="s">
        <v>3545</v>
      </c>
      <c r="E6" s="17"/>
      <c r="F6" s="17"/>
      <c r="G6" s="17"/>
      <c r="H6" s="190"/>
    </row>
    <row r="7" spans="1:9" ht="26.4" x14ac:dyDescent="0.25">
      <c r="A7" s="192"/>
      <c r="B7" s="192" t="s">
        <v>3546</v>
      </c>
      <c r="C7" s="193"/>
      <c r="D7" s="290" t="s">
        <v>3548</v>
      </c>
      <c r="E7" s="161" t="s">
        <v>425</v>
      </c>
      <c r="F7" s="17" t="s">
        <v>4222</v>
      </c>
      <c r="G7" s="17" t="s">
        <v>818</v>
      </c>
      <c r="H7" s="188"/>
    </row>
    <row r="8" spans="1:9" ht="26.4" x14ac:dyDescent="0.25">
      <c r="A8" s="192"/>
      <c r="B8" s="192" t="s">
        <v>3547</v>
      </c>
      <c r="C8" s="193"/>
      <c r="D8" s="278" t="s">
        <v>3549</v>
      </c>
      <c r="E8" s="209" t="s">
        <v>361</v>
      </c>
      <c r="F8" s="191">
        <f>H7</f>
        <v>0</v>
      </c>
      <c r="G8" s="195"/>
      <c r="H8" s="190">
        <f>F8*G8</f>
        <v>0</v>
      </c>
    </row>
    <row r="9" spans="1:9" x14ac:dyDescent="0.25">
      <c r="A9" s="192" t="s">
        <v>3550</v>
      </c>
      <c r="B9" s="192"/>
      <c r="C9" s="193"/>
      <c r="D9" s="291" t="s">
        <v>3551</v>
      </c>
      <c r="E9" s="17"/>
      <c r="F9" s="17"/>
      <c r="G9" s="191"/>
      <c r="H9" s="190"/>
    </row>
    <row r="10" spans="1:9" ht="26.4" x14ac:dyDescent="0.25">
      <c r="A10" s="192"/>
      <c r="B10" s="192" t="s">
        <v>3552</v>
      </c>
      <c r="C10" s="193"/>
      <c r="D10" s="290" t="s">
        <v>3553</v>
      </c>
      <c r="E10" s="17"/>
      <c r="F10" s="17"/>
      <c r="G10" s="191"/>
      <c r="H10" s="190"/>
    </row>
    <row r="11" spans="1:9" ht="15.6" x14ac:dyDescent="0.25">
      <c r="A11" s="192"/>
      <c r="B11" s="192"/>
      <c r="C11" s="193" t="s">
        <v>37</v>
      </c>
      <c r="D11" s="290" t="s">
        <v>4399</v>
      </c>
      <c r="E11" s="161" t="s">
        <v>124</v>
      </c>
      <c r="F11" s="161"/>
      <c r="G11" s="187"/>
      <c r="H11" s="190">
        <f t="shared" ref="H11:H17" si="0">F11*G11</f>
        <v>0</v>
      </c>
    </row>
    <row r="12" spans="1:9" ht="15.6" x14ac:dyDescent="0.25">
      <c r="A12" s="192"/>
      <c r="B12" s="192"/>
      <c r="C12" s="193" t="s">
        <v>39</v>
      </c>
      <c r="D12" s="290" t="s">
        <v>4400</v>
      </c>
      <c r="E12" s="161" t="s">
        <v>124</v>
      </c>
      <c r="F12" s="161"/>
      <c r="G12" s="187"/>
      <c r="H12" s="190">
        <f t="shared" si="0"/>
        <v>0</v>
      </c>
    </row>
    <row r="13" spans="1:9" ht="15.6" x14ac:dyDescent="0.25">
      <c r="A13" s="192"/>
      <c r="B13" s="192"/>
      <c r="C13" s="193" t="s">
        <v>59</v>
      </c>
      <c r="D13" s="290" t="s">
        <v>4272</v>
      </c>
      <c r="E13" s="161" t="s">
        <v>124</v>
      </c>
      <c r="F13" s="161"/>
      <c r="G13" s="187"/>
      <c r="H13" s="190">
        <f t="shared" si="0"/>
        <v>0</v>
      </c>
      <c r="I13" s="307" t="s">
        <v>5398</v>
      </c>
    </row>
    <row r="14" spans="1:9" ht="26.4" x14ac:dyDescent="0.25">
      <c r="A14" s="192"/>
      <c r="B14" s="192" t="s">
        <v>3554</v>
      </c>
      <c r="C14" s="193"/>
      <c r="D14" s="290" t="s">
        <v>3555</v>
      </c>
      <c r="E14" s="161" t="s">
        <v>124</v>
      </c>
      <c r="F14" s="161"/>
      <c r="G14" s="187"/>
      <c r="H14" s="190">
        <f t="shared" si="0"/>
        <v>0</v>
      </c>
    </row>
    <row r="15" spans="1:9" ht="39.6" x14ac:dyDescent="0.25">
      <c r="A15" s="192"/>
      <c r="B15" s="192" t="s">
        <v>3559</v>
      </c>
      <c r="C15" s="193"/>
      <c r="D15" s="290" t="s">
        <v>3556</v>
      </c>
      <c r="E15" s="161" t="s">
        <v>124</v>
      </c>
      <c r="F15" s="161"/>
      <c r="G15" s="187"/>
      <c r="H15" s="190">
        <f t="shared" si="0"/>
        <v>0</v>
      </c>
    </row>
    <row r="16" spans="1:9" ht="26.4" x14ac:dyDescent="0.25">
      <c r="A16" s="192"/>
      <c r="B16" s="192" t="s">
        <v>3560</v>
      </c>
      <c r="C16" s="193"/>
      <c r="D16" s="290" t="s">
        <v>3557</v>
      </c>
      <c r="E16" s="161" t="s">
        <v>124</v>
      </c>
      <c r="F16" s="161"/>
      <c r="G16" s="187"/>
      <c r="H16" s="190">
        <f t="shared" si="0"/>
        <v>0</v>
      </c>
    </row>
    <row r="17" spans="1:9" ht="26.4" x14ac:dyDescent="0.25">
      <c r="A17" s="192"/>
      <c r="B17" s="192" t="s">
        <v>3561</v>
      </c>
      <c r="C17" s="193"/>
      <c r="D17" s="290" t="s">
        <v>3558</v>
      </c>
      <c r="E17" s="161" t="s">
        <v>124</v>
      </c>
      <c r="F17" s="161"/>
      <c r="G17" s="187"/>
      <c r="H17" s="190">
        <f t="shared" si="0"/>
        <v>0</v>
      </c>
    </row>
    <row r="18" spans="1:9" x14ac:dyDescent="0.25">
      <c r="A18" s="192" t="s">
        <v>3562</v>
      </c>
      <c r="B18" s="192"/>
      <c r="C18" s="193"/>
      <c r="D18" s="291" t="s">
        <v>5201</v>
      </c>
      <c r="E18" s="17"/>
      <c r="F18" s="17"/>
      <c r="G18" s="191"/>
      <c r="H18" s="190"/>
    </row>
    <row r="19" spans="1:9" ht="26.4" x14ac:dyDescent="0.25">
      <c r="A19" s="192"/>
      <c r="B19" s="192" t="s">
        <v>3563</v>
      </c>
      <c r="C19" s="193"/>
      <c r="D19" s="283" t="s">
        <v>3566</v>
      </c>
      <c r="E19" s="17"/>
      <c r="F19" s="17"/>
      <c r="G19" s="191"/>
      <c r="H19" s="190"/>
    </row>
    <row r="20" spans="1:9" ht="15.6" x14ac:dyDescent="0.25">
      <c r="A20" s="192"/>
      <c r="B20" s="192"/>
      <c r="C20" s="193" t="s">
        <v>37</v>
      </c>
      <c r="D20" s="278" t="s">
        <v>4399</v>
      </c>
      <c r="E20" s="161" t="s">
        <v>124</v>
      </c>
      <c r="F20" s="161"/>
      <c r="G20" s="187"/>
      <c r="H20" s="190">
        <f>F20*G20</f>
        <v>0</v>
      </c>
      <c r="I20" s="307" t="s">
        <v>5398</v>
      </c>
    </row>
    <row r="21" spans="1:9" ht="26.4" x14ac:dyDescent="0.25">
      <c r="A21" s="192"/>
      <c r="B21" s="192" t="s">
        <v>3564</v>
      </c>
      <c r="C21" s="193"/>
      <c r="D21" s="278" t="s">
        <v>3567</v>
      </c>
      <c r="E21" s="161" t="s">
        <v>124</v>
      </c>
      <c r="F21" s="161"/>
      <c r="G21" s="187"/>
      <c r="H21" s="190">
        <f>F21*G21</f>
        <v>0</v>
      </c>
    </row>
    <row r="22" spans="1:9" ht="39.6" x14ac:dyDescent="0.25">
      <c r="A22" s="192"/>
      <c r="B22" s="192" t="s">
        <v>3565</v>
      </c>
      <c r="C22" s="193"/>
      <c r="D22" s="278" t="s">
        <v>3568</v>
      </c>
      <c r="E22" s="161" t="s">
        <v>124</v>
      </c>
      <c r="F22" s="161"/>
      <c r="G22" s="187"/>
      <c r="H22" s="190">
        <f>F22*G22</f>
        <v>0</v>
      </c>
    </row>
    <row r="23" spans="1:9" ht="26.4" x14ac:dyDescent="0.25">
      <c r="A23" s="192" t="s">
        <v>3569</v>
      </c>
      <c r="B23" s="192"/>
      <c r="C23" s="193"/>
      <c r="D23" s="291" t="s">
        <v>5405</v>
      </c>
      <c r="E23" s="161" t="s">
        <v>124</v>
      </c>
      <c r="F23" s="161"/>
      <c r="G23" s="187"/>
      <c r="H23" s="190">
        <f>F23*G23</f>
        <v>0</v>
      </c>
    </row>
    <row r="24" spans="1:9" x14ac:dyDescent="0.25">
      <c r="A24" s="192" t="s">
        <v>3570</v>
      </c>
      <c r="B24" s="192"/>
      <c r="C24" s="193"/>
      <c r="D24" s="291" t="s">
        <v>3082</v>
      </c>
      <c r="E24" s="17"/>
      <c r="F24" s="17"/>
      <c r="G24" s="191"/>
      <c r="H24" s="190"/>
    </row>
    <row r="25" spans="1:9" x14ac:dyDescent="0.25">
      <c r="A25" s="192"/>
      <c r="B25" s="192" t="s">
        <v>3571</v>
      </c>
      <c r="C25" s="193"/>
      <c r="D25" s="281" t="s">
        <v>3083</v>
      </c>
      <c r="E25" s="161" t="s">
        <v>33</v>
      </c>
      <c r="F25" s="17" t="s">
        <v>4220</v>
      </c>
      <c r="G25" s="17" t="s">
        <v>4221</v>
      </c>
      <c r="H25" s="188"/>
    </row>
    <row r="26" spans="1:9" x14ac:dyDescent="0.25">
      <c r="A26" s="192"/>
      <c r="B26" s="192" t="s">
        <v>3573</v>
      </c>
      <c r="C26" s="193"/>
      <c r="D26" s="281" t="s">
        <v>3572</v>
      </c>
      <c r="E26" s="161" t="s">
        <v>33</v>
      </c>
      <c r="F26" s="17" t="s">
        <v>4220</v>
      </c>
      <c r="G26" s="17" t="s">
        <v>4221</v>
      </c>
      <c r="H26" s="188"/>
    </row>
    <row r="27" spans="1:9" x14ac:dyDescent="0.25">
      <c r="A27" s="192" t="s">
        <v>3574</v>
      </c>
      <c r="B27" s="192"/>
      <c r="C27" s="193"/>
      <c r="D27" s="291" t="s">
        <v>3575</v>
      </c>
      <c r="E27" s="17"/>
      <c r="F27" s="17"/>
      <c r="G27" s="191"/>
      <c r="H27" s="190"/>
    </row>
    <row r="28" spans="1:9" ht="15.6" x14ac:dyDescent="0.25">
      <c r="A28" s="192"/>
      <c r="B28" s="192" t="s">
        <v>3576</v>
      </c>
      <c r="C28" s="193"/>
      <c r="D28" s="290" t="s">
        <v>3579</v>
      </c>
      <c r="E28" s="161" t="s">
        <v>124</v>
      </c>
      <c r="F28" s="161"/>
      <c r="G28" s="187"/>
      <c r="H28" s="190">
        <f>F28*G28</f>
        <v>0</v>
      </c>
    </row>
    <row r="29" spans="1:9" ht="15.6" x14ac:dyDescent="0.25">
      <c r="A29" s="192"/>
      <c r="B29" s="192" t="s">
        <v>3577</v>
      </c>
      <c r="C29" s="193"/>
      <c r="D29" s="290" t="s">
        <v>3580</v>
      </c>
      <c r="E29" s="161" t="s">
        <v>124</v>
      </c>
      <c r="F29" s="161"/>
      <c r="G29" s="187"/>
      <c r="H29" s="190">
        <f>F29*G29</f>
        <v>0</v>
      </c>
    </row>
    <row r="30" spans="1:9" ht="15.6" x14ac:dyDescent="0.25">
      <c r="A30" s="192"/>
      <c r="B30" s="192" t="s">
        <v>3578</v>
      </c>
      <c r="C30" s="193"/>
      <c r="D30" s="290" t="s">
        <v>3581</v>
      </c>
      <c r="E30" s="161" t="s">
        <v>124</v>
      </c>
      <c r="F30" s="161"/>
      <c r="G30" s="187"/>
      <c r="H30" s="190">
        <f>F30*G30</f>
        <v>0</v>
      </c>
    </row>
    <row r="31" spans="1:9" x14ac:dyDescent="0.25">
      <c r="A31" s="192" t="s">
        <v>3582</v>
      </c>
      <c r="B31" s="192"/>
      <c r="C31" s="193"/>
      <c r="D31" s="291" t="s">
        <v>3583</v>
      </c>
      <c r="E31" s="17"/>
      <c r="F31" s="17"/>
      <c r="G31" s="191"/>
      <c r="H31" s="190"/>
    </row>
    <row r="32" spans="1:9" ht="15.6" x14ac:dyDescent="0.25">
      <c r="A32" s="192"/>
      <c r="B32" s="192" t="s">
        <v>3587</v>
      </c>
      <c r="C32" s="193"/>
      <c r="D32" s="290" t="s">
        <v>3584</v>
      </c>
      <c r="E32" s="161" t="s">
        <v>124</v>
      </c>
      <c r="F32" s="161"/>
      <c r="G32" s="187"/>
      <c r="H32" s="190">
        <f t="shared" ref="H32:H39" si="1">F32*G32</f>
        <v>0</v>
      </c>
    </row>
    <row r="33" spans="1:9" ht="15.6" x14ac:dyDescent="0.25">
      <c r="A33" s="192"/>
      <c r="B33" s="192" t="s">
        <v>3588</v>
      </c>
      <c r="C33" s="193"/>
      <c r="D33" s="278" t="s">
        <v>3585</v>
      </c>
      <c r="E33" s="161" t="s">
        <v>124</v>
      </c>
      <c r="F33" s="161"/>
      <c r="G33" s="187"/>
      <c r="H33" s="190">
        <f t="shared" si="1"/>
        <v>0</v>
      </c>
    </row>
    <row r="34" spans="1:9" ht="15.6" x14ac:dyDescent="0.25">
      <c r="A34" s="192"/>
      <c r="B34" s="192" t="s">
        <v>3589</v>
      </c>
      <c r="C34" s="193"/>
      <c r="D34" s="278" t="s">
        <v>3586</v>
      </c>
      <c r="E34" s="161" t="s">
        <v>124</v>
      </c>
      <c r="F34" s="161"/>
      <c r="G34" s="187"/>
      <c r="H34" s="190">
        <f t="shared" si="1"/>
        <v>0</v>
      </c>
    </row>
    <row r="35" spans="1:9" ht="26.4" x14ac:dyDescent="0.25">
      <c r="A35" s="192" t="s">
        <v>3590</v>
      </c>
      <c r="B35" s="192"/>
      <c r="C35" s="193"/>
      <c r="D35" s="291" t="s">
        <v>5404</v>
      </c>
      <c r="E35" s="161" t="s">
        <v>124</v>
      </c>
      <c r="F35" s="161"/>
      <c r="G35" s="187"/>
      <c r="H35" s="190">
        <f t="shared" si="1"/>
        <v>0</v>
      </c>
    </row>
    <row r="36" spans="1:9" ht="39.6" x14ac:dyDescent="0.25">
      <c r="A36" s="192" t="s">
        <v>3591</v>
      </c>
      <c r="B36" s="192"/>
      <c r="C36" s="193"/>
      <c r="D36" s="291" t="s">
        <v>3592</v>
      </c>
      <c r="E36" s="209" t="s">
        <v>3653</v>
      </c>
      <c r="F36" s="161"/>
      <c r="G36" s="187"/>
      <c r="H36" s="190">
        <f t="shared" si="1"/>
        <v>0</v>
      </c>
    </row>
    <row r="37" spans="1:9" ht="39.6" x14ac:dyDescent="0.25">
      <c r="A37" s="192" t="s">
        <v>3593</v>
      </c>
      <c r="B37" s="192"/>
      <c r="C37" s="193"/>
      <c r="D37" s="291" t="s">
        <v>3594</v>
      </c>
      <c r="E37" s="209" t="s">
        <v>3653</v>
      </c>
      <c r="F37" s="161"/>
      <c r="G37" s="187"/>
      <c r="H37" s="190">
        <f t="shared" si="1"/>
        <v>0</v>
      </c>
    </row>
    <row r="38" spans="1:9" ht="15.6" x14ac:dyDescent="0.25">
      <c r="A38" s="192" t="s">
        <v>3595</v>
      </c>
      <c r="B38" s="192"/>
      <c r="C38" s="193"/>
      <c r="D38" s="291" t="s">
        <v>5199</v>
      </c>
      <c r="E38" s="161" t="s">
        <v>2269</v>
      </c>
      <c r="F38" s="161"/>
      <c r="G38" s="187"/>
      <c r="H38" s="190">
        <f t="shared" si="1"/>
        <v>0</v>
      </c>
    </row>
    <row r="39" spans="1:9" ht="26.4" x14ac:dyDescent="0.25">
      <c r="A39" s="192" t="s">
        <v>3596</v>
      </c>
      <c r="B39" s="192"/>
      <c r="C39" s="193"/>
      <c r="D39" s="291" t="s">
        <v>5200</v>
      </c>
      <c r="E39" s="161" t="s">
        <v>2269</v>
      </c>
      <c r="F39" s="161"/>
      <c r="G39" s="187"/>
      <c r="H39" s="190">
        <f t="shared" si="1"/>
        <v>0</v>
      </c>
    </row>
    <row r="40" spans="1:9" x14ac:dyDescent="0.25">
      <c r="A40" s="192" t="s">
        <v>3597</v>
      </c>
      <c r="B40" s="192"/>
      <c r="C40" s="193"/>
      <c r="D40" s="291" t="s">
        <v>3598</v>
      </c>
      <c r="E40" s="120"/>
      <c r="F40" s="17"/>
      <c r="G40" s="191"/>
      <c r="H40" s="190"/>
    </row>
    <row r="41" spans="1:9" ht="15.6" x14ac:dyDescent="0.25">
      <c r="A41" s="192"/>
      <c r="B41" s="192" t="s">
        <v>3599</v>
      </c>
      <c r="C41" s="193"/>
      <c r="D41" s="290" t="s">
        <v>1576</v>
      </c>
      <c r="E41" s="161" t="s">
        <v>124</v>
      </c>
      <c r="F41" s="161"/>
      <c r="G41" s="187"/>
      <c r="H41" s="190">
        <f t="shared" ref="H41:H46" si="2">F41*G41</f>
        <v>0</v>
      </c>
    </row>
    <row r="42" spans="1:9" ht="15.6" x14ac:dyDescent="0.25">
      <c r="A42" s="192"/>
      <c r="B42" s="192" t="s">
        <v>3600</v>
      </c>
      <c r="C42" s="193"/>
      <c r="D42" s="290" t="s">
        <v>3605</v>
      </c>
      <c r="E42" s="161" t="s">
        <v>124</v>
      </c>
      <c r="F42" s="161"/>
      <c r="G42" s="187"/>
      <c r="H42" s="190">
        <f t="shared" si="2"/>
        <v>0</v>
      </c>
    </row>
    <row r="43" spans="1:9" ht="15.6" x14ac:dyDescent="0.25">
      <c r="A43" s="192"/>
      <c r="B43" s="192" t="s">
        <v>3601</v>
      </c>
      <c r="C43" s="193"/>
      <c r="D43" s="290" t="s">
        <v>3606</v>
      </c>
      <c r="E43" s="161" t="s">
        <v>124</v>
      </c>
      <c r="F43" s="161"/>
      <c r="G43" s="187"/>
      <c r="H43" s="190">
        <f t="shared" si="2"/>
        <v>0</v>
      </c>
    </row>
    <row r="44" spans="1:9" ht="15.6" x14ac:dyDescent="0.25">
      <c r="A44" s="192"/>
      <c r="B44" s="192" t="s">
        <v>3602</v>
      </c>
      <c r="C44" s="193"/>
      <c r="D44" s="290" t="s">
        <v>5202</v>
      </c>
      <c r="E44" s="161" t="s">
        <v>124</v>
      </c>
      <c r="F44" s="161"/>
      <c r="G44" s="187"/>
      <c r="H44" s="190">
        <f t="shared" si="2"/>
        <v>0</v>
      </c>
      <c r="I44" s="307" t="s">
        <v>5398</v>
      </c>
    </row>
    <row r="45" spans="1:9" ht="26.4" x14ac:dyDescent="0.25">
      <c r="A45" s="192"/>
      <c r="B45" s="192" t="s">
        <v>3603</v>
      </c>
      <c r="C45" s="193"/>
      <c r="D45" s="290" t="s">
        <v>5203</v>
      </c>
      <c r="E45" s="161" t="s">
        <v>124</v>
      </c>
      <c r="F45" s="161"/>
      <c r="G45" s="187"/>
      <c r="H45" s="190">
        <f t="shared" si="2"/>
        <v>0</v>
      </c>
      <c r="I45" s="307" t="s">
        <v>5398</v>
      </c>
    </row>
    <row r="46" spans="1:9" ht="15.6" x14ac:dyDescent="0.25">
      <c r="A46" s="192"/>
      <c r="B46" s="192" t="s">
        <v>3604</v>
      </c>
      <c r="C46" s="193"/>
      <c r="D46" s="278" t="s">
        <v>5204</v>
      </c>
      <c r="E46" s="161" t="s">
        <v>124</v>
      </c>
      <c r="F46" s="161"/>
      <c r="G46" s="187"/>
      <c r="H46" s="190">
        <f t="shared" si="2"/>
        <v>0</v>
      </c>
      <c r="I46" s="307" t="s">
        <v>5398</v>
      </c>
    </row>
    <row r="47" spans="1:9" ht="26.4" x14ac:dyDescent="0.25">
      <c r="A47" s="192" t="s">
        <v>3607</v>
      </c>
      <c r="B47" s="192"/>
      <c r="C47" s="193"/>
      <c r="D47" s="159" t="s">
        <v>3608</v>
      </c>
      <c r="E47" s="120"/>
      <c r="F47" s="17"/>
      <c r="G47" s="191"/>
      <c r="H47" s="190"/>
    </row>
    <row r="48" spans="1:9" ht="15.6" x14ac:dyDescent="0.25">
      <c r="A48" s="192"/>
      <c r="B48" s="192" t="s">
        <v>3609</v>
      </c>
      <c r="C48" s="193"/>
      <c r="D48" s="160" t="s">
        <v>1576</v>
      </c>
      <c r="E48" s="161" t="s">
        <v>124</v>
      </c>
      <c r="F48" s="161"/>
      <c r="G48" s="187"/>
      <c r="H48" s="190">
        <f t="shared" ref="H48:H53" si="3">F48*G48</f>
        <v>0</v>
      </c>
    </row>
    <row r="49" spans="1:9" ht="15.6" x14ac:dyDescent="0.25">
      <c r="A49" s="192"/>
      <c r="B49" s="192" t="s">
        <v>3610</v>
      </c>
      <c r="C49" s="193"/>
      <c r="D49" s="101" t="s">
        <v>3605</v>
      </c>
      <c r="E49" s="161" t="s">
        <v>124</v>
      </c>
      <c r="F49" s="161"/>
      <c r="G49" s="187"/>
      <c r="H49" s="190">
        <f t="shared" si="3"/>
        <v>0</v>
      </c>
    </row>
    <row r="50" spans="1:9" ht="15.6" x14ac:dyDescent="0.25">
      <c r="A50" s="192"/>
      <c r="B50" s="192" t="s">
        <v>3611</v>
      </c>
      <c r="C50" s="193"/>
      <c r="D50" s="101" t="s">
        <v>3606</v>
      </c>
      <c r="E50" s="161" t="s">
        <v>124</v>
      </c>
      <c r="F50" s="161"/>
      <c r="G50" s="187"/>
      <c r="H50" s="190">
        <f t="shared" si="3"/>
        <v>0</v>
      </c>
    </row>
    <row r="51" spans="1:9" ht="15.6" x14ac:dyDescent="0.25">
      <c r="A51" s="192"/>
      <c r="B51" s="192" t="s">
        <v>3612</v>
      </c>
      <c r="C51" s="193"/>
      <c r="D51" s="278" t="s">
        <v>5202</v>
      </c>
      <c r="E51" s="161" t="s">
        <v>124</v>
      </c>
      <c r="F51" s="161"/>
      <c r="G51" s="187"/>
      <c r="H51" s="190">
        <f t="shared" si="3"/>
        <v>0</v>
      </c>
      <c r="I51" s="307" t="s">
        <v>5398</v>
      </c>
    </row>
    <row r="52" spans="1:9" ht="26.4" x14ac:dyDescent="0.25">
      <c r="A52" s="192"/>
      <c r="B52" s="192" t="s">
        <v>3613</v>
      </c>
      <c r="C52" s="193"/>
      <c r="D52" s="278" t="s">
        <v>5203</v>
      </c>
      <c r="E52" s="161" t="s">
        <v>124</v>
      </c>
      <c r="F52" s="161"/>
      <c r="G52" s="187"/>
      <c r="H52" s="190">
        <f t="shared" si="3"/>
        <v>0</v>
      </c>
      <c r="I52" s="307" t="s">
        <v>5398</v>
      </c>
    </row>
    <row r="53" spans="1:9" ht="15.6" x14ac:dyDescent="0.25">
      <c r="A53" s="192"/>
      <c r="B53" s="192" t="s">
        <v>3614</v>
      </c>
      <c r="C53" s="193"/>
      <c r="D53" s="278" t="s">
        <v>5204</v>
      </c>
      <c r="E53" s="161" t="s">
        <v>124</v>
      </c>
      <c r="F53" s="161"/>
      <c r="G53" s="187"/>
      <c r="H53" s="190">
        <f t="shared" si="3"/>
        <v>0</v>
      </c>
      <c r="I53" s="307" t="s">
        <v>5398</v>
      </c>
    </row>
    <row r="54" spans="1:9" ht="39.6" x14ac:dyDescent="0.25">
      <c r="A54" s="192" t="s">
        <v>3615</v>
      </c>
      <c r="B54" s="192"/>
      <c r="C54" s="193"/>
      <c r="D54" s="291" t="s">
        <v>5206</v>
      </c>
      <c r="E54" s="161" t="s">
        <v>33</v>
      </c>
      <c r="F54" s="17" t="s">
        <v>4220</v>
      </c>
      <c r="G54" s="17" t="s">
        <v>4221</v>
      </c>
      <c r="H54" s="188"/>
      <c r="I54" s="307" t="s">
        <v>5398</v>
      </c>
    </row>
    <row r="55" spans="1:9" ht="26.4" x14ac:dyDescent="0.25">
      <c r="A55" s="192" t="s">
        <v>3616</v>
      </c>
      <c r="B55" s="192"/>
      <c r="C55" s="193"/>
      <c r="D55" s="291" t="s">
        <v>5205</v>
      </c>
      <c r="E55" s="161" t="s">
        <v>429</v>
      </c>
      <c r="F55" s="161"/>
      <c r="G55" s="187"/>
      <c r="H55" s="190">
        <f t="shared" ref="H55:H62" si="4">F55*G55</f>
        <v>0</v>
      </c>
    </row>
    <row r="56" spans="1:9" ht="26.4" x14ac:dyDescent="0.25">
      <c r="A56" s="192" t="s">
        <v>3617</v>
      </c>
      <c r="B56" s="192"/>
      <c r="C56" s="193"/>
      <c r="D56" s="291" t="s">
        <v>5207</v>
      </c>
      <c r="E56" s="161" t="s">
        <v>136</v>
      </c>
      <c r="F56" s="161"/>
      <c r="G56" s="187"/>
      <c r="H56" s="190">
        <f t="shared" si="4"/>
        <v>0</v>
      </c>
      <c r="I56" s="307" t="s">
        <v>5398</v>
      </c>
    </row>
    <row r="57" spans="1:9" ht="26.4" x14ac:dyDescent="0.25">
      <c r="A57" s="192" t="s">
        <v>3618</v>
      </c>
      <c r="B57" s="192"/>
      <c r="C57" s="193"/>
      <c r="D57" s="291" t="s">
        <v>5208</v>
      </c>
      <c r="E57" s="161" t="s">
        <v>423</v>
      </c>
      <c r="F57" s="161"/>
      <c r="G57" s="187"/>
      <c r="H57" s="190">
        <f t="shared" si="4"/>
        <v>0</v>
      </c>
      <c r="I57" s="307" t="s">
        <v>5398</v>
      </c>
    </row>
    <row r="58" spans="1:9" x14ac:dyDescent="0.25">
      <c r="A58" s="192" t="s">
        <v>3619</v>
      </c>
      <c r="B58" s="192"/>
      <c r="C58" s="193"/>
      <c r="D58" s="291" t="s">
        <v>3620</v>
      </c>
      <c r="E58" s="202"/>
      <c r="F58" s="17"/>
      <c r="G58" s="191"/>
      <c r="H58" s="190">
        <f t="shared" si="4"/>
        <v>0</v>
      </c>
    </row>
    <row r="59" spans="1:9" ht="26.4" x14ac:dyDescent="0.25">
      <c r="A59" s="192"/>
      <c r="B59" s="192" t="s">
        <v>3621</v>
      </c>
      <c r="C59" s="193"/>
      <c r="D59" s="290" t="s">
        <v>5209</v>
      </c>
      <c r="E59" s="161" t="s">
        <v>136</v>
      </c>
      <c r="F59" s="161"/>
      <c r="G59" s="187"/>
      <c r="H59" s="190">
        <f t="shared" si="4"/>
        <v>0</v>
      </c>
      <c r="I59" s="307" t="s">
        <v>5398</v>
      </c>
    </row>
    <row r="60" spans="1:9" ht="39.6" x14ac:dyDescent="0.25">
      <c r="A60" s="192"/>
      <c r="B60" s="192" t="s">
        <v>3622</v>
      </c>
      <c r="C60" s="193"/>
      <c r="D60" s="278" t="s">
        <v>5210</v>
      </c>
      <c r="E60" s="161" t="s">
        <v>423</v>
      </c>
      <c r="F60" s="161"/>
      <c r="G60" s="187"/>
      <c r="H60" s="190">
        <f t="shared" si="4"/>
        <v>0</v>
      </c>
      <c r="I60" s="307" t="s">
        <v>5398</v>
      </c>
    </row>
    <row r="61" spans="1:9" ht="26.4" x14ac:dyDescent="0.25">
      <c r="A61" s="192" t="s">
        <v>3623</v>
      </c>
      <c r="B61" s="192"/>
      <c r="C61" s="193"/>
      <c r="D61" s="291" t="s">
        <v>5211</v>
      </c>
      <c r="E61" s="161" t="s">
        <v>2269</v>
      </c>
      <c r="F61" s="161"/>
      <c r="G61" s="187"/>
      <c r="H61" s="190">
        <f t="shared" si="4"/>
        <v>0</v>
      </c>
      <c r="I61" s="307" t="s">
        <v>5398</v>
      </c>
    </row>
    <row r="62" spans="1:9" ht="39.6" x14ac:dyDescent="0.25">
      <c r="A62" s="192" t="s">
        <v>3624</v>
      </c>
      <c r="B62" s="192"/>
      <c r="C62" s="193"/>
      <c r="D62" s="291" t="s">
        <v>5212</v>
      </c>
      <c r="E62" s="161" t="s">
        <v>2269</v>
      </c>
      <c r="F62" s="161"/>
      <c r="G62" s="187"/>
      <c r="H62" s="190">
        <f t="shared" si="4"/>
        <v>0</v>
      </c>
      <c r="I62" s="307" t="s">
        <v>5398</v>
      </c>
    </row>
    <row r="63" spans="1:9" x14ac:dyDescent="0.25">
      <c r="A63" s="192" t="s">
        <v>3625</v>
      </c>
      <c r="B63" s="192"/>
      <c r="C63" s="193"/>
      <c r="D63" s="159" t="s">
        <v>3626</v>
      </c>
      <c r="E63" s="202"/>
      <c r="F63" s="17"/>
      <c r="G63" s="191"/>
      <c r="H63" s="190"/>
    </row>
    <row r="64" spans="1:9" x14ac:dyDescent="0.25">
      <c r="A64" s="192"/>
      <c r="B64" s="192" t="s">
        <v>3627</v>
      </c>
      <c r="C64" s="193"/>
      <c r="D64" s="290" t="s">
        <v>5213</v>
      </c>
      <c r="E64" s="202"/>
      <c r="F64" s="17"/>
      <c r="G64" s="191"/>
      <c r="H64" s="190"/>
      <c r="I64" s="307" t="s">
        <v>5398</v>
      </c>
    </row>
    <row r="65" spans="1:9" ht="15.6" x14ac:dyDescent="0.25">
      <c r="A65" s="192"/>
      <c r="B65" s="192"/>
      <c r="C65" s="193" t="s">
        <v>37</v>
      </c>
      <c r="D65" s="160" t="s">
        <v>4419</v>
      </c>
      <c r="E65" s="161" t="s">
        <v>2269</v>
      </c>
      <c r="F65" s="161"/>
      <c r="G65" s="187"/>
      <c r="H65" s="190">
        <f>F65*G65</f>
        <v>0</v>
      </c>
    </row>
    <row r="66" spans="1:9" ht="15.6" x14ac:dyDescent="0.25">
      <c r="A66" s="192"/>
      <c r="B66" s="192"/>
      <c r="C66" s="193" t="s">
        <v>39</v>
      </c>
      <c r="D66" s="160" t="s">
        <v>4420</v>
      </c>
      <c r="E66" s="161" t="s">
        <v>2269</v>
      </c>
      <c r="F66" s="161"/>
      <c r="G66" s="187"/>
      <c r="H66" s="190">
        <f>F66*G66</f>
        <v>0</v>
      </c>
    </row>
    <row r="67" spans="1:9" x14ac:dyDescent="0.25">
      <c r="A67" s="192"/>
      <c r="B67" s="192"/>
      <c r="C67" s="193" t="s">
        <v>59</v>
      </c>
      <c r="D67" s="101" t="s">
        <v>3628</v>
      </c>
      <c r="E67" s="273"/>
      <c r="F67" s="161"/>
      <c r="G67" s="187"/>
      <c r="H67" s="190">
        <f>F67*G67</f>
        <v>0</v>
      </c>
      <c r="I67" s="307" t="s">
        <v>5398</v>
      </c>
    </row>
    <row r="68" spans="1:9" ht="26.4" x14ac:dyDescent="0.25">
      <c r="A68" s="192" t="s">
        <v>3629</v>
      </c>
      <c r="B68" s="192"/>
      <c r="C68" s="193"/>
      <c r="D68" s="159" t="s">
        <v>3630</v>
      </c>
      <c r="E68" s="161" t="s">
        <v>33</v>
      </c>
      <c r="F68" s="17" t="s">
        <v>4220</v>
      </c>
      <c r="G68" s="17" t="s">
        <v>4221</v>
      </c>
      <c r="H68" s="188"/>
    </row>
    <row r="69" spans="1:9" ht="26.4" x14ac:dyDescent="0.25">
      <c r="A69" s="192" t="s">
        <v>3631</v>
      </c>
      <c r="B69" s="192"/>
      <c r="C69" s="193"/>
      <c r="D69" s="291" t="s">
        <v>5214</v>
      </c>
      <c r="E69" s="161" t="s">
        <v>2269</v>
      </c>
      <c r="F69" s="161"/>
      <c r="G69" s="187"/>
      <c r="H69" s="190">
        <f>F69*G69</f>
        <v>0</v>
      </c>
      <c r="I69" s="307" t="s">
        <v>5398</v>
      </c>
    </row>
    <row r="70" spans="1:9" x14ac:dyDescent="0.25">
      <c r="A70" s="192" t="s">
        <v>3632</v>
      </c>
      <c r="B70" s="192"/>
      <c r="C70" s="193"/>
      <c r="D70" s="159" t="s">
        <v>3633</v>
      </c>
      <c r="E70" s="202"/>
      <c r="F70" s="17"/>
      <c r="G70" s="191"/>
      <c r="H70" s="190"/>
    </row>
    <row r="71" spans="1:9" x14ac:dyDescent="0.25">
      <c r="A71" s="192"/>
      <c r="B71" s="192" t="s">
        <v>3634</v>
      </c>
      <c r="C71" s="193"/>
      <c r="D71" s="160" t="s">
        <v>3636</v>
      </c>
      <c r="E71" s="161" t="s">
        <v>133</v>
      </c>
      <c r="F71" s="161"/>
      <c r="G71" s="187"/>
      <c r="H71" s="190">
        <f>F71*G71</f>
        <v>0</v>
      </c>
    </row>
    <row r="72" spans="1:9" x14ac:dyDescent="0.25">
      <c r="A72" s="192"/>
      <c r="B72" s="192" t="s">
        <v>3635</v>
      </c>
      <c r="C72" s="193"/>
      <c r="D72" s="278" t="s">
        <v>5097</v>
      </c>
      <c r="E72" s="161" t="s">
        <v>133</v>
      </c>
      <c r="F72" s="161"/>
      <c r="G72" s="187"/>
      <c r="H72" s="190">
        <f>F72*G72</f>
        <v>0</v>
      </c>
      <c r="I72" s="307" t="s">
        <v>5398</v>
      </c>
    </row>
    <row r="73" spans="1:9" ht="26.4" x14ac:dyDescent="0.25">
      <c r="A73" s="192" t="s">
        <v>3637</v>
      </c>
      <c r="B73" s="192"/>
      <c r="C73" s="193"/>
      <c r="D73" s="291" t="s">
        <v>5215</v>
      </c>
      <c r="E73" s="161" t="s">
        <v>124</v>
      </c>
      <c r="F73" s="161"/>
      <c r="G73" s="187"/>
      <c r="H73" s="190">
        <f>F73*G73</f>
        <v>0</v>
      </c>
      <c r="I73" s="307" t="s">
        <v>5398</v>
      </c>
    </row>
    <row r="74" spans="1:9" ht="26.4" x14ac:dyDescent="0.25">
      <c r="A74" s="192" t="s">
        <v>3638</v>
      </c>
      <c r="B74" s="192"/>
      <c r="C74" s="193"/>
      <c r="D74" s="291" t="s">
        <v>5216</v>
      </c>
      <c r="E74" s="161" t="s">
        <v>429</v>
      </c>
      <c r="F74" s="161"/>
      <c r="G74" s="187"/>
      <c r="H74" s="190">
        <f>F74*G74</f>
        <v>0</v>
      </c>
      <c r="I74" s="307" t="s">
        <v>5398</v>
      </c>
    </row>
    <row r="75" spans="1:9" ht="39.6" x14ac:dyDescent="0.25">
      <c r="A75" s="192" t="s">
        <v>3639</v>
      </c>
      <c r="B75" s="192"/>
      <c r="C75" s="193"/>
      <c r="D75" s="291" t="s">
        <v>5217</v>
      </c>
      <c r="E75" s="202"/>
      <c r="F75" s="17"/>
      <c r="G75" s="191"/>
      <c r="H75" s="190"/>
      <c r="I75" s="307" t="s">
        <v>5398</v>
      </c>
    </row>
    <row r="76" spans="1:9" x14ac:dyDescent="0.25">
      <c r="A76" s="192"/>
      <c r="B76" s="192" t="s">
        <v>3640</v>
      </c>
      <c r="C76" s="193"/>
      <c r="D76" s="160" t="s">
        <v>4404</v>
      </c>
      <c r="E76" s="161" t="s">
        <v>136</v>
      </c>
      <c r="F76" s="161"/>
      <c r="G76" s="187"/>
      <c r="H76" s="190">
        <f>F76*G76</f>
        <v>0</v>
      </c>
    </row>
    <row r="77" spans="1:9" x14ac:dyDescent="0.25">
      <c r="A77" s="192"/>
      <c r="B77" s="192" t="s">
        <v>3641</v>
      </c>
      <c r="C77" s="193"/>
      <c r="D77" s="101" t="s">
        <v>4401</v>
      </c>
      <c r="E77" s="161" t="s">
        <v>136</v>
      </c>
      <c r="F77" s="161"/>
      <c r="G77" s="187"/>
      <c r="H77" s="190">
        <f>F77*G77</f>
        <v>0</v>
      </c>
    </row>
    <row r="78" spans="1:9" x14ac:dyDescent="0.25">
      <c r="A78" s="192"/>
      <c r="B78" s="192" t="s">
        <v>3642</v>
      </c>
      <c r="C78" s="193"/>
      <c r="D78" s="101" t="s">
        <v>4402</v>
      </c>
      <c r="E78" s="161" t="s">
        <v>136</v>
      </c>
      <c r="F78" s="161"/>
      <c r="G78" s="187"/>
      <c r="H78" s="190">
        <f>F78*G78</f>
        <v>0</v>
      </c>
      <c r="I78" s="307" t="s">
        <v>5398</v>
      </c>
    </row>
    <row r="79" spans="1:9" x14ac:dyDescent="0.25">
      <c r="A79" s="192" t="s">
        <v>3643</v>
      </c>
      <c r="B79" s="192"/>
      <c r="C79" s="193"/>
      <c r="D79" s="159" t="s">
        <v>3644</v>
      </c>
      <c r="E79" s="202"/>
      <c r="F79" s="17"/>
      <c r="G79" s="191"/>
      <c r="H79" s="190"/>
    </row>
    <row r="80" spans="1:9" ht="26.4" x14ac:dyDescent="0.25">
      <c r="A80" s="192"/>
      <c r="B80" s="192" t="s">
        <v>3645</v>
      </c>
      <c r="C80" s="193"/>
      <c r="D80" s="160" t="s">
        <v>3553</v>
      </c>
      <c r="E80" s="202"/>
      <c r="F80" s="17"/>
      <c r="G80" s="191"/>
      <c r="H80" s="190"/>
    </row>
    <row r="81" spans="1:9" ht="15.6" x14ac:dyDescent="0.25">
      <c r="A81" s="192"/>
      <c r="B81" s="192"/>
      <c r="C81" s="193" t="s">
        <v>37</v>
      </c>
      <c r="D81" s="160" t="s">
        <v>4403</v>
      </c>
      <c r="E81" s="161" t="s">
        <v>124</v>
      </c>
      <c r="F81" s="161"/>
      <c r="G81" s="187"/>
      <c r="H81" s="190">
        <f t="shared" ref="H81:H86" si="5">F81*G81</f>
        <v>0</v>
      </c>
    </row>
    <row r="82" spans="1:9" ht="15.6" x14ac:dyDescent="0.25">
      <c r="A82" s="192"/>
      <c r="B82" s="192"/>
      <c r="C82" s="193" t="s">
        <v>39</v>
      </c>
      <c r="D82" s="160" t="s">
        <v>4405</v>
      </c>
      <c r="E82" s="161" t="s">
        <v>124</v>
      </c>
      <c r="F82" s="161"/>
      <c r="G82" s="187"/>
      <c r="H82" s="190">
        <f t="shared" si="5"/>
        <v>0</v>
      </c>
    </row>
    <row r="83" spans="1:9" ht="15.6" x14ac:dyDescent="0.25">
      <c r="A83" s="192"/>
      <c r="B83" s="192"/>
      <c r="C83" s="193" t="s">
        <v>59</v>
      </c>
      <c r="D83" s="160" t="s">
        <v>4406</v>
      </c>
      <c r="E83" s="161" t="s">
        <v>124</v>
      </c>
      <c r="F83" s="161"/>
      <c r="G83" s="187"/>
      <c r="H83" s="190">
        <f t="shared" si="5"/>
        <v>0</v>
      </c>
      <c r="I83" s="307" t="s">
        <v>5398</v>
      </c>
    </row>
    <row r="84" spans="1:9" ht="26.4" x14ac:dyDescent="0.25">
      <c r="A84" s="192"/>
      <c r="B84" s="192" t="s">
        <v>3646</v>
      </c>
      <c r="C84" s="193"/>
      <c r="D84" s="101" t="s">
        <v>3647</v>
      </c>
      <c r="E84" s="161" t="s">
        <v>124</v>
      </c>
      <c r="F84" s="161"/>
      <c r="G84" s="187"/>
      <c r="H84" s="190">
        <f t="shared" si="5"/>
        <v>0</v>
      </c>
    </row>
    <row r="85" spans="1:9" ht="15.6" x14ac:dyDescent="0.25">
      <c r="A85" s="192" t="s">
        <v>3648</v>
      </c>
      <c r="B85" s="192"/>
      <c r="C85" s="193"/>
      <c r="D85" s="159" t="s">
        <v>3649</v>
      </c>
      <c r="E85" s="161" t="s">
        <v>124</v>
      </c>
      <c r="F85" s="161"/>
      <c r="G85" s="187"/>
      <c r="H85" s="190">
        <f t="shared" si="5"/>
        <v>0</v>
      </c>
    </row>
    <row r="86" spans="1:9" ht="26.4" x14ac:dyDescent="0.25">
      <c r="A86" s="192" t="s">
        <v>3650</v>
      </c>
      <c r="B86" s="192"/>
      <c r="C86" s="193"/>
      <c r="D86" s="291" t="s">
        <v>5218</v>
      </c>
      <c r="E86" s="161" t="s">
        <v>429</v>
      </c>
      <c r="F86" s="161"/>
      <c r="G86" s="187"/>
      <c r="H86" s="190">
        <f t="shared" si="5"/>
        <v>0</v>
      </c>
      <c r="I86" s="307" t="s">
        <v>5398</v>
      </c>
    </row>
    <row r="87" spans="1:9" x14ac:dyDescent="0.25">
      <c r="A87" s="192"/>
      <c r="B87" s="192"/>
      <c r="C87" s="193"/>
      <c r="D87" s="234"/>
      <c r="E87" s="153"/>
      <c r="F87" s="17"/>
      <c r="G87" s="17"/>
      <c r="H87" s="190"/>
    </row>
    <row r="88" spans="1:9" x14ac:dyDescent="0.25">
      <c r="A88" s="192"/>
      <c r="B88" s="192"/>
      <c r="C88" s="193"/>
      <c r="D88" s="157"/>
      <c r="E88" s="239"/>
      <c r="F88" s="17"/>
      <c r="G88" s="17"/>
      <c r="H88" s="190"/>
      <c r="I88" s="323" t="s">
        <v>5421</v>
      </c>
    </row>
    <row r="89" spans="1:9" x14ac:dyDescent="0.25">
      <c r="A89" s="64"/>
      <c r="B89" s="64"/>
      <c r="C89" s="161"/>
      <c r="D89" s="60"/>
      <c r="E89" s="240"/>
      <c r="F89" s="17"/>
      <c r="G89" s="17"/>
      <c r="H89" s="190"/>
    </row>
    <row r="90" spans="1:9" x14ac:dyDescent="0.25">
      <c r="A90" s="168" t="s">
        <v>34</v>
      </c>
      <c r="B90" s="168"/>
      <c r="C90" s="168"/>
      <c r="D90" s="168"/>
      <c r="E90" s="241"/>
      <c r="F90" s="183"/>
      <c r="G90" s="183"/>
      <c r="H90" s="174">
        <f>SUM(H5:H89)</f>
        <v>0</v>
      </c>
    </row>
    <row r="91" spans="1:9" x14ac:dyDescent="0.25">
      <c r="E91" s="236"/>
      <c r="F91" s="237"/>
    </row>
    <row r="92" spans="1:9" x14ac:dyDescent="0.25">
      <c r="E92" s="238"/>
    </row>
    <row r="1048366" spans="5:5" x14ac:dyDescent="0.25">
      <c r="E1048366" s="53"/>
    </row>
  </sheetData>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B6B7D-C410-4DBD-9924-11AA937C9127}">
  <dimension ref="A1:H104829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3651</v>
      </c>
      <c r="B1" s="40"/>
      <c r="C1" s="40"/>
      <c r="D1" s="774" t="s">
        <v>3652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38.25" customHeight="1" x14ac:dyDescent="0.25">
      <c r="A5" s="192" t="s">
        <v>3654</v>
      </c>
      <c r="B5" s="192"/>
      <c r="C5" s="291" t="s">
        <v>5219</v>
      </c>
      <c r="D5" s="161" t="s">
        <v>2269</v>
      </c>
      <c r="E5" s="161"/>
      <c r="F5" s="187"/>
      <c r="G5" s="190">
        <f>E5*F5</f>
        <v>0</v>
      </c>
      <c r="H5" s="307" t="s">
        <v>5398</v>
      </c>
    </row>
    <row r="6" spans="1:8" ht="38.25" customHeight="1" x14ac:dyDescent="0.25">
      <c r="A6" s="192" t="s">
        <v>3655</v>
      </c>
      <c r="B6" s="192"/>
      <c r="C6" s="291" t="s">
        <v>5220</v>
      </c>
      <c r="D6" s="161" t="s">
        <v>2269</v>
      </c>
      <c r="E6" s="161"/>
      <c r="F6" s="187"/>
      <c r="G6" s="190">
        <f>E6*F6</f>
        <v>0</v>
      </c>
      <c r="H6" s="307" t="s">
        <v>5398</v>
      </c>
    </row>
    <row r="7" spans="1:8" ht="52.8" x14ac:dyDescent="0.25">
      <c r="A7" s="192" t="s">
        <v>3656</v>
      </c>
      <c r="B7" s="192"/>
      <c r="C7" s="291" t="s">
        <v>5221</v>
      </c>
      <c r="D7" s="161" t="s">
        <v>2269</v>
      </c>
      <c r="E7" s="161"/>
      <c r="F7" s="187"/>
      <c r="G7" s="190">
        <f>E7*F7</f>
        <v>0</v>
      </c>
      <c r="H7" s="307" t="s">
        <v>5398</v>
      </c>
    </row>
    <row r="8" spans="1:8" ht="38.25" customHeight="1" x14ac:dyDescent="0.25">
      <c r="A8" s="192" t="s">
        <v>3657</v>
      </c>
      <c r="B8" s="192"/>
      <c r="C8" s="291" t="s">
        <v>5222</v>
      </c>
      <c r="D8" s="161" t="s">
        <v>2269</v>
      </c>
      <c r="E8" s="161"/>
      <c r="F8" s="187"/>
      <c r="G8" s="190">
        <f>E8*F8</f>
        <v>0</v>
      </c>
      <c r="H8" s="307" t="s">
        <v>5398</v>
      </c>
    </row>
    <row r="9" spans="1:8" x14ac:dyDescent="0.25">
      <c r="A9" s="192" t="s">
        <v>3658</v>
      </c>
      <c r="B9" s="192"/>
      <c r="C9" s="159" t="s">
        <v>3659</v>
      </c>
      <c r="D9" s="17"/>
      <c r="E9" s="17"/>
      <c r="F9" s="17"/>
      <c r="G9" s="189"/>
    </row>
    <row r="10" spans="1:8" ht="38.25" customHeight="1" x14ac:dyDescent="0.25">
      <c r="A10" s="192"/>
      <c r="B10" s="192" t="s">
        <v>3660</v>
      </c>
      <c r="C10" s="290" t="s">
        <v>5223</v>
      </c>
      <c r="D10" s="161" t="s">
        <v>2269</v>
      </c>
      <c r="E10" s="161"/>
      <c r="F10" s="187"/>
      <c r="G10" s="190">
        <f>E10*F10</f>
        <v>0</v>
      </c>
      <c r="H10" s="307" t="s">
        <v>5398</v>
      </c>
    </row>
    <row r="11" spans="1:8" ht="26.4" x14ac:dyDescent="0.25">
      <c r="A11" s="192"/>
      <c r="B11" s="192" t="s">
        <v>3661</v>
      </c>
      <c r="C11" s="278" t="s">
        <v>5224</v>
      </c>
      <c r="D11" s="161" t="s">
        <v>2269</v>
      </c>
      <c r="E11" s="161"/>
      <c r="F11" s="187"/>
      <c r="G11" s="190">
        <f>E11*F11</f>
        <v>0</v>
      </c>
      <c r="H11" s="307" t="s">
        <v>5398</v>
      </c>
    </row>
    <row r="12" spans="1:8" ht="26.4" x14ac:dyDescent="0.25">
      <c r="A12" s="192" t="s">
        <v>3662</v>
      </c>
      <c r="B12" s="192"/>
      <c r="C12" s="291" t="s">
        <v>5225</v>
      </c>
      <c r="D12" s="161" t="s">
        <v>2269</v>
      </c>
      <c r="E12" s="161"/>
      <c r="F12" s="187"/>
      <c r="G12" s="190">
        <f>E12*F12</f>
        <v>0</v>
      </c>
      <c r="H12" s="307" t="s">
        <v>5398</v>
      </c>
    </row>
    <row r="13" spans="1:8" ht="26.4" x14ac:dyDescent="0.25">
      <c r="A13" s="192" t="s">
        <v>3663</v>
      </c>
      <c r="B13" s="192"/>
      <c r="C13" s="291" t="s">
        <v>3664</v>
      </c>
      <c r="D13" s="161" t="s">
        <v>33</v>
      </c>
      <c r="E13" s="17" t="s">
        <v>4220</v>
      </c>
      <c r="F13" s="17" t="s">
        <v>4221</v>
      </c>
      <c r="G13" s="188"/>
    </row>
    <row r="14" spans="1:8" ht="39.6" x14ac:dyDescent="0.25">
      <c r="A14" s="192" t="s">
        <v>3665</v>
      </c>
      <c r="B14" s="192"/>
      <c r="C14" s="291" t="s">
        <v>5226</v>
      </c>
      <c r="D14" s="161" t="s">
        <v>429</v>
      </c>
      <c r="E14" s="161"/>
      <c r="F14" s="187"/>
      <c r="G14" s="190">
        <f>E14*F14</f>
        <v>0</v>
      </c>
      <c r="H14" s="307" t="s">
        <v>5398</v>
      </c>
    </row>
    <row r="15" spans="1:8" ht="39.6" x14ac:dyDescent="0.25">
      <c r="A15" s="192" t="s">
        <v>3666</v>
      </c>
      <c r="B15" s="192"/>
      <c r="C15" s="291" t="s">
        <v>5227</v>
      </c>
      <c r="D15" s="161" t="s">
        <v>136</v>
      </c>
      <c r="E15" s="161"/>
      <c r="F15" s="187"/>
      <c r="G15" s="190">
        <f>E15*F15</f>
        <v>0</v>
      </c>
      <c r="H15" s="307" t="s">
        <v>5398</v>
      </c>
    </row>
    <row r="16" spans="1:8" ht="66" x14ac:dyDescent="0.25">
      <c r="A16" s="192" t="s">
        <v>3667</v>
      </c>
      <c r="B16" s="192"/>
      <c r="C16" s="285" t="s">
        <v>5228</v>
      </c>
      <c r="D16" s="161" t="s">
        <v>33</v>
      </c>
      <c r="E16" s="17" t="s">
        <v>4220</v>
      </c>
      <c r="F16" s="17" t="s">
        <v>4221</v>
      </c>
      <c r="G16" s="188"/>
      <c r="H16" s="307" t="s">
        <v>5398</v>
      </c>
    </row>
    <row r="17" spans="1:8" x14ac:dyDescent="0.25">
      <c r="A17" s="192"/>
      <c r="B17" s="192"/>
      <c r="C17" s="160"/>
      <c r="D17" s="17"/>
      <c r="E17" s="17"/>
      <c r="F17" s="17"/>
      <c r="G17" s="189"/>
    </row>
    <row r="18" spans="1:8" x14ac:dyDescent="0.25">
      <c r="A18" s="242"/>
      <c r="B18" s="242"/>
      <c r="C18" s="243"/>
      <c r="D18" s="120"/>
      <c r="E18" s="228"/>
      <c r="F18" s="228"/>
      <c r="G18" s="248"/>
      <c r="H18" s="323" t="s">
        <v>5421</v>
      </c>
    </row>
    <row r="19" spans="1:8" x14ac:dyDescent="0.25">
      <c r="A19" s="242"/>
      <c r="B19" s="242"/>
      <c r="C19" s="243"/>
      <c r="D19" s="246"/>
      <c r="E19" s="228"/>
      <c r="F19" s="228"/>
      <c r="G19" s="248"/>
    </row>
    <row r="20" spans="1:8" x14ac:dyDescent="0.25">
      <c r="A20" s="168" t="s">
        <v>34</v>
      </c>
      <c r="B20" s="168"/>
      <c r="C20" s="168"/>
      <c r="D20" s="247"/>
      <c r="E20" s="183"/>
      <c r="F20" s="183"/>
      <c r="G20" s="174">
        <f>SUM(G5:G19)</f>
        <v>0</v>
      </c>
    </row>
    <row r="21" spans="1:8" x14ac:dyDescent="0.25">
      <c r="D21" s="237"/>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8ED46-ED9A-4220-9569-DD3AF9C2D4F7}">
  <dimension ref="A1:I1048295"/>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3670</v>
      </c>
      <c r="B1" s="40"/>
      <c r="C1" s="40"/>
      <c r="D1" s="40"/>
      <c r="E1" s="774" t="s">
        <v>3668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3669</v>
      </c>
      <c r="B5" s="192"/>
      <c r="C5" s="193"/>
      <c r="D5" s="100" t="s">
        <v>3671</v>
      </c>
      <c r="E5" s="17"/>
      <c r="F5" s="17"/>
      <c r="G5" s="191"/>
      <c r="H5" s="190"/>
    </row>
    <row r="6" spans="1:9" ht="26.4" x14ac:dyDescent="0.25">
      <c r="A6" s="192"/>
      <c r="B6" s="192" t="s">
        <v>3672</v>
      </c>
      <c r="C6" s="193"/>
      <c r="D6" s="278" t="s">
        <v>5229</v>
      </c>
      <c r="E6" s="17"/>
      <c r="F6" s="17"/>
      <c r="G6" s="191"/>
      <c r="H6" s="190"/>
      <c r="I6" s="307" t="s">
        <v>5398</v>
      </c>
    </row>
    <row r="7" spans="1:9" x14ac:dyDescent="0.25">
      <c r="A7" s="192"/>
      <c r="B7" s="192"/>
      <c r="C7" s="193" t="s">
        <v>37</v>
      </c>
      <c r="D7" s="278" t="s">
        <v>3636</v>
      </c>
      <c r="E7" s="161" t="s">
        <v>133</v>
      </c>
      <c r="F7" s="161"/>
      <c r="G7" s="187"/>
      <c r="H7" s="190">
        <f t="shared" ref="H7:H15" si="0">F7*G7</f>
        <v>0</v>
      </c>
    </row>
    <row r="8" spans="1:9" x14ac:dyDescent="0.25">
      <c r="A8" s="192"/>
      <c r="B8" s="192"/>
      <c r="C8" s="193" t="s">
        <v>39</v>
      </c>
      <c r="D8" s="278" t="s">
        <v>5097</v>
      </c>
      <c r="E8" s="161" t="s">
        <v>133</v>
      </c>
      <c r="F8" s="161"/>
      <c r="G8" s="187"/>
      <c r="H8" s="190">
        <f t="shared" si="0"/>
        <v>0</v>
      </c>
      <c r="I8" s="307" t="s">
        <v>5398</v>
      </c>
    </row>
    <row r="9" spans="1:9" x14ac:dyDescent="0.25">
      <c r="A9" s="192"/>
      <c r="B9" s="192"/>
      <c r="C9" s="193" t="s">
        <v>59</v>
      </c>
      <c r="D9" s="278" t="s">
        <v>3674</v>
      </c>
      <c r="E9" s="161" t="s">
        <v>423</v>
      </c>
      <c r="F9" s="161"/>
      <c r="G9" s="187"/>
      <c r="H9" s="190">
        <f t="shared" si="0"/>
        <v>0</v>
      </c>
    </row>
    <row r="10" spans="1:9" x14ac:dyDescent="0.25">
      <c r="A10" s="192"/>
      <c r="B10" s="192"/>
      <c r="C10" s="193" t="s">
        <v>42</v>
      </c>
      <c r="D10" s="278" t="s">
        <v>5230</v>
      </c>
      <c r="E10" s="161" t="s">
        <v>133</v>
      </c>
      <c r="F10" s="161"/>
      <c r="G10" s="187"/>
      <c r="H10" s="190">
        <f t="shared" si="0"/>
        <v>0</v>
      </c>
      <c r="I10" s="307" t="s">
        <v>5398</v>
      </c>
    </row>
    <row r="11" spans="1:9" x14ac:dyDescent="0.25">
      <c r="A11" s="192"/>
      <c r="B11" s="192"/>
      <c r="C11" s="193" t="s">
        <v>43</v>
      </c>
      <c r="D11" s="278" t="s">
        <v>5231</v>
      </c>
      <c r="E11" s="161" t="s">
        <v>133</v>
      </c>
      <c r="F11" s="161"/>
      <c r="G11" s="187"/>
      <c r="H11" s="190">
        <f t="shared" si="0"/>
        <v>0</v>
      </c>
      <c r="I11" s="307" t="s">
        <v>5398</v>
      </c>
    </row>
    <row r="12" spans="1:9" x14ac:dyDescent="0.25">
      <c r="A12" s="192"/>
      <c r="B12" s="192" t="s">
        <v>3673</v>
      </c>
      <c r="C12" s="193"/>
      <c r="D12" s="278" t="s">
        <v>3675</v>
      </c>
      <c r="E12" s="161" t="s">
        <v>133</v>
      </c>
      <c r="F12" s="161"/>
      <c r="G12" s="187"/>
      <c r="H12" s="190">
        <f t="shared" si="0"/>
        <v>0</v>
      </c>
      <c r="I12" s="307" t="s">
        <v>5398</v>
      </c>
    </row>
    <row r="13" spans="1:9" ht="26.4" x14ac:dyDescent="0.25">
      <c r="A13" s="192" t="s">
        <v>3676</v>
      </c>
      <c r="B13" s="192"/>
      <c r="C13" s="193"/>
      <c r="D13" s="285" t="s">
        <v>5232</v>
      </c>
      <c r="E13" s="161" t="s">
        <v>429</v>
      </c>
      <c r="F13" s="161"/>
      <c r="G13" s="187"/>
      <c r="H13" s="190">
        <f t="shared" si="0"/>
        <v>0</v>
      </c>
      <c r="I13" s="307" t="s">
        <v>5398</v>
      </c>
    </row>
    <row r="14" spans="1:9" ht="26.4" x14ac:dyDescent="0.25">
      <c r="A14" s="192" t="s">
        <v>3677</v>
      </c>
      <c r="B14" s="192"/>
      <c r="C14" s="193"/>
      <c r="D14" s="285" t="s">
        <v>5233</v>
      </c>
      <c r="E14" s="161" t="s">
        <v>133</v>
      </c>
      <c r="F14" s="161"/>
      <c r="G14" s="187"/>
      <c r="H14" s="190">
        <f t="shared" si="0"/>
        <v>0</v>
      </c>
      <c r="I14" s="307" t="s">
        <v>5398</v>
      </c>
    </row>
    <row r="15" spans="1:9" ht="26.4" x14ac:dyDescent="0.25">
      <c r="A15" s="192" t="s">
        <v>3678</v>
      </c>
      <c r="B15" s="192"/>
      <c r="C15" s="193"/>
      <c r="D15" s="100" t="s">
        <v>3679</v>
      </c>
      <c r="E15" s="161" t="s">
        <v>133</v>
      </c>
      <c r="F15" s="161"/>
      <c r="G15" s="187"/>
      <c r="H15" s="190">
        <f t="shared" si="0"/>
        <v>0</v>
      </c>
    </row>
    <row r="16" spans="1:9" x14ac:dyDescent="0.25">
      <c r="A16" s="192"/>
      <c r="B16" s="192"/>
      <c r="C16" s="193"/>
      <c r="D16" s="160"/>
      <c r="E16" s="17"/>
      <c r="F16" s="17"/>
      <c r="G16" s="191"/>
      <c r="H16" s="190"/>
    </row>
    <row r="17" spans="1:9" x14ac:dyDescent="0.25">
      <c r="A17" s="64"/>
      <c r="B17" s="64"/>
      <c r="C17" s="161"/>
      <c r="D17" s="60"/>
      <c r="E17" s="121"/>
      <c r="F17" s="17"/>
      <c r="G17" s="191"/>
      <c r="H17" s="190"/>
      <c r="I17" s="323" t="s">
        <v>5421</v>
      </c>
    </row>
    <row r="18" spans="1:9" x14ac:dyDescent="0.25">
      <c r="A18" s="242"/>
      <c r="B18" s="242"/>
      <c r="C18" s="245"/>
      <c r="D18" s="243"/>
      <c r="E18" s="240"/>
      <c r="F18" s="228"/>
      <c r="G18" s="252"/>
      <c r="H18" s="251"/>
    </row>
    <row r="19" spans="1:9" x14ac:dyDescent="0.25">
      <c r="A19" s="168" t="s">
        <v>34</v>
      </c>
      <c r="B19" s="168"/>
      <c r="C19" s="168"/>
      <c r="D19" s="168"/>
      <c r="E19" s="247"/>
      <c r="F19" s="185"/>
      <c r="G19" s="198"/>
      <c r="H19" s="174">
        <f>SUM(H5:H18)</f>
        <v>0</v>
      </c>
    </row>
    <row r="20" spans="1:9" x14ac:dyDescent="0.25">
      <c r="E20" s="237"/>
    </row>
    <row r="1048295" spans="5:5" x14ac:dyDescent="0.25">
      <c r="E1048295"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B823-1EC9-4230-946C-2DC32DFE9699}">
  <dimension ref="A1:I1048334"/>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3680</v>
      </c>
      <c r="B1" s="40"/>
      <c r="C1" s="40"/>
      <c r="D1" s="40"/>
      <c r="E1" s="774" t="s">
        <v>3681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ht="26.4" x14ac:dyDescent="0.25">
      <c r="A5" s="192" t="s">
        <v>3682</v>
      </c>
      <c r="B5" s="192"/>
      <c r="C5" s="193"/>
      <c r="D5" s="285" t="s">
        <v>5234</v>
      </c>
      <c r="E5" s="17"/>
      <c r="F5" s="17"/>
      <c r="G5" s="191"/>
      <c r="H5" s="190"/>
      <c r="I5" s="307" t="s">
        <v>5398</v>
      </c>
    </row>
    <row r="6" spans="1:9" x14ac:dyDescent="0.25">
      <c r="A6" s="192"/>
      <c r="B6" s="192" t="s">
        <v>3683</v>
      </c>
      <c r="C6" s="193"/>
      <c r="D6" s="101" t="s">
        <v>3686</v>
      </c>
      <c r="E6" s="17"/>
      <c r="F6" s="17"/>
      <c r="G6" s="191"/>
      <c r="H6" s="190"/>
    </row>
    <row r="7" spans="1:9" ht="66" x14ac:dyDescent="0.25">
      <c r="A7" s="192"/>
      <c r="B7" s="192"/>
      <c r="C7" s="193" t="s">
        <v>37</v>
      </c>
      <c r="D7" s="308" t="s">
        <v>3687</v>
      </c>
      <c r="E7" s="161" t="s">
        <v>124</v>
      </c>
      <c r="F7" s="161"/>
      <c r="G7" s="187"/>
      <c r="H7" s="190">
        <f>F7*G7</f>
        <v>0</v>
      </c>
      <c r="I7" s="307" t="s">
        <v>5398</v>
      </c>
    </row>
    <row r="8" spans="1:9" ht="15.6" x14ac:dyDescent="0.25">
      <c r="A8" s="192"/>
      <c r="B8" s="192"/>
      <c r="C8" s="193" t="s">
        <v>39</v>
      </c>
      <c r="D8" s="101" t="s">
        <v>3688</v>
      </c>
      <c r="E8" s="161" t="s">
        <v>124</v>
      </c>
      <c r="F8" s="161"/>
      <c r="G8" s="187"/>
      <c r="H8" s="190">
        <f>F8*G8</f>
        <v>0</v>
      </c>
      <c r="I8" s="307" t="s">
        <v>5398</v>
      </c>
    </row>
    <row r="9" spans="1:9" x14ac:dyDescent="0.25">
      <c r="A9" s="192"/>
      <c r="B9" s="192" t="s">
        <v>3684</v>
      </c>
      <c r="C9" s="193"/>
      <c r="D9" s="101" t="s">
        <v>3689</v>
      </c>
      <c r="E9" s="17"/>
      <c r="F9" s="17"/>
      <c r="G9" s="191"/>
      <c r="H9" s="190"/>
    </row>
    <row r="10" spans="1:9" ht="79.2" x14ac:dyDescent="0.25">
      <c r="A10" s="192"/>
      <c r="B10" s="192"/>
      <c r="C10" s="193" t="s">
        <v>37</v>
      </c>
      <c r="D10" s="308" t="s">
        <v>3690</v>
      </c>
      <c r="E10" s="161" t="s">
        <v>124</v>
      </c>
      <c r="F10" s="161"/>
      <c r="G10" s="187"/>
      <c r="H10" s="190">
        <f>F10*G10</f>
        <v>0</v>
      </c>
      <c r="I10" s="307" t="s">
        <v>5398</v>
      </c>
    </row>
    <row r="11" spans="1:9" ht="15.6" x14ac:dyDescent="0.25">
      <c r="A11" s="192"/>
      <c r="B11" s="192"/>
      <c r="C11" s="193" t="s">
        <v>39</v>
      </c>
      <c r="D11" s="101" t="s">
        <v>3688</v>
      </c>
      <c r="E11" s="161" t="s">
        <v>124</v>
      </c>
      <c r="F11" s="161"/>
      <c r="G11" s="187"/>
      <c r="H11" s="190">
        <f>F11*G11</f>
        <v>0</v>
      </c>
      <c r="I11" s="307" t="s">
        <v>5398</v>
      </c>
    </row>
    <row r="12" spans="1:9" x14ac:dyDescent="0.25">
      <c r="A12" s="192"/>
      <c r="B12" s="192" t="s">
        <v>3685</v>
      </c>
      <c r="C12" s="193"/>
      <c r="D12" s="101" t="s">
        <v>3691</v>
      </c>
      <c r="E12" s="202"/>
      <c r="F12" s="17"/>
      <c r="G12" s="191"/>
      <c r="H12" s="190"/>
    </row>
    <row r="13" spans="1:9" ht="66" x14ac:dyDescent="0.25">
      <c r="A13" s="192"/>
      <c r="B13" s="192"/>
      <c r="C13" s="193" t="s">
        <v>37</v>
      </c>
      <c r="D13" s="308" t="s">
        <v>3692</v>
      </c>
      <c r="E13" s="161" t="s">
        <v>124</v>
      </c>
      <c r="F13" s="161"/>
      <c r="G13" s="187"/>
      <c r="H13" s="190">
        <f>F13*G13</f>
        <v>0</v>
      </c>
      <c r="I13" s="307" t="s">
        <v>5398</v>
      </c>
    </row>
    <row r="14" spans="1:9" ht="15.6" x14ac:dyDescent="0.25">
      <c r="A14" s="192"/>
      <c r="B14" s="192"/>
      <c r="C14" s="193" t="s">
        <v>39</v>
      </c>
      <c r="D14" s="101" t="s">
        <v>3693</v>
      </c>
      <c r="E14" s="161" t="s">
        <v>124</v>
      </c>
      <c r="F14" s="161"/>
      <c r="G14" s="187"/>
      <c r="H14" s="190">
        <f>F14*G14</f>
        <v>0</v>
      </c>
      <c r="I14" s="307" t="s">
        <v>5398</v>
      </c>
    </row>
    <row r="15" spans="1:9" ht="39.6" x14ac:dyDescent="0.25">
      <c r="A15" s="192" t="s">
        <v>3694</v>
      </c>
      <c r="B15" s="192"/>
      <c r="C15" s="193"/>
      <c r="D15" s="285" t="s">
        <v>5235</v>
      </c>
      <c r="E15" s="17"/>
      <c r="F15" s="17"/>
      <c r="G15" s="191"/>
      <c r="H15" s="190"/>
      <c r="I15" s="307" t="s">
        <v>5398</v>
      </c>
    </row>
    <row r="16" spans="1:9" ht="15.6" x14ac:dyDescent="0.25">
      <c r="A16" s="192"/>
      <c r="B16" s="192" t="s">
        <v>3695</v>
      </c>
      <c r="C16" s="193"/>
      <c r="D16" s="101" t="s">
        <v>5236</v>
      </c>
      <c r="E16" s="161" t="s">
        <v>124</v>
      </c>
      <c r="F16" s="161"/>
      <c r="G16" s="187"/>
      <c r="H16" s="190">
        <f>F16*G16</f>
        <v>0</v>
      </c>
    </row>
    <row r="17" spans="1:9" ht="15.6" x14ac:dyDescent="0.25">
      <c r="A17" s="192"/>
      <c r="B17" s="192" t="s">
        <v>3696</v>
      </c>
      <c r="C17" s="193"/>
      <c r="D17" s="101" t="s">
        <v>3697</v>
      </c>
      <c r="E17" s="161" t="s">
        <v>124</v>
      </c>
      <c r="F17" s="161"/>
      <c r="G17" s="187"/>
      <c r="H17" s="190">
        <f>F17*G17</f>
        <v>0</v>
      </c>
    </row>
    <row r="18" spans="1:9" ht="39.6" x14ac:dyDescent="0.25">
      <c r="A18" s="192" t="s">
        <v>3698</v>
      </c>
      <c r="B18" s="192"/>
      <c r="C18" s="193"/>
      <c r="D18" s="100" t="s">
        <v>3699</v>
      </c>
      <c r="E18" s="17"/>
      <c r="F18" s="17"/>
      <c r="G18" s="191"/>
      <c r="H18" s="190"/>
    </row>
    <row r="19" spans="1:9" x14ac:dyDescent="0.25">
      <c r="A19" s="192"/>
      <c r="B19" s="192" t="s">
        <v>3700</v>
      </c>
      <c r="C19" s="193"/>
      <c r="D19" s="101" t="s">
        <v>3686</v>
      </c>
      <c r="E19" s="202"/>
      <c r="F19" s="17"/>
      <c r="G19" s="191"/>
      <c r="H19" s="190"/>
    </row>
    <row r="20" spans="1:9" ht="66" x14ac:dyDescent="0.25">
      <c r="A20" s="192"/>
      <c r="B20" s="192"/>
      <c r="C20" s="193" t="s">
        <v>37</v>
      </c>
      <c r="D20" s="309" t="s">
        <v>3687</v>
      </c>
      <c r="E20" s="161" t="s">
        <v>124</v>
      </c>
      <c r="F20" s="161"/>
      <c r="G20" s="187"/>
      <c r="H20" s="190">
        <f>F20*G20</f>
        <v>0</v>
      </c>
      <c r="I20" s="307" t="s">
        <v>5398</v>
      </c>
    </row>
    <row r="21" spans="1:9" ht="15.6" x14ac:dyDescent="0.25">
      <c r="A21" s="192"/>
      <c r="B21" s="192"/>
      <c r="C21" s="193" t="s">
        <v>39</v>
      </c>
      <c r="D21" s="101" t="s">
        <v>3693</v>
      </c>
      <c r="E21" s="161" t="s">
        <v>124</v>
      </c>
      <c r="F21" s="161"/>
      <c r="G21" s="187"/>
      <c r="H21" s="190">
        <f>F21*G21</f>
        <v>0</v>
      </c>
      <c r="I21" s="307" t="s">
        <v>5398</v>
      </c>
    </row>
    <row r="22" spans="1:9" x14ac:dyDescent="0.25">
      <c r="A22" s="192"/>
      <c r="B22" s="192" t="s">
        <v>3701</v>
      </c>
      <c r="C22" s="193"/>
      <c r="D22" s="101" t="s">
        <v>3689</v>
      </c>
      <c r="E22" s="17"/>
      <c r="F22" s="17"/>
      <c r="G22" s="191"/>
      <c r="H22" s="190"/>
    </row>
    <row r="23" spans="1:9" ht="79.2" x14ac:dyDescent="0.25">
      <c r="A23" s="192"/>
      <c r="B23" s="192"/>
      <c r="C23" s="193" t="s">
        <v>37</v>
      </c>
      <c r="D23" s="309" t="s">
        <v>3690</v>
      </c>
      <c r="E23" s="161" t="s">
        <v>124</v>
      </c>
      <c r="F23" s="161"/>
      <c r="G23" s="187"/>
      <c r="H23" s="190">
        <f>F23*G23</f>
        <v>0</v>
      </c>
      <c r="I23" s="307" t="s">
        <v>5398</v>
      </c>
    </row>
    <row r="24" spans="1:9" ht="15.6" x14ac:dyDescent="0.25">
      <c r="A24" s="192"/>
      <c r="B24" s="192"/>
      <c r="C24" s="193" t="s">
        <v>39</v>
      </c>
      <c r="D24" s="101" t="s">
        <v>3703</v>
      </c>
      <c r="E24" s="161" t="s">
        <v>124</v>
      </c>
      <c r="F24" s="161"/>
      <c r="G24" s="187"/>
      <c r="H24" s="190">
        <f>F24*G24</f>
        <v>0</v>
      </c>
      <c r="I24" s="307" t="s">
        <v>5398</v>
      </c>
    </row>
    <row r="25" spans="1:9" x14ac:dyDescent="0.25">
      <c r="A25" s="192"/>
      <c r="B25" s="192" t="s">
        <v>3702</v>
      </c>
      <c r="C25" s="193"/>
      <c r="D25" s="101" t="s">
        <v>3691</v>
      </c>
      <c r="E25" s="17"/>
      <c r="F25" s="17"/>
      <c r="G25" s="191"/>
      <c r="H25" s="190"/>
    </row>
    <row r="26" spans="1:9" ht="66" x14ac:dyDescent="0.25">
      <c r="A26" s="192"/>
      <c r="B26" s="192"/>
      <c r="C26" s="193" t="s">
        <v>37</v>
      </c>
      <c r="D26" s="308" t="s">
        <v>3692</v>
      </c>
      <c r="E26" s="161" t="s">
        <v>124</v>
      </c>
      <c r="F26" s="161"/>
      <c r="G26" s="187"/>
      <c r="H26" s="190">
        <f>F26*G26</f>
        <v>0</v>
      </c>
      <c r="I26" s="307" t="s">
        <v>5398</v>
      </c>
    </row>
    <row r="27" spans="1:9" ht="15.6" x14ac:dyDescent="0.25">
      <c r="A27" s="192"/>
      <c r="B27" s="192"/>
      <c r="C27" s="193" t="s">
        <v>39</v>
      </c>
      <c r="D27" s="101" t="s">
        <v>3693</v>
      </c>
      <c r="E27" s="161" t="s">
        <v>124</v>
      </c>
      <c r="F27" s="161"/>
      <c r="G27" s="187"/>
      <c r="H27" s="190">
        <f>F27*G27</f>
        <v>0</v>
      </c>
      <c r="I27" s="307" t="s">
        <v>5398</v>
      </c>
    </row>
    <row r="28" spans="1:9" ht="39.6" x14ac:dyDescent="0.25">
      <c r="A28" s="192" t="s">
        <v>3704</v>
      </c>
      <c r="B28" s="192"/>
      <c r="C28" s="193"/>
      <c r="D28" s="100" t="s">
        <v>3705</v>
      </c>
      <c r="E28"/>
      <c r="F28" s="17"/>
      <c r="G28" s="191"/>
      <c r="H28" s="190"/>
    </row>
    <row r="29" spans="1:9" ht="26.4" x14ac:dyDescent="0.25">
      <c r="A29" s="192"/>
      <c r="B29" s="192" t="s">
        <v>4201</v>
      </c>
      <c r="C29" s="193"/>
      <c r="D29" s="101" t="s">
        <v>5237</v>
      </c>
      <c r="E29" s="161" t="s">
        <v>124</v>
      </c>
      <c r="F29" s="161"/>
      <c r="G29" s="187"/>
      <c r="H29" s="190">
        <f>F29*G29</f>
        <v>0</v>
      </c>
      <c r="I29" s="307" t="s">
        <v>5398</v>
      </c>
    </row>
    <row r="30" spans="1:9" ht="39.6" x14ac:dyDescent="0.25">
      <c r="A30" s="192" t="s">
        <v>3706</v>
      </c>
      <c r="B30" s="192"/>
      <c r="C30" s="193"/>
      <c r="D30" s="100" t="s">
        <v>3707</v>
      </c>
      <c r="E30" s="17"/>
      <c r="F30" s="17"/>
      <c r="G30" s="191"/>
      <c r="H30" s="190"/>
    </row>
    <row r="31" spans="1:9" ht="26.4" x14ac:dyDescent="0.25">
      <c r="A31" s="192"/>
      <c r="B31" s="192" t="s">
        <v>3708</v>
      </c>
      <c r="C31" s="193"/>
      <c r="D31" s="278" t="s">
        <v>5238</v>
      </c>
      <c r="E31" s="161" t="s">
        <v>2269</v>
      </c>
      <c r="F31" s="161"/>
      <c r="G31" s="187"/>
      <c r="H31" s="190">
        <f>F31*G31</f>
        <v>0</v>
      </c>
      <c r="I31" s="307" t="s">
        <v>5398</v>
      </c>
    </row>
    <row r="32" spans="1:9" ht="26.4" x14ac:dyDescent="0.25">
      <c r="A32" s="192"/>
      <c r="B32" s="192" t="s">
        <v>3709</v>
      </c>
      <c r="C32" s="193"/>
      <c r="D32" s="278" t="s">
        <v>5239</v>
      </c>
      <c r="E32" s="161" t="s">
        <v>2269</v>
      </c>
      <c r="F32" s="161"/>
      <c r="G32" s="187"/>
      <c r="H32" s="190">
        <f>F32*G32</f>
        <v>0</v>
      </c>
      <c r="I32" s="307" t="s">
        <v>5398</v>
      </c>
    </row>
    <row r="33" spans="1:9" ht="26.4" x14ac:dyDescent="0.25">
      <c r="A33" s="192" t="s">
        <v>3710</v>
      </c>
      <c r="B33" s="192"/>
      <c r="C33" s="193"/>
      <c r="D33" s="100" t="s">
        <v>3711</v>
      </c>
      <c r="E33" s="202"/>
      <c r="F33" s="17"/>
      <c r="G33" s="191"/>
      <c r="H33" s="190"/>
    </row>
    <row r="34" spans="1:9" ht="26.4" x14ac:dyDescent="0.25">
      <c r="A34" s="192"/>
      <c r="B34" s="192" t="s">
        <v>3712</v>
      </c>
      <c r="C34" s="193"/>
      <c r="D34" s="101" t="s">
        <v>4413</v>
      </c>
      <c r="E34" s="161" t="s">
        <v>2269</v>
      </c>
      <c r="F34" s="161"/>
      <c r="G34" s="187"/>
      <c r="H34" s="190">
        <f>F34*G34</f>
        <v>0</v>
      </c>
      <c r="I34" s="307" t="s">
        <v>5398</v>
      </c>
    </row>
    <row r="35" spans="1:9" x14ac:dyDescent="0.25">
      <c r="A35" s="192" t="s">
        <v>3713</v>
      </c>
      <c r="B35" s="192"/>
      <c r="C35" s="193"/>
      <c r="D35" s="100" t="s">
        <v>3714</v>
      </c>
      <c r="E35" s="202"/>
      <c r="F35" s="17"/>
      <c r="G35" s="191"/>
      <c r="H35" s="190"/>
    </row>
    <row r="36" spans="1:9" x14ac:dyDescent="0.25">
      <c r="A36" s="192"/>
      <c r="B36" s="192" t="s">
        <v>3715</v>
      </c>
      <c r="C36" s="193"/>
      <c r="D36" s="101" t="s">
        <v>3717</v>
      </c>
      <c r="E36" s="202"/>
      <c r="F36" s="17"/>
      <c r="G36" s="191"/>
      <c r="H36" s="190"/>
    </row>
    <row r="37" spans="1:9" ht="26.4" x14ac:dyDescent="0.25">
      <c r="A37" s="192"/>
      <c r="B37" s="192"/>
      <c r="C37" s="193" t="s">
        <v>37</v>
      </c>
      <c r="D37" s="309" t="s">
        <v>3718</v>
      </c>
      <c r="E37" s="161" t="s">
        <v>124</v>
      </c>
      <c r="F37" s="161"/>
      <c r="G37" s="187"/>
      <c r="H37" s="190">
        <f>F37*G37</f>
        <v>0</v>
      </c>
      <c r="I37" s="307" t="s">
        <v>5398</v>
      </c>
    </row>
    <row r="38" spans="1:9" ht="26.4" x14ac:dyDescent="0.25">
      <c r="A38" s="192"/>
      <c r="B38" s="192"/>
      <c r="C38" s="193" t="s">
        <v>39</v>
      </c>
      <c r="D38" s="101" t="s">
        <v>4427</v>
      </c>
      <c r="E38" s="161" t="s">
        <v>124</v>
      </c>
      <c r="F38" s="161"/>
      <c r="G38" s="187"/>
      <c r="H38" s="190">
        <f>F38*G38</f>
        <v>0</v>
      </c>
      <c r="I38" s="307" t="s">
        <v>5398</v>
      </c>
    </row>
    <row r="39" spans="1:9" x14ac:dyDescent="0.25">
      <c r="A39" s="192"/>
      <c r="B39" s="192" t="s">
        <v>3716</v>
      </c>
      <c r="C39" s="193"/>
      <c r="D39" s="101" t="s">
        <v>3719</v>
      </c>
      <c r="E39" s="202"/>
      <c r="F39" s="17"/>
      <c r="G39" s="191"/>
      <c r="H39" s="190"/>
    </row>
    <row r="40" spans="1:9" ht="26.4" x14ac:dyDescent="0.25">
      <c r="A40" s="192"/>
      <c r="B40" s="192"/>
      <c r="C40" s="193" t="s">
        <v>37</v>
      </c>
      <c r="D40" s="309" t="s">
        <v>5240</v>
      </c>
      <c r="E40" s="161" t="s">
        <v>429</v>
      </c>
      <c r="F40" s="161"/>
      <c r="G40" s="187"/>
      <c r="H40" s="190">
        <f>F40*G40</f>
        <v>0</v>
      </c>
      <c r="I40" s="307" t="s">
        <v>5398</v>
      </c>
    </row>
    <row r="41" spans="1:9" ht="26.4" x14ac:dyDescent="0.25">
      <c r="A41" s="192"/>
      <c r="B41" s="192"/>
      <c r="C41" s="193" t="s">
        <v>39</v>
      </c>
      <c r="D41" s="101" t="s">
        <v>4428</v>
      </c>
      <c r="E41" s="161" t="s">
        <v>429</v>
      </c>
      <c r="F41" s="161"/>
      <c r="G41" s="187"/>
      <c r="H41" s="190">
        <f>F41*G41</f>
        <v>0</v>
      </c>
      <c r="I41" s="307" t="s">
        <v>5398</v>
      </c>
    </row>
    <row r="42" spans="1:9" ht="26.4" x14ac:dyDescent="0.25">
      <c r="A42" s="192" t="s">
        <v>3722</v>
      </c>
      <c r="B42" s="192"/>
      <c r="C42" s="193"/>
      <c r="D42" s="100" t="s">
        <v>3720</v>
      </c>
      <c r="E42" s="202"/>
      <c r="F42" s="17"/>
      <c r="G42" s="191"/>
      <c r="H42" s="190"/>
    </row>
    <row r="43" spans="1:9" ht="26.4" x14ac:dyDescent="0.25">
      <c r="A43" s="192"/>
      <c r="B43" s="192" t="s">
        <v>3723</v>
      </c>
      <c r="C43" s="193"/>
      <c r="D43" s="278" t="s">
        <v>5241</v>
      </c>
      <c r="E43" s="161" t="s">
        <v>124</v>
      </c>
      <c r="F43" s="161"/>
      <c r="G43" s="187"/>
      <c r="H43" s="190">
        <f t="shared" ref="H43:H48" si="0">F43*G43</f>
        <v>0</v>
      </c>
      <c r="I43" s="307" t="s">
        <v>5398</v>
      </c>
    </row>
    <row r="44" spans="1:9" ht="15.6" x14ac:dyDescent="0.25">
      <c r="A44" s="192"/>
      <c r="B44" s="192" t="s">
        <v>3724</v>
      </c>
      <c r="C44" s="193"/>
      <c r="D44" s="278" t="s">
        <v>3721</v>
      </c>
      <c r="E44" s="161" t="s">
        <v>124</v>
      </c>
      <c r="F44" s="161"/>
      <c r="G44" s="187"/>
      <c r="H44" s="190">
        <f t="shared" si="0"/>
        <v>0</v>
      </c>
    </row>
    <row r="45" spans="1:9" ht="39.6" x14ac:dyDescent="0.25">
      <c r="A45" s="192" t="s">
        <v>3727</v>
      </c>
      <c r="B45" s="192"/>
      <c r="C45" s="193"/>
      <c r="D45" s="285" t="s">
        <v>5242</v>
      </c>
      <c r="E45" s="161" t="s">
        <v>429</v>
      </c>
      <c r="F45" s="161"/>
      <c r="G45" s="187"/>
      <c r="H45" s="190">
        <f t="shared" si="0"/>
        <v>0</v>
      </c>
      <c r="I45" s="307" t="s">
        <v>5398</v>
      </c>
    </row>
    <row r="46" spans="1:9" ht="39.6" x14ac:dyDescent="0.25">
      <c r="A46" s="192" t="s">
        <v>3725</v>
      </c>
      <c r="B46" s="192"/>
      <c r="C46" s="193"/>
      <c r="D46" s="285" t="s">
        <v>5243</v>
      </c>
      <c r="E46" s="161" t="s">
        <v>429</v>
      </c>
      <c r="F46" s="161"/>
      <c r="G46" s="187"/>
      <c r="H46" s="190">
        <f t="shared" si="0"/>
        <v>0</v>
      </c>
      <c r="I46" s="307" t="s">
        <v>5398</v>
      </c>
    </row>
    <row r="47" spans="1:9" ht="39.6" x14ac:dyDescent="0.25">
      <c r="A47" s="192" t="s">
        <v>3726</v>
      </c>
      <c r="B47" s="192"/>
      <c r="C47" s="193"/>
      <c r="D47" s="285" t="s">
        <v>5244</v>
      </c>
      <c r="E47" s="161" t="s">
        <v>429</v>
      </c>
      <c r="F47" s="161"/>
      <c r="G47" s="187"/>
      <c r="H47" s="190">
        <f t="shared" si="0"/>
        <v>0</v>
      </c>
      <c r="I47" s="307" t="s">
        <v>5398</v>
      </c>
    </row>
    <row r="48" spans="1:9" ht="39.6" x14ac:dyDescent="0.25">
      <c r="A48" s="192" t="s">
        <v>3728</v>
      </c>
      <c r="B48" s="192"/>
      <c r="C48" s="193"/>
      <c r="D48" s="285" t="s">
        <v>5245</v>
      </c>
      <c r="E48" s="161" t="s">
        <v>429</v>
      </c>
      <c r="F48" s="161"/>
      <c r="G48" s="187"/>
      <c r="H48" s="190">
        <f t="shared" si="0"/>
        <v>0</v>
      </c>
      <c r="I48" s="307" t="s">
        <v>5398</v>
      </c>
    </row>
    <row r="49" spans="1:9" ht="39.6" x14ac:dyDescent="0.25">
      <c r="A49" s="192" t="s">
        <v>3729</v>
      </c>
      <c r="B49" s="192"/>
      <c r="C49" s="193"/>
      <c r="D49" s="100" t="s">
        <v>3730</v>
      </c>
      <c r="E49" s="17"/>
      <c r="F49" s="17"/>
      <c r="G49" s="191"/>
      <c r="H49" s="190"/>
    </row>
    <row r="50" spans="1:9" ht="15.6" x14ac:dyDescent="0.25">
      <c r="A50" s="192"/>
      <c r="B50" s="192" t="s">
        <v>3732</v>
      </c>
      <c r="C50" s="193"/>
      <c r="D50" s="278" t="s">
        <v>5246</v>
      </c>
      <c r="E50" s="161" t="s">
        <v>124</v>
      </c>
      <c r="F50" s="161"/>
      <c r="G50" s="187"/>
      <c r="H50" s="190">
        <f>F50*G50</f>
        <v>0</v>
      </c>
      <c r="I50" s="307" t="s">
        <v>5398</v>
      </c>
    </row>
    <row r="51" spans="1:9" ht="15.6" x14ac:dyDescent="0.25">
      <c r="A51" s="192"/>
      <c r="B51" s="192" t="s">
        <v>3733</v>
      </c>
      <c r="C51" s="193"/>
      <c r="D51" s="278" t="s">
        <v>3731</v>
      </c>
      <c r="E51" s="161" t="s">
        <v>124</v>
      </c>
      <c r="F51" s="161"/>
      <c r="G51" s="187"/>
      <c r="H51" s="190">
        <f>F51*G51</f>
        <v>0</v>
      </c>
      <c r="I51" s="307" t="s">
        <v>5398</v>
      </c>
    </row>
    <row r="52" spans="1:9" ht="26.4" x14ac:dyDescent="0.25">
      <c r="A52" s="192" t="s">
        <v>3734</v>
      </c>
      <c r="B52" s="192"/>
      <c r="C52" s="193"/>
      <c r="D52" s="100" t="s">
        <v>3735</v>
      </c>
      <c r="E52" s="17"/>
      <c r="F52" s="17"/>
      <c r="G52" s="191"/>
      <c r="H52" s="190"/>
    </row>
    <row r="53" spans="1:9" ht="15.6" x14ac:dyDescent="0.25">
      <c r="A53" s="192"/>
      <c r="B53" s="192" t="s">
        <v>3736</v>
      </c>
      <c r="C53" s="193"/>
      <c r="D53" s="278" t="s">
        <v>5246</v>
      </c>
      <c r="E53" s="161" t="s">
        <v>124</v>
      </c>
      <c r="F53" s="161"/>
      <c r="G53" s="187"/>
      <c r="H53" s="190">
        <f>F53*G53</f>
        <v>0</v>
      </c>
      <c r="I53" s="307" t="s">
        <v>5398</v>
      </c>
    </row>
    <row r="54" spans="1:9" ht="15.6" x14ac:dyDescent="0.25">
      <c r="A54" s="192"/>
      <c r="B54" s="192" t="s">
        <v>3737</v>
      </c>
      <c r="C54" s="193"/>
      <c r="D54" s="59" t="s">
        <v>3731</v>
      </c>
      <c r="E54" s="161" t="s">
        <v>124</v>
      </c>
      <c r="F54" s="161"/>
      <c r="G54" s="187"/>
      <c r="H54" s="190">
        <f>F54*G54</f>
        <v>0</v>
      </c>
      <c r="I54" s="307" t="s">
        <v>5398</v>
      </c>
    </row>
    <row r="55" spans="1:9" x14ac:dyDescent="0.25">
      <c r="A55" s="192"/>
      <c r="B55" s="192"/>
      <c r="C55" s="193"/>
      <c r="D55" s="234"/>
      <c r="E55" s="17"/>
      <c r="F55" s="17"/>
      <c r="G55" s="191"/>
      <c r="H55" s="190"/>
    </row>
    <row r="56" spans="1:9" x14ac:dyDescent="0.25">
      <c r="A56" s="242"/>
      <c r="B56" s="242"/>
      <c r="C56" s="245"/>
      <c r="D56" s="243"/>
      <c r="E56" s="240"/>
      <c r="F56" s="228"/>
      <c r="G56" s="252"/>
      <c r="H56" s="251"/>
      <c r="I56" s="323" t="s">
        <v>5421</v>
      </c>
    </row>
    <row r="57" spans="1:9" x14ac:dyDescent="0.25">
      <c r="A57" s="242"/>
      <c r="B57" s="242"/>
      <c r="C57" s="245"/>
      <c r="D57" s="243"/>
      <c r="E57" s="240"/>
      <c r="F57" s="228"/>
      <c r="G57" s="252"/>
      <c r="H57" s="251"/>
    </row>
    <row r="58" spans="1:9" x14ac:dyDescent="0.25">
      <c r="A58" s="168" t="s">
        <v>34</v>
      </c>
      <c r="B58" s="168"/>
      <c r="C58" s="168"/>
      <c r="D58" s="168"/>
      <c r="E58" s="247"/>
      <c r="F58" s="185"/>
      <c r="G58" s="198"/>
      <c r="H58" s="174">
        <f>SUM(H5:H57)</f>
        <v>0</v>
      </c>
    </row>
    <row r="59" spans="1:9" x14ac:dyDescent="0.25">
      <c r="E59" s="237"/>
    </row>
    <row r="1048334" spans="5:5" x14ac:dyDescent="0.25">
      <c r="E1048334"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128A7-F5DF-4B7D-A4B2-1F6496C48E77}">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3738</v>
      </c>
      <c r="B1" s="40"/>
      <c r="C1" s="40"/>
      <c r="D1" s="774" t="s">
        <v>3739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3740</v>
      </c>
      <c r="B5" s="192"/>
      <c r="C5" s="100" t="s">
        <v>3741</v>
      </c>
      <c r="D5" s="17"/>
      <c r="E5" s="17"/>
      <c r="F5" s="191"/>
      <c r="G5" s="190"/>
    </row>
    <row r="6" spans="1:8" x14ac:dyDescent="0.25">
      <c r="A6" s="192"/>
      <c r="B6" s="192" t="s">
        <v>3745</v>
      </c>
      <c r="C6" s="101" t="s">
        <v>3742</v>
      </c>
      <c r="D6" s="229" t="s">
        <v>3182</v>
      </c>
      <c r="E6" s="161"/>
      <c r="F6" s="187"/>
      <c r="G6" s="190">
        <f>E6*F6</f>
        <v>0</v>
      </c>
    </row>
    <row r="7" spans="1:8" x14ac:dyDescent="0.25">
      <c r="A7" s="192"/>
      <c r="B7" s="192" t="s">
        <v>3746</v>
      </c>
      <c r="C7" s="59" t="s">
        <v>3743</v>
      </c>
      <c r="D7" s="229" t="s">
        <v>3182</v>
      </c>
      <c r="E7" s="161"/>
      <c r="F7" s="187"/>
      <c r="G7" s="190">
        <f>E7*F7</f>
        <v>0</v>
      </c>
    </row>
    <row r="8" spans="1:8" x14ac:dyDescent="0.25">
      <c r="A8" s="192"/>
      <c r="B8" s="192" t="s">
        <v>3747</v>
      </c>
      <c r="C8" s="101" t="s">
        <v>3744</v>
      </c>
      <c r="D8" s="229" t="s">
        <v>3182</v>
      </c>
      <c r="E8" s="161"/>
      <c r="F8" s="187"/>
      <c r="G8" s="190">
        <f>E8*F8</f>
        <v>0</v>
      </c>
    </row>
    <row r="9" spans="1:8" x14ac:dyDescent="0.25">
      <c r="A9" s="192" t="s">
        <v>3748</v>
      </c>
      <c r="B9" s="192"/>
      <c r="C9" s="100" t="s">
        <v>3183</v>
      </c>
      <c r="D9" s="17"/>
      <c r="E9" s="17"/>
      <c r="F9" s="191"/>
      <c r="G9" s="190"/>
    </row>
    <row r="10" spans="1:8" x14ac:dyDescent="0.25">
      <c r="A10" s="192"/>
      <c r="B10" s="192" t="s">
        <v>3752</v>
      </c>
      <c r="C10" s="101" t="s">
        <v>3749</v>
      </c>
      <c r="D10" s="229" t="s">
        <v>3188</v>
      </c>
      <c r="E10" s="161"/>
      <c r="F10" s="187"/>
      <c r="G10" s="190">
        <f>E10*F10</f>
        <v>0</v>
      </c>
    </row>
    <row r="11" spans="1:8" x14ac:dyDescent="0.25">
      <c r="A11" s="192"/>
      <c r="B11" s="192" t="s">
        <v>3753</v>
      </c>
      <c r="C11" s="101" t="s">
        <v>3750</v>
      </c>
      <c r="D11" s="229" t="s">
        <v>3188</v>
      </c>
      <c r="E11" s="161"/>
      <c r="F11" s="187"/>
      <c r="G11" s="190">
        <f>E11*F11</f>
        <v>0</v>
      </c>
    </row>
    <row r="12" spans="1:8" x14ac:dyDescent="0.25">
      <c r="A12" s="192"/>
      <c r="B12" s="192" t="s">
        <v>3754</v>
      </c>
      <c r="C12" s="59" t="s">
        <v>3187</v>
      </c>
      <c r="D12" s="229" t="s">
        <v>3188</v>
      </c>
      <c r="E12" s="161"/>
      <c r="F12" s="187"/>
      <c r="G12" s="190">
        <f>E12*F12</f>
        <v>0</v>
      </c>
    </row>
    <row r="13" spans="1:8" x14ac:dyDescent="0.25">
      <c r="A13" s="192"/>
      <c r="B13" s="192" t="s">
        <v>3755</v>
      </c>
      <c r="C13" s="101" t="s">
        <v>3751</v>
      </c>
      <c r="D13" s="229" t="s">
        <v>3188</v>
      </c>
      <c r="E13" s="161"/>
      <c r="F13" s="187"/>
      <c r="G13" s="190">
        <f>E13*F13</f>
        <v>0</v>
      </c>
    </row>
    <row r="14" spans="1:8" ht="26.4" x14ac:dyDescent="0.25">
      <c r="A14" s="192" t="s">
        <v>3756</v>
      </c>
      <c r="B14" s="192"/>
      <c r="C14" s="100" t="s">
        <v>3757</v>
      </c>
      <c r="D14" s="229" t="s">
        <v>3188</v>
      </c>
      <c r="E14" s="161"/>
      <c r="F14" s="187"/>
      <c r="G14" s="190">
        <f>E14*F14</f>
        <v>0</v>
      </c>
    </row>
    <row r="15" spans="1:8" x14ac:dyDescent="0.25">
      <c r="A15" s="192"/>
      <c r="B15" s="192"/>
      <c r="C15" s="100"/>
      <c r="D15" s="17"/>
      <c r="E15" s="17"/>
      <c r="F15" s="191"/>
      <c r="G15" s="190"/>
    </row>
    <row r="16" spans="1:8" x14ac:dyDescent="0.25">
      <c r="A16" s="192"/>
      <c r="B16" s="192"/>
      <c r="C16" s="101"/>
      <c r="D16" s="17"/>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05D91-C3DF-43A1-AFD3-0A51AED1D1F6}">
  <dimension ref="A1:H104829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3758</v>
      </c>
      <c r="B1" s="40"/>
      <c r="C1" s="40"/>
      <c r="D1" s="774" t="s">
        <v>3759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3760</v>
      </c>
      <c r="B5" s="192"/>
      <c r="C5" s="100" t="s">
        <v>3761</v>
      </c>
      <c r="D5" s="17"/>
      <c r="E5" s="17"/>
      <c r="F5" s="17"/>
      <c r="G5" s="190"/>
    </row>
    <row r="6" spans="1:8" x14ac:dyDescent="0.25">
      <c r="A6" s="192"/>
      <c r="B6" s="192" t="s">
        <v>3762</v>
      </c>
      <c r="C6" s="278" t="s">
        <v>5248</v>
      </c>
      <c r="D6" s="161" t="s">
        <v>429</v>
      </c>
      <c r="E6" s="161"/>
      <c r="F6" s="187"/>
      <c r="G6" s="190">
        <f>E6*F6</f>
        <v>0</v>
      </c>
      <c r="H6" s="307" t="s">
        <v>5398</v>
      </c>
    </row>
    <row r="7" spans="1:8" ht="52.8" x14ac:dyDescent="0.25">
      <c r="A7" s="192"/>
      <c r="B7" s="192" t="s">
        <v>3763</v>
      </c>
      <c r="C7" s="283" t="s">
        <v>5247</v>
      </c>
      <c r="D7" s="161" t="s">
        <v>33</v>
      </c>
      <c r="E7" s="17" t="s">
        <v>4220</v>
      </c>
      <c r="F7" s="17" t="s">
        <v>4221</v>
      </c>
      <c r="G7" s="188"/>
    </row>
    <row r="8" spans="1:8" x14ac:dyDescent="0.25">
      <c r="A8" s="192" t="s">
        <v>3764</v>
      </c>
      <c r="B8" s="192"/>
      <c r="C8" s="285" t="s">
        <v>3765</v>
      </c>
      <c r="D8" s="202"/>
      <c r="E8" s="17"/>
      <c r="F8" s="17"/>
      <c r="G8" s="190"/>
    </row>
    <row r="9" spans="1:8" x14ac:dyDescent="0.25">
      <c r="A9" s="192"/>
      <c r="B9" s="192" t="s">
        <v>3766</v>
      </c>
      <c r="C9" s="278" t="s">
        <v>5249</v>
      </c>
      <c r="D9" s="161" t="s">
        <v>136</v>
      </c>
      <c r="E9" s="161"/>
      <c r="F9" s="187"/>
      <c r="G9" s="190">
        <f>E9*F9</f>
        <v>0</v>
      </c>
      <c r="H9" s="307" t="s">
        <v>5398</v>
      </c>
    </row>
    <row r="10" spans="1:8" x14ac:dyDescent="0.25">
      <c r="A10" s="192"/>
      <c r="B10" s="192" t="s">
        <v>3767</v>
      </c>
      <c r="C10" s="278" t="s">
        <v>5250</v>
      </c>
      <c r="D10" s="161" t="s">
        <v>429</v>
      </c>
      <c r="E10" s="161"/>
      <c r="F10" s="187"/>
      <c r="G10" s="190">
        <f>E10*F10</f>
        <v>0</v>
      </c>
      <c r="H10" s="307" t="s">
        <v>5398</v>
      </c>
    </row>
    <row r="11" spans="1:8" ht="26.4" x14ac:dyDescent="0.25">
      <c r="A11" s="192" t="s">
        <v>3768</v>
      </c>
      <c r="B11" s="192"/>
      <c r="C11" s="285" t="s">
        <v>5251</v>
      </c>
      <c r="D11" s="161" t="s">
        <v>2269</v>
      </c>
      <c r="E11" s="161"/>
      <c r="F11" s="187"/>
      <c r="G11" s="190">
        <f>E11*F11</f>
        <v>0</v>
      </c>
      <c r="H11" s="307" t="s">
        <v>5398</v>
      </c>
    </row>
    <row r="12" spans="1:8" x14ac:dyDescent="0.25">
      <c r="A12" s="192" t="s">
        <v>3769</v>
      </c>
      <c r="B12" s="192"/>
      <c r="C12" s="285" t="s">
        <v>5252</v>
      </c>
      <c r="D12" s="161" t="s">
        <v>429</v>
      </c>
      <c r="E12" s="161"/>
      <c r="F12" s="187"/>
      <c r="G12" s="190">
        <f>E12*F12</f>
        <v>0</v>
      </c>
      <c r="H12" s="307" t="s">
        <v>5398</v>
      </c>
    </row>
    <row r="13" spans="1:8" x14ac:dyDescent="0.25">
      <c r="A13" s="192" t="s">
        <v>3770</v>
      </c>
      <c r="B13" s="192"/>
      <c r="C13" s="285" t="s">
        <v>3771</v>
      </c>
      <c r="D13" s="17"/>
      <c r="E13" s="17"/>
      <c r="F13" s="17"/>
      <c r="G13" s="190"/>
    </row>
    <row r="14" spans="1:8" ht="26.4" x14ac:dyDescent="0.25">
      <c r="A14" s="192"/>
      <c r="B14" s="192" t="s">
        <v>3774</v>
      </c>
      <c r="C14" s="278" t="s">
        <v>3772</v>
      </c>
      <c r="D14" s="209" t="s">
        <v>581</v>
      </c>
      <c r="E14" s="17" t="s">
        <v>4225</v>
      </c>
      <c r="F14" s="17" t="s">
        <v>4226</v>
      </c>
      <c r="G14" s="188"/>
    </row>
    <row r="15" spans="1:8" ht="26.4" x14ac:dyDescent="0.25">
      <c r="A15" s="192"/>
      <c r="B15" s="192" t="s">
        <v>3775</v>
      </c>
      <c r="C15" s="278" t="s">
        <v>3773</v>
      </c>
      <c r="D15" s="209" t="s">
        <v>361</v>
      </c>
      <c r="E15" s="191">
        <f>G14</f>
        <v>0</v>
      </c>
      <c r="F15" s="195"/>
      <c r="G15" s="190">
        <f>E15*F15</f>
        <v>0</v>
      </c>
    </row>
    <row r="16" spans="1:8" ht="26.4" x14ac:dyDescent="0.25">
      <c r="A16" s="192" t="s">
        <v>3776</v>
      </c>
      <c r="B16" s="192"/>
      <c r="C16" s="285" t="s">
        <v>5253</v>
      </c>
      <c r="D16" s="161" t="s">
        <v>429</v>
      </c>
      <c r="E16" s="161"/>
      <c r="F16" s="187"/>
      <c r="G16" s="190">
        <f>E16*F16</f>
        <v>0</v>
      </c>
      <c r="H16" s="307" t="s">
        <v>5398</v>
      </c>
    </row>
    <row r="17" spans="1:8" x14ac:dyDescent="0.25">
      <c r="A17" s="192"/>
      <c r="B17" s="192"/>
      <c r="C17" s="100"/>
      <c r="D17" s="17"/>
      <c r="E17" s="17"/>
      <c r="F17" s="17"/>
      <c r="G17" s="190"/>
    </row>
    <row r="18" spans="1:8" x14ac:dyDescent="0.25">
      <c r="A18" s="242"/>
      <c r="B18" s="242"/>
      <c r="C18" s="243"/>
      <c r="D18" s="120"/>
      <c r="E18" s="228"/>
      <c r="F18" s="228"/>
      <c r="G18" s="251"/>
      <c r="H18" s="323" t="s">
        <v>5421</v>
      </c>
    </row>
    <row r="19" spans="1:8" x14ac:dyDescent="0.25">
      <c r="A19" s="242"/>
      <c r="B19" s="242"/>
      <c r="C19" s="243"/>
      <c r="D19" s="121"/>
      <c r="E19" s="228"/>
      <c r="F19" s="228"/>
      <c r="G19" s="251"/>
    </row>
    <row r="20" spans="1:8" x14ac:dyDescent="0.25">
      <c r="A20" s="168" t="s">
        <v>34</v>
      </c>
      <c r="B20" s="168"/>
      <c r="C20" s="168"/>
      <c r="D20"/>
      <c r="E20" s="185"/>
      <c r="F20" s="185"/>
      <c r="G20" s="174">
        <f>SUM(G5:G19)</f>
        <v>0</v>
      </c>
    </row>
    <row r="21" spans="1:8" x14ac:dyDescent="0.25">
      <c r="D21" s="237"/>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3220A-2738-4FCC-9238-C4D871E52B7D}">
  <dimension ref="A1:I1048322"/>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3777</v>
      </c>
      <c r="B1" s="40"/>
      <c r="C1" s="40"/>
      <c r="D1" s="40"/>
      <c r="E1" s="774" t="s">
        <v>3778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6"/>
      <c r="H3" s="89"/>
    </row>
    <row r="4" spans="1:9" x14ac:dyDescent="0.25">
      <c r="A4" s="192"/>
      <c r="B4" s="192"/>
      <c r="C4" s="193"/>
      <c r="D4" s="64"/>
      <c r="E4" s="245"/>
      <c r="F4" s="245"/>
      <c r="G4" s="245"/>
      <c r="H4" s="251"/>
    </row>
    <row r="5" spans="1:9" x14ac:dyDescent="0.25">
      <c r="A5" s="227" t="s">
        <v>3779</v>
      </c>
      <c r="B5" s="227"/>
      <c r="C5" s="253"/>
      <c r="D5" s="254" t="s">
        <v>3780</v>
      </c>
      <c r="E5" s="161"/>
      <c r="F5" s="161"/>
      <c r="G5" s="161"/>
      <c r="H5" s="190"/>
    </row>
    <row r="6" spans="1:9" x14ac:dyDescent="0.25">
      <c r="A6" s="192"/>
      <c r="B6" s="192" t="s">
        <v>3781</v>
      </c>
      <c r="C6" s="193"/>
      <c r="D6" s="278" t="s">
        <v>5254</v>
      </c>
      <c r="E6" s="161" t="s">
        <v>136</v>
      </c>
      <c r="F6" s="161"/>
      <c r="G6" s="161"/>
      <c r="H6" s="190">
        <f>F6*G6</f>
        <v>0</v>
      </c>
      <c r="I6" s="307" t="s">
        <v>5398</v>
      </c>
    </row>
    <row r="7" spans="1:9" x14ac:dyDescent="0.25">
      <c r="A7" s="192"/>
      <c r="B7" s="192" t="s">
        <v>3782</v>
      </c>
      <c r="C7" s="193"/>
      <c r="D7" s="278" t="s">
        <v>5255</v>
      </c>
      <c r="E7" s="161" t="s">
        <v>429</v>
      </c>
      <c r="F7" s="161"/>
      <c r="G7" s="161"/>
      <c r="H7" s="190">
        <f>F7*G7</f>
        <v>0</v>
      </c>
      <c r="I7" s="307" t="s">
        <v>5398</v>
      </c>
    </row>
    <row r="8" spans="1:9" x14ac:dyDescent="0.25">
      <c r="A8" s="192" t="s">
        <v>3788</v>
      </c>
      <c r="B8" s="192"/>
      <c r="C8" s="193"/>
      <c r="D8" s="100" t="s">
        <v>3783</v>
      </c>
      <c r="E8" s="202"/>
      <c r="F8" s="17"/>
      <c r="G8" s="17"/>
      <c r="H8" s="190"/>
    </row>
    <row r="9" spans="1:9" ht="26.4" x14ac:dyDescent="0.25">
      <c r="A9" s="192"/>
      <c r="B9" s="192" t="s">
        <v>3785</v>
      </c>
      <c r="C9" s="193"/>
      <c r="D9" s="278" t="s">
        <v>5256</v>
      </c>
      <c r="E9" s="161" t="s">
        <v>2269</v>
      </c>
      <c r="F9" s="161"/>
      <c r="G9" s="161"/>
      <c r="H9" s="190">
        <f>F9*G9</f>
        <v>0</v>
      </c>
      <c r="I9" s="307" t="s">
        <v>5398</v>
      </c>
    </row>
    <row r="10" spans="1:9" ht="26.4" x14ac:dyDescent="0.25">
      <c r="A10" s="192"/>
      <c r="B10" s="192" t="s">
        <v>3784</v>
      </c>
      <c r="C10" s="193"/>
      <c r="D10" s="278" t="s">
        <v>5257</v>
      </c>
      <c r="E10" s="161" t="s">
        <v>136</v>
      </c>
      <c r="F10" s="161"/>
      <c r="G10" s="161"/>
      <c r="H10" s="190">
        <f>F10*G10</f>
        <v>0</v>
      </c>
      <c r="I10" s="307" t="s">
        <v>5398</v>
      </c>
    </row>
    <row r="11" spans="1:9" x14ac:dyDescent="0.25">
      <c r="A11" s="192" t="s">
        <v>3786</v>
      </c>
      <c r="B11" s="192"/>
      <c r="C11" s="193"/>
      <c r="D11" s="100" t="s">
        <v>3787</v>
      </c>
      <c r="E11" s="202"/>
      <c r="F11" s="17"/>
      <c r="G11" s="17"/>
      <c r="H11" s="190"/>
    </row>
    <row r="12" spans="1:9" ht="26.4" x14ac:dyDescent="0.25">
      <c r="A12" s="192"/>
      <c r="B12" s="192" t="s">
        <v>3789</v>
      </c>
      <c r="C12" s="193"/>
      <c r="D12" s="278" t="s">
        <v>5258</v>
      </c>
      <c r="E12" s="161" t="s">
        <v>2269</v>
      </c>
      <c r="F12" s="161"/>
      <c r="G12" s="161"/>
      <c r="H12" s="190">
        <f>F12*G12</f>
        <v>0</v>
      </c>
      <c r="I12" s="307" t="s">
        <v>5398</v>
      </c>
    </row>
    <row r="13" spans="1:9" ht="26.4" x14ac:dyDescent="0.25">
      <c r="A13" s="192"/>
      <c r="B13" s="192" t="s">
        <v>3790</v>
      </c>
      <c r="C13" s="193"/>
      <c r="D13" s="278" t="s">
        <v>5259</v>
      </c>
      <c r="E13" s="161" t="s">
        <v>136</v>
      </c>
      <c r="F13" s="161"/>
      <c r="G13" s="161"/>
      <c r="H13" s="190">
        <f>F13*G13</f>
        <v>0</v>
      </c>
      <c r="I13" s="307" t="s">
        <v>5398</v>
      </c>
    </row>
    <row r="14" spans="1:9" x14ac:dyDescent="0.25">
      <c r="A14" s="192" t="s">
        <v>3791</v>
      </c>
      <c r="B14" s="192"/>
      <c r="C14" s="193"/>
      <c r="D14" s="100" t="s">
        <v>3792</v>
      </c>
      <c r="E14" s="17"/>
      <c r="F14" s="17"/>
      <c r="G14" s="17"/>
      <c r="H14" s="190"/>
    </row>
    <row r="15" spans="1:9" x14ac:dyDescent="0.25">
      <c r="A15" s="192"/>
      <c r="B15" s="192" t="s">
        <v>3793</v>
      </c>
      <c r="C15" s="193"/>
      <c r="D15" s="278" t="s">
        <v>5260</v>
      </c>
      <c r="E15" s="161" t="s">
        <v>136</v>
      </c>
      <c r="F15" s="161"/>
      <c r="G15" s="161"/>
      <c r="H15" s="190">
        <f>F15*G15</f>
        <v>0</v>
      </c>
      <c r="I15" s="307" t="s">
        <v>5398</v>
      </c>
    </row>
    <row r="16" spans="1:9" ht="26.4" x14ac:dyDescent="0.25">
      <c r="A16" s="192"/>
      <c r="B16" s="192" t="s">
        <v>3794</v>
      </c>
      <c r="C16" s="193"/>
      <c r="D16" s="278" t="s">
        <v>5261</v>
      </c>
      <c r="E16" s="161" t="s">
        <v>136</v>
      </c>
      <c r="F16" s="161"/>
      <c r="G16" s="161"/>
      <c r="H16" s="190">
        <f>F16*G16</f>
        <v>0</v>
      </c>
    </row>
    <row r="17" spans="1:9" ht="26.4" x14ac:dyDescent="0.25">
      <c r="A17" s="192" t="s">
        <v>3795</v>
      </c>
      <c r="B17" s="192"/>
      <c r="C17" s="193"/>
      <c r="D17" s="100" t="s">
        <v>3796</v>
      </c>
      <c r="E17" s="17"/>
      <c r="F17" s="17"/>
      <c r="G17" s="17"/>
      <c r="H17" s="190"/>
    </row>
    <row r="18" spans="1:9" x14ac:dyDescent="0.25">
      <c r="A18" s="192"/>
      <c r="B18" s="192" t="s">
        <v>3800</v>
      </c>
      <c r="C18" s="193"/>
      <c r="D18" s="101" t="s">
        <v>3797</v>
      </c>
      <c r="E18" s="202"/>
      <c r="F18" s="17"/>
      <c r="G18" s="17"/>
      <c r="H18" s="190"/>
    </row>
    <row r="19" spans="1:9" ht="26.4" x14ac:dyDescent="0.25">
      <c r="A19" s="192"/>
      <c r="B19" s="192"/>
      <c r="C19" s="193" t="s">
        <v>37</v>
      </c>
      <c r="D19" s="101" t="s">
        <v>5262</v>
      </c>
      <c r="E19" s="161" t="s">
        <v>136</v>
      </c>
      <c r="F19" s="161"/>
      <c r="G19" s="161"/>
      <c r="H19" s="190">
        <f>F19*G19</f>
        <v>0</v>
      </c>
      <c r="I19" s="307" t="s">
        <v>5398</v>
      </c>
    </row>
    <row r="20" spans="1:9" ht="26.4" x14ac:dyDescent="0.25">
      <c r="A20" s="192"/>
      <c r="B20" s="192"/>
      <c r="C20" s="193" t="s">
        <v>39</v>
      </c>
      <c r="D20" s="101" t="s">
        <v>5262</v>
      </c>
      <c r="E20" s="161" t="s">
        <v>136</v>
      </c>
      <c r="F20" s="161"/>
      <c r="G20" s="161"/>
      <c r="H20" s="190">
        <f>F20*G20</f>
        <v>0</v>
      </c>
      <c r="I20" s="307" t="s">
        <v>5398</v>
      </c>
    </row>
    <row r="21" spans="1:9" x14ac:dyDescent="0.25">
      <c r="A21" s="192"/>
      <c r="B21" s="192" t="s">
        <v>3801</v>
      </c>
      <c r="C21" s="193"/>
      <c r="D21" s="101" t="s">
        <v>3798</v>
      </c>
      <c r="E21" s="17"/>
      <c r="F21" s="17"/>
      <c r="G21" s="17"/>
      <c r="H21" s="190"/>
    </row>
    <row r="22" spans="1:9" x14ac:dyDescent="0.25">
      <c r="A22" s="192"/>
      <c r="B22" s="192"/>
      <c r="C22" s="193" t="s">
        <v>37</v>
      </c>
      <c r="D22" s="101" t="s">
        <v>4414</v>
      </c>
      <c r="E22" s="161" t="s">
        <v>136</v>
      </c>
      <c r="F22" s="161"/>
      <c r="G22" s="161"/>
      <c r="H22" s="190">
        <f t="shared" ref="H22:H28" si="0">F22*G22</f>
        <v>0</v>
      </c>
    </row>
    <row r="23" spans="1:9" x14ac:dyDescent="0.25">
      <c r="A23" s="192"/>
      <c r="B23" s="192"/>
      <c r="C23" s="193" t="s">
        <v>39</v>
      </c>
      <c r="D23" s="101" t="s">
        <v>4415</v>
      </c>
      <c r="E23" s="161" t="s">
        <v>136</v>
      </c>
      <c r="F23" s="161"/>
      <c r="G23" s="161"/>
      <c r="H23" s="190">
        <f t="shared" si="0"/>
        <v>0</v>
      </c>
    </row>
    <row r="24" spans="1:9" x14ac:dyDescent="0.25">
      <c r="A24" s="192"/>
      <c r="B24" s="192"/>
      <c r="C24" s="193" t="s">
        <v>59</v>
      </c>
      <c r="D24" s="101" t="s">
        <v>4416</v>
      </c>
      <c r="E24" s="161" t="s">
        <v>136</v>
      </c>
      <c r="F24" s="161"/>
      <c r="G24" s="161"/>
      <c r="H24" s="190">
        <f t="shared" si="0"/>
        <v>0</v>
      </c>
    </row>
    <row r="25" spans="1:9" x14ac:dyDescent="0.25">
      <c r="A25" s="192"/>
      <c r="B25" s="192"/>
      <c r="C25" s="193" t="s">
        <v>42</v>
      </c>
      <c r="D25" s="101" t="s">
        <v>4417</v>
      </c>
      <c r="E25" s="161" t="s">
        <v>136</v>
      </c>
      <c r="F25" s="161"/>
      <c r="G25" s="161"/>
      <c r="H25" s="190">
        <f t="shared" si="0"/>
        <v>0</v>
      </c>
    </row>
    <row r="26" spans="1:9" x14ac:dyDescent="0.25">
      <c r="A26" s="192"/>
      <c r="B26" s="192"/>
      <c r="C26" s="193" t="s">
        <v>43</v>
      </c>
      <c r="D26" s="101" t="s">
        <v>4418</v>
      </c>
      <c r="E26" s="161" t="s">
        <v>136</v>
      </c>
      <c r="F26" s="161"/>
      <c r="G26" s="161"/>
      <c r="H26" s="190">
        <f t="shared" si="0"/>
        <v>0</v>
      </c>
    </row>
    <row r="27" spans="1:9" x14ac:dyDescent="0.25">
      <c r="A27" s="192"/>
      <c r="B27" s="192"/>
      <c r="C27" s="193" t="s">
        <v>45</v>
      </c>
      <c r="D27" s="278" t="s">
        <v>5263</v>
      </c>
      <c r="E27" s="161" t="s">
        <v>136</v>
      </c>
      <c r="F27" s="161"/>
      <c r="G27" s="161"/>
      <c r="H27" s="190">
        <f t="shared" si="0"/>
        <v>0</v>
      </c>
      <c r="I27" s="307" t="s">
        <v>5398</v>
      </c>
    </row>
    <row r="28" spans="1:9" ht="26.4" x14ac:dyDescent="0.25">
      <c r="A28" s="192"/>
      <c r="B28" s="192"/>
      <c r="C28" s="193" t="s">
        <v>46</v>
      </c>
      <c r="D28" s="101" t="s">
        <v>3799</v>
      </c>
      <c r="E28" s="209" t="s">
        <v>1152</v>
      </c>
      <c r="F28" s="161"/>
      <c r="G28" s="161"/>
      <c r="H28" s="190">
        <f t="shared" si="0"/>
        <v>0</v>
      </c>
    </row>
    <row r="29" spans="1:9" ht="52.8" x14ac:dyDescent="0.25">
      <c r="A29" s="192"/>
      <c r="B29" s="192" t="s">
        <v>3802</v>
      </c>
      <c r="C29" s="193"/>
      <c r="D29" s="101" t="s">
        <v>5264</v>
      </c>
      <c r="E29" s="161" t="s">
        <v>33</v>
      </c>
      <c r="F29" s="17" t="s">
        <v>4220</v>
      </c>
      <c r="G29" s="17" t="s">
        <v>4221</v>
      </c>
      <c r="H29" s="188"/>
    </row>
    <row r="30" spans="1:9" x14ac:dyDescent="0.25">
      <c r="A30" s="192" t="s">
        <v>3804</v>
      </c>
      <c r="B30" s="192"/>
      <c r="C30" s="193"/>
      <c r="D30" s="100" t="s">
        <v>3803</v>
      </c>
      <c r="E30" s="17"/>
      <c r="F30" s="17"/>
      <c r="G30" s="17"/>
      <c r="H30" s="190"/>
    </row>
    <row r="31" spans="1:9" x14ac:dyDescent="0.25">
      <c r="A31" s="192"/>
      <c r="B31" s="192" t="s">
        <v>3806</v>
      </c>
      <c r="C31" s="193"/>
      <c r="D31" s="278" t="s">
        <v>5265</v>
      </c>
      <c r="E31" s="161" t="s">
        <v>429</v>
      </c>
      <c r="F31" s="161"/>
      <c r="G31" s="161"/>
      <c r="H31" s="190">
        <f>F31*G31</f>
        <v>0</v>
      </c>
      <c r="I31" s="307" t="s">
        <v>5398</v>
      </c>
    </row>
    <row r="32" spans="1:9" x14ac:dyDescent="0.25">
      <c r="A32" s="192"/>
      <c r="B32" s="192" t="s">
        <v>3807</v>
      </c>
      <c r="C32" s="193"/>
      <c r="D32" s="278" t="s">
        <v>5266</v>
      </c>
      <c r="E32" s="161" t="s">
        <v>429</v>
      </c>
      <c r="F32" s="161"/>
      <c r="G32" s="161"/>
      <c r="H32" s="190">
        <f>F32*G32</f>
        <v>0</v>
      </c>
      <c r="I32" s="307" t="s">
        <v>5398</v>
      </c>
    </row>
    <row r="33" spans="1:9" ht="39.6" x14ac:dyDescent="0.25">
      <c r="A33" s="192" t="s">
        <v>3810</v>
      </c>
      <c r="B33" s="192"/>
      <c r="C33" s="193"/>
      <c r="D33" s="100" t="s">
        <v>3805</v>
      </c>
      <c r="E33" s="17"/>
      <c r="F33" s="17"/>
      <c r="G33" s="17"/>
      <c r="H33" s="190"/>
    </row>
    <row r="34" spans="1:9" x14ac:dyDescent="0.25">
      <c r="A34" s="192"/>
      <c r="B34" s="192" t="s">
        <v>3808</v>
      </c>
      <c r="C34" s="193"/>
      <c r="D34" s="278" t="s">
        <v>5265</v>
      </c>
      <c r="E34" s="161" t="s">
        <v>429</v>
      </c>
      <c r="F34" s="161"/>
      <c r="G34" s="161"/>
      <c r="H34" s="190">
        <f>F34*G34</f>
        <v>0</v>
      </c>
      <c r="I34" s="307" t="s">
        <v>5398</v>
      </c>
    </row>
    <row r="35" spans="1:9" x14ac:dyDescent="0.25">
      <c r="A35" s="192"/>
      <c r="B35" s="192" t="s">
        <v>3809</v>
      </c>
      <c r="C35" s="193"/>
      <c r="D35" s="278" t="s">
        <v>5266</v>
      </c>
      <c r="E35" s="161" t="s">
        <v>429</v>
      </c>
      <c r="F35" s="161"/>
      <c r="G35" s="161"/>
      <c r="H35" s="190">
        <f>F35*G35</f>
        <v>0</v>
      </c>
      <c r="I35" s="307" t="s">
        <v>5398</v>
      </c>
    </row>
    <row r="36" spans="1:9" ht="26.4" x14ac:dyDescent="0.25">
      <c r="A36" s="192" t="s">
        <v>3811</v>
      </c>
      <c r="B36" s="192"/>
      <c r="C36" s="193"/>
      <c r="D36" s="100" t="s">
        <v>3812</v>
      </c>
      <c r="E36" s="161" t="s">
        <v>429</v>
      </c>
      <c r="F36" s="161"/>
      <c r="G36" s="161"/>
      <c r="H36" s="190">
        <f>F36*G36</f>
        <v>0</v>
      </c>
    </row>
    <row r="37" spans="1:9" x14ac:dyDescent="0.25">
      <c r="A37" s="192" t="s">
        <v>3813</v>
      </c>
      <c r="B37" s="192"/>
      <c r="C37" s="193"/>
      <c r="D37" s="100" t="s">
        <v>3814</v>
      </c>
      <c r="E37" s="17"/>
      <c r="F37" s="17"/>
      <c r="G37" s="17"/>
      <c r="H37" s="190"/>
    </row>
    <row r="38" spans="1:9" ht="26.4" x14ac:dyDescent="0.25">
      <c r="A38" s="192"/>
      <c r="B38" s="192" t="s">
        <v>3816</v>
      </c>
      <c r="C38" s="193"/>
      <c r="D38" s="101" t="s">
        <v>3815</v>
      </c>
      <c r="E38" s="209" t="s">
        <v>581</v>
      </c>
      <c r="F38" s="17" t="s">
        <v>4225</v>
      </c>
      <c r="G38" s="17" t="s">
        <v>4226</v>
      </c>
      <c r="H38" s="188"/>
    </row>
    <row r="39" spans="1:9" ht="26.4" x14ac:dyDescent="0.25">
      <c r="A39" s="192"/>
      <c r="B39" s="192" t="s">
        <v>3817</v>
      </c>
      <c r="C39" s="193"/>
      <c r="D39" s="101" t="s">
        <v>3773</v>
      </c>
      <c r="E39" s="209" t="s">
        <v>361</v>
      </c>
      <c r="F39" s="191">
        <f>H38</f>
        <v>0</v>
      </c>
      <c r="G39" s="195"/>
      <c r="H39" s="190">
        <f>F39*G39</f>
        <v>0</v>
      </c>
    </row>
    <row r="40" spans="1:9" ht="26.4" x14ac:dyDescent="0.25">
      <c r="A40" s="192" t="s">
        <v>3818</v>
      </c>
      <c r="B40" s="192"/>
      <c r="C40" s="193"/>
      <c r="D40" s="100" t="s">
        <v>3821</v>
      </c>
      <c r="E40" s="17"/>
      <c r="F40" s="17"/>
      <c r="G40" s="17"/>
      <c r="H40" s="189"/>
    </row>
    <row r="41" spans="1:9" x14ac:dyDescent="0.25">
      <c r="A41" s="192"/>
      <c r="B41" s="192" t="s">
        <v>3819</v>
      </c>
      <c r="C41" s="193"/>
      <c r="D41" s="278" t="s">
        <v>5254</v>
      </c>
      <c r="E41" s="161" t="s">
        <v>136</v>
      </c>
      <c r="F41" s="161"/>
      <c r="G41" s="161"/>
      <c r="H41" s="190">
        <f>F41*G41</f>
        <v>0</v>
      </c>
      <c r="I41" s="307" t="s">
        <v>5398</v>
      </c>
    </row>
    <row r="42" spans="1:9" x14ac:dyDescent="0.25">
      <c r="A42" s="192"/>
      <c r="B42" s="192" t="s">
        <v>3820</v>
      </c>
      <c r="C42" s="193"/>
      <c r="D42" s="278" t="s">
        <v>5255</v>
      </c>
      <c r="E42" s="161" t="s">
        <v>429</v>
      </c>
      <c r="F42" s="161"/>
      <c r="G42" s="161"/>
      <c r="H42" s="190">
        <f>F42*G42</f>
        <v>0</v>
      </c>
      <c r="I42" s="307" t="s">
        <v>5398</v>
      </c>
    </row>
    <row r="43" spans="1:9" x14ac:dyDescent="0.25">
      <c r="A43" s="192"/>
      <c r="B43" s="192"/>
      <c r="C43" s="193"/>
      <c r="D43" s="160"/>
      <c r="E43" s="17"/>
      <c r="F43" s="17"/>
      <c r="G43" s="17"/>
      <c r="H43" s="190"/>
    </row>
    <row r="44" spans="1:9" x14ac:dyDescent="0.25">
      <c r="A44" s="242"/>
      <c r="B44" s="242"/>
      <c r="C44" s="245"/>
      <c r="D44" s="243"/>
      <c r="E44" s="246"/>
      <c r="F44" s="228"/>
      <c r="G44" s="228"/>
      <c r="H44" s="251"/>
      <c r="I44" s="323" t="s">
        <v>5421</v>
      </c>
    </row>
    <row r="45" spans="1:9" x14ac:dyDescent="0.25">
      <c r="A45" s="242"/>
      <c r="B45" s="242"/>
      <c r="C45" s="245"/>
      <c r="D45" s="243"/>
      <c r="E45" s="240"/>
      <c r="F45" s="228"/>
      <c r="G45" s="228"/>
      <c r="H45" s="251"/>
    </row>
    <row r="46" spans="1:9" x14ac:dyDescent="0.25">
      <c r="A46" s="168" t="s">
        <v>34</v>
      </c>
      <c r="B46" s="168"/>
      <c r="C46" s="168"/>
      <c r="D46" s="168"/>
      <c r="E46" s="247"/>
      <c r="F46" s="185"/>
      <c r="G46" s="185"/>
      <c r="H46" s="174">
        <f>SUM(H5:H45)</f>
        <v>0</v>
      </c>
    </row>
    <row r="47" spans="1:9" x14ac:dyDescent="0.25">
      <c r="E47" s="237"/>
    </row>
    <row r="1048322" spans="5:5" x14ac:dyDescent="0.25">
      <c r="E1048322"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6C607-8060-4F90-8CEE-A7B412EE3EE3}">
  <dimension ref="A1:I1048318"/>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3822</v>
      </c>
      <c r="B1" s="40"/>
      <c r="C1" s="40"/>
      <c r="D1" s="40"/>
      <c r="E1" s="774" t="s">
        <v>3823</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ht="26.4" x14ac:dyDescent="0.25">
      <c r="A5" s="192" t="s">
        <v>3824</v>
      </c>
      <c r="B5" s="192"/>
      <c r="C5" s="193"/>
      <c r="D5" s="285" t="s">
        <v>5267</v>
      </c>
      <c r="E5" s="17"/>
      <c r="F5" s="17"/>
      <c r="G5" s="191"/>
      <c r="H5" s="190"/>
      <c r="I5" s="307" t="s">
        <v>5398</v>
      </c>
    </row>
    <row r="6" spans="1:9" x14ac:dyDescent="0.25">
      <c r="A6" s="192"/>
      <c r="B6" s="192" t="s">
        <v>3827</v>
      </c>
      <c r="C6" s="193"/>
      <c r="D6" s="278" t="s">
        <v>3825</v>
      </c>
      <c r="E6" s="161" t="s">
        <v>136</v>
      </c>
      <c r="F6" s="161"/>
      <c r="G6" s="187"/>
      <c r="H6" s="190">
        <f t="shared" ref="H6:H11" si="0">F6*G6</f>
        <v>0</v>
      </c>
    </row>
    <row r="7" spans="1:9" x14ac:dyDescent="0.25">
      <c r="A7" s="192"/>
      <c r="B7" s="192" t="s">
        <v>3828</v>
      </c>
      <c r="C7" s="193"/>
      <c r="D7" s="278" t="s">
        <v>3826</v>
      </c>
      <c r="E7" s="161" t="s">
        <v>136</v>
      </c>
      <c r="F7" s="161"/>
      <c r="G7" s="187"/>
      <c r="H7" s="190">
        <f t="shared" si="0"/>
        <v>0</v>
      </c>
    </row>
    <row r="8" spans="1:9" x14ac:dyDescent="0.25">
      <c r="A8" s="192" t="s">
        <v>3829</v>
      </c>
      <c r="B8" s="192"/>
      <c r="C8" s="193"/>
      <c r="D8" s="285" t="s">
        <v>5268</v>
      </c>
      <c r="E8" s="161" t="s">
        <v>429</v>
      </c>
      <c r="F8" s="161"/>
      <c r="G8" s="187"/>
      <c r="H8" s="190">
        <f t="shared" si="0"/>
        <v>0</v>
      </c>
      <c r="I8" s="307" t="s">
        <v>5398</v>
      </c>
    </row>
    <row r="9" spans="1:9" x14ac:dyDescent="0.25">
      <c r="A9" s="192" t="s">
        <v>3830</v>
      </c>
      <c r="B9" s="192"/>
      <c r="C9" s="193"/>
      <c r="D9" s="285" t="s">
        <v>5269</v>
      </c>
      <c r="E9" s="161" t="s">
        <v>429</v>
      </c>
      <c r="F9" s="161"/>
      <c r="G9" s="187"/>
      <c r="H9" s="190">
        <f t="shared" si="0"/>
        <v>0</v>
      </c>
      <c r="I9" s="307" t="s">
        <v>5398</v>
      </c>
    </row>
    <row r="10" spans="1:9" x14ac:dyDescent="0.25">
      <c r="A10" s="192" t="s">
        <v>3831</v>
      </c>
      <c r="B10" s="192"/>
      <c r="C10" s="193"/>
      <c r="D10" s="285" t="s">
        <v>3832</v>
      </c>
      <c r="E10" s="161" t="s">
        <v>136</v>
      </c>
      <c r="F10" s="161"/>
      <c r="G10" s="187"/>
      <c r="H10" s="190">
        <f t="shared" si="0"/>
        <v>0</v>
      </c>
    </row>
    <row r="11" spans="1:9" x14ac:dyDescent="0.25">
      <c r="A11" s="192" t="s">
        <v>3833</v>
      </c>
      <c r="B11" s="192"/>
      <c r="C11" s="193"/>
      <c r="D11" s="285" t="s">
        <v>5270</v>
      </c>
      <c r="E11" s="161" t="s">
        <v>136</v>
      </c>
      <c r="F11" s="161"/>
      <c r="G11" s="187"/>
      <c r="H11" s="190">
        <f t="shared" si="0"/>
        <v>0</v>
      </c>
      <c r="I11" s="307" t="s">
        <v>5398</v>
      </c>
    </row>
    <row r="12" spans="1:9" x14ac:dyDescent="0.25">
      <c r="A12" s="192" t="s">
        <v>3834</v>
      </c>
      <c r="B12" s="192"/>
      <c r="C12" s="193"/>
      <c r="D12" s="285" t="s">
        <v>3835</v>
      </c>
      <c r="E12" s="161"/>
      <c r="F12" s="161"/>
      <c r="G12" s="187"/>
      <c r="H12" s="190"/>
    </row>
    <row r="13" spans="1:9" x14ac:dyDescent="0.25">
      <c r="A13" s="192"/>
      <c r="B13" s="192" t="s">
        <v>3837</v>
      </c>
      <c r="C13" s="193"/>
      <c r="D13" s="278" t="s">
        <v>5271</v>
      </c>
      <c r="E13" s="161" t="s">
        <v>136</v>
      </c>
      <c r="F13" s="161"/>
      <c r="G13" s="187"/>
      <c r="H13" s="190">
        <f>F13*G13</f>
        <v>0</v>
      </c>
      <c r="I13" s="307" t="s">
        <v>5398</v>
      </c>
    </row>
    <row r="14" spans="1:9" x14ac:dyDescent="0.25">
      <c r="A14" s="192"/>
      <c r="B14" s="192" t="s">
        <v>3838</v>
      </c>
      <c r="C14" s="193"/>
      <c r="D14" s="278" t="s">
        <v>3836</v>
      </c>
      <c r="E14" s="161" t="s">
        <v>429</v>
      </c>
      <c r="F14" s="161"/>
      <c r="G14" s="187"/>
      <c r="H14" s="190">
        <f>F14*G14</f>
        <v>0</v>
      </c>
    </row>
    <row r="15" spans="1:9" x14ac:dyDescent="0.25">
      <c r="A15" s="192" t="s">
        <v>3839</v>
      </c>
      <c r="B15" s="192"/>
      <c r="C15" s="193"/>
      <c r="D15" s="285" t="s">
        <v>5272</v>
      </c>
      <c r="E15" s="161"/>
      <c r="F15" s="161"/>
      <c r="G15" s="187"/>
      <c r="H15" s="190"/>
      <c r="I15" s="307" t="s">
        <v>5398</v>
      </c>
    </row>
    <row r="16" spans="1:9" x14ac:dyDescent="0.25">
      <c r="A16" s="192"/>
      <c r="B16" s="192" t="s">
        <v>3844</v>
      </c>
      <c r="C16" s="193"/>
      <c r="D16" s="278" t="s">
        <v>3840</v>
      </c>
      <c r="E16" s="161" t="s">
        <v>429</v>
      </c>
      <c r="F16" s="161"/>
      <c r="G16" s="187"/>
      <c r="H16" s="190">
        <f t="shared" ref="H16:H21" si="1">F16*G16</f>
        <v>0</v>
      </c>
    </row>
    <row r="17" spans="1:9" x14ac:dyDescent="0.25">
      <c r="A17" s="192"/>
      <c r="B17" s="192" t="s">
        <v>3845</v>
      </c>
      <c r="C17" s="193"/>
      <c r="D17" s="278" t="s">
        <v>3841</v>
      </c>
      <c r="E17" s="161" t="s">
        <v>429</v>
      </c>
      <c r="F17" s="161"/>
      <c r="G17" s="187"/>
      <c r="H17" s="190">
        <f t="shared" si="1"/>
        <v>0</v>
      </c>
    </row>
    <row r="18" spans="1:9" x14ac:dyDescent="0.25">
      <c r="A18" s="192"/>
      <c r="B18" s="192" t="s">
        <v>3846</v>
      </c>
      <c r="C18" s="193"/>
      <c r="D18" s="278" t="s">
        <v>3842</v>
      </c>
      <c r="E18" s="161" t="s">
        <v>429</v>
      </c>
      <c r="F18" s="161"/>
      <c r="G18" s="187"/>
      <c r="H18" s="190">
        <f t="shared" si="1"/>
        <v>0</v>
      </c>
    </row>
    <row r="19" spans="1:9" x14ac:dyDescent="0.25">
      <c r="A19" s="192"/>
      <c r="B19" s="192" t="s">
        <v>3847</v>
      </c>
      <c r="C19" s="193"/>
      <c r="D19" s="278" t="s">
        <v>3843</v>
      </c>
      <c r="E19" s="161" t="s">
        <v>429</v>
      </c>
      <c r="F19" s="161"/>
      <c r="G19" s="187"/>
      <c r="H19" s="190">
        <f t="shared" si="1"/>
        <v>0</v>
      </c>
    </row>
    <row r="20" spans="1:9" ht="26.4" x14ac:dyDescent="0.25">
      <c r="A20" s="192" t="s">
        <v>3848</v>
      </c>
      <c r="B20" s="192"/>
      <c r="C20" s="193"/>
      <c r="D20" s="285" t="s">
        <v>5273</v>
      </c>
      <c r="E20" s="161" t="s">
        <v>124</v>
      </c>
      <c r="F20" s="161"/>
      <c r="G20" s="187"/>
      <c r="H20" s="190">
        <f t="shared" si="1"/>
        <v>0</v>
      </c>
      <c r="I20" s="307" t="s">
        <v>5398</v>
      </c>
    </row>
    <row r="21" spans="1:9" ht="26.4" x14ac:dyDescent="0.25">
      <c r="A21" s="192" t="s">
        <v>3849</v>
      </c>
      <c r="B21" s="192"/>
      <c r="C21" s="193"/>
      <c r="D21" s="285" t="s">
        <v>5274</v>
      </c>
      <c r="E21" s="161" t="s">
        <v>429</v>
      </c>
      <c r="F21" s="161"/>
      <c r="G21" s="187"/>
      <c r="H21" s="190">
        <f t="shared" si="1"/>
        <v>0</v>
      </c>
      <c r="I21" s="307" t="s">
        <v>5398</v>
      </c>
    </row>
    <row r="22" spans="1:9" x14ac:dyDescent="0.25">
      <c r="A22" s="192" t="s">
        <v>3850</v>
      </c>
      <c r="B22" s="192"/>
      <c r="C22" s="193"/>
      <c r="D22" s="285" t="s">
        <v>3851</v>
      </c>
      <c r="E22" s="17"/>
      <c r="F22" s="17"/>
      <c r="G22" s="191"/>
      <c r="H22" s="190"/>
    </row>
    <row r="23" spans="1:9" x14ac:dyDescent="0.25">
      <c r="A23" s="192"/>
      <c r="B23" s="192" t="s">
        <v>3854</v>
      </c>
      <c r="C23" s="193"/>
      <c r="D23" s="278" t="s">
        <v>3852</v>
      </c>
      <c r="E23" s="17"/>
      <c r="F23" s="17"/>
      <c r="G23" s="191"/>
      <c r="H23" s="190"/>
    </row>
    <row r="24" spans="1:9" x14ac:dyDescent="0.25">
      <c r="A24" s="192"/>
      <c r="B24" s="111"/>
      <c r="C24" s="193" t="s">
        <v>37</v>
      </c>
      <c r="D24" s="278" t="s">
        <v>5275</v>
      </c>
      <c r="E24" s="161" t="s">
        <v>136</v>
      </c>
      <c r="F24" s="161"/>
      <c r="G24" s="187"/>
      <c r="H24" s="190">
        <f>F24*G24</f>
        <v>0</v>
      </c>
      <c r="I24" s="307" t="s">
        <v>5398</v>
      </c>
    </row>
    <row r="25" spans="1:9" x14ac:dyDescent="0.25">
      <c r="A25" s="192"/>
      <c r="B25" s="192"/>
      <c r="C25" s="193" t="s">
        <v>39</v>
      </c>
      <c r="D25" s="278" t="s">
        <v>5275</v>
      </c>
      <c r="E25" s="161" t="s">
        <v>429</v>
      </c>
      <c r="F25" s="161"/>
      <c r="G25" s="187"/>
      <c r="H25" s="190">
        <f>F25*G25</f>
        <v>0</v>
      </c>
      <c r="I25" s="307" t="s">
        <v>5398</v>
      </c>
    </row>
    <row r="26" spans="1:9" x14ac:dyDescent="0.25">
      <c r="A26" s="192"/>
      <c r="B26" s="192" t="s">
        <v>3855</v>
      </c>
      <c r="C26" s="193"/>
      <c r="D26" s="278" t="s">
        <v>3853</v>
      </c>
      <c r="E26" s="161"/>
      <c r="F26" s="161"/>
      <c r="G26" s="187"/>
      <c r="H26" s="190"/>
    </row>
    <row r="27" spans="1:9" x14ac:dyDescent="0.25">
      <c r="A27" s="192"/>
      <c r="B27" s="192"/>
      <c r="C27" s="193" t="s">
        <v>37</v>
      </c>
      <c r="D27" s="278" t="s">
        <v>5275</v>
      </c>
      <c r="E27" s="161" t="s">
        <v>136</v>
      </c>
      <c r="F27" s="161"/>
      <c r="G27" s="187"/>
      <c r="H27" s="190">
        <f t="shared" ref="H27:H33" si="2">F27*G27</f>
        <v>0</v>
      </c>
      <c r="I27" s="307" t="s">
        <v>5398</v>
      </c>
    </row>
    <row r="28" spans="1:9" x14ac:dyDescent="0.25">
      <c r="A28" s="192"/>
      <c r="B28" s="192"/>
      <c r="C28" s="193" t="s">
        <v>39</v>
      </c>
      <c r="D28" s="278" t="s">
        <v>5275</v>
      </c>
      <c r="E28" s="209" t="s">
        <v>429</v>
      </c>
      <c r="F28" s="161"/>
      <c r="G28" s="187"/>
      <c r="H28" s="190">
        <f t="shared" si="2"/>
        <v>0</v>
      </c>
      <c r="I28" s="307" t="s">
        <v>5398</v>
      </c>
    </row>
    <row r="29" spans="1:9" ht="26.4" x14ac:dyDescent="0.25">
      <c r="A29" s="192" t="s">
        <v>3856</v>
      </c>
      <c r="B29" s="192"/>
      <c r="C29" s="193"/>
      <c r="D29" s="285" t="s">
        <v>5276</v>
      </c>
      <c r="E29" s="161" t="s">
        <v>429</v>
      </c>
      <c r="F29" s="161"/>
      <c r="G29" s="187"/>
      <c r="H29" s="190">
        <f t="shared" si="2"/>
        <v>0</v>
      </c>
      <c r="I29" s="307" t="s">
        <v>5398</v>
      </c>
    </row>
    <row r="30" spans="1:9" ht="26.4" x14ac:dyDescent="0.25">
      <c r="A30" s="192" t="s">
        <v>3857</v>
      </c>
      <c r="B30" s="192"/>
      <c r="C30" s="193"/>
      <c r="D30" s="285" t="s">
        <v>5277</v>
      </c>
      <c r="E30" s="161" t="s">
        <v>2269</v>
      </c>
      <c r="F30" s="161"/>
      <c r="G30" s="187"/>
      <c r="H30" s="190">
        <f t="shared" si="2"/>
        <v>0</v>
      </c>
      <c r="I30" s="307" t="s">
        <v>5398</v>
      </c>
    </row>
    <row r="31" spans="1:9" ht="26.4" x14ac:dyDescent="0.25">
      <c r="A31" s="192" t="s">
        <v>3858</v>
      </c>
      <c r="B31" s="192"/>
      <c r="C31" s="193"/>
      <c r="D31" s="285" t="s">
        <v>5278</v>
      </c>
      <c r="E31" s="161" t="s">
        <v>136</v>
      </c>
      <c r="F31" s="161"/>
      <c r="G31" s="187"/>
      <c r="H31" s="190">
        <f t="shared" si="2"/>
        <v>0</v>
      </c>
      <c r="I31" s="307" t="s">
        <v>5398</v>
      </c>
    </row>
    <row r="32" spans="1:9" ht="26.4" x14ac:dyDescent="0.25">
      <c r="A32" s="192" t="s">
        <v>3859</v>
      </c>
      <c r="B32" s="192"/>
      <c r="C32" s="193"/>
      <c r="D32" s="285" t="s">
        <v>5279</v>
      </c>
      <c r="E32" s="161" t="s">
        <v>124</v>
      </c>
      <c r="F32" s="161"/>
      <c r="G32" s="187"/>
      <c r="H32" s="190">
        <f t="shared" si="2"/>
        <v>0</v>
      </c>
      <c r="I32" s="307" t="s">
        <v>5398</v>
      </c>
    </row>
    <row r="33" spans="1:9" ht="26.4" x14ac:dyDescent="0.25">
      <c r="A33" s="192" t="s">
        <v>3860</v>
      </c>
      <c r="B33" s="192"/>
      <c r="C33" s="193"/>
      <c r="D33" s="285" t="s">
        <v>5280</v>
      </c>
      <c r="E33" s="161" t="s">
        <v>136</v>
      </c>
      <c r="F33" s="161"/>
      <c r="G33" s="187"/>
      <c r="H33" s="190">
        <f t="shared" si="2"/>
        <v>0</v>
      </c>
      <c r="I33" s="307" t="s">
        <v>5398</v>
      </c>
    </row>
    <row r="34" spans="1:9" x14ac:dyDescent="0.25">
      <c r="A34" s="192" t="s">
        <v>3861</v>
      </c>
      <c r="B34" s="192"/>
      <c r="C34" s="193"/>
      <c r="D34" s="285" t="s">
        <v>3862</v>
      </c>
      <c r="E34" s="17"/>
      <c r="F34" s="17"/>
      <c r="G34" s="191"/>
      <c r="H34" s="190"/>
    </row>
    <row r="35" spans="1:9" ht="39.6" x14ac:dyDescent="0.25">
      <c r="A35" s="192"/>
      <c r="B35" s="192" t="s">
        <v>3863</v>
      </c>
      <c r="C35" s="193"/>
      <c r="D35" s="278" t="s">
        <v>5281</v>
      </c>
      <c r="E35" s="161" t="s">
        <v>136</v>
      </c>
      <c r="F35" s="161"/>
      <c r="G35" s="187"/>
      <c r="H35" s="190">
        <f>F35*G35</f>
        <v>0</v>
      </c>
      <c r="I35" s="307" t="s">
        <v>5398</v>
      </c>
    </row>
    <row r="36" spans="1:9" ht="26.4" x14ac:dyDescent="0.25">
      <c r="A36" s="192" t="s">
        <v>3864</v>
      </c>
      <c r="B36" s="192"/>
      <c r="C36" s="193"/>
      <c r="D36" s="100" t="s">
        <v>3865</v>
      </c>
      <c r="E36" s="17"/>
      <c r="F36" s="17"/>
      <c r="G36" s="191"/>
      <c r="H36" s="190"/>
    </row>
    <row r="37" spans="1:9" x14ac:dyDescent="0.25">
      <c r="A37" s="192"/>
      <c r="B37" s="192" t="s">
        <v>3868</v>
      </c>
      <c r="C37" s="193"/>
      <c r="D37" s="101" t="s">
        <v>3866</v>
      </c>
      <c r="E37" s="161" t="s">
        <v>429</v>
      </c>
      <c r="F37" s="161"/>
      <c r="G37" s="187"/>
      <c r="H37" s="190">
        <f>F37*G37</f>
        <v>0</v>
      </c>
    </row>
    <row r="38" spans="1:9" x14ac:dyDescent="0.25">
      <c r="A38" s="192"/>
      <c r="B38" s="192" t="s">
        <v>3869</v>
      </c>
      <c r="C38" s="193"/>
      <c r="D38" s="101" t="s">
        <v>3867</v>
      </c>
      <c r="E38" s="209" t="s">
        <v>429</v>
      </c>
      <c r="F38" s="161"/>
      <c r="G38" s="187"/>
      <c r="H38" s="190">
        <f>F38*G38</f>
        <v>0</v>
      </c>
    </row>
    <row r="39" spans="1:9" x14ac:dyDescent="0.25">
      <c r="A39" s="192"/>
      <c r="B39" s="192"/>
      <c r="C39" s="193"/>
      <c r="D39" s="234"/>
      <c r="E39" s="27"/>
      <c r="F39" s="17"/>
      <c r="G39" s="191"/>
      <c r="H39" s="190"/>
    </row>
    <row r="40" spans="1:9" x14ac:dyDescent="0.25">
      <c r="A40" s="64"/>
      <c r="B40" s="64"/>
      <c r="C40" s="161"/>
      <c r="D40" s="60"/>
      <c r="E40" s="121"/>
      <c r="F40" s="17"/>
      <c r="G40" s="191"/>
      <c r="H40" s="190"/>
      <c r="I40" s="323" t="s">
        <v>5421</v>
      </c>
    </row>
    <row r="41" spans="1:9" x14ac:dyDescent="0.25">
      <c r="A41" s="242"/>
      <c r="B41" s="242"/>
      <c r="C41" s="245"/>
      <c r="D41" s="243"/>
      <c r="E41" s="121"/>
      <c r="F41" s="228"/>
      <c r="G41" s="252"/>
      <c r="H41" s="251"/>
    </row>
    <row r="42" spans="1:9" x14ac:dyDescent="0.25">
      <c r="A42" s="168" t="s">
        <v>34</v>
      </c>
      <c r="B42" s="168"/>
      <c r="C42" s="168"/>
      <c r="D42" s="168"/>
      <c r="E42"/>
      <c r="F42" s="185"/>
      <c r="G42" s="198"/>
      <c r="H42" s="174">
        <f>SUM(H5:H41)</f>
        <v>0</v>
      </c>
    </row>
    <row r="43" spans="1:9" x14ac:dyDescent="0.25">
      <c r="E43" s="237"/>
    </row>
    <row r="1048318" spans="5:5" x14ac:dyDescent="0.25">
      <c r="E1048318" s="53"/>
    </row>
  </sheetData>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4B4DB-7C2F-476F-AA4D-57F09993B0E3}">
  <dimension ref="A1:I104830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3870</v>
      </c>
      <c r="B1" s="40"/>
      <c r="C1" s="40"/>
      <c r="D1" s="40"/>
      <c r="E1" s="774" t="s">
        <v>3871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3872</v>
      </c>
      <c r="B5" s="192"/>
      <c r="C5" s="193"/>
      <c r="D5" s="302" t="s">
        <v>3873</v>
      </c>
      <c r="E5" s="17"/>
      <c r="F5" s="17"/>
      <c r="G5" s="191"/>
      <c r="H5" s="190"/>
    </row>
    <row r="6" spans="1:9" x14ac:dyDescent="0.25">
      <c r="A6" s="192"/>
      <c r="B6" s="192" t="s">
        <v>3874</v>
      </c>
      <c r="C6" s="193"/>
      <c r="D6" s="303" t="s">
        <v>5282</v>
      </c>
      <c r="E6" s="161" t="s">
        <v>133</v>
      </c>
      <c r="F6" s="161"/>
      <c r="G6" s="187"/>
      <c r="H6" s="190">
        <f>F6*G6</f>
        <v>0</v>
      </c>
      <c r="I6" s="307" t="s">
        <v>5398</v>
      </c>
    </row>
    <row r="7" spans="1:9" x14ac:dyDescent="0.25">
      <c r="A7" s="192"/>
      <c r="B7" s="192" t="s">
        <v>3875</v>
      </c>
      <c r="C7" s="193"/>
      <c r="D7" s="303" t="s">
        <v>5282</v>
      </c>
      <c r="E7" s="161" t="s">
        <v>136</v>
      </c>
      <c r="F7" s="161"/>
      <c r="G7" s="187"/>
      <c r="H7" s="190">
        <f>F7*G7</f>
        <v>0</v>
      </c>
      <c r="I7" s="307" t="s">
        <v>5398</v>
      </c>
    </row>
    <row r="8" spans="1:9" x14ac:dyDescent="0.25">
      <c r="A8" s="192"/>
      <c r="B8" s="192" t="s">
        <v>3876</v>
      </c>
      <c r="C8" s="193"/>
      <c r="D8" s="303" t="s">
        <v>5282</v>
      </c>
      <c r="E8" s="161" t="s">
        <v>429</v>
      </c>
      <c r="F8" s="161"/>
      <c r="G8" s="187"/>
      <c r="H8" s="190">
        <f>F8*G8</f>
        <v>0</v>
      </c>
      <c r="I8" s="307" t="s">
        <v>5398</v>
      </c>
    </row>
    <row r="9" spans="1:9" x14ac:dyDescent="0.25">
      <c r="A9" s="192" t="s">
        <v>3877</v>
      </c>
      <c r="B9" s="192"/>
      <c r="C9" s="193"/>
      <c r="D9" s="100" t="s">
        <v>3878</v>
      </c>
      <c r="E9" s="212"/>
      <c r="F9" s="17"/>
      <c r="G9" s="191"/>
      <c r="H9" s="190"/>
    </row>
    <row r="10" spans="1:9" ht="39.6" x14ac:dyDescent="0.25">
      <c r="A10" s="192"/>
      <c r="B10" s="192" t="s">
        <v>3879</v>
      </c>
      <c r="C10" s="193"/>
      <c r="D10" s="278" t="s">
        <v>5283</v>
      </c>
      <c r="E10" s="161" t="s">
        <v>423</v>
      </c>
      <c r="F10" s="161"/>
      <c r="G10" s="187"/>
      <c r="H10" s="190">
        <f>F10*G10</f>
        <v>0</v>
      </c>
      <c r="I10" s="307" t="s">
        <v>5398</v>
      </c>
    </row>
    <row r="11" spans="1:9" ht="39.6" x14ac:dyDescent="0.25">
      <c r="A11" s="192"/>
      <c r="B11" s="192" t="s">
        <v>3880</v>
      </c>
      <c r="C11" s="193"/>
      <c r="D11" s="278" t="s">
        <v>5283</v>
      </c>
      <c r="E11" s="161" t="s">
        <v>429</v>
      </c>
      <c r="F11" s="161"/>
      <c r="G11" s="187"/>
      <c r="H11" s="190">
        <f>F11*G11</f>
        <v>0</v>
      </c>
      <c r="I11" s="307" t="s">
        <v>5398</v>
      </c>
    </row>
    <row r="12" spans="1:9" x14ac:dyDescent="0.25">
      <c r="A12" s="192" t="s">
        <v>3881</v>
      </c>
      <c r="B12" s="192"/>
      <c r="C12" s="193"/>
      <c r="D12" s="285" t="s">
        <v>5284</v>
      </c>
      <c r="E12" s="17"/>
      <c r="F12" s="17"/>
      <c r="G12" s="191"/>
      <c r="H12" s="190"/>
    </row>
    <row r="13" spans="1:9" x14ac:dyDescent="0.25">
      <c r="A13" s="192"/>
      <c r="B13" s="192" t="s">
        <v>3884</v>
      </c>
      <c r="C13" s="193"/>
      <c r="D13" s="278" t="s">
        <v>3882</v>
      </c>
      <c r="E13" s="17"/>
      <c r="F13" s="17"/>
      <c r="G13" s="191"/>
      <c r="H13" s="190"/>
    </row>
    <row r="14" spans="1:9" ht="26.4" x14ac:dyDescent="0.25">
      <c r="A14" s="192"/>
      <c r="B14" s="192"/>
      <c r="C14" s="193" t="s">
        <v>37</v>
      </c>
      <c r="D14" s="278" t="s">
        <v>5285</v>
      </c>
      <c r="E14" s="161" t="s">
        <v>133</v>
      </c>
      <c r="F14" s="161"/>
      <c r="G14" s="187"/>
      <c r="H14" s="190">
        <f>F14*G14</f>
        <v>0</v>
      </c>
      <c r="I14" s="307" t="s">
        <v>5398</v>
      </c>
    </row>
    <row r="15" spans="1:9" ht="26.4" x14ac:dyDescent="0.25">
      <c r="A15" s="192"/>
      <c r="B15" s="192"/>
      <c r="C15" s="193" t="s">
        <v>39</v>
      </c>
      <c r="D15" s="278" t="s">
        <v>5285</v>
      </c>
      <c r="E15" s="161" t="s">
        <v>136</v>
      </c>
      <c r="F15" s="161"/>
      <c r="G15" s="187"/>
      <c r="H15" s="190">
        <f>F15*G15</f>
        <v>0</v>
      </c>
      <c r="I15" s="307" t="s">
        <v>5398</v>
      </c>
    </row>
    <row r="16" spans="1:9" ht="26.4" x14ac:dyDescent="0.25">
      <c r="A16" s="192"/>
      <c r="B16" s="192"/>
      <c r="C16" s="193" t="s">
        <v>59</v>
      </c>
      <c r="D16" s="278" t="s">
        <v>5285</v>
      </c>
      <c r="E16" s="161" t="s">
        <v>429</v>
      </c>
      <c r="F16" s="161"/>
      <c r="G16" s="187"/>
      <c r="H16" s="190">
        <f>F16*G16</f>
        <v>0</v>
      </c>
      <c r="I16" s="307" t="s">
        <v>5398</v>
      </c>
    </row>
    <row r="17" spans="1:9" x14ac:dyDescent="0.25">
      <c r="A17" s="192"/>
      <c r="B17" s="192" t="s">
        <v>3885</v>
      </c>
      <c r="C17" s="193"/>
      <c r="D17" s="278" t="s">
        <v>3883</v>
      </c>
      <c r="E17" s="17"/>
      <c r="F17" s="17"/>
      <c r="G17" s="191"/>
      <c r="H17" s="190"/>
    </row>
    <row r="18" spans="1:9" ht="26.4" x14ac:dyDescent="0.25">
      <c r="A18" s="192"/>
      <c r="B18" s="192"/>
      <c r="C18" s="193" t="s">
        <v>37</v>
      </c>
      <c r="D18" s="278" t="s">
        <v>5286</v>
      </c>
      <c r="E18" s="161" t="s">
        <v>133</v>
      </c>
      <c r="F18" s="161"/>
      <c r="G18" s="187"/>
      <c r="H18" s="190">
        <f>F18*G18</f>
        <v>0</v>
      </c>
      <c r="I18" s="307" t="s">
        <v>5398</v>
      </c>
    </row>
    <row r="19" spans="1:9" ht="26.4" x14ac:dyDescent="0.25">
      <c r="A19" s="192"/>
      <c r="B19" s="192"/>
      <c r="C19" s="193" t="s">
        <v>39</v>
      </c>
      <c r="D19" s="278" t="s">
        <v>5286</v>
      </c>
      <c r="E19" s="161" t="s">
        <v>136</v>
      </c>
      <c r="F19" s="161"/>
      <c r="G19" s="187"/>
      <c r="H19" s="190">
        <f>F19*G19</f>
        <v>0</v>
      </c>
      <c r="I19" s="307" t="s">
        <v>5398</v>
      </c>
    </row>
    <row r="20" spans="1:9" ht="26.4" x14ac:dyDescent="0.25">
      <c r="A20" s="192"/>
      <c r="B20" s="192"/>
      <c r="C20" s="193" t="s">
        <v>59</v>
      </c>
      <c r="D20" s="278" t="s">
        <v>5286</v>
      </c>
      <c r="E20" s="161" t="s">
        <v>429</v>
      </c>
      <c r="F20" s="161"/>
      <c r="G20" s="187"/>
      <c r="H20" s="190">
        <f>F20*G20</f>
        <v>0</v>
      </c>
      <c r="I20" s="307" t="s">
        <v>5398</v>
      </c>
    </row>
    <row r="21" spans="1:9" x14ac:dyDescent="0.25">
      <c r="A21" s="192"/>
      <c r="B21" s="192"/>
      <c r="C21" s="193"/>
      <c r="D21" s="255"/>
      <c r="E21" s="17"/>
      <c r="F21" s="17"/>
      <c r="G21" s="191"/>
      <c r="H21" s="190"/>
    </row>
    <row r="22" spans="1:9" x14ac:dyDescent="0.25">
      <c r="A22" s="242"/>
      <c r="B22" s="242"/>
      <c r="C22" s="245"/>
      <c r="D22" s="243"/>
      <c r="E22" s="240"/>
      <c r="F22" s="228"/>
      <c r="G22" s="252"/>
      <c r="H22" s="251"/>
      <c r="I22" s="323" t="s">
        <v>5421</v>
      </c>
    </row>
    <row r="23" spans="1:9" x14ac:dyDescent="0.25">
      <c r="A23" s="242"/>
      <c r="B23" s="242"/>
      <c r="C23" s="245"/>
      <c r="D23" s="243"/>
      <c r="E23" s="121"/>
      <c r="F23" s="228"/>
      <c r="G23" s="252"/>
      <c r="H23" s="251"/>
    </row>
    <row r="24" spans="1:9" x14ac:dyDescent="0.25">
      <c r="A24" s="168" t="s">
        <v>34</v>
      </c>
      <c r="B24" s="168"/>
      <c r="C24" s="168"/>
      <c r="D24" s="168"/>
      <c r="E24" s="247"/>
      <c r="F24" s="185"/>
      <c r="G24" s="198"/>
      <c r="H24" s="174">
        <f>SUM(H5:H23)</f>
        <v>0</v>
      </c>
    </row>
    <row r="25" spans="1:9" x14ac:dyDescent="0.25">
      <c r="E25" s="237"/>
    </row>
    <row r="1048300" spans="5:5" x14ac:dyDescent="0.25">
      <c r="E1048300"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DF7B1-D5BB-4789-9917-EE00E2A13468}">
  <dimension ref="A1:I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3886</v>
      </c>
      <c r="B1" s="40"/>
      <c r="C1" s="40"/>
      <c r="D1" s="774" t="s">
        <v>3887</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95"/>
      <c r="G3" s="89"/>
    </row>
    <row r="4" spans="1:9" x14ac:dyDescent="0.25">
      <c r="A4" s="192"/>
      <c r="B4" s="192"/>
      <c r="C4" s="64"/>
      <c r="D4" s="17"/>
      <c r="E4" s="17"/>
      <c r="F4" s="191"/>
      <c r="G4" s="190"/>
    </row>
    <row r="5" spans="1:9" x14ac:dyDescent="0.25">
      <c r="A5" s="192" t="s">
        <v>3888</v>
      </c>
      <c r="B5" s="192"/>
      <c r="C5" s="100" t="s">
        <v>3889</v>
      </c>
      <c r="D5" s="17"/>
      <c r="E5" s="17"/>
      <c r="F5" s="191"/>
      <c r="G5" s="190"/>
    </row>
    <row r="6" spans="1:9" ht="15.6" x14ac:dyDescent="0.25">
      <c r="A6" s="192"/>
      <c r="B6" s="192" t="s">
        <v>3890</v>
      </c>
      <c r="C6" s="278" t="s">
        <v>5288</v>
      </c>
      <c r="D6" s="161" t="s">
        <v>2269</v>
      </c>
      <c r="E6" s="161"/>
      <c r="F6" s="187"/>
      <c r="G6" s="190">
        <f>E6*F6</f>
        <v>0</v>
      </c>
      <c r="H6" s="307" t="s">
        <v>5398</v>
      </c>
    </row>
    <row r="7" spans="1:9" x14ac:dyDescent="0.25">
      <c r="A7" s="192"/>
      <c r="B7" s="192" t="s">
        <v>3891</v>
      </c>
      <c r="C7" s="278" t="s">
        <v>5288</v>
      </c>
      <c r="D7" s="161" t="s">
        <v>429</v>
      </c>
      <c r="E7" s="161"/>
      <c r="F7" s="187"/>
      <c r="G7" s="190">
        <f>E7*F7</f>
        <v>0</v>
      </c>
      <c r="H7" s="307" t="s">
        <v>5398</v>
      </c>
    </row>
    <row r="8" spans="1:9" x14ac:dyDescent="0.25">
      <c r="A8" s="192"/>
      <c r="B8" s="192" t="s">
        <v>3892</v>
      </c>
      <c r="C8" s="278" t="s">
        <v>5288</v>
      </c>
      <c r="D8" s="161" t="s">
        <v>136</v>
      </c>
      <c r="E8" s="161"/>
      <c r="F8" s="187"/>
      <c r="G8" s="190">
        <f>E8*F8</f>
        <v>0</v>
      </c>
      <c r="H8" s="307" t="s">
        <v>5398</v>
      </c>
      <c r="I8" s="323" t="s">
        <v>5433</v>
      </c>
    </row>
    <row r="9" spans="1:9" x14ac:dyDescent="0.25">
      <c r="A9" s="192"/>
      <c r="B9" s="192" t="s">
        <v>3893</v>
      </c>
      <c r="C9" s="278" t="s">
        <v>5288</v>
      </c>
      <c r="D9" s="161" t="s">
        <v>133</v>
      </c>
      <c r="E9" s="161"/>
      <c r="F9" s="187"/>
      <c r="G9" s="190">
        <f>E9*F9</f>
        <v>0</v>
      </c>
      <c r="H9" s="307" t="s">
        <v>5398</v>
      </c>
    </row>
    <row r="10" spans="1:9" ht="26.4" x14ac:dyDescent="0.25">
      <c r="A10" s="192" t="s">
        <v>3894</v>
      </c>
      <c r="B10" s="192"/>
      <c r="C10" s="285" t="s">
        <v>5287</v>
      </c>
      <c r="D10" s="17"/>
      <c r="E10" s="17"/>
      <c r="F10" s="191"/>
      <c r="G10" s="190"/>
    </row>
    <row r="11" spans="1:9" ht="15.6" x14ac:dyDescent="0.25">
      <c r="A11" s="192"/>
      <c r="B11" s="192" t="s">
        <v>3895</v>
      </c>
      <c r="C11" s="278" t="s">
        <v>5288</v>
      </c>
      <c r="D11" s="161" t="s">
        <v>2269</v>
      </c>
      <c r="E11" s="161"/>
      <c r="F11" s="187"/>
      <c r="G11" s="190">
        <f>E11*F11</f>
        <v>0</v>
      </c>
      <c r="H11" s="307" t="s">
        <v>5398</v>
      </c>
    </row>
    <row r="12" spans="1:9" x14ac:dyDescent="0.25">
      <c r="A12" s="192"/>
      <c r="B12" s="192" t="s">
        <v>3896</v>
      </c>
      <c r="C12" s="278" t="s">
        <v>5288</v>
      </c>
      <c r="D12" s="161" t="s">
        <v>429</v>
      </c>
      <c r="E12" s="161"/>
      <c r="F12" s="187"/>
      <c r="G12" s="190">
        <f>E12*F12</f>
        <v>0</v>
      </c>
      <c r="H12" s="307" t="s">
        <v>5398</v>
      </c>
    </row>
    <row r="13" spans="1:9" x14ac:dyDescent="0.25">
      <c r="A13" s="192"/>
      <c r="B13" s="192" t="s">
        <v>3897</v>
      </c>
      <c r="C13" s="278" t="s">
        <v>5288</v>
      </c>
      <c r="D13" s="161" t="s">
        <v>136</v>
      </c>
      <c r="E13" s="161"/>
      <c r="F13" s="187"/>
      <c r="G13" s="190">
        <f>E13*F13</f>
        <v>0</v>
      </c>
      <c r="H13" s="307" t="s">
        <v>5398</v>
      </c>
    </row>
    <row r="14" spans="1:9" x14ac:dyDescent="0.25">
      <c r="A14" s="192"/>
      <c r="B14" s="192" t="s">
        <v>3898</v>
      </c>
      <c r="C14" s="278" t="s">
        <v>5288</v>
      </c>
      <c r="D14" s="161" t="s">
        <v>133</v>
      </c>
      <c r="E14" s="161"/>
      <c r="F14" s="187"/>
      <c r="G14" s="190">
        <f>E14*F14</f>
        <v>0</v>
      </c>
      <c r="H14" s="307" t="s">
        <v>5398</v>
      </c>
    </row>
    <row r="15" spans="1:9" x14ac:dyDescent="0.25">
      <c r="A15" s="192"/>
      <c r="B15" s="192"/>
      <c r="C15" s="234"/>
      <c r="D15" s="17"/>
      <c r="E15" s="17"/>
      <c r="F15" s="191"/>
      <c r="G15" s="190"/>
    </row>
    <row r="16" spans="1:9" x14ac:dyDescent="0.25">
      <c r="A16" s="64"/>
      <c r="B16" s="64"/>
      <c r="C16" s="60"/>
      <c r="D16" s="121"/>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CFC53-F3E1-4F07-9FE1-56002AE0B66C}">
  <dimension ref="A1:H104828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3901</v>
      </c>
      <c r="B1" s="40"/>
      <c r="C1" s="40"/>
      <c r="D1" s="774" t="s">
        <v>3902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283"/>
      <c r="D4" s="17"/>
      <c r="E4" s="17"/>
      <c r="F4" s="191"/>
      <c r="G4" s="190"/>
    </row>
    <row r="5" spans="1:8" ht="39.6" x14ac:dyDescent="0.25">
      <c r="A5" s="192" t="s">
        <v>3899</v>
      </c>
      <c r="B5" s="192"/>
      <c r="C5" s="285" t="s">
        <v>5289</v>
      </c>
      <c r="D5" s="161" t="s">
        <v>133</v>
      </c>
      <c r="E5" s="161"/>
      <c r="F5" s="187"/>
      <c r="G5" s="190">
        <f>E5*F5</f>
        <v>0</v>
      </c>
      <c r="H5" s="307" t="s">
        <v>5398</v>
      </c>
    </row>
    <row r="6" spans="1:8" ht="26.4" x14ac:dyDescent="0.25">
      <c r="A6" s="192" t="s">
        <v>3900</v>
      </c>
      <c r="B6" s="192"/>
      <c r="C6" s="285" t="s">
        <v>5290</v>
      </c>
      <c r="D6" s="161" t="s">
        <v>429</v>
      </c>
      <c r="E6" s="161"/>
      <c r="F6" s="187"/>
      <c r="G6" s="190">
        <f>E6*F6</f>
        <v>0</v>
      </c>
      <c r="H6" s="307" t="s">
        <v>5398</v>
      </c>
    </row>
    <row r="7" spans="1:8" x14ac:dyDescent="0.25">
      <c r="A7" s="192"/>
      <c r="B7" s="192"/>
      <c r="C7" s="59"/>
      <c r="D7" s="17"/>
      <c r="E7" s="17"/>
      <c r="F7" s="191"/>
      <c r="G7" s="190"/>
    </row>
    <row r="8" spans="1:8" x14ac:dyDescent="0.25">
      <c r="A8" s="242"/>
      <c r="B8" s="242"/>
      <c r="C8" s="60"/>
      <c r="D8" s="121"/>
      <c r="E8" s="17"/>
      <c r="F8" s="191"/>
      <c r="G8" s="190"/>
      <c r="H8" s="323" t="s">
        <v>5421</v>
      </c>
    </row>
    <row r="9" spans="1:8" x14ac:dyDescent="0.25">
      <c r="A9" s="242"/>
      <c r="B9" s="242"/>
      <c r="C9" s="243"/>
      <c r="D9" s="240"/>
      <c r="E9" s="228"/>
      <c r="F9" s="252"/>
      <c r="G9" s="251"/>
    </row>
    <row r="10" spans="1:8" x14ac:dyDescent="0.25">
      <c r="A10" s="168" t="s">
        <v>34</v>
      </c>
      <c r="B10" s="168"/>
      <c r="C10" s="168"/>
      <c r="D10" s="247"/>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B9270-5819-47F0-87F0-7C11F476714F}">
  <dimension ref="A1:H104828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3903</v>
      </c>
      <c r="B1" s="40"/>
      <c r="C1" s="40"/>
      <c r="D1" s="774" t="s">
        <v>3904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3905</v>
      </c>
      <c r="B5" s="192"/>
      <c r="C5" s="159" t="s">
        <v>3906</v>
      </c>
      <c r="D5" s="17"/>
      <c r="E5" s="17"/>
      <c r="F5" s="191"/>
      <c r="G5" s="190"/>
    </row>
    <row r="6" spans="1:8" ht="15.6" x14ac:dyDescent="0.25">
      <c r="A6" s="192"/>
      <c r="B6" s="192" t="s">
        <v>3907</v>
      </c>
      <c r="C6" s="290" t="s">
        <v>5291</v>
      </c>
      <c r="D6" s="161" t="s">
        <v>2269</v>
      </c>
      <c r="E6" s="161"/>
      <c r="F6" s="187"/>
      <c r="G6" s="190">
        <f>E6*F6</f>
        <v>0</v>
      </c>
      <c r="H6" s="307" t="s">
        <v>5398</v>
      </c>
    </row>
    <row r="7" spans="1:8" ht="15.6" x14ac:dyDescent="0.25">
      <c r="A7" s="192"/>
      <c r="B7" s="192" t="s">
        <v>3908</v>
      </c>
      <c r="C7" s="290" t="s">
        <v>5291</v>
      </c>
      <c r="D7" s="161" t="s">
        <v>2269</v>
      </c>
      <c r="E7" s="161"/>
      <c r="F7" s="187"/>
      <c r="G7" s="190">
        <f>E7*F7</f>
        <v>0</v>
      </c>
      <c r="H7" s="307" t="s">
        <v>5398</v>
      </c>
    </row>
    <row r="8" spans="1:8" x14ac:dyDescent="0.25">
      <c r="A8" s="192"/>
      <c r="B8" s="192"/>
      <c r="C8" s="59"/>
      <c r="D8" s="17"/>
      <c r="E8" s="17"/>
      <c r="F8" s="191"/>
      <c r="G8" s="190"/>
    </row>
    <row r="9" spans="1:8" x14ac:dyDescent="0.25">
      <c r="A9" s="192"/>
      <c r="B9" s="192"/>
      <c r="C9" s="101"/>
      <c r="D9" s="17"/>
      <c r="E9" s="17"/>
      <c r="F9" s="191"/>
      <c r="G9" s="190"/>
      <c r="H9" s="323" t="s">
        <v>5421</v>
      </c>
    </row>
    <row r="10" spans="1:8" x14ac:dyDescent="0.25">
      <c r="A10" s="192"/>
      <c r="B10" s="192"/>
      <c r="C10" s="100"/>
      <c r="D10" s="17"/>
      <c r="E10" s="17"/>
      <c r="F10" s="191"/>
      <c r="G10" s="190"/>
    </row>
    <row r="11" spans="1:8" x14ac:dyDescent="0.25">
      <c r="A11" s="168" t="s">
        <v>34</v>
      </c>
      <c r="B11" s="168"/>
      <c r="C11" s="168"/>
      <c r="D11"/>
      <c r="E11" s="185"/>
      <c r="F11" s="198"/>
      <c r="G11" s="174">
        <f>SUM(G5:G10)</f>
        <v>0</v>
      </c>
    </row>
    <row r="12" spans="1:8" x14ac:dyDescent="0.25">
      <c r="D12" s="237"/>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1F362-2F7B-48A9-BDFB-11EBB31402B7}">
  <dimension ref="A1:H1048312"/>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3909</v>
      </c>
      <c r="B1" s="40"/>
      <c r="C1" s="40"/>
      <c r="D1" s="774" t="s">
        <v>3910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3911</v>
      </c>
      <c r="B5" s="192"/>
      <c r="C5" s="291" t="s">
        <v>3912</v>
      </c>
      <c r="D5" s="17"/>
      <c r="E5" s="17"/>
      <c r="F5" s="17"/>
      <c r="G5" s="190"/>
    </row>
    <row r="6" spans="1:8" x14ac:dyDescent="0.25">
      <c r="A6" s="192"/>
      <c r="B6" s="192" t="s">
        <v>3913</v>
      </c>
      <c r="C6" s="290" t="s">
        <v>5292</v>
      </c>
      <c r="D6" s="161" t="s">
        <v>33</v>
      </c>
      <c r="E6" s="17" t="s">
        <v>4220</v>
      </c>
      <c r="F6" s="17" t="s">
        <v>4221</v>
      </c>
      <c r="G6" s="188"/>
      <c r="H6" s="307" t="s">
        <v>5398</v>
      </c>
    </row>
    <row r="7" spans="1:8" x14ac:dyDescent="0.25">
      <c r="A7" s="192" t="s">
        <v>3914</v>
      </c>
      <c r="B7" s="192"/>
      <c r="C7" s="291" t="s">
        <v>3915</v>
      </c>
      <c r="D7" s="17"/>
      <c r="E7" s="17"/>
      <c r="F7" s="17"/>
      <c r="G7" s="188"/>
    </row>
    <row r="8" spans="1:8" x14ac:dyDescent="0.25">
      <c r="A8" s="192"/>
      <c r="B8" s="192" t="s">
        <v>3916</v>
      </c>
      <c r="C8" s="290" t="s">
        <v>5293</v>
      </c>
      <c r="D8" s="161" t="s">
        <v>33</v>
      </c>
      <c r="E8" s="17" t="s">
        <v>4220</v>
      </c>
      <c r="F8" s="17" t="s">
        <v>4221</v>
      </c>
      <c r="G8" s="188"/>
      <c r="H8" s="307" t="s">
        <v>5398</v>
      </c>
    </row>
    <row r="9" spans="1:8" x14ac:dyDescent="0.25">
      <c r="A9" s="192"/>
      <c r="B9" s="192" t="s">
        <v>3917</v>
      </c>
      <c r="C9" s="278" t="s">
        <v>5294</v>
      </c>
      <c r="D9" s="161" t="s">
        <v>33</v>
      </c>
      <c r="E9" s="17" t="s">
        <v>4220</v>
      </c>
      <c r="F9" s="17" t="s">
        <v>4221</v>
      </c>
      <c r="G9" s="188"/>
      <c r="H9" s="307" t="s">
        <v>5398</v>
      </c>
    </row>
    <row r="10" spans="1:8" x14ac:dyDescent="0.25">
      <c r="A10" s="192" t="s">
        <v>3918</v>
      </c>
      <c r="B10" s="192"/>
      <c r="C10" s="159" t="s">
        <v>3919</v>
      </c>
      <c r="D10" s="17"/>
      <c r="E10" s="17"/>
      <c r="F10" s="17"/>
      <c r="G10" s="188"/>
    </row>
    <row r="11" spans="1:8" ht="26.4" x14ac:dyDescent="0.25">
      <c r="A11" s="192"/>
      <c r="B11" s="192" t="s">
        <v>3920</v>
      </c>
      <c r="C11" s="290" t="s">
        <v>5295</v>
      </c>
      <c r="D11" s="161" t="s">
        <v>33</v>
      </c>
      <c r="E11" s="17" t="s">
        <v>4220</v>
      </c>
      <c r="F11" s="17" t="s">
        <v>4221</v>
      </c>
      <c r="G11" s="188"/>
      <c r="H11" s="307" t="s">
        <v>5398</v>
      </c>
    </row>
    <row r="12" spans="1:8" x14ac:dyDescent="0.25">
      <c r="A12" s="192"/>
      <c r="B12" s="192" t="s">
        <v>3921</v>
      </c>
      <c r="C12" s="290" t="s">
        <v>5294</v>
      </c>
      <c r="D12" s="161" t="s">
        <v>33</v>
      </c>
      <c r="E12" s="17" t="s">
        <v>4220</v>
      </c>
      <c r="F12" s="17" t="s">
        <v>4221</v>
      </c>
      <c r="G12" s="188"/>
      <c r="H12" s="307" t="s">
        <v>5398</v>
      </c>
    </row>
    <row r="13" spans="1:8" x14ac:dyDescent="0.25">
      <c r="A13" s="192" t="s">
        <v>3922</v>
      </c>
      <c r="B13" s="192"/>
      <c r="C13" s="291" t="s">
        <v>3923</v>
      </c>
      <c r="D13" s="17"/>
      <c r="E13" s="17"/>
      <c r="F13" s="17"/>
      <c r="G13" s="188"/>
    </row>
    <row r="14" spans="1:8" ht="26.4" x14ac:dyDescent="0.25">
      <c r="A14" s="192"/>
      <c r="B14" s="192" t="s">
        <v>3924</v>
      </c>
      <c r="C14" s="290" t="s">
        <v>5296</v>
      </c>
      <c r="D14" s="161" t="s">
        <v>33</v>
      </c>
      <c r="E14" s="17" t="s">
        <v>4220</v>
      </c>
      <c r="F14" s="17" t="s">
        <v>4221</v>
      </c>
      <c r="G14" s="188"/>
      <c r="H14" s="307" t="s">
        <v>5398</v>
      </c>
    </row>
    <row r="15" spans="1:8" x14ac:dyDescent="0.25">
      <c r="A15" s="192"/>
      <c r="B15" s="192" t="s">
        <v>3925</v>
      </c>
      <c r="C15" s="290" t="s">
        <v>5294</v>
      </c>
      <c r="D15" s="161" t="s">
        <v>33</v>
      </c>
      <c r="E15" s="17" t="s">
        <v>4220</v>
      </c>
      <c r="F15" s="17" t="s">
        <v>4221</v>
      </c>
      <c r="G15" s="188"/>
      <c r="H15" s="307" t="s">
        <v>5398</v>
      </c>
    </row>
    <row r="16" spans="1:8" x14ac:dyDescent="0.25">
      <c r="A16" s="192" t="s">
        <v>3926</v>
      </c>
      <c r="B16" s="192"/>
      <c r="C16" s="159" t="s">
        <v>3927</v>
      </c>
      <c r="D16" s="17"/>
      <c r="E16" s="17"/>
      <c r="F16" s="17"/>
      <c r="G16" s="188"/>
    </row>
    <row r="17" spans="1:8" ht="26.4" x14ac:dyDescent="0.25">
      <c r="A17" s="192"/>
      <c r="B17" s="192" t="s">
        <v>3928</v>
      </c>
      <c r="C17" s="290" t="s">
        <v>5297</v>
      </c>
      <c r="D17" s="161" t="s">
        <v>33</v>
      </c>
      <c r="E17" s="17" t="s">
        <v>4220</v>
      </c>
      <c r="F17" s="17" t="s">
        <v>4221</v>
      </c>
      <c r="G17" s="188"/>
      <c r="H17" s="307" t="s">
        <v>5398</v>
      </c>
    </row>
    <row r="18" spans="1:8" x14ac:dyDescent="0.25">
      <c r="A18" s="192"/>
      <c r="B18" s="192" t="s">
        <v>3929</v>
      </c>
      <c r="C18" s="290" t="s">
        <v>5294</v>
      </c>
      <c r="D18" s="161" t="s">
        <v>33</v>
      </c>
      <c r="E18" s="17" t="s">
        <v>4220</v>
      </c>
      <c r="F18" s="17" t="s">
        <v>4221</v>
      </c>
      <c r="G18" s="188"/>
      <c r="H18" s="307" t="s">
        <v>5398</v>
      </c>
    </row>
    <row r="19" spans="1:8" ht="26.4" x14ac:dyDescent="0.25">
      <c r="A19" s="192" t="s">
        <v>3930</v>
      </c>
      <c r="B19" s="192"/>
      <c r="C19" s="159" t="s">
        <v>3952</v>
      </c>
      <c r="D19" s="17"/>
      <c r="E19" s="17"/>
      <c r="F19" s="17"/>
      <c r="G19" s="188"/>
    </row>
    <row r="20" spans="1:8" x14ac:dyDescent="0.25">
      <c r="A20" s="192"/>
      <c r="B20" s="192" t="s">
        <v>3935</v>
      </c>
      <c r="C20" s="160" t="s">
        <v>3931</v>
      </c>
      <c r="D20" s="161" t="s">
        <v>429</v>
      </c>
      <c r="E20" s="161"/>
      <c r="F20" s="187"/>
      <c r="G20" s="190">
        <f>E20*F20</f>
        <v>0</v>
      </c>
    </row>
    <row r="21" spans="1:8" x14ac:dyDescent="0.25">
      <c r="A21" s="192"/>
      <c r="B21" s="192" t="s">
        <v>3936</v>
      </c>
      <c r="C21" s="160" t="s">
        <v>3932</v>
      </c>
      <c r="D21" s="161" t="s">
        <v>429</v>
      </c>
      <c r="E21" s="161"/>
      <c r="F21" s="187"/>
      <c r="G21" s="190">
        <f>E21*F21</f>
        <v>0</v>
      </c>
    </row>
    <row r="22" spans="1:8" x14ac:dyDescent="0.25">
      <c r="A22" s="192"/>
      <c r="B22" s="192" t="s">
        <v>3937</v>
      </c>
      <c r="C22" s="160" t="s">
        <v>3933</v>
      </c>
      <c r="D22" s="161" t="s">
        <v>429</v>
      </c>
      <c r="E22" s="161"/>
      <c r="F22" s="187"/>
      <c r="G22" s="190">
        <f>E22*F22</f>
        <v>0</v>
      </c>
    </row>
    <row r="23" spans="1:8" x14ac:dyDescent="0.25">
      <c r="A23" s="192"/>
      <c r="B23" s="192" t="s">
        <v>3938</v>
      </c>
      <c r="C23" s="160" t="s">
        <v>3934</v>
      </c>
      <c r="D23" s="161" t="s">
        <v>429</v>
      </c>
      <c r="E23" s="161"/>
      <c r="F23" s="187"/>
      <c r="G23" s="190">
        <f>E23*F23</f>
        <v>0</v>
      </c>
    </row>
    <row r="24" spans="1:8" x14ac:dyDescent="0.25">
      <c r="A24" s="192" t="s">
        <v>3939</v>
      </c>
      <c r="B24" s="111"/>
      <c r="C24" s="159" t="s">
        <v>3940</v>
      </c>
      <c r="D24" s="17"/>
      <c r="E24" s="17"/>
      <c r="F24" s="191"/>
      <c r="G24" s="190"/>
    </row>
    <row r="25" spans="1:8" x14ac:dyDescent="0.25">
      <c r="A25" s="192"/>
      <c r="B25" s="192" t="s">
        <v>3941</v>
      </c>
      <c r="C25" s="290" t="s">
        <v>5298</v>
      </c>
      <c r="D25" s="161" t="s">
        <v>429</v>
      </c>
      <c r="E25" s="161"/>
      <c r="F25" s="187"/>
      <c r="G25" s="190">
        <f>E25*F25</f>
        <v>0</v>
      </c>
      <c r="H25" s="307" t="s">
        <v>5398</v>
      </c>
    </row>
    <row r="26" spans="1:8" x14ac:dyDescent="0.25">
      <c r="A26" s="192"/>
      <c r="B26" s="192" t="s">
        <v>3942</v>
      </c>
      <c r="C26" s="290" t="s">
        <v>5294</v>
      </c>
      <c r="D26" s="161" t="s">
        <v>429</v>
      </c>
      <c r="E26" s="161"/>
      <c r="F26" s="187"/>
      <c r="G26" s="190">
        <f>E26*F26</f>
        <v>0</v>
      </c>
      <c r="H26" s="307" t="s">
        <v>5398</v>
      </c>
    </row>
    <row r="27" spans="1:8" x14ac:dyDescent="0.25">
      <c r="A27" s="192" t="s">
        <v>3943</v>
      </c>
      <c r="B27" s="192"/>
      <c r="C27" s="291" t="s">
        <v>3944</v>
      </c>
      <c r="D27" s="17"/>
      <c r="E27" s="17"/>
      <c r="F27" s="191"/>
      <c r="G27" s="190"/>
    </row>
    <row r="28" spans="1:8" x14ac:dyDescent="0.25">
      <c r="A28" s="192"/>
      <c r="B28" s="192" t="s">
        <v>3945</v>
      </c>
      <c r="C28" s="290" t="s">
        <v>5299</v>
      </c>
      <c r="D28" s="209" t="s">
        <v>429</v>
      </c>
      <c r="E28" s="161"/>
      <c r="F28" s="187"/>
      <c r="G28" s="190">
        <f>E28*F28</f>
        <v>0</v>
      </c>
      <c r="H28" s="307" t="s">
        <v>5398</v>
      </c>
    </row>
    <row r="29" spans="1:8" x14ac:dyDescent="0.25">
      <c r="A29" s="192" t="s">
        <v>3946</v>
      </c>
      <c r="B29" s="192"/>
      <c r="C29" s="291" t="s">
        <v>3947</v>
      </c>
      <c r="D29" s="17"/>
      <c r="E29" s="17"/>
      <c r="F29" s="191"/>
      <c r="G29" s="190"/>
    </row>
    <row r="30" spans="1:8" x14ac:dyDescent="0.25">
      <c r="A30" s="192"/>
      <c r="B30" s="192" t="s">
        <v>3948</v>
      </c>
      <c r="C30" s="290" t="s">
        <v>5300</v>
      </c>
      <c r="D30" s="161" t="s">
        <v>429</v>
      </c>
      <c r="E30" s="161"/>
      <c r="F30" s="187"/>
      <c r="G30" s="190">
        <f>E30*F30</f>
        <v>0</v>
      </c>
      <c r="H30" s="307" t="s">
        <v>5398</v>
      </c>
    </row>
    <row r="31" spans="1:8" x14ac:dyDescent="0.25">
      <c r="A31" s="192" t="s">
        <v>3949</v>
      </c>
      <c r="B31" s="192"/>
      <c r="C31" s="291" t="s">
        <v>3950</v>
      </c>
      <c r="D31" s="17"/>
      <c r="E31" s="17"/>
      <c r="F31" s="191"/>
      <c r="G31" s="190"/>
    </row>
    <row r="32" spans="1:8" x14ac:dyDescent="0.25">
      <c r="A32" s="192"/>
      <c r="B32" s="192" t="s">
        <v>3951</v>
      </c>
      <c r="C32" s="290" t="s">
        <v>5301</v>
      </c>
      <c r="D32" s="161" t="s">
        <v>429</v>
      </c>
      <c r="E32" s="161"/>
      <c r="F32" s="187"/>
      <c r="G32" s="190">
        <f>E32*F32</f>
        <v>0</v>
      </c>
      <c r="H32" s="307" t="s">
        <v>5398</v>
      </c>
    </row>
    <row r="33" spans="1:8" x14ac:dyDescent="0.25">
      <c r="A33" s="192"/>
      <c r="B33" s="192"/>
      <c r="C33" s="285"/>
      <c r="D33" s="17"/>
      <c r="E33" s="17"/>
      <c r="F33" s="17"/>
      <c r="G33" s="190"/>
    </row>
    <row r="34" spans="1:8" x14ac:dyDescent="0.25">
      <c r="A34" s="64"/>
      <c r="B34" s="64"/>
      <c r="C34" s="60"/>
      <c r="D34" s="120"/>
      <c r="E34" s="17"/>
      <c r="F34" s="17"/>
      <c r="G34" s="190"/>
      <c r="H34" s="323" t="s">
        <v>5421</v>
      </c>
    </row>
    <row r="35" spans="1:8" x14ac:dyDescent="0.25">
      <c r="A35" s="242"/>
      <c r="B35" s="242"/>
      <c r="C35" s="243"/>
      <c r="D35" s="149"/>
      <c r="E35" s="228"/>
      <c r="F35" s="228"/>
      <c r="G35" s="251"/>
    </row>
    <row r="36" spans="1:8" x14ac:dyDescent="0.25">
      <c r="A36" s="168" t="s">
        <v>34</v>
      </c>
      <c r="B36" s="168"/>
      <c r="C36" s="168"/>
      <c r="D36" s="247"/>
      <c r="E36" s="185"/>
      <c r="F36" s="185"/>
      <c r="G36" s="174">
        <f>SUM(G5:G35)</f>
        <v>0</v>
      </c>
    </row>
    <row r="37" spans="1:8" x14ac:dyDescent="0.25">
      <c r="D37" s="237"/>
    </row>
    <row r="1048312" spans="4:4" x14ac:dyDescent="0.25">
      <c r="D1048312"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0A37B-3890-4B1B-99C3-C971ED502EBC}">
  <dimension ref="A1:J1048289"/>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3953</v>
      </c>
      <c r="B1" s="40"/>
      <c r="C1" s="40"/>
      <c r="D1" s="40"/>
      <c r="E1" s="40"/>
      <c r="F1" s="774" t="s">
        <v>3954</v>
      </c>
      <c r="G1" s="774"/>
      <c r="H1" s="774"/>
      <c r="I1" s="774"/>
    </row>
    <row r="2" spans="1:10" x14ac:dyDescent="0.25">
      <c r="A2" s="42" t="s">
        <v>0</v>
      </c>
      <c r="B2" s="42"/>
      <c r="C2" s="97"/>
      <c r="D2" s="43"/>
      <c r="E2" s="43" t="s">
        <v>1</v>
      </c>
      <c r="F2" s="43" t="s">
        <v>2</v>
      </c>
      <c r="G2" s="43" t="s">
        <v>3</v>
      </c>
      <c r="H2" s="43" t="s">
        <v>4</v>
      </c>
      <c r="I2" s="43" t="s">
        <v>5</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x14ac:dyDescent="0.25">
      <c r="A5" s="192" t="s">
        <v>3955</v>
      </c>
      <c r="B5" s="192"/>
      <c r="C5" s="193"/>
      <c r="D5" s="193"/>
      <c r="E5" s="163"/>
      <c r="F5" s="161"/>
      <c r="G5" s="161"/>
      <c r="H5" s="161"/>
      <c r="I5" s="188"/>
    </row>
    <row r="6" spans="1:10" x14ac:dyDescent="0.25">
      <c r="A6" s="192"/>
      <c r="B6" s="192"/>
      <c r="C6" s="193"/>
      <c r="D6" s="193"/>
      <c r="E6" s="256"/>
      <c r="F6" s="161"/>
      <c r="G6" s="161"/>
      <c r="H6" s="161"/>
      <c r="I6" s="188"/>
    </row>
    <row r="7" spans="1:10" x14ac:dyDescent="0.25">
      <c r="A7" s="192"/>
      <c r="B7" s="192"/>
      <c r="C7" s="193"/>
      <c r="D7" s="193"/>
      <c r="E7" s="163"/>
      <c r="F7" s="161"/>
      <c r="G7" s="161"/>
      <c r="H7" s="161"/>
      <c r="I7" s="188"/>
    </row>
    <row r="8" spans="1:10" x14ac:dyDescent="0.25">
      <c r="A8" s="192"/>
      <c r="B8" s="192"/>
      <c r="C8" s="193"/>
      <c r="D8" s="193"/>
      <c r="E8" s="257"/>
      <c r="F8" s="161"/>
      <c r="G8" s="161"/>
      <c r="H8" s="161"/>
      <c r="I8" s="188"/>
    </row>
    <row r="9" spans="1:10" x14ac:dyDescent="0.25">
      <c r="A9" s="192"/>
      <c r="B9" s="192"/>
      <c r="C9" s="193"/>
      <c r="D9" s="193"/>
      <c r="E9" s="258"/>
      <c r="F9" s="161"/>
      <c r="G9" s="161"/>
      <c r="H9" s="161"/>
      <c r="I9" s="188"/>
    </row>
    <row r="10" spans="1:10" x14ac:dyDescent="0.25">
      <c r="A10" s="64"/>
      <c r="B10" s="64"/>
      <c r="C10" s="161"/>
      <c r="D10" s="161"/>
      <c r="E10" s="60"/>
      <c r="F10" s="249"/>
      <c r="G10" s="161"/>
      <c r="H10" s="161"/>
      <c r="I10" s="188"/>
    </row>
    <row r="11" spans="1:10" x14ac:dyDescent="0.25">
      <c r="A11" s="64"/>
      <c r="B11" s="64"/>
      <c r="C11" s="161"/>
      <c r="D11" s="161"/>
      <c r="E11" s="60"/>
      <c r="F11" s="249"/>
      <c r="G11" s="161"/>
      <c r="H11" s="161"/>
      <c r="I11" s="188"/>
      <c r="J11" s="323" t="s">
        <v>5421</v>
      </c>
    </row>
    <row r="12" spans="1:10" x14ac:dyDescent="0.25">
      <c r="A12" s="242"/>
      <c r="B12" s="242"/>
      <c r="C12" s="245"/>
      <c r="D12" s="245"/>
      <c r="E12" s="243"/>
      <c r="F12" s="235"/>
      <c r="G12" s="245"/>
      <c r="H12" s="245"/>
      <c r="I12" s="250"/>
    </row>
    <row r="13" spans="1:10" x14ac:dyDescent="0.25">
      <c r="A13" s="168" t="s">
        <v>34</v>
      </c>
      <c r="B13" s="168"/>
      <c r="C13" s="168"/>
      <c r="D13" s="168"/>
      <c r="E13" s="168"/>
      <c r="F13" s="244"/>
      <c r="G13" s="184"/>
      <c r="H13" s="184"/>
      <c r="I13" s="174">
        <f>SUM(I5:I12)</f>
        <v>0</v>
      </c>
    </row>
    <row r="14" spans="1:10" x14ac:dyDescent="0.25">
      <c r="F14" s="237"/>
    </row>
    <row r="1048289" spans="6:6" x14ac:dyDescent="0.25">
      <c r="F1048289" s="53"/>
    </row>
  </sheetData>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6164-3F9F-45AD-95A8-7218B7EBFCF3}">
  <dimension ref="A1:J1048305"/>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3956</v>
      </c>
      <c r="B1" s="40"/>
      <c r="C1" s="40"/>
      <c r="D1" s="40"/>
      <c r="E1" s="40"/>
      <c r="F1" s="774" t="s">
        <v>3978</v>
      </c>
      <c r="G1" s="774"/>
      <c r="H1" s="774"/>
      <c r="I1" s="774"/>
    </row>
    <row r="2" spans="1:10" x14ac:dyDescent="0.25">
      <c r="A2" s="42" t="s">
        <v>0</v>
      </c>
      <c r="B2" s="42"/>
      <c r="C2" s="97"/>
      <c r="D2" s="43"/>
      <c r="E2" s="43" t="s">
        <v>1</v>
      </c>
      <c r="F2" s="43" t="s">
        <v>2</v>
      </c>
      <c r="G2" s="43" t="s">
        <v>3</v>
      </c>
      <c r="H2" s="43" t="s">
        <v>4</v>
      </c>
      <c r="I2" s="43" t="s">
        <v>5</v>
      </c>
      <c r="J2" s="306" t="s">
        <v>5399</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ht="26.4" x14ac:dyDescent="0.25">
      <c r="A5" s="192" t="s">
        <v>3957</v>
      </c>
      <c r="B5" s="192"/>
      <c r="C5" s="193"/>
      <c r="D5" s="193"/>
      <c r="E5" s="285" t="s">
        <v>3958</v>
      </c>
      <c r="F5" s="17"/>
      <c r="G5" s="17"/>
      <c r="H5" s="17"/>
      <c r="I5" s="190"/>
    </row>
    <row r="6" spans="1:10" ht="39.6" x14ac:dyDescent="0.25">
      <c r="A6" s="192"/>
      <c r="B6" s="192" t="s">
        <v>3960</v>
      </c>
      <c r="C6" s="193"/>
      <c r="D6" s="193"/>
      <c r="E6" s="278" t="s">
        <v>3959</v>
      </c>
      <c r="F6" s="17"/>
      <c r="G6" s="17"/>
      <c r="H6" s="17"/>
      <c r="I6" s="190"/>
    </row>
    <row r="7" spans="1:10" x14ac:dyDescent="0.25">
      <c r="A7" s="192"/>
      <c r="B7" s="192"/>
      <c r="C7" s="193" t="s">
        <v>37</v>
      </c>
      <c r="D7" s="193"/>
      <c r="E7" s="278" t="s">
        <v>5302</v>
      </c>
      <c r="F7" s="17"/>
      <c r="G7" s="17"/>
      <c r="H7" s="17"/>
      <c r="I7" s="190"/>
      <c r="J7" s="307" t="s">
        <v>5398</v>
      </c>
    </row>
    <row r="8" spans="1:10" ht="26.4" x14ac:dyDescent="0.25">
      <c r="A8" s="192"/>
      <c r="B8" s="192"/>
      <c r="C8" s="193"/>
      <c r="D8" s="193" t="s">
        <v>36</v>
      </c>
      <c r="E8" s="278" t="s">
        <v>5303</v>
      </c>
      <c r="F8" s="161" t="s">
        <v>429</v>
      </c>
      <c r="G8" s="161"/>
      <c r="H8" s="187"/>
      <c r="I8" s="190">
        <f>G8*H8</f>
        <v>0</v>
      </c>
      <c r="J8" s="307" t="s">
        <v>5398</v>
      </c>
    </row>
    <row r="9" spans="1:10" x14ac:dyDescent="0.25">
      <c r="A9" s="192"/>
      <c r="B9" s="192"/>
      <c r="C9" s="193"/>
      <c r="D9" s="193" t="s">
        <v>35</v>
      </c>
      <c r="E9" s="278" t="s">
        <v>5304</v>
      </c>
      <c r="F9" s="161" t="s">
        <v>429</v>
      </c>
      <c r="G9" s="161"/>
      <c r="H9" s="187"/>
      <c r="I9" s="190">
        <f>G9*H9</f>
        <v>0</v>
      </c>
      <c r="J9" s="307" t="s">
        <v>5398</v>
      </c>
    </row>
    <row r="10" spans="1:10" x14ac:dyDescent="0.25">
      <c r="A10" s="192"/>
      <c r="B10" s="192"/>
      <c r="C10" s="193" t="s">
        <v>39</v>
      </c>
      <c r="D10" s="193"/>
      <c r="E10" s="278" t="s">
        <v>5305</v>
      </c>
      <c r="F10" s="17"/>
      <c r="G10" s="17"/>
      <c r="H10" s="17"/>
      <c r="I10" s="190"/>
      <c r="J10" s="307" t="s">
        <v>5398</v>
      </c>
    </row>
    <row r="11" spans="1:10" ht="26.4" x14ac:dyDescent="0.25">
      <c r="A11" s="192"/>
      <c r="B11" s="192"/>
      <c r="C11" s="193"/>
      <c r="D11" s="193" t="s">
        <v>36</v>
      </c>
      <c r="E11" s="278" t="s">
        <v>5303</v>
      </c>
      <c r="F11" s="161" t="s">
        <v>429</v>
      </c>
      <c r="G11" s="161"/>
      <c r="H11" s="187"/>
      <c r="I11" s="190">
        <f>G11*H11</f>
        <v>0</v>
      </c>
      <c r="J11" s="307" t="s">
        <v>5398</v>
      </c>
    </row>
    <row r="12" spans="1:10" x14ac:dyDescent="0.25">
      <c r="A12" s="192"/>
      <c r="B12" s="192"/>
      <c r="C12" s="193"/>
      <c r="D12" s="193" t="s">
        <v>35</v>
      </c>
      <c r="E12" s="278" t="s">
        <v>5306</v>
      </c>
      <c r="F12" s="161" t="s">
        <v>429</v>
      </c>
      <c r="G12" s="161"/>
      <c r="H12" s="187"/>
      <c r="I12" s="190">
        <f>G12*H12</f>
        <v>0</v>
      </c>
      <c r="J12" s="307" t="s">
        <v>5398</v>
      </c>
    </row>
    <row r="13" spans="1:10" x14ac:dyDescent="0.25">
      <c r="A13" s="192" t="s">
        <v>3961</v>
      </c>
      <c r="B13" s="192"/>
      <c r="C13" s="193"/>
      <c r="D13" s="193"/>
      <c r="E13" s="100" t="s">
        <v>2545</v>
      </c>
      <c r="F13" s="17"/>
      <c r="G13" s="17"/>
      <c r="H13" s="17"/>
      <c r="I13" s="190"/>
    </row>
    <row r="14" spans="1:10" ht="26.4" x14ac:dyDescent="0.25">
      <c r="A14" s="192"/>
      <c r="B14" s="192" t="s">
        <v>3965</v>
      </c>
      <c r="C14" s="193"/>
      <c r="D14" s="193"/>
      <c r="E14" s="278" t="s">
        <v>5307</v>
      </c>
      <c r="F14" s="161" t="s">
        <v>33</v>
      </c>
      <c r="G14" s="17" t="s">
        <v>4220</v>
      </c>
      <c r="H14" s="17" t="s">
        <v>4221</v>
      </c>
      <c r="I14" s="188"/>
      <c r="J14" s="307" t="s">
        <v>5398</v>
      </c>
    </row>
    <row r="15" spans="1:10" ht="26.4" x14ac:dyDescent="0.25">
      <c r="A15" s="192"/>
      <c r="B15" s="192" t="s">
        <v>3966</v>
      </c>
      <c r="C15" s="193"/>
      <c r="D15" s="193"/>
      <c r="E15" s="278" t="s">
        <v>3962</v>
      </c>
      <c r="F15" s="161" t="s">
        <v>429</v>
      </c>
      <c r="G15" s="161"/>
      <c r="H15" s="187"/>
      <c r="I15" s="190">
        <f>G15*H15</f>
        <v>0</v>
      </c>
    </row>
    <row r="16" spans="1:10" ht="26.4" x14ac:dyDescent="0.25">
      <c r="A16" s="192"/>
      <c r="B16" s="192" t="s">
        <v>3967</v>
      </c>
      <c r="C16" s="193"/>
      <c r="D16" s="193"/>
      <c r="E16" s="278" t="s">
        <v>5308</v>
      </c>
      <c r="F16" s="161" t="s">
        <v>2546</v>
      </c>
      <c r="G16" s="161"/>
      <c r="H16" s="187"/>
      <c r="I16" s="190">
        <f>G16*H16</f>
        <v>0</v>
      </c>
      <c r="J16" s="307" t="s">
        <v>5398</v>
      </c>
    </row>
    <row r="17" spans="1:10" ht="26.4" x14ac:dyDescent="0.25">
      <c r="A17" s="192"/>
      <c r="B17" s="192" t="s">
        <v>3968</v>
      </c>
      <c r="C17" s="193"/>
      <c r="D17" s="193"/>
      <c r="E17" s="278" t="s">
        <v>3963</v>
      </c>
      <c r="F17" s="161" t="s">
        <v>3005</v>
      </c>
      <c r="G17" s="161"/>
      <c r="H17" s="187"/>
      <c r="I17" s="190">
        <f>G17*H17</f>
        <v>0</v>
      </c>
    </row>
    <row r="18" spans="1:10" ht="26.4" x14ac:dyDescent="0.25">
      <c r="A18" s="192"/>
      <c r="B18" s="192" t="s">
        <v>3969</v>
      </c>
      <c r="C18" s="193"/>
      <c r="D18" s="193"/>
      <c r="E18" s="278" t="s">
        <v>3964</v>
      </c>
      <c r="F18" s="161" t="s">
        <v>33</v>
      </c>
      <c r="G18" s="17" t="s">
        <v>4220</v>
      </c>
      <c r="H18" s="17" t="s">
        <v>4221</v>
      </c>
      <c r="I18" s="188"/>
    </row>
    <row r="19" spans="1:10" ht="26.4" x14ac:dyDescent="0.25">
      <c r="A19" s="192" t="s">
        <v>3970</v>
      </c>
      <c r="B19" s="192"/>
      <c r="C19" s="193"/>
      <c r="D19" s="193"/>
      <c r="E19" s="285" t="s">
        <v>5309</v>
      </c>
      <c r="F19" s="161" t="s">
        <v>33</v>
      </c>
      <c r="G19" s="17" t="s">
        <v>4220</v>
      </c>
      <c r="H19" s="17" t="s">
        <v>4221</v>
      </c>
      <c r="I19" s="188"/>
      <c r="J19" s="307" t="s">
        <v>5398</v>
      </c>
    </row>
    <row r="20" spans="1:10" x14ac:dyDescent="0.25">
      <c r="A20" s="192" t="s">
        <v>3971</v>
      </c>
      <c r="B20" s="192"/>
      <c r="C20" s="193"/>
      <c r="D20" s="193"/>
      <c r="E20" s="285" t="s">
        <v>5310</v>
      </c>
      <c r="F20" s="17"/>
      <c r="G20" s="17"/>
      <c r="H20" s="17"/>
      <c r="I20" s="190"/>
      <c r="J20" s="307" t="s">
        <v>5398</v>
      </c>
    </row>
    <row r="21" spans="1:10" ht="66" x14ac:dyDescent="0.25">
      <c r="A21" s="192"/>
      <c r="B21" s="192" t="s">
        <v>3972</v>
      </c>
      <c r="C21" s="193"/>
      <c r="D21" s="193"/>
      <c r="E21" s="278" t="s">
        <v>5311</v>
      </c>
      <c r="F21" s="209" t="s">
        <v>581</v>
      </c>
      <c r="G21" s="17" t="s">
        <v>4225</v>
      </c>
      <c r="H21" s="17" t="s">
        <v>4226</v>
      </c>
      <c r="I21" s="188"/>
      <c r="J21" s="307" t="s">
        <v>5398</v>
      </c>
    </row>
    <row r="22" spans="1:10" ht="26.4" x14ac:dyDescent="0.25">
      <c r="A22" s="192"/>
      <c r="B22" s="192" t="s">
        <v>3973</v>
      </c>
      <c r="C22" s="193"/>
      <c r="D22" s="193"/>
      <c r="E22" s="101" t="s">
        <v>2558</v>
      </c>
      <c r="F22" s="209" t="s">
        <v>361</v>
      </c>
      <c r="G22" s="191">
        <f>I21</f>
        <v>0</v>
      </c>
      <c r="H22" s="195"/>
      <c r="I22" s="190">
        <f>G22*H22</f>
        <v>0</v>
      </c>
    </row>
    <row r="23" spans="1:10" ht="66" x14ac:dyDescent="0.25">
      <c r="A23" s="192" t="s">
        <v>3974</v>
      </c>
      <c r="B23" s="192"/>
      <c r="C23" s="193"/>
      <c r="D23" s="193"/>
      <c r="E23" s="291" t="s">
        <v>5312</v>
      </c>
      <c r="F23" s="161" t="s">
        <v>33</v>
      </c>
      <c r="G23" s="17" t="s">
        <v>4220</v>
      </c>
      <c r="H23" s="17" t="s">
        <v>4221</v>
      </c>
      <c r="I23" s="188"/>
      <c r="J23" s="307" t="s">
        <v>5398</v>
      </c>
    </row>
    <row r="24" spans="1:10" ht="39.6" x14ac:dyDescent="0.25">
      <c r="A24" s="192" t="s">
        <v>3975</v>
      </c>
      <c r="B24" s="111"/>
      <c r="C24" s="193"/>
      <c r="D24" s="193"/>
      <c r="E24" s="291" t="s">
        <v>5313</v>
      </c>
      <c r="F24" s="161" t="s">
        <v>429</v>
      </c>
      <c r="G24" s="161"/>
      <c r="H24" s="187"/>
      <c r="I24" s="190">
        <f>G24*H24</f>
        <v>0</v>
      </c>
      <c r="J24" s="307" t="s">
        <v>5398</v>
      </c>
    </row>
    <row r="25" spans="1:10" ht="26.4" x14ac:dyDescent="0.25">
      <c r="A25" s="192" t="s">
        <v>3976</v>
      </c>
      <c r="B25" s="192"/>
      <c r="C25" s="193"/>
      <c r="D25" s="193"/>
      <c r="E25" s="100" t="s">
        <v>3977</v>
      </c>
      <c r="F25" s="161" t="s">
        <v>33</v>
      </c>
      <c r="G25" s="17" t="s">
        <v>4220</v>
      </c>
      <c r="H25" s="17" t="s">
        <v>4221</v>
      </c>
      <c r="I25" s="188"/>
    </row>
    <row r="26" spans="1:10" x14ac:dyDescent="0.25">
      <c r="A26" s="192"/>
      <c r="B26" s="192"/>
      <c r="C26" s="193"/>
      <c r="D26" s="193"/>
      <c r="E26" s="160"/>
      <c r="F26" s="17"/>
      <c r="G26" s="17"/>
      <c r="H26" s="17"/>
      <c r="I26" s="190"/>
    </row>
    <row r="27" spans="1:10" x14ac:dyDescent="0.25">
      <c r="A27" s="192"/>
      <c r="B27" s="192"/>
      <c r="C27" s="193"/>
      <c r="D27" s="193"/>
      <c r="E27" s="159"/>
      <c r="F27" s="17"/>
      <c r="G27" s="17"/>
      <c r="H27" s="17"/>
      <c r="I27" s="190"/>
      <c r="J27" s="323" t="s">
        <v>5421</v>
      </c>
    </row>
    <row r="28" spans="1:10" x14ac:dyDescent="0.25">
      <c r="A28" s="192"/>
      <c r="B28" s="192"/>
      <c r="C28" s="193"/>
      <c r="D28" s="193"/>
      <c r="E28" s="259"/>
      <c r="F28" s="120"/>
      <c r="G28" s="17"/>
      <c r="H28" s="17"/>
      <c r="I28" s="190"/>
    </row>
    <row r="29" spans="1:10" x14ac:dyDescent="0.25">
      <c r="A29" s="168" t="s">
        <v>34</v>
      </c>
      <c r="B29" s="168"/>
      <c r="C29" s="168"/>
      <c r="D29" s="168"/>
      <c r="E29" s="168"/>
      <c r="F29"/>
      <c r="G29" s="185"/>
      <c r="H29" s="185"/>
      <c r="I29" s="174">
        <f>SUM(I5:I28)</f>
        <v>0</v>
      </c>
    </row>
    <row r="30" spans="1:10" x14ac:dyDescent="0.25">
      <c r="F30" s="237"/>
    </row>
    <row r="1048305" spans="6:6" x14ac:dyDescent="0.25">
      <c r="F1048305" s="53"/>
    </row>
  </sheetData>
  <mergeCells count="1">
    <mergeCell ref="F1:I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044C6-6B42-43C1-B430-E2CE7F49DBA7}">
  <dimension ref="A1:H1048304"/>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3979</v>
      </c>
      <c r="B1" s="40"/>
      <c r="C1" s="40"/>
      <c r="D1" s="774" t="s">
        <v>3980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3981</v>
      </c>
      <c r="B5" s="192"/>
      <c r="C5" s="100" t="s">
        <v>3982</v>
      </c>
      <c r="D5" s="17"/>
      <c r="E5" s="17"/>
      <c r="F5" s="191"/>
      <c r="G5" s="190"/>
    </row>
    <row r="6" spans="1:8" ht="26.4" x14ac:dyDescent="0.25">
      <c r="A6" s="192"/>
      <c r="B6" s="192" t="s">
        <v>3983</v>
      </c>
      <c r="C6" s="278" t="s">
        <v>5314</v>
      </c>
      <c r="D6" s="161" t="s">
        <v>2269</v>
      </c>
      <c r="E6" s="161"/>
      <c r="F6" s="187"/>
      <c r="G6" s="190">
        <f>E6*F6</f>
        <v>0</v>
      </c>
      <c r="H6" s="307" t="s">
        <v>5398</v>
      </c>
    </row>
    <row r="7" spans="1:8" ht="15.6" x14ac:dyDescent="0.25">
      <c r="A7" s="192"/>
      <c r="B7" s="192" t="s">
        <v>3984</v>
      </c>
      <c r="C7" s="278" t="s">
        <v>5315</v>
      </c>
      <c r="D7" s="161" t="s">
        <v>2269</v>
      </c>
      <c r="E7" s="161"/>
      <c r="F7" s="187"/>
      <c r="G7" s="190">
        <f>E7*F7</f>
        <v>0</v>
      </c>
      <c r="H7" s="307" t="s">
        <v>5398</v>
      </c>
    </row>
    <row r="8" spans="1:8" ht="26.4" x14ac:dyDescent="0.25">
      <c r="A8" s="192"/>
      <c r="B8" s="192" t="s">
        <v>3985</v>
      </c>
      <c r="C8" s="278" t="s">
        <v>5316</v>
      </c>
      <c r="D8" s="161" t="s">
        <v>429</v>
      </c>
      <c r="E8" s="161"/>
      <c r="F8" s="187"/>
      <c r="G8" s="190">
        <f>E8*F8</f>
        <v>0</v>
      </c>
      <c r="H8" s="307" t="s">
        <v>5398</v>
      </c>
    </row>
    <row r="9" spans="1:8" ht="26.4" x14ac:dyDescent="0.25">
      <c r="A9" s="192"/>
      <c r="B9" s="192" t="s">
        <v>3986</v>
      </c>
      <c r="C9" s="278" t="s">
        <v>5316</v>
      </c>
      <c r="D9" s="161" t="s">
        <v>136</v>
      </c>
      <c r="E9" s="161"/>
      <c r="F9" s="187"/>
      <c r="G9" s="190">
        <f>E9*F9</f>
        <v>0</v>
      </c>
      <c r="H9" s="307" t="s">
        <v>5398</v>
      </c>
    </row>
    <row r="10" spans="1:8" x14ac:dyDescent="0.25">
      <c r="A10" s="192" t="s">
        <v>3987</v>
      </c>
      <c r="B10" s="192"/>
      <c r="C10" s="100" t="s">
        <v>3988</v>
      </c>
      <c r="D10" s="17"/>
      <c r="E10" s="17"/>
      <c r="F10" s="191"/>
      <c r="G10" s="190"/>
    </row>
    <row r="11" spans="1:8" ht="15.6" x14ac:dyDescent="0.25">
      <c r="A11" s="192"/>
      <c r="B11" s="192" t="s">
        <v>3989</v>
      </c>
      <c r="C11" s="278" t="s">
        <v>5317</v>
      </c>
      <c r="D11" s="161" t="s">
        <v>2269</v>
      </c>
      <c r="E11" s="161"/>
      <c r="F11" s="187"/>
      <c r="G11" s="190">
        <f>E11*F11</f>
        <v>0</v>
      </c>
      <c r="H11" s="307" t="s">
        <v>5398</v>
      </c>
    </row>
    <row r="12" spans="1:8" x14ac:dyDescent="0.25">
      <c r="A12" s="192" t="s">
        <v>3990</v>
      </c>
      <c r="B12" s="192"/>
      <c r="C12" s="100" t="s">
        <v>3991</v>
      </c>
      <c r="D12" s="17"/>
      <c r="E12" s="17"/>
      <c r="F12" s="191"/>
      <c r="G12" s="190"/>
    </row>
    <row r="13" spans="1:8" ht="26.4" x14ac:dyDescent="0.25">
      <c r="A13" s="192"/>
      <c r="B13" s="192" t="s">
        <v>3992</v>
      </c>
      <c r="C13" s="278" t="s">
        <v>5316</v>
      </c>
      <c r="D13" s="161" t="s">
        <v>429</v>
      </c>
      <c r="E13" s="161"/>
      <c r="F13" s="187"/>
      <c r="G13" s="190">
        <f>E13*F13</f>
        <v>0</v>
      </c>
      <c r="H13" s="307" t="s">
        <v>5398</v>
      </c>
    </row>
    <row r="14" spans="1:8" ht="26.4" x14ac:dyDescent="0.25">
      <c r="A14" s="192"/>
      <c r="B14" s="192" t="s">
        <v>3993</v>
      </c>
      <c r="C14" s="278" t="s">
        <v>5316</v>
      </c>
      <c r="D14" s="161" t="s">
        <v>136</v>
      </c>
      <c r="E14" s="161"/>
      <c r="F14" s="187"/>
      <c r="G14" s="190">
        <f>E14*F14</f>
        <v>0</v>
      </c>
      <c r="H14" s="307" t="s">
        <v>5398</v>
      </c>
    </row>
    <row r="15" spans="1:8" x14ac:dyDescent="0.25">
      <c r="A15" s="192" t="s">
        <v>3994</v>
      </c>
      <c r="B15" s="192"/>
      <c r="C15" s="100" t="s">
        <v>3995</v>
      </c>
      <c r="D15" s="17"/>
      <c r="E15" s="17"/>
      <c r="F15" s="191"/>
      <c r="G15" s="190"/>
    </row>
    <row r="16" spans="1:8" ht="39.6" x14ac:dyDescent="0.25">
      <c r="A16" s="192"/>
      <c r="B16" s="192" t="s">
        <v>3996</v>
      </c>
      <c r="C16" s="278" t="s">
        <v>5318</v>
      </c>
      <c r="D16" s="161" t="s">
        <v>429</v>
      </c>
      <c r="E16" s="161"/>
      <c r="F16" s="187"/>
      <c r="G16" s="190">
        <f>E16*F16</f>
        <v>0</v>
      </c>
      <c r="H16" s="307" t="s">
        <v>5398</v>
      </c>
    </row>
    <row r="17" spans="1:8" x14ac:dyDescent="0.25">
      <c r="A17" s="192" t="s">
        <v>3997</v>
      </c>
      <c r="B17" s="192"/>
      <c r="C17" s="100" t="s">
        <v>3998</v>
      </c>
      <c r="D17" s="17"/>
      <c r="E17" s="17"/>
      <c r="F17" s="191"/>
      <c r="G17" s="190"/>
    </row>
    <row r="18" spans="1:8" ht="39.6" x14ac:dyDescent="0.25">
      <c r="A18" s="192"/>
      <c r="B18" s="192" t="s">
        <v>3999</v>
      </c>
      <c r="C18" s="278" t="s">
        <v>5318</v>
      </c>
      <c r="D18" s="161" t="s">
        <v>429</v>
      </c>
      <c r="E18" s="161"/>
      <c r="F18" s="187"/>
      <c r="G18" s="190">
        <f>E18*F18</f>
        <v>0</v>
      </c>
      <c r="H18" s="307" t="s">
        <v>5398</v>
      </c>
    </row>
    <row r="19" spans="1:8" x14ac:dyDescent="0.25">
      <c r="A19" s="192" t="s">
        <v>4000</v>
      </c>
      <c r="B19" s="192"/>
      <c r="C19" s="100" t="s">
        <v>4001</v>
      </c>
      <c r="D19" s="17"/>
      <c r="E19" s="17"/>
      <c r="F19" s="191"/>
      <c r="G19" s="190"/>
    </row>
    <row r="20" spans="1:8" ht="15.6" x14ac:dyDescent="0.25">
      <c r="A20" s="192"/>
      <c r="B20" s="192" t="s">
        <v>4002</v>
      </c>
      <c r="C20" s="278" t="s">
        <v>5317</v>
      </c>
      <c r="D20" s="161" t="s">
        <v>2269</v>
      </c>
      <c r="E20" s="161"/>
      <c r="F20" s="187"/>
      <c r="G20" s="190">
        <f>E20*F20</f>
        <v>0</v>
      </c>
      <c r="H20" s="307" t="s">
        <v>5398</v>
      </c>
    </row>
    <row r="21" spans="1:8" x14ac:dyDescent="0.25">
      <c r="A21" s="192" t="s">
        <v>4003</v>
      </c>
      <c r="B21" s="192"/>
      <c r="C21" s="285" t="s">
        <v>4004</v>
      </c>
      <c r="D21" s="120"/>
      <c r="E21" s="17"/>
      <c r="F21" s="191"/>
      <c r="G21" s="190"/>
    </row>
    <row r="22" spans="1:8" ht="15.6" x14ac:dyDescent="0.25">
      <c r="A22" s="192"/>
      <c r="B22" s="192" t="s">
        <v>4005</v>
      </c>
      <c r="C22" s="278" t="s">
        <v>5317</v>
      </c>
      <c r="D22" s="161" t="s">
        <v>2269</v>
      </c>
      <c r="E22" s="161"/>
      <c r="F22" s="187"/>
      <c r="G22" s="190">
        <f>E22*F22</f>
        <v>0</v>
      </c>
      <c r="H22" s="307" t="s">
        <v>5398</v>
      </c>
    </row>
    <row r="23" spans="1:8" x14ac:dyDescent="0.25">
      <c r="A23" s="192" t="s">
        <v>4006</v>
      </c>
      <c r="B23" s="192"/>
      <c r="C23" s="285" t="s">
        <v>4007</v>
      </c>
      <c r="D23" s="17"/>
      <c r="E23" s="17"/>
      <c r="F23" s="191"/>
      <c r="G23" s="190"/>
    </row>
    <row r="24" spans="1:8" ht="15.6" x14ac:dyDescent="0.25">
      <c r="A24" s="192"/>
      <c r="B24" s="111" t="s">
        <v>4008</v>
      </c>
      <c r="C24" s="278" t="s">
        <v>5317</v>
      </c>
      <c r="D24" s="161" t="s">
        <v>2269</v>
      </c>
      <c r="E24" s="161"/>
      <c r="F24" s="187"/>
      <c r="G24" s="190">
        <f>E24*F24</f>
        <v>0</v>
      </c>
      <c r="H24" s="307" t="s">
        <v>5398</v>
      </c>
    </row>
    <row r="25" spans="1:8" x14ac:dyDescent="0.25">
      <c r="A25" s="192"/>
      <c r="B25" s="192"/>
      <c r="C25" s="100"/>
      <c r="D25" s="17"/>
      <c r="E25" s="17"/>
      <c r="F25" s="191"/>
      <c r="G25" s="190"/>
    </row>
    <row r="26" spans="1:8" x14ac:dyDescent="0.25">
      <c r="A26" s="192"/>
      <c r="B26" s="192"/>
      <c r="C26" s="160"/>
      <c r="D26" s="17"/>
      <c r="E26" s="17"/>
      <c r="F26" s="191"/>
      <c r="G26" s="190"/>
      <c r="H26" s="323" t="s">
        <v>5421</v>
      </c>
    </row>
    <row r="27" spans="1:8" x14ac:dyDescent="0.25">
      <c r="A27" s="192"/>
      <c r="B27" s="192"/>
      <c r="C27" s="159"/>
      <c r="D27" s="17"/>
      <c r="E27" s="17"/>
      <c r="F27" s="191"/>
      <c r="G27" s="190"/>
      <c r="H27" s="323" t="s">
        <v>5422</v>
      </c>
    </row>
    <row r="28" spans="1:8" x14ac:dyDescent="0.25">
      <c r="A28" s="168" t="s">
        <v>34</v>
      </c>
      <c r="B28" s="168"/>
      <c r="C28" s="168"/>
      <c r="D28"/>
      <c r="E28" s="185"/>
      <c r="F28" s="198"/>
      <c r="G28" s="174">
        <f>SUM(G5:G27)</f>
        <v>0</v>
      </c>
    </row>
    <row r="29" spans="1:8" x14ac:dyDescent="0.25">
      <c r="D29" s="237"/>
    </row>
    <row r="1048304" spans="4:4" x14ac:dyDescent="0.25">
      <c r="D1048304"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1C54D-4A52-414A-BB24-0C8AC1A8A8BA}">
  <dimension ref="A1:H104829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4009</v>
      </c>
      <c r="B1" s="40"/>
      <c r="C1" s="40"/>
      <c r="D1" s="774" t="s">
        <v>4010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4011</v>
      </c>
      <c r="B5" s="192"/>
      <c r="C5" s="100" t="s">
        <v>4027</v>
      </c>
      <c r="D5" s="17"/>
      <c r="E5" s="17"/>
      <c r="F5" s="191"/>
      <c r="G5" s="190"/>
    </row>
    <row r="6" spans="1:8" ht="26.4" x14ac:dyDescent="0.25">
      <c r="A6" s="192"/>
      <c r="B6" s="192" t="s">
        <v>4012</v>
      </c>
      <c r="C6" s="278" t="s">
        <v>5319</v>
      </c>
      <c r="D6" s="161" t="s">
        <v>124</v>
      </c>
      <c r="E6" s="161"/>
      <c r="F6" s="187"/>
      <c r="G6" s="190">
        <f>E6*F6</f>
        <v>0</v>
      </c>
      <c r="H6" s="307" t="s">
        <v>5398</v>
      </c>
    </row>
    <row r="7" spans="1:8" ht="26.4" x14ac:dyDescent="0.25">
      <c r="A7" s="192"/>
      <c r="B7" s="192" t="s">
        <v>4013</v>
      </c>
      <c r="C7" s="278" t="s">
        <v>5320</v>
      </c>
      <c r="D7" s="161" t="s">
        <v>124</v>
      </c>
      <c r="E7" s="161"/>
      <c r="F7" s="187"/>
      <c r="G7" s="190">
        <f>E7*F7</f>
        <v>0</v>
      </c>
      <c r="H7" s="307" t="s">
        <v>5398</v>
      </c>
    </row>
    <row r="8" spans="1:8" ht="26.4" x14ac:dyDescent="0.25">
      <c r="A8" s="192" t="s">
        <v>4014</v>
      </c>
      <c r="B8" s="192"/>
      <c r="C8" s="285" t="s">
        <v>4015</v>
      </c>
      <c r="D8" s="17"/>
      <c r="E8" s="17"/>
      <c r="F8" s="191"/>
      <c r="G8" s="190"/>
    </row>
    <row r="9" spans="1:8" ht="26.4" x14ac:dyDescent="0.25">
      <c r="A9" s="192"/>
      <c r="B9" s="192" t="s">
        <v>4016</v>
      </c>
      <c r="C9" s="278" t="s">
        <v>5321</v>
      </c>
      <c r="D9" s="161" t="s">
        <v>124</v>
      </c>
      <c r="E9" s="161"/>
      <c r="F9" s="187"/>
      <c r="G9" s="190">
        <f>E9*F9</f>
        <v>0</v>
      </c>
      <c r="H9" s="307" t="s">
        <v>5398</v>
      </c>
    </row>
    <row r="10" spans="1:8" ht="26.4" x14ac:dyDescent="0.25">
      <c r="A10" s="192"/>
      <c r="B10" s="192" t="s">
        <v>4017</v>
      </c>
      <c r="C10" s="278" t="s">
        <v>5320</v>
      </c>
      <c r="D10" s="161" t="s">
        <v>124</v>
      </c>
      <c r="E10" s="161"/>
      <c r="F10" s="187"/>
      <c r="G10" s="190">
        <f>E10*F10</f>
        <v>0</v>
      </c>
      <c r="H10" s="307" t="s">
        <v>5398</v>
      </c>
    </row>
    <row r="11" spans="1:8" ht="39.6" x14ac:dyDescent="0.25">
      <c r="A11" s="192" t="s">
        <v>4018</v>
      </c>
      <c r="B11" s="192"/>
      <c r="C11" s="285" t="s">
        <v>5322</v>
      </c>
      <c r="D11" s="17"/>
      <c r="E11" s="17"/>
      <c r="F11" s="191"/>
      <c r="G11" s="190"/>
      <c r="H11" s="307" t="s">
        <v>5398</v>
      </c>
    </row>
    <row r="12" spans="1:8" ht="26.4" x14ac:dyDescent="0.25">
      <c r="A12" s="192"/>
      <c r="B12" s="192" t="s">
        <v>4019</v>
      </c>
      <c r="C12" s="278" t="s">
        <v>5319</v>
      </c>
      <c r="D12" s="161" t="s">
        <v>133</v>
      </c>
      <c r="E12" s="161"/>
      <c r="F12" s="187"/>
      <c r="G12" s="190">
        <f>E12*F12</f>
        <v>0</v>
      </c>
      <c r="H12" s="307" t="s">
        <v>5398</v>
      </c>
    </row>
    <row r="13" spans="1:8" ht="26.4" x14ac:dyDescent="0.25">
      <c r="A13" s="192"/>
      <c r="B13" s="192" t="s">
        <v>4020</v>
      </c>
      <c r="C13" s="278" t="s">
        <v>5320</v>
      </c>
      <c r="D13" s="161" t="s">
        <v>133</v>
      </c>
      <c r="E13" s="161"/>
      <c r="F13" s="187"/>
      <c r="G13" s="190">
        <f>E13*F13</f>
        <v>0</v>
      </c>
      <c r="H13" s="307" t="s">
        <v>5398</v>
      </c>
    </row>
    <row r="14" spans="1:8" ht="39.6" x14ac:dyDescent="0.25">
      <c r="A14" s="192" t="s">
        <v>4021</v>
      </c>
      <c r="B14" s="192"/>
      <c r="C14" s="285" t="s">
        <v>5323</v>
      </c>
      <c r="D14" s="17"/>
      <c r="E14" s="17"/>
      <c r="F14" s="191"/>
      <c r="G14" s="190"/>
      <c r="H14" s="307" t="s">
        <v>5398</v>
      </c>
    </row>
    <row r="15" spans="1:8" ht="26.4" x14ac:dyDescent="0.25">
      <c r="A15" s="192"/>
      <c r="B15" s="192" t="s">
        <v>4022</v>
      </c>
      <c r="C15" s="278" t="s">
        <v>5321</v>
      </c>
      <c r="D15" s="161" t="s">
        <v>133</v>
      </c>
      <c r="E15" s="161"/>
      <c r="F15" s="187"/>
      <c r="G15" s="190">
        <f>E15*F15</f>
        <v>0</v>
      </c>
      <c r="H15" s="307" t="s">
        <v>5398</v>
      </c>
    </row>
    <row r="16" spans="1:8" ht="26.4" x14ac:dyDescent="0.25">
      <c r="A16" s="192"/>
      <c r="B16" s="192" t="s">
        <v>4023</v>
      </c>
      <c r="C16" s="278" t="s">
        <v>5320</v>
      </c>
      <c r="D16" s="161" t="s">
        <v>133</v>
      </c>
      <c r="E16" s="161"/>
      <c r="F16" s="187"/>
      <c r="G16" s="190">
        <f>E16*F16</f>
        <v>0</v>
      </c>
      <c r="H16" s="307" t="s">
        <v>5398</v>
      </c>
    </row>
    <row r="17" spans="1:8" ht="26.4" x14ac:dyDescent="0.25">
      <c r="A17" s="192" t="s">
        <v>4024</v>
      </c>
      <c r="B17" s="192"/>
      <c r="C17" s="285" t="s">
        <v>5324</v>
      </c>
      <c r="D17" s="161" t="s">
        <v>429</v>
      </c>
      <c r="E17" s="161"/>
      <c r="F17" s="187"/>
      <c r="G17" s="190">
        <f>E17*F17</f>
        <v>0</v>
      </c>
      <c r="H17" s="307" t="s">
        <v>5398</v>
      </c>
    </row>
    <row r="18" spans="1:8" ht="26.4" x14ac:dyDescent="0.25">
      <c r="A18" s="192" t="s">
        <v>4025</v>
      </c>
      <c r="B18" s="192"/>
      <c r="C18" s="100" t="s">
        <v>4026</v>
      </c>
      <c r="D18" s="161" t="s">
        <v>33</v>
      </c>
      <c r="E18" s="161"/>
      <c r="F18" s="161"/>
      <c r="G18" s="190">
        <f>E18*F18</f>
        <v>0</v>
      </c>
    </row>
    <row r="19" spans="1:8" x14ac:dyDescent="0.25">
      <c r="A19" s="192"/>
      <c r="B19" s="192"/>
      <c r="C19" s="100"/>
      <c r="D19" s="17"/>
      <c r="E19" s="17"/>
      <c r="F19" s="191"/>
      <c r="G19" s="190"/>
    </row>
    <row r="20" spans="1:8" x14ac:dyDescent="0.25">
      <c r="A20" s="192"/>
      <c r="B20" s="192"/>
      <c r="C20" s="101"/>
      <c r="D20" s="17"/>
      <c r="E20" s="17"/>
      <c r="F20" s="191"/>
      <c r="G20" s="190"/>
      <c r="H20" s="323" t="s">
        <v>5421</v>
      </c>
    </row>
    <row r="21" spans="1:8" x14ac:dyDescent="0.25">
      <c r="A21" s="168" t="s">
        <v>34</v>
      </c>
      <c r="B21" s="168"/>
      <c r="C21" s="168"/>
      <c r="D21"/>
      <c r="E21" s="185"/>
      <c r="F21" s="198"/>
      <c r="G21" s="174">
        <f>SUM(G5:G20)</f>
        <v>0</v>
      </c>
    </row>
    <row r="22" spans="1:8" x14ac:dyDescent="0.25">
      <c r="D22" s="237"/>
    </row>
    <row r="1048297" spans="4:4" x14ac:dyDescent="0.25">
      <c r="D104829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892CD-6BA3-4B38-9D23-CF64C00E1F39}">
  <dimension ref="A1:J1048303"/>
  <sheetViews>
    <sheetView workbookViewId="0"/>
  </sheetViews>
  <sheetFormatPr defaultRowHeight="13.2" x14ac:dyDescent="0.25"/>
  <cols>
    <col min="1" max="1" width="9.6640625" style="41" customWidth="1"/>
    <col min="2" max="2" width="11.109375" style="4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10" ht="48" customHeight="1" x14ac:dyDescent="0.25">
      <c r="A1" s="39" t="s">
        <v>4028</v>
      </c>
      <c r="B1" s="40"/>
      <c r="C1" s="40"/>
      <c r="D1" s="40"/>
      <c r="E1" s="774" t="s">
        <v>4029</v>
      </c>
      <c r="F1" s="774"/>
      <c r="G1" s="774"/>
      <c r="H1" s="774"/>
    </row>
    <row r="2" spans="1:10" x14ac:dyDescent="0.25">
      <c r="A2" s="42" t="s">
        <v>0</v>
      </c>
      <c r="B2" s="42"/>
      <c r="C2" s="97"/>
      <c r="D2" s="43" t="s">
        <v>1</v>
      </c>
      <c r="E2" s="43" t="s">
        <v>2</v>
      </c>
      <c r="F2" s="43" t="s">
        <v>3</v>
      </c>
      <c r="G2" s="43" t="s">
        <v>4</v>
      </c>
      <c r="H2" s="43" t="s">
        <v>5</v>
      </c>
      <c r="I2" s="306" t="s">
        <v>5399</v>
      </c>
    </row>
    <row r="3" spans="1:10" x14ac:dyDescent="0.25">
      <c r="A3" s="44"/>
      <c r="B3" s="44"/>
      <c r="C3" s="98"/>
      <c r="D3" s="45"/>
      <c r="E3" s="6"/>
      <c r="F3" s="6"/>
      <c r="G3" s="95"/>
      <c r="H3" s="89"/>
    </row>
    <row r="4" spans="1:10" x14ac:dyDescent="0.25">
      <c r="A4" s="192"/>
      <c r="B4" s="192"/>
      <c r="C4" s="193"/>
      <c r="D4" s="64"/>
      <c r="E4" s="17"/>
      <c r="F4" s="17"/>
      <c r="G4" s="191"/>
      <c r="H4" s="190"/>
    </row>
    <row r="5" spans="1:10" ht="26.4" x14ac:dyDescent="0.25">
      <c r="A5" s="192" t="s">
        <v>4030</v>
      </c>
      <c r="B5" s="192"/>
      <c r="C5" s="193"/>
      <c r="D5" s="100" t="s">
        <v>5325</v>
      </c>
      <c r="E5" s="209" t="s">
        <v>1152</v>
      </c>
      <c r="F5" s="161"/>
      <c r="G5" s="187"/>
      <c r="H5" s="190">
        <f>F5*G5</f>
        <v>0</v>
      </c>
      <c r="I5" s="307" t="s">
        <v>5398</v>
      </c>
    </row>
    <row r="6" spans="1:10" x14ac:dyDescent="0.25">
      <c r="A6" s="192" t="s">
        <v>4031</v>
      </c>
      <c r="B6" s="192"/>
      <c r="C6" s="193"/>
      <c r="D6" s="100" t="s">
        <v>2547</v>
      </c>
      <c r="E6" s="209" t="s">
        <v>1152</v>
      </c>
      <c r="F6" s="161"/>
      <c r="G6" s="187"/>
      <c r="H6" s="190">
        <f>F6*G6</f>
        <v>0</v>
      </c>
      <c r="I6" s="323" t="s">
        <v>5423</v>
      </c>
    </row>
    <row r="7" spans="1:10" ht="52.8" x14ac:dyDescent="0.25">
      <c r="A7" s="192" t="s">
        <v>4032</v>
      </c>
      <c r="B7" s="192"/>
      <c r="C7" s="193"/>
      <c r="D7" s="100" t="s">
        <v>5326</v>
      </c>
      <c r="E7" s="17"/>
      <c r="F7" s="17"/>
      <c r="G7" s="187"/>
      <c r="H7" s="190"/>
      <c r="I7" s="307" t="s">
        <v>5398</v>
      </c>
    </row>
    <row r="8" spans="1:10" x14ac:dyDescent="0.25">
      <c r="A8" s="192"/>
      <c r="B8" s="192" t="s">
        <v>4033</v>
      </c>
      <c r="C8" s="193"/>
      <c r="D8" s="285" t="s">
        <v>5327</v>
      </c>
      <c r="E8" s="17"/>
      <c r="F8" s="17"/>
      <c r="G8" s="191"/>
      <c r="H8" s="190"/>
      <c r="I8" s="307" t="s">
        <v>5398</v>
      </c>
    </row>
    <row r="9" spans="1:10" x14ac:dyDescent="0.25">
      <c r="A9" s="192"/>
      <c r="B9" s="192"/>
      <c r="C9" s="193" t="s">
        <v>37</v>
      </c>
      <c r="D9" s="278" t="s">
        <v>5328</v>
      </c>
      <c r="E9" s="209" t="s">
        <v>1152</v>
      </c>
      <c r="F9" s="161"/>
      <c r="G9" s="187"/>
      <c r="H9" s="190">
        <f>F9*G9</f>
        <v>0</v>
      </c>
      <c r="I9" s="307" t="s">
        <v>5398</v>
      </c>
    </row>
    <row r="10" spans="1:10" x14ac:dyDescent="0.25">
      <c r="A10" s="192"/>
      <c r="B10" s="192"/>
      <c r="C10" s="193" t="s">
        <v>39</v>
      </c>
      <c r="D10" s="278" t="s">
        <v>5329</v>
      </c>
      <c r="E10" s="272"/>
      <c r="F10" s="161"/>
      <c r="G10" s="187"/>
      <c r="H10" s="190">
        <f>F10*G10</f>
        <v>0</v>
      </c>
      <c r="I10" s="307" t="s">
        <v>5398</v>
      </c>
    </row>
    <row r="11" spans="1:10" x14ac:dyDescent="0.25">
      <c r="A11" s="192"/>
      <c r="B11" s="192" t="s">
        <v>4034</v>
      </c>
      <c r="C11" s="193"/>
      <c r="D11" s="285" t="s">
        <v>5330</v>
      </c>
      <c r="E11" s="17"/>
      <c r="F11" s="17"/>
      <c r="G11" s="191"/>
      <c r="H11" s="190"/>
      <c r="I11" s="307" t="s">
        <v>5398</v>
      </c>
      <c r="J11" s="323" t="s">
        <v>5424</v>
      </c>
    </row>
    <row r="12" spans="1:10" x14ac:dyDescent="0.25">
      <c r="A12" s="192"/>
      <c r="B12" s="192"/>
      <c r="C12" s="193" t="s">
        <v>37</v>
      </c>
      <c r="D12" s="278" t="s">
        <v>5328</v>
      </c>
      <c r="E12" s="209" t="s">
        <v>1152</v>
      </c>
      <c r="F12" s="161"/>
      <c r="G12" s="187"/>
      <c r="H12" s="190">
        <f>F12*G12</f>
        <v>0</v>
      </c>
      <c r="I12" s="307" t="s">
        <v>5398</v>
      </c>
    </row>
    <row r="13" spans="1:10" x14ac:dyDescent="0.25">
      <c r="A13" s="192"/>
      <c r="B13" s="192"/>
      <c r="C13" s="193" t="s">
        <v>39</v>
      </c>
      <c r="D13" s="278" t="s">
        <v>5329</v>
      </c>
      <c r="E13" s="272"/>
      <c r="F13" s="161"/>
      <c r="G13" s="187"/>
      <c r="H13" s="190">
        <f>F13*G13</f>
        <v>0</v>
      </c>
      <c r="I13" s="307" t="s">
        <v>5398</v>
      </c>
    </row>
    <row r="14" spans="1:10" x14ac:dyDescent="0.25">
      <c r="A14" s="192"/>
      <c r="B14" s="192" t="s">
        <v>4035</v>
      </c>
      <c r="C14" s="193"/>
      <c r="D14" s="285" t="s">
        <v>5331</v>
      </c>
      <c r="E14" s="17"/>
      <c r="F14" s="17"/>
      <c r="G14" s="191"/>
      <c r="H14" s="190"/>
      <c r="I14" s="307" t="s">
        <v>5398</v>
      </c>
    </row>
    <row r="15" spans="1:10" x14ac:dyDescent="0.25">
      <c r="A15" s="192"/>
      <c r="B15" s="192"/>
      <c r="C15" s="193" t="s">
        <v>37</v>
      </c>
      <c r="D15" s="278" t="s">
        <v>5328</v>
      </c>
      <c r="E15" s="209" t="s">
        <v>1152</v>
      </c>
      <c r="F15" s="161"/>
      <c r="G15" s="187"/>
      <c r="H15" s="190">
        <f>F15*G15</f>
        <v>0</v>
      </c>
      <c r="I15" s="307" t="s">
        <v>5398</v>
      </c>
    </row>
    <row r="16" spans="1:10" x14ac:dyDescent="0.25">
      <c r="A16" s="192"/>
      <c r="B16" s="192"/>
      <c r="C16" s="193" t="s">
        <v>39</v>
      </c>
      <c r="D16" s="278" t="s">
        <v>5329</v>
      </c>
      <c r="E16" s="272"/>
      <c r="F16" s="161"/>
      <c r="G16" s="187"/>
      <c r="H16" s="190">
        <f>F16*G16</f>
        <v>0</v>
      </c>
      <c r="I16" s="307" t="s">
        <v>5398</v>
      </c>
    </row>
    <row r="17" spans="1:9" x14ac:dyDescent="0.25">
      <c r="A17" s="192"/>
      <c r="B17" s="192" t="s">
        <v>4036</v>
      </c>
      <c r="C17" s="193"/>
      <c r="D17" s="285" t="s">
        <v>5332</v>
      </c>
      <c r="E17" s="17"/>
      <c r="F17" s="17"/>
      <c r="G17" s="191"/>
      <c r="H17" s="190"/>
      <c r="I17" s="307" t="s">
        <v>5398</v>
      </c>
    </row>
    <row r="18" spans="1:9" x14ac:dyDescent="0.25">
      <c r="A18" s="192"/>
      <c r="B18" s="192"/>
      <c r="C18" s="193" t="s">
        <v>37</v>
      </c>
      <c r="D18" s="278" t="s">
        <v>5328</v>
      </c>
      <c r="E18" s="209" t="s">
        <v>1152</v>
      </c>
      <c r="F18" s="161"/>
      <c r="G18" s="187"/>
      <c r="H18" s="190">
        <f>F18*G18</f>
        <v>0</v>
      </c>
      <c r="I18" s="307" t="s">
        <v>5398</v>
      </c>
    </row>
    <row r="19" spans="1:9" x14ac:dyDescent="0.25">
      <c r="A19" s="192"/>
      <c r="B19" s="192"/>
      <c r="C19" s="193" t="s">
        <v>39</v>
      </c>
      <c r="D19" s="278" t="s">
        <v>5329</v>
      </c>
      <c r="E19" s="272"/>
      <c r="F19" s="161"/>
      <c r="G19" s="187"/>
      <c r="H19" s="190">
        <f>F19*G19</f>
        <v>0</v>
      </c>
      <c r="I19" s="307" t="s">
        <v>5398</v>
      </c>
    </row>
    <row r="20" spans="1:9" x14ac:dyDescent="0.25">
      <c r="A20" s="192" t="s">
        <v>4037</v>
      </c>
      <c r="B20" s="192"/>
      <c r="C20" s="193"/>
      <c r="D20" s="285" t="s">
        <v>2548</v>
      </c>
      <c r="E20" s="17"/>
      <c r="F20" s="17"/>
      <c r="G20" s="191"/>
      <c r="H20" s="190"/>
    </row>
    <row r="21" spans="1:9" ht="26.4" x14ac:dyDescent="0.25">
      <c r="A21" s="192"/>
      <c r="B21" s="192" t="s">
        <v>4038</v>
      </c>
      <c r="C21" s="193"/>
      <c r="D21" s="278" t="s">
        <v>5333</v>
      </c>
      <c r="E21" s="161" t="s">
        <v>2269</v>
      </c>
      <c r="F21" s="161"/>
      <c r="G21" s="187"/>
      <c r="H21" s="190">
        <f>F21*G21</f>
        <v>0</v>
      </c>
      <c r="I21" s="307" t="s">
        <v>5398</v>
      </c>
    </row>
    <row r="22" spans="1:9" ht="15.6" x14ac:dyDescent="0.25">
      <c r="A22" s="192"/>
      <c r="B22" s="192" t="s">
        <v>4039</v>
      </c>
      <c r="C22" s="193"/>
      <c r="D22" s="278" t="s">
        <v>5334</v>
      </c>
      <c r="E22" s="161" t="s">
        <v>2269</v>
      </c>
      <c r="F22" s="161"/>
      <c r="G22" s="187"/>
      <c r="H22" s="190">
        <f>F22*G22</f>
        <v>0</v>
      </c>
      <c r="I22" s="307" t="s">
        <v>5398</v>
      </c>
    </row>
    <row r="23" spans="1:9" ht="26.4" x14ac:dyDescent="0.25">
      <c r="A23" s="192" t="s">
        <v>4040</v>
      </c>
      <c r="B23" s="192"/>
      <c r="C23" s="193"/>
      <c r="D23" s="285" t="s">
        <v>5406</v>
      </c>
      <c r="E23" s="161" t="s">
        <v>2269</v>
      </c>
      <c r="F23" s="161"/>
      <c r="G23" s="187"/>
      <c r="H23" s="190">
        <f>F23*G23</f>
        <v>0</v>
      </c>
    </row>
    <row r="24" spans="1:9" x14ac:dyDescent="0.25">
      <c r="A24" s="192"/>
      <c r="B24" s="111"/>
      <c r="C24" s="193"/>
      <c r="D24" s="101"/>
      <c r="E24" s="17"/>
      <c r="F24" s="17"/>
      <c r="G24" s="191"/>
      <c r="H24" s="190"/>
    </row>
    <row r="25" spans="1:9" x14ac:dyDescent="0.25">
      <c r="A25" s="192"/>
      <c r="B25" s="192"/>
      <c r="C25" s="193"/>
      <c r="D25" s="100"/>
      <c r="E25" s="17"/>
      <c r="F25" s="17"/>
      <c r="G25" s="191"/>
      <c r="H25" s="190"/>
      <c r="I25" s="323" t="s">
        <v>5421</v>
      </c>
    </row>
    <row r="26" spans="1:9" x14ac:dyDescent="0.25">
      <c r="A26" s="192"/>
      <c r="B26" s="192"/>
      <c r="C26" s="193"/>
      <c r="D26" s="160"/>
      <c r="E26" s="17"/>
      <c r="F26" s="17"/>
      <c r="G26" s="191"/>
      <c r="H26" s="190"/>
    </row>
    <row r="27" spans="1:9" x14ac:dyDescent="0.25">
      <c r="A27" s="168" t="s">
        <v>34</v>
      </c>
      <c r="B27" s="168"/>
      <c r="C27" s="168"/>
      <c r="D27" s="168"/>
      <c r="E27"/>
      <c r="F27" s="185"/>
      <c r="G27" s="198"/>
      <c r="H27" s="174">
        <f>SUM(H5:H26)</f>
        <v>0</v>
      </c>
    </row>
    <row r="28" spans="1:9" x14ac:dyDescent="0.25">
      <c r="E28" s="237"/>
    </row>
    <row r="1048303" spans="5:5" x14ac:dyDescent="0.25">
      <c r="E1048303"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CC07E-9582-4AC3-8BA8-487487E3D19F}">
  <dimension ref="A1:H1048300"/>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4041</v>
      </c>
      <c r="B1" s="40"/>
      <c r="C1" s="40"/>
      <c r="D1" s="774" t="s">
        <v>4042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4043</v>
      </c>
      <c r="B5" s="192"/>
      <c r="C5" s="100" t="s">
        <v>4044</v>
      </c>
      <c r="D5" s="120"/>
      <c r="E5" s="17"/>
      <c r="F5" s="191"/>
      <c r="G5" s="190"/>
    </row>
    <row r="6" spans="1:8" ht="39.6" x14ac:dyDescent="0.25">
      <c r="A6" s="192"/>
      <c r="B6" s="192" t="s">
        <v>4045</v>
      </c>
      <c r="C6" s="290" t="s">
        <v>5335</v>
      </c>
      <c r="D6" s="161" t="s">
        <v>429</v>
      </c>
      <c r="E6" s="161"/>
      <c r="F6" s="187"/>
      <c r="G6" s="190">
        <f>E6*F6</f>
        <v>0</v>
      </c>
      <c r="H6" s="307" t="s">
        <v>5398</v>
      </c>
    </row>
    <row r="7" spans="1:8" ht="39.6" x14ac:dyDescent="0.25">
      <c r="A7" s="192"/>
      <c r="B7" s="192" t="s">
        <v>4046</v>
      </c>
      <c r="C7" s="290" t="s">
        <v>5336</v>
      </c>
      <c r="D7" s="161" t="s">
        <v>429</v>
      </c>
      <c r="E7" s="161"/>
      <c r="F7" s="187"/>
      <c r="G7" s="190">
        <f>E7*F7</f>
        <v>0</v>
      </c>
      <c r="H7" s="307" t="s">
        <v>5398</v>
      </c>
    </row>
    <row r="8" spans="1:8" ht="26.4" x14ac:dyDescent="0.25">
      <c r="A8" s="192" t="s">
        <v>4047</v>
      </c>
      <c r="B8" s="192"/>
      <c r="C8" s="285" t="s">
        <v>5337</v>
      </c>
      <c r="D8" s="161" t="s">
        <v>429</v>
      </c>
      <c r="E8" s="161"/>
      <c r="F8" s="187"/>
      <c r="G8" s="190">
        <f>E8*F8</f>
        <v>0</v>
      </c>
      <c r="H8" s="307" t="s">
        <v>5398</v>
      </c>
    </row>
    <row r="9" spans="1:8" x14ac:dyDescent="0.25">
      <c r="A9" s="192" t="s">
        <v>4048</v>
      </c>
      <c r="B9" s="192"/>
      <c r="C9" s="285" t="s">
        <v>2549</v>
      </c>
      <c r="D9" s="120"/>
      <c r="E9" s="17"/>
      <c r="F9" s="191"/>
      <c r="G9" s="190"/>
    </row>
    <row r="10" spans="1:8" ht="26.4" x14ac:dyDescent="0.25">
      <c r="A10" s="192"/>
      <c r="B10" s="192" t="s">
        <v>4049</v>
      </c>
      <c r="C10" s="278" t="s">
        <v>5338</v>
      </c>
      <c r="D10" s="209" t="s">
        <v>1152</v>
      </c>
      <c r="E10" s="161"/>
      <c r="F10" s="187"/>
      <c r="G10" s="190">
        <f>E10*F10</f>
        <v>0</v>
      </c>
      <c r="H10" s="307" t="s">
        <v>5398</v>
      </c>
    </row>
    <row r="11" spans="1:8" ht="26.4" x14ac:dyDescent="0.25">
      <c r="A11" s="192"/>
      <c r="B11" s="192" t="s">
        <v>4050</v>
      </c>
      <c r="C11" s="278" t="s">
        <v>5339</v>
      </c>
      <c r="D11" s="209" t="s">
        <v>1152</v>
      </c>
      <c r="E11" s="161"/>
      <c r="F11" s="187"/>
      <c r="G11" s="190">
        <f>E11*F11</f>
        <v>0</v>
      </c>
      <c r="H11" s="307" t="s">
        <v>5398</v>
      </c>
    </row>
    <row r="12" spans="1:8" x14ac:dyDescent="0.25">
      <c r="A12" s="192" t="s">
        <v>4051</v>
      </c>
      <c r="B12" s="192"/>
      <c r="C12" s="100" t="s">
        <v>2550</v>
      </c>
      <c r="D12" s="161" t="s">
        <v>33</v>
      </c>
      <c r="E12" s="17" t="s">
        <v>4220</v>
      </c>
      <c r="F12" s="191" t="s">
        <v>4221</v>
      </c>
      <c r="G12" s="188"/>
    </row>
    <row r="13" spans="1:8" ht="26.4" x14ac:dyDescent="0.25">
      <c r="A13" s="192" t="s">
        <v>4053</v>
      </c>
      <c r="B13" s="192"/>
      <c r="C13" s="285" t="s">
        <v>5340</v>
      </c>
      <c r="D13" s="161" t="s">
        <v>136</v>
      </c>
      <c r="E13" s="161"/>
      <c r="F13" s="187"/>
      <c r="G13" s="190">
        <f>E13*F13</f>
        <v>0</v>
      </c>
      <c r="H13" s="307" t="s">
        <v>5398</v>
      </c>
    </row>
    <row r="14" spans="1:8" ht="26.4" x14ac:dyDescent="0.25">
      <c r="A14" s="192" t="s">
        <v>4052</v>
      </c>
      <c r="B14" s="192"/>
      <c r="C14" s="285" t="s">
        <v>5341</v>
      </c>
      <c r="D14" s="161" t="s">
        <v>1152</v>
      </c>
      <c r="E14" s="161"/>
      <c r="F14" s="187"/>
      <c r="G14" s="190">
        <f>E14*F14</f>
        <v>0</v>
      </c>
      <c r="H14" s="307" t="s">
        <v>5398</v>
      </c>
    </row>
    <row r="15" spans="1:8" x14ac:dyDescent="0.25">
      <c r="A15" s="192" t="s">
        <v>4054</v>
      </c>
      <c r="B15" s="192"/>
      <c r="C15" s="285" t="s">
        <v>4055</v>
      </c>
      <c r="D15" s="120"/>
      <c r="E15" s="17"/>
      <c r="F15" s="191"/>
      <c r="G15" s="190"/>
    </row>
    <row r="16" spans="1:8" x14ac:dyDescent="0.25">
      <c r="A16" s="192"/>
      <c r="B16" s="192" t="s">
        <v>4202</v>
      </c>
      <c r="C16" s="278" t="s">
        <v>5342</v>
      </c>
      <c r="D16" s="161" t="s">
        <v>136</v>
      </c>
      <c r="E16" s="161"/>
      <c r="F16" s="187"/>
      <c r="G16" s="190">
        <f>E16*F16</f>
        <v>0</v>
      </c>
      <c r="H16" s="307" t="s">
        <v>5398</v>
      </c>
    </row>
    <row r="17" spans="1:8" x14ac:dyDescent="0.25">
      <c r="A17" s="192" t="s">
        <v>4057</v>
      </c>
      <c r="B17" s="192"/>
      <c r="C17" s="100" t="s">
        <v>2551</v>
      </c>
      <c r="D17" s="17"/>
      <c r="E17" s="17"/>
      <c r="F17" s="191"/>
      <c r="G17" s="190"/>
    </row>
    <row r="18" spans="1:8" x14ac:dyDescent="0.25">
      <c r="A18" s="192"/>
      <c r="B18" s="192" t="s">
        <v>4056</v>
      </c>
      <c r="C18" s="101" t="s">
        <v>5425</v>
      </c>
      <c r="D18" s="209" t="s">
        <v>136</v>
      </c>
      <c r="E18" s="161"/>
      <c r="F18" s="187"/>
      <c r="G18" s="190">
        <f>E18*F18</f>
        <v>0</v>
      </c>
      <c r="H18" s="307" t="s">
        <v>5398</v>
      </c>
    </row>
    <row r="19" spans="1:8" x14ac:dyDescent="0.25">
      <c r="A19" s="192"/>
      <c r="B19" s="192" t="s">
        <v>4058</v>
      </c>
      <c r="C19" s="101" t="s">
        <v>2559</v>
      </c>
      <c r="D19" s="161" t="s">
        <v>425</v>
      </c>
      <c r="E19" s="17" t="s">
        <v>4222</v>
      </c>
      <c r="F19" s="191" t="s">
        <v>818</v>
      </c>
      <c r="G19" s="188"/>
    </row>
    <row r="20" spans="1:8" ht="26.4" x14ac:dyDescent="0.25">
      <c r="A20" s="192"/>
      <c r="B20" s="192" t="s">
        <v>4059</v>
      </c>
      <c r="C20" s="101" t="s">
        <v>2560</v>
      </c>
      <c r="D20" s="209" t="s">
        <v>361</v>
      </c>
      <c r="E20" s="197">
        <f>G19</f>
        <v>0</v>
      </c>
      <c r="F20" s="195"/>
      <c r="G20" s="190">
        <f>E20*F20</f>
        <v>0</v>
      </c>
    </row>
    <row r="21" spans="1:8" x14ac:dyDescent="0.25">
      <c r="A21" s="192"/>
      <c r="B21" s="192"/>
      <c r="C21" s="101"/>
      <c r="D21" s="161"/>
      <c r="E21" s="17"/>
      <c r="F21" s="191"/>
      <c r="G21" s="190"/>
    </row>
    <row r="22" spans="1:8" x14ac:dyDescent="0.25">
      <c r="A22" s="192"/>
      <c r="B22" s="192"/>
      <c r="C22" s="101"/>
      <c r="D22" s="161"/>
      <c r="E22" s="17"/>
      <c r="F22" s="191"/>
      <c r="G22" s="190"/>
      <c r="H22" s="323" t="s">
        <v>5421</v>
      </c>
    </row>
    <row r="23" spans="1:8" x14ac:dyDescent="0.25">
      <c r="A23" s="192"/>
      <c r="B23" s="192"/>
      <c r="C23" s="100"/>
      <c r="D23" s="161"/>
      <c r="E23" s="17"/>
      <c r="F23" s="191"/>
      <c r="G23" s="190"/>
    </row>
    <row r="24" spans="1:8" x14ac:dyDescent="0.25">
      <c r="A24" s="168" t="s">
        <v>34</v>
      </c>
      <c r="B24" s="168"/>
      <c r="C24" s="168"/>
      <c r="E24" s="185"/>
      <c r="F24" s="198"/>
      <c r="G24" s="174">
        <f>SUM(G5:G23)</f>
        <v>0</v>
      </c>
    </row>
    <row r="25" spans="1:8" x14ac:dyDescent="0.25">
      <c r="D25" s="237"/>
    </row>
    <row r="1048300" spans="4:4" x14ac:dyDescent="0.25">
      <c r="D1048300"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1B433-D2CE-47E6-BB24-03DDB4B3A950}">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4060</v>
      </c>
      <c r="B1" s="40"/>
      <c r="C1" s="40"/>
      <c r="D1" s="774" t="s">
        <v>4061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4062</v>
      </c>
      <c r="B5" s="192"/>
      <c r="C5" s="100" t="s">
        <v>2552</v>
      </c>
      <c r="D5" s="161" t="s">
        <v>33</v>
      </c>
      <c r="E5" s="17" t="s">
        <v>4220</v>
      </c>
      <c r="F5" s="191" t="s">
        <v>4221</v>
      </c>
      <c r="G5" s="188"/>
    </row>
    <row r="6" spans="1:8" ht="15.6" x14ac:dyDescent="0.25">
      <c r="A6" s="192" t="s">
        <v>4063</v>
      </c>
      <c r="B6" s="192"/>
      <c r="C6" s="100" t="s">
        <v>2553</v>
      </c>
      <c r="D6" s="161" t="s">
        <v>2269</v>
      </c>
      <c r="E6" s="161"/>
      <c r="F6" s="187"/>
      <c r="G6" s="190">
        <f>E6*F6</f>
        <v>0</v>
      </c>
    </row>
    <row r="7" spans="1:8" ht="39.6" x14ac:dyDescent="0.25">
      <c r="A7" s="192" t="s">
        <v>4064</v>
      </c>
      <c r="B7" s="192"/>
      <c r="C7" s="100" t="s">
        <v>4065</v>
      </c>
      <c r="D7" s="17"/>
      <c r="E7" s="17"/>
      <c r="F7" s="191"/>
      <c r="G7" s="190"/>
    </row>
    <row r="8" spans="1:8" ht="39.6" x14ac:dyDescent="0.25">
      <c r="A8" s="192"/>
      <c r="B8" s="192" t="s">
        <v>4067</v>
      </c>
      <c r="C8" s="101" t="s">
        <v>5343</v>
      </c>
      <c r="D8" s="161" t="s">
        <v>2269</v>
      </c>
      <c r="E8" s="161"/>
      <c r="F8" s="187"/>
      <c r="G8" s="190">
        <f>E8*F8</f>
        <v>0</v>
      </c>
      <c r="H8" s="307" t="s">
        <v>5398</v>
      </c>
    </row>
    <row r="9" spans="1:8" ht="39.6" x14ac:dyDescent="0.25">
      <c r="A9" s="192"/>
      <c r="B9" s="192" t="s">
        <v>4068</v>
      </c>
      <c r="C9" s="101" t="s">
        <v>4066</v>
      </c>
      <c r="D9" s="161" t="s">
        <v>2269</v>
      </c>
      <c r="E9" s="161"/>
      <c r="F9" s="187"/>
      <c r="G9" s="190">
        <f>E9*F9</f>
        <v>0</v>
      </c>
      <c r="H9" s="307" t="s">
        <v>5398</v>
      </c>
    </row>
    <row r="10" spans="1:8" ht="15.6" x14ac:dyDescent="0.25">
      <c r="A10" s="192" t="s">
        <v>4069</v>
      </c>
      <c r="B10" s="192"/>
      <c r="C10" s="100" t="s">
        <v>4070</v>
      </c>
      <c r="D10" s="161" t="s">
        <v>2269</v>
      </c>
      <c r="E10" s="161"/>
      <c r="F10" s="187"/>
      <c r="G10" s="190">
        <f>E10*F10</f>
        <v>0</v>
      </c>
    </row>
    <row r="11" spans="1:8" x14ac:dyDescent="0.25">
      <c r="A11" s="192" t="s">
        <v>4071</v>
      </c>
      <c r="B11" s="192"/>
      <c r="C11" s="100" t="s">
        <v>4072</v>
      </c>
      <c r="D11" s="161" t="s">
        <v>425</v>
      </c>
      <c r="E11" s="17" t="s">
        <v>4222</v>
      </c>
      <c r="F11" s="17" t="s">
        <v>818</v>
      </c>
      <c r="G11" s="188"/>
    </row>
    <row r="12" spans="1:8" x14ac:dyDescent="0.25">
      <c r="A12" s="192"/>
      <c r="B12" s="192"/>
      <c r="C12" s="100"/>
      <c r="D12" s="17"/>
      <c r="E12" s="17"/>
      <c r="F12" s="191"/>
      <c r="G12" s="190"/>
    </row>
    <row r="13" spans="1:8" x14ac:dyDescent="0.25">
      <c r="A13" s="192"/>
      <c r="B13" s="192"/>
      <c r="C13" s="100"/>
      <c r="D13" s="17"/>
      <c r="E13" s="17"/>
      <c r="F13" s="191"/>
      <c r="G13" s="190"/>
      <c r="H13" s="323" t="s">
        <v>5421</v>
      </c>
    </row>
    <row r="14" spans="1:8" x14ac:dyDescent="0.25">
      <c r="A14" s="192"/>
      <c r="B14" s="192"/>
      <c r="C14" s="100"/>
      <c r="D14" s="17"/>
      <c r="E14" s="17"/>
      <c r="F14" s="191"/>
      <c r="G14" s="190"/>
    </row>
    <row r="15" spans="1:8" x14ac:dyDescent="0.25">
      <c r="A15" s="168" t="s">
        <v>34</v>
      </c>
      <c r="B15" s="168"/>
      <c r="C15" s="168"/>
      <c r="D15"/>
      <c r="E15" s="185"/>
      <c r="F15" s="198"/>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7209B-DCB1-46F3-8582-9996CEA9590B}">
  <dimension ref="A1:H1048288"/>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4073</v>
      </c>
      <c r="B1" s="40"/>
      <c r="C1" s="40"/>
      <c r="D1" s="774" t="s">
        <v>4074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4075</v>
      </c>
      <c r="B5" s="192"/>
      <c r="C5" s="285" t="s">
        <v>5344</v>
      </c>
      <c r="D5" s="161" t="s">
        <v>2269</v>
      </c>
      <c r="E5" s="161"/>
      <c r="F5" s="187"/>
      <c r="G5" s="190">
        <f>E5*F5</f>
        <v>0</v>
      </c>
      <c r="H5" s="307" t="s">
        <v>5398</v>
      </c>
    </row>
    <row r="6" spans="1:8" ht="39.6" x14ac:dyDescent="0.25">
      <c r="A6" s="192" t="s">
        <v>4076</v>
      </c>
      <c r="B6" s="192"/>
      <c r="C6" s="285" t="s">
        <v>5345</v>
      </c>
      <c r="D6" s="161" t="s">
        <v>2269</v>
      </c>
      <c r="E6" s="161"/>
      <c r="F6" s="187"/>
      <c r="G6" s="190">
        <f>E6*F6</f>
        <v>0</v>
      </c>
      <c r="H6" s="307" t="s">
        <v>5398</v>
      </c>
    </row>
    <row r="7" spans="1:8" ht="26.4" x14ac:dyDescent="0.25">
      <c r="A7" s="192" t="s">
        <v>4077</v>
      </c>
      <c r="B7" s="192"/>
      <c r="C7" s="100" t="s">
        <v>4078</v>
      </c>
      <c r="D7" s="161" t="s">
        <v>33</v>
      </c>
      <c r="E7" s="17" t="s">
        <v>4220</v>
      </c>
      <c r="F7" s="17" t="s">
        <v>4221</v>
      </c>
      <c r="G7" s="188"/>
    </row>
    <row r="8" spans="1:8" ht="15.6" x14ac:dyDescent="0.25">
      <c r="A8" s="192" t="s">
        <v>4079</v>
      </c>
      <c r="B8" s="192"/>
      <c r="C8" s="100" t="s">
        <v>2554</v>
      </c>
      <c r="D8" s="161" t="s">
        <v>2269</v>
      </c>
      <c r="E8" s="161"/>
      <c r="F8" s="187"/>
      <c r="G8" s="190">
        <f>E8*F8</f>
        <v>0</v>
      </c>
    </row>
    <row r="9" spans="1:8" x14ac:dyDescent="0.25">
      <c r="A9" s="192"/>
      <c r="B9" s="192"/>
      <c r="C9" s="101"/>
      <c r="D9" s="120"/>
      <c r="E9" s="17"/>
      <c r="F9" s="191"/>
      <c r="G9" s="190"/>
    </row>
    <row r="10" spans="1:8" x14ac:dyDescent="0.25">
      <c r="A10" s="192"/>
      <c r="B10" s="192"/>
      <c r="C10" s="100"/>
      <c r="D10" s="120"/>
      <c r="E10" s="17"/>
      <c r="F10" s="191"/>
      <c r="G10" s="190"/>
      <c r="H10" s="323" t="s">
        <v>5421</v>
      </c>
    </row>
    <row r="11" spans="1:8" x14ac:dyDescent="0.25">
      <c r="A11" s="192"/>
      <c r="B11" s="192"/>
      <c r="C11" s="100"/>
      <c r="D11" s="17"/>
      <c r="E11" s="17"/>
      <c r="F11" s="191"/>
      <c r="G11" s="190"/>
    </row>
    <row r="12" spans="1:8" x14ac:dyDescent="0.25">
      <c r="A12" s="168" t="s">
        <v>34</v>
      </c>
      <c r="B12" s="168"/>
      <c r="C12" s="168"/>
      <c r="D12"/>
      <c r="E12" s="185"/>
      <c r="F12" s="198"/>
      <c r="G12" s="174">
        <f>SUM(G5:G11)</f>
        <v>0</v>
      </c>
    </row>
    <row r="13" spans="1:8" x14ac:dyDescent="0.25">
      <c r="D13" s="237"/>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E2E56-3CD7-4433-BD84-2CDEF965D4AC}">
  <dimension ref="A1:H1048299"/>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4080</v>
      </c>
      <c r="B1" s="40"/>
      <c r="C1" s="40"/>
      <c r="D1" s="774" t="s">
        <v>4081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4082</v>
      </c>
      <c r="B5" s="192"/>
      <c r="C5" s="285" t="s">
        <v>5346</v>
      </c>
      <c r="D5" s="161" t="s">
        <v>429</v>
      </c>
      <c r="E5" s="161"/>
      <c r="F5" s="187"/>
      <c r="G5" s="190">
        <f>E5*F5</f>
        <v>0</v>
      </c>
      <c r="H5" s="307" t="s">
        <v>5398</v>
      </c>
    </row>
    <row r="6" spans="1:8" x14ac:dyDescent="0.25">
      <c r="A6" s="192" t="s">
        <v>4083</v>
      </c>
      <c r="B6" s="192"/>
      <c r="C6" s="285" t="s">
        <v>4084</v>
      </c>
      <c r="D6" s="17"/>
      <c r="E6" s="17"/>
      <c r="F6" s="191"/>
      <c r="G6" s="190"/>
    </row>
    <row r="7" spans="1:8" ht="26.4" x14ac:dyDescent="0.25">
      <c r="A7" s="192"/>
      <c r="B7" s="192" t="s">
        <v>4085</v>
      </c>
      <c r="C7" s="278" t="s">
        <v>5347</v>
      </c>
      <c r="D7" s="161" t="s">
        <v>2269</v>
      </c>
      <c r="E7" s="161"/>
      <c r="F7" s="187"/>
      <c r="G7" s="190">
        <f>E7*F7</f>
        <v>0</v>
      </c>
      <c r="H7" s="307" t="s">
        <v>5398</v>
      </c>
    </row>
    <row r="8" spans="1:8" ht="26.4" x14ac:dyDescent="0.25">
      <c r="A8" s="192"/>
      <c r="B8" s="192" t="s">
        <v>4086</v>
      </c>
      <c r="C8" s="278" t="s">
        <v>5348</v>
      </c>
      <c r="D8" s="161" t="s">
        <v>136</v>
      </c>
      <c r="E8" s="161"/>
      <c r="F8" s="187"/>
      <c r="G8" s="190">
        <f>E8*F8</f>
        <v>0</v>
      </c>
      <c r="H8" s="307" t="s">
        <v>5398</v>
      </c>
    </row>
    <row r="9" spans="1:8" x14ac:dyDescent="0.25">
      <c r="A9" s="192" t="s">
        <v>4087</v>
      </c>
      <c r="B9" s="192"/>
      <c r="C9" s="285" t="s">
        <v>4088</v>
      </c>
      <c r="D9" s="120"/>
      <c r="E9" s="17"/>
      <c r="F9" s="191"/>
      <c r="G9" s="190"/>
    </row>
    <row r="10" spans="1:8" x14ac:dyDescent="0.25">
      <c r="A10" s="192"/>
      <c r="B10" s="192" t="s">
        <v>4089</v>
      </c>
      <c r="C10" s="278" t="s">
        <v>5349</v>
      </c>
      <c r="D10" s="209" t="s">
        <v>1152</v>
      </c>
      <c r="E10" s="161"/>
      <c r="F10" s="187"/>
      <c r="G10" s="190">
        <f>E10*F10</f>
        <v>0</v>
      </c>
      <c r="H10" s="307" t="s">
        <v>5398</v>
      </c>
    </row>
    <row r="11" spans="1:8" x14ac:dyDescent="0.25">
      <c r="A11" s="192"/>
      <c r="B11" s="192" t="s">
        <v>4090</v>
      </c>
      <c r="C11" s="278" t="s">
        <v>5350</v>
      </c>
      <c r="D11" s="161" t="s">
        <v>423</v>
      </c>
      <c r="E11" s="161"/>
      <c r="F11" s="187"/>
      <c r="G11" s="190">
        <f>E11*F11</f>
        <v>0</v>
      </c>
      <c r="H11" s="307" t="s">
        <v>5398</v>
      </c>
    </row>
    <row r="12" spans="1:8" x14ac:dyDescent="0.25">
      <c r="A12" s="192" t="s">
        <v>4091</v>
      </c>
      <c r="B12" s="192"/>
      <c r="C12" s="285" t="s">
        <v>4092</v>
      </c>
      <c r="D12" s="17"/>
      <c r="E12" s="17"/>
      <c r="F12" s="191"/>
      <c r="G12" s="190"/>
    </row>
    <row r="13" spans="1:8" ht="26.4" x14ac:dyDescent="0.25">
      <c r="A13" s="192"/>
      <c r="B13" s="192" t="s">
        <v>4093</v>
      </c>
      <c r="C13" s="278" t="s">
        <v>5351</v>
      </c>
      <c r="D13" s="161" t="s">
        <v>429</v>
      </c>
      <c r="E13" s="161"/>
      <c r="F13" s="187"/>
      <c r="G13" s="190">
        <f t="shared" ref="G13:G19" si="0">E13*F13</f>
        <v>0</v>
      </c>
      <c r="H13" s="307" t="s">
        <v>5398</v>
      </c>
    </row>
    <row r="14" spans="1:8" x14ac:dyDescent="0.25">
      <c r="A14" s="192"/>
      <c r="B14" s="192" t="s">
        <v>4094</v>
      </c>
      <c r="C14" s="278" t="s">
        <v>5352</v>
      </c>
      <c r="D14" s="161" t="s">
        <v>423</v>
      </c>
      <c r="E14" s="161"/>
      <c r="F14" s="187"/>
      <c r="G14" s="190">
        <f t="shared" si="0"/>
        <v>0</v>
      </c>
      <c r="H14" s="307" t="s">
        <v>5398</v>
      </c>
    </row>
    <row r="15" spans="1:8" x14ac:dyDescent="0.25">
      <c r="A15" s="192"/>
      <c r="B15" s="192" t="s">
        <v>4095</v>
      </c>
      <c r="C15" s="278" t="s">
        <v>5353</v>
      </c>
      <c r="D15" s="209" t="s">
        <v>429</v>
      </c>
      <c r="E15" s="161"/>
      <c r="F15" s="187"/>
      <c r="G15" s="190">
        <f t="shared" si="0"/>
        <v>0</v>
      </c>
      <c r="H15" s="307" t="s">
        <v>5398</v>
      </c>
    </row>
    <row r="16" spans="1:8" x14ac:dyDescent="0.25">
      <c r="A16" s="192"/>
      <c r="B16" s="192" t="s">
        <v>4096</v>
      </c>
      <c r="C16" s="278" t="s">
        <v>5354</v>
      </c>
      <c r="D16" s="161" t="s">
        <v>429</v>
      </c>
      <c r="E16" s="161"/>
      <c r="F16" s="187"/>
      <c r="G16" s="190">
        <f t="shared" si="0"/>
        <v>0</v>
      </c>
      <c r="H16" s="307" t="s">
        <v>5398</v>
      </c>
    </row>
    <row r="17" spans="1:8" ht="26.4" x14ac:dyDescent="0.25">
      <c r="A17" s="192"/>
      <c r="B17" s="192" t="s">
        <v>4097</v>
      </c>
      <c r="C17" s="278" t="s">
        <v>5355</v>
      </c>
      <c r="D17" s="161" t="s">
        <v>2269</v>
      </c>
      <c r="E17" s="161"/>
      <c r="F17" s="187"/>
      <c r="G17" s="190">
        <f t="shared" si="0"/>
        <v>0</v>
      </c>
      <c r="H17" s="307" t="s">
        <v>5398</v>
      </c>
    </row>
    <row r="18" spans="1:8" ht="26.4" x14ac:dyDescent="0.25">
      <c r="A18" s="192" t="s">
        <v>4098</v>
      </c>
      <c r="B18" s="192"/>
      <c r="C18" s="285" t="s">
        <v>5356</v>
      </c>
      <c r="D18" s="209" t="s">
        <v>429</v>
      </c>
      <c r="E18" s="161"/>
      <c r="F18" s="187"/>
      <c r="G18" s="190">
        <f t="shared" si="0"/>
        <v>0</v>
      </c>
      <c r="H18" s="307" t="s">
        <v>5398</v>
      </c>
    </row>
    <row r="19" spans="1:8" ht="26.4" x14ac:dyDescent="0.25">
      <c r="A19" s="192" t="s">
        <v>4099</v>
      </c>
      <c r="B19" s="192"/>
      <c r="C19" s="285" t="s">
        <v>5357</v>
      </c>
      <c r="D19" s="161" t="s">
        <v>2269</v>
      </c>
      <c r="E19" s="161"/>
      <c r="F19" s="187"/>
      <c r="G19" s="190">
        <f t="shared" si="0"/>
        <v>0</v>
      </c>
      <c r="H19" s="307" t="s">
        <v>5398</v>
      </c>
    </row>
    <row r="20" spans="1:8" x14ac:dyDescent="0.25">
      <c r="A20" s="192"/>
      <c r="B20" s="192"/>
      <c r="C20" s="101"/>
      <c r="D20" s="120"/>
      <c r="E20" s="17"/>
      <c r="F20" s="191"/>
      <c r="G20" s="190"/>
    </row>
    <row r="21" spans="1:8" x14ac:dyDescent="0.25">
      <c r="A21" s="192"/>
      <c r="B21" s="192"/>
      <c r="C21" s="101"/>
      <c r="D21" s="17"/>
      <c r="E21" s="17"/>
      <c r="F21" s="191"/>
      <c r="G21" s="190"/>
      <c r="H21" s="323" t="s">
        <v>5421</v>
      </c>
    </row>
    <row r="22" spans="1:8" x14ac:dyDescent="0.25">
      <c r="A22" s="192"/>
      <c r="B22" s="192"/>
      <c r="C22" s="101"/>
      <c r="D22" s="17"/>
      <c r="E22" s="17"/>
      <c r="F22" s="191"/>
      <c r="G22" s="190"/>
    </row>
    <row r="23" spans="1:8" x14ac:dyDescent="0.25">
      <c r="A23" s="168" t="s">
        <v>34</v>
      </c>
      <c r="B23" s="168"/>
      <c r="C23" s="168"/>
      <c r="D23"/>
      <c r="E23" s="185"/>
      <c r="F23" s="198"/>
      <c r="G23" s="174">
        <f>SUM(G5:G22)</f>
        <v>0</v>
      </c>
    </row>
    <row r="24" spans="1:8" x14ac:dyDescent="0.25">
      <c r="D24" s="237"/>
    </row>
    <row r="1048299" spans="4:4" x14ac:dyDescent="0.25">
      <c r="D1048299"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BAFF1-A86C-4258-8196-252DBA13CB28}">
  <dimension ref="A1:H104831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4100</v>
      </c>
      <c r="B1" s="40"/>
      <c r="C1" s="40"/>
      <c r="D1" s="774" t="s">
        <v>4101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4104</v>
      </c>
      <c r="B5" s="192"/>
      <c r="C5" s="285" t="s">
        <v>5358</v>
      </c>
      <c r="D5" s="161" t="s">
        <v>136</v>
      </c>
      <c r="E5" s="161"/>
      <c r="F5" s="187"/>
      <c r="G5" s="190">
        <f>E5*F5</f>
        <v>0</v>
      </c>
      <c r="H5" s="307" t="s">
        <v>5398</v>
      </c>
    </row>
    <row r="6" spans="1:8" ht="26.4" x14ac:dyDescent="0.25">
      <c r="A6" s="192" t="s">
        <v>4103</v>
      </c>
      <c r="B6" s="192"/>
      <c r="C6" s="285" t="s">
        <v>5359</v>
      </c>
      <c r="D6" s="161" t="s">
        <v>429</v>
      </c>
      <c r="E6" s="161"/>
      <c r="F6" s="187"/>
      <c r="G6" s="190">
        <f>E6*F6</f>
        <v>0</v>
      </c>
      <c r="H6" s="307" t="s">
        <v>5398</v>
      </c>
    </row>
    <row r="7" spans="1:8" x14ac:dyDescent="0.25">
      <c r="A7" s="192" t="s">
        <v>4105</v>
      </c>
      <c r="B7" s="192"/>
      <c r="C7" s="100" t="s">
        <v>4106</v>
      </c>
      <c r="D7" s="17"/>
      <c r="E7" s="17"/>
      <c r="F7" s="191"/>
      <c r="G7" s="190"/>
    </row>
    <row r="8" spans="1:8" x14ac:dyDescent="0.25">
      <c r="A8" s="192"/>
      <c r="B8" s="192" t="s">
        <v>4107</v>
      </c>
      <c r="C8" s="278" t="s">
        <v>5360</v>
      </c>
      <c r="D8" s="161" t="s">
        <v>136</v>
      </c>
      <c r="E8" s="161"/>
      <c r="F8" s="187"/>
      <c r="G8" s="190">
        <f>E8*F8</f>
        <v>0</v>
      </c>
      <c r="H8" s="307" t="s">
        <v>5398</v>
      </c>
    </row>
    <row r="9" spans="1:8" ht="26.4" x14ac:dyDescent="0.25">
      <c r="A9" s="192" t="s">
        <v>4108</v>
      </c>
      <c r="B9" s="192"/>
      <c r="C9" s="285" t="s">
        <v>4109</v>
      </c>
      <c r="D9" s="120"/>
      <c r="E9" s="17"/>
      <c r="F9" s="191"/>
      <c r="G9" s="190"/>
    </row>
    <row r="10" spans="1:8" x14ac:dyDescent="0.25">
      <c r="A10" s="192"/>
      <c r="B10" s="192" t="s">
        <v>4110</v>
      </c>
      <c r="C10" s="278" t="s">
        <v>5265</v>
      </c>
      <c r="D10" s="209" t="s">
        <v>429</v>
      </c>
      <c r="E10" s="161"/>
      <c r="F10" s="187"/>
      <c r="G10" s="190">
        <f>E10*F10</f>
        <v>0</v>
      </c>
      <c r="H10" s="307" t="s">
        <v>5398</v>
      </c>
    </row>
    <row r="11" spans="1:8" x14ac:dyDescent="0.25">
      <c r="A11" s="192"/>
      <c r="B11" s="192" t="s">
        <v>4111</v>
      </c>
      <c r="C11" s="278" t="s">
        <v>5266</v>
      </c>
      <c r="D11" s="161" t="s">
        <v>429</v>
      </c>
      <c r="E11" s="161"/>
      <c r="F11" s="187"/>
      <c r="G11" s="190">
        <f>E11*F11</f>
        <v>0</v>
      </c>
      <c r="H11" s="307" t="s">
        <v>5398</v>
      </c>
    </row>
    <row r="12" spans="1:8" ht="39.6" x14ac:dyDescent="0.25">
      <c r="A12" s="192" t="s">
        <v>4112</v>
      </c>
      <c r="B12" s="192"/>
      <c r="C12" s="285" t="s">
        <v>5361</v>
      </c>
      <c r="D12" s="17"/>
      <c r="E12" s="17"/>
      <c r="F12" s="191"/>
      <c r="G12" s="190"/>
    </row>
    <row r="13" spans="1:8" x14ac:dyDescent="0.25">
      <c r="A13" s="192"/>
      <c r="B13" s="192" t="s">
        <v>4113</v>
      </c>
      <c r="C13" s="278" t="s">
        <v>5362</v>
      </c>
      <c r="D13" s="161" t="s">
        <v>429</v>
      </c>
      <c r="E13" s="161"/>
      <c r="F13" s="187"/>
      <c r="G13" s="190">
        <f>E13*F13</f>
        <v>0</v>
      </c>
      <c r="H13" s="307" t="s">
        <v>5398</v>
      </c>
    </row>
    <row r="14" spans="1:8" x14ac:dyDescent="0.25">
      <c r="A14" s="192"/>
      <c r="B14" s="192" t="s">
        <v>4114</v>
      </c>
      <c r="C14" s="278" t="s">
        <v>5266</v>
      </c>
      <c r="D14" s="161" t="s">
        <v>429</v>
      </c>
      <c r="E14" s="161"/>
      <c r="F14" s="187"/>
      <c r="G14" s="190">
        <f>E14*F14</f>
        <v>0</v>
      </c>
      <c r="H14" s="307" t="s">
        <v>5398</v>
      </c>
    </row>
    <row r="15" spans="1:8" x14ac:dyDescent="0.25">
      <c r="A15" s="192" t="s">
        <v>4115</v>
      </c>
      <c r="B15" s="192"/>
      <c r="C15" s="285" t="s">
        <v>5363</v>
      </c>
      <c r="D15" s="209" t="s">
        <v>136</v>
      </c>
      <c r="E15" s="161"/>
      <c r="F15" s="187"/>
      <c r="G15" s="190">
        <f>E15*F15</f>
        <v>0</v>
      </c>
      <c r="H15" s="307" t="s">
        <v>5398</v>
      </c>
    </row>
    <row r="16" spans="1:8" ht="26.4" x14ac:dyDescent="0.25">
      <c r="A16" s="192" t="s">
        <v>4116</v>
      </c>
      <c r="B16" s="192"/>
      <c r="C16" s="285" t="s">
        <v>5364</v>
      </c>
      <c r="D16" s="161" t="s">
        <v>2269</v>
      </c>
      <c r="E16" s="161"/>
      <c r="F16" s="187"/>
      <c r="G16" s="190">
        <f>E16*F16</f>
        <v>0</v>
      </c>
      <c r="H16" s="307" t="s">
        <v>5398</v>
      </c>
    </row>
    <row r="17" spans="1:8" ht="26.4" x14ac:dyDescent="0.25">
      <c r="A17" s="192" t="s">
        <v>4117</v>
      </c>
      <c r="B17" s="192"/>
      <c r="C17" s="285" t="s">
        <v>5365</v>
      </c>
      <c r="D17" s="161" t="s">
        <v>429</v>
      </c>
      <c r="E17" s="161"/>
      <c r="F17" s="187"/>
      <c r="G17" s="190">
        <f>E17*F17</f>
        <v>0</v>
      </c>
      <c r="H17" s="307" t="s">
        <v>5398</v>
      </c>
    </row>
    <row r="18" spans="1:8" ht="26.4" x14ac:dyDescent="0.25">
      <c r="A18" s="192" t="s">
        <v>4118</v>
      </c>
      <c r="B18" s="192"/>
      <c r="C18" s="285" t="s">
        <v>5366</v>
      </c>
      <c r="D18" s="120"/>
      <c r="E18" s="17"/>
      <c r="F18" s="191"/>
      <c r="G18" s="190"/>
      <c r="H18" s="307" t="s">
        <v>5398</v>
      </c>
    </row>
    <row r="19" spans="1:8" x14ac:dyDescent="0.25">
      <c r="A19" s="192"/>
      <c r="B19" s="192" t="s">
        <v>4122</v>
      </c>
      <c r="C19" s="278" t="s">
        <v>4119</v>
      </c>
      <c r="D19" s="161" t="s">
        <v>429</v>
      </c>
      <c r="E19" s="161"/>
      <c r="F19" s="187"/>
      <c r="G19" s="190">
        <f>E19*F19</f>
        <v>0</v>
      </c>
    </row>
    <row r="20" spans="1:8" x14ac:dyDescent="0.25">
      <c r="A20" s="192"/>
      <c r="B20" s="192" t="s">
        <v>4121</v>
      </c>
      <c r="C20" s="278" t="s">
        <v>4120</v>
      </c>
      <c r="D20" s="209" t="s">
        <v>429</v>
      </c>
      <c r="E20" s="161"/>
      <c r="F20" s="187"/>
      <c r="G20" s="190">
        <f>E20*F20</f>
        <v>0</v>
      </c>
    </row>
    <row r="21" spans="1:8" ht="26.4" x14ac:dyDescent="0.25">
      <c r="A21" s="192" t="s">
        <v>4123</v>
      </c>
      <c r="B21" s="192"/>
      <c r="C21" s="285" t="s">
        <v>5367</v>
      </c>
      <c r="D21" s="161" t="s">
        <v>429</v>
      </c>
      <c r="E21" s="161"/>
      <c r="F21" s="187"/>
      <c r="G21" s="190">
        <f>E21*F21</f>
        <v>0</v>
      </c>
      <c r="H21" s="307" t="s">
        <v>5398</v>
      </c>
    </row>
    <row r="22" spans="1:8" ht="26.4" x14ac:dyDescent="0.25">
      <c r="A22" s="192" t="s">
        <v>4124</v>
      </c>
      <c r="B22" s="192"/>
      <c r="C22" s="285" t="s">
        <v>5368</v>
      </c>
      <c r="D22" s="161" t="s">
        <v>429</v>
      </c>
      <c r="E22" s="161"/>
      <c r="F22" s="187"/>
      <c r="G22" s="190">
        <f>E22*F22</f>
        <v>0</v>
      </c>
      <c r="H22" s="307" t="s">
        <v>5398</v>
      </c>
    </row>
    <row r="23" spans="1:8" x14ac:dyDescent="0.25">
      <c r="A23" s="192" t="s">
        <v>4102</v>
      </c>
      <c r="B23" s="192"/>
      <c r="C23" s="285" t="s">
        <v>4125</v>
      </c>
      <c r="D23" s="17"/>
      <c r="E23" s="17"/>
      <c r="F23" s="191"/>
      <c r="G23" s="190"/>
    </row>
    <row r="24" spans="1:8" x14ac:dyDescent="0.25">
      <c r="A24" s="192"/>
      <c r="B24" s="111" t="s">
        <v>4126</v>
      </c>
      <c r="C24" s="278" t="s">
        <v>5369</v>
      </c>
      <c r="D24" s="161" t="s">
        <v>429</v>
      </c>
      <c r="E24" s="161"/>
      <c r="F24" s="187"/>
      <c r="G24" s="190">
        <f>E24*F24</f>
        <v>0</v>
      </c>
      <c r="H24" s="307" t="s">
        <v>5398</v>
      </c>
    </row>
    <row r="25" spans="1:8" x14ac:dyDescent="0.25">
      <c r="A25" s="192"/>
      <c r="B25" s="192" t="s">
        <v>4127</v>
      </c>
      <c r="C25" s="278" t="s">
        <v>5370</v>
      </c>
      <c r="D25" s="161" t="s">
        <v>429</v>
      </c>
      <c r="E25" s="161"/>
      <c r="F25" s="187"/>
      <c r="G25" s="190">
        <f>E25*F25</f>
        <v>0</v>
      </c>
      <c r="H25" s="307" t="s">
        <v>5398</v>
      </c>
    </row>
    <row r="26" spans="1:8" ht="26.4" x14ac:dyDescent="0.25">
      <c r="A26" s="192" t="s">
        <v>4128</v>
      </c>
      <c r="B26" s="192"/>
      <c r="C26" s="285" t="s">
        <v>5371</v>
      </c>
      <c r="D26" s="161" t="s">
        <v>429</v>
      </c>
      <c r="E26" s="161"/>
      <c r="F26" s="187"/>
      <c r="G26" s="190">
        <f>E26*F26</f>
        <v>0</v>
      </c>
      <c r="H26" s="307" t="s">
        <v>5398</v>
      </c>
    </row>
    <row r="27" spans="1:8" x14ac:dyDescent="0.25">
      <c r="A27" s="192" t="s">
        <v>4129</v>
      </c>
      <c r="B27" s="192"/>
      <c r="C27" s="285" t="s">
        <v>4130</v>
      </c>
      <c r="D27" s="17"/>
      <c r="E27" s="17"/>
      <c r="F27" s="191"/>
      <c r="G27" s="190"/>
    </row>
    <row r="28" spans="1:8" x14ac:dyDescent="0.25">
      <c r="A28" s="192"/>
      <c r="B28" s="192" t="s">
        <v>4133</v>
      </c>
      <c r="C28" s="278" t="s">
        <v>4131</v>
      </c>
      <c r="D28" s="209" t="s">
        <v>429</v>
      </c>
      <c r="E28" s="161"/>
      <c r="F28" s="187"/>
      <c r="G28" s="190">
        <f>E28*F28</f>
        <v>0</v>
      </c>
    </row>
    <row r="29" spans="1:8" x14ac:dyDescent="0.25">
      <c r="A29" s="192"/>
      <c r="B29" s="192" t="s">
        <v>4134</v>
      </c>
      <c r="C29" s="278" t="s">
        <v>4132</v>
      </c>
      <c r="D29" s="161" t="s">
        <v>429</v>
      </c>
      <c r="E29" s="161"/>
      <c r="F29" s="187"/>
      <c r="G29" s="190">
        <f>E29*F29</f>
        <v>0</v>
      </c>
    </row>
    <row r="30" spans="1:8" x14ac:dyDescent="0.25">
      <c r="A30" s="192" t="s">
        <v>4135</v>
      </c>
      <c r="B30" s="192"/>
      <c r="C30" s="285" t="s">
        <v>4136</v>
      </c>
      <c r="D30" s="17"/>
      <c r="E30" s="17"/>
      <c r="F30" s="191"/>
      <c r="G30" s="190"/>
    </row>
    <row r="31" spans="1:8" x14ac:dyDescent="0.25">
      <c r="A31" s="192"/>
      <c r="B31" s="192" t="s">
        <v>4137</v>
      </c>
      <c r="C31" s="278" t="s">
        <v>5372</v>
      </c>
      <c r="D31" s="161" t="s">
        <v>136</v>
      </c>
      <c r="E31" s="161"/>
      <c r="F31" s="187"/>
      <c r="G31" s="190">
        <f>E31*F31</f>
        <v>0</v>
      </c>
      <c r="H31" s="307" t="s">
        <v>5398</v>
      </c>
    </row>
    <row r="32" spans="1:8" x14ac:dyDescent="0.25">
      <c r="A32" s="192"/>
      <c r="B32" s="192" t="s">
        <v>4138</v>
      </c>
      <c r="C32" s="278" t="s">
        <v>5372</v>
      </c>
      <c r="D32" s="161" t="s">
        <v>429</v>
      </c>
      <c r="E32" s="161"/>
      <c r="F32" s="187"/>
      <c r="G32" s="190">
        <f>E32*F32</f>
        <v>0</v>
      </c>
      <c r="H32" s="307" t="s">
        <v>5398</v>
      </c>
    </row>
    <row r="33" spans="1:8" ht="15.6" x14ac:dyDescent="0.25">
      <c r="A33" s="192"/>
      <c r="B33" s="192" t="s">
        <v>4139</v>
      </c>
      <c r="C33" s="278" t="s">
        <v>5372</v>
      </c>
      <c r="D33" s="161" t="s">
        <v>2269</v>
      </c>
      <c r="E33" s="161"/>
      <c r="F33" s="187"/>
      <c r="G33" s="190">
        <f>E33*F33</f>
        <v>0</v>
      </c>
      <c r="H33" s="307" t="s">
        <v>5398</v>
      </c>
    </row>
    <row r="34" spans="1:8" x14ac:dyDescent="0.25">
      <c r="A34" s="192" t="s">
        <v>4140</v>
      </c>
      <c r="B34" s="192"/>
      <c r="C34" s="100" t="s">
        <v>2555</v>
      </c>
      <c r="D34" s="17"/>
      <c r="E34" s="17"/>
      <c r="F34" s="191"/>
      <c r="G34" s="190"/>
    </row>
    <row r="35" spans="1:8" x14ac:dyDescent="0.25">
      <c r="A35" s="192"/>
      <c r="B35" s="192" t="s">
        <v>4141</v>
      </c>
      <c r="C35" s="278" t="s">
        <v>5372</v>
      </c>
      <c r="D35" s="161" t="s">
        <v>136</v>
      </c>
      <c r="E35" s="161"/>
      <c r="F35" s="187"/>
      <c r="G35" s="190">
        <f>E35*F35</f>
        <v>0</v>
      </c>
      <c r="H35" s="307" t="s">
        <v>5398</v>
      </c>
    </row>
    <row r="36" spans="1:8" ht="15.6" x14ac:dyDescent="0.25">
      <c r="A36" s="192"/>
      <c r="B36" s="192" t="s">
        <v>4142</v>
      </c>
      <c r="C36" s="278" t="s">
        <v>5372</v>
      </c>
      <c r="D36" s="161" t="s">
        <v>2269</v>
      </c>
      <c r="E36" s="161"/>
      <c r="F36" s="187"/>
      <c r="G36" s="190">
        <f>E36*F36</f>
        <v>0</v>
      </c>
      <c r="H36" s="307" t="s">
        <v>5398</v>
      </c>
    </row>
    <row r="37" spans="1:8" x14ac:dyDescent="0.25">
      <c r="A37" s="192" t="s">
        <v>4143</v>
      </c>
      <c r="B37" s="192"/>
      <c r="C37" s="285" t="s">
        <v>5373</v>
      </c>
      <c r="D37" s="161" t="s">
        <v>425</v>
      </c>
      <c r="E37" s="17" t="s">
        <v>4222</v>
      </c>
      <c r="F37" s="17" t="s">
        <v>818</v>
      </c>
      <c r="G37" s="188"/>
      <c r="H37" s="307" t="s">
        <v>5398</v>
      </c>
    </row>
    <row r="38" spans="1:8" x14ac:dyDescent="0.25">
      <c r="A38" s="192"/>
      <c r="B38" s="192"/>
      <c r="C38" s="101"/>
      <c r="D38" s="120"/>
      <c r="E38" s="17"/>
      <c r="F38" s="191"/>
      <c r="G38" s="190"/>
    </row>
    <row r="39" spans="1:8" x14ac:dyDescent="0.25">
      <c r="A39" s="192"/>
      <c r="B39" s="192"/>
      <c r="C39" s="101"/>
      <c r="D39" s="120"/>
      <c r="E39" s="17"/>
      <c r="F39" s="191"/>
      <c r="G39" s="190"/>
      <c r="H39" s="323" t="s">
        <v>5421</v>
      </c>
    </row>
    <row r="40" spans="1:8" x14ac:dyDescent="0.25">
      <c r="A40" s="192"/>
      <c r="B40" s="192"/>
      <c r="C40" s="100"/>
      <c r="D40" s="17"/>
      <c r="E40" s="17"/>
      <c r="F40" s="191"/>
      <c r="G40" s="190"/>
    </row>
    <row r="41" spans="1:8" x14ac:dyDescent="0.25">
      <c r="A41" s="168" t="s">
        <v>34</v>
      </c>
      <c r="B41" s="168"/>
      <c r="C41" s="168"/>
      <c r="D41"/>
      <c r="E41" s="185"/>
      <c r="F41" s="198"/>
      <c r="G41" s="174">
        <f>SUM(G5:G40)</f>
        <v>0</v>
      </c>
    </row>
    <row r="42" spans="1:8" x14ac:dyDescent="0.25">
      <c r="D42" s="237"/>
    </row>
    <row r="1048317" spans="4:4" x14ac:dyDescent="0.25">
      <c r="D104831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3C140-014B-4EE8-82A3-CA72B512589B}">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4144</v>
      </c>
      <c r="B1" s="40"/>
      <c r="C1" s="40"/>
      <c r="D1" s="774" t="s">
        <v>4145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4146</v>
      </c>
      <c r="B5" s="192"/>
      <c r="C5" s="100" t="s">
        <v>2556</v>
      </c>
      <c r="D5" s="17"/>
      <c r="E5" s="17"/>
      <c r="F5" s="17"/>
      <c r="G5" s="190"/>
    </row>
    <row r="6" spans="1:8" ht="26.4" x14ac:dyDescent="0.25">
      <c r="A6" s="192"/>
      <c r="B6" s="192" t="s">
        <v>4147</v>
      </c>
      <c r="C6" s="278" t="s">
        <v>5374</v>
      </c>
      <c r="D6" s="161" t="s">
        <v>33</v>
      </c>
      <c r="E6" s="17" t="s">
        <v>4220</v>
      </c>
      <c r="F6" s="17" t="s">
        <v>4221</v>
      </c>
      <c r="G6" s="188"/>
      <c r="H6" s="307" t="s">
        <v>5398</v>
      </c>
    </row>
    <row r="7" spans="1:8" x14ac:dyDescent="0.25">
      <c r="A7" s="192"/>
      <c r="B7" s="192" t="s">
        <v>4148</v>
      </c>
      <c r="C7" s="278" t="s">
        <v>2561</v>
      </c>
      <c r="D7" s="161" t="s">
        <v>33</v>
      </c>
      <c r="E7" s="17" t="s">
        <v>4220</v>
      </c>
      <c r="F7" s="17" t="s">
        <v>4221</v>
      </c>
      <c r="G7" s="188"/>
    </row>
    <row r="8" spans="1:8" x14ac:dyDescent="0.25">
      <c r="A8" s="192" t="s">
        <v>4149</v>
      </c>
      <c r="B8" s="192"/>
      <c r="C8" s="285" t="s">
        <v>2557</v>
      </c>
      <c r="D8" s="17"/>
      <c r="E8" s="17"/>
      <c r="F8" s="17"/>
      <c r="G8" s="190"/>
    </row>
    <row r="9" spans="1:8" ht="26.4" x14ac:dyDescent="0.25">
      <c r="A9" s="192"/>
      <c r="B9" s="192" t="s">
        <v>4150</v>
      </c>
      <c r="C9" s="278" t="s">
        <v>5375</v>
      </c>
      <c r="D9" s="209" t="s">
        <v>33</v>
      </c>
      <c r="E9" s="17" t="s">
        <v>4220</v>
      </c>
      <c r="F9" s="17" t="s">
        <v>4221</v>
      </c>
      <c r="G9" s="188"/>
      <c r="H9" s="307" t="s">
        <v>5398</v>
      </c>
    </row>
    <row r="10" spans="1:8" ht="26.4" x14ac:dyDescent="0.25">
      <c r="A10" s="192"/>
      <c r="B10" s="192" t="s">
        <v>4151</v>
      </c>
      <c r="C10" s="278" t="s">
        <v>2562</v>
      </c>
      <c r="D10" s="209" t="s">
        <v>33</v>
      </c>
      <c r="E10" s="17" t="s">
        <v>4220</v>
      </c>
      <c r="F10" s="17" t="s">
        <v>4221</v>
      </c>
      <c r="G10" s="188"/>
    </row>
    <row r="11" spans="1:8" ht="26.4" x14ac:dyDescent="0.25">
      <c r="A11" s="192" t="s">
        <v>4152</v>
      </c>
      <c r="B11" s="192"/>
      <c r="C11" s="285" t="s">
        <v>5376</v>
      </c>
      <c r="D11" s="161" t="s">
        <v>429</v>
      </c>
      <c r="E11" s="161"/>
      <c r="F11" s="187"/>
      <c r="G11" s="190">
        <f>E11*F11</f>
        <v>0</v>
      </c>
      <c r="H11" s="307" t="s">
        <v>5398</v>
      </c>
    </row>
    <row r="12" spans="1:8" x14ac:dyDescent="0.25">
      <c r="A12" s="192"/>
      <c r="B12" s="192"/>
      <c r="C12" s="100"/>
      <c r="D12" s="17"/>
      <c r="E12" s="17"/>
      <c r="F12" s="17"/>
      <c r="G12" s="190"/>
    </row>
    <row r="13" spans="1:8" x14ac:dyDescent="0.25">
      <c r="A13" s="192"/>
      <c r="B13" s="192"/>
      <c r="C13" s="101"/>
      <c r="D13" s="17"/>
      <c r="E13" s="17"/>
      <c r="F13" s="17"/>
      <c r="G13" s="190"/>
      <c r="H13" s="323" t="s">
        <v>5421</v>
      </c>
    </row>
    <row r="14" spans="1:8" x14ac:dyDescent="0.25">
      <c r="A14" s="192"/>
      <c r="B14" s="192"/>
      <c r="C14" s="101"/>
      <c r="D14" s="17"/>
      <c r="E14" s="17"/>
      <c r="F14" s="17"/>
      <c r="G14" s="190"/>
    </row>
    <row r="15" spans="1:8" x14ac:dyDescent="0.25">
      <c r="A15" s="168" t="s">
        <v>34</v>
      </c>
      <c r="B15" s="168"/>
      <c r="C15" s="168"/>
      <c r="D15"/>
      <c r="E15" s="185"/>
      <c r="F15" s="185"/>
      <c r="G15" s="174">
        <f>SUM(G5:G14)</f>
        <v>0</v>
      </c>
    </row>
    <row r="16" spans="1:8" x14ac:dyDescent="0.25">
      <c r="D16" s="237"/>
    </row>
    <row r="1048291" spans="4:4" x14ac:dyDescent="0.25">
      <c r="D1048291" s="53"/>
    </row>
  </sheetData>
  <mergeCells count="1">
    <mergeCell ref="D1:G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8556F-7607-4967-BF88-73DD010E4EF1}">
  <dimension ref="A1:H1048286"/>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4153</v>
      </c>
      <c r="B1" s="40"/>
      <c r="C1" s="40"/>
      <c r="D1" s="774" t="s">
        <v>4154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4155</v>
      </c>
      <c r="B5" s="192"/>
      <c r="C5" s="285" t="s">
        <v>5377</v>
      </c>
      <c r="D5" s="161" t="s">
        <v>429</v>
      </c>
      <c r="E5" s="161"/>
      <c r="F5" s="187"/>
      <c r="G5" s="190">
        <f>E5*F5</f>
        <v>0</v>
      </c>
      <c r="H5" s="307" t="s">
        <v>5398</v>
      </c>
    </row>
    <row r="6" spans="1:8" ht="26.4" x14ac:dyDescent="0.25">
      <c r="A6" s="192" t="s">
        <v>4156</v>
      </c>
      <c r="B6" s="192"/>
      <c r="C6" s="285" t="s">
        <v>5378</v>
      </c>
      <c r="D6" s="161" t="s">
        <v>429</v>
      </c>
      <c r="E6" s="161"/>
      <c r="F6" s="187"/>
      <c r="G6" s="190">
        <f>E6*F6</f>
        <v>0</v>
      </c>
      <c r="H6" s="307" t="s">
        <v>5398</v>
      </c>
    </row>
    <row r="7" spans="1:8" x14ac:dyDescent="0.25">
      <c r="A7" s="192"/>
      <c r="B7" s="192"/>
      <c r="C7" s="101"/>
      <c r="D7" s="17"/>
      <c r="E7" s="17"/>
      <c r="F7" s="191"/>
      <c r="G7" s="190"/>
    </row>
    <row r="8" spans="1:8" x14ac:dyDescent="0.25">
      <c r="A8" s="192"/>
      <c r="B8" s="192"/>
      <c r="C8" s="100"/>
      <c r="D8" s="17"/>
      <c r="E8" s="17"/>
      <c r="F8" s="191"/>
      <c r="G8" s="190"/>
      <c r="H8" s="323" t="s">
        <v>5421</v>
      </c>
    </row>
    <row r="9" spans="1:8" x14ac:dyDescent="0.25">
      <c r="A9" s="192"/>
      <c r="B9" s="192"/>
      <c r="C9" s="101"/>
      <c r="D9" s="120"/>
      <c r="E9" s="17"/>
      <c r="F9" s="191"/>
      <c r="G9" s="190"/>
    </row>
    <row r="10" spans="1:8" x14ac:dyDescent="0.25">
      <c r="A10" s="168" t="s">
        <v>34</v>
      </c>
      <c r="B10" s="168"/>
      <c r="C10" s="168"/>
      <c r="D10"/>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D82A-F1EE-48AC-AE47-2F3F42318FB5}">
  <sheetPr>
    <tabColor theme="9" tint="0.79998168889431442"/>
  </sheetPr>
  <dimension ref="A1:I1048300"/>
  <sheetViews>
    <sheetView topLeftCell="B1" zoomScaleNormal="100" workbookViewId="0">
      <selection activeCell="H8" sqref="H8"/>
    </sheetView>
  </sheetViews>
  <sheetFormatPr defaultRowHeight="13.2" x14ac:dyDescent="0.25"/>
  <cols>
    <col min="1" max="1" width="9.6640625" style="12" customWidth="1"/>
    <col min="2" max="2" width="11.109375" style="12" customWidth="1"/>
    <col min="3" max="4" width="3.88671875" style="12" customWidth="1"/>
    <col min="5" max="5" width="40.6640625" style="12" customWidth="1"/>
    <col min="6" max="6" width="25.5546875" style="12" bestFit="1" customWidth="1"/>
    <col min="7" max="9" width="20.6640625" style="12" customWidth="1"/>
    <col min="10" max="193" width="9.109375" style="12"/>
    <col min="194" max="194" width="9.33203125" style="12" customWidth="1"/>
    <col min="195" max="195" width="6.6640625" style="12" customWidth="1"/>
    <col min="196" max="196" width="40.6640625" style="12" customWidth="1"/>
    <col min="197" max="200" width="9.33203125" style="12" customWidth="1"/>
    <col min="201" max="449" width="9.109375" style="12"/>
    <col min="450" max="450" width="9.33203125" style="12" customWidth="1"/>
    <col min="451" max="451" width="6.6640625" style="12" customWidth="1"/>
    <col min="452" max="452" width="40.6640625" style="12" customWidth="1"/>
    <col min="453" max="456" width="9.33203125" style="12" customWidth="1"/>
    <col min="457" max="705" width="9.109375" style="12"/>
    <col min="706" max="706" width="9.33203125" style="12" customWidth="1"/>
    <col min="707" max="707" width="6.6640625" style="12" customWidth="1"/>
    <col min="708" max="708" width="40.6640625" style="12" customWidth="1"/>
    <col min="709" max="712" width="9.33203125" style="12" customWidth="1"/>
    <col min="713" max="961" width="9.109375" style="12"/>
    <col min="962" max="962" width="9.33203125" style="12" customWidth="1"/>
    <col min="963" max="963" width="6.6640625" style="12" customWidth="1"/>
    <col min="964" max="964" width="40.6640625" style="12" customWidth="1"/>
    <col min="965" max="968" width="9.33203125" style="12" customWidth="1"/>
    <col min="969" max="1217" width="9.109375" style="12"/>
    <col min="1218" max="1218" width="9.33203125" style="12" customWidth="1"/>
    <col min="1219" max="1219" width="6.6640625" style="12" customWidth="1"/>
    <col min="1220" max="1220" width="40.6640625" style="12" customWidth="1"/>
    <col min="1221" max="1224" width="9.33203125" style="12" customWidth="1"/>
    <col min="1225" max="1473" width="9.109375" style="12"/>
    <col min="1474" max="1474" width="9.33203125" style="12" customWidth="1"/>
    <col min="1475" max="1475" width="6.6640625" style="12" customWidth="1"/>
    <col min="1476" max="1476" width="40.6640625" style="12" customWidth="1"/>
    <col min="1477" max="1480" width="9.33203125" style="12" customWidth="1"/>
    <col min="1481" max="1729" width="9.109375" style="12"/>
    <col min="1730" max="1730" width="9.33203125" style="12" customWidth="1"/>
    <col min="1731" max="1731" width="6.6640625" style="12" customWidth="1"/>
    <col min="1732" max="1732" width="40.6640625" style="12" customWidth="1"/>
    <col min="1733" max="1736" width="9.33203125" style="12" customWidth="1"/>
    <col min="1737" max="1985" width="9.109375" style="12"/>
    <col min="1986" max="1986" width="9.33203125" style="12" customWidth="1"/>
    <col min="1987" max="1987" width="6.6640625" style="12" customWidth="1"/>
    <col min="1988" max="1988" width="40.6640625" style="12" customWidth="1"/>
    <col min="1989" max="1992" width="9.33203125" style="12" customWidth="1"/>
    <col min="1993" max="2241" width="9.109375" style="12"/>
    <col min="2242" max="2242" width="9.33203125" style="12" customWidth="1"/>
    <col min="2243" max="2243" width="6.6640625" style="12" customWidth="1"/>
    <col min="2244" max="2244" width="40.6640625" style="12" customWidth="1"/>
    <col min="2245" max="2248" width="9.33203125" style="12" customWidth="1"/>
    <col min="2249" max="2497" width="9.109375" style="12"/>
    <col min="2498" max="2498" width="9.33203125" style="12" customWidth="1"/>
    <col min="2499" max="2499" width="6.6640625" style="12" customWidth="1"/>
    <col min="2500" max="2500" width="40.6640625" style="12" customWidth="1"/>
    <col min="2501" max="2504" width="9.33203125" style="12" customWidth="1"/>
    <col min="2505" max="2753" width="9.109375" style="12"/>
    <col min="2754" max="2754" width="9.33203125" style="12" customWidth="1"/>
    <col min="2755" max="2755" width="6.6640625" style="12" customWidth="1"/>
    <col min="2756" max="2756" width="40.6640625" style="12" customWidth="1"/>
    <col min="2757" max="2760" width="9.33203125" style="12" customWidth="1"/>
    <col min="2761" max="3009" width="9.109375" style="12"/>
    <col min="3010" max="3010" width="9.33203125" style="12" customWidth="1"/>
    <col min="3011" max="3011" width="6.6640625" style="12" customWidth="1"/>
    <col min="3012" max="3012" width="40.6640625" style="12" customWidth="1"/>
    <col min="3013" max="3016" width="9.33203125" style="12" customWidth="1"/>
    <col min="3017" max="3265" width="9.109375" style="12"/>
    <col min="3266" max="3266" width="9.33203125" style="12" customWidth="1"/>
    <col min="3267" max="3267" width="6.6640625" style="12" customWidth="1"/>
    <col min="3268" max="3268" width="40.6640625" style="12" customWidth="1"/>
    <col min="3269" max="3272" width="9.33203125" style="12" customWidth="1"/>
    <col min="3273" max="3521" width="9.109375" style="12"/>
    <col min="3522" max="3522" width="9.33203125" style="12" customWidth="1"/>
    <col min="3523" max="3523" width="6.6640625" style="12" customWidth="1"/>
    <col min="3524" max="3524" width="40.6640625" style="12" customWidth="1"/>
    <col min="3525" max="3528" width="9.33203125" style="12" customWidth="1"/>
    <col min="3529" max="3777" width="9.109375" style="12"/>
    <col min="3778" max="3778" width="9.33203125" style="12" customWidth="1"/>
    <col min="3779" max="3779" width="6.6640625" style="12" customWidth="1"/>
    <col min="3780" max="3780" width="40.6640625" style="12" customWidth="1"/>
    <col min="3781" max="3784" width="9.33203125" style="12" customWidth="1"/>
    <col min="3785" max="4033" width="9.109375" style="12"/>
    <col min="4034" max="4034" width="9.33203125" style="12" customWidth="1"/>
    <col min="4035" max="4035" width="6.6640625" style="12" customWidth="1"/>
    <col min="4036" max="4036" width="40.6640625" style="12" customWidth="1"/>
    <col min="4037" max="4040" width="9.33203125" style="12" customWidth="1"/>
    <col min="4041" max="4289" width="9.109375" style="12"/>
    <col min="4290" max="4290" width="9.33203125" style="12" customWidth="1"/>
    <col min="4291" max="4291" width="6.6640625" style="12" customWidth="1"/>
    <col min="4292" max="4292" width="40.6640625" style="12" customWidth="1"/>
    <col min="4293" max="4296" width="9.33203125" style="12" customWidth="1"/>
    <col min="4297" max="4545" width="9.109375" style="12"/>
    <col min="4546" max="4546" width="9.33203125" style="12" customWidth="1"/>
    <col min="4547" max="4547" width="6.6640625" style="12" customWidth="1"/>
    <col min="4548" max="4548" width="40.6640625" style="12" customWidth="1"/>
    <col min="4549" max="4552" width="9.33203125" style="12" customWidth="1"/>
    <col min="4553" max="4801" width="9.109375" style="12"/>
    <col min="4802" max="4802" width="9.33203125" style="12" customWidth="1"/>
    <col min="4803" max="4803" width="6.6640625" style="12" customWidth="1"/>
    <col min="4804" max="4804" width="40.6640625" style="12" customWidth="1"/>
    <col min="4805" max="4808" width="9.33203125" style="12" customWidth="1"/>
    <col min="4809" max="5057" width="9.109375" style="12"/>
    <col min="5058" max="5058" width="9.33203125" style="12" customWidth="1"/>
    <col min="5059" max="5059" width="6.6640625" style="12" customWidth="1"/>
    <col min="5060" max="5060" width="40.6640625" style="12" customWidth="1"/>
    <col min="5061" max="5064" width="9.33203125" style="12" customWidth="1"/>
    <col min="5065" max="5313" width="9.109375" style="12"/>
    <col min="5314" max="5314" width="9.33203125" style="12" customWidth="1"/>
    <col min="5315" max="5315" width="6.6640625" style="12" customWidth="1"/>
    <col min="5316" max="5316" width="40.6640625" style="12" customWidth="1"/>
    <col min="5317" max="5320" width="9.33203125" style="12" customWidth="1"/>
    <col min="5321" max="5569" width="9.109375" style="12"/>
    <col min="5570" max="5570" width="9.33203125" style="12" customWidth="1"/>
    <col min="5571" max="5571" width="6.6640625" style="12" customWidth="1"/>
    <col min="5572" max="5572" width="40.6640625" style="12" customWidth="1"/>
    <col min="5573" max="5576" width="9.33203125" style="12" customWidth="1"/>
    <col min="5577" max="5825" width="9.109375" style="12"/>
    <col min="5826" max="5826" width="9.33203125" style="12" customWidth="1"/>
    <col min="5827" max="5827" width="6.6640625" style="12" customWidth="1"/>
    <col min="5828" max="5828" width="40.6640625" style="12" customWidth="1"/>
    <col min="5829" max="5832" width="9.33203125" style="12" customWidth="1"/>
    <col min="5833" max="6081" width="9.109375" style="12"/>
    <col min="6082" max="6082" width="9.33203125" style="12" customWidth="1"/>
    <col min="6083" max="6083" width="6.6640625" style="12" customWidth="1"/>
    <col min="6084" max="6084" width="40.6640625" style="12" customWidth="1"/>
    <col min="6085" max="6088" width="9.33203125" style="12" customWidth="1"/>
    <col min="6089" max="6337" width="9.109375" style="12"/>
    <col min="6338" max="6338" width="9.33203125" style="12" customWidth="1"/>
    <col min="6339" max="6339" width="6.6640625" style="12" customWidth="1"/>
    <col min="6340" max="6340" width="40.6640625" style="12" customWidth="1"/>
    <col min="6341" max="6344" width="9.33203125" style="12" customWidth="1"/>
    <col min="6345" max="6593" width="9.109375" style="12"/>
    <col min="6594" max="6594" width="9.33203125" style="12" customWidth="1"/>
    <col min="6595" max="6595" width="6.6640625" style="12" customWidth="1"/>
    <col min="6596" max="6596" width="40.6640625" style="12" customWidth="1"/>
    <col min="6597" max="6600" width="9.33203125" style="12" customWidth="1"/>
    <col min="6601" max="6849" width="9.109375" style="12"/>
    <col min="6850" max="6850" width="9.33203125" style="12" customWidth="1"/>
    <col min="6851" max="6851" width="6.6640625" style="12" customWidth="1"/>
    <col min="6852" max="6852" width="40.6640625" style="12" customWidth="1"/>
    <col min="6853" max="6856" width="9.33203125" style="12" customWidth="1"/>
    <col min="6857" max="7105" width="9.109375" style="12"/>
    <col min="7106" max="7106" width="9.33203125" style="12" customWidth="1"/>
    <col min="7107" max="7107" width="6.6640625" style="12" customWidth="1"/>
    <col min="7108" max="7108" width="40.6640625" style="12" customWidth="1"/>
    <col min="7109" max="7112" width="9.33203125" style="12" customWidth="1"/>
    <col min="7113" max="7361" width="9.109375" style="12"/>
    <col min="7362" max="7362" width="9.33203125" style="12" customWidth="1"/>
    <col min="7363" max="7363" width="6.6640625" style="12" customWidth="1"/>
    <col min="7364" max="7364" width="40.6640625" style="12" customWidth="1"/>
    <col min="7365" max="7368" width="9.33203125" style="12" customWidth="1"/>
    <col min="7369" max="7617" width="9.109375" style="12"/>
    <col min="7618" max="7618" width="9.33203125" style="12" customWidth="1"/>
    <col min="7619" max="7619" width="6.6640625" style="12" customWidth="1"/>
    <col min="7620" max="7620" width="40.6640625" style="12" customWidth="1"/>
    <col min="7621" max="7624" width="9.33203125" style="12" customWidth="1"/>
    <col min="7625" max="7873" width="9.109375" style="12"/>
    <col min="7874" max="7874" width="9.33203125" style="12" customWidth="1"/>
    <col min="7875" max="7875" width="6.6640625" style="12" customWidth="1"/>
    <col min="7876" max="7876" width="40.6640625" style="12" customWidth="1"/>
    <col min="7877" max="7880" width="9.33203125" style="12" customWidth="1"/>
    <col min="7881" max="8129" width="9.109375" style="12"/>
    <col min="8130" max="8130" width="9.33203125" style="12" customWidth="1"/>
    <col min="8131" max="8131" width="6.6640625" style="12" customWidth="1"/>
    <col min="8132" max="8132" width="40.6640625" style="12" customWidth="1"/>
    <col min="8133" max="8136" width="9.33203125" style="12" customWidth="1"/>
    <col min="8137" max="8385" width="9.109375" style="12"/>
    <col min="8386" max="8386" width="9.33203125" style="12" customWidth="1"/>
    <col min="8387" max="8387" width="6.6640625" style="12" customWidth="1"/>
    <col min="8388" max="8388" width="40.6640625" style="12" customWidth="1"/>
    <col min="8389" max="8392" width="9.33203125" style="12" customWidth="1"/>
    <col min="8393" max="8641" width="9.109375" style="12"/>
    <col min="8642" max="8642" width="9.33203125" style="12" customWidth="1"/>
    <col min="8643" max="8643" width="6.6640625" style="12" customWidth="1"/>
    <col min="8644" max="8644" width="40.6640625" style="12" customWidth="1"/>
    <col min="8645" max="8648" width="9.33203125" style="12" customWidth="1"/>
    <col min="8649" max="8897" width="9.109375" style="12"/>
    <col min="8898" max="8898" width="9.33203125" style="12" customWidth="1"/>
    <col min="8899" max="8899" width="6.6640625" style="12" customWidth="1"/>
    <col min="8900" max="8900" width="40.6640625" style="12" customWidth="1"/>
    <col min="8901" max="8904" width="9.33203125" style="12" customWidth="1"/>
    <col min="8905" max="9153" width="9.109375" style="12"/>
    <col min="9154" max="9154" width="9.33203125" style="12" customWidth="1"/>
    <col min="9155" max="9155" width="6.6640625" style="12" customWidth="1"/>
    <col min="9156" max="9156" width="40.6640625" style="12" customWidth="1"/>
    <col min="9157" max="9160" width="9.33203125" style="12" customWidth="1"/>
    <col min="9161" max="9409" width="9.109375" style="12"/>
    <col min="9410" max="9410" width="9.33203125" style="12" customWidth="1"/>
    <col min="9411" max="9411" width="6.6640625" style="12" customWidth="1"/>
    <col min="9412" max="9412" width="40.6640625" style="12" customWidth="1"/>
    <col min="9413" max="9416" width="9.33203125" style="12" customWidth="1"/>
    <col min="9417" max="9665" width="9.109375" style="12"/>
    <col min="9666" max="9666" width="9.33203125" style="12" customWidth="1"/>
    <col min="9667" max="9667" width="6.6640625" style="12" customWidth="1"/>
    <col min="9668" max="9668" width="40.6640625" style="12" customWidth="1"/>
    <col min="9669" max="9672" width="9.33203125" style="12" customWidth="1"/>
    <col min="9673" max="9921" width="9.109375" style="12"/>
    <col min="9922" max="9922" width="9.33203125" style="12" customWidth="1"/>
    <col min="9923" max="9923" width="6.6640625" style="12" customWidth="1"/>
    <col min="9924" max="9924" width="40.6640625" style="12" customWidth="1"/>
    <col min="9925" max="9928" width="9.33203125" style="12" customWidth="1"/>
    <col min="9929" max="10177" width="9.109375" style="12"/>
    <col min="10178" max="10178" width="9.33203125" style="12" customWidth="1"/>
    <col min="10179" max="10179" width="6.6640625" style="12" customWidth="1"/>
    <col min="10180" max="10180" width="40.6640625" style="12" customWidth="1"/>
    <col min="10181" max="10184" width="9.33203125" style="12" customWidth="1"/>
    <col min="10185" max="10433" width="9.109375" style="12"/>
    <col min="10434" max="10434" width="9.33203125" style="12" customWidth="1"/>
    <col min="10435" max="10435" width="6.6640625" style="12" customWidth="1"/>
    <col min="10436" max="10436" width="40.6640625" style="12" customWidth="1"/>
    <col min="10437" max="10440" width="9.33203125" style="12" customWidth="1"/>
    <col min="10441" max="10689" width="9.109375" style="12"/>
    <col min="10690" max="10690" width="9.33203125" style="12" customWidth="1"/>
    <col min="10691" max="10691" width="6.6640625" style="12" customWidth="1"/>
    <col min="10692" max="10692" width="40.6640625" style="12" customWidth="1"/>
    <col min="10693" max="10696" width="9.33203125" style="12" customWidth="1"/>
    <col min="10697" max="10945" width="9.109375" style="12"/>
    <col min="10946" max="10946" width="9.33203125" style="12" customWidth="1"/>
    <col min="10947" max="10947" width="6.6640625" style="12" customWidth="1"/>
    <col min="10948" max="10948" width="40.6640625" style="12" customWidth="1"/>
    <col min="10949" max="10952" width="9.33203125" style="12" customWidth="1"/>
    <col min="10953" max="11201" width="9.109375" style="12"/>
    <col min="11202" max="11202" width="9.33203125" style="12" customWidth="1"/>
    <col min="11203" max="11203" width="6.6640625" style="12" customWidth="1"/>
    <col min="11204" max="11204" width="40.6640625" style="12" customWidth="1"/>
    <col min="11205" max="11208" width="9.33203125" style="12" customWidth="1"/>
    <col min="11209" max="11457" width="9.109375" style="12"/>
    <col min="11458" max="11458" width="9.33203125" style="12" customWidth="1"/>
    <col min="11459" max="11459" width="6.6640625" style="12" customWidth="1"/>
    <col min="11460" max="11460" width="40.6640625" style="12" customWidth="1"/>
    <col min="11461" max="11464" width="9.33203125" style="12" customWidth="1"/>
    <col min="11465" max="11713" width="9.109375" style="12"/>
    <col min="11714" max="11714" width="9.33203125" style="12" customWidth="1"/>
    <col min="11715" max="11715" width="6.6640625" style="12" customWidth="1"/>
    <col min="11716" max="11716" width="40.6640625" style="12" customWidth="1"/>
    <col min="11717" max="11720" width="9.33203125" style="12" customWidth="1"/>
    <col min="11721" max="11969" width="9.109375" style="12"/>
    <col min="11970" max="11970" width="9.33203125" style="12" customWidth="1"/>
    <col min="11971" max="11971" width="6.6640625" style="12" customWidth="1"/>
    <col min="11972" max="11972" width="40.6640625" style="12" customWidth="1"/>
    <col min="11973" max="11976" width="9.33203125" style="12" customWidth="1"/>
    <col min="11977" max="12225" width="9.109375" style="12"/>
    <col min="12226" max="12226" width="9.33203125" style="12" customWidth="1"/>
    <col min="12227" max="12227" width="6.6640625" style="12" customWidth="1"/>
    <col min="12228" max="12228" width="40.6640625" style="12" customWidth="1"/>
    <col min="12229" max="12232" width="9.33203125" style="12" customWidth="1"/>
    <col min="12233" max="12481" width="9.109375" style="12"/>
    <col min="12482" max="12482" width="9.33203125" style="12" customWidth="1"/>
    <col min="12483" max="12483" width="6.6640625" style="12" customWidth="1"/>
    <col min="12484" max="12484" width="40.6640625" style="12" customWidth="1"/>
    <col min="12485" max="12488" width="9.33203125" style="12" customWidth="1"/>
    <col min="12489" max="12737" width="9.109375" style="12"/>
    <col min="12738" max="12738" width="9.33203125" style="12" customWidth="1"/>
    <col min="12739" max="12739" width="6.6640625" style="12" customWidth="1"/>
    <col min="12740" max="12740" width="40.6640625" style="12" customWidth="1"/>
    <col min="12741" max="12744" width="9.33203125" style="12" customWidth="1"/>
    <col min="12745" max="12993" width="9.109375" style="12"/>
    <col min="12994" max="12994" width="9.33203125" style="12" customWidth="1"/>
    <col min="12995" max="12995" width="6.6640625" style="12" customWidth="1"/>
    <col min="12996" max="12996" width="40.6640625" style="12" customWidth="1"/>
    <col min="12997" max="13000" width="9.33203125" style="12" customWidth="1"/>
    <col min="13001" max="13249" width="9.109375" style="12"/>
    <col min="13250" max="13250" width="9.33203125" style="12" customWidth="1"/>
    <col min="13251" max="13251" width="6.6640625" style="12" customWidth="1"/>
    <col min="13252" max="13252" width="40.6640625" style="12" customWidth="1"/>
    <col min="13253" max="13256" width="9.33203125" style="12" customWidth="1"/>
    <col min="13257" max="13505" width="9.109375" style="12"/>
    <col min="13506" max="13506" width="9.33203125" style="12" customWidth="1"/>
    <col min="13507" max="13507" width="6.6640625" style="12" customWidth="1"/>
    <col min="13508" max="13508" width="40.6640625" style="12" customWidth="1"/>
    <col min="13509" max="13512" width="9.33203125" style="12" customWidth="1"/>
    <col min="13513" max="13761" width="9.109375" style="12"/>
    <col min="13762" max="13762" width="9.33203125" style="12" customWidth="1"/>
    <col min="13763" max="13763" width="6.6640625" style="12" customWidth="1"/>
    <col min="13764" max="13764" width="40.6640625" style="12" customWidth="1"/>
    <col min="13765" max="13768" width="9.33203125" style="12" customWidth="1"/>
    <col min="13769" max="14017" width="9.109375" style="12"/>
    <col min="14018" max="14018" width="9.33203125" style="12" customWidth="1"/>
    <col min="14019" max="14019" width="6.6640625" style="12" customWidth="1"/>
    <col min="14020" max="14020" width="40.6640625" style="12" customWidth="1"/>
    <col min="14021" max="14024" width="9.33203125" style="12" customWidth="1"/>
    <col min="14025" max="14273" width="9.109375" style="12"/>
    <col min="14274" max="14274" width="9.33203125" style="12" customWidth="1"/>
    <col min="14275" max="14275" width="6.6640625" style="12" customWidth="1"/>
    <col min="14276" max="14276" width="40.6640625" style="12" customWidth="1"/>
    <col min="14277" max="14280" width="9.33203125" style="12" customWidth="1"/>
    <col min="14281" max="14529" width="9.109375" style="12"/>
    <col min="14530" max="14530" width="9.33203125" style="12" customWidth="1"/>
    <col min="14531" max="14531" width="6.6640625" style="12" customWidth="1"/>
    <col min="14532" max="14532" width="40.6640625" style="12" customWidth="1"/>
    <col min="14533" max="14536" width="9.33203125" style="12" customWidth="1"/>
    <col min="14537" max="14785" width="9.109375" style="12"/>
    <col min="14786" max="14786" width="9.33203125" style="12" customWidth="1"/>
    <col min="14787" max="14787" width="6.6640625" style="12" customWidth="1"/>
    <col min="14788" max="14788" width="40.6640625" style="12" customWidth="1"/>
    <col min="14789" max="14792" width="9.33203125" style="12" customWidth="1"/>
    <col min="14793" max="15041" width="9.109375" style="12"/>
    <col min="15042" max="15042" width="9.33203125" style="12" customWidth="1"/>
    <col min="15043" max="15043" width="6.6640625" style="12" customWidth="1"/>
    <col min="15044" max="15044" width="40.6640625" style="12" customWidth="1"/>
    <col min="15045" max="15048" width="9.33203125" style="12" customWidth="1"/>
    <col min="15049" max="15297" width="9.109375" style="12"/>
    <col min="15298" max="15298" width="9.33203125" style="12" customWidth="1"/>
    <col min="15299" max="15299" width="6.6640625" style="12" customWidth="1"/>
    <col min="15300" max="15300" width="40.6640625" style="12" customWidth="1"/>
    <col min="15301" max="15304" width="9.33203125" style="12" customWidth="1"/>
    <col min="15305" max="15553" width="9.109375" style="12"/>
    <col min="15554" max="15554" width="9.33203125" style="12" customWidth="1"/>
    <col min="15555" max="15555" width="6.6640625" style="12" customWidth="1"/>
    <col min="15556" max="15556" width="40.6640625" style="12" customWidth="1"/>
    <col min="15557" max="15560" width="9.33203125" style="12" customWidth="1"/>
    <col min="15561" max="15809" width="9.109375" style="12"/>
    <col min="15810" max="15810" width="9.33203125" style="12" customWidth="1"/>
    <col min="15811" max="15811" width="6.6640625" style="12" customWidth="1"/>
    <col min="15812" max="15812" width="40.6640625" style="12" customWidth="1"/>
    <col min="15813" max="15816" width="9.33203125" style="12" customWidth="1"/>
    <col min="15817" max="16065" width="9.109375" style="12"/>
    <col min="16066" max="16066" width="9.33203125" style="12" customWidth="1"/>
    <col min="16067" max="16067" width="6.6640625" style="12" customWidth="1"/>
    <col min="16068" max="16068" width="40.6640625" style="12" customWidth="1"/>
    <col min="16069" max="16072" width="9.33203125" style="12" customWidth="1"/>
    <col min="16073" max="16384" width="9.109375" style="12"/>
  </cols>
  <sheetData>
    <row r="1" spans="1:9" x14ac:dyDescent="0.25">
      <c r="A1" s="22" t="s">
        <v>4158</v>
      </c>
      <c r="B1" s="587"/>
      <c r="C1" s="587"/>
      <c r="D1" s="587"/>
      <c r="E1" s="587"/>
      <c r="F1" s="771" t="s">
        <v>4157</v>
      </c>
      <c r="G1" s="771"/>
      <c r="H1" s="771"/>
      <c r="I1" s="771"/>
    </row>
    <row r="2" spans="1:9" ht="12.75" customHeight="1" x14ac:dyDescent="0.25">
      <c r="A2" s="23" t="s">
        <v>0</v>
      </c>
      <c r="B2" s="23"/>
      <c r="C2" s="616"/>
      <c r="D2" s="9"/>
      <c r="E2" s="9" t="s">
        <v>1</v>
      </c>
      <c r="F2" s="9" t="s">
        <v>2</v>
      </c>
      <c r="G2" s="9" t="s">
        <v>3</v>
      </c>
      <c r="H2" s="9" t="s">
        <v>4</v>
      </c>
      <c r="I2" s="9" t="s">
        <v>5</v>
      </c>
    </row>
    <row r="3" spans="1:9" x14ac:dyDescent="0.25">
      <c r="A3" s="13"/>
      <c r="B3" s="13"/>
      <c r="C3" s="617"/>
      <c r="D3" s="11"/>
      <c r="E3" s="173"/>
      <c r="F3" s="11"/>
      <c r="G3" s="11"/>
      <c r="H3" s="11"/>
      <c r="I3" s="172"/>
    </row>
    <row r="4" spans="1:9" x14ac:dyDescent="0.25">
      <c r="A4" s="668"/>
      <c r="B4" s="668"/>
      <c r="C4" s="669"/>
      <c r="D4" s="669"/>
      <c r="E4" s="15"/>
      <c r="F4" s="17"/>
      <c r="G4" s="17"/>
      <c r="H4" s="17"/>
      <c r="I4" s="190"/>
    </row>
    <row r="5" spans="1:9" x14ac:dyDescent="0.25">
      <c r="A5" s="668" t="s">
        <v>4160</v>
      </c>
      <c r="B5" s="668"/>
      <c r="C5" s="669"/>
      <c r="D5" s="669"/>
      <c r="E5" s="619" t="s">
        <v>4161</v>
      </c>
      <c r="F5" s="17"/>
      <c r="G5" s="17"/>
      <c r="H5" s="17"/>
      <c r="I5" s="190"/>
    </row>
    <row r="6" spans="1:9" x14ac:dyDescent="0.25">
      <c r="A6" s="668"/>
      <c r="B6" s="668" t="s">
        <v>4174</v>
      </c>
      <c r="C6" s="202"/>
      <c r="D6" s="202"/>
      <c r="E6" s="620" t="s">
        <v>4171</v>
      </c>
      <c r="F6" s="17"/>
      <c r="G6" s="17"/>
      <c r="H6" s="17"/>
      <c r="I6" s="190"/>
    </row>
    <row r="7" spans="1:9" x14ac:dyDescent="0.25">
      <c r="A7" s="668"/>
      <c r="B7" s="668"/>
      <c r="C7" s="669" t="s">
        <v>37</v>
      </c>
      <c r="D7" s="669"/>
      <c r="E7" s="620" t="s">
        <v>6614</v>
      </c>
      <c r="F7" s="17" t="s">
        <v>581</v>
      </c>
      <c r="G7" s="17" t="s">
        <v>4225</v>
      </c>
      <c r="H7" s="17" t="s">
        <v>4226</v>
      </c>
      <c r="I7" s="190">
        <v>110000</v>
      </c>
    </row>
    <row r="8" spans="1:9" ht="26.4" x14ac:dyDescent="0.25">
      <c r="A8" s="668"/>
      <c r="B8" s="668"/>
      <c r="C8" s="669"/>
      <c r="D8" s="669" t="s">
        <v>36</v>
      </c>
      <c r="E8" s="620" t="s">
        <v>4172</v>
      </c>
      <c r="F8" s="17" t="s">
        <v>361</v>
      </c>
      <c r="G8" s="197">
        <f>I7</f>
        <v>110000</v>
      </c>
      <c r="H8" s="195"/>
      <c r="I8" s="190">
        <f>G8*H8</f>
        <v>0</v>
      </c>
    </row>
    <row r="9" spans="1:9" x14ac:dyDescent="0.25">
      <c r="A9" s="668" t="s">
        <v>4175</v>
      </c>
      <c r="B9" s="668"/>
      <c r="C9" s="669"/>
      <c r="D9" s="669"/>
      <c r="E9" s="619" t="s">
        <v>4176</v>
      </c>
      <c r="F9" s="17"/>
      <c r="G9" s="17"/>
      <c r="H9" s="17"/>
      <c r="I9" s="190"/>
    </row>
    <row r="10" spans="1:9" x14ac:dyDescent="0.25">
      <c r="A10" s="668"/>
      <c r="B10" s="668" t="s">
        <v>4178</v>
      </c>
      <c r="C10" s="669"/>
      <c r="D10" s="669"/>
      <c r="E10" s="620" t="s">
        <v>4177</v>
      </c>
      <c r="F10" s="17" t="s">
        <v>429</v>
      </c>
      <c r="G10" s="17">
        <v>1</v>
      </c>
      <c r="H10" s="187"/>
      <c r="I10" s="190">
        <f>G10*H10</f>
        <v>0</v>
      </c>
    </row>
    <row r="11" spans="1:9" ht="66" x14ac:dyDescent="0.25">
      <c r="A11" s="668" t="s">
        <v>4179</v>
      </c>
      <c r="B11" s="668"/>
      <c r="C11" s="669"/>
      <c r="D11" s="669"/>
      <c r="E11" s="649" t="s">
        <v>4180</v>
      </c>
      <c r="F11" s="17"/>
      <c r="G11" s="17"/>
      <c r="H11" s="17"/>
      <c r="I11" s="190"/>
    </row>
    <row r="12" spans="1:9" ht="26.4" x14ac:dyDescent="0.25">
      <c r="A12" s="668"/>
      <c r="B12" s="668" t="s">
        <v>4190</v>
      </c>
      <c r="C12" s="669"/>
      <c r="D12" s="669"/>
      <c r="E12" s="620" t="s">
        <v>4181</v>
      </c>
      <c r="F12" s="17" t="s">
        <v>581</v>
      </c>
      <c r="G12" s="17" t="s">
        <v>4225</v>
      </c>
      <c r="H12" s="17" t="s">
        <v>4226</v>
      </c>
      <c r="I12" s="190">
        <v>40000</v>
      </c>
    </row>
    <row r="13" spans="1:9" ht="26.4" x14ac:dyDescent="0.25">
      <c r="A13" s="668"/>
      <c r="B13" s="202"/>
      <c r="C13" s="669" t="s">
        <v>37</v>
      </c>
      <c r="D13" s="669"/>
      <c r="E13" s="620" t="s">
        <v>4182</v>
      </c>
      <c r="F13" s="17" t="s">
        <v>361</v>
      </c>
      <c r="G13" s="197">
        <f>I12</f>
        <v>40000</v>
      </c>
      <c r="H13" s="195"/>
      <c r="I13" s="190">
        <f>G13*H13</f>
        <v>0</v>
      </c>
    </row>
    <row r="14" spans="1:9" ht="26.4" x14ac:dyDescent="0.25">
      <c r="A14" s="668"/>
      <c r="B14" s="668" t="s">
        <v>4191</v>
      </c>
      <c r="C14" s="669"/>
      <c r="D14" s="669"/>
      <c r="E14" s="620" t="s">
        <v>4183</v>
      </c>
      <c r="F14" s="17" t="s">
        <v>581</v>
      </c>
      <c r="G14" s="17" t="s">
        <v>4225</v>
      </c>
      <c r="H14" s="17" t="s">
        <v>4226</v>
      </c>
      <c r="I14" s="190">
        <v>50000</v>
      </c>
    </row>
    <row r="15" spans="1:9" ht="26.4" x14ac:dyDescent="0.25">
      <c r="A15" s="668"/>
      <c r="B15" s="668"/>
      <c r="C15" s="669" t="s">
        <v>37</v>
      </c>
      <c r="D15" s="669"/>
      <c r="E15" s="620" t="s">
        <v>4184</v>
      </c>
      <c r="F15" s="17" t="s">
        <v>361</v>
      </c>
      <c r="G15" s="197">
        <f>I14</f>
        <v>50000</v>
      </c>
      <c r="H15" s="195"/>
      <c r="I15" s="190">
        <f>G15*H15</f>
        <v>0</v>
      </c>
    </row>
    <row r="16" spans="1:9" x14ac:dyDescent="0.25">
      <c r="A16" s="668"/>
      <c r="B16" s="668" t="s">
        <v>4193</v>
      </c>
      <c r="C16" s="669"/>
      <c r="D16" s="669"/>
      <c r="E16" s="620" t="s">
        <v>4187</v>
      </c>
      <c r="F16" s="17" t="s">
        <v>581</v>
      </c>
      <c r="G16" s="17" t="s">
        <v>4225</v>
      </c>
      <c r="H16" s="17" t="s">
        <v>4226</v>
      </c>
      <c r="I16" s="190">
        <v>50000</v>
      </c>
    </row>
    <row r="17" spans="1:9" ht="26.4" x14ac:dyDescent="0.25">
      <c r="A17" s="668"/>
      <c r="B17" s="668"/>
      <c r="C17" s="669" t="s">
        <v>37</v>
      </c>
      <c r="D17" s="669"/>
      <c r="E17" s="620" t="s">
        <v>4188</v>
      </c>
      <c r="F17" s="17" t="s">
        <v>361</v>
      </c>
      <c r="G17" s="197">
        <f>I16</f>
        <v>50000</v>
      </c>
      <c r="H17" s="195"/>
      <c r="I17" s="190">
        <f>G17*H17</f>
        <v>0</v>
      </c>
    </row>
    <row r="18" spans="1:9" ht="26.4" x14ac:dyDescent="0.25">
      <c r="A18" s="668"/>
      <c r="B18" s="668" t="s">
        <v>4194</v>
      </c>
      <c r="C18" s="669"/>
      <c r="D18" s="669"/>
      <c r="E18" s="620" t="s">
        <v>5381</v>
      </c>
      <c r="F18" s="17" t="s">
        <v>581</v>
      </c>
      <c r="G18" s="17" t="s">
        <v>4225</v>
      </c>
      <c r="H18" s="17" t="s">
        <v>4226</v>
      </c>
      <c r="I18" s="190">
        <v>60000</v>
      </c>
    </row>
    <row r="19" spans="1:9" ht="26.4" x14ac:dyDescent="0.25">
      <c r="A19" s="668"/>
      <c r="B19" s="668"/>
      <c r="C19" s="669" t="s">
        <v>37</v>
      </c>
      <c r="D19" s="669"/>
      <c r="E19" s="620" t="s">
        <v>4189</v>
      </c>
      <c r="F19" s="17" t="s">
        <v>361</v>
      </c>
      <c r="G19" s="197">
        <f>I18</f>
        <v>60000</v>
      </c>
      <c r="H19" s="195"/>
      <c r="I19" s="190">
        <f>G19*H19</f>
        <v>0</v>
      </c>
    </row>
    <row r="20" spans="1:9" ht="26.4" x14ac:dyDescent="0.25">
      <c r="A20" s="668" t="s">
        <v>5394</v>
      </c>
      <c r="B20" s="668"/>
      <c r="C20" s="669"/>
      <c r="D20" s="669"/>
      <c r="E20" s="619" t="s">
        <v>6805</v>
      </c>
      <c r="F20" s="17" t="s">
        <v>80</v>
      </c>
      <c r="G20" s="17">
        <v>24</v>
      </c>
      <c r="H20" s="187"/>
      <c r="I20" s="190">
        <f>G20*H20</f>
        <v>0</v>
      </c>
    </row>
    <row r="21" spans="1:9" x14ac:dyDescent="0.25">
      <c r="A21" s="668" t="s">
        <v>5395</v>
      </c>
      <c r="B21" s="668"/>
      <c r="C21" s="669"/>
      <c r="D21" s="669"/>
      <c r="E21" s="619" t="s">
        <v>5408</v>
      </c>
      <c r="F21" s="17"/>
      <c r="G21" s="17"/>
      <c r="H21" s="17"/>
      <c r="I21" s="190"/>
    </row>
    <row r="22" spans="1:9" x14ac:dyDescent="0.25">
      <c r="A22" s="668"/>
      <c r="B22" s="668" t="s">
        <v>5396</v>
      </c>
      <c r="C22" s="669"/>
      <c r="D22" s="669"/>
      <c r="E22" s="620" t="s">
        <v>5397</v>
      </c>
      <c r="F22" s="17" t="s">
        <v>581</v>
      </c>
      <c r="G22" s="17" t="s">
        <v>4225</v>
      </c>
      <c r="H22" s="17" t="s">
        <v>4226</v>
      </c>
      <c r="I22" s="190">
        <v>15000000</v>
      </c>
    </row>
    <row r="23" spans="1:9" ht="26.4" x14ac:dyDescent="0.25">
      <c r="A23" s="668"/>
      <c r="B23" s="668"/>
      <c r="C23" s="669" t="s">
        <v>37</v>
      </c>
      <c r="D23" s="669"/>
      <c r="E23" s="620" t="s">
        <v>5418</v>
      </c>
      <c r="F23" s="17" t="s">
        <v>361</v>
      </c>
      <c r="G23" s="197">
        <f>I22</f>
        <v>15000000</v>
      </c>
      <c r="H23" s="195"/>
      <c r="I23" s="190">
        <f>G23*H23</f>
        <v>0</v>
      </c>
    </row>
    <row r="24" spans="1:9" x14ac:dyDescent="0.25">
      <c r="A24" s="183" t="s">
        <v>34</v>
      </c>
      <c r="B24" s="183"/>
      <c r="C24" s="183"/>
      <c r="D24" s="183"/>
      <c r="E24" s="183"/>
      <c r="G24" s="185"/>
      <c r="H24" s="185"/>
      <c r="I24" s="174">
        <f>SUM(I5:I23)</f>
        <v>15310000</v>
      </c>
    </row>
    <row r="25" spans="1:9" x14ac:dyDescent="0.25">
      <c r="F25" s="693"/>
    </row>
    <row r="1048300" spans="6:6" x14ac:dyDescent="0.25">
      <c r="F1048300" s="11"/>
    </row>
  </sheetData>
  <sheetProtection algorithmName="SHA-512" hashValue="iCczu8pAltyaNv+vkbjl5g9s7R/SKM0dvx7n5vjXSHrPZQx7f26lvGqqRwj+YZ6UokhqedJMC6xuEIp4U5fTWQ==" saltValue="LoYtcHOC7WqSg7UK59c2mg==" spinCount="100000" sheet="1" objects="1" scenarios="1" selectLockedCells="1"/>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526F2-8B1E-4BFE-8480-72E97CF676AF}">
  <sheetPr codeName="Sheet95"/>
  <dimension ref="A1:I85"/>
  <sheetViews>
    <sheetView workbookViewId="0">
      <selection sqref="A1:D1"/>
    </sheetView>
  </sheetViews>
  <sheetFormatPr defaultRowHeight="13.2" x14ac:dyDescent="0.25"/>
  <cols>
    <col min="1" max="1" width="9.33203125" style="41" customWidth="1"/>
    <col min="2" max="3" width="3.88671875" style="41" customWidth="1"/>
    <col min="4" max="4" width="40.6640625" style="41" customWidth="1"/>
    <col min="5" max="5" width="25.5546875" style="4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775" t="s">
        <v>5407</v>
      </c>
      <c r="B1" s="776"/>
      <c r="C1" s="776"/>
      <c r="D1" s="777"/>
      <c r="E1" s="775" t="s">
        <v>2518</v>
      </c>
      <c r="F1" s="776"/>
      <c r="G1" s="776"/>
      <c r="H1" s="777"/>
    </row>
    <row r="2" spans="1:9" x14ac:dyDescent="0.25">
      <c r="A2" s="260" t="s">
        <v>0</v>
      </c>
      <c r="B2" s="260"/>
      <c r="C2" s="260"/>
      <c r="D2" s="260" t="s">
        <v>1</v>
      </c>
      <c r="E2" s="260" t="s">
        <v>2</v>
      </c>
      <c r="F2" s="260" t="s">
        <v>3</v>
      </c>
      <c r="G2" s="260" t="s">
        <v>4</v>
      </c>
      <c r="H2" s="260" t="s">
        <v>5</v>
      </c>
      <c r="I2" s="306" t="s">
        <v>5399</v>
      </c>
    </row>
    <row r="3" spans="1:9" x14ac:dyDescent="0.25">
      <c r="A3" s="261"/>
      <c r="B3" s="261"/>
      <c r="C3" s="261"/>
      <c r="D3" s="261"/>
      <c r="E3" s="267"/>
      <c r="F3" s="267"/>
      <c r="G3" s="267"/>
      <c r="H3" s="270"/>
    </row>
    <row r="4" spans="1:9" x14ac:dyDescent="0.25">
      <c r="A4" s="261"/>
      <c r="B4" s="261"/>
      <c r="C4" s="261"/>
      <c r="D4" s="261"/>
      <c r="E4" s="267"/>
      <c r="F4" s="267"/>
      <c r="G4" s="267"/>
      <c r="H4" s="270"/>
    </row>
    <row r="5" spans="1:9" x14ac:dyDescent="0.25">
      <c r="A5" s="48" t="s">
        <v>81</v>
      </c>
      <c r="B5" s="44"/>
      <c r="C5" s="44"/>
      <c r="D5" s="150" t="s">
        <v>82</v>
      </c>
      <c r="E5" s="6"/>
      <c r="F5" s="6"/>
      <c r="G5" s="6"/>
      <c r="H5" s="89"/>
    </row>
    <row r="6" spans="1:9" x14ac:dyDescent="0.25">
      <c r="A6" s="44"/>
      <c r="B6" s="53" t="s">
        <v>37</v>
      </c>
      <c r="C6" s="53"/>
      <c r="D6" s="64" t="s">
        <v>2519</v>
      </c>
      <c r="E6" s="209" t="s">
        <v>581</v>
      </c>
      <c r="F6" s="6" t="s">
        <v>4225</v>
      </c>
      <c r="G6" s="6" t="s">
        <v>4226</v>
      </c>
      <c r="H6" s="52"/>
    </row>
    <row r="7" spans="1:9" ht="26.4" x14ac:dyDescent="0.25">
      <c r="A7" s="48" t="s">
        <v>83</v>
      </c>
      <c r="B7" s="46"/>
      <c r="C7" s="46"/>
      <c r="D7" s="150" t="s">
        <v>84</v>
      </c>
      <c r="E7" s="6"/>
      <c r="F7" s="6"/>
      <c r="G7" s="6"/>
      <c r="H7" s="89"/>
    </row>
    <row r="8" spans="1:9" ht="26.4" x14ac:dyDescent="0.25">
      <c r="A8" s="44"/>
      <c r="B8" s="53" t="s">
        <v>37</v>
      </c>
      <c r="C8" s="53"/>
      <c r="D8" s="64" t="s">
        <v>2520</v>
      </c>
      <c r="E8" s="209" t="s">
        <v>581</v>
      </c>
      <c r="F8" s="6" t="s">
        <v>4225</v>
      </c>
      <c r="G8" s="6" t="s">
        <v>4226</v>
      </c>
      <c r="H8" s="52"/>
    </row>
    <row r="9" spans="1:9" ht="26.4" x14ac:dyDescent="0.25">
      <c r="A9" s="44"/>
      <c r="B9" s="53" t="s">
        <v>39</v>
      </c>
      <c r="C9" s="53"/>
      <c r="D9" s="64" t="s">
        <v>2521</v>
      </c>
      <c r="E9" s="53" t="s">
        <v>361</v>
      </c>
      <c r="F9" s="95">
        <f>H8</f>
        <v>0</v>
      </c>
      <c r="G9" s="196"/>
      <c r="H9" s="89">
        <f>F9*G9</f>
        <v>0</v>
      </c>
    </row>
    <row r="10" spans="1:9" x14ac:dyDescent="0.25">
      <c r="A10" s="48" t="s">
        <v>85</v>
      </c>
      <c r="B10" s="46"/>
      <c r="C10" s="46"/>
      <c r="D10" s="150" t="s">
        <v>86</v>
      </c>
      <c r="E10" s="6"/>
      <c r="F10" s="6"/>
      <c r="G10" s="6"/>
      <c r="H10" s="89"/>
    </row>
    <row r="11" spans="1:9" ht="39.6" x14ac:dyDescent="0.25">
      <c r="A11" s="44"/>
      <c r="B11" s="53" t="s">
        <v>37</v>
      </c>
      <c r="C11" s="46"/>
      <c r="D11" s="64" t="s">
        <v>2522</v>
      </c>
      <c r="E11" s="6"/>
      <c r="F11" s="6"/>
      <c r="G11" s="6"/>
      <c r="H11" s="89"/>
    </row>
    <row r="12" spans="1:9" ht="52.8" x14ac:dyDescent="0.25">
      <c r="A12" s="44"/>
      <c r="B12" s="46"/>
      <c r="C12" s="53" t="s">
        <v>36</v>
      </c>
      <c r="D12" s="64" t="s">
        <v>2526</v>
      </c>
      <c r="E12" s="161" t="s">
        <v>429</v>
      </c>
      <c r="F12" s="46"/>
      <c r="G12" s="46"/>
      <c r="H12" s="89">
        <f>F12*G12</f>
        <v>0</v>
      </c>
    </row>
    <row r="13" spans="1:9" ht="52.8" x14ac:dyDescent="0.25">
      <c r="A13" s="44"/>
      <c r="B13" s="46"/>
      <c r="C13" s="53" t="s">
        <v>35</v>
      </c>
      <c r="D13" s="64" t="s">
        <v>2527</v>
      </c>
      <c r="E13" s="161" t="s">
        <v>429</v>
      </c>
      <c r="F13" s="46"/>
      <c r="G13" s="46"/>
      <c r="H13" s="89">
        <f>F13*G13</f>
        <v>0</v>
      </c>
    </row>
    <row r="14" spans="1:9" ht="52.8" x14ac:dyDescent="0.25">
      <c r="A14" s="44"/>
      <c r="B14" s="46"/>
      <c r="C14" s="53" t="s">
        <v>49</v>
      </c>
      <c r="D14" s="64" t="s">
        <v>2528</v>
      </c>
      <c r="E14" s="161" t="s">
        <v>429</v>
      </c>
      <c r="F14" s="46"/>
      <c r="G14" s="46"/>
      <c r="H14" s="89">
        <f>F14*G14</f>
        <v>0</v>
      </c>
    </row>
    <row r="15" spans="1:9" ht="39.6" x14ac:dyDescent="0.25">
      <c r="A15" s="44"/>
      <c r="B15" s="46"/>
      <c r="C15" s="53" t="s">
        <v>2523</v>
      </c>
      <c r="D15" s="64" t="s">
        <v>2525</v>
      </c>
      <c r="E15" s="161" t="s">
        <v>429</v>
      </c>
      <c r="F15" s="46"/>
      <c r="G15" s="46"/>
      <c r="H15" s="89">
        <f>F15*G15</f>
        <v>0</v>
      </c>
    </row>
    <row r="16" spans="1:9" x14ac:dyDescent="0.25">
      <c r="A16" s="44"/>
      <c r="B16" s="53" t="s">
        <v>39</v>
      </c>
      <c r="C16" s="46"/>
      <c r="D16" s="64" t="s">
        <v>2524</v>
      </c>
      <c r="E16" s="53" t="s">
        <v>80</v>
      </c>
      <c r="F16" s="46"/>
      <c r="G16" s="46"/>
      <c r="H16" s="89">
        <f>F16*G16</f>
        <v>0</v>
      </c>
    </row>
    <row r="17" spans="1:8" ht="26.4" x14ac:dyDescent="0.25">
      <c r="A17" s="48" t="s">
        <v>87</v>
      </c>
      <c r="B17" s="46"/>
      <c r="C17" s="46"/>
      <c r="D17" s="150" t="s">
        <v>88</v>
      </c>
      <c r="E17" s="6"/>
      <c r="F17" s="6"/>
      <c r="G17" s="6"/>
      <c r="H17" s="89"/>
    </row>
    <row r="18" spans="1:8" ht="52.8" x14ac:dyDescent="0.25">
      <c r="A18" s="44"/>
      <c r="B18" s="53" t="s">
        <v>37</v>
      </c>
      <c r="C18" s="44"/>
      <c r="D18" s="64" t="s">
        <v>2531</v>
      </c>
      <c r="E18" s="53" t="s">
        <v>80</v>
      </c>
      <c r="F18" s="46"/>
      <c r="G18" s="46"/>
      <c r="H18" s="89">
        <f>F18*G18</f>
        <v>0</v>
      </c>
    </row>
    <row r="19" spans="1:8" ht="19.2" customHeight="1" x14ac:dyDescent="0.25">
      <c r="A19" s="44"/>
      <c r="B19" s="53" t="s">
        <v>39</v>
      </c>
      <c r="C19" s="44"/>
      <c r="D19" s="64" t="s">
        <v>2529</v>
      </c>
      <c r="E19" s="53" t="s">
        <v>95</v>
      </c>
      <c r="F19" s="46"/>
      <c r="G19" s="46"/>
      <c r="H19" s="89">
        <f>F19*G19</f>
        <v>0</v>
      </c>
    </row>
    <row r="20" spans="1:8" ht="20.399999999999999" customHeight="1" x14ac:dyDescent="0.25">
      <c r="A20" s="44"/>
      <c r="B20" s="53" t="s">
        <v>59</v>
      </c>
      <c r="C20" s="44"/>
      <c r="D20" s="64" t="s">
        <v>2530</v>
      </c>
      <c r="E20" s="53" t="s">
        <v>95</v>
      </c>
      <c r="F20" s="46"/>
      <c r="G20" s="46"/>
      <c r="H20" s="89">
        <f>F20*G20</f>
        <v>0</v>
      </c>
    </row>
    <row r="21" spans="1:8" ht="26.4" x14ac:dyDescent="0.25">
      <c r="A21" s="48" t="s">
        <v>89</v>
      </c>
      <c r="B21" s="44"/>
      <c r="C21" s="44"/>
      <c r="D21" s="150" t="s">
        <v>90</v>
      </c>
      <c r="E21" s="6"/>
      <c r="F21" s="6"/>
      <c r="G21" s="6"/>
      <c r="H21" s="89"/>
    </row>
    <row r="22" spans="1:8" ht="66" x14ac:dyDescent="0.25">
      <c r="A22" s="262"/>
      <c r="B22" s="53" t="s">
        <v>37</v>
      </c>
      <c r="C22" s="262"/>
      <c r="D22" s="64" t="s">
        <v>2534</v>
      </c>
      <c r="E22" s="51" t="s">
        <v>425</v>
      </c>
      <c r="F22" s="6" t="s">
        <v>4222</v>
      </c>
      <c r="G22" s="6" t="s">
        <v>818</v>
      </c>
      <c r="H22" s="151"/>
    </row>
    <row r="23" spans="1:8" ht="26.4" x14ac:dyDescent="0.25">
      <c r="A23" s="262"/>
      <c r="B23" s="53" t="s">
        <v>39</v>
      </c>
      <c r="C23" s="262"/>
      <c r="D23" s="64" t="s">
        <v>2532</v>
      </c>
      <c r="E23" s="53" t="s">
        <v>361</v>
      </c>
      <c r="F23" s="95">
        <f>H22</f>
        <v>0</v>
      </c>
      <c r="G23" s="196"/>
      <c r="H23" s="89">
        <f>F23*G23</f>
        <v>0</v>
      </c>
    </row>
    <row r="24" spans="1:8" ht="39.6" x14ac:dyDescent="0.25">
      <c r="A24" s="262"/>
      <c r="B24" s="53" t="s">
        <v>59</v>
      </c>
      <c r="C24" s="262"/>
      <c r="D24" s="64" t="s">
        <v>2535</v>
      </c>
      <c r="E24" s="161" t="s">
        <v>33</v>
      </c>
      <c r="F24" s="6" t="s">
        <v>4220</v>
      </c>
      <c r="G24" s="6" t="s">
        <v>4221</v>
      </c>
      <c r="H24" s="151"/>
    </row>
    <row r="25" spans="1:8" ht="39.6" x14ac:dyDescent="0.25">
      <c r="A25" s="262"/>
      <c r="B25" s="53" t="s">
        <v>42</v>
      </c>
      <c r="C25" s="262"/>
      <c r="D25" s="64" t="s">
        <v>2533</v>
      </c>
      <c r="E25" s="53" t="s">
        <v>33</v>
      </c>
      <c r="F25" s="6" t="s">
        <v>4220</v>
      </c>
      <c r="G25" s="6" t="s">
        <v>4221</v>
      </c>
      <c r="H25" s="151"/>
    </row>
    <row r="26" spans="1:8" ht="26.4" x14ac:dyDescent="0.25">
      <c r="A26" s="263" t="s">
        <v>91</v>
      </c>
      <c r="B26" s="262"/>
      <c r="C26" s="262"/>
      <c r="D26" s="150" t="s">
        <v>92</v>
      </c>
      <c r="E26" s="154"/>
      <c r="F26" s="154"/>
      <c r="G26" s="154"/>
      <c r="H26" s="155"/>
    </row>
    <row r="27" spans="1:8" x14ac:dyDescent="0.25">
      <c r="A27" s="262"/>
      <c r="B27" s="53" t="s">
        <v>37</v>
      </c>
      <c r="C27" s="262"/>
      <c r="D27" s="264" t="s">
        <v>2536</v>
      </c>
      <c r="E27" s="154"/>
      <c r="F27" s="154"/>
      <c r="G27" s="154"/>
      <c r="H27" s="155"/>
    </row>
    <row r="28" spans="1:8" x14ac:dyDescent="0.25">
      <c r="A28" s="262"/>
      <c r="B28" s="53"/>
      <c r="C28" s="53" t="s">
        <v>36</v>
      </c>
      <c r="D28" s="264" t="s">
        <v>2537</v>
      </c>
      <c r="E28" s="208" t="s">
        <v>425</v>
      </c>
      <c r="F28" s="6" t="s">
        <v>4222</v>
      </c>
      <c r="G28" s="6" t="s">
        <v>818</v>
      </c>
      <c r="H28" s="151"/>
    </row>
    <row r="29" spans="1:8" x14ac:dyDescent="0.25">
      <c r="A29" s="262"/>
      <c r="B29" s="53"/>
      <c r="C29" s="53" t="s">
        <v>35</v>
      </c>
      <c r="D29" s="264" t="s">
        <v>2538</v>
      </c>
      <c r="E29" s="208" t="s">
        <v>425</v>
      </c>
      <c r="F29" s="6" t="s">
        <v>4222</v>
      </c>
      <c r="G29" s="6" t="s">
        <v>818</v>
      </c>
      <c r="H29" s="151"/>
    </row>
    <row r="30" spans="1:8" x14ac:dyDescent="0.25">
      <c r="A30" s="262"/>
      <c r="B30" s="53"/>
      <c r="C30" s="53" t="s">
        <v>49</v>
      </c>
      <c r="D30" s="264" t="s">
        <v>2539</v>
      </c>
      <c r="E30" s="208" t="s">
        <v>425</v>
      </c>
      <c r="F30" s="6" t="s">
        <v>4222</v>
      </c>
      <c r="G30" s="6" t="s">
        <v>818</v>
      </c>
      <c r="H30" s="151"/>
    </row>
    <row r="31" spans="1:8" ht="26.4" x14ac:dyDescent="0.25">
      <c r="A31" s="262"/>
      <c r="B31" s="53"/>
      <c r="C31" s="53" t="s">
        <v>2523</v>
      </c>
      <c r="D31" s="265" t="s">
        <v>2540</v>
      </c>
      <c r="E31" s="53" t="s">
        <v>361</v>
      </c>
      <c r="F31" s="138">
        <f>H28+H29+H30</f>
        <v>0</v>
      </c>
      <c r="G31" s="196"/>
      <c r="H31" s="89">
        <f>F31*G31</f>
        <v>0</v>
      </c>
    </row>
    <row r="32" spans="1:8" x14ac:dyDescent="0.25">
      <c r="A32" s="262"/>
      <c r="B32" s="53" t="s">
        <v>39</v>
      </c>
      <c r="C32" s="262"/>
      <c r="D32" s="264" t="s">
        <v>2541</v>
      </c>
      <c r="E32" s="203"/>
      <c r="F32" s="154"/>
      <c r="G32" s="154"/>
      <c r="H32" s="155"/>
    </row>
    <row r="33" spans="1:8" x14ac:dyDescent="0.25">
      <c r="A33" s="262"/>
      <c r="B33" s="53"/>
      <c r="C33" s="53" t="s">
        <v>36</v>
      </c>
      <c r="D33" s="86" t="s">
        <v>2542</v>
      </c>
      <c r="E33" s="225" t="s">
        <v>581</v>
      </c>
      <c r="F33" s="154" t="s">
        <v>4225</v>
      </c>
      <c r="G33" s="154" t="s">
        <v>4226</v>
      </c>
      <c r="H33" s="151"/>
    </row>
    <row r="34" spans="1:8" x14ac:dyDescent="0.25">
      <c r="A34" s="262"/>
      <c r="B34" s="53"/>
      <c r="C34" s="53" t="s">
        <v>35</v>
      </c>
      <c r="D34" s="86" t="s">
        <v>2543</v>
      </c>
      <c r="E34" s="225" t="s">
        <v>95</v>
      </c>
      <c r="F34" s="152"/>
      <c r="G34" s="152"/>
      <c r="H34" s="155">
        <f>F34*G34</f>
        <v>0</v>
      </c>
    </row>
    <row r="35" spans="1:8" x14ac:dyDescent="0.25">
      <c r="A35" s="262"/>
      <c r="B35" s="53" t="s">
        <v>59</v>
      </c>
      <c r="C35" s="262"/>
      <c r="D35" s="264" t="s">
        <v>4429</v>
      </c>
      <c r="E35" s="225" t="s">
        <v>425</v>
      </c>
      <c r="F35" s="6" t="s">
        <v>4222</v>
      </c>
      <c r="G35" s="6" t="s">
        <v>818</v>
      </c>
      <c r="H35" s="151"/>
    </row>
    <row r="36" spans="1:8" x14ac:dyDescent="0.25">
      <c r="A36" s="262"/>
      <c r="B36" s="53" t="s">
        <v>42</v>
      </c>
      <c r="C36" s="262"/>
      <c r="D36" s="264" t="s">
        <v>2544</v>
      </c>
      <c r="E36" s="225" t="s">
        <v>33</v>
      </c>
      <c r="F36" s="6" t="s">
        <v>4220</v>
      </c>
      <c r="G36" s="6" t="s">
        <v>4221</v>
      </c>
      <c r="H36" s="151"/>
    </row>
    <row r="37" spans="1:8" x14ac:dyDescent="0.25">
      <c r="A37" s="262" t="s">
        <v>5454</v>
      </c>
      <c r="B37" s="262"/>
      <c r="C37" s="262"/>
      <c r="D37" s="326" t="s">
        <v>5455</v>
      </c>
      <c r="E37" s="154"/>
      <c r="F37" s="154"/>
      <c r="G37" s="154"/>
      <c r="H37" s="155"/>
    </row>
    <row r="38" spans="1:8" x14ac:dyDescent="0.25">
      <c r="A38" s="263" t="s">
        <v>5456</v>
      </c>
      <c r="B38" s="262"/>
      <c r="C38" s="262"/>
      <c r="D38" s="327" t="s">
        <v>5457</v>
      </c>
      <c r="E38" s="154"/>
      <c r="F38" s="154"/>
      <c r="G38" s="154"/>
      <c r="H38" s="155"/>
    </row>
    <row r="39" spans="1:8" x14ac:dyDescent="0.25">
      <c r="A39" s="262"/>
      <c r="B39" s="263" t="s">
        <v>37</v>
      </c>
      <c r="C39" s="262"/>
      <c r="D39" s="12" t="s">
        <v>5458</v>
      </c>
      <c r="E39" s="154"/>
      <c r="F39" s="154"/>
      <c r="G39" s="154"/>
      <c r="H39" s="155"/>
    </row>
    <row r="40" spans="1:8" x14ac:dyDescent="0.25">
      <c r="A40" s="262"/>
      <c r="B40" s="262"/>
      <c r="C40" s="263" t="s">
        <v>36</v>
      </c>
      <c r="D40" s="34" t="s">
        <v>5459</v>
      </c>
      <c r="E40" s="161" t="s">
        <v>33</v>
      </c>
      <c r="F40" s="6" t="s">
        <v>4220</v>
      </c>
      <c r="G40" s="6" t="s">
        <v>4221</v>
      </c>
      <c r="H40" s="151"/>
    </row>
    <row r="41" spans="1:8" x14ac:dyDescent="0.25">
      <c r="A41" s="262"/>
      <c r="B41" s="262"/>
      <c r="C41" s="263" t="s">
        <v>35</v>
      </c>
      <c r="D41" s="34" t="s">
        <v>5460</v>
      </c>
      <c r="E41" s="161" t="s">
        <v>33</v>
      </c>
      <c r="F41" s="6" t="s">
        <v>4220</v>
      </c>
      <c r="G41" s="6" t="s">
        <v>4221</v>
      </c>
      <c r="H41" s="151"/>
    </row>
    <row r="42" spans="1:8" x14ac:dyDescent="0.25">
      <c r="A42" s="262"/>
      <c r="B42" s="262"/>
      <c r="C42" s="263" t="s">
        <v>49</v>
      </c>
      <c r="D42" s="34" t="s">
        <v>5461</v>
      </c>
      <c r="E42" s="161" t="s">
        <v>33</v>
      </c>
      <c r="F42" s="6" t="s">
        <v>4220</v>
      </c>
      <c r="G42" s="6" t="s">
        <v>4221</v>
      </c>
      <c r="H42" s="151"/>
    </row>
    <row r="43" spans="1:8" x14ac:dyDescent="0.25">
      <c r="A43" s="262"/>
      <c r="B43" s="262"/>
      <c r="C43" s="263" t="s">
        <v>2523</v>
      </c>
      <c r="D43" s="34" t="s">
        <v>5462</v>
      </c>
      <c r="E43" s="161" t="s">
        <v>33</v>
      </c>
      <c r="F43" s="6" t="s">
        <v>4220</v>
      </c>
      <c r="G43" s="6" t="s">
        <v>4221</v>
      </c>
      <c r="H43" s="151"/>
    </row>
    <row r="44" spans="1:8" x14ac:dyDescent="0.25">
      <c r="A44" s="262"/>
      <c r="B44" s="263" t="s">
        <v>39</v>
      </c>
      <c r="C44" s="262"/>
      <c r="D44" s="12" t="s">
        <v>5463</v>
      </c>
      <c r="E44" s="6"/>
      <c r="F44" s="6"/>
      <c r="G44" s="6"/>
      <c r="H44" s="155"/>
    </row>
    <row r="45" spans="1:8" x14ac:dyDescent="0.25">
      <c r="A45" s="262"/>
      <c r="B45" s="262"/>
      <c r="C45" s="263" t="s">
        <v>36</v>
      </c>
      <c r="D45" s="34" t="s">
        <v>5464</v>
      </c>
      <c r="E45" s="161" t="s">
        <v>33</v>
      </c>
      <c r="F45" s="6" t="s">
        <v>4220</v>
      </c>
      <c r="G45" s="6" t="s">
        <v>4221</v>
      </c>
      <c r="H45" s="151"/>
    </row>
    <row r="46" spans="1:8" x14ac:dyDescent="0.25">
      <c r="A46" s="262"/>
      <c r="B46" s="262"/>
      <c r="C46" s="263" t="s">
        <v>35</v>
      </c>
      <c r="D46" s="34" t="s">
        <v>5465</v>
      </c>
      <c r="E46" s="161" t="s">
        <v>33</v>
      </c>
      <c r="F46" s="6" t="s">
        <v>4220</v>
      </c>
      <c r="G46" s="6" t="s">
        <v>4221</v>
      </c>
      <c r="H46" s="151"/>
    </row>
    <row r="47" spans="1:8" x14ac:dyDescent="0.25">
      <c r="A47" s="262"/>
      <c r="B47" s="262"/>
      <c r="C47" s="263" t="s">
        <v>49</v>
      </c>
      <c r="D47" s="34" t="s">
        <v>5466</v>
      </c>
      <c r="E47" s="161" t="s">
        <v>33</v>
      </c>
      <c r="F47" s="6" t="s">
        <v>4220</v>
      </c>
      <c r="G47" s="6" t="s">
        <v>4221</v>
      </c>
      <c r="H47" s="151"/>
    </row>
    <row r="48" spans="1:8" x14ac:dyDescent="0.25">
      <c r="A48" s="262"/>
      <c r="B48" s="262"/>
      <c r="C48" s="263" t="s">
        <v>2523</v>
      </c>
      <c r="D48" s="34" t="s">
        <v>5467</v>
      </c>
      <c r="E48" s="161" t="s">
        <v>33</v>
      </c>
      <c r="F48" s="6" t="s">
        <v>4220</v>
      </c>
      <c r="G48" s="6" t="s">
        <v>4221</v>
      </c>
      <c r="H48" s="151"/>
    </row>
    <row r="49" spans="1:9" ht="26.4" x14ac:dyDescent="0.25">
      <c r="A49" s="263" t="s">
        <v>5468</v>
      </c>
      <c r="B49" s="262"/>
      <c r="C49" s="262"/>
      <c r="D49" s="328" t="s">
        <v>5469</v>
      </c>
      <c r="E49" s="6"/>
      <c r="F49" s="6"/>
      <c r="G49" s="6"/>
      <c r="H49" s="155"/>
    </row>
    <row r="50" spans="1:9" x14ac:dyDescent="0.25">
      <c r="A50" s="262"/>
      <c r="B50" s="263" t="s">
        <v>37</v>
      </c>
      <c r="C50" s="262"/>
      <c r="D50" s="12" t="s">
        <v>5470</v>
      </c>
      <c r="E50" s="161" t="s">
        <v>33</v>
      </c>
      <c r="F50" s="6" t="s">
        <v>4220</v>
      </c>
      <c r="G50" s="6" t="s">
        <v>4221</v>
      </c>
      <c r="H50" s="151"/>
    </row>
    <row r="51" spans="1:9" ht="25.5" customHeight="1" x14ac:dyDescent="0.25">
      <c r="A51" s="262"/>
      <c r="B51" s="263" t="s">
        <v>39</v>
      </c>
      <c r="C51" s="262"/>
      <c r="D51" s="329" t="s">
        <v>5471</v>
      </c>
      <c r="E51" s="161" t="s">
        <v>33</v>
      </c>
      <c r="F51" s="6" t="s">
        <v>4220</v>
      </c>
      <c r="G51" s="6" t="s">
        <v>4221</v>
      </c>
      <c r="H51" s="151"/>
    </row>
    <row r="52" spans="1:9" ht="39.6" x14ac:dyDescent="0.25">
      <c r="A52" s="262"/>
      <c r="B52" s="263" t="s">
        <v>59</v>
      </c>
      <c r="C52" s="262"/>
      <c r="D52" s="329" t="s">
        <v>5472</v>
      </c>
      <c r="E52" s="161" t="s">
        <v>33</v>
      </c>
      <c r="F52" s="6" t="s">
        <v>4220</v>
      </c>
      <c r="G52" s="6" t="s">
        <v>4221</v>
      </c>
      <c r="H52" s="151"/>
    </row>
    <row r="53" spans="1:9" x14ac:dyDescent="0.25">
      <c r="A53" s="263" t="s">
        <v>5473</v>
      </c>
      <c r="B53" s="262"/>
      <c r="C53" s="262"/>
      <c r="D53" s="327" t="s">
        <v>5474</v>
      </c>
      <c r="E53" s="154"/>
      <c r="F53" s="154"/>
      <c r="G53" s="154"/>
      <c r="H53" s="155"/>
    </row>
    <row r="54" spans="1:9" x14ac:dyDescent="0.25">
      <c r="A54" s="262"/>
      <c r="B54" s="263" t="s">
        <v>37</v>
      </c>
      <c r="C54" s="262"/>
      <c r="D54" s="12" t="s">
        <v>5475</v>
      </c>
      <c r="E54" s="161" t="s">
        <v>33</v>
      </c>
      <c r="F54" s="6" t="s">
        <v>4220</v>
      </c>
      <c r="G54" s="6" t="s">
        <v>4221</v>
      </c>
      <c r="H54" s="151"/>
    </row>
    <row r="55" spans="1:9" x14ac:dyDescent="0.25">
      <c r="A55" s="262"/>
      <c r="B55" s="263" t="s">
        <v>39</v>
      </c>
      <c r="C55" s="262"/>
      <c r="D55" s="12" t="s">
        <v>5476</v>
      </c>
      <c r="E55" s="161" t="s">
        <v>33</v>
      </c>
      <c r="F55" s="6" t="s">
        <v>4220</v>
      </c>
      <c r="G55" s="6" t="s">
        <v>4221</v>
      </c>
      <c r="H55" s="151"/>
    </row>
    <row r="56" spans="1:9" x14ac:dyDescent="0.25">
      <c r="A56" s="262"/>
      <c r="B56" s="263" t="s">
        <v>59</v>
      </c>
      <c r="C56" s="262"/>
      <c r="D56" s="12" t="s">
        <v>5477</v>
      </c>
      <c r="E56" s="161" t="s">
        <v>33</v>
      </c>
      <c r="F56" s="6" t="s">
        <v>4220</v>
      </c>
      <c r="G56" s="6" t="s">
        <v>4221</v>
      </c>
      <c r="H56" s="151"/>
    </row>
    <row r="57" spans="1:9" ht="26.4" x14ac:dyDescent="0.25">
      <c r="A57" s="262"/>
      <c r="B57" s="263" t="s">
        <v>42</v>
      </c>
      <c r="C57" s="262"/>
      <c r="D57" s="329" t="s">
        <v>5478</v>
      </c>
      <c r="E57" s="161" t="s">
        <v>33</v>
      </c>
      <c r="F57" s="6" t="s">
        <v>4220</v>
      </c>
      <c r="G57" s="6" t="s">
        <v>4221</v>
      </c>
      <c r="H57" s="151"/>
    </row>
    <row r="58" spans="1:9" x14ac:dyDescent="0.25">
      <c r="A58" s="263" t="s">
        <v>5479</v>
      </c>
      <c r="B58" s="262"/>
      <c r="C58" s="262"/>
      <c r="D58" s="327" t="s">
        <v>5480</v>
      </c>
      <c r="E58" s="154"/>
      <c r="F58" s="154"/>
      <c r="G58" s="154"/>
      <c r="H58" s="155"/>
    </row>
    <row r="59" spans="1:9" x14ac:dyDescent="0.25">
      <c r="A59" s="262"/>
      <c r="B59" s="263" t="s">
        <v>37</v>
      </c>
      <c r="C59" s="262"/>
      <c r="D59" s="12" t="s">
        <v>5481</v>
      </c>
      <c r="E59" s="154"/>
      <c r="F59" s="154"/>
      <c r="G59" s="154"/>
      <c r="H59" s="155"/>
    </row>
    <row r="60" spans="1:9" x14ac:dyDescent="0.25">
      <c r="A60" s="262"/>
      <c r="B60" s="262"/>
      <c r="C60" s="263" t="s">
        <v>36</v>
      </c>
      <c r="D60" s="34" t="s">
        <v>5482</v>
      </c>
      <c r="E60" s="335" t="s">
        <v>5486</v>
      </c>
      <c r="F60" s="331"/>
      <c r="G60" s="331"/>
      <c r="H60" s="332"/>
      <c r="I60" s="334" t="s">
        <v>5490</v>
      </c>
    </row>
    <row r="61" spans="1:9" x14ac:dyDescent="0.25">
      <c r="A61" s="262"/>
      <c r="B61" s="262"/>
      <c r="C61" s="263" t="s">
        <v>35</v>
      </c>
      <c r="D61" s="34" t="s">
        <v>5483</v>
      </c>
      <c r="E61" s="333" t="s">
        <v>5486</v>
      </c>
      <c r="F61" s="331"/>
      <c r="G61" s="331"/>
      <c r="H61" s="332"/>
    </row>
    <row r="62" spans="1:9" x14ac:dyDescent="0.25">
      <c r="A62" s="262"/>
      <c r="B62" s="262"/>
      <c r="C62" s="263" t="s">
        <v>49</v>
      </c>
      <c r="D62" s="34" t="s">
        <v>5484</v>
      </c>
      <c r="E62" s="330" t="s">
        <v>5486</v>
      </c>
      <c r="F62" s="331"/>
      <c r="G62" s="331"/>
      <c r="H62" s="332"/>
    </row>
    <row r="63" spans="1:9" x14ac:dyDescent="0.25">
      <c r="A63" s="262"/>
      <c r="B63" s="262"/>
      <c r="C63" s="263" t="s">
        <v>2523</v>
      </c>
      <c r="D63" s="34" t="s">
        <v>5485</v>
      </c>
      <c r="E63" s="335" t="s">
        <v>5486</v>
      </c>
      <c r="F63" s="331"/>
      <c r="G63" s="331"/>
      <c r="H63" s="332"/>
    </row>
    <row r="64" spans="1:9" x14ac:dyDescent="0.25">
      <c r="A64" s="262"/>
      <c r="B64" s="263" t="s">
        <v>39</v>
      </c>
      <c r="C64" s="263" t="s">
        <v>36</v>
      </c>
      <c r="D64" s="34" t="s">
        <v>5487</v>
      </c>
      <c r="E64" s="51" t="s">
        <v>425</v>
      </c>
      <c r="F64" s="6" t="s">
        <v>4222</v>
      </c>
      <c r="G64" s="6" t="s">
        <v>818</v>
      </c>
      <c r="H64" s="151"/>
    </row>
    <row r="65" spans="1:8" ht="26.4" x14ac:dyDescent="0.25">
      <c r="A65" s="262"/>
      <c r="B65" s="262"/>
      <c r="C65" s="263" t="s">
        <v>35</v>
      </c>
      <c r="D65" s="34" t="s">
        <v>5488</v>
      </c>
      <c r="E65" s="53" t="s">
        <v>361</v>
      </c>
      <c r="F65" s="95">
        <f>H64</f>
        <v>0</v>
      </c>
      <c r="G65" s="196"/>
      <c r="H65" s="89">
        <f>F65*G65</f>
        <v>0</v>
      </c>
    </row>
    <row r="66" spans="1:8" x14ac:dyDescent="0.25">
      <c r="A66" s="263" t="s">
        <v>5489</v>
      </c>
      <c r="B66" s="262"/>
      <c r="C66" s="262"/>
      <c r="D66" s="327" t="s">
        <v>5491</v>
      </c>
      <c r="E66" s="154"/>
      <c r="F66" s="154"/>
      <c r="G66" s="154"/>
      <c r="H66" s="155"/>
    </row>
    <row r="67" spans="1:8" x14ac:dyDescent="0.25">
      <c r="A67" s="262"/>
      <c r="B67" s="263" t="s">
        <v>37</v>
      </c>
      <c r="C67" s="262"/>
      <c r="D67" s="34" t="s">
        <v>5492</v>
      </c>
      <c r="E67" s="161" t="s">
        <v>33</v>
      </c>
      <c r="F67" s="6" t="s">
        <v>4220</v>
      </c>
      <c r="G67" s="6" t="s">
        <v>4221</v>
      </c>
      <c r="H67" s="151"/>
    </row>
    <row r="68" spans="1:8" x14ac:dyDescent="0.25">
      <c r="A68" s="262"/>
      <c r="B68" s="263" t="s">
        <v>39</v>
      </c>
      <c r="C68" s="262"/>
      <c r="D68" s="12" t="s">
        <v>5493</v>
      </c>
      <c r="E68" s="161" t="s">
        <v>33</v>
      </c>
      <c r="F68" s="6" t="s">
        <v>4220</v>
      </c>
      <c r="G68" s="6" t="s">
        <v>4221</v>
      </c>
      <c r="H68" s="151"/>
    </row>
    <row r="69" spans="1:8" x14ac:dyDescent="0.25">
      <c r="A69" s="262"/>
      <c r="B69" s="263" t="s">
        <v>59</v>
      </c>
      <c r="C69" s="262"/>
      <c r="D69" s="12" t="s">
        <v>5494</v>
      </c>
      <c r="E69" s="161" t="s">
        <v>33</v>
      </c>
      <c r="F69" s="6" t="s">
        <v>4220</v>
      </c>
      <c r="G69" s="6" t="s">
        <v>4221</v>
      </c>
      <c r="H69" s="151"/>
    </row>
    <row r="70" spans="1:8" x14ac:dyDescent="0.25">
      <c r="A70" s="262"/>
      <c r="B70" s="263" t="s">
        <v>42</v>
      </c>
      <c r="C70" s="262"/>
      <c r="D70" s="12" t="s">
        <v>5495</v>
      </c>
      <c r="E70" s="161" t="s">
        <v>33</v>
      </c>
      <c r="F70" s="6" t="s">
        <v>4220</v>
      </c>
      <c r="G70" s="6" t="s">
        <v>4221</v>
      </c>
      <c r="H70" s="151"/>
    </row>
    <row r="71" spans="1:8" x14ac:dyDescent="0.25">
      <c r="A71" s="262"/>
      <c r="B71" s="263" t="s">
        <v>43</v>
      </c>
      <c r="C71" s="262"/>
      <c r="D71" s="12" t="s">
        <v>5496</v>
      </c>
      <c r="E71" s="161" t="s">
        <v>33</v>
      </c>
      <c r="F71" s="6" t="s">
        <v>4220</v>
      </c>
      <c r="G71" s="6" t="s">
        <v>4221</v>
      </c>
      <c r="H71" s="151"/>
    </row>
    <row r="72" spans="1:8" x14ac:dyDescent="0.25">
      <c r="A72" s="263" t="s">
        <v>5497</v>
      </c>
      <c r="B72" s="262"/>
      <c r="C72" s="262"/>
      <c r="D72" s="327" t="s">
        <v>5498</v>
      </c>
      <c r="E72" s="161" t="s">
        <v>33</v>
      </c>
      <c r="F72" s="6" t="s">
        <v>4220</v>
      </c>
      <c r="G72" s="6" t="s">
        <v>4221</v>
      </c>
      <c r="H72" s="151"/>
    </row>
    <row r="73" spans="1:8" ht="26.4" x14ac:dyDescent="0.25">
      <c r="A73" s="263" t="s">
        <v>5499</v>
      </c>
      <c r="B73" s="262"/>
      <c r="C73" s="262"/>
      <c r="D73" s="328" t="s">
        <v>5500</v>
      </c>
      <c r="E73" s="154"/>
      <c r="F73" s="154"/>
      <c r="G73" s="154"/>
      <c r="H73" s="155"/>
    </row>
    <row r="74" spans="1:8" x14ac:dyDescent="0.25">
      <c r="A74" s="262"/>
      <c r="B74" s="263" t="s">
        <v>37</v>
      </c>
      <c r="C74" s="263" t="s">
        <v>36</v>
      </c>
      <c r="D74" s="34" t="s">
        <v>5501</v>
      </c>
      <c r="E74" s="225" t="s">
        <v>581</v>
      </c>
      <c r="F74" s="154" t="s">
        <v>4225</v>
      </c>
      <c r="G74" s="154" t="s">
        <v>4226</v>
      </c>
      <c r="H74" s="151"/>
    </row>
    <row r="75" spans="1:8" ht="26.4" x14ac:dyDescent="0.25">
      <c r="A75" s="262"/>
      <c r="B75" s="262"/>
      <c r="C75" s="263" t="s">
        <v>35</v>
      </c>
      <c r="D75" s="34" t="s">
        <v>5502</v>
      </c>
      <c r="E75" s="53" t="s">
        <v>361</v>
      </c>
      <c r="F75" s="95">
        <f>H74</f>
        <v>0</v>
      </c>
      <c r="G75" s="196"/>
      <c r="H75" s="89">
        <f>F75*G75</f>
        <v>0</v>
      </c>
    </row>
    <row r="76" spans="1:8" x14ac:dyDescent="0.25">
      <c r="A76" s="262"/>
      <c r="B76" s="263" t="s">
        <v>39</v>
      </c>
      <c r="C76" s="263" t="s">
        <v>36</v>
      </c>
      <c r="D76" s="34" t="s">
        <v>5503</v>
      </c>
      <c r="E76" s="225" t="s">
        <v>581</v>
      </c>
      <c r="F76" s="154" t="s">
        <v>4225</v>
      </c>
      <c r="G76" s="154" t="s">
        <v>4226</v>
      </c>
      <c r="H76" s="151"/>
    </row>
    <row r="77" spans="1:8" ht="26.4" x14ac:dyDescent="0.25">
      <c r="A77" s="262"/>
      <c r="B77" s="262"/>
      <c r="C77" s="263" t="s">
        <v>35</v>
      </c>
      <c r="D77" s="34" t="s">
        <v>5504</v>
      </c>
      <c r="E77" s="53" t="s">
        <v>361</v>
      </c>
      <c r="F77" s="95">
        <f>H76</f>
        <v>0</v>
      </c>
      <c r="G77" s="196"/>
      <c r="H77" s="89">
        <f>F77*G77</f>
        <v>0</v>
      </c>
    </row>
    <row r="78" spans="1:8" x14ac:dyDescent="0.25">
      <c r="A78" s="263" t="s">
        <v>5505</v>
      </c>
      <c r="B78" s="262"/>
      <c r="C78" s="262"/>
      <c r="D78" s="327" t="s">
        <v>5506</v>
      </c>
      <c r="E78" s="161" t="s">
        <v>33</v>
      </c>
      <c r="F78" s="6" t="s">
        <v>4220</v>
      </c>
      <c r="G78" s="6" t="s">
        <v>4221</v>
      </c>
      <c r="H78" s="151"/>
    </row>
    <row r="79" spans="1:8" x14ac:dyDescent="0.25">
      <c r="A79" s="263" t="s">
        <v>5507</v>
      </c>
      <c r="B79" s="262"/>
      <c r="C79" s="262"/>
      <c r="D79" s="327" t="s">
        <v>5508</v>
      </c>
      <c r="E79" s="161" t="s">
        <v>33</v>
      </c>
      <c r="F79" s="6" t="s">
        <v>4220</v>
      </c>
      <c r="G79" s="6" t="s">
        <v>4221</v>
      </c>
      <c r="H79" s="151"/>
    </row>
    <row r="80" spans="1:8" x14ac:dyDescent="0.25">
      <c r="A80" s="263" t="s">
        <v>5509</v>
      </c>
      <c r="B80" s="262"/>
      <c r="C80" s="262"/>
      <c r="D80" s="327" t="s">
        <v>5510</v>
      </c>
      <c r="E80" s="154"/>
      <c r="F80" s="154"/>
      <c r="G80" s="154"/>
      <c r="H80" s="155"/>
    </row>
    <row r="81" spans="1:9" ht="52.8" x14ac:dyDescent="0.25">
      <c r="A81" s="262"/>
      <c r="B81" s="263" t="s">
        <v>37</v>
      </c>
      <c r="C81" s="262"/>
      <c r="D81" s="329" t="s">
        <v>5511</v>
      </c>
      <c r="E81" s="51" t="s">
        <v>425</v>
      </c>
      <c r="F81" s="6" t="s">
        <v>4222</v>
      </c>
      <c r="G81" s="6" t="s">
        <v>818</v>
      </c>
      <c r="H81" s="151"/>
      <c r="I81" s="264" t="s">
        <v>5519</v>
      </c>
    </row>
    <row r="82" spans="1:9" ht="26.4" x14ac:dyDescent="0.25">
      <c r="A82" s="262"/>
      <c r="B82" s="263" t="s">
        <v>39</v>
      </c>
      <c r="C82" s="262"/>
      <c r="D82" s="329" t="s">
        <v>5512</v>
      </c>
      <c r="E82" s="53" t="s">
        <v>361</v>
      </c>
      <c r="F82" s="95">
        <f>H81</f>
        <v>0</v>
      </c>
      <c r="G82" s="196"/>
      <c r="H82" s="89">
        <f>F82*G82</f>
        <v>0</v>
      </c>
      <c r="I82" s="264" t="s">
        <v>5520</v>
      </c>
    </row>
    <row r="83" spans="1:9" ht="39.6" x14ac:dyDescent="0.25">
      <c r="A83" s="262"/>
      <c r="B83" s="263" t="s">
        <v>59</v>
      </c>
      <c r="C83" s="262"/>
      <c r="D83" s="329" t="s">
        <v>5513</v>
      </c>
      <c r="E83" s="161" t="s">
        <v>33</v>
      </c>
      <c r="F83" s="6" t="s">
        <v>4220</v>
      </c>
      <c r="G83" s="6" t="s">
        <v>4221</v>
      </c>
      <c r="H83" s="151"/>
      <c r="I83" s="264" t="s">
        <v>5517</v>
      </c>
    </row>
    <row r="84" spans="1:9" ht="39.6" x14ac:dyDescent="0.25">
      <c r="A84" s="262"/>
      <c r="B84" s="263" t="s">
        <v>42</v>
      </c>
      <c r="C84" s="262"/>
      <c r="D84" s="329" t="s">
        <v>5514</v>
      </c>
      <c r="E84" s="161" t="s">
        <v>33</v>
      </c>
      <c r="F84" s="6" t="s">
        <v>4220</v>
      </c>
      <c r="G84" s="6" t="s">
        <v>4221</v>
      </c>
      <c r="H84" s="151"/>
      <c r="I84" s="264" t="s">
        <v>5518</v>
      </c>
    </row>
    <row r="85" spans="1:9" x14ac:dyDescent="0.25">
      <c r="A85" s="77" t="s">
        <v>34</v>
      </c>
      <c r="B85" s="266"/>
      <c r="C85" s="266"/>
      <c r="D85" s="168"/>
      <c r="E85" s="268"/>
      <c r="F85" s="269"/>
      <c r="G85" s="269"/>
      <c r="H85" s="271">
        <f>SUM(H5:H84)</f>
        <v>0</v>
      </c>
    </row>
  </sheetData>
  <mergeCells count="2">
    <mergeCell ref="A1:D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6DEA1-1C9C-47E3-B74E-B35807FCEE3C}">
  <sheetPr codeName="Sheet97">
    <tabColor theme="9" tint="0.79998168889431442"/>
  </sheetPr>
  <dimension ref="A1:L126"/>
  <sheetViews>
    <sheetView workbookViewId="0">
      <selection sqref="A1:B1"/>
    </sheetView>
  </sheetViews>
  <sheetFormatPr defaultColWidth="9.109375" defaultRowHeight="13.2" x14ac:dyDescent="0.25"/>
  <cols>
    <col min="1" max="1" width="9.109375" style="12"/>
    <col min="2" max="2" width="72.44140625" style="12" customWidth="1"/>
    <col min="3" max="3" width="21.5546875" style="18" customWidth="1"/>
    <col min="4" max="4" width="20.6640625" style="18" customWidth="1"/>
    <col min="5" max="9" width="9.109375" style="12"/>
    <col min="10" max="12" width="24.33203125" style="597" customWidth="1"/>
    <col min="13" max="16384" width="9.109375" style="12"/>
  </cols>
  <sheetData>
    <row r="1" spans="1:12" x14ac:dyDescent="0.25">
      <c r="A1" s="768" t="s">
        <v>6845</v>
      </c>
      <c r="B1" s="768"/>
      <c r="J1" s="598" t="s">
        <v>6684</v>
      </c>
      <c r="K1" s="598" t="s">
        <v>6685</v>
      </c>
      <c r="L1" s="598" t="s">
        <v>6686</v>
      </c>
    </row>
    <row r="2" spans="1:12" ht="12.75" customHeight="1" x14ac:dyDescent="0.25">
      <c r="A2" s="36"/>
      <c r="B2" s="36"/>
      <c r="J2" s="778" t="s">
        <v>6732</v>
      </c>
      <c r="K2" s="778"/>
      <c r="L2" s="778"/>
    </row>
    <row r="3" spans="1:12" x14ac:dyDescent="0.25">
      <c r="A3" s="770" t="s">
        <v>4206</v>
      </c>
      <c r="B3" s="770"/>
      <c r="J3" s="778"/>
      <c r="K3" s="778"/>
      <c r="L3" s="778"/>
    </row>
    <row r="4" spans="1:12" x14ac:dyDescent="0.25">
      <c r="A4" s="18" t="s">
        <v>96</v>
      </c>
      <c r="B4" s="37" t="s">
        <v>38</v>
      </c>
      <c r="C4" s="599">
        <f>'C1.2 (A1)'!H82</f>
        <v>56559000</v>
      </c>
      <c r="J4" s="778"/>
      <c r="K4" s="778"/>
      <c r="L4" s="778"/>
    </row>
    <row r="5" spans="1:12" x14ac:dyDescent="0.25">
      <c r="A5" s="18" t="s">
        <v>200</v>
      </c>
      <c r="B5" s="37" t="s">
        <v>201</v>
      </c>
      <c r="C5" s="599">
        <f>'C1.3 (A1)'!H22</f>
        <v>215000</v>
      </c>
    </row>
    <row r="6" spans="1:12" x14ac:dyDescent="0.25">
      <c r="A6" s="18" t="s">
        <v>210</v>
      </c>
      <c r="B6" s="37" t="s">
        <v>211</v>
      </c>
      <c r="C6" s="599">
        <f>'C1.4 (A1)'!G84</f>
        <v>4920000</v>
      </c>
    </row>
    <row r="7" spans="1:12" x14ac:dyDescent="0.25">
      <c r="A7" s="18" t="s">
        <v>389</v>
      </c>
      <c r="B7" s="37" t="s">
        <v>390</v>
      </c>
      <c r="C7" s="599">
        <f>'C1.5 (A1)'!I85</f>
        <v>90000</v>
      </c>
    </row>
    <row r="8" spans="1:12" x14ac:dyDescent="0.25">
      <c r="A8" s="18" t="s">
        <v>477</v>
      </c>
      <c r="B8" s="37" t="s">
        <v>7</v>
      </c>
      <c r="C8" s="599">
        <f>'C1.6 (A1)'!G21</f>
        <v>0</v>
      </c>
    </row>
    <row r="9" spans="1:12" x14ac:dyDescent="0.25">
      <c r="A9" s="18" t="s">
        <v>531</v>
      </c>
      <c r="B9" s="37" t="s">
        <v>532</v>
      </c>
      <c r="C9" s="600">
        <f>'C1.7 (A1)'!H18</f>
        <v>0</v>
      </c>
      <c r="D9" s="599">
        <f>SUM(C4:C9)</f>
        <v>61784000</v>
      </c>
    </row>
    <row r="10" spans="1:12" x14ac:dyDescent="0.25">
      <c r="A10" s="18"/>
      <c r="B10" s="37"/>
      <c r="C10" s="599"/>
    </row>
    <row r="11" spans="1:12" x14ac:dyDescent="0.25">
      <c r="A11" s="768" t="s">
        <v>4205</v>
      </c>
      <c r="B11" s="768"/>
      <c r="C11" s="599"/>
    </row>
    <row r="12" spans="1:12" x14ac:dyDescent="0.25">
      <c r="A12" s="18" t="s">
        <v>550</v>
      </c>
      <c r="B12" s="37" t="s">
        <v>551</v>
      </c>
      <c r="C12" s="599">
        <f>'C2.1 (A1)'!H29</f>
        <v>2260000</v>
      </c>
    </row>
    <row r="13" spans="1:12" x14ac:dyDescent="0.25">
      <c r="A13" s="18" t="s">
        <v>707</v>
      </c>
      <c r="B13" s="37" t="s">
        <v>708</v>
      </c>
      <c r="C13" s="600">
        <f>'C2.2 (A1)'!H22</f>
        <v>0</v>
      </c>
      <c r="D13" s="599">
        <f>SUM(C12:C15)</f>
        <v>2260000</v>
      </c>
    </row>
    <row r="14" spans="1:12" hidden="1" x14ac:dyDescent="0.25">
      <c r="A14" s="18" t="s">
        <v>766</v>
      </c>
      <c r="B14" s="37" t="s">
        <v>767</v>
      </c>
      <c r="C14" s="599">
        <f>'C2.3'!H226</f>
        <v>0</v>
      </c>
    </row>
    <row r="15" spans="1:12" hidden="1" x14ac:dyDescent="0.25">
      <c r="A15" s="18" t="s">
        <v>928</v>
      </c>
      <c r="B15" s="37" t="s">
        <v>929</v>
      </c>
      <c r="C15" s="600">
        <f>'C2.4'!H26</f>
        <v>0</v>
      </c>
    </row>
    <row r="16" spans="1:12" x14ac:dyDescent="0.25">
      <c r="A16" s="18"/>
      <c r="B16" s="37"/>
      <c r="C16" s="599"/>
    </row>
    <row r="17" spans="1:4" x14ac:dyDescent="0.25">
      <c r="A17" s="768" t="s">
        <v>4207</v>
      </c>
      <c r="B17" s="768"/>
      <c r="C17" s="599"/>
    </row>
    <row r="18" spans="1:4" x14ac:dyDescent="0.25">
      <c r="A18" s="18" t="s">
        <v>949</v>
      </c>
      <c r="B18" s="37" t="s">
        <v>8</v>
      </c>
      <c r="C18" s="599">
        <f>'C3.1 (A1)'!H59</f>
        <v>32000</v>
      </c>
    </row>
    <row r="19" spans="1:4" x14ac:dyDescent="0.25">
      <c r="A19" s="18" t="s">
        <v>1050</v>
      </c>
      <c r="B19" s="37" t="s">
        <v>1051</v>
      </c>
      <c r="C19" s="599">
        <f>'C3.2 (A1)'!I80</f>
        <v>0</v>
      </c>
    </row>
    <row r="20" spans="1:4" ht="39.6" x14ac:dyDescent="0.25">
      <c r="A20" s="18" t="s">
        <v>1156</v>
      </c>
      <c r="B20" s="37" t="s">
        <v>1157</v>
      </c>
      <c r="C20" s="600">
        <f>'C3.3 (A1)'!H56</f>
        <v>0</v>
      </c>
      <c r="D20" s="599">
        <f>SUM(C18:C20)</f>
        <v>32000</v>
      </c>
    </row>
    <row r="21" spans="1:4" x14ac:dyDescent="0.25">
      <c r="A21" s="18"/>
      <c r="B21" s="37"/>
      <c r="C21" s="599"/>
    </row>
    <row r="22" spans="1:4" x14ac:dyDescent="0.25">
      <c r="A22" s="768" t="s">
        <v>4208</v>
      </c>
      <c r="B22" s="768"/>
      <c r="C22" s="599"/>
    </row>
    <row r="23" spans="1:4" x14ac:dyDescent="0.25">
      <c r="A23" s="18" t="s">
        <v>1212</v>
      </c>
      <c r="B23" s="37" t="s">
        <v>22</v>
      </c>
      <c r="C23" s="599">
        <f>'C4.1 (A1)'!H53</f>
        <v>0</v>
      </c>
    </row>
    <row r="24" spans="1:4" x14ac:dyDescent="0.25">
      <c r="A24" s="18" t="s">
        <v>1336</v>
      </c>
      <c r="B24" s="37" t="s">
        <v>1337</v>
      </c>
      <c r="C24" s="599">
        <f>'C4.2 (A1)'!H27</f>
        <v>0</v>
      </c>
    </row>
    <row r="25" spans="1:4" x14ac:dyDescent="0.25">
      <c r="A25" s="18" t="s">
        <v>1418</v>
      </c>
      <c r="B25" s="37" t="s">
        <v>1419</v>
      </c>
      <c r="C25" s="599">
        <f>'C4.3 (A1)'!I38</f>
        <v>0</v>
      </c>
    </row>
    <row r="26" spans="1:4" x14ac:dyDescent="0.25">
      <c r="A26" s="18" t="s">
        <v>1550</v>
      </c>
      <c r="B26" s="37" t="s">
        <v>1551</v>
      </c>
      <c r="C26" s="600">
        <f>'C4.4 (A1)'!H14</f>
        <v>0</v>
      </c>
      <c r="D26" s="599">
        <f>SUM(C23:C26)</f>
        <v>0</v>
      </c>
    </row>
    <row r="27" spans="1:4" x14ac:dyDescent="0.25">
      <c r="A27" s="18"/>
      <c r="B27" s="37"/>
      <c r="C27" s="599"/>
    </row>
    <row r="28" spans="1:4" x14ac:dyDescent="0.25">
      <c r="A28" s="768" t="s">
        <v>4209</v>
      </c>
      <c r="B28" s="768"/>
      <c r="C28" s="599"/>
    </row>
    <row r="29" spans="1:4" x14ac:dyDescent="0.25">
      <c r="A29" s="18" t="s">
        <v>1614</v>
      </c>
      <c r="B29" s="37" t="s">
        <v>1615</v>
      </c>
      <c r="C29" s="599">
        <f>'C5.1 (A1)'!I27</f>
        <v>0</v>
      </c>
    </row>
    <row r="30" spans="1:4" x14ac:dyDescent="0.25">
      <c r="A30" s="18" t="s">
        <v>1704</v>
      </c>
      <c r="B30" s="37" t="s">
        <v>1705</v>
      </c>
      <c r="C30" s="599">
        <f>'C5.2 (A1)'!H14</f>
        <v>0</v>
      </c>
    </row>
    <row r="31" spans="1:4" x14ac:dyDescent="0.25">
      <c r="A31" s="18" t="s">
        <v>1753</v>
      </c>
      <c r="B31" s="37" t="s">
        <v>1754</v>
      </c>
      <c r="C31" s="599">
        <f>'C5.3 (A1)'!H31</f>
        <v>110000</v>
      </c>
    </row>
    <row r="32" spans="1:4" x14ac:dyDescent="0.25">
      <c r="A32" s="18" t="s">
        <v>1815</v>
      </c>
      <c r="B32" s="37" t="s">
        <v>1816</v>
      </c>
      <c r="C32" s="599">
        <f>'C5.4 (A1)'!H19</f>
        <v>0</v>
      </c>
    </row>
    <row r="33" spans="1:4" x14ac:dyDescent="0.25">
      <c r="A33" s="18" t="s">
        <v>1866</v>
      </c>
      <c r="B33" s="37" t="s">
        <v>1867</v>
      </c>
      <c r="C33" s="600">
        <f>'C5.5 (A1)'!I29</f>
        <v>0</v>
      </c>
      <c r="D33" s="599">
        <f>SUM(C29:C33)</f>
        <v>110000</v>
      </c>
    </row>
    <row r="34" spans="1:4" x14ac:dyDescent="0.25">
      <c r="A34" s="18"/>
      <c r="B34" s="37"/>
      <c r="C34" s="599"/>
    </row>
    <row r="35" spans="1:4" x14ac:dyDescent="0.25">
      <c r="A35" s="768" t="s">
        <v>4210</v>
      </c>
      <c r="B35" s="768"/>
      <c r="C35" s="599"/>
    </row>
    <row r="36" spans="1:4" hidden="1" x14ac:dyDescent="0.25">
      <c r="A36" s="18" t="s">
        <v>1971</v>
      </c>
      <c r="B36" s="37" t="s">
        <v>1972</v>
      </c>
      <c r="C36" s="599">
        <f>'C6.1'!H52</f>
        <v>0</v>
      </c>
    </row>
    <row r="37" spans="1:4" x14ac:dyDescent="0.25">
      <c r="A37" s="18" t="s">
        <v>2021</v>
      </c>
      <c r="B37" s="37" t="s">
        <v>2022</v>
      </c>
      <c r="C37" s="600">
        <f>'C6.2 (A1)'!G10</f>
        <v>0</v>
      </c>
      <c r="D37" s="599">
        <f>SUM(C36:C37)</f>
        <v>0</v>
      </c>
    </row>
    <row r="38" spans="1:4" x14ac:dyDescent="0.25">
      <c r="A38" s="18"/>
      <c r="B38" s="37"/>
      <c r="C38" s="599"/>
    </row>
    <row r="39" spans="1:4" hidden="1" x14ac:dyDescent="0.25">
      <c r="A39" s="768" t="s">
        <v>4211</v>
      </c>
      <c r="B39" s="768"/>
      <c r="C39" s="599"/>
    </row>
    <row r="40" spans="1:4" hidden="1" x14ac:dyDescent="0.25">
      <c r="A40" s="18" t="s">
        <v>2036</v>
      </c>
      <c r="B40" s="37" t="s">
        <v>2037</v>
      </c>
      <c r="C40" s="599">
        <f>'C7.1'!G16</f>
        <v>0</v>
      </c>
    </row>
    <row r="41" spans="1:4" ht="26.4" hidden="1" x14ac:dyDescent="0.25">
      <c r="A41" s="18" t="s">
        <v>2054</v>
      </c>
      <c r="B41" s="37" t="s">
        <v>2055</v>
      </c>
      <c r="C41" s="599">
        <f>'C7.2'!H38</f>
        <v>0</v>
      </c>
    </row>
    <row r="42" spans="1:4" hidden="1" x14ac:dyDescent="0.25">
      <c r="A42" s="18" t="s">
        <v>2073</v>
      </c>
      <c r="B42" s="37" t="s">
        <v>2074</v>
      </c>
      <c r="C42" s="599">
        <f>'C7.3'!G48</f>
        <v>0</v>
      </c>
    </row>
    <row r="43" spans="1:4" hidden="1" x14ac:dyDescent="0.25">
      <c r="A43" s="18" t="s">
        <v>2130</v>
      </c>
      <c r="B43" s="37" t="s">
        <v>2131</v>
      </c>
      <c r="C43" s="599">
        <f>'C7.4'!G8</f>
        <v>0</v>
      </c>
    </row>
    <row r="44" spans="1:4" hidden="1" x14ac:dyDescent="0.25">
      <c r="A44" s="18" t="s">
        <v>2137</v>
      </c>
      <c r="B44" s="37" t="s">
        <v>2135</v>
      </c>
      <c r="C44" s="599">
        <f>'C7.5'!G9</f>
        <v>0</v>
      </c>
    </row>
    <row r="45" spans="1:4" hidden="1" x14ac:dyDescent="0.25">
      <c r="A45" s="18" t="s">
        <v>2138</v>
      </c>
      <c r="B45" s="37" t="s">
        <v>2139</v>
      </c>
      <c r="C45" s="600">
        <f>'C7.6'!G9</f>
        <v>0</v>
      </c>
      <c r="D45" s="599">
        <f>SUM(C40:C45)</f>
        <v>0</v>
      </c>
    </row>
    <row r="46" spans="1:4" hidden="1" x14ac:dyDescent="0.25">
      <c r="A46" s="18"/>
      <c r="B46" s="37"/>
      <c r="C46" s="599"/>
    </row>
    <row r="47" spans="1:4" x14ac:dyDescent="0.25">
      <c r="A47" s="768" t="s">
        <v>4212</v>
      </c>
      <c r="B47" s="768"/>
      <c r="C47" s="599"/>
    </row>
    <row r="48" spans="1:4" x14ac:dyDescent="0.25">
      <c r="A48" s="18" t="s">
        <v>2141</v>
      </c>
      <c r="B48" s="37" t="s">
        <v>27</v>
      </c>
      <c r="C48" s="600">
        <f>'C8.1 (A1)'!G14</f>
        <v>0</v>
      </c>
      <c r="D48" s="599">
        <f>SUM(C48:C56)</f>
        <v>0</v>
      </c>
    </row>
    <row r="49" spans="1:4" hidden="1" x14ac:dyDescent="0.25">
      <c r="A49" s="18" t="s">
        <v>2158</v>
      </c>
      <c r="B49" s="37" t="s">
        <v>2159</v>
      </c>
      <c r="C49" s="599">
        <f>'C8.2'!H22</f>
        <v>0</v>
      </c>
    </row>
    <row r="50" spans="1:4" hidden="1" x14ac:dyDescent="0.25">
      <c r="A50" s="18" t="s">
        <v>2173</v>
      </c>
      <c r="B50" s="37" t="s">
        <v>2174</v>
      </c>
      <c r="C50" s="599">
        <f>'C8.3'!G12</f>
        <v>0</v>
      </c>
    </row>
    <row r="51" spans="1:4" hidden="1" x14ac:dyDescent="0.25">
      <c r="A51" s="18" t="s">
        <v>2180</v>
      </c>
      <c r="B51" s="37" t="s">
        <v>2181</v>
      </c>
      <c r="C51" s="599">
        <f>'C8.4'!H16</f>
        <v>0</v>
      </c>
    </row>
    <row r="52" spans="1:4" hidden="1" x14ac:dyDescent="0.25">
      <c r="A52" s="18" t="s">
        <v>2187</v>
      </c>
      <c r="B52" s="37" t="s">
        <v>2188</v>
      </c>
      <c r="C52" s="599">
        <f>'C8.5'!H18</f>
        <v>0</v>
      </c>
    </row>
    <row r="53" spans="1:4" hidden="1" x14ac:dyDescent="0.25">
      <c r="A53" s="18" t="s">
        <v>2203</v>
      </c>
      <c r="B53" s="37" t="s">
        <v>2204</v>
      </c>
      <c r="C53" s="599">
        <f>'C8.6'!G11</f>
        <v>0</v>
      </c>
    </row>
    <row r="54" spans="1:4" hidden="1" x14ac:dyDescent="0.25">
      <c r="A54" s="18" t="s">
        <v>2209</v>
      </c>
      <c r="B54" s="37" t="s">
        <v>2210</v>
      </c>
      <c r="C54" s="599">
        <f>'C8.7'!G14</f>
        <v>0</v>
      </c>
    </row>
    <row r="55" spans="1:4" hidden="1" x14ac:dyDescent="0.25">
      <c r="A55" s="18" t="s">
        <v>2221</v>
      </c>
      <c r="B55" s="37" t="s">
        <v>2222</v>
      </c>
      <c r="C55" s="599">
        <f>'C8.8'!H68</f>
        <v>0</v>
      </c>
    </row>
    <row r="56" spans="1:4" hidden="1" x14ac:dyDescent="0.25">
      <c r="A56" s="18" t="s">
        <v>2253</v>
      </c>
      <c r="B56" s="37" t="s">
        <v>2254</v>
      </c>
      <c r="C56" s="600">
        <f>'C8.9'!G20</f>
        <v>0</v>
      </c>
    </row>
    <row r="57" spans="1:4" x14ac:dyDescent="0.25">
      <c r="A57" s="18"/>
      <c r="B57" s="37"/>
      <c r="C57" s="599"/>
    </row>
    <row r="58" spans="1:4" x14ac:dyDescent="0.25">
      <c r="A58" s="768" t="s">
        <v>2281</v>
      </c>
      <c r="B58" s="768"/>
      <c r="C58" s="599"/>
    </row>
    <row r="59" spans="1:4" x14ac:dyDescent="0.25">
      <c r="A59" s="18" t="s">
        <v>2280</v>
      </c>
      <c r="B59" s="37" t="s">
        <v>2281</v>
      </c>
      <c r="C59" s="600">
        <f>'C9.1 (A1)'!H36</f>
        <v>0</v>
      </c>
      <c r="D59" s="599">
        <f>SUM(C59)</f>
        <v>0</v>
      </c>
    </row>
    <row r="60" spans="1:4" x14ac:dyDescent="0.25">
      <c r="A60" s="18"/>
      <c r="B60" s="37"/>
      <c r="C60" s="599"/>
    </row>
    <row r="61" spans="1:4" x14ac:dyDescent="0.25">
      <c r="A61" s="768" t="s">
        <v>4213</v>
      </c>
      <c r="B61" s="768"/>
      <c r="C61" s="599"/>
    </row>
    <row r="62" spans="1:4" x14ac:dyDescent="0.25">
      <c r="A62" s="18" t="s">
        <v>2365</v>
      </c>
      <c r="B62" s="37" t="s">
        <v>4195</v>
      </c>
      <c r="C62" s="600">
        <f>'C10.1 (A1)'!H28</f>
        <v>0</v>
      </c>
      <c r="D62" s="599">
        <f>SUM(C62)</f>
        <v>0</v>
      </c>
    </row>
    <row r="63" spans="1:4" x14ac:dyDescent="0.25">
      <c r="A63" s="18"/>
      <c r="B63" s="37"/>
      <c r="C63" s="599"/>
    </row>
    <row r="64" spans="1:4" x14ac:dyDescent="0.25">
      <c r="A64" s="768" t="s">
        <v>4214</v>
      </c>
      <c r="B64" s="768"/>
      <c r="C64" s="599"/>
    </row>
    <row r="65" spans="1:4" ht="26.4" x14ac:dyDescent="0.25">
      <c r="A65" s="18" t="s">
        <v>2517</v>
      </c>
      <c r="B65" s="37" t="s">
        <v>2608</v>
      </c>
      <c r="C65" s="599">
        <f>'C11.1 (A1)'!H21</f>
        <v>11000</v>
      </c>
    </row>
    <row r="66" spans="1:4" x14ac:dyDescent="0.25">
      <c r="A66" s="18" t="s">
        <v>2567</v>
      </c>
      <c r="B66" s="37" t="s">
        <v>2609</v>
      </c>
      <c r="C66" s="599">
        <f>'C11.2 (A1)'!H25</f>
        <v>0</v>
      </c>
    </row>
    <row r="67" spans="1:4" hidden="1" x14ac:dyDescent="0.25">
      <c r="A67" s="18" t="s">
        <v>2621</v>
      </c>
      <c r="B67" s="37" t="s">
        <v>2622</v>
      </c>
      <c r="C67" s="599">
        <f>'C11.3'!F11</f>
        <v>0</v>
      </c>
    </row>
    <row r="68" spans="1:4" x14ac:dyDescent="0.25">
      <c r="A68" s="18" t="s">
        <v>2629</v>
      </c>
      <c r="B68" s="37" t="s">
        <v>2628</v>
      </c>
      <c r="C68" s="599">
        <f>'C11.4 (A1)'!H23</f>
        <v>0</v>
      </c>
    </row>
    <row r="69" spans="1:4" x14ac:dyDescent="0.25">
      <c r="A69" s="18" t="s">
        <v>2724</v>
      </c>
      <c r="B69" s="37" t="s">
        <v>2725</v>
      </c>
      <c r="C69" s="599">
        <f>'C11.5 (A1)'!I59</f>
        <v>0</v>
      </c>
    </row>
    <row r="70" spans="1:4" x14ac:dyDescent="0.25">
      <c r="A70" s="18" t="s">
        <v>2793</v>
      </c>
      <c r="B70" s="37" t="s">
        <v>4203</v>
      </c>
      <c r="C70" s="599">
        <f>'C11.6 (A1)'!H47</f>
        <v>0</v>
      </c>
    </row>
    <row r="71" spans="1:4" x14ac:dyDescent="0.25">
      <c r="A71" s="18" t="s">
        <v>2882</v>
      </c>
      <c r="B71" s="37" t="s">
        <v>2883</v>
      </c>
      <c r="C71" s="599">
        <f>'C11.7 (A1)'!G49</f>
        <v>0</v>
      </c>
    </row>
    <row r="72" spans="1:4" x14ac:dyDescent="0.25">
      <c r="A72" s="18" t="s">
        <v>2993</v>
      </c>
      <c r="B72" s="37" t="s">
        <v>2994</v>
      </c>
      <c r="C72" s="599">
        <f>'C11.8 (A1)'!H49</f>
        <v>55000</v>
      </c>
    </row>
    <row r="73" spans="1:4" x14ac:dyDescent="0.25">
      <c r="A73" s="18" t="s">
        <v>3063</v>
      </c>
      <c r="B73" s="37" t="s">
        <v>3064</v>
      </c>
      <c r="C73" s="600">
        <f>'C11.9 (A1)'!G10</f>
        <v>0</v>
      </c>
      <c r="D73" s="599">
        <f>SUM(C65:C73)</f>
        <v>66000</v>
      </c>
    </row>
    <row r="74" spans="1:4" x14ac:dyDescent="0.25">
      <c r="A74" s="18"/>
      <c r="B74" s="37"/>
      <c r="C74" s="599"/>
    </row>
    <row r="75" spans="1:4" hidden="1" x14ac:dyDescent="0.25">
      <c r="A75" s="768" t="s">
        <v>4215</v>
      </c>
      <c r="B75" s="768"/>
      <c r="C75" s="599"/>
    </row>
    <row r="76" spans="1:4" hidden="1" x14ac:dyDescent="0.25">
      <c r="A76" s="18" t="s">
        <v>3077</v>
      </c>
      <c r="B76" s="37" t="s">
        <v>3078</v>
      </c>
      <c r="C76" s="599">
        <f>'C12.1'!H77</f>
        <v>0</v>
      </c>
    </row>
    <row r="77" spans="1:4" hidden="1" x14ac:dyDescent="0.25">
      <c r="A77" s="18" t="s">
        <v>3161</v>
      </c>
      <c r="B77" s="37" t="s">
        <v>3162</v>
      </c>
      <c r="C77" s="599">
        <f>'C12.2'!G33</f>
        <v>0</v>
      </c>
    </row>
    <row r="78" spans="1:4" hidden="1" x14ac:dyDescent="0.25">
      <c r="A78" s="18" t="s">
        <v>3207</v>
      </c>
      <c r="B78" s="37" t="s">
        <v>3208</v>
      </c>
      <c r="C78" s="599">
        <f>'C12.3'!G81</f>
        <v>0</v>
      </c>
    </row>
    <row r="79" spans="1:4" hidden="1" x14ac:dyDescent="0.25">
      <c r="A79" s="18" t="s">
        <v>3326</v>
      </c>
      <c r="B79" s="37" t="s">
        <v>3327</v>
      </c>
      <c r="C79" s="599">
        <f>'C12.4'!G40</f>
        <v>0</v>
      </c>
    </row>
    <row r="80" spans="1:4" hidden="1" x14ac:dyDescent="0.25">
      <c r="A80" s="18" t="s">
        <v>3377</v>
      </c>
      <c r="B80" s="37" t="s">
        <v>3378</v>
      </c>
      <c r="C80" s="599">
        <f>'C12.5'!G26</f>
        <v>0</v>
      </c>
    </row>
    <row r="81" spans="1:4" hidden="1" x14ac:dyDescent="0.25">
      <c r="A81" s="18" t="s">
        <v>3405</v>
      </c>
      <c r="B81" s="37" t="s">
        <v>3406</v>
      </c>
      <c r="C81" s="599">
        <f>'C12.6'!H46</f>
        <v>0</v>
      </c>
    </row>
    <row r="82" spans="1:4" hidden="1" x14ac:dyDescent="0.25">
      <c r="A82" s="18" t="s">
        <v>3456</v>
      </c>
      <c r="B82" s="37" t="s">
        <v>3457</v>
      </c>
      <c r="C82" s="599">
        <f>'C12.7'!G15</f>
        <v>0</v>
      </c>
    </row>
    <row r="83" spans="1:4" hidden="1" x14ac:dyDescent="0.25">
      <c r="A83" s="18" t="s">
        <v>3467</v>
      </c>
      <c r="B83" s="37" t="s">
        <v>3468</v>
      </c>
      <c r="C83" s="599">
        <f>'C12.8'!G27</f>
        <v>0</v>
      </c>
    </row>
    <row r="84" spans="1:4" hidden="1" x14ac:dyDescent="0.25">
      <c r="A84" s="18" t="s">
        <v>3492</v>
      </c>
      <c r="B84" s="37" t="s">
        <v>3493</v>
      </c>
      <c r="C84" s="599">
        <f>'C12.9'!F20</f>
        <v>0</v>
      </c>
    </row>
    <row r="85" spans="1:4" hidden="1" x14ac:dyDescent="0.25">
      <c r="A85" s="18" t="s">
        <v>3507</v>
      </c>
      <c r="B85" s="37" t="s">
        <v>3508</v>
      </c>
      <c r="C85" s="599">
        <f>'C12.10'!F15</f>
        <v>0</v>
      </c>
    </row>
    <row r="86" spans="1:4" hidden="1" x14ac:dyDescent="0.25">
      <c r="A86" s="18" t="s">
        <v>3520</v>
      </c>
      <c r="B86" s="37" t="s">
        <v>3521</v>
      </c>
      <c r="C86" s="599">
        <f>'C12.11'!F14</f>
        <v>0</v>
      </c>
    </row>
    <row r="87" spans="1:4" hidden="1" x14ac:dyDescent="0.25">
      <c r="A87" s="18" t="s">
        <v>3523</v>
      </c>
      <c r="B87" s="37" t="s">
        <v>3524</v>
      </c>
      <c r="C87" s="600">
        <f>'C12.12'!G18</f>
        <v>0</v>
      </c>
      <c r="D87" s="599">
        <f>SUM(C76:C87)</f>
        <v>0</v>
      </c>
    </row>
    <row r="88" spans="1:4" hidden="1" x14ac:dyDescent="0.25">
      <c r="A88" s="18"/>
      <c r="B88" s="37"/>
      <c r="C88" s="599"/>
    </row>
    <row r="89" spans="1:4" hidden="1" x14ac:dyDescent="0.25">
      <c r="A89" s="19" t="s">
        <v>4216</v>
      </c>
      <c r="B89" s="37"/>
      <c r="C89" s="599"/>
    </row>
    <row r="90" spans="1:4" hidden="1" x14ac:dyDescent="0.25">
      <c r="A90" s="18" t="s">
        <v>3541</v>
      </c>
      <c r="B90" s="37" t="s">
        <v>3542</v>
      </c>
      <c r="C90" s="599">
        <f>'C13.1'!H90</f>
        <v>0</v>
      </c>
    </row>
    <row r="91" spans="1:4" hidden="1" x14ac:dyDescent="0.25">
      <c r="A91" s="18" t="s">
        <v>3651</v>
      </c>
      <c r="B91" s="37" t="s">
        <v>3652</v>
      </c>
      <c r="C91" s="599">
        <f>'C13.2'!G20</f>
        <v>0</v>
      </c>
    </row>
    <row r="92" spans="1:4" hidden="1" x14ac:dyDescent="0.25">
      <c r="A92" s="18" t="s">
        <v>3670</v>
      </c>
      <c r="B92" s="37" t="s">
        <v>3668</v>
      </c>
      <c r="C92" s="599">
        <f>'C13.3'!H19</f>
        <v>0</v>
      </c>
    </row>
    <row r="93" spans="1:4" hidden="1" x14ac:dyDescent="0.25">
      <c r="A93" s="18" t="s">
        <v>3680</v>
      </c>
      <c r="B93" s="37" t="s">
        <v>3681</v>
      </c>
      <c r="C93" s="599">
        <f>'C13.4'!H58</f>
        <v>0</v>
      </c>
    </row>
    <row r="94" spans="1:4" hidden="1" x14ac:dyDescent="0.25">
      <c r="A94" s="18" t="s">
        <v>3738</v>
      </c>
      <c r="B94" s="37" t="s">
        <v>3739</v>
      </c>
      <c r="C94" s="599">
        <f>'C13.5'!G18</f>
        <v>0</v>
      </c>
    </row>
    <row r="95" spans="1:4" hidden="1" x14ac:dyDescent="0.25">
      <c r="A95" s="18" t="s">
        <v>3758</v>
      </c>
      <c r="B95" s="37" t="s">
        <v>3759</v>
      </c>
      <c r="C95" s="599">
        <f>'C13.6'!G20</f>
        <v>0</v>
      </c>
    </row>
    <row r="96" spans="1:4" hidden="1" x14ac:dyDescent="0.25">
      <c r="A96" s="18" t="s">
        <v>3777</v>
      </c>
      <c r="B96" s="37" t="s">
        <v>3778</v>
      </c>
      <c r="C96" s="599">
        <f>'C13.7'!H46</f>
        <v>0</v>
      </c>
    </row>
    <row r="97" spans="1:4" hidden="1" x14ac:dyDescent="0.25">
      <c r="A97" s="18" t="s">
        <v>3822</v>
      </c>
      <c r="B97" s="37" t="s">
        <v>3823</v>
      </c>
      <c r="C97" s="599">
        <f>'C13.8'!H42</f>
        <v>0</v>
      </c>
    </row>
    <row r="98" spans="1:4" hidden="1" x14ac:dyDescent="0.25">
      <c r="A98" s="18" t="s">
        <v>3870</v>
      </c>
      <c r="B98" s="37" t="s">
        <v>3871</v>
      </c>
      <c r="C98" s="599">
        <f>'C13.9'!H24</f>
        <v>0</v>
      </c>
    </row>
    <row r="99" spans="1:4" hidden="1" x14ac:dyDescent="0.25">
      <c r="A99" s="18" t="s">
        <v>3886</v>
      </c>
      <c r="B99" s="37" t="s">
        <v>3887</v>
      </c>
      <c r="C99" s="599">
        <f>'C13.10'!G18</f>
        <v>0</v>
      </c>
    </row>
    <row r="100" spans="1:4" hidden="1" x14ac:dyDescent="0.25">
      <c r="A100" s="18" t="s">
        <v>3901</v>
      </c>
      <c r="B100" s="37" t="s">
        <v>3902</v>
      </c>
      <c r="C100" s="599">
        <f>'C13.11'!G10</f>
        <v>0</v>
      </c>
    </row>
    <row r="101" spans="1:4" hidden="1" x14ac:dyDescent="0.25">
      <c r="A101" s="18" t="s">
        <v>3903</v>
      </c>
      <c r="B101" s="37" t="s">
        <v>3904</v>
      </c>
      <c r="C101" s="599">
        <f>'C13.12'!G11</f>
        <v>0</v>
      </c>
    </row>
    <row r="102" spans="1:4" hidden="1" x14ac:dyDescent="0.25">
      <c r="A102" s="18" t="s">
        <v>3909</v>
      </c>
      <c r="B102" s="37" t="s">
        <v>3910</v>
      </c>
      <c r="C102" s="599">
        <f>'C13.13'!G36</f>
        <v>0</v>
      </c>
    </row>
    <row r="103" spans="1:4" hidden="1" x14ac:dyDescent="0.25">
      <c r="A103" s="18" t="s">
        <v>3953</v>
      </c>
      <c r="B103" s="37" t="s">
        <v>3954</v>
      </c>
      <c r="C103" s="600">
        <f>'C13.14'!I13</f>
        <v>0</v>
      </c>
      <c r="D103" s="599">
        <f>SUM(C90:C103)</f>
        <v>0</v>
      </c>
    </row>
    <row r="104" spans="1:4" hidden="1" x14ac:dyDescent="0.25">
      <c r="A104" s="18"/>
      <c r="B104" s="37"/>
      <c r="C104" s="599"/>
    </row>
    <row r="105" spans="1:4" hidden="1" x14ac:dyDescent="0.25">
      <c r="A105" s="768" t="s">
        <v>4217</v>
      </c>
      <c r="B105" s="768"/>
      <c r="C105" s="599"/>
    </row>
    <row r="106" spans="1:4" hidden="1" x14ac:dyDescent="0.25">
      <c r="A106" s="18" t="s">
        <v>3956</v>
      </c>
      <c r="B106" s="37" t="s">
        <v>3978</v>
      </c>
      <c r="C106" s="599">
        <f>'C14.1'!I29</f>
        <v>0</v>
      </c>
    </row>
    <row r="107" spans="1:4" ht="26.4" hidden="1" x14ac:dyDescent="0.25">
      <c r="A107" s="18" t="s">
        <v>3979</v>
      </c>
      <c r="B107" s="37" t="s">
        <v>3980</v>
      </c>
      <c r="C107" s="599">
        <f>'C14.2'!G28</f>
        <v>0</v>
      </c>
    </row>
    <row r="108" spans="1:4" hidden="1" x14ac:dyDescent="0.25">
      <c r="A108" s="18" t="s">
        <v>4009</v>
      </c>
      <c r="B108" s="37" t="s">
        <v>4010</v>
      </c>
      <c r="C108" s="599">
        <f>'C14.3'!G21</f>
        <v>0</v>
      </c>
    </row>
    <row r="109" spans="1:4" hidden="1" x14ac:dyDescent="0.25">
      <c r="A109" s="18" t="s">
        <v>4028</v>
      </c>
      <c r="B109" s="37" t="s">
        <v>4029</v>
      </c>
      <c r="C109" s="599">
        <f>'C14.4'!H27</f>
        <v>0</v>
      </c>
    </row>
    <row r="110" spans="1:4" hidden="1" x14ac:dyDescent="0.25">
      <c r="A110" s="18" t="s">
        <v>4041</v>
      </c>
      <c r="B110" s="37" t="s">
        <v>4042</v>
      </c>
      <c r="C110" s="599">
        <f>'C14.5'!G24</f>
        <v>0</v>
      </c>
    </row>
    <row r="111" spans="1:4" hidden="1" x14ac:dyDescent="0.25">
      <c r="A111" s="18" t="s">
        <v>4060</v>
      </c>
      <c r="B111" s="37" t="s">
        <v>4061</v>
      </c>
      <c r="C111" s="599">
        <f>'C14.6'!G15</f>
        <v>0</v>
      </c>
    </row>
    <row r="112" spans="1:4" hidden="1" x14ac:dyDescent="0.25">
      <c r="A112" s="18" t="s">
        <v>4073</v>
      </c>
      <c r="B112" s="37" t="s">
        <v>4074</v>
      </c>
      <c r="C112" s="599">
        <f>'C14.7'!G12</f>
        <v>0</v>
      </c>
    </row>
    <row r="113" spans="1:4" hidden="1" x14ac:dyDescent="0.25">
      <c r="A113" s="18" t="s">
        <v>4080</v>
      </c>
      <c r="B113" s="37" t="s">
        <v>4081</v>
      </c>
      <c r="C113" s="599">
        <f>'C14.8'!G23</f>
        <v>0</v>
      </c>
    </row>
    <row r="114" spans="1:4" hidden="1" x14ac:dyDescent="0.25">
      <c r="A114" s="18" t="s">
        <v>4100</v>
      </c>
      <c r="B114" s="37" t="s">
        <v>4101</v>
      </c>
      <c r="C114" s="599">
        <f>'C14.9'!G41</f>
        <v>0</v>
      </c>
    </row>
    <row r="115" spans="1:4" hidden="1" x14ac:dyDescent="0.25">
      <c r="A115" s="18" t="s">
        <v>4144</v>
      </c>
      <c r="B115" s="37" t="s">
        <v>4145</v>
      </c>
      <c r="C115" s="599">
        <f>'C14.10'!G15</f>
        <v>0</v>
      </c>
    </row>
    <row r="116" spans="1:4" hidden="1" x14ac:dyDescent="0.25">
      <c r="A116" s="18" t="s">
        <v>4153</v>
      </c>
      <c r="B116" s="37" t="s">
        <v>4154</v>
      </c>
      <c r="C116" s="600">
        <f>'C14.11'!G10</f>
        <v>0</v>
      </c>
      <c r="D116" s="599">
        <f>SUM(C106:C116)</f>
        <v>0</v>
      </c>
    </row>
    <row r="117" spans="1:4" hidden="1" x14ac:dyDescent="0.25">
      <c r="A117" s="18"/>
      <c r="B117" s="37"/>
      <c r="C117" s="599"/>
    </row>
    <row r="118" spans="1:4" x14ac:dyDescent="0.25">
      <c r="A118" s="768" t="s">
        <v>4218</v>
      </c>
      <c r="B118" s="768"/>
      <c r="C118" s="599"/>
    </row>
    <row r="119" spans="1:4" x14ac:dyDescent="0.25">
      <c r="A119" s="18" t="s">
        <v>4158</v>
      </c>
      <c r="B119" s="37" t="s">
        <v>4157</v>
      </c>
      <c r="C119" s="600">
        <f>'C20.1 (A1)'!I24</f>
        <v>15310000</v>
      </c>
      <c r="D119" s="599">
        <f>SUM(C119)</f>
        <v>15310000</v>
      </c>
    </row>
    <row r="120" spans="1:4" x14ac:dyDescent="0.25">
      <c r="A120" s="18"/>
      <c r="B120" s="37"/>
      <c r="C120" s="599"/>
    </row>
    <row r="121" spans="1:4" ht="24" hidden="1" customHeight="1" x14ac:dyDescent="0.25">
      <c r="A121" s="769" t="s">
        <v>4219</v>
      </c>
      <c r="B121" s="769"/>
      <c r="C121" s="599"/>
    </row>
    <row r="122" spans="1:4" hidden="1" x14ac:dyDescent="0.25">
      <c r="A122" s="18" t="s">
        <v>4204</v>
      </c>
      <c r="B122" s="37" t="s">
        <v>2518</v>
      </c>
      <c r="C122" s="600">
        <f>'Sect D - D1000'!H85</f>
        <v>0</v>
      </c>
      <c r="D122" s="600">
        <f>SUM(C122)</f>
        <v>0</v>
      </c>
    </row>
    <row r="123" spans="1:4" hidden="1" x14ac:dyDescent="0.25">
      <c r="A123" s="18"/>
      <c r="B123" s="37"/>
      <c r="C123" s="599"/>
    </row>
    <row r="124" spans="1:4" x14ac:dyDescent="0.25">
      <c r="B124" s="18"/>
    </row>
    <row r="125" spans="1:4" ht="13.8" thickBot="1" x14ac:dyDescent="0.3">
      <c r="B125" s="19" t="s">
        <v>6638</v>
      </c>
      <c r="C125" s="546">
        <f>SUM(C4:C124)</f>
        <v>79562000</v>
      </c>
      <c r="D125" s="599"/>
    </row>
    <row r="126" spans="1:4" ht="13.8" thickTop="1" x14ac:dyDescent="0.25"/>
  </sheetData>
  <sheetProtection algorithmName="SHA-512" hashValue="JOyXkZMaaSAoPwYWb742ql3PylvgueqfrP6Mr0hdtCZv94GQ186EhlGW8A+q/16ZcbEh0U50Ea0a05SiWZCoYg==" saltValue="vgnVvtYAkyK2amkTsOCh1A==" spinCount="100000" sheet="1" objects="1" scenarios="1" selectLockedCells="1"/>
  <mergeCells count="17">
    <mergeCell ref="A121:B121"/>
    <mergeCell ref="A22:B22"/>
    <mergeCell ref="A28:B28"/>
    <mergeCell ref="A35:B35"/>
    <mergeCell ref="A39:B39"/>
    <mergeCell ref="A47:B47"/>
    <mergeCell ref="A58:B58"/>
    <mergeCell ref="A61:B61"/>
    <mergeCell ref="A64:B64"/>
    <mergeCell ref="A75:B75"/>
    <mergeCell ref="A105:B105"/>
    <mergeCell ref="A118:B118"/>
    <mergeCell ref="J2:L4"/>
    <mergeCell ref="A17:B17"/>
    <mergeCell ref="A1:B1"/>
    <mergeCell ref="A3:B3"/>
    <mergeCell ref="A11:B1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D4D65-9083-4D7F-A277-E1D7BD1791FA}">
  <dimension ref="A1:K96"/>
  <sheetViews>
    <sheetView workbookViewId="0"/>
  </sheetViews>
  <sheetFormatPr defaultRowHeight="13.2" x14ac:dyDescent="0.25"/>
  <cols>
    <col min="1" max="1" width="10.5546875" style="41" customWidth="1"/>
    <col min="2" max="2" width="10.88671875" style="41" customWidth="1"/>
    <col min="3" max="3" width="3.109375" style="41" bestFit="1" customWidth="1"/>
    <col min="4" max="4" width="40.6640625" style="41" customWidth="1"/>
    <col min="5" max="5" width="18.4414062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11" x14ac:dyDescent="0.25">
      <c r="A1" s="39" t="s">
        <v>96</v>
      </c>
      <c r="B1" s="40"/>
      <c r="C1" s="40"/>
      <c r="D1" s="96"/>
      <c r="E1" s="774" t="s">
        <v>38</v>
      </c>
      <c r="F1" s="774"/>
      <c r="G1" s="774"/>
      <c r="H1" s="774"/>
    </row>
    <row r="2" spans="1:11" x14ac:dyDescent="0.25">
      <c r="A2" s="42" t="s">
        <v>0</v>
      </c>
      <c r="B2" s="42"/>
      <c r="C2" s="97"/>
      <c r="D2" s="43" t="s">
        <v>1</v>
      </c>
      <c r="E2" s="43" t="s">
        <v>2</v>
      </c>
      <c r="F2" s="43" t="s">
        <v>3</v>
      </c>
      <c r="G2" s="43" t="s">
        <v>4</v>
      </c>
      <c r="H2" s="43" t="s">
        <v>5</v>
      </c>
      <c r="I2" s="323"/>
    </row>
    <row r="3" spans="1:11" x14ac:dyDescent="0.25">
      <c r="A3" s="44"/>
      <c r="B3" s="44"/>
      <c r="C3" s="98"/>
      <c r="D3" s="45"/>
      <c r="E3" s="46"/>
      <c r="F3" s="46"/>
      <c r="G3" s="45"/>
      <c r="H3" s="45"/>
    </row>
    <row r="4" spans="1:11" x14ac:dyDescent="0.25">
      <c r="A4" s="47"/>
      <c r="B4" s="47"/>
      <c r="C4" s="99"/>
      <c r="D4" s="45"/>
      <c r="E4" s="46"/>
      <c r="F4" s="46"/>
      <c r="G4" s="45"/>
      <c r="H4" s="45"/>
    </row>
    <row r="5" spans="1:11" x14ac:dyDescent="0.25">
      <c r="A5" s="44" t="s">
        <v>97</v>
      </c>
      <c r="B5" s="44"/>
      <c r="C5" s="98"/>
      <c r="D5" s="100" t="s">
        <v>98</v>
      </c>
      <c r="E5" s="6"/>
      <c r="F5" s="6"/>
      <c r="G5" s="92"/>
      <c r="H5" s="89"/>
    </row>
    <row r="6" spans="1:11" ht="26.4" x14ac:dyDescent="0.25">
      <c r="A6" s="44"/>
      <c r="B6" s="44" t="s">
        <v>99</v>
      </c>
      <c r="C6" s="98"/>
      <c r="D6" s="101" t="s">
        <v>100</v>
      </c>
      <c r="E6" s="46" t="s">
        <v>80</v>
      </c>
      <c r="F6" s="46"/>
      <c r="G6" s="94"/>
      <c r="H6" s="89">
        <f>F6*G6</f>
        <v>0</v>
      </c>
    </row>
    <row r="7" spans="1:11" ht="26.4" hidden="1" x14ac:dyDescent="0.25">
      <c r="A7" s="44"/>
      <c r="B7" s="44" t="s">
        <v>101</v>
      </c>
      <c r="C7" s="98"/>
      <c r="D7" s="101" t="s">
        <v>4432</v>
      </c>
      <c r="E7" s="46" t="s">
        <v>80</v>
      </c>
      <c r="F7" s="46"/>
      <c r="G7" s="94"/>
      <c r="H7" s="89">
        <f>F7*G7</f>
        <v>0</v>
      </c>
      <c r="I7" s="307"/>
    </row>
    <row r="8" spans="1:11" x14ac:dyDescent="0.25">
      <c r="A8" s="44" t="s">
        <v>102</v>
      </c>
      <c r="B8" s="44"/>
      <c r="C8" s="98"/>
      <c r="D8" s="102" t="s">
        <v>103</v>
      </c>
      <c r="E8" s="6"/>
      <c r="F8" s="6"/>
      <c r="G8" s="95"/>
      <c r="H8" s="89"/>
    </row>
    <row r="9" spans="1:11" hidden="1" x14ac:dyDescent="0.25">
      <c r="A9" s="44"/>
      <c r="B9" s="48" t="s">
        <v>104</v>
      </c>
      <c r="C9" s="103"/>
      <c r="D9" s="104" t="s">
        <v>105</v>
      </c>
      <c r="E9" s="53" t="s">
        <v>33</v>
      </c>
      <c r="F9" s="11" t="s">
        <v>4220</v>
      </c>
      <c r="G9" s="114" t="s">
        <v>4221</v>
      </c>
      <c r="H9" s="52"/>
    </row>
    <row r="10" spans="1:11" ht="26.4" hidden="1" x14ac:dyDescent="0.25">
      <c r="A10" s="44"/>
      <c r="B10" s="48" t="s">
        <v>106</v>
      </c>
      <c r="C10" s="103"/>
      <c r="D10" s="101" t="s">
        <v>107</v>
      </c>
      <c r="E10" s="53" t="s">
        <v>427</v>
      </c>
      <c r="F10" s="46"/>
      <c r="G10" s="94"/>
      <c r="H10" s="89">
        <f>F10*G10</f>
        <v>0</v>
      </c>
      <c r="K10" s="502"/>
    </row>
    <row r="11" spans="1:11" x14ac:dyDescent="0.25">
      <c r="A11" s="44"/>
      <c r="B11" s="48" t="s">
        <v>108</v>
      </c>
      <c r="C11" s="103"/>
      <c r="D11" s="104" t="s">
        <v>109</v>
      </c>
      <c r="E11" s="53" t="s">
        <v>33</v>
      </c>
      <c r="F11" s="11" t="s">
        <v>4220</v>
      </c>
      <c r="G11" s="114" t="s">
        <v>4221</v>
      </c>
      <c r="H11" s="52"/>
    </row>
    <row r="12" spans="1:11" x14ac:dyDescent="0.25">
      <c r="A12" s="44"/>
      <c r="B12" s="48" t="s">
        <v>110</v>
      </c>
      <c r="C12" s="103"/>
      <c r="D12" s="104" t="s">
        <v>111</v>
      </c>
      <c r="E12" s="53" t="s">
        <v>33</v>
      </c>
      <c r="F12" s="11" t="s">
        <v>4220</v>
      </c>
      <c r="G12" s="114" t="s">
        <v>4221</v>
      </c>
      <c r="H12" s="52"/>
    </row>
    <row r="13" spans="1:11" ht="26.4" x14ac:dyDescent="0.25">
      <c r="A13" s="44"/>
      <c r="B13" s="48" t="s">
        <v>112</v>
      </c>
      <c r="C13" s="103"/>
      <c r="D13" s="104" t="s">
        <v>113</v>
      </c>
      <c r="E13" s="53" t="s">
        <v>80</v>
      </c>
      <c r="F13" s="46"/>
      <c r="G13" s="94"/>
      <c r="H13" s="89">
        <f>F13*G13</f>
        <v>0</v>
      </c>
    </row>
    <row r="14" spans="1:11" ht="39.6" x14ac:dyDescent="0.25">
      <c r="A14" s="44"/>
      <c r="B14" s="48" t="s">
        <v>114</v>
      </c>
      <c r="C14" s="103"/>
      <c r="D14" s="104" t="s">
        <v>115</v>
      </c>
      <c r="E14" s="53" t="s">
        <v>80</v>
      </c>
      <c r="F14" s="46"/>
      <c r="G14" s="94"/>
      <c r="H14" s="89">
        <f>F14*G14</f>
        <v>0</v>
      </c>
    </row>
    <row r="15" spans="1:11" ht="52.8" hidden="1" x14ac:dyDescent="0.25">
      <c r="A15" s="48" t="s">
        <v>116</v>
      </c>
      <c r="B15" s="44"/>
      <c r="C15" s="98"/>
      <c r="D15" s="102" t="s">
        <v>117</v>
      </c>
      <c r="E15" s="6"/>
      <c r="F15" s="6"/>
      <c r="G15" s="95"/>
      <c r="H15" s="89"/>
    </row>
    <row r="16" spans="1:11" hidden="1" x14ac:dyDescent="0.25">
      <c r="A16" s="44"/>
      <c r="B16" s="48" t="s">
        <v>118</v>
      </c>
      <c r="C16" s="103"/>
      <c r="D16" s="101" t="s">
        <v>119</v>
      </c>
      <c r="E16" s="53" t="s">
        <v>421</v>
      </c>
      <c r="F16" s="46"/>
      <c r="G16" s="94"/>
      <c r="H16" s="89">
        <f t="shared" ref="H16:H25" si="0">F16*G16</f>
        <v>0</v>
      </c>
    </row>
    <row r="17" spans="1:8" hidden="1" x14ac:dyDescent="0.25">
      <c r="A17" s="44"/>
      <c r="B17" s="48" t="s">
        <v>120</v>
      </c>
      <c r="C17" s="103"/>
      <c r="D17" s="101" t="s">
        <v>121</v>
      </c>
      <c r="E17" s="53" t="s">
        <v>422</v>
      </c>
      <c r="F17" s="46"/>
      <c r="G17" s="94"/>
      <c r="H17" s="89">
        <f t="shared" si="0"/>
        <v>0</v>
      </c>
    </row>
    <row r="18" spans="1:8" ht="15.6" hidden="1" x14ac:dyDescent="0.25">
      <c r="A18" s="44"/>
      <c r="B18" s="48" t="s">
        <v>122</v>
      </c>
      <c r="C18" s="103"/>
      <c r="D18" s="101" t="s">
        <v>123</v>
      </c>
      <c r="E18" s="53" t="s">
        <v>124</v>
      </c>
      <c r="F18" s="46"/>
      <c r="G18" s="94"/>
      <c r="H18" s="89">
        <f t="shared" si="0"/>
        <v>0</v>
      </c>
    </row>
    <row r="19" spans="1:8" hidden="1" x14ac:dyDescent="0.25">
      <c r="A19" s="44"/>
      <c r="B19" s="48" t="s">
        <v>125</v>
      </c>
      <c r="C19" s="103"/>
      <c r="D19" s="104" t="s">
        <v>126</v>
      </c>
      <c r="E19" s="53" t="s">
        <v>422</v>
      </c>
      <c r="F19" s="46"/>
      <c r="G19" s="94"/>
      <c r="H19" s="89">
        <f t="shared" si="0"/>
        <v>0</v>
      </c>
    </row>
    <row r="20" spans="1:8" ht="26.4" hidden="1" x14ac:dyDescent="0.25">
      <c r="A20" s="44"/>
      <c r="B20" s="48" t="s">
        <v>127</v>
      </c>
      <c r="C20" s="103"/>
      <c r="D20" s="104" t="s">
        <v>128</v>
      </c>
      <c r="E20" s="53" t="s">
        <v>124</v>
      </c>
      <c r="F20" s="46"/>
      <c r="G20" s="94"/>
      <c r="H20" s="89">
        <f t="shared" si="0"/>
        <v>0</v>
      </c>
    </row>
    <row r="21" spans="1:8" ht="26.4" hidden="1" x14ac:dyDescent="0.25">
      <c r="A21" s="44"/>
      <c r="B21" s="48" t="s">
        <v>129</v>
      </c>
      <c r="C21" s="103"/>
      <c r="D21" s="104" t="s">
        <v>130</v>
      </c>
      <c r="E21" s="53" t="s">
        <v>423</v>
      </c>
      <c r="F21" s="46"/>
      <c r="G21" s="94"/>
      <c r="H21" s="89">
        <f t="shared" si="0"/>
        <v>0</v>
      </c>
    </row>
    <row r="22" spans="1:8" ht="26.4" hidden="1" x14ac:dyDescent="0.25">
      <c r="A22" s="44"/>
      <c r="B22" s="48" t="s">
        <v>131</v>
      </c>
      <c r="C22" s="103"/>
      <c r="D22" s="104" t="s">
        <v>132</v>
      </c>
      <c r="E22" s="51" t="s">
        <v>133</v>
      </c>
      <c r="F22" s="46"/>
      <c r="G22" s="94"/>
      <c r="H22" s="89">
        <f t="shared" si="0"/>
        <v>0</v>
      </c>
    </row>
    <row r="23" spans="1:8" ht="26.4" hidden="1" x14ac:dyDescent="0.25">
      <c r="A23" s="44"/>
      <c r="B23" s="48" t="s">
        <v>134</v>
      </c>
      <c r="C23" s="103"/>
      <c r="D23" s="104" t="s">
        <v>135</v>
      </c>
      <c r="E23" s="53" t="s">
        <v>136</v>
      </c>
      <c r="F23" s="46"/>
      <c r="G23" s="94"/>
      <c r="H23" s="89">
        <f t="shared" si="0"/>
        <v>0</v>
      </c>
    </row>
    <row r="24" spans="1:8" ht="26.4" hidden="1" x14ac:dyDescent="0.25">
      <c r="A24" s="44"/>
      <c r="B24" s="48" t="s">
        <v>137</v>
      </c>
      <c r="C24" s="103"/>
      <c r="D24" s="104" t="s">
        <v>138</v>
      </c>
      <c r="E24" s="53" t="s">
        <v>422</v>
      </c>
      <c r="F24" s="46"/>
      <c r="G24" s="94"/>
      <c r="H24" s="89">
        <f t="shared" si="0"/>
        <v>0</v>
      </c>
    </row>
    <row r="25" spans="1:8" ht="26.4" hidden="1" x14ac:dyDescent="0.25">
      <c r="A25" s="44"/>
      <c r="B25" s="48" t="s">
        <v>139</v>
      </c>
      <c r="C25" s="103"/>
      <c r="D25" s="104" t="s">
        <v>140</v>
      </c>
      <c r="E25" s="53" t="s">
        <v>1678</v>
      </c>
      <c r="F25" s="46"/>
      <c r="G25" s="94"/>
      <c r="H25" s="89">
        <f t="shared" si="0"/>
        <v>0</v>
      </c>
    </row>
    <row r="26" spans="1:8" ht="26.4" hidden="1" x14ac:dyDescent="0.25">
      <c r="A26" s="44"/>
      <c r="B26" s="48" t="s">
        <v>141</v>
      </c>
      <c r="C26" s="103"/>
      <c r="D26" s="104" t="s">
        <v>142</v>
      </c>
      <c r="E26" s="53" t="s">
        <v>425</v>
      </c>
      <c r="F26" s="11"/>
      <c r="G26" s="114"/>
      <c r="H26" s="52"/>
    </row>
    <row r="27" spans="1:8" ht="26.4" hidden="1" x14ac:dyDescent="0.25">
      <c r="A27" s="44"/>
      <c r="B27" s="48" t="s">
        <v>143</v>
      </c>
      <c r="C27" s="103"/>
      <c r="D27" s="104" t="s">
        <v>144</v>
      </c>
      <c r="E27" s="51" t="s">
        <v>361</v>
      </c>
      <c r="F27" s="95"/>
      <c r="G27" s="105"/>
      <c r="H27" s="89">
        <f>G27*F27</f>
        <v>0</v>
      </c>
    </row>
    <row r="28" spans="1:8" ht="26.4" hidden="1" x14ac:dyDescent="0.25">
      <c r="A28" s="44"/>
      <c r="B28" s="48" t="s">
        <v>146</v>
      </c>
      <c r="C28" s="103"/>
      <c r="D28" s="104" t="s">
        <v>145</v>
      </c>
      <c r="E28" s="53" t="s">
        <v>80</v>
      </c>
      <c r="F28" s="46"/>
      <c r="G28" s="94"/>
      <c r="H28" s="89">
        <f>F28*G28</f>
        <v>0</v>
      </c>
    </row>
    <row r="29" spans="1:8" x14ac:dyDescent="0.25">
      <c r="A29" s="48" t="s">
        <v>147</v>
      </c>
      <c r="B29" s="44"/>
      <c r="C29" s="98"/>
      <c r="D29" s="100" t="s">
        <v>148</v>
      </c>
      <c r="E29" s="53" t="s">
        <v>80</v>
      </c>
      <c r="F29" s="46"/>
      <c r="G29" s="94"/>
      <c r="H29" s="89">
        <f>F29*G29</f>
        <v>0</v>
      </c>
    </row>
    <row r="30" spans="1:8" x14ac:dyDescent="0.25">
      <c r="A30" s="48" t="s">
        <v>149</v>
      </c>
      <c r="B30" s="44"/>
      <c r="C30" s="98"/>
      <c r="D30" s="100" t="s">
        <v>150</v>
      </c>
      <c r="E30" s="6"/>
      <c r="F30" s="6"/>
      <c r="G30" s="95"/>
      <c r="H30" s="89"/>
    </row>
    <row r="31" spans="1:8" x14ac:dyDescent="0.25">
      <c r="A31" s="44"/>
      <c r="B31" s="48" t="s">
        <v>151</v>
      </c>
      <c r="C31" s="103"/>
      <c r="D31" s="69" t="s">
        <v>152</v>
      </c>
      <c r="E31" s="53" t="s">
        <v>33</v>
      </c>
      <c r="F31" s="11" t="s">
        <v>4220</v>
      </c>
      <c r="G31" s="114" t="s">
        <v>4221</v>
      </c>
      <c r="H31" s="52"/>
    </row>
    <row r="32" spans="1:8" x14ac:dyDescent="0.25">
      <c r="A32" s="44"/>
      <c r="B32" s="48" t="s">
        <v>153</v>
      </c>
      <c r="C32" s="103"/>
      <c r="D32" s="69" t="s">
        <v>154</v>
      </c>
      <c r="E32" s="53" t="s">
        <v>80</v>
      </c>
      <c r="F32" s="46"/>
      <c r="G32" s="94"/>
      <c r="H32" s="89">
        <f>F32*G32</f>
        <v>0</v>
      </c>
    </row>
    <row r="33" spans="1:8" hidden="1" x14ac:dyDescent="0.25">
      <c r="A33" s="55" t="s">
        <v>155</v>
      </c>
      <c r="B33" s="44"/>
      <c r="C33" s="98"/>
      <c r="D33" s="67" t="s">
        <v>156</v>
      </c>
      <c r="E33" s="6"/>
      <c r="F33" s="6"/>
      <c r="G33" s="95"/>
      <c r="H33" s="89"/>
    </row>
    <row r="34" spans="1:8" hidden="1" x14ac:dyDescent="0.25">
      <c r="A34" s="45"/>
      <c r="B34" s="48" t="s">
        <v>157</v>
      </c>
      <c r="C34" s="103"/>
      <c r="D34" s="106" t="s">
        <v>158</v>
      </c>
      <c r="E34" s="53" t="s">
        <v>429</v>
      </c>
      <c r="F34" s="46"/>
      <c r="G34" s="94"/>
      <c r="H34" s="89">
        <f>F34*G34</f>
        <v>0</v>
      </c>
    </row>
    <row r="35" spans="1:8" hidden="1" x14ac:dyDescent="0.25">
      <c r="A35" s="45"/>
      <c r="B35" s="55" t="s">
        <v>160</v>
      </c>
      <c r="C35" s="103"/>
      <c r="D35" s="106" t="s">
        <v>159</v>
      </c>
      <c r="E35" s="53" t="s">
        <v>425</v>
      </c>
      <c r="F35" s="11" t="s">
        <v>4222</v>
      </c>
      <c r="G35" s="114" t="s">
        <v>818</v>
      </c>
      <c r="H35" s="52"/>
    </row>
    <row r="36" spans="1:8" ht="26.4" hidden="1" x14ac:dyDescent="0.25">
      <c r="A36" s="45"/>
      <c r="B36" s="55" t="s">
        <v>161</v>
      </c>
      <c r="C36" s="103"/>
      <c r="D36" s="106" t="s">
        <v>162</v>
      </c>
      <c r="E36" s="51" t="s">
        <v>361</v>
      </c>
      <c r="F36" s="95">
        <f>H35</f>
        <v>0</v>
      </c>
      <c r="G36" s="105"/>
      <c r="H36" s="89">
        <f>G36*F36</f>
        <v>0</v>
      </c>
    </row>
    <row r="37" spans="1:8" x14ac:dyDescent="0.25">
      <c r="A37" s="55" t="s">
        <v>5426</v>
      </c>
      <c r="B37" s="58"/>
      <c r="C37" s="107"/>
      <c r="D37" s="67" t="s">
        <v>163</v>
      </c>
      <c r="E37" s="6"/>
      <c r="F37" s="6"/>
      <c r="G37" s="95"/>
      <c r="H37" s="89"/>
    </row>
    <row r="38" spans="1:8" x14ac:dyDescent="0.25">
      <c r="A38" s="45"/>
      <c r="B38" s="58" t="s">
        <v>164</v>
      </c>
      <c r="C38" s="107"/>
      <c r="D38" s="106" t="s">
        <v>165</v>
      </c>
      <c r="E38" s="53" t="s">
        <v>425</v>
      </c>
      <c r="F38" s="11" t="s">
        <v>4222</v>
      </c>
      <c r="G38" s="114" t="s">
        <v>818</v>
      </c>
      <c r="H38" s="52"/>
    </row>
    <row r="39" spans="1:8" ht="26.4" x14ac:dyDescent="0.25">
      <c r="A39" s="45"/>
      <c r="B39" s="58" t="s">
        <v>166</v>
      </c>
      <c r="C39" s="107"/>
      <c r="D39" s="106" t="s">
        <v>5427</v>
      </c>
      <c r="E39" s="51" t="s">
        <v>361</v>
      </c>
      <c r="F39" s="95">
        <f>H38</f>
        <v>0</v>
      </c>
      <c r="G39" s="105"/>
      <c r="H39" s="89">
        <f>G39*F39</f>
        <v>0</v>
      </c>
    </row>
    <row r="40" spans="1:8" x14ac:dyDescent="0.25">
      <c r="A40" s="45"/>
      <c r="B40" s="58" t="s">
        <v>167</v>
      </c>
      <c r="C40" s="107"/>
      <c r="D40" s="106" t="s">
        <v>168</v>
      </c>
      <c r="E40" s="53" t="s">
        <v>425</v>
      </c>
      <c r="F40" s="11" t="s">
        <v>4222</v>
      </c>
      <c r="G40" s="114" t="s">
        <v>818</v>
      </c>
      <c r="H40" s="52"/>
    </row>
    <row r="41" spans="1:8" ht="26.4" x14ac:dyDescent="0.25">
      <c r="A41" s="45"/>
      <c r="B41" s="58" t="s">
        <v>169</v>
      </c>
      <c r="C41" s="107"/>
      <c r="D41" s="106" t="s">
        <v>5428</v>
      </c>
      <c r="E41" s="51" t="s">
        <v>361</v>
      </c>
      <c r="F41" s="95">
        <f>H40</f>
        <v>0</v>
      </c>
      <c r="G41" s="105"/>
      <c r="H41" s="89">
        <f>G41*F41</f>
        <v>0</v>
      </c>
    </row>
    <row r="42" spans="1:8" x14ac:dyDescent="0.25">
      <c r="A42" s="55" t="s">
        <v>170</v>
      </c>
      <c r="B42" s="58"/>
      <c r="C42" s="107"/>
      <c r="D42" s="108" t="s">
        <v>171</v>
      </c>
      <c r="E42" s="11"/>
      <c r="F42" s="6"/>
      <c r="G42" s="95"/>
      <c r="H42" s="89"/>
    </row>
    <row r="43" spans="1:8" x14ac:dyDescent="0.25">
      <c r="A43" s="45"/>
      <c r="B43" s="58" t="s">
        <v>172</v>
      </c>
      <c r="C43" s="107"/>
      <c r="D43" s="69" t="s">
        <v>66</v>
      </c>
      <c r="E43" s="11"/>
      <c r="F43" s="6"/>
      <c r="G43" s="95"/>
      <c r="H43" s="89"/>
    </row>
    <row r="44" spans="1:8" x14ac:dyDescent="0.25">
      <c r="A44" s="45"/>
      <c r="B44" s="109"/>
      <c r="C44" s="107" t="s">
        <v>37</v>
      </c>
      <c r="D44" s="106" t="s">
        <v>176</v>
      </c>
      <c r="E44" s="53" t="s">
        <v>3005</v>
      </c>
      <c r="F44" s="46"/>
      <c r="G44" s="94"/>
      <c r="H44" s="89">
        <f t="shared" ref="H44:H49" si="1">F44*G44</f>
        <v>0</v>
      </c>
    </row>
    <row r="45" spans="1:8" x14ac:dyDescent="0.25">
      <c r="A45" s="45"/>
      <c r="B45" s="109"/>
      <c r="C45" s="107" t="s">
        <v>39</v>
      </c>
      <c r="D45" s="106" t="s">
        <v>177</v>
      </c>
      <c r="E45" s="53" t="s">
        <v>3005</v>
      </c>
      <c r="F45" s="46"/>
      <c r="G45" s="94"/>
      <c r="H45" s="89">
        <f t="shared" si="1"/>
        <v>0</v>
      </c>
    </row>
    <row r="46" spans="1:8" x14ac:dyDescent="0.25">
      <c r="A46" s="45"/>
      <c r="B46" s="109"/>
      <c r="C46" s="107" t="s">
        <v>59</v>
      </c>
      <c r="D46" s="106" t="s">
        <v>178</v>
      </c>
      <c r="E46" s="53" t="s">
        <v>3005</v>
      </c>
      <c r="F46" s="46"/>
      <c r="G46" s="94"/>
      <c r="H46" s="89">
        <f t="shared" si="1"/>
        <v>0</v>
      </c>
    </row>
    <row r="47" spans="1:8" x14ac:dyDescent="0.25">
      <c r="A47" s="45"/>
      <c r="B47" s="109"/>
      <c r="C47" s="107" t="s">
        <v>42</v>
      </c>
      <c r="D47" s="106" t="s">
        <v>179</v>
      </c>
      <c r="E47" s="53" t="s">
        <v>3005</v>
      </c>
      <c r="F47" s="46"/>
      <c r="G47" s="94"/>
      <c r="H47" s="89">
        <f t="shared" si="1"/>
        <v>0</v>
      </c>
    </row>
    <row r="48" spans="1:8" x14ac:dyDescent="0.25">
      <c r="A48" s="45"/>
      <c r="B48" s="109"/>
      <c r="C48" s="107" t="s">
        <v>43</v>
      </c>
      <c r="D48" s="106" t="s">
        <v>180</v>
      </c>
      <c r="E48" s="53" t="s">
        <v>3005</v>
      </c>
      <c r="F48" s="46"/>
      <c r="G48" s="94"/>
      <c r="H48" s="89">
        <f t="shared" si="1"/>
        <v>0</v>
      </c>
    </row>
    <row r="49" spans="1:9" hidden="1" x14ac:dyDescent="0.25">
      <c r="A49" s="45"/>
      <c r="B49" s="109"/>
      <c r="C49" s="107" t="s">
        <v>45</v>
      </c>
      <c r="D49" s="106" t="s">
        <v>181</v>
      </c>
      <c r="E49" s="53" t="s">
        <v>3005</v>
      </c>
      <c r="F49" s="46"/>
      <c r="G49" s="94"/>
      <c r="H49" s="89">
        <f t="shared" si="1"/>
        <v>0</v>
      </c>
    </row>
    <row r="50" spans="1:9" ht="26.4" x14ac:dyDescent="0.25">
      <c r="A50" s="45"/>
      <c r="B50" s="58" t="s">
        <v>173</v>
      </c>
      <c r="C50" s="107"/>
      <c r="D50" s="106" t="s">
        <v>4433</v>
      </c>
      <c r="E50" s="11"/>
      <c r="F50" s="6"/>
      <c r="G50" s="95"/>
      <c r="H50" s="89"/>
      <c r="I50" s="307"/>
    </row>
    <row r="51" spans="1:9" x14ac:dyDescent="0.25">
      <c r="A51" s="45"/>
      <c r="B51" s="76"/>
      <c r="C51" s="107" t="s">
        <v>37</v>
      </c>
      <c r="D51" s="69" t="s">
        <v>182</v>
      </c>
      <c r="E51" s="53" t="s">
        <v>3005</v>
      </c>
      <c r="F51" s="46"/>
      <c r="G51" s="94"/>
      <c r="H51" s="89">
        <f t="shared" ref="H51:H59" si="2">F51*G51</f>
        <v>0</v>
      </c>
      <c r="I51" s="307"/>
    </row>
    <row r="52" spans="1:9" x14ac:dyDescent="0.25">
      <c r="A52" s="45"/>
      <c r="B52" s="76"/>
      <c r="C52" s="107" t="s">
        <v>39</v>
      </c>
      <c r="D52" s="68" t="s">
        <v>183</v>
      </c>
      <c r="E52" s="53" t="s">
        <v>3005</v>
      </c>
      <c r="F52" s="46"/>
      <c r="G52" s="94"/>
      <c r="H52" s="89">
        <f t="shared" si="2"/>
        <v>0</v>
      </c>
      <c r="I52" s="307"/>
    </row>
    <row r="53" spans="1:9" x14ac:dyDescent="0.25">
      <c r="A53" s="45"/>
      <c r="B53" s="76"/>
      <c r="C53" s="107" t="s">
        <v>59</v>
      </c>
      <c r="D53" s="68" t="s">
        <v>184</v>
      </c>
      <c r="E53" s="53" t="s">
        <v>3005</v>
      </c>
      <c r="F53" s="46"/>
      <c r="G53" s="94"/>
      <c r="H53" s="89">
        <f t="shared" si="2"/>
        <v>0</v>
      </c>
      <c r="I53" s="307"/>
    </row>
    <row r="54" spans="1:9" x14ac:dyDescent="0.25">
      <c r="A54" s="45"/>
      <c r="B54" s="76"/>
      <c r="C54" s="107" t="s">
        <v>42</v>
      </c>
      <c r="D54" s="68" t="s">
        <v>185</v>
      </c>
      <c r="E54" s="53" t="s">
        <v>3005</v>
      </c>
      <c r="F54" s="46"/>
      <c r="G54" s="94"/>
      <c r="H54" s="89">
        <f t="shared" si="2"/>
        <v>0</v>
      </c>
      <c r="I54" s="307"/>
    </row>
    <row r="55" spans="1:9" x14ac:dyDescent="0.25">
      <c r="A55" s="45"/>
      <c r="B55" s="76"/>
      <c r="C55" s="107" t="s">
        <v>43</v>
      </c>
      <c r="D55" s="68" t="s">
        <v>186</v>
      </c>
      <c r="E55" s="53" t="s">
        <v>3005</v>
      </c>
      <c r="F55" s="46"/>
      <c r="G55" s="94"/>
      <c r="H55" s="89">
        <f t="shared" si="2"/>
        <v>0</v>
      </c>
      <c r="I55" s="307"/>
    </row>
    <row r="56" spans="1:9" x14ac:dyDescent="0.25">
      <c r="A56" s="45"/>
      <c r="B56" s="76"/>
      <c r="C56" s="107" t="s">
        <v>45</v>
      </c>
      <c r="D56" s="68" t="s">
        <v>187</v>
      </c>
      <c r="E56" s="53" t="s">
        <v>3005</v>
      </c>
      <c r="F56" s="46"/>
      <c r="G56" s="94"/>
      <c r="H56" s="89">
        <f t="shared" si="2"/>
        <v>0</v>
      </c>
      <c r="I56" s="307"/>
    </row>
    <row r="57" spans="1:9" x14ac:dyDescent="0.25">
      <c r="A57" s="45"/>
      <c r="B57" s="76"/>
      <c r="C57" s="107" t="s">
        <v>46</v>
      </c>
      <c r="D57" s="68" t="s">
        <v>188</v>
      </c>
      <c r="E57" s="53" t="s">
        <v>3005</v>
      </c>
      <c r="F57" s="46"/>
      <c r="G57" s="94"/>
      <c r="H57" s="89">
        <f t="shared" si="2"/>
        <v>0</v>
      </c>
      <c r="I57" s="307"/>
    </row>
    <row r="58" spans="1:9" ht="15.6" x14ac:dyDescent="0.25">
      <c r="A58" s="45"/>
      <c r="B58" s="76"/>
      <c r="C58" s="107" t="s">
        <v>47</v>
      </c>
      <c r="D58" s="277" t="s">
        <v>6469</v>
      </c>
      <c r="E58" s="53" t="s">
        <v>3005</v>
      </c>
      <c r="F58" s="46"/>
      <c r="G58" s="94"/>
      <c r="H58" s="89">
        <f t="shared" si="2"/>
        <v>0</v>
      </c>
      <c r="I58" s="307"/>
    </row>
    <row r="59" spans="1:9" x14ac:dyDescent="0.25">
      <c r="A59" s="45"/>
      <c r="B59" s="76"/>
      <c r="C59" s="107" t="s">
        <v>47</v>
      </c>
      <c r="D59" s="277" t="s">
        <v>6470</v>
      </c>
      <c r="E59" s="53" t="s">
        <v>3005</v>
      </c>
      <c r="F59" s="46"/>
      <c r="G59" s="94"/>
      <c r="H59" s="89">
        <f t="shared" si="2"/>
        <v>0</v>
      </c>
      <c r="I59" s="307"/>
    </row>
    <row r="60" spans="1:9" x14ac:dyDescent="0.25">
      <c r="A60" s="45"/>
      <c r="B60" s="58" t="s">
        <v>174</v>
      </c>
      <c r="C60" s="107"/>
      <c r="D60" s="277" t="s">
        <v>4434</v>
      </c>
      <c r="E60" s="11"/>
      <c r="F60" s="6"/>
      <c r="G60" s="95"/>
      <c r="H60" s="89"/>
      <c r="I60" s="307"/>
    </row>
    <row r="61" spans="1:9" x14ac:dyDescent="0.25">
      <c r="A61" s="45"/>
      <c r="B61" s="76"/>
      <c r="C61" s="107" t="s">
        <v>37</v>
      </c>
      <c r="D61" s="68" t="s">
        <v>189</v>
      </c>
      <c r="E61" s="53" t="s">
        <v>422</v>
      </c>
      <c r="F61" s="46"/>
      <c r="G61" s="94"/>
      <c r="H61" s="89">
        <f>F61*G61</f>
        <v>0</v>
      </c>
      <c r="I61" s="307"/>
    </row>
    <row r="62" spans="1:9" x14ac:dyDescent="0.25">
      <c r="A62" s="45"/>
      <c r="B62" s="76"/>
      <c r="C62" s="107" t="s">
        <v>39</v>
      </c>
      <c r="D62" s="68" t="s">
        <v>6471</v>
      </c>
      <c r="E62" s="53" t="s">
        <v>422</v>
      </c>
      <c r="F62" s="46"/>
      <c r="G62" s="94"/>
      <c r="H62" s="89">
        <f>F62*G62</f>
        <v>0</v>
      </c>
      <c r="I62" s="307"/>
    </row>
    <row r="63" spans="1:9" hidden="1" x14ac:dyDescent="0.25">
      <c r="A63" s="45"/>
      <c r="B63" s="76"/>
      <c r="C63" s="107" t="s">
        <v>59</v>
      </c>
      <c r="D63" s="68" t="s">
        <v>190</v>
      </c>
      <c r="E63" s="53" t="s">
        <v>422</v>
      </c>
      <c r="F63" s="46"/>
      <c r="G63" s="94"/>
      <c r="H63" s="89">
        <f>F63*G63</f>
        <v>0</v>
      </c>
      <c r="I63" s="307"/>
    </row>
    <row r="64" spans="1:9" x14ac:dyDescent="0.25">
      <c r="A64" s="45"/>
      <c r="B64" s="76"/>
      <c r="C64" s="107" t="s">
        <v>42</v>
      </c>
      <c r="D64" s="277" t="s">
        <v>6472</v>
      </c>
      <c r="E64" s="53" t="s">
        <v>422</v>
      </c>
      <c r="F64" s="46"/>
      <c r="G64" s="94"/>
      <c r="H64" s="89">
        <f>F64*G64</f>
        <v>0</v>
      </c>
      <c r="I64" s="307"/>
    </row>
    <row r="65" spans="1:9" x14ac:dyDescent="0.25">
      <c r="A65" s="45"/>
      <c r="B65" s="58" t="s">
        <v>175</v>
      </c>
      <c r="C65" s="107"/>
      <c r="D65" s="110" t="s">
        <v>67</v>
      </c>
      <c r="E65" s="11"/>
      <c r="F65" s="6"/>
      <c r="G65" s="95"/>
      <c r="H65" s="89"/>
    </row>
    <row r="66" spans="1:9" x14ac:dyDescent="0.25">
      <c r="A66" s="45"/>
      <c r="B66" s="76"/>
      <c r="C66" s="107" t="s">
        <v>37</v>
      </c>
      <c r="D66" s="59" t="s">
        <v>191</v>
      </c>
      <c r="E66" s="53" t="s">
        <v>425</v>
      </c>
      <c r="F66" s="11" t="s">
        <v>4222</v>
      </c>
      <c r="G66" s="114" t="s">
        <v>818</v>
      </c>
      <c r="H66" s="52"/>
    </row>
    <row r="67" spans="1:9" ht="26.4" x14ac:dyDescent="0.25">
      <c r="A67" s="45"/>
      <c r="B67" s="76"/>
      <c r="C67" s="107" t="s">
        <v>39</v>
      </c>
      <c r="D67" s="106" t="s">
        <v>192</v>
      </c>
      <c r="E67" s="51" t="s">
        <v>361</v>
      </c>
      <c r="F67" s="95">
        <f>H66</f>
        <v>0</v>
      </c>
      <c r="G67" s="105"/>
      <c r="H67" s="89">
        <f>G67*F67</f>
        <v>0</v>
      </c>
    </row>
    <row r="68" spans="1:9" x14ac:dyDescent="0.25">
      <c r="A68" s="55" t="s">
        <v>194</v>
      </c>
      <c r="B68" s="58"/>
      <c r="C68" s="107"/>
      <c r="D68" s="67" t="s">
        <v>193</v>
      </c>
      <c r="E68" s="11"/>
      <c r="F68" s="6"/>
      <c r="G68" s="95"/>
      <c r="H68" s="89"/>
    </row>
    <row r="69" spans="1:9" ht="39.6" hidden="1" x14ac:dyDescent="0.25">
      <c r="A69" s="45"/>
      <c r="B69" s="58" t="s">
        <v>195</v>
      </c>
      <c r="C69" s="107"/>
      <c r="D69" s="278" t="s">
        <v>4435</v>
      </c>
      <c r="E69" s="53" t="s">
        <v>428</v>
      </c>
      <c r="F69" s="46"/>
      <c r="G69" s="274"/>
      <c r="H69" s="52"/>
      <c r="I69" s="307"/>
    </row>
    <row r="70" spans="1:9" ht="26.4" x14ac:dyDescent="0.25">
      <c r="A70" s="45"/>
      <c r="B70" s="58" t="s">
        <v>196</v>
      </c>
      <c r="C70" s="107"/>
      <c r="D70" s="59" t="s">
        <v>198</v>
      </c>
      <c r="E70" s="53" t="s">
        <v>425</v>
      </c>
      <c r="F70" s="11" t="s">
        <v>4222</v>
      </c>
      <c r="G70" s="114" t="s">
        <v>818</v>
      </c>
      <c r="H70" s="52"/>
    </row>
    <row r="71" spans="1:9" ht="26.4" hidden="1" x14ac:dyDescent="0.25">
      <c r="A71" s="45"/>
      <c r="B71" s="58" t="s">
        <v>197</v>
      </c>
      <c r="C71" s="107"/>
      <c r="D71" s="106" t="s">
        <v>199</v>
      </c>
      <c r="E71" s="51" t="s">
        <v>361</v>
      </c>
      <c r="F71" s="95">
        <f>H70</f>
        <v>0</v>
      </c>
      <c r="G71" s="105"/>
      <c r="H71" s="89">
        <f>G71*F71</f>
        <v>0</v>
      </c>
    </row>
    <row r="72" spans="1:9" ht="15" customHeight="1" x14ac:dyDescent="0.25">
      <c r="A72" s="45" t="s">
        <v>5385</v>
      </c>
      <c r="B72" s="58"/>
      <c r="C72" s="58"/>
      <c r="D72" s="67" t="s">
        <v>5382</v>
      </c>
      <c r="E72" s="336"/>
      <c r="F72" s="6"/>
      <c r="G72" s="95"/>
      <c r="H72" s="52"/>
    </row>
    <row r="73" spans="1:9" x14ac:dyDescent="0.25">
      <c r="A73" s="45"/>
      <c r="B73" s="58" t="s">
        <v>5383</v>
      </c>
      <c r="C73" s="58"/>
      <c r="D73" s="59" t="s">
        <v>5384</v>
      </c>
      <c r="E73" s="11" t="s">
        <v>581</v>
      </c>
      <c r="F73" s="11" t="s">
        <v>4225</v>
      </c>
      <c r="G73" s="114" t="s">
        <v>4226</v>
      </c>
      <c r="H73" s="52"/>
      <c r="I73" s="323"/>
    </row>
    <row r="74" spans="1:9" ht="26.4" x14ac:dyDescent="0.25">
      <c r="A74" s="45" t="s">
        <v>6145</v>
      </c>
      <c r="B74" s="58"/>
      <c r="C74" s="58"/>
      <c r="D74" s="59" t="s">
        <v>6144</v>
      </c>
      <c r="E74" s="11"/>
      <c r="F74" s="11"/>
      <c r="G74" s="114"/>
      <c r="H74" s="52"/>
    </row>
    <row r="75" spans="1:9" ht="26.4" x14ac:dyDescent="0.25">
      <c r="A75" s="45"/>
      <c r="B75" s="45" t="s">
        <v>6143</v>
      </c>
      <c r="C75" s="58"/>
      <c r="D75" s="59" t="s">
        <v>6142</v>
      </c>
      <c r="E75" s="53" t="s">
        <v>425</v>
      </c>
      <c r="F75" s="11" t="s">
        <v>4222</v>
      </c>
      <c r="G75" s="114" t="s">
        <v>818</v>
      </c>
      <c r="H75" s="52"/>
    </row>
    <row r="76" spans="1:9" ht="26.4" x14ac:dyDescent="0.25">
      <c r="A76" s="45"/>
      <c r="B76" s="45" t="s">
        <v>6141</v>
      </c>
      <c r="C76" s="58"/>
      <c r="D76" s="59" t="s">
        <v>6140</v>
      </c>
      <c r="E76" s="51" t="s">
        <v>361</v>
      </c>
      <c r="F76" s="95">
        <f>H75</f>
        <v>0</v>
      </c>
      <c r="G76" s="105"/>
      <c r="H76" s="89">
        <f>G76*F76</f>
        <v>0</v>
      </c>
    </row>
    <row r="77" spans="1:9" x14ac:dyDescent="0.25">
      <c r="A77" s="45" t="s">
        <v>6139</v>
      </c>
      <c r="B77" s="58"/>
      <c r="C77" s="58"/>
      <c r="D77" s="59" t="s">
        <v>6138</v>
      </c>
      <c r="E77" s="11"/>
      <c r="F77" s="11"/>
      <c r="G77" s="114"/>
      <c r="H77" s="52"/>
    </row>
    <row r="78" spans="1:9" x14ac:dyDescent="0.25">
      <c r="A78" s="45"/>
      <c r="B78" s="45" t="s">
        <v>6137</v>
      </c>
      <c r="C78" s="58"/>
      <c r="D78" s="59" t="s">
        <v>6136</v>
      </c>
      <c r="E78" s="53" t="s">
        <v>425</v>
      </c>
      <c r="F78" s="11" t="s">
        <v>4222</v>
      </c>
      <c r="G78" s="114" t="s">
        <v>818</v>
      </c>
      <c r="H78" s="52"/>
    </row>
    <row r="79" spans="1:9" ht="26.4" x14ac:dyDescent="0.25">
      <c r="A79" s="45"/>
      <c r="B79" s="45" t="s">
        <v>6134</v>
      </c>
      <c r="C79" s="58"/>
      <c r="D79" s="59" t="s">
        <v>6133</v>
      </c>
      <c r="E79" s="51" t="s">
        <v>361</v>
      </c>
      <c r="F79" s="95">
        <f>H78</f>
        <v>0</v>
      </c>
      <c r="G79" s="105"/>
      <c r="H79" s="89">
        <f>G79*F79</f>
        <v>0</v>
      </c>
    </row>
    <row r="80" spans="1:9" x14ac:dyDescent="0.25">
      <c r="A80" s="45" t="s">
        <v>6132</v>
      </c>
      <c r="B80" s="58"/>
      <c r="C80" s="58"/>
      <c r="D80" s="59" t="s">
        <v>6131</v>
      </c>
      <c r="E80" s="11"/>
      <c r="F80" s="11"/>
      <c r="G80" s="114"/>
      <c r="H80" s="52"/>
    </row>
    <row r="81" spans="1:9" x14ac:dyDescent="0.25">
      <c r="A81" s="45"/>
      <c r="B81" s="58"/>
      <c r="C81" s="58" t="s">
        <v>37</v>
      </c>
      <c r="D81" s="59" t="s">
        <v>6473</v>
      </c>
      <c r="E81" s="53" t="s">
        <v>422</v>
      </c>
      <c r="F81" s="11"/>
      <c r="G81" s="114"/>
      <c r="H81" s="89">
        <f t="shared" ref="H81:H82" si="3">F81*G81</f>
        <v>0</v>
      </c>
    </row>
    <row r="82" spans="1:9" ht="26.4" x14ac:dyDescent="0.25">
      <c r="A82" s="45"/>
      <c r="B82" s="58"/>
      <c r="C82" s="58" t="s">
        <v>39</v>
      </c>
      <c r="D82" s="59" t="s">
        <v>6474</v>
      </c>
      <c r="E82" s="11" t="s">
        <v>80</v>
      </c>
      <c r="F82" s="11"/>
      <c r="G82" s="114"/>
      <c r="H82" s="89">
        <f t="shared" si="3"/>
        <v>0</v>
      </c>
    </row>
    <row r="83" spans="1:9" x14ac:dyDescent="0.25">
      <c r="A83" s="45"/>
      <c r="B83" s="58"/>
      <c r="C83" s="58"/>
      <c r="D83" s="59"/>
      <c r="E83" s="11"/>
      <c r="F83" s="11"/>
      <c r="G83" s="114"/>
      <c r="H83" s="52"/>
    </row>
    <row r="84" spans="1:9" x14ac:dyDescent="0.25">
      <c r="A84" s="45"/>
      <c r="B84" s="58"/>
      <c r="C84" s="58"/>
      <c r="D84" s="59"/>
      <c r="E84" s="11"/>
      <c r="F84" s="11"/>
      <c r="G84" s="114"/>
      <c r="H84" s="52"/>
    </row>
    <row r="85" spans="1:9" x14ac:dyDescent="0.25">
      <c r="A85" s="45"/>
      <c r="B85" s="58"/>
      <c r="C85" s="58"/>
      <c r="D85" s="59"/>
      <c r="E85" s="11"/>
      <c r="F85" s="11"/>
      <c r="G85" s="114"/>
      <c r="H85" s="52"/>
    </row>
    <row r="86" spans="1:9" x14ac:dyDescent="0.25">
      <c r="A86" s="45"/>
      <c r="B86" s="58"/>
      <c r="C86" s="58"/>
      <c r="D86" s="59"/>
      <c r="E86" s="11"/>
      <c r="F86" s="11"/>
      <c r="G86" s="114"/>
      <c r="H86" s="52"/>
    </row>
    <row r="87" spans="1:9" x14ac:dyDescent="0.25">
      <c r="A87" s="45"/>
      <c r="B87" s="58"/>
      <c r="C87" s="58"/>
      <c r="D87" s="59"/>
      <c r="E87" s="11"/>
      <c r="F87" s="11"/>
      <c r="G87" s="114"/>
      <c r="H87" s="52"/>
    </row>
    <row r="88" spans="1:9" x14ac:dyDescent="0.25">
      <c r="A88" s="45"/>
      <c r="B88" s="58"/>
      <c r="C88" s="58"/>
      <c r="D88" s="59"/>
      <c r="E88" s="11"/>
      <c r="F88" s="11"/>
      <c r="G88" s="114"/>
      <c r="H88" s="52"/>
    </row>
    <row r="89" spans="1:9" x14ac:dyDescent="0.25">
      <c r="A89" s="45"/>
      <c r="B89" s="58"/>
      <c r="C89" s="58"/>
      <c r="D89" s="59"/>
      <c r="E89" s="11"/>
      <c r="F89" s="11"/>
      <c r="G89" s="114"/>
      <c r="H89" s="52"/>
    </row>
    <row r="90" spans="1:9" x14ac:dyDescent="0.25">
      <c r="A90" s="45"/>
      <c r="B90" s="58"/>
      <c r="C90" s="58"/>
      <c r="D90" s="59"/>
      <c r="E90" s="11"/>
      <c r="F90" s="11"/>
      <c r="G90" s="114"/>
      <c r="H90" s="52"/>
    </row>
    <row r="91" spans="1:9" x14ac:dyDescent="0.25">
      <c r="A91" s="45"/>
      <c r="B91" s="58"/>
      <c r="C91" s="58"/>
      <c r="D91" s="59"/>
      <c r="E91" s="11"/>
      <c r="F91" s="11"/>
      <c r="G91" s="114"/>
      <c r="H91" s="52"/>
    </row>
    <row r="92" spans="1:9" x14ac:dyDescent="0.25">
      <c r="A92" s="45"/>
      <c r="B92" s="58"/>
      <c r="C92" s="58"/>
      <c r="D92" s="59"/>
      <c r="E92" s="11"/>
      <c r="F92" s="11"/>
      <c r="G92" s="114"/>
      <c r="H92" s="52"/>
    </row>
    <row r="93" spans="1:9" x14ac:dyDescent="0.25">
      <c r="A93" s="45"/>
      <c r="B93" s="58"/>
      <c r="C93" s="58"/>
      <c r="D93" s="59"/>
      <c r="E93" s="11"/>
      <c r="F93" s="11"/>
      <c r="G93" s="114"/>
      <c r="H93" s="52"/>
    </row>
    <row r="94" spans="1:9" x14ac:dyDescent="0.25">
      <c r="A94" s="45"/>
      <c r="B94" s="58"/>
      <c r="C94" s="58"/>
      <c r="D94" s="59"/>
      <c r="E94" s="11"/>
      <c r="F94" s="11"/>
      <c r="G94" s="114"/>
      <c r="H94" s="52"/>
      <c r="I94" s="323"/>
    </row>
    <row r="95" spans="1:9" x14ac:dyDescent="0.25">
      <c r="A95" s="45"/>
      <c r="B95" s="58"/>
      <c r="C95" s="58"/>
      <c r="D95" s="111"/>
      <c r="E95" s="11"/>
      <c r="F95" s="6"/>
      <c r="G95" s="95"/>
      <c r="H95" s="52"/>
    </row>
    <row r="96" spans="1:9" x14ac:dyDescent="0.25">
      <c r="A96" s="77" t="s">
        <v>34</v>
      </c>
      <c r="B96" s="78"/>
      <c r="C96" s="112"/>
      <c r="D96" s="79"/>
      <c r="E96" s="2"/>
      <c r="F96" s="177"/>
      <c r="G96" s="178"/>
      <c r="H96" s="113">
        <f>SUM(H5:H95)</f>
        <v>0</v>
      </c>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27D34-EC62-4211-93F7-82808AFCC88C}">
  <dimension ref="A1:H176"/>
  <sheetViews>
    <sheetView workbookViewId="0"/>
  </sheetViews>
  <sheetFormatPr defaultRowHeight="13.2" x14ac:dyDescent="0.25"/>
  <cols>
    <col min="1" max="1" width="9.33203125" style="41" customWidth="1"/>
    <col min="2" max="2" width="9" style="41" bestFit="1" customWidth="1"/>
    <col min="3" max="3" width="3.33203125" style="41" customWidth="1"/>
    <col min="4" max="4" width="40.6640625" style="41" customWidth="1"/>
    <col min="5" max="5" width="17.44140625" style="41" bestFit="1" customWidth="1"/>
    <col min="6" max="8" width="20.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200</v>
      </c>
      <c r="B1" s="40"/>
      <c r="C1" s="40"/>
      <c r="D1" s="96"/>
      <c r="E1" s="774" t="s">
        <v>201</v>
      </c>
      <c r="F1" s="774"/>
      <c r="G1" s="774"/>
      <c r="H1" s="774"/>
    </row>
    <row r="2" spans="1:8" x14ac:dyDescent="0.25">
      <c r="A2" s="42" t="s">
        <v>0</v>
      </c>
      <c r="B2" s="42"/>
      <c r="C2" s="42"/>
      <c r="D2" s="43" t="s">
        <v>1</v>
      </c>
      <c r="E2" s="43" t="s">
        <v>2</v>
      </c>
      <c r="F2" s="43" t="s">
        <v>3</v>
      </c>
      <c r="G2" s="43" t="s">
        <v>4</v>
      </c>
      <c r="H2" s="43" t="s">
        <v>5</v>
      </c>
    </row>
    <row r="3" spans="1:8" x14ac:dyDescent="0.25">
      <c r="A3" s="44"/>
      <c r="B3" s="44"/>
      <c r="C3" s="44"/>
      <c r="D3" s="45"/>
      <c r="E3" s="46"/>
      <c r="F3" s="46"/>
      <c r="G3" s="45"/>
      <c r="H3" s="45"/>
    </row>
    <row r="4" spans="1:8" x14ac:dyDescent="0.25">
      <c r="A4" s="47"/>
      <c r="B4" s="47"/>
      <c r="C4" s="47"/>
      <c r="D4" s="45"/>
      <c r="E4" s="46"/>
      <c r="F4" s="46"/>
      <c r="G4" s="45"/>
      <c r="H4" s="45"/>
    </row>
    <row r="5" spans="1:8" x14ac:dyDescent="0.25">
      <c r="A5" s="44" t="s">
        <v>5386</v>
      </c>
      <c r="B5" s="44"/>
      <c r="C5" s="44"/>
      <c r="D5" s="49" t="s">
        <v>202</v>
      </c>
      <c r="E5" s="46"/>
      <c r="F5" s="46"/>
      <c r="G5" s="45"/>
      <c r="H5" s="54"/>
    </row>
    <row r="6" spans="1:8" x14ac:dyDescent="0.25">
      <c r="A6" s="44"/>
      <c r="B6" s="48" t="s">
        <v>203</v>
      </c>
      <c r="C6" s="48"/>
      <c r="D6" s="115" t="s">
        <v>40</v>
      </c>
      <c r="E6" s="11" t="s">
        <v>33</v>
      </c>
      <c r="F6" s="11" t="s">
        <v>4220</v>
      </c>
      <c r="G6" s="114" t="s">
        <v>4221</v>
      </c>
      <c r="H6" s="52"/>
    </row>
    <row r="7" spans="1:8" x14ac:dyDescent="0.25">
      <c r="A7" s="44"/>
      <c r="B7" s="48" t="s">
        <v>204</v>
      </c>
      <c r="C7" s="48"/>
      <c r="D7" s="115" t="s">
        <v>41</v>
      </c>
      <c r="E7" s="11" t="s">
        <v>33</v>
      </c>
      <c r="F7" s="11" t="s">
        <v>4220</v>
      </c>
      <c r="G7" s="114" t="s">
        <v>4221</v>
      </c>
      <c r="H7" s="52"/>
    </row>
    <row r="8" spans="1:8" x14ac:dyDescent="0.25">
      <c r="A8" s="44"/>
      <c r="B8" s="48" t="s">
        <v>205</v>
      </c>
      <c r="C8" s="48"/>
      <c r="D8" s="115" t="s">
        <v>206</v>
      </c>
      <c r="E8" s="11"/>
      <c r="F8" s="46"/>
      <c r="G8" s="94"/>
      <c r="H8" s="89"/>
    </row>
    <row r="9" spans="1:8" x14ac:dyDescent="0.25">
      <c r="A9" s="44"/>
      <c r="B9" s="48"/>
      <c r="C9" s="73" t="s">
        <v>37</v>
      </c>
      <c r="D9" s="304" t="s">
        <v>5515</v>
      </c>
      <c r="E9" s="11" t="s">
        <v>80</v>
      </c>
      <c r="F9" s="46"/>
      <c r="G9" s="94"/>
      <c r="H9" s="89">
        <f t="shared" ref="H9:H10" si="0">F9*G9</f>
        <v>0</v>
      </c>
    </row>
    <row r="10" spans="1:8" x14ac:dyDescent="0.25">
      <c r="A10" s="44"/>
      <c r="B10" s="48"/>
      <c r="C10" s="73" t="s">
        <v>39</v>
      </c>
      <c r="D10" s="304" t="s">
        <v>5516</v>
      </c>
      <c r="E10" s="11" t="s">
        <v>80</v>
      </c>
      <c r="F10" s="46"/>
      <c r="G10" s="94"/>
      <c r="H10" s="89">
        <f t="shared" si="0"/>
        <v>0</v>
      </c>
    </row>
    <row r="11" spans="1:8" x14ac:dyDescent="0.25">
      <c r="A11" s="44"/>
      <c r="B11" s="48" t="s">
        <v>5387</v>
      </c>
      <c r="C11" s="73"/>
      <c r="D11" s="304" t="s">
        <v>5391</v>
      </c>
      <c r="E11" s="11"/>
      <c r="F11" s="46"/>
      <c r="G11" s="94"/>
      <c r="H11" s="89"/>
    </row>
    <row r="12" spans="1:8" x14ac:dyDescent="0.25">
      <c r="A12" s="44"/>
      <c r="B12" s="48"/>
      <c r="C12" s="73" t="s">
        <v>37</v>
      </c>
      <c r="D12" s="304" t="s">
        <v>5388</v>
      </c>
      <c r="E12" s="11" t="s">
        <v>5393</v>
      </c>
      <c r="F12" s="46"/>
      <c r="G12" s="94"/>
      <c r="H12" s="89">
        <f t="shared" ref="H12:H14" si="1">F12*G12</f>
        <v>0</v>
      </c>
    </row>
    <row r="13" spans="1:8" x14ac:dyDescent="0.25">
      <c r="A13" s="44"/>
      <c r="B13" s="48"/>
      <c r="C13" s="73" t="s">
        <v>39</v>
      </c>
      <c r="D13" s="304" t="s">
        <v>5389</v>
      </c>
      <c r="E13" s="11" t="s">
        <v>5393</v>
      </c>
      <c r="F13" s="46"/>
      <c r="G13" s="94"/>
      <c r="H13" s="89">
        <f t="shared" si="1"/>
        <v>0</v>
      </c>
    </row>
    <row r="14" spans="1:8" x14ac:dyDescent="0.25">
      <c r="A14" s="44"/>
      <c r="B14" s="48"/>
      <c r="C14" s="73" t="s">
        <v>59</v>
      </c>
      <c r="D14" s="304" t="s">
        <v>5392</v>
      </c>
      <c r="E14" s="11" t="s">
        <v>80</v>
      </c>
      <c r="F14" s="46"/>
      <c r="G14" s="94"/>
      <c r="H14" s="89">
        <f t="shared" si="1"/>
        <v>0</v>
      </c>
    </row>
    <row r="15" spans="1:8" x14ac:dyDescent="0.25">
      <c r="A15" s="44"/>
      <c r="B15" s="48"/>
      <c r="C15" s="73" t="s">
        <v>42</v>
      </c>
      <c r="D15" s="304" t="s">
        <v>5390</v>
      </c>
      <c r="E15" s="11" t="s">
        <v>581</v>
      </c>
      <c r="F15" s="46" t="s">
        <v>4223</v>
      </c>
      <c r="G15" s="94" t="s">
        <v>4224</v>
      </c>
      <c r="H15" s="89"/>
    </row>
    <row r="16" spans="1:8" ht="15.6" x14ac:dyDescent="0.25">
      <c r="A16" s="44" t="s">
        <v>207</v>
      </c>
      <c r="B16" s="48"/>
      <c r="C16" s="73"/>
      <c r="D16" s="116" t="s">
        <v>208</v>
      </c>
      <c r="E16" s="27" t="s">
        <v>209</v>
      </c>
      <c r="F16" s="46"/>
      <c r="G16" s="94"/>
      <c r="H16" s="89">
        <f>F16*G16</f>
        <v>0</v>
      </c>
    </row>
    <row r="17" spans="1:8" x14ac:dyDescent="0.25">
      <c r="A17" s="44"/>
      <c r="B17" s="48"/>
      <c r="C17" s="48"/>
      <c r="D17" s="117"/>
      <c r="E17" s="11"/>
      <c r="F17" s="6"/>
      <c r="G17" s="5"/>
      <c r="H17" s="45"/>
    </row>
    <row r="18" spans="1:8" x14ac:dyDescent="0.25">
      <c r="A18" s="44"/>
      <c r="B18" s="48"/>
      <c r="C18" s="48"/>
      <c r="D18" s="117"/>
      <c r="E18" s="11"/>
      <c r="F18" s="6"/>
      <c r="G18" s="5"/>
      <c r="H18" s="45"/>
    </row>
    <row r="19" spans="1:8" x14ac:dyDescent="0.25">
      <c r="A19" s="44"/>
      <c r="B19" s="48"/>
      <c r="C19" s="48"/>
      <c r="D19" s="117"/>
      <c r="E19" s="11"/>
      <c r="F19" s="6"/>
      <c r="G19" s="5"/>
      <c r="H19" s="45"/>
    </row>
    <row r="20" spans="1:8" x14ac:dyDescent="0.25">
      <c r="A20" s="77" t="s">
        <v>34</v>
      </c>
      <c r="B20" s="78"/>
      <c r="C20" s="112"/>
      <c r="D20" s="79"/>
      <c r="E20" s="2"/>
      <c r="F20" s="2"/>
      <c r="G20" s="2"/>
      <c r="H20" s="113">
        <f>SUM(H5:H19)</f>
        <v>0</v>
      </c>
    </row>
    <row r="21" spans="1:8" x14ac:dyDescent="0.25">
      <c r="A21" s="118"/>
      <c r="B21" s="118"/>
      <c r="C21" s="118"/>
      <c r="D21" s="118"/>
      <c r="E21" s="118"/>
      <c r="F21" s="118"/>
      <c r="G21" s="118"/>
      <c r="H21" s="118"/>
    </row>
    <row r="156" spans="1:6" x14ac:dyDescent="0.25">
      <c r="F156" s="82" t="s">
        <v>136</v>
      </c>
    </row>
    <row r="157" spans="1:6" x14ac:dyDescent="0.25">
      <c r="F157" s="82" t="s">
        <v>136</v>
      </c>
    </row>
    <row r="159" spans="1:6" x14ac:dyDescent="0.25">
      <c r="A159" s="83"/>
    </row>
    <row r="160" spans="1:6" x14ac:dyDescent="0.25">
      <c r="A160" s="83"/>
      <c r="B160" s="84"/>
    </row>
    <row r="161" spans="1:5" x14ac:dyDescent="0.25">
      <c r="A161" s="83"/>
      <c r="B161" s="84"/>
    </row>
    <row r="162" spans="1:5" ht="52.8" x14ac:dyDescent="0.25">
      <c r="A162" s="83" t="s">
        <v>870</v>
      </c>
      <c r="B162" s="84"/>
      <c r="E162" s="85" t="s">
        <v>871</v>
      </c>
    </row>
    <row r="163" spans="1:5" ht="66" x14ac:dyDescent="0.25">
      <c r="A163" s="83"/>
      <c r="B163" s="41" t="s">
        <v>872</v>
      </c>
      <c r="E163" s="86" t="s">
        <v>873</v>
      </c>
    </row>
    <row r="164" spans="1:5" x14ac:dyDescent="0.25">
      <c r="A164" s="83"/>
      <c r="E164" s="87" t="s">
        <v>713</v>
      </c>
    </row>
    <row r="165" spans="1:5" x14ac:dyDescent="0.25">
      <c r="A165" s="83"/>
      <c r="E165" s="87" t="s">
        <v>713</v>
      </c>
    </row>
    <row r="166" spans="1:5" ht="39.6" x14ac:dyDescent="0.25">
      <c r="A166" s="83" t="s">
        <v>874</v>
      </c>
      <c r="E166" s="85" t="s">
        <v>875</v>
      </c>
    </row>
    <row r="167" spans="1:5" ht="26.4" x14ac:dyDescent="0.25">
      <c r="A167" s="83"/>
      <c r="B167" s="41" t="s">
        <v>876</v>
      </c>
      <c r="E167" s="86" t="s">
        <v>879</v>
      </c>
    </row>
    <row r="168" spans="1:5" ht="26.4" x14ac:dyDescent="0.25">
      <c r="A168" s="83"/>
      <c r="B168" s="84" t="s">
        <v>877</v>
      </c>
      <c r="E168" s="86" t="s">
        <v>880</v>
      </c>
    </row>
    <row r="169" spans="1:5" ht="39.6" x14ac:dyDescent="0.25">
      <c r="A169" s="83"/>
      <c r="B169" s="84" t="s">
        <v>878</v>
      </c>
      <c r="E169" s="86" t="s">
        <v>694</v>
      </c>
    </row>
    <row r="170" spans="1:5" ht="51" x14ac:dyDescent="0.25">
      <c r="A170" s="83" t="s">
        <v>882</v>
      </c>
      <c r="B170" s="84"/>
      <c r="E170" s="88" t="s">
        <v>883</v>
      </c>
    </row>
    <row r="171" spans="1:5" x14ac:dyDescent="0.25">
      <c r="A171" s="83"/>
      <c r="B171" s="84" t="s">
        <v>881</v>
      </c>
    </row>
    <row r="172" spans="1:5" x14ac:dyDescent="0.25">
      <c r="A172" s="83"/>
      <c r="B172" s="84"/>
    </row>
    <row r="173" spans="1:5" x14ac:dyDescent="0.25">
      <c r="A173" s="83"/>
      <c r="B173" s="84"/>
    </row>
    <row r="174" spans="1:5" x14ac:dyDescent="0.25">
      <c r="A174" s="83"/>
      <c r="B174" s="84"/>
    </row>
    <row r="175" spans="1:5" x14ac:dyDescent="0.25">
      <c r="A175" s="83"/>
      <c r="B175" s="84"/>
    </row>
    <row r="176" spans="1:5" x14ac:dyDescent="0.25">
      <c r="B176" s="41" t="s">
        <v>884</v>
      </c>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988CF-864A-4B70-9A6A-E9F77EB35322}">
  <dimension ref="A1:G1048531"/>
  <sheetViews>
    <sheetView workbookViewId="0"/>
  </sheetViews>
  <sheetFormatPr defaultRowHeight="13.2" x14ac:dyDescent="0.25"/>
  <cols>
    <col min="1" max="1" width="9.33203125" style="41" customWidth="1"/>
    <col min="2" max="2" width="9" style="41" bestFit="1" customWidth="1"/>
    <col min="3" max="3" width="40.6640625" style="41" customWidth="1"/>
    <col min="4" max="4" width="17.44140625" style="41" bestFit="1" customWidth="1"/>
    <col min="5" max="7" width="20.6640625" style="41" customWidth="1"/>
    <col min="8"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x14ac:dyDescent="0.25">
      <c r="A1" s="39" t="s">
        <v>210</v>
      </c>
      <c r="B1" s="40"/>
      <c r="C1" s="40"/>
      <c r="D1" s="774" t="s">
        <v>211</v>
      </c>
      <c r="E1" s="774"/>
      <c r="F1" s="774"/>
      <c r="G1" s="774"/>
    </row>
    <row r="2" spans="1:7" x14ac:dyDescent="0.25">
      <c r="A2" s="42" t="s">
        <v>0</v>
      </c>
      <c r="B2" s="42"/>
      <c r="C2" s="43" t="s">
        <v>1</v>
      </c>
      <c r="D2" s="43" t="s">
        <v>2</v>
      </c>
      <c r="E2" s="43" t="s">
        <v>3</v>
      </c>
      <c r="F2" s="43" t="s">
        <v>4</v>
      </c>
      <c r="G2" s="43" t="s">
        <v>5</v>
      </c>
    </row>
    <row r="3" spans="1:7" x14ac:dyDescent="0.25">
      <c r="A3" s="44"/>
      <c r="B3" s="44"/>
      <c r="C3" s="45"/>
      <c r="D3" s="46"/>
      <c r="E3" s="46"/>
      <c r="F3" s="45"/>
      <c r="G3" s="45"/>
    </row>
    <row r="4" spans="1:7" x14ac:dyDescent="0.25">
      <c r="A4" s="47"/>
      <c r="B4" s="47"/>
      <c r="C4" s="45"/>
      <c r="D4" s="46"/>
      <c r="E4" s="46"/>
      <c r="F4" s="45"/>
      <c r="G4" s="45"/>
    </row>
    <row r="5" spans="1:7" x14ac:dyDescent="0.25">
      <c r="A5" s="48" t="s">
        <v>212</v>
      </c>
      <c r="B5" s="44"/>
      <c r="C5" s="49" t="s">
        <v>213</v>
      </c>
      <c r="D5" s="6"/>
      <c r="E5" s="6"/>
      <c r="F5" s="5"/>
      <c r="G5" s="89"/>
    </row>
    <row r="6" spans="1:7" ht="15.6" x14ac:dyDescent="0.25">
      <c r="A6" s="44"/>
      <c r="B6" s="48" t="s">
        <v>214</v>
      </c>
      <c r="C6" s="50" t="s">
        <v>228</v>
      </c>
      <c r="D6" s="27" t="s">
        <v>209</v>
      </c>
      <c r="E6" s="6"/>
      <c r="F6" s="91"/>
      <c r="G6" s="89">
        <f t="shared" ref="G6:G17" si="0">E6*F6</f>
        <v>0</v>
      </c>
    </row>
    <row r="7" spans="1:7" ht="15.6" x14ac:dyDescent="0.25">
      <c r="A7" s="44"/>
      <c r="B7" s="48" t="s">
        <v>215</v>
      </c>
      <c r="C7" s="50" t="s">
        <v>229</v>
      </c>
      <c r="D7" s="27" t="s">
        <v>209</v>
      </c>
      <c r="E7" s="6"/>
      <c r="F7" s="91"/>
      <c r="G7" s="89">
        <f t="shared" si="0"/>
        <v>0</v>
      </c>
    </row>
    <row r="8" spans="1:7" ht="15.6" x14ac:dyDescent="0.25">
      <c r="A8" s="44"/>
      <c r="B8" s="48" t="s">
        <v>216</v>
      </c>
      <c r="C8" s="50" t="s">
        <v>230</v>
      </c>
      <c r="D8" s="27" t="s">
        <v>209</v>
      </c>
      <c r="E8" s="6"/>
      <c r="F8" s="91"/>
      <c r="G8" s="89">
        <f t="shared" si="0"/>
        <v>0</v>
      </c>
    </row>
    <row r="9" spans="1:7" ht="26.4" x14ac:dyDescent="0.25">
      <c r="A9" s="44"/>
      <c r="B9" s="48" t="s">
        <v>217</v>
      </c>
      <c r="C9" s="50" t="s">
        <v>231</v>
      </c>
      <c r="D9" s="27" t="s">
        <v>209</v>
      </c>
      <c r="E9" s="6"/>
      <c r="F9" s="91"/>
      <c r="G9" s="89">
        <f t="shared" si="0"/>
        <v>0</v>
      </c>
    </row>
    <row r="10" spans="1:7" ht="15.6" x14ac:dyDescent="0.25">
      <c r="A10" s="44"/>
      <c r="B10" s="48" t="s">
        <v>218</v>
      </c>
      <c r="C10" s="50" t="s">
        <v>232</v>
      </c>
      <c r="D10" s="27" t="s">
        <v>209</v>
      </c>
      <c r="E10" s="6"/>
      <c r="F10" s="91"/>
      <c r="G10" s="89">
        <f t="shared" si="0"/>
        <v>0</v>
      </c>
    </row>
    <row r="11" spans="1:7" x14ac:dyDescent="0.25">
      <c r="A11" s="44"/>
      <c r="B11" s="48" t="s">
        <v>219</v>
      </c>
      <c r="C11" s="50" t="s">
        <v>6</v>
      </c>
      <c r="D11" s="11" t="s">
        <v>429</v>
      </c>
      <c r="E11" s="6"/>
      <c r="F11" s="91"/>
      <c r="G11" s="89">
        <f t="shared" si="0"/>
        <v>0</v>
      </c>
    </row>
    <row r="12" spans="1:7" x14ac:dyDescent="0.25">
      <c r="A12" s="44"/>
      <c r="B12" s="48" t="s">
        <v>220</v>
      </c>
      <c r="C12" s="275" t="s">
        <v>4436</v>
      </c>
      <c r="D12" s="11" t="s">
        <v>429</v>
      </c>
      <c r="E12" s="6"/>
      <c r="F12" s="91"/>
      <c r="G12" s="89">
        <f t="shared" si="0"/>
        <v>0</v>
      </c>
    </row>
    <row r="13" spans="1:7" x14ac:dyDescent="0.25">
      <c r="A13" s="44"/>
      <c r="B13" s="48" t="s">
        <v>221</v>
      </c>
      <c r="C13" s="275" t="s">
        <v>233</v>
      </c>
      <c r="D13" s="11" t="s">
        <v>429</v>
      </c>
      <c r="E13" s="6"/>
      <c r="F13" s="91"/>
      <c r="G13" s="89">
        <f t="shared" si="0"/>
        <v>0</v>
      </c>
    </row>
    <row r="14" spans="1:7" x14ac:dyDescent="0.25">
      <c r="A14" s="44"/>
      <c r="B14" s="48" t="s">
        <v>222</v>
      </c>
      <c r="C14" s="275" t="s">
        <v>4437</v>
      </c>
      <c r="D14" s="11" t="s">
        <v>429</v>
      </c>
      <c r="E14" s="6"/>
      <c r="F14" s="91"/>
      <c r="G14" s="89">
        <f t="shared" si="0"/>
        <v>0</v>
      </c>
    </row>
    <row r="15" spans="1:7" ht="26.4" hidden="1" x14ac:dyDescent="0.25">
      <c r="A15" s="44"/>
      <c r="B15" s="48" t="s">
        <v>223</v>
      </c>
      <c r="C15" s="275" t="s">
        <v>4438</v>
      </c>
      <c r="D15" s="11" t="s">
        <v>429</v>
      </c>
      <c r="E15" s="6"/>
      <c r="F15" s="91"/>
      <c r="G15" s="89">
        <f t="shared" si="0"/>
        <v>0</v>
      </c>
    </row>
    <row r="16" spans="1:7" ht="26.4" hidden="1" x14ac:dyDescent="0.25">
      <c r="A16" s="44"/>
      <c r="B16" s="48" t="s">
        <v>224</v>
      </c>
      <c r="C16" s="275" t="s">
        <v>4439</v>
      </c>
      <c r="D16" s="11" t="s">
        <v>429</v>
      </c>
      <c r="E16" s="6"/>
      <c r="F16" s="91"/>
      <c r="G16" s="89">
        <f t="shared" si="0"/>
        <v>0</v>
      </c>
    </row>
    <row r="17" spans="1:7" ht="26.4" hidden="1" x14ac:dyDescent="0.25">
      <c r="A17" s="44"/>
      <c r="B17" s="48" t="s">
        <v>225</v>
      </c>
      <c r="C17" s="275" t="s">
        <v>4440</v>
      </c>
      <c r="D17" s="11" t="s">
        <v>429</v>
      </c>
      <c r="E17" s="6"/>
      <c r="F17" s="91"/>
      <c r="G17" s="89">
        <f t="shared" si="0"/>
        <v>0</v>
      </c>
    </row>
    <row r="18" spans="1:7" x14ac:dyDescent="0.25">
      <c r="A18" s="45"/>
      <c r="B18" s="48" t="s">
        <v>226</v>
      </c>
      <c r="C18" s="50" t="s">
        <v>234</v>
      </c>
      <c r="D18" s="11" t="s">
        <v>425</v>
      </c>
      <c r="E18" s="11" t="s">
        <v>4222</v>
      </c>
      <c r="F18" s="90" t="s">
        <v>818</v>
      </c>
      <c r="G18" s="38"/>
    </row>
    <row r="19" spans="1:7" ht="26.4" x14ac:dyDescent="0.25">
      <c r="A19" s="45"/>
      <c r="B19" s="48" t="s">
        <v>227</v>
      </c>
      <c r="C19" s="50" t="s">
        <v>235</v>
      </c>
      <c r="D19" s="27" t="s">
        <v>361</v>
      </c>
      <c r="E19" s="95">
        <f>G18</f>
        <v>0</v>
      </c>
      <c r="F19" s="93"/>
      <c r="G19" s="89">
        <f>E19*F19</f>
        <v>0</v>
      </c>
    </row>
    <row r="20" spans="1:7" x14ac:dyDescent="0.25">
      <c r="A20" s="55" t="s">
        <v>236</v>
      </c>
      <c r="B20" s="56"/>
      <c r="C20" s="57" t="s">
        <v>53</v>
      </c>
      <c r="D20" s="6"/>
      <c r="E20" s="6"/>
      <c r="F20" s="6"/>
      <c r="G20" s="89"/>
    </row>
    <row r="21" spans="1:7" ht="15.6" x14ac:dyDescent="0.25">
      <c r="A21" s="55"/>
      <c r="B21" s="58" t="s">
        <v>245</v>
      </c>
      <c r="C21" s="59" t="s">
        <v>54</v>
      </c>
      <c r="D21" s="27" t="s">
        <v>209</v>
      </c>
      <c r="E21" s="6"/>
      <c r="F21" s="91"/>
      <c r="G21" s="89">
        <f t="shared" ref="G21:G31" si="1">E21*F21</f>
        <v>0</v>
      </c>
    </row>
    <row r="22" spans="1:7" ht="15.6" x14ac:dyDescent="0.25">
      <c r="A22" s="55"/>
      <c r="B22" s="58" t="s">
        <v>246</v>
      </c>
      <c r="C22" s="59" t="s">
        <v>237</v>
      </c>
      <c r="D22" s="27" t="s">
        <v>209</v>
      </c>
      <c r="E22" s="6"/>
      <c r="F22" s="91"/>
      <c r="G22" s="89">
        <f t="shared" si="1"/>
        <v>0</v>
      </c>
    </row>
    <row r="23" spans="1:7" ht="15.6" x14ac:dyDescent="0.25">
      <c r="A23" s="55"/>
      <c r="B23" s="58" t="s">
        <v>247</v>
      </c>
      <c r="C23" s="59" t="s">
        <v>238</v>
      </c>
      <c r="D23" s="27" t="s">
        <v>209</v>
      </c>
      <c r="E23" s="6"/>
      <c r="F23" s="91"/>
      <c r="G23" s="89">
        <f t="shared" si="1"/>
        <v>0</v>
      </c>
    </row>
    <row r="24" spans="1:7" ht="26.4" x14ac:dyDescent="0.25">
      <c r="A24" s="55"/>
      <c r="B24" s="58" t="s">
        <v>248</v>
      </c>
      <c r="C24" s="59" t="s">
        <v>239</v>
      </c>
      <c r="D24" s="27" t="s">
        <v>209</v>
      </c>
      <c r="E24" s="6"/>
      <c r="F24" s="91"/>
      <c r="G24" s="89">
        <f t="shared" si="1"/>
        <v>0</v>
      </c>
    </row>
    <row r="25" spans="1:7" ht="26.4" x14ac:dyDescent="0.25">
      <c r="A25" s="55"/>
      <c r="B25" s="58" t="s">
        <v>249</v>
      </c>
      <c r="C25" s="59" t="s">
        <v>240</v>
      </c>
      <c r="D25" s="27" t="s">
        <v>209</v>
      </c>
      <c r="E25" s="6"/>
      <c r="F25" s="91"/>
      <c r="G25" s="89">
        <f t="shared" si="1"/>
        <v>0</v>
      </c>
    </row>
    <row r="26" spans="1:7" ht="15.6" x14ac:dyDescent="0.25">
      <c r="A26" s="55"/>
      <c r="B26" s="58" t="s">
        <v>250</v>
      </c>
      <c r="C26" s="59" t="s">
        <v>55</v>
      </c>
      <c r="D26" s="27" t="s">
        <v>209</v>
      </c>
      <c r="E26" s="6"/>
      <c r="F26" s="91"/>
      <c r="G26" s="89">
        <f t="shared" si="1"/>
        <v>0</v>
      </c>
    </row>
    <row r="27" spans="1:7" ht="15.6" x14ac:dyDescent="0.25">
      <c r="A27" s="55"/>
      <c r="B27" s="58" t="s">
        <v>251</v>
      </c>
      <c r="C27" s="59" t="s">
        <v>56</v>
      </c>
      <c r="D27" s="27" t="s">
        <v>209</v>
      </c>
      <c r="E27" s="6"/>
      <c r="F27" s="91"/>
      <c r="G27" s="89">
        <f t="shared" si="1"/>
        <v>0</v>
      </c>
    </row>
    <row r="28" spans="1:7" ht="15.6" x14ac:dyDescent="0.25">
      <c r="A28" s="55"/>
      <c r="B28" s="58" t="s">
        <v>252</v>
      </c>
      <c r="C28" s="59" t="s">
        <v>241</v>
      </c>
      <c r="D28" s="27" t="s">
        <v>209</v>
      </c>
      <c r="E28" s="6"/>
      <c r="F28" s="91"/>
      <c r="G28" s="89">
        <f t="shared" si="1"/>
        <v>0</v>
      </c>
    </row>
    <row r="29" spans="1:7" ht="15.6" x14ac:dyDescent="0.25">
      <c r="A29" s="55"/>
      <c r="B29" s="58" t="s">
        <v>253</v>
      </c>
      <c r="C29" s="59" t="s">
        <v>242</v>
      </c>
      <c r="D29" s="27" t="s">
        <v>209</v>
      </c>
      <c r="E29" s="6"/>
      <c r="F29" s="91"/>
      <c r="G29" s="89">
        <f t="shared" si="1"/>
        <v>0</v>
      </c>
    </row>
    <row r="30" spans="1:7" ht="15.6" hidden="1" x14ac:dyDescent="0.25">
      <c r="A30" s="55"/>
      <c r="B30" s="58" t="s">
        <v>254</v>
      </c>
      <c r="C30" s="59" t="s">
        <v>243</v>
      </c>
      <c r="D30" s="27" t="s">
        <v>209</v>
      </c>
      <c r="E30" s="6"/>
      <c r="F30" s="91"/>
      <c r="G30" s="89">
        <f t="shared" si="1"/>
        <v>0</v>
      </c>
    </row>
    <row r="31" spans="1:7" ht="26.4" hidden="1" x14ac:dyDescent="0.25">
      <c r="A31" s="55"/>
      <c r="B31" s="58" t="s">
        <v>255</v>
      </c>
      <c r="C31" s="59" t="s">
        <v>244</v>
      </c>
      <c r="D31" s="27" t="s">
        <v>209</v>
      </c>
      <c r="E31" s="6"/>
      <c r="F31" s="91"/>
      <c r="G31" s="89">
        <f t="shared" si="1"/>
        <v>0</v>
      </c>
    </row>
    <row r="32" spans="1:7" x14ac:dyDescent="0.25">
      <c r="A32" s="55" t="s">
        <v>256</v>
      </c>
      <c r="B32" s="58"/>
      <c r="C32" s="57" t="s">
        <v>50</v>
      </c>
      <c r="D32" s="6"/>
      <c r="E32" s="6"/>
      <c r="F32" s="6"/>
      <c r="G32" s="89"/>
    </row>
    <row r="33" spans="1:7" hidden="1" x14ac:dyDescent="0.25">
      <c r="A33" s="55"/>
      <c r="B33" s="58" t="s">
        <v>257</v>
      </c>
      <c r="C33" s="59" t="s">
        <v>295</v>
      </c>
      <c r="D33" s="11" t="s">
        <v>429</v>
      </c>
      <c r="E33" s="6"/>
      <c r="F33" s="91"/>
      <c r="G33" s="89">
        <f t="shared" ref="G33:G70" si="2">E33*F33</f>
        <v>0</v>
      </c>
    </row>
    <row r="34" spans="1:7" x14ac:dyDescent="0.25">
      <c r="A34" s="55"/>
      <c r="B34" s="58" t="s">
        <v>258</v>
      </c>
      <c r="C34" s="59" t="s">
        <v>296</v>
      </c>
      <c r="D34" s="11" t="s">
        <v>429</v>
      </c>
      <c r="E34" s="6"/>
      <c r="F34" s="91"/>
      <c r="G34" s="89">
        <f t="shared" si="2"/>
        <v>0</v>
      </c>
    </row>
    <row r="35" spans="1:7" x14ac:dyDescent="0.25">
      <c r="A35" s="55"/>
      <c r="B35" s="58" t="s">
        <v>259</v>
      </c>
      <c r="C35" s="59" t="s">
        <v>297</v>
      </c>
      <c r="D35" s="11" t="s">
        <v>429</v>
      </c>
      <c r="E35" s="6"/>
      <c r="F35" s="91"/>
      <c r="G35" s="89">
        <f t="shared" si="2"/>
        <v>0</v>
      </c>
    </row>
    <row r="36" spans="1:7" x14ac:dyDescent="0.25">
      <c r="A36" s="55"/>
      <c r="B36" s="58" t="s">
        <v>260</v>
      </c>
      <c r="C36" s="59" t="s">
        <v>298</v>
      </c>
      <c r="D36" s="11" t="s">
        <v>429</v>
      </c>
      <c r="E36" s="6"/>
      <c r="F36" s="91"/>
      <c r="G36" s="89">
        <f t="shared" si="2"/>
        <v>0</v>
      </c>
    </row>
    <row r="37" spans="1:7" ht="26.4" x14ac:dyDescent="0.25">
      <c r="A37" s="55"/>
      <c r="B37" s="58" t="s">
        <v>261</v>
      </c>
      <c r="C37" s="278" t="s">
        <v>4441</v>
      </c>
      <c r="D37" s="11" t="s">
        <v>429</v>
      </c>
      <c r="E37" s="6"/>
      <c r="F37" s="91"/>
      <c r="G37" s="89">
        <f t="shared" si="2"/>
        <v>0</v>
      </c>
    </row>
    <row r="38" spans="1:7" hidden="1" x14ac:dyDescent="0.25">
      <c r="A38" s="55"/>
      <c r="B38" s="58" t="s">
        <v>262</v>
      </c>
      <c r="C38" s="278" t="s">
        <v>4442</v>
      </c>
      <c r="D38" s="11" t="s">
        <v>429</v>
      </c>
      <c r="E38" s="6"/>
      <c r="F38" s="91"/>
      <c r="G38" s="89">
        <f t="shared" si="2"/>
        <v>0</v>
      </c>
    </row>
    <row r="39" spans="1:7" x14ac:dyDescent="0.25">
      <c r="A39" s="55"/>
      <c r="B39" s="58" t="s">
        <v>263</v>
      </c>
      <c r="C39" s="59" t="s">
        <v>299</v>
      </c>
      <c r="D39" s="11" t="s">
        <v>429</v>
      </c>
      <c r="E39" s="6"/>
      <c r="F39" s="91"/>
      <c r="G39" s="89">
        <f t="shared" si="2"/>
        <v>0</v>
      </c>
    </row>
    <row r="40" spans="1:7" x14ac:dyDescent="0.25">
      <c r="A40" s="55"/>
      <c r="B40" s="58" t="s">
        <v>264</v>
      </c>
      <c r="C40" s="59" t="s">
        <v>300</v>
      </c>
      <c r="D40" s="11" t="s">
        <v>429</v>
      </c>
      <c r="E40" s="6"/>
      <c r="F40" s="91"/>
      <c r="G40" s="89">
        <f t="shared" si="2"/>
        <v>0</v>
      </c>
    </row>
    <row r="41" spans="1:7" x14ac:dyDescent="0.25">
      <c r="A41" s="55"/>
      <c r="B41" s="58" t="s">
        <v>265</v>
      </c>
      <c r="C41" s="59" t="s">
        <v>301</v>
      </c>
      <c r="D41" s="11" t="s">
        <v>429</v>
      </c>
      <c r="E41" s="6"/>
      <c r="F41" s="91"/>
      <c r="G41" s="89">
        <f t="shared" si="2"/>
        <v>0</v>
      </c>
    </row>
    <row r="42" spans="1:7" x14ac:dyDescent="0.25">
      <c r="A42" s="55"/>
      <c r="B42" s="58" t="s">
        <v>266</v>
      </c>
      <c r="C42" s="59" t="s">
        <v>302</v>
      </c>
      <c r="D42" s="11" t="s">
        <v>429</v>
      </c>
      <c r="E42" s="6"/>
      <c r="F42" s="91"/>
      <c r="G42" s="89">
        <f t="shared" si="2"/>
        <v>0</v>
      </c>
    </row>
    <row r="43" spans="1:7" x14ac:dyDescent="0.25">
      <c r="A43" s="55"/>
      <c r="B43" s="58" t="s">
        <v>267</v>
      </c>
      <c r="C43" s="59" t="s">
        <v>303</v>
      </c>
      <c r="D43" s="11" t="s">
        <v>429</v>
      </c>
      <c r="E43" s="6"/>
      <c r="F43" s="91"/>
      <c r="G43" s="89">
        <f t="shared" si="2"/>
        <v>0</v>
      </c>
    </row>
    <row r="44" spans="1:7" x14ac:dyDescent="0.25">
      <c r="A44" s="55"/>
      <c r="B44" s="58" t="s">
        <v>268</v>
      </c>
      <c r="C44" s="59" t="s">
        <v>304</v>
      </c>
      <c r="D44" s="11" t="s">
        <v>429</v>
      </c>
      <c r="E44" s="6"/>
      <c r="F44" s="91"/>
      <c r="G44" s="89">
        <f t="shared" si="2"/>
        <v>0</v>
      </c>
    </row>
    <row r="45" spans="1:7" x14ac:dyDescent="0.25">
      <c r="A45" s="55"/>
      <c r="B45" s="58" t="s">
        <v>269</v>
      </c>
      <c r="C45" s="59" t="s">
        <v>305</v>
      </c>
      <c r="D45" s="11" t="s">
        <v>429</v>
      </c>
      <c r="E45" s="6"/>
      <c r="F45" s="91"/>
      <c r="G45" s="89">
        <f t="shared" si="2"/>
        <v>0</v>
      </c>
    </row>
    <row r="46" spans="1:7" x14ac:dyDescent="0.25">
      <c r="A46" s="55"/>
      <c r="B46" s="58" t="s">
        <v>270</v>
      </c>
      <c r="C46" s="59" t="s">
        <v>306</v>
      </c>
      <c r="D46" s="11" t="s">
        <v>429</v>
      </c>
      <c r="E46" s="6"/>
      <c r="F46" s="91"/>
      <c r="G46" s="89">
        <f t="shared" si="2"/>
        <v>0</v>
      </c>
    </row>
    <row r="47" spans="1:7" ht="26.4" x14ac:dyDescent="0.25">
      <c r="A47" s="55"/>
      <c r="B47" s="58" t="s">
        <v>271</v>
      </c>
      <c r="C47" s="59" t="s">
        <v>4229</v>
      </c>
      <c r="D47" s="11" t="s">
        <v>429</v>
      </c>
      <c r="E47" s="6"/>
      <c r="F47" s="91"/>
      <c r="G47" s="89">
        <f t="shared" si="2"/>
        <v>0</v>
      </c>
    </row>
    <row r="48" spans="1:7" ht="14.25" customHeight="1" x14ac:dyDescent="0.25">
      <c r="A48" s="55"/>
      <c r="B48" s="58" t="s">
        <v>272</v>
      </c>
      <c r="C48" s="59" t="s">
        <v>4230</v>
      </c>
      <c r="D48" s="11" t="s">
        <v>429</v>
      </c>
      <c r="E48" s="6"/>
      <c r="F48" s="91"/>
      <c r="G48" s="89">
        <f t="shared" si="2"/>
        <v>0</v>
      </c>
    </row>
    <row r="49" spans="1:7" hidden="1" x14ac:dyDescent="0.25">
      <c r="A49" s="55"/>
      <c r="B49" s="58" t="s">
        <v>273</v>
      </c>
      <c r="C49" s="59" t="s">
        <v>307</v>
      </c>
      <c r="D49" s="11" t="s">
        <v>429</v>
      </c>
      <c r="E49" s="6"/>
      <c r="F49" s="91"/>
      <c r="G49" s="89">
        <f t="shared" si="2"/>
        <v>0</v>
      </c>
    </row>
    <row r="50" spans="1:7" hidden="1" x14ac:dyDescent="0.25">
      <c r="A50" s="55"/>
      <c r="B50" s="58" t="s">
        <v>274</v>
      </c>
      <c r="C50" s="59" t="s">
        <v>308</v>
      </c>
      <c r="D50" s="11" t="s">
        <v>429</v>
      </c>
      <c r="E50" s="6"/>
      <c r="F50" s="91"/>
      <c r="G50" s="89">
        <f t="shared" si="2"/>
        <v>0</v>
      </c>
    </row>
    <row r="51" spans="1:7" x14ac:dyDescent="0.25">
      <c r="A51" s="55"/>
      <c r="B51" s="58" t="s">
        <v>275</v>
      </c>
      <c r="C51" s="59" t="s">
        <v>309</v>
      </c>
      <c r="D51" s="11" t="s">
        <v>429</v>
      </c>
      <c r="E51" s="6"/>
      <c r="F51" s="91"/>
      <c r="G51" s="89">
        <f t="shared" si="2"/>
        <v>0</v>
      </c>
    </row>
    <row r="52" spans="1:7" x14ac:dyDescent="0.25">
      <c r="A52" s="55"/>
      <c r="B52" s="58" t="s">
        <v>276</v>
      </c>
      <c r="C52" s="59" t="s">
        <v>310</v>
      </c>
      <c r="D52" s="11" t="s">
        <v>429</v>
      </c>
      <c r="E52" s="6"/>
      <c r="F52" s="91"/>
      <c r="G52" s="89">
        <f t="shared" si="2"/>
        <v>0</v>
      </c>
    </row>
    <row r="53" spans="1:7" x14ac:dyDescent="0.25">
      <c r="A53" s="55"/>
      <c r="B53" s="58" t="s">
        <v>277</v>
      </c>
      <c r="C53" s="59" t="s">
        <v>311</v>
      </c>
      <c r="D53" s="11" t="s">
        <v>429</v>
      </c>
      <c r="E53" s="6"/>
      <c r="F53" s="91"/>
      <c r="G53" s="89">
        <f t="shared" si="2"/>
        <v>0</v>
      </c>
    </row>
    <row r="54" spans="1:7" x14ac:dyDescent="0.25">
      <c r="A54" s="55"/>
      <c r="B54" s="58" t="s">
        <v>278</v>
      </c>
      <c r="C54" s="59" t="s">
        <v>312</v>
      </c>
      <c r="D54" s="11" t="s">
        <v>429</v>
      </c>
      <c r="E54" s="6"/>
      <c r="F54" s="91"/>
      <c r="G54" s="89">
        <f t="shared" si="2"/>
        <v>0</v>
      </c>
    </row>
    <row r="55" spans="1:7" x14ac:dyDescent="0.25">
      <c r="A55" s="55"/>
      <c r="B55" s="58" t="s">
        <v>279</v>
      </c>
      <c r="C55" s="59" t="s">
        <v>313</v>
      </c>
      <c r="D55" s="11" t="s">
        <v>429</v>
      </c>
      <c r="E55" s="6"/>
      <c r="F55" s="91"/>
      <c r="G55" s="89">
        <f t="shared" si="2"/>
        <v>0</v>
      </c>
    </row>
    <row r="56" spans="1:7" x14ac:dyDescent="0.25">
      <c r="A56" s="55"/>
      <c r="B56" s="58" t="s">
        <v>280</v>
      </c>
      <c r="C56" s="59" t="s">
        <v>314</v>
      </c>
      <c r="D56" s="11" t="s">
        <v>429</v>
      </c>
      <c r="E56" s="6"/>
      <c r="F56" s="91"/>
      <c r="G56" s="89">
        <f t="shared" si="2"/>
        <v>0</v>
      </c>
    </row>
    <row r="57" spans="1:7" x14ac:dyDescent="0.25">
      <c r="A57" s="55"/>
      <c r="B57" s="58" t="s">
        <v>281</v>
      </c>
      <c r="C57" s="59" t="s">
        <v>315</v>
      </c>
      <c r="D57" s="11" t="s">
        <v>429</v>
      </c>
      <c r="E57" s="6"/>
      <c r="F57" s="91"/>
      <c r="G57" s="89">
        <f t="shared" si="2"/>
        <v>0</v>
      </c>
    </row>
    <row r="58" spans="1:7" hidden="1" x14ac:dyDescent="0.25">
      <c r="A58" s="55"/>
      <c r="B58" s="58" t="s">
        <v>282</v>
      </c>
      <c r="C58" s="59" t="s">
        <v>316</v>
      </c>
      <c r="D58" s="11" t="s">
        <v>429</v>
      </c>
      <c r="E58" s="6"/>
      <c r="F58" s="91"/>
      <c r="G58" s="89">
        <f t="shared" si="2"/>
        <v>0</v>
      </c>
    </row>
    <row r="59" spans="1:7" x14ac:dyDescent="0.25">
      <c r="A59" s="55"/>
      <c r="B59" s="58" t="s">
        <v>283</v>
      </c>
      <c r="C59" s="59" t="s">
        <v>317</v>
      </c>
      <c r="D59" s="11" t="s">
        <v>429</v>
      </c>
      <c r="E59" s="6"/>
      <c r="F59" s="91"/>
      <c r="G59" s="89">
        <f t="shared" si="2"/>
        <v>0</v>
      </c>
    </row>
    <row r="60" spans="1:7" x14ac:dyDescent="0.25">
      <c r="A60" s="55"/>
      <c r="B60" s="58" t="s">
        <v>284</v>
      </c>
      <c r="C60" s="59" t="s">
        <v>318</v>
      </c>
      <c r="D60" s="11" t="s">
        <v>429</v>
      </c>
      <c r="E60" s="6"/>
      <c r="F60" s="91"/>
      <c r="G60" s="89">
        <f t="shared" si="2"/>
        <v>0</v>
      </c>
    </row>
    <row r="61" spans="1:7" x14ac:dyDescent="0.25">
      <c r="A61" s="55"/>
      <c r="B61" s="58" t="s">
        <v>285</v>
      </c>
      <c r="C61" s="59" t="s">
        <v>319</v>
      </c>
      <c r="D61" s="11" t="s">
        <v>429</v>
      </c>
      <c r="E61" s="6"/>
      <c r="F61" s="91"/>
      <c r="G61" s="89">
        <f t="shared" si="2"/>
        <v>0</v>
      </c>
    </row>
    <row r="62" spans="1:7" hidden="1" x14ac:dyDescent="0.25">
      <c r="A62" s="55"/>
      <c r="B62" s="58" t="s">
        <v>286</v>
      </c>
      <c r="C62" s="59" t="s">
        <v>320</v>
      </c>
      <c r="D62" s="11" t="s">
        <v>429</v>
      </c>
      <c r="E62" s="6"/>
      <c r="F62" s="91"/>
      <c r="G62" s="89">
        <f t="shared" si="2"/>
        <v>0</v>
      </c>
    </row>
    <row r="63" spans="1:7" hidden="1" x14ac:dyDescent="0.25">
      <c r="A63" s="55"/>
      <c r="B63" s="58" t="s">
        <v>287</v>
      </c>
      <c r="C63" s="59" t="s">
        <v>321</v>
      </c>
      <c r="D63" s="11" t="s">
        <v>429</v>
      </c>
      <c r="E63" s="6"/>
      <c r="F63" s="91"/>
      <c r="G63" s="89">
        <f t="shared" si="2"/>
        <v>0</v>
      </c>
    </row>
    <row r="64" spans="1:7" ht="26.4" hidden="1" x14ac:dyDescent="0.25">
      <c r="A64" s="55"/>
      <c r="B64" s="58" t="s">
        <v>288</v>
      </c>
      <c r="C64" s="59" t="s">
        <v>322</v>
      </c>
      <c r="D64" s="11" t="s">
        <v>429</v>
      </c>
      <c r="E64" s="6"/>
      <c r="F64" s="91"/>
      <c r="G64" s="89">
        <f t="shared" si="2"/>
        <v>0</v>
      </c>
    </row>
    <row r="65" spans="1:7" hidden="1" x14ac:dyDescent="0.25">
      <c r="A65" s="55"/>
      <c r="B65" s="58" t="s">
        <v>289</v>
      </c>
      <c r="C65" s="59" t="s">
        <v>323</v>
      </c>
      <c r="D65" s="11" t="s">
        <v>429</v>
      </c>
      <c r="E65" s="6"/>
      <c r="F65" s="91"/>
      <c r="G65" s="89">
        <f t="shared" si="2"/>
        <v>0</v>
      </c>
    </row>
    <row r="66" spans="1:7" x14ac:dyDescent="0.25">
      <c r="A66" s="55"/>
      <c r="B66" s="58" t="s">
        <v>290</v>
      </c>
      <c r="C66" s="59" t="s">
        <v>324</v>
      </c>
      <c r="D66" s="11" t="s">
        <v>429</v>
      </c>
      <c r="E66" s="6"/>
      <c r="F66" s="91"/>
      <c r="G66" s="89">
        <f t="shared" si="2"/>
        <v>0</v>
      </c>
    </row>
    <row r="67" spans="1:7" ht="26.4" x14ac:dyDescent="0.25">
      <c r="A67" s="55"/>
      <c r="B67" s="58" t="s">
        <v>291</v>
      </c>
      <c r="C67" s="59" t="s">
        <v>4227</v>
      </c>
      <c r="D67" s="11" t="s">
        <v>429</v>
      </c>
      <c r="E67" s="6"/>
      <c r="F67" s="91"/>
      <c r="G67" s="89">
        <f t="shared" si="2"/>
        <v>0</v>
      </c>
    </row>
    <row r="68" spans="1:7" x14ac:dyDescent="0.25">
      <c r="A68" s="55"/>
      <c r="B68" s="58" t="s">
        <v>292</v>
      </c>
      <c r="C68" s="59" t="s">
        <v>325</v>
      </c>
      <c r="D68" s="11" t="s">
        <v>429</v>
      </c>
      <c r="E68" s="6"/>
      <c r="F68" s="91"/>
      <c r="G68" s="89">
        <f t="shared" si="2"/>
        <v>0</v>
      </c>
    </row>
    <row r="69" spans="1:7" x14ac:dyDescent="0.25">
      <c r="A69" s="55"/>
      <c r="B69" s="58" t="s">
        <v>293</v>
      </c>
      <c r="C69" s="59" t="s">
        <v>326</v>
      </c>
      <c r="D69" s="11" t="s">
        <v>429</v>
      </c>
      <c r="E69" s="6"/>
      <c r="F69" s="91"/>
      <c r="G69" s="89">
        <f t="shared" si="2"/>
        <v>0</v>
      </c>
    </row>
    <row r="70" spans="1:7" ht="26.4" hidden="1" x14ac:dyDescent="0.25">
      <c r="A70" s="55"/>
      <c r="B70" s="58" t="s">
        <v>294</v>
      </c>
      <c r="C70" s="60" t="s">
        <v>4228</v>
      </c>
      <c r="D70" s="11" t="s">
        <v>429</v>
      </c>
      <c r="E70" s="6"/>
      <c r="F70" s="91"/>
      <c r="G70" s="89">
        <f t="shared" si="2"/>
        <v>0</v>
      </c>
    </row>
    <row r="71" spans="1:7" x14ac:dyDescent="0.25">
      <c r="A71" s="55" t="s">
        <v>327</v>
      </c>
      <c r="B71" s="58"/>
      <c r="C71" s="61" t="s">
        <v>328</v>
      </c>
      <c r="D71" s="6"/>
      <c r="E71" s="6"/>
      <c r="F71" s="6"/>
      <c r="G71" s="89"/>
    </row>
    <row r="72" spans="1:7" ht="39.6" x14ac:dyDescent="0.25">
      <c r="A72" s="55"/>
      <c r="B72" s="58" t="s">
        <v>329</v>
      </c>
      <c r="C72" s="62" t="s">
        <v>345</v>
      </c>
      <c r="D72" s="27" t="s">
        <v>581</v>
      </c>
      <c r="E72" s="11" t="s">
        <v>4223</v>
      </c>
      <c r="F72" s="11" t="s">
        <v>4224</v>
      </c>
      <c r="G72" s="52"/>
    </row>
    <row r="73" spans="1:7" ht="26.4" x14ac:dyDescent="0.25">
      <c r="A73" s="55"/>
      <c r="B73" s="58" t="s">
        <v>330</v>
      </c>
      <c r="C73" s="62" t="s">
        <v>346</v>
      </c>
      <c r="D73" s="27" t="s">
        <v>361</v>
      </c>
      <c r="E73" s="95">
        <f>G72</f>
        <v>0</v>
      </c>
      <c r="F73" s="93"/>
      <c r="G73" s="89">
        <f>E73*F73</f>
        <v>0</v>
      </c>
    </row>
    <row r="74" spans="1:7" ht="39.6" hidden="1" x14ac:dyDescent="0.25">
      <c r="A74" s="55"/>
      <c r="B74" s="58" t="s">
        <v>331</v>
      </c>
      <c r="C74" s="62" t="s">
        <v>347</v>
      </c>
      <c r="D74" s="27" t="s">
        <v>581</v>
      </c>
      <c r="E74" s="11" t="s">
        <v>4223</v>
      </c>
      <c r="F74" s="11" t="s">
        <v>4224</v>
      </c>
      <c r="G74" s="52"/>
    </row>
    <row r="75" spans="1:7" ht="26.4" hidden="1" x14ac:dyDescent="0.25">
      <c r="A75" s="55"/>
      <c r="B75" s="58" t="s">
        <v>332</v>
      </c>
      <c r="C75" s="62" t="s">
        <v>348</v>
      </c>
      <c r="D75" s="27" t="s">
        <v>361</v>
      </c>
      <c r="E75" s="95">
        <f>G74</f>
        <v>0</v>
      </c>
      <c r="F75" s="93">
        <v>0.1</v>
      </c>
      <c r="G75" s="89">
        <f>E75*F75</f>
        <v>0</v>
      </c>
    </row>
    <row r="76" spans="1:7" ht="26.4" x14ac:dyDescent="0.25">
      <c r="A76" s="55"/>
      <c r="B76" s="58" t="s">
        <v>333</v>
      </c>
      <c r="C76" s="62" t="s">
        <v>349</v>
      </c>
      <c r="D76" s="27" t="s">
        <v>581</v>
      </c>
      <c r="E76" s="11" t="s">
        <v>4223</v>
      </c>
      <c r="F76" s="11" t="s">
        <v>4224</v>
      </c>
      <c r="G76" s="52"/>
    </row>
    <row r="77" spans="1:7" ht="26.4" x14ac:dyDescent="0.25">
      <c r="A77" s="55"/>
      <c r="B77" s="58" t="s">
        <v>334</v>
      </c>
      <c r="C77" s="62" t="s">
        <v>350</v>
      </c>
      <c r="D77" s="27" t="s">
        <v>361</v>
      </c>
      <c r="E77" s="95">
        <f>G76</f>
        <v>0</v>
      </c>
      <c r="F77" s="93"/>
      <c r="G77" s="89">
        <f>E77*F77</f>
        <v>0</v>
      </c>
    </row>
    <row r="78" spans="1:7" ht="26.4" x14ac:dyDescent="0.25">
      <c r="A78" s="55"/>
      <c r="B78" s="58" t="s">
        <v>335</v>
      </c>
      <c r="C78" s="62" t="s">
        <v>351</v>
      </c>
      <c r="D78" s="27" t="s">
        <v>581</v>
      </c>
      <c r="E78" s="11" t="s">
        <v>4223</v>
      </c>
      <c r="F78" s="11" t="s">
        <v>4224</v>
      </c>
      <c r="G78" s="52"/>
    </row>
    <row r="79" spans="1:7" ht="26.4" x14ac:dyDescent="0.25">
      <c r="A79" s="55"/>
      <c r="B79" s="58" t="s">
        <v>336</v>
      </c>
      <c r="C79" s="62" t="s">
        <v>352</v>
      </c>
      <c r="D79" s="27" t="s">
        <v>361</v>
      </c>
      <c r="E79" s="95">
        <f>G78</f>
        <v>0</v>
      </c>
      <c r="F79" s="93"/>
      <c r="G79" s="89">
        <f>E79*F79</f>
        <v>0</v>
      </c>
    </row>
    <row r="80" spans="1:7" ht="52.8" hidden="1" x14ac:dyDescent="0.25">
      <c r="A80" s="55"/>
      <c r="B80" s="58" t="s">
        <v>337</v>
      </c>
      <c r="C80" s="62" t="s">
        <v>353</v>
      </c>
      <c r="D80" s="27" t="s">
        <v>581</v>
      </c>
      <c r="E80" s="11" t="s">
        <v>4223</v>
      </c>
      <c r="F80" s="11" t="s">
        <v>4224</v>
      </c>
      <c r="G80" s="52"/>
    </row>
    <row r="81" spans="1:7" ht="26.4" hidden="1" x14ac:dyDescent="0.25">
      <c r="A81" s="55"/>
      <c r="B81" s="58" t="s">
        <v>338</v>
      </c>
      <c r="C81" s="62" t="s">
        <v>354</v>
      </c>
      <c r="D81" s="27" t="s">
        <v>361</v>
      </c>
      <c r="E81" s="95">
        <f>G80</f>
        <v>0</v>
      </c>
      <c r="F81" s="93"/>
      <c r="G81" s="89">
        <f>E81*F81</f>
        <v>0</v>
      </c>
    </row>
    <row r="82" spans="1:7" ht="52.8" x14ac:dyDescent="0.25">
      <c r="A82" s="55"/>
      <c r="B82" s="58" t="s">
        <v>339</v>
      </c>
      <c r="C82" s="62" t="s">
        <v>355</v>
      </c>
      <c r="D82" s="27" t="s">
        <v>581</v>
      </c>
      <c r="E82" s="11" t="s">
        <v>4223</v>
      </c>
      <c r="F82" s="11" t="s">
        <v>4224</v>
      </c>
      <c r="G82" s="52"/>
    </row>
    <row r="83" spans="1:7" ht="26.4" x14ac:dyDescent="0.25">
      <c r="A83" s="55"/>
      <c r="B83" s="58" t="s">
        <v>340</v>
      </c>
      <c r="C83" s="62" t="s">
        <v>356</v>
      </c>
      <c r="D83" s="27" t="s">
        <v>361</v>
      </c>
      <c r="E83" s="95">
        <f>G82</f>
        <v>0</v>
      </c>
      <c r="F83" s="93"/>
      <c r="G83" s="89">
        <f>E83*F83</f>
        <v>0</v>
      </c>
    </row>
    <row r="84" spans="1:7" ht="39.6" x14ac:dyDescent="0.25">
      <c r="A84" s="55"/>
      <c r="B84" s="58" t="s">
        <v>341</v>
      </c>
      <c r="C84" s="62" t="s">
        <v>357</v>
      </c>
      <c r="D84" s="27" t="s">
        <v>581</v>
      </c>
      <c r="E84" s="11" t="s">
        <v>4223</v>
      </c>
      <c r="F84" s="11" t="s">
        <v>4224</v>
      </c>
      <c r="G84" s="52"/>
    </row>
    <row r="85" spans="1:7" ht="26.4" x14ac:dyDescent="0.25">
      <c r="A85" s="55"/>
      <c r="B85" s="58" t="s">
        <v>342</v>
      </c>
      <c r="C85" s="62" t="s">
        <v>358</v>
      </c>
      <c r="D85" s="27" t="s">
        <v>361</v>
      </c>
      <c r="E85" s="95">
        <f>G84</f>
        <v>0</v>
      </c>
      <c r="F85" s="93"/>
      <c r="G85" s="89">
        <f>E85*F85</f>
        <v>0</v>
      </c>
    </row>
    <row r="86" spans="1:7" ht="66" x14ac:dyDescent="0.25">
      <c r="A86" s="55"/>
      <c r="B86" s="58" t="s">
        <v>343</v>
      </c>
      <c r="C86" s="62" t="s">
        <v>359</v>
      </c>
      <c r="D86" s="27" t="s">
        <v>581</v>
      </c>
      <c r="E86" s="11" t="s">
        <v>4223</v>
      </c>
      <c r="F86" s="11" t="s">
        <v>4224</v>
      </c>
      <c r="G86" s="52"/>
    </row>
    <row r="87" spans="1:7" ht="26.4" x14ac:dyDescent="0.25">
      <c r="A87" s="55"/>
      <c r="B87" s="58" t="s">
        <v>344</v>
      </c>
      <c r="C87" s="63" t="s">
        <v>360</v>
      </c>
      <c r="D87" s="27" t="s">
        <v>361</v>
      </c>
      <c r="E87" s="95">
        <f>G86</f>
        <v>0</v>
      </c>
      <c r="F87" s="93"/>
      <c r="G87" s="89">
        <f>E87*F87</f>
        <v>0</v>
      </c>
    </row>
    <row r="88" spans="1:7" ht="26.4" x14ac:dyDescent="0.25">
      <c r="A88" s="64" t="s">
        <v>362</v>
      </c>
      <c r="B88" s="65"/>
      <c r="C88" s="66" t="s">
        <v>363</v>
      </c>
      <c r="D88" s="119"/>
      <c r="E88" s="6"/>
      <c r="F88" s="6"/>
      <c r="G88" s="89"/>
    </row>
    <row r="89" spans="1:7" x14ac:dyDescent="0.25">
      <c r="A89" s="64"/>
      <c r="B89" s="65" t="s">
        <v>364</v>
      </c>
      <c r="C89" s="62" t="s">
        <v>57</v>
      </c>
      <c r="D89" s="11" t="s">
        <v>33</v>
      </c>
      <c r="E89" s="11" t="s">
        <v>4220</v>
      </c>
      <c r="F89" s="114" t="s">
        <v>4221</v>
      </c>
      <c r="G89" s="52"/>
    </row>
    <row r="90" spans="1:7" x14ac:dyDescent="0.25">
      <c r="A90" s="64"/>
      <c r="B90" s="65" t="s">
        <v>365</v>
      </c>
      <c r="C90" s="63" t="s">
        <v>58</v>
      </c>
      <c r="D90" s="120" t="s">
        <v>80</v>
      </c>
      <c r="E90" s="6"/>
      <c r="F90" s="91"/>
      <c r="G90" s="89">
        <f>E90*F90</f>
        <v>0</v>
      </c>
    </row>
    <row r="91" spans="1:7" hidden="1" x14ac:dyDescent="0.25">
      <c r="A91" s="64" t="s">
        <v>366</v>
      </c>
      <c r="B91" s="65"/>
      <c r="C91" s="67" t="s">
        <v>367</v>
      </c>
      <c r="D91" s="120"/>
      <c r="E91" s="6"/>
      <c r="F91" s="6"/>
      <c r="G91" s="89"/>
    </row>
    <row r="92" spans="1:7" hidden="1" x14ac:dyDescent="0.25">
      <c r="A92" s="64"/>
      <c r="B92" s="65" t="s">
        <v>368</v>
      </c>
      <c r="C92" s="68" t="s">
        <v>370</v>
      </c>
      <c r="D92" s="120" t="s">
        <v>80</v>
      </c>
      <c r="E92" s="6"/>
      <c r="F92" s="91"/>
      <c r="G92" s="89">
        <f>E92*F92</f>
        <v>0</v>
      </c>
    </row>
    <row r="93" spans="1:7" hidden="1" x14ac:dyDescent="0.25">
      <c r="A93" s="55"/>
      <c r="B93" s="58" t="s">
        <v>369</v>
      </c>
      <c r="C93" s="69" t="s">
        <v>371</v>
      </c>
      <c r="D93" s="120" t="s">
        <v>80</v>
      </c>
      <c r="E93" s="6"/>
      <c r="F93" s="91"/>
      <c r="G93" s="89">
        <f>E93*F93</f>
        <v>0</v>
      </c>
    </row>
    <row r="94" spans="1:7" x14ac:dyDescent="0.25">
      <c r="A94" s="55" t="s">
        <v>372</v>
      </c>
      <c r="B94" s="58"/>
      <c r="C94" s="70" t="s">
        <v>373</v>
      </c>
      <c r="D94" s="120"/>
      <c r="E94" s="6"/>
      <c r="F94" s="6"/>
      <c r="G94" s="89"/>
    </row>
    <row r="95" spans="1:7" ht="26.4" x14ac:dyDescent="0.25">
      <c r="A95" s="55"/>
      <c r="B95" s="58" t="s">
        <v>374</v>
      </c>
      <c r="C95" s="279" t="s">
        <v>6475</v>
      </c>
      <c r="D95" s="120" t="s">
        <v>430</v>
      </c>
      <c r="E95" s="6"/>
      <c r="F95" s="91"/>
      <c r="G95" s="89">
        <f>E95*F95</f>
        <v>0</v>
      </c>
    </row>
    <row r="96" spans="1:7" x14ac:dyDescent="0.25">
      <c r="A96" s="55"/>
      <c r="B96" s="58" t="s">
        <v>375</v>
      </c>
      <c r="C96" s="50" t="s">
        <v>376</v>
      </c>
      <c r="D96" s="17" t="s">
        <v>422</v>
      </c>
      <c r="E96" s="6"/>
      <c r="F96" s="91"/>
      <c r="G96" s="89">
        <f>E96*F96</f>
        <v>0</v>
      </c>
    </row>
    <row r="97" spans="1:7" ht="26.4" x14ac:dyDescent="0.25">
      <c r="A97" s="55" t="s">
        <v>377</v>
      </c>
      <c r="B97" s="58"/>
      <c r="C97" s="71" t="s">
        <v>378</v>
      </c>
      <c r="D97" s="121"/>
      <c r="E97" s="6"/>
      <c r="F97" s="6"/>
      <c r="G97" s="89"/>
    </row>
    <row r="98" spans="1:7" ht="39.6" x14ac:dyDescent="0.25">
      <c r="A98" s="55"/>
      <c r="B98" s="58" t="s">
        <v>379</v>
      </c>
      <c r="C98" s="72" t="s">
        <v>385</v>
      </c>
      <c r="D98" s="11" t="s">
        <v>33</v>
      </c>
      <c r="E98" s="11" t="s">
        <v>4220</v>
      </c>
      <c r="F98" s="114" t="s">
        <v>4221</v>
      </c>
      <c r="G98" s="52"/>
    </row>
    <row r="99" spans="1:7" ht="39.6" x14ac:dyDescent="0.25">
      <c r="A99" s="55"/>
      <c r="B99" s="58" t="s">
        <v>380</v>
      </c>
      <c r="C99" s="72" t="s">
        <v>386</v>
      </c>
      <c r="D99" s="120" t="s">
        <v>80</v>
      </c>
      <c r="E99" s="6"/>
      <c r="F99" s="91"/>
      <c r="G99" s="89">
        <f>E99*F99</f>
        <v>0</v>
      </c>
    </row>
    <row r="100" spans="1:7" ht="26.4" hidden="1" x14ac:dyDescent="0.25">
      <c r="A100" s="55"/>
      <c r="B100" s="58" t="s">
        <v>381</v>
      </c>
      <c r="C100" s="72" t="s">
        <v>387</v>
      </c>
      <c r="D100" s="11" t="s">
        <v>33</v>
      </c>
      <c r="E100" s="11" t="s">
        <v>4220</v>
      </c>
      <c r="F100" s="114" t="s">
        <v>4221</v>
      </c>
      <c r="G100" s="52"/>
    </row>
    <row r="101" spans="1:7" ht="39.6" hidden="1" x14ac:dyDescent="0.25">
      <c r="A101" s="55"/>
      <c r="B101" s="58" t="s">
        <v>382</v>
      </c>
      <c r="C101" s="72" t="s">
        <v>388</v>
      </c>
      <c r="D101" s="120" t="s">
        <v>80</v>
      </c>
      <c r="E101" s="6"/>
      <c r="F101" s="91"/>
      <c r="G101" s="89">
        <f>E101*F101</f>
        <v>0</v>
      </c>
    </row>
    <row r="102" spans="1:7" ht="26.4" x14ac:dyDescent="0.25">
      <c r="A102" s="55"/>
      <c r="B102" s="58" t="s">
        <v>383</v>
      </c>
      <c r="C102" s="279" t="s">
        <v>6476</v>
      </c>
      <c r="D102" s="11" t="s">
        <v>33</v>
      </c>
      <c r="E102" s="11" t="s">
        <v>4220</v>
      </c>
      <c r="F102" s="114" t="s">
        <v>4221</v>
      </c>
      <c r="G102" s="52"/>
    </row>
    <row r="103" spans="1:7" ht="26.4" x14ac:dyDescent="0.25">
      <c r="A103" s="55"/>
      <c r="B103" s="58" t="s">
        <v>384</v>
      </c>
      <c r="C103" s="280" t="s">
        <v>6477</v>
      </c>
      <c r="D103" s="120" t="s">
        <v>80</v>
      </c>
      <c r="E103" s="6"/>
      <c r="F103" s="91"/>
      <c r="G103" s="89">
        <f>E103*F103</f>
        <v>0</v>
      </c>
    </row>
    <row r="104" spans="1:7" x14ac:dyDescent="0.25">
      <c r="A104" s="55"/>
      <c r="B104" s="58"/>
      <c r="C104" s="73"/>
      <c r="D104" s="13"/>
      <c r="E104" s="6"/>
      <c r="F104" s="6"/>
      <c r="G104" s="52"/>
    </row>
    <row r="105" spans="1:7" x14ac:dyDescent="0.25">
      <c r="A105" s="55"/>
      <c r="B105" s="58"/>
      <c r="C105" s="74"/>
      <c r="D105" s="153"/>
      <c r="E105" s="6"/>
      <c r="F105" s="6"/>
      <c r="G105" s="52"/>
    </row>
    <row r="106" spans="1:7" x14ac:dyDescent="0.25">
      <c r="A106" s="45"/>
      <c r="B106" s="58"/>
      <c r="C106" s="45"/>
      <c r="D106" s="129"/>
      <c r="E106" s="6"/>
      <c r="F106" s="6"/>
      <c r="G106" s="52"/>
    </row>
    <row r="107" spans="1:7" x14ac:dyDescent="0.25">
      <c r="A107" s="77" t="s">
        <v>34</v>
      </c>
      <c r="B107" s="78"/>
      <c r="C107" s="79"/>
      <c r="D107" s="179"/>
      <c r="E107" s="2"/>
      <c r="F107" s="2"/>
      <c r="G107" s="113">
        <f>SUM(G5:G106)</f>
        <v>0</v>
      </c>
    </row>
    <row r="108" spans="1:7" x14ac:dyDescent="0.25">
      <c r="D108" s="81"/>
    </row>
    <row r="1048531" spans="4:4" x14ac:dyDescent="0.25">
      <c r="D104853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788FF-64F5-4D41-B3A2-E1960AD9EA98}">
  <dimension ref="A1:I117"/>
  <sheetViews>
    <sheetView workbookViewId="0"/>
  </sheetViews>
  <sheetFormatPr defaultRowHeight="13.2" x14ac:dyDescent="0.25"/>
  <cols>
    <col min="1" max="1" width="9.33203125" style="41" customWidth="1"/>
    <col min="2" max="2" width="10.109375" style="517" customWidth="1"/>
    <col min="3" max="3" width="3.109375" style="517" bestFit="1" customWidth="1"/>
    <col min="4" max="4" width="3.109375" style="517" customWidth="1"/>
    <col min="5" max="5" width="40.6640625" style="536" customWidth="1"/>
    <col min="6" max="6" width="17.44140625" style="41" bestFit="1" customWidth="1"/>
    <col min="7" max="7" width="18.109375" style="41" customWidth="1"/>
    <col min="8" max="9" width="19.44140625" style="41" customWidth="1"/>
    <col min="10"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x14ac:dyDescent="0.25">
      <c r="A1" s="39" t="s">
        <v>389</v>
      </c>
      <c r="B1" s="503"/>
      <c r="C1" s="503"/>
      <c r="D1" s="503"/>
      <c r="E1" s="518"/>
      <c r="F1" s="774" t="s">
        <v>390</v>
      </c>
      <c r="G1" s="774"/>
      <c r="H1" s="774"/>
      <c r="I1" s="774"/>
    </row>
    <row r="2" spans="1:9" x14ac:dyDescent="0.25">
      <c r="A2" s="42" t="s">
        <v>0</v>
      </c>
      <c r="B2" s="505"/>
      <c r="C2" s="504"/>
      <c r="D2" s="505"/>
      <c r="E2" s="519" t="s">
        <v>1</v>
      </c>
      <c r="F2" s="43" t="s">
        <v>2</v>
      </c>
      <c r="G2" s="43" t="s">
        <v>3</v>
      </c>
      <c r="H2" s="43" t="s">
        <v>4</v>
      </c>
      <c r="I2" s="43" t="s">
        <v>5</v>
      </c>
    </row>
    <row r="3" spans="1:9" x14ac:dyDescent="0.25">
      <c r="A3" s="44"/>
      <c r="B3" s="507"/>
      <c r="C3" s="506"/>
      <c r="D3" s="507"/>
      <c r="E3" s="520"/>
      <c r="F3" s="46"/>
      <c r="G3" s="46"/>
      <c r="H3" s="45"/>
      <c r="I3" s="45"/>
    </row>
    <row r="4" spans="1:9" x14ac:dyDescent="0.25">
      <c r="A4" s="47"/>
      <c r="B4" s="509"/>
      <c r="C4" s="508"/>
      <c r="D4" s="509"/>
      <c r="E4" s="520"/>
      <c r="F4" s="46"/>
      <c r="G4" s="46"/>
      <c r="H4" s="45"/>
      <c r="I4" s="45"/>
    </row>
    <row r="5" spans="1:9" ht="26.4" x14ac:dyDescent="0.25">
      <c r="A5" s="48" t="s">
        <v>391</v>
      </c>
      <c r="B5" s="507"/>
      <c r="C5" s="506"/>
      <c r="D5" s="507"/>
      <c r="E5" s="521" t="s">
        <v>392</v>
      </c>
      <c r="F5" s="6"/>
      <c r="G5" s="6"/>
      <c r="H5" s="95"/>
      <c r="I5" s="89"/>
    </row>
    <row r="6" spans="1:9" ht="26.4" x14ac:dyDescent="0.25">
      <c r="A6" s="44"/>
      <c r="B6" s="511" t="s">
        <v>393</v>
      </c>
      <c r="C6" s="506"/>
      <c r="D6" s="507"/>
      <c r="E6" s="522" t="s">
        <v>392</v>
      </c>
      <c r="F6" s="120" t="s">
        <v>80</v>
      </c>
      <c r="G6" s="6"/>
      <c r="H6" s="91"/>
      <c r="I6" s="89">
        <f>G6*H6</f>
        <v>0</v>
      </c>
    </row>
    <row r="7" spans="1:9" ht="26.4" hidden="1" x14ac:dyDescent="0.25">
      <c r="A7" s="44"/>
      <c r="B7" s="511" t="s">
        <v>395</v>
      </c>
      <c r="C7" s="506"/>
      <c r="D7" s="507"/>
      <c r="E7" s="523" t="s">
        <v>394</v>
      </c>
      <c r="F7" s="27"/>
      <c r="G7" s="6"/>
      <c r="H7" s="95"/>
      <c r="I7" s="89"/>
    </row>
    <row r="8" spans="1:9" ht="26.4" hidden="1" x14ac:dyDescent="0.25">
      <c r="A8" s="44"/>
      <c r="B8" s="511"/>
      <c r="C8" s="510" t="s">
        <v>37</v>
      </c>
      <c r="D8" s="511"/>
      <c r="E8" s="522" t="s">
        <v>396</v>
      </c>
      <c r="F8" s="27" t="s">
        <v>209</v>
      </c>
      <c r="G8" s="6"/>
      <c r="H8" s="91"/>
      <c r="I8" s="89">
        <f>G8*H8</f>
        <v>0</v>
      </c>
    </row>
    <row r="9" spans="1:9" ht="26.4" hidden="1" x14ac:dyDescent="0.25">
      <c r="A9" s="44"/>
      <c r="B9" s="511"/>
      <c r="C9" s="510" t="s">
        <v>39</v>
      </c>
      <c r="D9" s="511"/>
      <c r="E9" s="522" t="s">
        <v>397</v>
      </c>
      <c r="F9" s="27" t="s">
        <v>209</v>
      </c>
      <c r="G9" s="6"/>
      <c r="H9" s="91"/>
      <c r="I9" s="89">
        <f>G9*H9</f>
        <v>0</v>
      </c>
    </row>
    <row r="10" spans="1:9" ht="26.4" hidden="1" x14ac:dyDescent="0.25">
      <c r="A10" s="44"/>
      <c r="B10" s="511"/>
      <c r="C10" s="510" t="s">
        <v>59</v>
      </c>
      <c r="D10" s="511"/>
      <c r="E10" s="523" t="s">
        <v>4231</v>
      </c>
      <c r="F10" s="27" t="s">
        <v>209</v>
      </c>
      <c r="G10" s="6"/>
      <c r="H10" s="91"/>
      <c r="I10" s="89">
        <f>G10*H10</f>
        <v>0</v>
      </c>
    </row>
    <row r="11" spans="1:9" x14ac:dyDescent="0.25">
      <c r="A11" s="48" t="s">
        <v>398</v>
      </c>
      <c r="B11" s="511"/>
      <c r="C11" s="506"/>
      <c r="D11" s="507"/>
      <c r="E11" s="524" t="s">
        <v>399</v>
      </c>
      <c r="F11" s="120" t="s">
        <v>80</v>
      </c>
      <c r="G11" s="6"/>
      <c r="H11" s="91"/>
      <c r="I11" s="89">
        <f>G11*H11</f>
        <v>0</v>
      </c>
    </row>
    <row r="12" spans="1:9" x14ac:dyDescent="0.25">
      <c r="A12" s="48" t="s">
        <v>400</v>
      </c>
      <c r="B12" s="511"/>
      <c r="C12" s="506"/>
      <c r="D12" s="507"/>
      <c r="E12" s="524" t="s">
        <v>401</v>
      </c>
      <c r="F12" s="120" t="s">
        <v>80</v>
      </c>
      <c r="G12" s="6"/>
      <c r="H12" s="91"/>
      <c r="I12" s="89">
        <f>G12*H12</f>
        <v>0</v>
      </c>
    </row>
    <row r="13" spans="1:9" x14ac:dyDescent="0.25">
      <c r="A13" s="48" t="s">
        <v>5448</v>
      </c>
      <c r="B13" s="511"/>
      <c r="C13" s="506"/>
      <c r="D13" s="507"/>
      <c r="E13" s="524" t="s">
        <v>402</v>
      </c>
      <c r="F13" s="11"/>
      <c r="G13" s="6"/>
      <c r="H13" s="95"/>
      <c r="I13" s="89"/>
    </row>
    <row r="14" spans="1:9" ht="26.4" x14ac:dyDescent="0.25">
      <c r="A14" s="47"/>
      <c r="B14" s="509" t="s">
        <v>1757</v>
      </c>
      <c r="C14" s="508"/>
      <c r="D14" s="509"/>
      <c r="E14" s="520" t="s">
        <v>1760</v>
      </c>
      <c r="F14" s="46"/>
      <c r="G14" s="46"/>
      <c r="H14" s="45"/>
      <c r="I14" s="45"/>
    </row>
    <row r="15" spans="1:9" ht="26.25" customHeight="1" x14ac:dyDescent="0.25">
      <c r="A15" s="47"/>
      <c r="B15" s="509" t="s">
        <v>1759</v>
      </c>
      <c r="C15" s="508" t="s">
        <v>61</v>
      </c>
      <c r="D15" s="509"/>
      <c r="E15" s="520" t="s">
        <v>6478</v>
      </c>
      <c r="F15" s="46" t="s">
        <v>5582</v>
      </c>
      <c r="G15" s="46"/>
      <c r="H15" s="45"/>
      <c r="I15" s="45">
        <f>IF(F15="%",G15*H15/100,G15*H15)</f>
        <v>0</v>
      </c>
    </row>
    <row r="16" spans="1:9" ht="26.4" x14ac:dyDescent="0.25">
      <c r="A16" s="47"/>
      <c r="B16" s="509"/>
      <c r="C16" s="508" t="s">
        <v>64</v>
      </c>
      <c r="D16" s="509"/>
      <c r="E16" s="520" t="s">
        <v>6479</v>
      </c>
      <c r="F16" s="46" t="s">
        <v>5582</v>
      </c>
      <c r="G16" s="46"/>
      <c r="H16" s="45"/>
      <c r="I16" s="45">
        <f>IF(F16="%",G16*H16/100,G16*H16)</f>
        <v>0</v>
      </c>
    </row>
    <row r="17" spans="1:9" ht="26.4" x14ac:dyDescent="0.25">
      <c r="A17" s="47"/>
      <c r="B17" s="509" t="s">
        <v>1914</v>
      </c>
      <c r="C17" s="508"/>
      <c r="D17" s="509"/>
      <c r="E17" s="520" t="s">
        <v>6079</v>
      </c>
      <c r="F17" s="46"/>
      <c r="G17" s="46"/>
      <c r="H17" s="45"/>
      <c r="I17" s="45"/>
    </row>
    <row r="18" spans="1:9" ht="26.4" x14ac:dyDescent="0.25">
      <c r="A18" s="47"/>
      <c r="B18" s="509" t="s">
        <v>1915</v>
      </c>
      <c r="C18" s="508"/>
      <c r="D18" s="509"/>
      <c r="E18" s="520" t="s">
        <v>6077</v>
      </c>
      <c r="F18" s="46"/>
      <c r="G18" s="46"/>
      <c r="H18" s="45"/>
      <c r="I18" s="45"/>
    </row>
    <row r="19" spans="1:9" ht="26.4" x14ac:dyDescent="0.25">
      <c r="A19" s="47"/>
      <c r="B19" s="509"/>
      <c r="C19" s="508" t="s">
        <v>37</v>
      </c>
      <c r="D19" s="509"/>
      <c r="E19" s="520" t="s">
        <v>6480</v>
      </c>
      <c r="F19" s="46" t="s">
        <v>5582</v>
      </c>
      <c r="G19" s="46"/>
      <c r="H19" s="45"/>
      <c r="I19" s="45">
        <f>IF(F19="%",G19*H19/100,G19*H19)</f>
        <v>0</v>
      </c>
    </row>
    <row r="20" spans="1:9" x14ac:dyDescent="0.25">
      <c r="A20" s="47"/>
      <c r="B20" s="509" t="s">
        <v>1931</v>
      </c>
      <c r="C20" s="508"/>
      <c r="D20" s="509"/>
      <c r="E20" s="520" t="s">
        <v>5762</v>
      </c>
      <c r="F20" s="46"/>
      <c r="G20" s="46"/>
      <c r="H20" s="45"/>
      <c r="I20" s="45"/>
    </row>
    <row r="21" spans="1:9" x14ac:dyDescent="0.25">
      <c r="A21" s="47"/>
      <c r="B21" s="509" t="s">
        <v>1935</v>
      </c>
      <c r="C21" s="508"/>
      <c r="D21" s="509"/>
      <c r="E21" s="520" t="s">
        <v>6073</v>
      </c>
      <c r="F21" s="46" t="s">
        <v>5582</v>
      </c>
      <c r="G21" s="46"/>
      <c r="H21" s="45"/>
      <c r="I21" s="45">
        <f>IF(F21="%",G21*H21/100,G21*H21)</f>
        <v>0</v>
      </c>
    </row>
    <row r="22" spans="1:9" x14ac:dyDescent="0.25">
      <c r="A22" s="47"/>
      <c r="B22" s="509" t="s">
        <v>1821</v>
      </c>
      <c r="C22" s="508"/>
      <c r="D22" s="509"/>
      <c r="E22" s="520" t="s">
        <v>1822</v>
      </c>
      <c r="F22" s="46"/>
      <c r="G22" s="46"/>
      <c r="H22" s="45"/>
      <c r="I22" s="45"/>
    </row>
    <row r="23" spans="1:9" x14ac:dyDescent="0.25">
      <c r="A23" s="47"/>
      <c r="B23" s="509" t="s">
        <v>1823</v>
      </c>
      <c r="C23" s="508"/>
      <c r="D23" s="509"/>
      <c r="E23" s="520" t="s">
        <v>5779</v>
      </c>
      <c r="F23" s="46"/>
      <c r="G23" s="46"/>
      <c r="H23" s="45"/>
      <c r="I23" s="45"/>
    </row>
    <row r="24" spans="1:9" x14ac:dyDescent="0.25">
      <c r="A24" s="47"/>
      <c r="B24" s="509"/>
      <c r="C24" s="508"/>
      <c r="D24" s="509"/>
      <c r="E24" s="520" t="s">
        <v>6481</v>
      </c>
      <c r="F24" s="46" t="s">
        <v>5582</v>
      </c>
      <c r="G24" s="46"/>
      <c r="H24" s="45"/>
      <c r="I24" s="45">
        <f>IF(F24="%",G24*H24/100,G24*H24)</f>
        <v>0</v>
      </c>
    </row>
    <row r="25" spans="1:9" x14ac:dyDescent="0.25">
      <c r="A25" s="47"/>
      <c r="B25" s="509" t="s">
        <v>1595</v>
      </c>
      <c r="C25" s="508"/>
      <c r="D25" s="509"/>
      <c r="E25" s="520" t="s">
        <v>5806</v>
      </c>
      <c r="F25" s="46"/>
      <c r="G25" s="46"/>
      <c r="H25" s="45"/>
      <c r="I25" s="45"/>
    </row>
    <row r="26" spans="1:9" x14ac:dyDescent="0.25">
      <c r="A26" s="47"/>
      <c r="B26" s="509" t="s">
        <v>1598</v>
      </c>
      <c r="C26" s="508"/>
      <c r="D26" s="509"/>
      <c r="E26" s="520" t="s">
        <v>1596</v>
      </c>
      <c r="F26" s="46"/>
      <c r="G26" s="46"/>
      <c r="H26" s="45"/>
      <c r="I26" s="45"/>
    </row>
    <row r="27" spans="1:9" x14ac:dyDescent="0.25">
      <c r="A27" s="47"/>
      <c r="B27" s="509"/>
      <c r="C27" s="508"/>
      <c r="D27" s="509"/>
      <c r="E27" s="520" t="s">
        <v>6482</v>
      </c>
      <c r="F27" s="46" t="s">
        <v>5577</v>
      </c>
      <c r="G27" s="46"/>
      <c r="H27" s="45"/>
      <c r="I27" s="45">
        <f>IF(F27="%",G27*H27/100,G27*H27)</f>
        <v>0</v>
      </c>
    </row>
    <row r="28" spans="1:9" x14ac:dyDescent="0.25">
      <c r="A28" s="47"/>
      <c r="B28" s="509" t="s">
        <v>1847</v>
      </c>
      <c r="C28" s="508"/>
      <c r="D28" s="509"/>
      <c r="E28" s="520" t="s">
        <v>24</v>
      </c>
      <c r="F28" s="46" t="s">
        <v>5562</v>
      </c>
      <c r="G28" s="46"/>
      <c r="H28" s="45"/>
      <c r="I28" s="45">
        <f>IF(F28="%",G28*H28/100,G28*H28)</f>
        <v>0</v>
      </c>
    </row>
    <row r="29" spans="1:9" x14ac:dyDescent="0.25">
      <c r="A29" s="47"/>
      <c r="B29" s="509" t="s">
        <v>2142</v>
      </c>
      <c r="C29" s="508"/>
      <c r="D29" s="509"/>
      <c r="E29" s="520" t="s">
        <v>28</v>
      </c>
      <c r="F29" s="46"/>
      <c r="G29" s="46"/>
      <c r="H29" s="45"/>
      <c r="I29" s="45"/>
    </row>
    <row r="30" spans="1:9" x14ac:dyDescent="0.25">
      <c r="A30" s="47"/>
      <c r="B30" s="509" t="s">
        <v>2143</v>
      </c>
      <c r="C30" s="508"/>
      <c r="D30" s="509"/>
      <c r="E30" s="520" t="s">
        <v>2148</v>
      </c>
      <c r="F30" s="46" t="s">
        <v>5595</v>
      </c>
      <c r="G30" s="46"/>
      <c r="H30" s="45"/>
      <c r="I30" s="45">
        <f>IF(F30="%",G30*H30/100,G30*H30)</f>
        <v>0</v>
      </c>
    </row>
    <row r="31" spans="1:9" x14ac:dyDescent="0.25">
      <c r="A31" s="47"/>
      <c r="B31" s="509" t="s">
        <v>2145</v>
      </c>
      <c r="C31" s="508"/>
      <c r="D31" s="509"/>
      <c r="E31" s="520" t="s">
        <v>1855</v>
      </c>
      <c r="F31" s="46" t="s">
        <v>5595</v>
      </c>
      <c r="G31" s="46"/>
      <c r="H31" s="45"/>
      <c r="I31" s="45">
        <f>IF(F31="%",G31*H31/100,G31*H31)</f>
        <v>0</v>
      </c>
    </row>
    <row r="32" spans="1:9" x14ac:dyDescent="0.25">
      <c r="A32" s="47"/>
      <c r="B32" s="509" t="s">
        <v>2292</v>
      </c>
      <c r="C32" s="508"/>
      <c r="D32" s="509"/>
      <c r="E32" s="520" t="s">
        <v>5752</v>
      </c>
      <c r="F32" s="46"/>
      <c r="G32" s="46"/>
      <c r="H32" s="45"/>
      <c r="I32" s="45"/>
    </row>
    <row r="33" spans="1:9" ht="26.4" x14ac:dyDescent="0.25">
      <c r="A33" s="47"/>
      <c r="B33" s="509" t="s">
        <v>2294</v>
      </c>
      <c r="C33" s="508"/>
      <c r="D33" s="509"/>
      <c r="E33" s="520" t="s">
        <v>6061</v>
      </c>
      <c r="F33" s="46" t="s">
        <v>5595</v>
      </c>
      <c r="G33" s="46"/>
      <c r="H33" s="45"/>
      <c r="I33" s="45">
        <f>IF(F33="%",G33*H33/100,G33*H33)</f>
        <v>0</v>
      </c>
    </row>
    <row r="34" spans="1:9" x14ac:dyDescent="0.25">
      <c r="A34" s="47"/>
      <c r="B34" s="509" t="s">
        <v>2311</v>
      </c>
      <c r="C34" s="508"/>
      <c r="D34" s="509"/>
      <c r="E34" s="520" t="s">
        <v>6059</v>
      </c>
      <c r="F34" s="46"/>
      <c r="G34" s="46"/>
      <c r="H34" s="45"/>
      <c r="I34" s="45"/>
    </row>
    <row r="35" spans="1:9" ht="39.6" x14ac:dyDescent="0.25">
      <c r="A35" s="47"/>
      <c r="B35" s="509"/>
      <c r="C35" s="508" t="s">
        <v>43</v>
      </c>
      <c r="D35" s="509"/>
      <c r="E35" s="520" t="s">
        <v>6483</v>
      </c>
      <c r="F35" s="46" t="s">
        <v>5577</v>
      </c>
      <c r="G35" s="46"/>
      <c r="H35" s="45"/>
      <c r="I35" s="45">
        <f>IF(F35="%",G35*H35/100,G35*H35)</f>
        <v>0</v>
      </c>
    </row>
    <row r="36" spans="1:9" x14ac:dyDescent="0.25">
      <c r="A36" s="47"/>
      <c r="B36" s="509" t="s">
        <v>2405</v>
      </c>
      <c r="C36" s="508"/>
      <c r="D36" s="509"/>
      <c r="E36" s="520" t="s">
        <v>31</v>
      </c>
      <c r="F36" s="46"/>
      <c r="G36" s="46"/>
      <c r="H36" s="45"/>
      <c r="I36" s="45"/>
    </row>
    <row r="37" spans="1:9" ht="26.4" x14ac:dyDescent="0.25">
      <c r="A37" s="47"/>
      <c r="B37" s="509" t="s">
        <v>2410</v>
      </c>
      <c r="C37" s="508"/>
      <c r="D37" s="509"/>
      <c r="E37" s="520" t="s">
        <v>5737</v>
      </c>
      <c r="F37" s="46" t="s">
        <v>5595</v>
      </c>
      <c r="G37" s="46"/>
      <c r="H37" s="45"/>
      <c r="I37" s="45">
        <f>IF(F37="%",G37*H37/100,G37*H37)</f>
        <v>0</v>
      </c>
    </row>
    <row r="38" spans="1:9" x14ac:dyDescent="0.25">
      <c r="A38" s="47"/>
      <c r="B38" s="509" t="s">
        <v>2421</v>
      </c>
      <c r="C38" s="508"/>
      <c r="D38" s="509"/>
      <c r="E38" s="520" t="s">
        <v>5735</v>
      </c>
      <c r="F38" s="46"/>
      <c r="G38" s="46"/>
      <c r="H38" s="45"/>
      <c r="I38" s="45"/>
    </row>
    <row r="39" spans="1:9" x14ac:dyDescent="0.25">
      <c r="A39" s="47"/>
      <c r="B39" s="509" t="s">
        <v>2425</v>
      </c>
      <c r="C39" s="508"/>
      <c r="D39" s="509"/>
      <c r="E39" s="520" t="s">
        <v>4376</v>
      </c>
      <c r="F39" s="46" t="s">
        <v>5582</v>
      </c>
      <c r="G39" s="46"/>
      <c r="H39" s="45"/>
      <c r="I39" s="45">
        <f>IF(F39="%",G39*H39/100,G39*H39)</f>
        <v>0</v>
      </c>
    </row>
    <row r="40" spans="1:9" ht="26.4" x14ac:dyDescent="0.25">
      <c r="A40" s="47"/>
      <c r="B40" s="509" t="s">
        <v>2495</v>
      </c>
      <c r="C40" s="508"/>
      <c r="D40" s="509"/>
      <c r="E40" s="520" t="s">
        <v>2496</v>
      </c>
      <c r="F40" s="46"/>
      <c r="G40" s="46"/>
      <c r="H40" s="45"/>
      <c r="I40" s="45"/>
    </row>
    <row r="41" spans="1:9" ht="39.6" x14ac:dyDescent="0.25">
      <c r="A41" s="47"/>
      <c r="B41" s="509" t="s">
        <v>2498</v>
      </c>
      <c r="C41" s="508"/>
      <c r="D41" s="509"/>
      <c r="E41" s="520" t="s">
        <v>6051</v>
      </c>
      <c r="F41" s="46" t="s">
        <v>5556</v>
      </c>
      <c r="G41" s="46"/>
      <c r="H41" s="45"/>
      <c r="I41" s="45">
        <f>IF(F41="%",G41*H41/100,G41*H41)</f>
        <v>0</v>
      </c>
    </row>
    <row r="42" spans="1:9" x14ac:dyDescent="0.25">
      <c r="A42" s="47"/>
      <c r="B42" s="509" t="s">
        <v>2803</v>
      </c>
      <c r="C42" s="508"/>
      <c r="D42" s="509"/>
      <c r="E42" s="520" t="s">
        <v>6049</v>
      </c>
      <c r="F42" s="46"/>
      <c r="G42" s="46"/>
      <c r="H42" s="45"/>
      <c r="I42" s="45"/>
    </row>
    <row r="43" spans="1:9" ht="26.4" x14ac:dyDescent="0.25">
      <c r="A43" s="47"/>
      <c r="B43" s="509"/>
      <c r="C43" s="508" t="s">
        <v>39</v>
      </c>
      <c r="D43" s="509"/>
      <c r="E43" s="520" t="s">
        <v>6484</v>
      </c>
      <c r="F43" s="46" t="s">
        <v>5548</v>
      </c>
      <c r="G43" s="46"/>
      <c r="H43" s="45"/>
      <c r="I43" s="45">
        <f>IF(F43="%",G43*H43/100,G43*H43)</f>
        <v>0</v>
      </c>
    </row>
    <row r="44" spans="1:9" ht="26.4" x14ac:dyDescent="0.25">
      <c r="A44" s="47"/>
      <c r="B44" s="509"/>
      <c r="C44" s="508" t="s">
        <v>59</v>
      </c>
      <c r="D44" s="509"/>
      <c r="E44" s="520" t="s">
        <v>6485</v>
      </c>
      <c r="F44" s="46" t="s">
        <v>5548</v>
      </c>
      <c r="G44" s="46"/>
      <c r="H44" s="45"/>
      <c r="I44" s="45">
        <f>IF(F44="%",G44*H44/100,G44*H44)</f>
        <v>0</v>
      </c>
    </row>
    <row r="45" spans="1:9" x14ac:dyDescent="0.25">
      <c r="A45" s="47"/>
      <c r="B45" s="509" t="s">
        <v>2805</v>
      </c>
      <c r="C45" s="508"/>
      <c r="D45" s="509"/>
      <c r="E45" s="520" t="s">
        <v>6045</v>
      </c>
      <c r="F45" s="46"/>
      <c r="G45" s="46"/>
      <c r="H45" s="45"/>
      <c r="I45" s="45"/>
    </row>
    <row r="46" spans="1:9" ht="26.4" x14ac:dyDescent="0.25">
      <c r="A46" s="47"/>
      <c r="B46" s="509"/>
      <c r="C46" s="508" t="s">
        <v>42</v>
      </c>
      <c r="D46" s="509"/>
      <c r="E46" s="520" t="s">
        <v>6486</v>
      </c>
      <c r="F46" s="46" t="s">
        <v>5548</v>
      </c>
      <c r="G46" s="46"/>
      <c r="H46" s="45"/>
      <c r="I46" s="45">
        <f>IF(F46="%",G46*H46/100,G46*H46)</f>
        <v>0</v>
      </c>
    </row>
    <row r="47" spans="1:9" ht="39.6" x14ac:dyDescent="0.25">
      <c r="A47" s="47"/>
      <c r="B47" s="509" t="s">
        <v>2807</v>
      </c>
      <c r="C47" s="508"/>
      <c r="D47" s="509"/>
      <c r="E47" s="520" t="s">
        <v>6042</v>
      </c>
      <c r="F47" s="46" t="s">
        <v>5556</v>
      </c>
      <c r="G47" s="46"/>
      <c r="H47" s="45"/>
      <c r="I47" s="45">
        <f>IF(F47="%",G47*H47/100,G47*H47)</f>
        <v>0</v>
      </c>
    </row>
    <row r="48" spans="1:9" x14ac:dyDescent="0.25">
      <c r="A48" s="47"/>
      <c r="B48" s="509" t="s">
        <v>2907</v>
      </c>
      <c r="C48" s="508"/>
      <c r="D48" s="509"/>
      <c r="E48" s="520" t="s">
        <v>2906</v>
      </c>
      <c r="F48" s="46"/>
      <c r="G48" s="46"/>
      <c r="H48" s="45"/>
      <c r="I48" s="45"/>
    </row>
    <row r="49" spans="1:9" x14ac:dyDescent="0.25">
      <c r="A49" s="47"/>
      <c r="B49" s="509" t="s">
        <v>2908</v>
      </c>
      <c r="C49" s="508"/>
      <c r="D49" s="509"/>
      <c r="E49" s="520" t="s">
        <v>6039</v>
      </c>
      <c r="F49" s="46" t="s">
        <v>5555</v>
      </c>
      <c r="G49" s="46"/>
      <c r="H49" s="45"/>
      <c r="I49" s="45">
        <f>IF(F49="%",G49*H49/100,G49*H49)</f>
        <v>0</v>
      </c>
    </row>
    <row r="50" spans="1:9" x14ac:dyDescent="0.25">
      <c r="A50" s="47"/>
      <c r="B50" s="509" t="s">
        <v>2909</v>
      </c>
      <c r="C50" s="508"/>
      <c r="D50" s="509"/>
      <c r="E50" s="520" t="s">
        <v>6037</v>
      </c>
      <c r="F50" s="46" t="s">
        <v>5555</v>
      </c>
      <c r="G50" s="46"/>
      <c r="H50" s="45"/>
      <c r="I50" s="45">
        <f>IF(F50="%",G50*H50/100,G50*H50)</f>
        <v>0</v>
      </c>
    </row>
    <row r="51" spans="1:9" ht="26.4" x14ac:dyDescent="0.25">
      <c r="A51" s="47"/>
      <c r="B51" s="509" t="s">
        <v>2979</v>
      </c>
      <c r="C51" s="508"/>
      <c r="D51" s="509"/>
      <c r="E51" s="520" t="s">
        <v>2980</v>
      </c>
      <c r="F51" s="46" t="s">
        <v>5555</v>
      </c>
      <c r="G51" s="46"/>
      <c r="H51" s="45"/>
      <c r="I51" s="45">
        <f>IF(F51="%",G51*H51/100,G51*H51)</f>
        <v>0</v>
      </c>
    </row>
    <row r="52" spans="1:9" ht="26.4" x14ac:dyDescent="0.25">
      <c r="A52" s="47"/>
      <c r="B52" s="509" t="s">
        <v>2983</v>
      </c>
      <c r="C52" s="508"/>
      <c r="D52" s="509"/>
      <c r="E52" s="520" t="s">
        <v>2984</v>
      </c>
      <c r="F52" s="46"/>
      <c r="G52" s="46"/>
      <c r="H52" s="45"/>
      <c r="I52" s="45"/>
    </row>
    <row r="53" spans="1:9" x14ac:dyDescent="0.25">
      <c r="A53" s="47"/>
      <c r="B53" s="509" t="s">
        <v>2985</v>
      </c>
      <c r="C53" s="508"/>
      <c r="D53" s="509"/>
      <c r="E53" s="520" t="s">
        <v>2988</v>
      </c>
      <c r="F53" s="46" t="s">
        <v>5556</v>
      </c>
      <c r="G53" s="46"/>
      <c r="H53" s="45"/>
      <c r="I53" s="45">
        <f>IF(F53="%",G53*H53/100,G53*H53)</f>
        <v>0</v>
      </c>
    </row>
    <row r="54" spans="1:9" x14ac:dyDescent="0.25">
      <c r="A54" s="47"/>
      <c r="B54" s="509" t="s">
        <v>2987</v>
      </c>
      <c r="C54" s="508"/>
      <c r="D54" s="509"/>
      <c r="E54" s="520" t="s">
        <v>2990</v>
      </c>
      <c r="F54" s="46" t="s">
        <v>5556</v>
      </c>
      <c r="G54" s="46"/>
      <c r="H54" s="45"/>
      <c r="I54" s="45">
        <f>IF(F54="%",G54*H54/100,G54*H54)</f>
        <v>0</v>
      </c>
    </row>
    <row r="55" spans="1:9" x14ac:dyDescent="0.25">
      <c r="A55" s="47"/>
      <c r="B55" s="509" t="s">
        <v>2991</v>
      </c>
      <c r="C55" s="508"/>
      <c r="D55" s="509"/>
      <c r="E55" s="520" t="s">
        <v>2992</v>
      </c>
      <c r="F55" s="46" t="s">
        <v>5548</v>
      </c>
      <c r="G55" s="46"/>
      <c r="H55" s="45"/>
      <c r="I55" s="45">
        <f>IF(F55="%",G55*H55/100,G55*H55)</f>
        <v>0</v>
      </c>
    </row>
    <row r="56" spans="1:9" x14ac:dyDescent="0.25">
      <c r="A56" s="47"/>
      <c r="B56" s="509" t="s">
        <v>2963</v>
      </c>
      <c r="C56" s="508"/>
      <c r="D56" s="509"/>
      <c r="E56" s="520" t="s">
        <v>6030</v>
      </c>
      <c r="F56" s="46"/>
      <c r="G56" s="46"/>
      <c r="H56" s="45"/>
      <c r="I56" s="45"/>
    </row>
    <row r="57" spans="1:9" x14ac:dyDescent="0.25">
      <c r="A57" s="47"/>
      <c r="B57" s="509"/>
      <c r="C57" s="508" t="s">
        <v>42</v>
      </c>
      <c r="D57" s="509"/>
      <c r="E57" s="520" t="s">
        <v>6487</v>
      </c>
      <c r="F57" s="46"/>
      <c r="G57" s="46"/>
      <c r="H57" s="45"/>
      <c r="I57" s="45"/>
    </row>
    <row r="58" spans="1:9" x14ac:dyDescent="0.25">
      <c r="A58" s="47"/>
      <c r="B58" s="509"/>
      <c r="C58" s="508"/>
      <c r="D58" s="509" t="s">
        <v>36</v>
      </c>
      <c r="E58" s="520" t="s">
        <v>6488</v>
      </c>
      <c r="F58" s="46" t="s">
        <v>5548</v>
      </c>
      <c r="G58" s="46"/>
      <c r="H58" s="45"/>
      <c r="I58" s="45">
        <f>IF(F58="%",G58*H58/100,G58*H58)</f>
        <v>0</v>
      </c>
    </row>
    <row r="59" spans="1:9" x14ac:dyDescent="0.25">
      <c r="A59" s="48" t="s">
        <v>403</v>
      </c>
      <c r="B59" s="511"/>
      <c r="C59" s="506"/>
      <c r="D59" s="507"/>
      <c r="E59" s="521" t="s">
        <v>404</v>
      </c>
      <c r="F59" s="11"/>
      <c r="G59" s="6"/>
      <c r="H59" s="95"/>
      <c r="I59" s="89"/>
    </row>
    <row r="60" spans="1:9" x14ac:dyDescent="0.25">
      <c r="A60" s="44"/>
      <c r="B60" s="511" t="s">
        <v>405</v>
      </c>
      <c r="C60" s="506"/>
      <c r="D60" s="507"/>
      <c r="E60" s="522" t="s">
        <v>119</v>
      </c>
      <c r="F60" s="27" t="s">
        <v>421</v>
      </c>
      <c r="G60" s="6"/>
      <c r="H60" s="91"/>
      <c r="I60" s="89">
        <f t="shared" ref="I60:I69" si="0">G60*H60</f>
        <v>0</v>
      </c>
    </row>
    <row r="61" spans="1:9" x14ac:dyDescent="0.25">
      <c r="A61" s="44"/>
      <c r="B61" s="511" t="s">
        <v>406</v>
      </c>
      <c r="C61" s="506"/>
      <c r="D61" s="507"/>
      <c r="E61" s="522" t="s">
        <v>121</v>
      </c>
      <c r="F61" s="27" t="s">
        <v>422</v>
      </c>
      <c r="G61" s="6"/>
      <c r="H61" s="91"/>
      <c r="I61" s="89">
        <f t="shared" si="0"/>
        <v>0</v>
      </c>
    </row>
    <row r="62" spans="1:9" ht="15.6" x14ac:dyDescent="0.25">
      <c r="A62" s="45"/>
      <c r="B62" s="511" t="s">
        <v>407</v>
      </c>
      <c r="C62" s="512"/>
      <c r="D62" s="512"/>
      <c r="E62" s="522" t="s">
        <v>123</v>
      </c>
      <c r="F62" s="27" t="s">
        <v>426</v>
      </c>
      <c r="G62" s="6"/>
      <c r="H62" s="91"/>
      <c r="I62" s="89">
        <f t="shared" si="0"/>
        <v>0</v>
      </c>
    </row>
    <row r="63" spans="1:9" x14ac:dyDescent="0.25">
      <c r="A63" s="45"/>
      <c r="B63" s="511" t="s">
        <v>408</v>
      </c>
      <c r="C63" s="512"/>
      <c r="D63" s="512"/>
      <c r="E63" s="522" t="s">
        <v>126</v>
      </c>
      <c r="F63" s="27" t="s">
        <v>422</v>
      </c>
      <c r="G63" s="6"/>
      <c r="H63" s="91"/>
      <c r="I63" s="89">
        <f t="shared" si="0"/>
        <v>0</v>
      </c>
    </row>
    <row r="64" spans="1:9" ht="26.4" x14ac:dyDescent="0.25">
      <c r="A64" s="55"/>
      <c r="B64" s="511" t="s">
        <v>409</v>
      </c>
      <c r="C64" s="512"/>
      <c r="D64" s="512"/>
      <c r="E64" s="522" t="s">
        <v>128</v>
      </c>
      <c r="F64" s="27" t="s">
        <v>426</v>
      </c>
      <c r="G64" s="6"/>
      <c r="H64" s="91"/>
      <c r="I64" s="89">
        <f t="shared" si="0"/>
        <v>0</v>
      </c>
    </row>
    <row r="65" spans="1:9" ht="26.4" x14ac:dyDescent="0.25">
      <c r="A65" s="55"/>
      <c r="B65" s="511" t="s">
        <v>410</v>
      </c>
      <c r="C65" s="512"/>
      <c r="D65" s="512"/>
      <c r="E65" s="522" t="s">
        <v>130</v>
      </c>
      <c r="F65" s="27" t="s">
        <v>423</v>
      </c>
      <c r="G65" s="6"/>
      <c r="H65" s="91"/>
      <c r="I65" s="89">
        <f t="shared" si="0"/>
        <v>0</v>
      </c>
    </row>
    <row r="66" spans="1:9" ht="26.4" x14ac:dyDescent="0.25">
      <c r="A66" s="55"/>
      <c r="B66" s="511" t="s">
        <v>411</v>
      </c>
      <c r="C66" s="512"/>
      <c r="D66" s="512"/>
      <c r="E66" s="522" t="s">
        <v>132</v>
      </c>
      <c r="F66" s="27" t="s">
        <v>424</v>
      </c>
      <c r="G66" s="6"/>
      <c r="H66" s="91"/>
      <c r="I66" s="89">
        <f t="shared" si="0"/>
        <v>0</v>
      </c>
    </row>
    <row r="67" spans="1:9" x14ac:dyDescent="0.25">
      <c r="A67" s="55"/>
      <c r="B67" s="511" t="s">
        <v>412</v>
      </c>
      <c r="C67" s="512"/>
      <c r="D67" s="512"/>
      <c r="E67" s="522" t="s">
        <v>417</v>
      </c>
      <c r="F67" s="27" t="s">
        <v>136</v>
      </c>
      <c r="G67" s="6"/>
      <c r="H67" s="91"/>
      <c r="I67" s="89">
        <f t="shared" si="0"/>
        <v>0</v>
      </c>
    </row>
    <row r="68" spans="1:9" ht="26.4" hidden="1" x14ac:dyDescent="0.25">
      <c r="A68" s="55"/>
      <c r="B68" s="511" t="s">
        <v>413</v>
      </c>
      <c r="C68" s="512"/>
      <c r="D68" s="512"/>
      <c r="E68" s="522" t="s">
        <v>418</v>
      </c>
      <c r="F68" s="27" t="s">
        <v>422</v>
      </c>
      <c r="G68" s="6"/>
      <c r="H68" s="91"/>
      <c r="I68" s="89">
        <f t="shared" si="0"/>
        <v>0</v>
      </c>
    </row>
    <row r="69" spans="1:9" ht="26.4" hidden="1" x14ac:dyDescent="0.25">
      <c r="A69" s="55"/>
      <c r="B69" s="511" t="s">
        <v>414</v>
      </c>
      <c r="C69" s="512"/>
      <c r="D69" s="512"/>
      <c r="E69" s="522" t="s">
        <v>419</v>
      </c>
      <c r="F69" s="27" t="s">
        <v>1678</v>
      </c>
      <c r="G69" s="6"/>
      <c r="H69" s="91"/>
      <c r="I69" s="89">
        <f t="shared" si="0"/>
        <v>0</v>
      </c>
    </row>
    <row r="70" spans="1:9" ht="26.4" x14ac:dyDescent="0.25">
      <c r="A70" s="55"/>
      <c r="B70" s="511" t="s">
        <v>415</v>
      </c>
      <c r="C70" s="512"/>
      <c r="D70" s="512"/>
      <c r="E70" s="522" t="s">
        <v>142</v>
      </c>
      <c r="F70" s="27" t="s">
        <v>425</v>
      </c>
      <c r="G70" s="11"/>
      <c r="H70" s="114"/>
      <c r="I70" s="52"/>
    </row>
    <row r="71" spans="1:9" ht="26.4" x14ac:dyDescent="0.25">
      <c r="A71" s="55"/>
      <c r="B71" s="511" t="s">
        <v>416</v>
      </c>
      <c r="C71" s="512"/>
      <c r="D71" s="512"/>
      <c r="E71" s="523" t="s">
        <v>420</v>
      </c>
      <c r="F71" s="51" t="s">
        <v>361</v>
      </c>
      <c r="G71" s="138"/>
      <c r="H71" s="139"/>
      <c r="I71" s="89">
        <f>G71*H71</f>
        <v>0</v>
      </c>
    </row>
    <row r="72" spans="1:9" hidden="1" x14ac:dyDescent="0.25">
      <c r="A72" s="55" t="s">
        <v>432</v>
      </c>
      <c r="B72" s="511"/>
      <c r="C72" s="512"/>
      <c r="D72" s="512"/>
      <c r="E72" s="525" t="s">
        <v>431</v>
      </c>
      <c r="F72" s="27" t="s">
        <v>422</v>
      </c>
      <c r="G72" s="6"/>
      <c r="H72" s="91"/>
      <c r="I72" s="89">
        <f>G72*H72</f>
        <v>0</v>
      </c>
    </row>
    <row r="73" spans="1:9" x14ac:dyDescent="0.25">
      <c r="A73" s="55" t="s">
        <v>433</v>
      </c>
      <c r="B73" s="511"/>
      <c r="C73" s="512"/>
      <c r="D73" s="512"/>
      <c r="E73" s="525" t="s">
        <v>434</v>
      </c>
      <c r="F73" s="120"/>
      <c r="G73" s="6"/>
      <c r="H73" s="95"/>
      <c r="I73" s="89"/>
    </row>
    <row r="74" spans="1:9" ht="26.4" x14ac:dyDescent="0.25">
      <c r="A74" s="55"/>
      <c r="B74" s="512" t="s">
        <v>435</v>
      </c>
      <c r="C74" s="513"/>
      <c r="D74" s="513"/>
      <c r="E74" s="526" t="s">
        <v>440</v>
      </c>
      <c r="F74" s="17"/>
      <c r="G74" s="6"/>
      <c r="H74" s="95"/>
      <c r="I74" s="89"/>
    </row>
    <row r="75" spans="1:9" ht="26.4" x14ac:dyDescent="0.25">
      <c r="A75" s="55"/>
      <c r="B75" s="512"/>
      <c r="C75" s="514" t="s">
        <v>37</v>
      </c>
      <c r="D75" s="514"/>
      <c r="E75" s="527" t="s">
        <v>6489</v>
      </c>
      <c r="F75" s="17" t="s">
        <v>429</v>
      </c>
      <c r="G75" s="6"/>
      <c r="H75" s="91"/>
      <c r="I75" s="89">
        <f>G75*H75</f>
        <v>0</v>
      </c>
    </row>
    <row r="76" spans="1:9" ht="26.4" x14ac:dyDescent="0.25">
      <c r="A76" s="55"/>
      <c r="B76" s="512"/>
      <c r="C76" s="514" t="s">
        <v>39</v>
      </c>
      <c r="D76" s="514"/>
      <c r="E76" s="527" t="s">
        <v>6490</v>
      </c>
      <c r="F76" s="17" t="s">
        <v>429</v>
      </c>
      <c r="G76" s="6"/>
      <c r="H76" s="91"/>
      <c r="I76" s="89">
        <f>G76*H76</f>
        <v>0</v>
      </c>
    </row>
    <row r="77" spans="1:9" x14ac:dyDescent="0.25">
      <c r="A77" s="55"/>
      <c r="B77" s="512" t="s">
        <v>436</v>
      </c>
      <c r="C77" s="514"/>
      <c r="D77" s="514"/>
      <c r="E77" s="526" t="s">
        <v>4234</v>
      </c>
      <c r="F77" s="17" t="s">
        <v>429</v>
      </c>
      <c r="G77" s="6"/>
      <c r="H77" s="91"/>
      <c r="I77" s="89">
        <f>G77*H77</f>
        <v>0</v>
      </c>
    </row>
    <row r="78" spans="1:9" x14ac:dyDescent="0.25">
      <c r="A78" s="55"/>
      <c r="B78" s="512" t="s">
        <v>437</v>
      </c>
      <c r="C78" s="514"/>
      <c r="D78" s="514"/>
      <c r="E78" s="526" t="s">
        <v>60</v>
      </c>
      <c r="F78" s="120" t="s">
        <v>446</v>
      </c>
      <c r="G78" s="6"/>
      <c r="H78" s="91"/>
      <c r="I78" s="89">
        <f>G78*H78</f>
        <v>0</v>
      </c>
    </row>
    <row r="79" spans="1:9" x14ac:dyDescent="0.25">
      <c r="A79" s="55"/>
      <c r="B79" s="512" t="s">
        <v>438</v>
      </c>
      <c r="C79" s="514"/>
      <c r="D79" s="514"/>
      <c r="E79" s="526" t="s">
        <v>441</v>
      </c>
      <c r="F79" s="120" t="s">
        <v>446</v>
      </c>
      <c r="G79" s="6"/>
      <c r="H79" s="91"/>
      <c r="I79" s="89">
        <f>G79*H79</f>
        <v>0</v>
      </c>
    </row>
    <row r="80" spans="1:9" x14ac:dyDescent="0.25">
      <c r="A80" s="55"/>
      <c r="B80" s="512" t="s">
        <v>439</v>
      </c>
      <c r="C80" s="514"/>
      <c r="D80" s="514"/>
      <c r="E80" s="526" t="s">
        <v>442</v>
      </c>
      <c r="F80" s="120"/>
      <c r="G80" s="6"/>
      <c r="H80" s="95"/>
      <c r="I80" s="89"/>
    </row>
    <row r="81" spans="1:9" ht="39.6" x14ac:dyDescent="0.25">
      <c r="A81" s="55"/>
      <c r="B81" s="512"/>
      <c r="C81" s="514" t="s">
        <v>37</v>
      </c>
      <c r="D81" s="514"/>
      <c r="E81" s="527" t="s">
        <v>4443</v>
      </c>
      <c r="F81" s="17"/>
      <c r="G81" s="6"/>
      <c r="H81" s="95"/>
      <c r="I81" s="89"/>
    </row>
    <row r="82" spans="1:9" hidden="1" x14ac:dyDescent="0.25">
      <c r="A82" s="55"/>
      <c r="B82" s="512"/>
      <c r="C82" s="514"/>
      <c r="D82" s="514" t="s">
        <v>36</v>
      </c>
      <c r="E82" s="526" t="s">
        <v>4233</v>
      </c>
      <c r="F82" s="17" t="s">
        <v>429</v>
      </c>
      <c r="G82" s="6"/>
      <c r="H82" s="91"/>
      <c r="I82" s="89">
        <f t="shared" ref="I82:I88" si="1">G82*H82</f>
        <v>0</v>
      </c>
    </row>
    <row r="83" spans="1:9" ht="26.4" x14ac:dyDescent="0.25">
      <c r="A83" s="55"/>
      <c r="B83" s="512"/>
      <c r="C83" s="514"/>
      <c r="D83" s="514" t="s">
        <v>35</v>
      </c>
      <c r="E83" s="526" t="s">
        <v>4232</v>
      </c>
      <c r="F83" s="17" t="s">
        <v>429</v>
      </c>
      <c r="G83" s="6"/>
      <c r="H83" s="91"/>
      <c r="I83" s="89">
        <f t="shared" si="1"/>
        <v>0</v>
      </c>
    </row>
    <row r="84" spans="1:9" ht="26.4" x14ac:dyDescent="0.25">
      <c r="A84" s="55"/>
      <c r="B84" s="512"/>
      <c r="C84" s="514" t="s">
        <v>39</v>
      </c>
      <c r="D84" s="514"/>
      <c r="E84" s="526" t="s">
        <v>443</v>
      </c>
      <c r="F84" s="17" t="s">
        <v>429</v>
      </c>
      <c r="G84" s="6"/>
      <c r="H84" s="91"/>
      <c r="I84" s="89">
        <f t="shared" si="1"/>
        <v>0</v>
      </c>
    </row>
    <row r="85" spans="1:9" ht="26.4" hidden="1" x14ac:dyDescent="0.25">
      <c r="A85" s="55"/>
      <c r="B85" s="512"/>
      <c r="C85" s="514" t="s">
        <v>59</v>
      </c>
      <c r="D85" s="514"/>
      <c r="E85" s="527" t="s">
        <v>4444</v>
      </c>
      <c r="F85" s="17" t="s">
        <v>429</v>
      </c>
      <c r="G85" s="6"/>
      <c r="H85" s="91"/>
      <c r="I85" s="89">
        <f t="shared" si="1"/>
        <v>0</v>
      </c>
    </row>
    <row r="86" spans="1:9" ht="26.4" hidden="1" x14ac:dyDescent="0.25">
      <c r="A86" s="55"/>
      <c r="B86" s="512"/>
      <c r="C86" s="514" t="s">
        <v>42</v>
      </c>
      <c r="D86" s="514"/>
      <c r="E86" s="527" t="s">
        <v>4445</v>
      </c>
      <c r="F86" s="17" t="s">
        <v>429</v>
      </c>
      <c r="G86" s="6"/>
      <c r="H86" s="91"/>
      <c r="I86" s="89">
        <f t="shared" si="1"/>
        <v>0</v>
      </c>
    </row>
    <row r="87" spans="1:9" ht="26.4" x14ac:dyDescent="0.25">
      <c r="A87" s="55"/>
      <c r="B87" s="512"/>
      <c r="C87" s="514" t="s">
        <v>43</v>
      </c>
      <c r="D87" s="514"/>
      <c r="E87" s="526" t="s">
        <v>444</v>
      </c>
      <c r="F87" s="17" t="s">
        <v>429</v>
      </c>
      <c r="G87" s="6"/>
      <c r="H87" s="91"/>
      <c r="I87" s="89">
        <f t="shared" si="1"/>
        <v>0</v>
      </c>
    </row>
    <row r="88" spans="1:9" ht="26.4" hidden="1" x14ac:dyDescent="0.25">
      <c r="A88" s="55"/>
      <c r="B88" s="512"/>
      <c r="C88" s="514" t="s">
        <v>45</v>
      </c>
      <c r="D88" s="514"/>
      <c r="E88" s="526" t="s">
        <v>445</v>
      </c>
      <c r="F88" s="120" t="s">
        <v>80</v>
      </c>
      <c r="G88" s="6"/>
      <c r="H88" s="91"/>
      <c r="I88" s="89">
        <f t="shared" si="1"/>
        <v>0</v>
      </c>
    </row>
    <row r="89" spans="1:9" x14ac:dyDescent="0.25">
      <c r="A89" s="55"/>
      <c r="B89" s="512" t="s">
        <v>447</v>
      </c>
      <c r="C89" s="515"/>
      <c r="D89" s="515"/>
      <c r="E89" s="526" t="s">
        <v>448</v>
      </c>
      <c r="F89" s="129"/>
      <c r="G89" s="6"/>
      <c r="H89" s="95"/>
      <c r="I89" s="89"/>
    </row>
    <row r="90" spans="1:9" ht="39.6" x14ac:dyDescent="0.25">
      <c r="A90" s="55"/>
      <c r="B90" s="512"/>
      <c r="C90" s="514" t="s">
        <v>37</v>
      </c>
      <c r="D90" s="515"/>
      <c r="E90" s="527" t="s">
        <v>4446</v>
      </c>
      <c r="F90" s="120" t="s">
        <v>80</v>
      </c>
      <c r="G90" s="6"/>
      <c r="H90" s="91"/>
      <c r="I90" s="89">
        <f t="shared" ref="I90:I95" si="2">G90*H90</f>
        <v>0</v>
      </c>
    </row>
    <row r="91" spans="1:9" ht="26.4" x14ac:dyDescent="0.25">
      <c r="A91" s="55"/>
      <c r="B91" s="512"/>
      <c r="C91" s="514" t="s">
        <v>39</v>
      </c>
      <c r="D91" s="515"/>
      <c r="E91" s="527" t="s">
        <v>443</v>
      </c>
      <c r="F91" s="120" t="s">
        <v>80</v>
      </c>
      <c r="G91" s="6"/>
      <c r="H91" s="91"/>
      <c r="I91" s="89">
        <f t="shared" si="2"/>
        <v>0</v>
      </c>
    </row>
    <row r="92" spans="1:9" ht="26.4" hidden="1" x14ac:dyDescent="0.25">
      <c r="A92" s="55"/>
      <c r="B92" s="512"/>
      <c r="C92" s="514" t="s">
        <v>59</v>
      </c>
      <c r="D92" s="512"/>
      <c r="E92" s="527" t="s">
        <v>4444</v>
      </c>
      <c r="F92" s="120" t="s">
        <v>80</v>
      </c>
      <c r="G92" s="6"/>
      <c r="H92" s="91"/>
      <c r="I92" s="89">
        <f t="shared" si="2"/>
        <v>0</v>
      </c>
    </row>
    <row r="93" spans="1:9" ht="26.4" hidden="1" x14ac:dyDescent="0.25">
      <c r="A93" s="55"/>
      <c r="B93" s="512"/>
      <c r="C93" s="514" t="s">
        <v>42</v>
      </c>
      <c r="D93" s="512"/>
      <c r="E93" s="527" t="s">
        <v>4445</v>
      </c>
      <c r="F93" s="120" t="s">
        <v>80</v>
      </c>
      <c r="G93" s="6"/>
      <c r="H93" s="91"/>
      <c r="I93" s="89">
        <f t="shared" si="2"/>
        <v>0</v>
      </c>
    </row>
    <row r="94" spans="1:9" ht="26.4" x14ac:dyDescent="0.25">
      <c r="A94" s="55"/>
      <c r="B94" s="512"/>
      <c r="C94" s="514" t="s">
        <v>43</v>
      </c>
      <c r="D94" s="512"/>
      <c r="E94" s="526" t="s">
        <v>444</v>
      </c>
      <c r="F94" s="120" t="s">
        <v>80</v>
      </c>
      <c r="G94" s="6"/>
      <c r="H94" s="91"/>
      <c r="I94" s="89">
        <f t="shared" si="2"/>
        <v>0</v>
      </c>
    </row>
    <row r="95" spans="1:9" ht="26.4" hidden="1" x14ac:dyDescent="0.25">
      <c r="A95" s="55"/>
      <c r="B95" s="512"/>
      <c r="C95" s="514" t="s">
        <v>45</v>
      </c>
      <c r="D95" s="512"/>
      <c r="E95" s="528" t="s">
        <v>445</v>
      </c>
      <c r="F95" s="120" t="s">
        <v>80</v>
      </c>
      <c r="G95" s="6"/>
      <c r="H95" s="91"/>
      <c r="I95" s="89">
        <f t="shared" si="2"/>
        <v>0</v>
      </c>
    </row>
    <row r="96" spans="1:9" hidden="1" x14ac:dyDescent="0.25">
      <c r="A96" s="55"/>
      <c r="B96" s="512" t="s">
        <v>449</v>
      </c>
      <c r="C96" s="512"/>
      <c r="D96" s="512"/>
      <c r="E96" s="522" t="s">
        <v>450</v>
      </c>
      <c r="F96" s="11"/>
      <c r="G96" s="6"/>
      <c r="H96" s="95"/>
      <c r="I96" s="89"/>
    </row>
    <row r="97" spans="1:9" ht="12.75" hidden="1" customHeight="1" x14ac:dyDescent="0.25">
      <c r="A97" s="55"/>
      <c r="B97" s="512"/>
      <c r="C97" s="514" t="s">
        <v>37</v>
      </c>
      <c r="D97" s="512"/>
      <c r="E97" s="522" t="s">
        <v>4235</v>
      </c>
      <c r="F97" s="11" t="s">
        <v>136</v>
      </c>
      <c r="G97" s="6"/>
      <c r="H97" s="91"/>
      <c r="I97" s="89">
        <f t="shared" ref="I97:I103" si="3">G97*H97</f>
        <v>0</v>
      </c>
    </row>
    <row r="98" spans="1:9" ht="14.25" hidden="1" customHeight="1" x14ac:dyDescent="0.25">
      <c r="A98" s="55"/>
      <c r="B98" s="512"/>
      <c r="C98" s="514" t="s">
        <v>39</v>
      </c>
      <c r="D98" s="512"/>
      <c r="E98" s="522" t="s">
        <v>4236</v>
      </c>
      <c r="F98" s="11" t="s">
        <v>136</v>
      </c>
      <c r="G98" s="6"/>
      <c r="H98" s="91"/>
      <c r="I98" s="89">
        <f t="shared" si="3"/>
        <v>0</v>
      </c>
    </row>
    <row r="99" spans="1:9" ht="26.4" hidden="1" x14ac:dyDescent="0.25">
      <c r="A99" s="55"/>
      <c r="B99" s="512"/>
      <c r="C99" s="514" t="s">
        <v>59</v>
      </c>
      <c r="D99" s="512"/>
      <c r="E99" s="523" t="s">
        <v>4237</v>
      </c>
      <c r="F99" s="11" t="s">
        <v>136</v>
      </c>
      <c r="G99" s="6"/>
      <c r="H99" s="91"/>
      <c r="I99" s="89">
        <f t="shared" si="3"/>
        <v>0</v>
      </c>
    </row>
    <row r="100" spans="1:9" x14ac:dyDescent="0.25">
      <c r="A100" s="55"/>
      <c r="B100" s="512" t="s">
        <v>451</v>
      </c>
      <c r="C100" s="512"/>
      <c r="D100" s="512"/>
      <c r="E100" s="522" t="s">
        <v>452</v>
      </c>
      <c r="F100" s="11" t="s">
        <v>80</v>
      </c>
      <c r="G100" s="6"/>
      <c r="H100" s="91"/>
      <c r="I100" s="89">
        <f t="shared" si="3"/>
        <v>0</v>
      </c>
    </row>
    <row r="101" spans="1:9" x14ac:dyDescent="0.25">
      <c r="A101" s="55"/>
      <c r="B101" s="512" t="s">
        <v>453</v>
      </c>
      <c r="C101" s="512"/>
      <c r="D101" s="512"/>
      <c r="E101" s="523" t="s">
        <v>454</v>
      </c>
      <c r="F101" s="11" t="s">
        <v>80</v>
      </c>
      <c r="G101" s="6"/>
      <c r="H101" s="91"/>
      <c r="I101" s="89">
        <f t="shared" si="3"/>
        <v>0</v>
      </c>
    </row>
    <row r="102" spans="1:9" x14ac:dyDescent="0.25">
      <c r="A102" s="55" t="s">
        <v>455</v>
      </c>
      <c r="B102" s="512"/>
      <c r="C102" s="512"/>
      <c r="D102" s="512"/>
      <c r="E102" s="524" t="s">
        <v>65</v>
      </c>
      <c r="F102" s="11" t="s">
        <v>456</v>
      </c>
      <c r="G102" s="6"/>
      <c r="H102" s="91"/>
      <c r="I102" s="89">
        <f t="shared" si="3"/>
        <v>0</v>
      </c>
    </row>
    <row r="103" spans="1:9" x14ac:dyDescent="0.25">
      <c r="A103" s="55" t="s">
        <v>457</v>
      </c>
      <c r="B103" s="512"/>
      <c r="C103" s="512"/>
      <c r="D103" s="512"/>
      <c r="E103" s="524" t="s">
        <v>458</v>
      </c>
      <c r="F103" s="11" t="s">
        <v>80</v>
      </c>
      <c r="G103" s="6"/>
      <c r="H103" s="91"/>
      <c r="I103" s="89">
        <f t="shared" si="3"/>
        <v>0</v>
      </c>
    </row>
    <row r="104" spans="1:9" x14ac:dyDescent="0.25">
      <c r="A104" s="55" t="s">
        <v>459</v>
      </c>
      <c r="B104" s="512"/>
      <c r="C104" s="512"/>
      <c r="D104" s="512"/>
      <c r="E104" s="529" t="s">
        <v>460</v>
      </c>
      <c r="F104" s="11"/>
      <c r="G104" s="6"/>
      <c r="H104" s="95"/>
      <c r="I104" s="89"/>
    </row>
    <row r="105" spans="1:9" ht="26.4" x14ac:dyDescent="0.25">
      <c r="A105" s="55"/>
      <c r="B105" s="512" t="s">
        <v>461</v>
      </c>
      <c r="C105" s="512"/>
      <c r="D105" s="512"/>
      <c r="E105" s="530" t="s">
        <v>463</v>
      </c>
      <c r="F105" s="11" t="s">
        <v>80</v>
      </c>
      <c r="G105" s="6"/>
      <c r="H105" s="91"/>
      <c r="I105" s="89">
        <f>G105*H105</f>
        <v>0</v>
      </c>
    </row>
    <row r="106" spans="1:9" ht="26.4" x14ac:dyDescent="0.25">
      <c r="A106" s="55"/>
      <c r="B106" s="512" t="s">
        <v>462</v>
      </c>
      <c r="C106" s="512"/>
      <c r="D106" s="512"/>
      <c r="E106" s="531" t="s">
        <v>464</v>
      </c>
      <c r="F106" s="11" t="s">
        <v>80</v>
      </c>
      <c r="G106" s="6"/>
      <c r="H106" s="91"/>
      <c r="I106" s="89">
        <f>G106*H106</f>
        <v>0</v>
      </c>
    </row>
    <row r="107" spans="1:9" x14ac:dyDescent="0.25">
      <c r="A107" s="55" t="s">
        <v>465</v>
      </c>
      <c r="B107" s="512"/>
      <c r="C107" s="512"/>
      <c r="D107" s="512"/>
      <c r="E107" s="532" t="s">
        <v>466</v>
      </c>
      <c r="F107" s="11"/>
      <c r="G107" s="6"/>
      <c r="H107" s="95"/>
      <c r="I107" s="89"/>
    </row>
    <row r="108" spans="1:9" x14ac:dyDescent="0.25">
      <c r="A108" s="55"/>
      <c r="B108" s="512" t="s">
        <v>467</v>
      </c>
      <c r="C108" s="512"/>
      <c r="D108" s="512"/>
      <c r="E108" s="533" t="s">
        <v>469</v>
      </c>
      <c r="F108" s="11" t="s">
        <v>429</v>
      </c>
      <c r="G108" s="6"/>
      <c r="H108" s="91"/>
      <c r="I108" s="89">
        <f>G108*H108</f>
        <v>0</v>
      </c>
    </row>
    <row r="109" spans="1:9" x14ac:dyDescent="0.25">
      <c r="A109" s="55"/>
      <c r="B109" s="512" t="s">
        <v>468</v>
      </c>
      <c r="C109" s="512"/>
      <c r="D109" s="512"/>
      <c r="E109" s="531" t="s">
        <v>470</v>
      </c>
      <c r="F109" s="11" t="s">
        <v>429</v>
      </c>
      <c r="G109" s="6"/>
      <c r="H109" s="91"/>
      <c r="I109" s="89">
        <f>G109*H109</f>
        <v>0</v>
      </c>
    </row>
    <row r="110" spans="1:9" ht="26.4" x14ac:dyDescent="0.25">
      <c r="A110" s="55" t="s">
        <v>471</v>
      </c>
      <c r="B110" s="512"/>
      <c r="C110" s="512"/>
      <c r="D110" s="512"/>
      <c r="E110" s="529" t="s">
        <v>472</v>
      </c>
      <c r="F110" s="11"/>
      <c r="G110" s="6"/>
      <c r="H110" s="95"/>
      <c r="I110" s="89"/>
    </row>
    <row r="111" spans="1:9" ht="26.4" x14ac:dyDescent="0.25">
      <c r="A111" s="55"/>
      <c r="B111" s="512" t="s">
        <v>473</v>
      </c>
      <c r="C111" s="512"/>
      <c r="D111" s="512"/>
      <c r="E111" s="533" t="s">
        <v>475</v>
      </c>
      <c r="F111" s="11" t="s">
        <v>425</v>
      </c>
      <c r="G111" s="11"/>
      <c r="H111" s="114"/>
      <c r="I111" s="52">
        <v>90000</v>
      </c>
    </row>
    <row r="112" spans="1:9" ht="26.4" x14ac:dyDescent="0.25">
      <c r="A112" s="55"/>
      <c r="B112" s="512" t="s">
        <v>474</v>
      </c>
      <c r="C112" s="512"/>
      <c r="D112" s="512"/>
      <c r="E112" s="531" t="s">
        <v>476</v>
      </c>
      <c r="F112" s="11" t="s">
        <v>361</v>
      </c>
      <c r="G112" s="140"/>
      <c r="H112" s="139"/>
      <c r="I112" s="89">
        <f>G112*H112</f>
        <v>0</v>
      </c>
    </row>
    <row r="113" spans="1:9" x14ac:dyDescent="0.25">
      <c r="A113" s="55"/>
      <c r="B113" s="512"/>
      <c r="C113" s="512"/>
      <c r="D113" s="512"/>
      <c r="E113" s="531"/>
      <c r="F113" s="11"/>
      <c r="G113" s="5"/>
      <c r="H113" s="5"/>
      <c r="I113" s="52"/>
    </row>
    <row r="114" spans="1:9" x14ac:dyDescent="0.25">
      <c r="A114" s="55"/>
      <c r="B114" s="512"/>
      <c r="C114" s="512"/>
      <c r="D114" s="512"/>
      <c r="E114" s="523"/>
      <c r="F114" s="11"/>
      <c r="G114" s="5"/>
      <c r="H114" s="5"/>
      <c r="I114" s="52"/>
    </row>
    <row r="115" spans="1:9" x14ac:dyDescent="0.25">
      <c r="A115" s="55"/>
      <c r="B115" s="512"/>
      <c r="C115" s="512"/>
      <c r="D115" s="512"/>
      <c r="E115" s="525"/>
      <c r="F115" s="6"/>
      <c r="G115" s="5"/>
      <c r="H115" s="5"/>
      <c r="I115" s="52"/>
    </row>
    <row r="116" spans="1:9" x14ac:dyDescent="0.25">
      <c r="A116" s="77" t="s">
        <v>34</v>
      </c>
      <c r="B116" s="534"/>
      <c r="C116" s="516"/>
      <c r="D116" s="516"/>
      <c r="E116" s="535"/>
      <c r="F116" s="179"/>
      <c r="G116" s="2"/>
      <c r="H116" s="2"/>
      <c r="I116" s="113">
        <f>SUM(I5:I115)</f>
        <v>90000</v>
      </c>
    </row>
    <row r="117" spans="1:9" x14ac:dyDescent="0.25">
      <c r="F117" s="81"/>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5DA4-B43F-4ED4-A159-5B32B831DD33}">
  <dimension ref="A1:G1048458"/>
  <sheetViews>
    <sheetView workbookViewId="0"/>
  </sheetViews>
  <sheetFormatPr defaultRowHeight="13.2" x14ac:dyDescent="0.25"/>
  <cols>
    <col min="1" max="1" width="9.33203125" style="41" customWidth="1"/>
    <col min="2" max="2" width="9" style="41" bestFit="1" customWidth="1"/>
    <col min="3" max="3" width="40.6640625" style="41" customWidth="1"/>
    <col min="4" max="4" width="17.44140625" style="41" bestFit="1" customWidth="1"/>
    <col min="5" max="7" width="20.6640625" style="41" customWidth="1"/>
    <col min="8"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x14ac:dyDescent="0.25">
      <c r="A1" s="130" t="s">
        <v>477</v>
      </c>
      <c r="B1" s="131"/>
      <c r="C1" s="131"/>
      <c r="D1" s="779" t="s">
        <v>7</v>
      </c>
      <c r="E1" s="779"/>
      <c r="F1" s="779"/>
      <c r="G1" s="780"/>
    </row>
    <row r="2" spans="1:7" x14ac:dyDescent="0.25">
      <c r="A2" s="132" t="s">
        <v>0</v>
      </c>
      <c r="B2" s="132"/>
      <c r="C2" s="133" t="s">
        <v>1</v>
      </c>
      <c r="D2" s="134" t="s">
        <v>2</v>
      </c>
      <c r="E2" s="134" t="s">
        <v>3</v>
      </c>
      <c r="F2" s="134" t="s">
        <v>4</v>
      </c>
      <c r="G2" s="134" t="s">
        <v>5</v>
      </c>
    </row>
    <row r="3" spans="1:7" x14ac:dyDescent="0.25">
      <c r="A3" s="44"/>
      <c r="B3" s="44"/>
      <c r="C3" s="64"/>
      <c r="D3" s="46"/>
      <c r="E3" s="46"/>
      <c r="F3" s="45"/>
      <c r="G3" s="45"/>
    </row>
    <row r="4" spans="1:7" x14ac:dyDescent="0.25">
      <c r="A4" s="47"/>
      <c r="B4" s="47"/>
      <c r="C4" s="64"/>
      <c r="D4" s="46"/>
      <c r="E4" s="46"/>
      <c r="F4" s="45"/>
      <c r="G4" s="45"/>
    </row>
    <row r="5" spans="1:7" x14ac:dyDescent="0.25">
      <c r="A5" s="48" t="s">
        <v>478</v>
      </c>
      <c r="B5" s="44"/>
      <c r="C5" s="125" t="s">
        <v>479</v>
      </c>
      <c r="D5" s="6"/>
      <c r="E5" s="6"/>
      <c r="F5" s="5"/>
      <c r="G5" s="92"/>
    </row>
    <row r="6" spans="1:7" ht="26.4" x14ac:dyDescent="0.25">
      <c r="A6" s="44"/>
      <c r="B6" s="48" t="s">
        <v>480</v>
      </c>
      <c r="C6" s="59" t="s">
        <v>484</v>
      </c>
      <c r="D6" s="27" t="s">
        <v>421</v>
      </c>
      <c r="E6" s="46"/>
      <c r="F6" s="94"/>
      <c r="G6" s="89">
        <f>E6*F6</f>
        <v>0</v>
      </c>
    </row>
    <row r="7" spans="1:7" ht="26.4" hidden="1" x14ac:dyDescent="0.25">
      <c r="A7" s="44"/>
      <c r="B7" s="48" t="s">
        <v>481</v>
      </c>
      <c r="C7" s="59" t="s">
        <v>485</v>
      </c>
      <c r="D7" s="27" t="s">
        <v>421</v>
      </c>
      <c r="E7" s="46"/>
      <c r="F7" s="94"/>
      <c r="G7" s="89">
        <f>E7*F7</f>
        <v>0</v>
      </c>
    </row>
    <row r="8" spans="1:7" ht="26.4" x14ac:dyDescent="0.25">
      <c r="A8" s="44"/>
      <c r="B8" s="48" t="s">
        <v>482</v>
      </c>
      <c r="C8" s="278" t="s">
        <v>4447</v>
      </c>
      <c r="D8" s="27" t="s">
        <v>422</v>
      </c>
      <c r="E8" s="46"/>
      <c r="F8" s="94"/>
      <c r="G8" s="89">
        <f>E8*F8</f>
        <v>0</v>
      </c>
    </row>
    <row r="9" spans="1:7" ht="26.4" hidden="1" x14ac:dyDescent="0.25">
      <c r="A9" s="44"/>
      <c r="B9" s="48" t="s">
        <v>483</v>
      </c>
      <c r="C9" s="281" t="s">
        <v>4448</v>
      </c>
      <c r="D9" s="27" t="s">
        <v>209</v>
      </c>
      <c r="E9" s="46"/>
      <c r="F9" s="94"/>
      <c r="G9" s="89">
        <f>E9*F9</f>
        <v>0</v>
      </c>
    </row>
    <row r="10" spans="1:7" x14ac:dyDescent="0.25">
      <c r="A10" s="48" t="s">
        <v>486</v>
      </c>
      <c r="B10" s="48"/>
      <c r="C10" s="128" t="s">
        <v>487</v>
      </c>
      <c r="D10" s="27"/>
      <c r="E10" s="6"/>
      <c r="F10" s="95"/>
      <c r="G10" s="89"/>
    </row>
    <row r="11" spans="1:7" ht="26.4" x14ac:dyDescent="0.25">
      <c r="A11" s="48"/>
      <c r="B11" s="48" t="s">
        <v>488</v>
      </c>
      <c r="C11" s="59" t="s">
        <v>492</v>
      </c>
      <c r="D11" s="27" t="s">
        <v>421</v>
      </c>
      <c r="E11" s="46"/>
      <c r="F11" s="94"/>
      <c r="G11" s="89">
        <f>E11*F11</f>
        <v>0</v>
      </c>
    </row>
    <row r="12" spans="1:7" ht="39.6" hidden="1" x14ac:dyDescent="0.25">
      <c r="A12" s="48"/>
      <c r="B12" s="48" t="s">
        <v>489</v>
      </c>
      <c r="C12" s="59" t="s">
        <v>493</v>
      </c>
      <c r="D12" s="27" t="s">
        <v>421</v>
      </c>
      <c r="E12" s="46"/>
      <c r="F12" s="94"/>
      <c r="G12" s="89">
        <f>E12*F12</f>
        <v>0</v>
      </c>
    </row>
    <row r="13" spans="1:7" ht="26.4" hidden="1" x14ac:dyDescent="0.25">
      <c r="A13" s="48"/>
      <c r="B13" s="48" t="s">
        <v>490</v>
      </c>
      <c r="C13" s="278" t="s">
        <v>4449</v>
      </c>
      <c r="D13" s="27" t="s">
        <v>422</v>
      </c>
      <c r="E13" s="46"/>
      <c r="F13" s="94"/>
      <c r="G13" s="89">
        <f>E13*F13</f>
        <v>0</v>
      </c>
    </row>
    <row r="14" spans="1:7" ht="26.4" hidden="1" x14ac:dyDescent="0.25">
      <c r="A14" s="44"/>
      <c r="B14" s="48" t="s">
        <v>491</v>
      </c>
      <c r="C14" s="281" t="s">
        <v>4450</v>
      </c>
      <c r="D14" s="27" t="s">
        <v>209</v>
      </c>
      <c r="E14" s="46"/>
      <c r="F14" s="94"/>
      <c r="G14" s="89">
        <f>E14*F14</f>
        <v>0</v>
      </c>
    </row>
    <row r="15" spans="1:7" ht="26.4" x14ac:dyDescent="0.25">
      <c r="A15" s="48" t="s">
        <v>494</v>
      </c>
      <c r="B15" s="48"/>
      <c r="C15" s="125" t="s">
        <v>495</v>
      </c>
      <c r="D15" s="11"/>
      <c r="E15" s="6"/>
      <c r="F15" s="95"/>
      <c r="G15" s="89"/>
    </row>
    <row r="16" spans="1:7" ht="26.4" x14ac:dyDescent="0.25">
      <c r="A16" s="44"/>
      <c r="B16" s="48" t="s">
        <v>496</v>
      </c>
      <c r="C16" s="59" t="s">
        <v>4238</v>
      </c>
      <c r="D16" s="17" t="s">
        <v>429</v>
      </c>
      <c r="E16" s="46"/>
      <c r="F16" s="94"/>
      <c r="G16" s="89">
        <f>E16*F16</f>
        <v>0</v>
      </c>
    </row>
    <row r="17" spans="1:7" x14ac:dyDescent="0.25">
      <c r="A17" s="44"/>
      <c r="B17" s="48" t="s">
        <v>497</v>
      </c>
      <c r="C17" s="59" t="s">
        <v>4239</v>
      </c>
      <c r="D17" s="17" t="s">
        <v>429</v>
      </c>
      <c r="E17" s="46"/>
      <c r="F17" s="94"/>
      <c r="G17" s="89">
        <f>E17*F17</f>
        <v>0</v>
      </c>
    </row>
    <row r="18" spans="1:7" x14ac:dyDescent="0.25">
      <c r="A18" s="45"/>
      <c r="B18" s="48" t="s">
        <v>498</v>
      </c>
      <c r="C18" s="59" t="s">
        <v>4240</v>
      </c>
      <c r="D18" s="17" t="s">
        <v>429</v>
      </c>
      <c r="E18" s="46"/>
      <c r="F18" s="94"/>
      <c r="G18" s="89">
        <f>E18*F18</f>
        <v>0</v>
      </c>
    </row>
    <row r="19" spans="1:7" hidden="1" x14ac:dyDescent="0.25">
      <c r="A19" s="45"/>
      <c r="B19" s="48" t="s">
        <v>499</v>
      </c>
      <c r="C19" s="106" t="s">
        <v>500</v>
      </c>
      <c r="D19" s="27" t="s">
        <v>421</v>
      </c>
      <c r="E19" s="46"/>
      <c r="F19" s="94"/>
      <c r="G19" s="89">
        <f>E19*F19</f>
        <v>0</v>
      </c>
    </row>
    <row r="20" spans="1:7" hidden="1" x14ac:dyDescent="0.25">
      <c r="A20" s="55" t="s">
        <v>501</v>
      </c>
      <c r="B20" s="48"/>
      <c r="C20" s="125" t="s">
        <v>502</v>
      </c>
      <c r="D20" s="27"/>
      <c r="E20" s="6"/>
      <c r="F20" s="95"/>
      <c r="G20" s="141"/>
    </row>
    <row r="21" spans="1:7" ht="26.4" hidden="1" x14ac:dyDescent="0.25">
      <c r="A21" s="45"/>
      <c r="B21" s="48" t="s">
        <v>503</v>
      </c>
      <c r="C21" s="282" t="s">
        <v>4451</v>
      </c>
      <c r="D21" s="11" t="s">
        <v>33</v>
      </c>
      <c r="E21" s="11"/>
      <c r="F21" s="114"/>
      <c r="G21" s="141"/>
    </row>
    <row r="22" spans="1:7" ht="26.4" hidden="1" x14ac:dyDescent="0.25">
      <c r="A22" s="55" t="s">
        <v>504</v>
      </c>
      <c r="B22" s="48"/>
      <c r="C22" s="108" t="s">
        <v>505</v>
      </c>
      <c r="D22" s="27" t="s">
        <v>426</v>
      </c>
      <c r="E22" s="46"/>
      <c r="F22" s="94"/>
      <c r="G22" s="89">
        <f>E22*F22</f>
        <v>0</v>
      </c>
    </row>
    <row r="23" spans="1:7" ht="15.6" hidden="1" x14ac:dyDescent="0.25">
      <c r="A23" s="55" t="s">
        <v>506</v>
      </c>
      <c r="B23" s="48"/>
      <c r="C23" s="67" t="s">
        <v>507</v>
      </c>
      <c r="D23" s="27" t="s">
        <v>426</v>
      </c>
      <c r="E23" s="46"/>
      <c r="F23" s="94"/>
      <c r="G23" s="89">
        <f>E23*F23</f>
        <v>0</v>
      </c>
    </row>
    <row r="24" spans="1:7" x14ac:dyDescent="0.25">
      <c r="A24" s="55" t="s">
        <v>508</v>
      </c>
      <c r="B24" s="48"/>
      <c r="C24" s="67" t="s">
        <v>509</v>
      </c>
      <c r="D24" s="27" t="s">
        <v>421</v>
      </c>
      <c r="E24" s="46"/>
      <c r="F24" s="94"/>
      <c r="G24" s="89">
        <f>E24*F24</f>
        <v>0</v>
      </c>
    </row>
    <row r="25" spans="1:7" hidden="1" x14ac:dyDescent="0.25">
      <c r="A25" s="55" t="s">
        <v>510</v>
      </c>
      <c r="B25" s="48"/>
      <c r="C25" s="127" t="s">
        <v>511</v>
      </c>
      <c r="D25" s="27"/>
      <c r="E25" s="6"/>
      <c r="F25" s="95"/>
      <c r="G25" s="142"/>
    </row>
    <row r="26" spans="1:7" hidden="1" x14ac:dyDescent="0.25">
      <c r="A26" s="55"/>
      <c r="B26" s="48" t="s">
        <v>512</v>
      </c>
      <c r="C26" s="59" t="s">
        <v>518</v>
      </c>
      <c r="D26" s="17" t="s">
        <v>429</v>
      </c>
      <c r="E26" s="46"/>
      <c r="F26" s="94"/>
      <c r="G26" s="89">
        <f t="shared" ref="G26:G31" si="0">E26*F26</f>
        <v>0</v>
      </c>
    </row>
    <row r="27" spans="1:7" hidden="1" x14ac:dyDescent="0.25">
      <c r="A27" s="55"/>
      <c r="B27" s="48" t="s">
        <v>513</v>
      </c>
      <c r="C27" s="59" t="s">
        <v>519</v>
      </c>
      <c r="D27" s="17" t="s">
        <v>429</v>
      </c>
      <c r="E27" s="46"/>
      <c r="F27" s="94"/>
      <c r="G27" s="89">
        <f t="shared" si="0"/>
        <v>0</v>
      </c>
    </row>
    <row r="28" spans="1:7" ht="26.4" hidden="1" x14ac:dyDescent="0.25">
      <c r="A28" s="55"/>
      <c r="B28" s="48" t="s">
        <v>514</v>
      </c>
      <c r="C28" s="59" t="s">
        <v>4241</v>
      </c>
      <c r="D28" s="17" t="s">
        <v>429</v>
      </c>
      <c r="E28" s="46"/>
      <c r="F28" s="94"/>
      <c r="G28" s="89">
        <f t="shared" si="0"/>
        <v>0</v>
      </c>
    </row>
    <row r="29" spans="1:7" ht="25.5" hidden="1" customHeight="1" x14ac:dyDescent="0.25">
      <c r="A29" s="55"/>
      <c r="B29" s="48" t="s">
        <v>515</v>
      </c>
      <c r="C29" s="59" t="s">
        <v>4242</v>
      </c>
      <c r="D29" s="17" t="s">
        <v>429</v>
      </c>
      <c r="E29" s="46"/>
      <c r="F29" s="94"/>
      <c r="G29" s="89">
        <f t="shared" si="0"/>
        <v>0</v>
      </c>
    </row>
    <row r="30" spans="1:7" ht="25.5" hidden="1" customHeight="1" x14ac:dyDescent="0.25">
      <c r="A30" s="55"/>
      <c r="B30" s="48" t="s">
        <v>516</v>
      </c>
      <c r="C30" s="59" t="s">
        <v>4243</v>
      </c>
      <c r="D30" s="17" t="s">
        <v>429</v>
      </c>
      <c r="E30" s="46"/>
      <c r="F30" s="94"/>
      <c r="G30" s="89">
        <f t="shared" si="0"/>
        <v>0</v>
      </c>
    </row>
    <row r="31" spans="1:7" ht="26.4" hidden="1" x14ac:dyDescent="0.25">
      <c r="A31" s="55"/>
      <c r="B31" s="48" t="s">
        <v>517</v>
      </c>
      <c r="C31" s="106" t="s">
        <v>4244</v>
      </c>
      <c r="D31" s="17" t="s">
        <v>429</v>
      </c>
      <c r="E31" s="46"/>
      <c r="F31" s="94"/>
      <c r="G31" s="89">
        <f t="shared" si="0"/>
        <v>0</v>
      </c>
    </row>
    <row r="32" spans="1:7" x14ac:dyDescent="0.25">
      <c r="A32" s="55" t="s">
        <v>520</v>
      </c>
      <c r="B32" s="48"/>
      <c r="C32" s="125" t="s">
        <v>521</v>
      </c>
      <c r="D32" s="17"/>
      <c r="E32" s="6"/>
      <c r="F32" s="95"/>
      <c r="G32" s="142"/>
    </row>
    <row r="33" spans="1:7" ht="15.6" x14ac:dyDescent="0.25">
      <c r="A33" s="55"/>
      <c r="B33" s="48" t="s">
        <v>522</v>
      </c>
      <c r="C33" s="59" t="s">
        <v>524</v>
      </c>
      <c r="D33" s="27" t="s">
        <v>426</v>
      </c>
      <c r="E33" s="46"/>
      <c r="F33" s="94"/>
      <c r="G33" s="89">
        <f>E33*F33</f>
        <v>0</v>
      </c>
    </row>
    <row r="34" spans="1:7" ht="15.6" x14ac:dyDescent="0.25">
      <c r="A34" s="55"/>
      <c r="B34" s="48" t="s">
        <v>523</v>
      </c>
      <c r="C34" s="106" t="s">
        <v>525</v>
      </c>
      <c r="D34" s="27" t="s">
        <v>426</v>
      </c>
      <c r="E34" s="46"/>
      <c r="F34" s="94"/>
      <c r="G34" s="89">
        <f>E34*F34</f>
        <v>0</v>
      </c>
    </row>
    <row r="35" spans="1:7" hidden="1" x14ac:dyDescent="0.25">
      <c r="A35" s="55" t="s">
        <v>526</v>
      </c>
      <c r="B35" s="48"/>
      <c r="C35" s="136" t="s">
        <v>527</v>
      </c>
      <c r="D35" s="17"/>
      <c r="E35" s="6"/>
      <c r="F35" s="95"/>
      <c r="G35" s="142"/>
    </row>
    <row r="36" spans="1:7" ht="26.4" hidden="1" x14ac:dyDescent="0.25">
      <c r="A36" s="55"/>
      <c r="B36" s="48" t="s">
        <v>528</v>
      </c>
      <c r="C36" s="137" t="s">
        <v>4452</v>
      </c>
      <c r="D36" s="27" t="s">
        <v>425</v>
      </c>
      <c r="E36" s="11"/>
      <c r="F36" s="114"/>
      <c r="G36" s="141"/>
    </row>
    <row r="37" spans="1:7" ht="26.4" hidden="1" x14ac:dyDescent="0.25">
      <c r="A37" s="55"/>
      <c r="B37" s="48" t="s">
        <v>529</v>
      </c>
      <c r="C37" s="106" t="s">
        <v>530</v>
      </c>
      <c r="D37" s="27" t="s">
        <v>361</v>
      </c>
      <c r="E37" s="95"/>
      <c r="F37" s="139"/>
      <c r="G37" s="89">
        <f>F37*E37</f>
        <v>0</v>
      </c>
    </row>
    <row r="38" spans="1:7" x14ac:dyDescent="0.25">
      <c r="A38" s="55"/>
      <c r="B38" s="58"/>
      <c r="C38" s="111"/>
      <c r="D38" s="11"/>
      <c r="E38" s="5"/>
      <c r="F38" s="5"/>
      <c r="G38" s="141"/>
    </row>
    <row r="39" spans="1:7" x14ac:dyDescent="0.25">
      <c r="A39" s="55"/>
      <c r="B39" s="58"/>
      <c r="C39" s="60"/>
      <c r="D39" s="11"/>
      <c r="E39" s="5"/>
      <c r="F39" s="5"/>
      <c r="G39" s="141"/>
    </row>
    <row r="40" spans="1:7" x14ac:dyDescent="0.25">
      <c r="A40" s="55"/>
      <c r="B40" s="58"/>
      <c r="C40" s="61"/>
      <c r="D40" s="6"/>
      <c r="E40" s="5"/>
      <c r="F40" s="5"/>
      <c r="G40" s="141"/>
    </row>
    <row r="41" spans="1:7" x14ac:dyDescent="0.25">
      <c r="A41" s="77" t="s">
        <v>34</v>
      </c>
      <c r="B41" s="78"/>
      <c r="C41" s="79"/>
      <c r="D41" s="179"/>
      <c r="E41" s="2"/>
      <c r="F41" s="2"/>
      <c r="G41" s="80">
        <f>SUM(G6:G40)</f>
        <v>0</v>
      </c>
    </row>
    <row r="42" spans="1:7" x14ac:dyDescent="0.25">
      <c r="D42" s="81"/>
    </row>
    <row r="1048458" spans="4:4" x14ac:dyDescent="0.25">
      <c r="D1048458"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3EB2D-BDFC-4A28-9201-5DED57517DFB}">
  <dimension ref="A1:H1048446"/>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6.5546875" style="41" bestFit="1" customWidth="1"/>
    <col min="6" max="8" width="20.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531</v>
      </c>
      <c r="B1" s="40"/>
      <c r="C1" s="40"/>
      <c r="D1" s="40"/>
      <c r="E1" s="774" t="s">
        <v>532</v>
      </c>
      <c r="F1" s="774"/>
      <c r="G1" s="774"/>
      <c r="H1" s="774"/>
    </row>
    <row r="2" spans="1:8" x14ac:dyDescent="0.25">
      <c r="A2" s="42" t="s">
        <v>0</v>
      </c>
      <c r="B2" s="42"/>
      <c r="C2" s="122"/>
      <c r="D2" s="43" t="s">
        <v>1</v>
      </c>
      <c r="E2" s="43" t="s">
        <v>2</v>
      </c>
      <c r="F2" s="43" t="s">
        <v>3</v>
      </c>
      <c r="G2" s="43" t="s">
        <v>4</v>
      </c>
      <c r="H2" s="43" t="s">
        <v>5</v>
      </c>
    </row>
    <row r="3" spans="1:8" x14ac:dyDescent="0.25">
      <c r="A3" s="44"/>
      <c r="B3" s="44"/>
      <c r="C3" s="123"/>
      <c r="D3" s="45"/>
      <c r="E3" s="46"/>
      <c r="F3" s="46"/>
      <c r="G3" s="45"/>
      <c r="H3" s="45"/>
    </row>
    <row r="4" spans="1:8" x14ac:dyDescent="0.25">
      <c r="A4" s="47"/>
      <c r="B4" s="47"/>
      <c r="C4" s="124"/>
      <c r="D4" s="45"/>
      <c r="E4" s="46"/>
      <c r="F4" s="46"/>
      <c r="G4" s="45"/>
      <c r="H4" s="45"/>
    </row>
    <row r="5" spans="1:8" x14ac:dyDescent="0.25">
      <c r="A5" s="48" t="s">
        <v>533</v>
      </c>
      <c r="B5" s="44"/>
      <c r="C5" s="123"/>
      <c r="D5" s="125" t="s">
        <v>534</v>
      </c>
      <c r="E5" s="6"/>
      <c r="F5" s="6"/>
      <c r="G5" s="5"/>
      <c r="H5" s="92"/>
    </row>
    <row r="6" spans="1:8" ht="26.4" x14ac:dyDescent="0.25">
      <c r="A6" s="44"/>
      <c r="B6" s="48" t="s">
        <v>535</v>
      </c>
      <c r="C6" s="123"/>
      <c r="D6" s="59" t="s">
        <v>538</v>
      </c>
      <c r="E6" s="27" t="s">
        <v>426</v>
      </c>
      <c r="F6" s="46"/>
      <c r="G6" s="52"/>
      <c r="H6" s="89">
        <f>F6*G6</f>
        <v>0</v>
      </c>
    </row>
    <row r="7" spans="1:8" ht="25.5" hidden="1" customHeight="1" x14ac:dyDescent="0.25">
      <c r="A7" s="44"/>
      <c r="B7" s="48" t="s">
        <v>536</v>
      </c>
      <c r="C7" s="123"/>
      <c r="D7" s="59" t="s">
        <v>539</v>
      </c>
      <c r="E7" s="27" t="s">
        <v>426</v>
      </c>
      <c r="F7" s="46"/>
      <c r="G7" s="52"/>
      <c r="H7" s="89">
        <f>F7*G7</f>
        <v>0</v>
      </c>
    </row>
    <row r="8" spans="1:8" ht="39.6" hidden="1" x14ac:dyDescent="0.25">
      <c r="A8" s="44"/>
      <c r="B8" s="48" t="s">
        <v>537</v>
      </c>
      <c r="C8" s="126"/>
      <c r="D8" s="106" t="s">
        <v>540</v>
      </c>
      <c r="E8" s="27" t="s">
        <v>426</v>
      </c>
      <c r="F8" s="46"/>
      <c r="G8" s="52"/>
      <c r="H8" s="89">
        <f>F8*G8</f>
        <v>0</v>
      </c>
    </row>
    <row r="9" spans="1:8" x14ac:dyDescent="0.25">
      <c r="A9" s="48" t="s">
        <v>541</v>
      </c>
      <c r="B9" s="48"/>
      <c r="C9" s="126"/>
      <c r="D9" s="127" t="s">
        <v>542</v>
      </c>
      <c r="E9" s="27"/>
      <c r="F9" s="6"/>
      <c r="G9" s="89"/>
      <c r="H9" s="92"/>
    </row>
    <row r="10" spans="1:8" ht="26.4" x14ac:dyDescent="0.25">
      <c r="A10" s="44"/>
      <c r="B10" s="48" t="s">
        <v>543</v>
      </c>
      <c r="C10" s="126"/>
      <c r="D10" s="62" t="s">
        <v>545</v>
      </c>
      <c r="E10" s="120"/>
      <c r="F10" s="6"/>
      <c r="G10" s="89"/>
      <c r="H10" s="92"/>
    </row>
    <row r="11" spans="1:8" ht="25.5" customHeight="1" x14ac:dyDescent="0.25">
      <c r="A11" s="44"/>
      <c r="B11" s="48"/>
      <c r="C11" s="126" t="s">
        <v>37</v>
      </c>
      <c r="D11" s="62" t="s">
        <v>546</v>
      </c>
      <c r="E11" s="120" t="s">
        <v>549</v>
      </c>
      <c r="F11" s="46"/>
      <c r="G11" s="52"/>
      <c r="H11" s="89">
        <f>F11*G11</f>
        <v>0</v>
      </c>
    </row>
    <row r="12" spans="1:8" ht="25.5" customHeight="1" x14ac:dyDescent="0.25">
      <c r="A12" s="44"/>
      <c r="B12" s="48"/>
      <c r="C12" s="126" t="s">
        <v>39</v>
      </c>
      <c r="D12" s="62" t="s">
        <v>547</v>
      </c>
      <c r="E12" s="120" t="s">
        <v>549</v>
      </c>
      <c r="F12" s="46"/>
      <c r="G12" s="52"/>
      <c r="H12" s="89">
        <f>F12*G12</f>
        <v>0</v>
      </c>
    </row>
    <row r="13" spans="1:8" ht="26.4" x14ac:dyDescent="0.25">
      <c r="A13" s="48"/>
      <c r="B13" s="48" t="s">
        <v>544</v>
      </c>
      <c r="C13" s="123"/>
      <c r="D13" s="62" t="s">
        <v>4430</v>
      </c>
      <c r="E13" s="120"/>
      <c r="F13" s="6"/>
      <c r="G13" s="89"/>
      <c r="H13" s="92"/>
    </row>
    <row r="14" spans="1:8" ht="25.5" customHeight="1" x14ac:dyDescent="0.25">
      <c r="A14" s="48"/>
      <c r="B14" s="48"/>
      <c r="C14" s="126" t="s">
        <v>37</v>
      </c>
      <c r="D14" s="279" t="s">
        <v>4453</v>
      </c>
      <c r="E14" s="120" t="s">
        <v>549</v>
      </c>
      <c r="F14" s="46"/>
      <c r="G14" s="52"/>
      <c r="H14" s="89">
        <f>F14*G14</f>
        <v>0</v>
      </c>
    </row>
    <row r="15" spans="1:8" ht="25.5" customHeight="1" x14ac:dyDescent="0.25">
      <c r="A15" s="48"/>
      <c r="B15" s="48"/>
      <c r="C15" s="126" t="s">
        <v>39</v>
      </c>
      <c r="D15" s="62" t="s">
        <v>548</v>
      </c>
      <c r="E15" s="120" t="s">
        <v>549</v>
      </c>
      <c r="F15" s="46"/>
      <c r="G15" s="52"/>
      <c r="H15" s="89">
        <f>F15*G15</f>
        <v>0</v>
      </c>
    </row>
    <row r="16" spans="1:8" ht="25.5" customHeight="1" x14ac:dyDescent="0.25">
      <c r="A16" s="48"/>
      <c r="B16" s="48"/>
      <c r="C16" s="143" t="s">
        <v>59</v>
      </c>
      <c r="D16" s="144" t="s">
        <v>4431</v>
      </c>
      <c r="E16" s="149" t="s">
        <v>549</v>
      </c>
      <c r="F16" s="46"/>
      <c r="G16" s="52"/>
      <c r="H16" s="89">
        <f>F16*G16</f>
        <v>0</v>
      </c>
    </row>
    <row r="17" spans="1:8" x14ac:dyDescent="0.25">
      <c r="A17" s="145"/>
      <c r="B17" s="146"/>
      <c r="C17" s="146"/>
      <c r="D17" s="147"/>
      <c r="E17" s="11"/>
      <c r="F17" s="180"/>
      <c r="G17" s="180"/>
      <c r="H17" s="135"/>
    </row>
    <row r="18" spans="1:8" x14ac:dyDescent="0.25">
      <c r="A18" s="145"/>
      <c r="B18" s="146"/>
      <c r="C18" s="146"/>
      <c r="D18" s="60"/>
      <c r="E18" s="11"/>
      <c r="F18" s="180"/>
      <c r="G18" s="180"/>
      <c r="H18" s="135"/>
    </row>
    <row r="19" spans="1:8" x14ac:dyDescent="0.25">
      <c r="A19" s="145"/>
      <c r="B19" s="146"/>
      <c r="C19" s="146"/>
      <c r="D19" s="148"/>
      <c r="E19" s="181"/>
      <c r="F19" s="180"/>
      <c r="G19" s="180"/>
      <c r="H19" s="135"/>
    </row>
    <row r="20" spans="1:8" x14ac:dyDescent="0.25">
      <c r="A20" s="77" t="s">
        <v>34</v>
      </c>
      <c r="B20" s="78"/>
      <c r="C20" s="112"/>
      <c r="D20" s="79"/>
      <c r="E20" s="179"/>
      <c r="F20" s="2"/>
      <c r="G20" s="2"/>
      <c r="H20" s="113">
        <f>SUM(H6:H19)</f>
        <v>0</v>
      </c>
    </row>
    <row r="21" spans="1:8" x14ac:dyDescent="0.25">
      <c r="E21" s="81"/>
    </row>
    <row r="1048446" spans="5:5" x14ac:dyDescent="0.25">
      <c r="E104844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A989E-85F2-47B6-B7A4-83A1EE90628C}">
  <dimension ref="A1:H15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19.332031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550</v>
      </c>
      <c r="B1" s="40"/>
      <c r="C1" s="40"/>
      <c r="D1" s="40"/>
      <c r="E1" s="774" t="s">
        <v>551</v>
      </c>
      <c r="F1" s="774"/>
      <c r="G1" s="774"/>
      <c r="H1" s="774"/>
    </row>
    <row r="2" spans="1:8" x14ac:dyDescent="0.25">
      <c r="A2" s="42" t="s">
        <v>0</v>
      </c>
      <c r="B2" s="42"/>
      <c r="C2" s="122"/>
      <c r="D2" s="43" t="s">
        <v>1</v>
      </c>
      <c r="E2" s="43" t="s">
        <v>2</v>
      </c>
      <c r="F2" s="43" t="s">
        <v>3</v>
      </c>
      <c r="G2" s="43" t="s">
        <v>4</v>
      </c>
      <c r="H2" s="43" t="s">
        <v>5</v>
      </c>
    </row>
    <row r="3" spans="1:8" x14ac:dyDescent="0.25">
      <c r="A3" s="44"/>
      <c r="B3" s="44"/>
      <c r="C3" s="123"/>
      <c r="D3" s="45"/>
      <c r="E3" s="46"/>
      <c r="F3" s="46"/>
      <c r="G3" s="45"/>
      <c r="H3" s="45"/>
    </row>
    <row r="4" spans="1:8" x14ac:dyDescent="0.25">
      <c r="A4" s="47"/>
      <c r="B4" s="47"/>
      <c r="C4" s="124"/>
      <c r="D4" s="45"/>
      <c r="E4" s="46"/>
      <c r="F4" s="46"/>
      <c r="G4" s="45"/>
      <c r="H4" s="45"/>
    </row>
    <row r="5" spans="1:8" ht="26.4" x14ac:dyDescent="0.25">
      <c r="A5" s="48" t="s">
        <v>552</v>
      </c>
      <c r="B5" s="44"/>
      <c r="C5" s="44"/>
      <c r="D5" s="128" t="s">
        <v>553</v>
      </c>
      <c r="E5" s="6"/>
      <c r="F5" s="6"/>
      <c r="G5" s="5"/>
      <c r="H5" s="92"/>
    </row>
    <row r="6" spans="1:8" x14ac:dyDescent="0.25">
      <c r="A6" s="44"/>
      <c r="B6" s="48" t="s">
        <v>554</v>
      </c>
      <c r="C6" s="44"/>
      <c r="D6" s="101" t="s">
        <v>558</v>
      </c>
      <c r="E6" s="11" t="s">
        <v>33</v>
      </c>
      <c r="F6" s="11" t="s">
        <v>4220</v>
      </c>
      <c r="G6" s="114" t="s">
        <v>4221</v>
      </c>
      <c r="H6" s="52"/>
    </row>
    <row r="7" spans="1:8" ht="26.4" x14ac:dyDescent="0.25">
      <c r="A7" s="44"/>
      <c r="B7" s="48" t="s">
        <v>6494</v>
      </c>
      <c r="C7" s="44"/>
      <c r="D7" s="101" t="s">
        <v>559</v>
      </c>
      <c r="E7" s="27" t="s">
        <v>581</v>
      </c>
      <c r="F7" s="11" t="s">
        <v>4223</v>
      </c>
      <c r="G7" s="11" t="s">
        <v>4224</v>
      </c>
      <c r="H7" s="89"/>
    </row>
    <row r="8" spans="1:8" x14ac:dyDescent="0.25">
      <c r="A8" s="44"/>
      <c r="B8" s="48"/>
      <c r="C8" s="44" t="s">
        <v>37</v>
      </c>
      <c r="D8" s="101" t="s">
        <v>6491</v>
      </c>
      <c r="E8" s="27"/>
      <c r="F8" s="11"/>
      <c r="G8" s="11"/>
      <c r="H8" s="89"/>
    </row>
    <row r="9" spans="1:8" ht="26.4" x14ac:dyDescent="0.25">
      <c r="A9" s="44"/>
      <c r="B9" s="48"/>
      <c r="C9" s="44" t="s">
        <v>36</v>
      </c>
      <c r="D9" s="101" t="s">
        <v>6492</v>
      </c>
      <c r="E9" s="27" t="s">
        <v>581</v>
      </c>
      <c r="F9" s="11" t="s">
        <v>4223</v>
      </c>
      <c r="G9" s="11" t="s">
        <v>4224</v>
      </c>
      <c r="H9" s="89"/>
    </row>
    <row r="10" spans="1:8" x14ac:dyDescent="0.25">
      <c r="A10" s="44"/>
      <c r="B10" s="48"/>
      <c r="C10" s="44" t="s">
        <v>39</v>
      </c>
      <c r="D10" s="101" t="s">
        <v>6493</v>
      </c>
      <c r="E10" s="27"/>
      <c r="F10" s="11"/>
      <c r="G10" s="11"/>
      <c r="H10" s="89"/>
    </row>
    <row r="11" spans="1:8" ht="26.4" x14ac:dyDescent="0.25">
      <c r="A11" s="44"/>
      <c r="B11" s="48"/>
      <c r="C11" s="44" t="s">
        <v>36</v>
      </c>
      <c r="D11" s="101" t="s">
        <v>6495</v>
      </c>
      <c r="E11" s="27" t="s">
        <v>581</v>
      </c>
      <c r="F11" s="11" t="s">
        <v>4223</v>
      </c>
      <c r="G11" s="11" t="s">
        <v>4224</v>
      </c>
      <c r="H11" s="89"/>
    </row>
    <row r="12" spans="1:8" ht="26.4" x14ac:dyDescent="0.25">
      <c r="A12" s="44"/>
      <c r="B12" s="48" t="s">
        <v>556</v>
      </c>
      <c r="C12" s="48"/>
      <c r="D12" s="101" t="s">
        <v>560</v>
      </c>
      <c r="E12" s="27"/>
      <c r="F12" s="95"/>
      <c r="G12" s="196"/>
      <c r="H12" s="89"/>
    </row>
    <row r="13" spans="1:8" ht="26.4" x14ac:dyDescent="0.25">
      <c r="A13" s="44"/>
      <c r="B13" s="48"/>
      <c r="C13" s="48" t="s">
        <v>37</v>
      </c>
      <c r="D13" s="101" t="s">
        <v>6496</v>
      </c>
      <c r="E13" s="27" t="s">
        <v>361</v>
      </c>
      <c r="F13" s="95">
        <f>H9</f>
        <v>0</v>
      </c>
      <c r="G13" s="196"/>
      <c r="H13" s="89">
        <f>G13*F13</f>
        <v>0</v>
      </c>
    </row>
    <row r="14" spans="1:8" ht="26.4" x14ac:dyDescent="0.25">
      <c r="A14" s="44"/>
      <c r="B14" s="48"/>
      <c r="C14" s="48" t="s">
        <v>39</v>
      </c>
      <c r="D14" s="101" t="s">
        <v>6497</v>
      </c>
      <c r="E14" s="27" t="s">
        <v>361</v>
      </c>
      <c r="F14" s="95">
        <f>H11</f>
        <v>0</v>
      </c>
      <c r="G14" s="196"/>
      <c r="H14" s="89">
        <f>G14*F14</f>
        <v>0</v>
      </c>
    </row>
    <row r="15" spans="1:8" ht="26.4" hidden="1" x14ac:dyDescent="0.25">
      <c r="A15" s="44"/>
      <c r="B15" s="48" t="s">
        <v>557</v>
      </c>
      <c r="C15" s="48"/>
      <c r="D15" s="101" t="s">
        <v>561</v>
      </c>
      <c r="E15" s="27" t="s">
        <v>425</v>
      </c>
      <c r="F15" s="11" t="s">
        <v>4222</v>
      </c>
      <c r="G15" s="114" t="s">
        <v>818</v>
      </c>
      <c r="H15" s="52"/>
    </row>
    <row r="16" spans="1:8" ht="26.4" x14ac:dyDescent="0.25">
      <c r="A16" s="48" t="s">
        <v>562</v>
      </c>
      <c r="B16" s="48"/>
      <c r="C16" s="48"/>
      <c r="D16" s="100" t="s">
        <v>563</v>
      </c>
      <c r="E16" s="27"/>
      <c r="F16" s="6"/>
      <c r="G16" s="6"/>
      <c r="H16" s="89"/>
    </row>
    <row r="17" spans="1:8" ht="26.4" hidden="1" x14ac:dyDescent="0.25">
      <c r="A17" s="44"/>
      <c r="B17" s="48" t="s">
        <v>564</v>
      </c>
      <c r="C17" s="48"/>
      <c r="D17" s="283" t="s">
        <v>4454</v>
      </c>
      <c r="E17" s="27" t="s">
        <v>581</v>
      </c>
      <c r="F17" s="11" t="s">
        <v>4223</v>
      </c>
      <c r="G17" s="11" t="s">
        <v>4224</v>
      </c>
      <c r="H17" s="52"/>
    </row>
    <row r="18" spans="1:8" ht="26.4" hidden="1" x14ac:dyDescent="0.25">
      <c r="A18" s="44"/>
      <c r="B18" s="48" t="s">
        <v>565</v>
      </c>
      <c r="C18" s="48"/>
      <c r="D18" s="101" t="s">
        <v>569</v>
      </c>
      <c r="E18" s="27" t="s">
        <v>361</v>
      </c>
      <c r="F18" s="95">
        <f>H17</f>
        <v>0</v>
      </c>
      <c r="G18" s="196"/>
      <c r="H18" s="89">
        <f>G18*F18</f>
        <v>0</v>
      </c>
    </row>
    <row r="19" spans="1:8" hidden="1" x14ac:dyDescent="0.25">
      <c r="A19" s="44"/>
      <c r="B19" s="48" t="s">
        <v>566</v>
      </c>
      <c r="C19" s="48"/>
      <c r="D19" s="101" t="s">
        <v>570</v>
      </c>
      <c r="E19" s="27" t="s">
        <v>581</v>
      </c>
      <c r="F19" s="11" t="s">
        <v>4223</v>
      </c>
      <c r="G19" s="11" t="s">
        <v>4224</v>
      </c>
      <c r="H19" s="52"/>
    </row>
    <row r="20" spans="1:8" ht="26.4" hidden="1" x14ac:dyDescent="0.25">
      <c r="A20" s="44"/>
      <c r="B20" s="48" t="s">
        <v>567</v>
      </c>
      <c r="C20" s="48"/>
      <c r="D20" s="101" t="s">
        <v>571</v>
      </c>
      <c r="E20" s="27" t="s">
        <v>361</v>
      </c>
      <c r="F20" s="95">
        <f>H19</f>
        <v>0</v>
      </c>
      <c r="G20" s="196"/>
      <c r="H20" s="89">
        <f>G20*F20</f>
        <v>0</v>
      </c>
    </row>
    <row r="21" spans="1:8" ht="26.4" x14ac:dyDescent="0.25">
      <c r="A21" s="44"/>
      <c r="B21" s="48" t="s">
        <v>568</v>
      </c>
      <c r="C21" s="48"/>
      <c r="D21" s="64" t="s">
        <v>572</v>
      </c>
      <c r="E21" s="27" t="s">
        <v>426</v>
      </c>
      <c r="F21" s="46"/>
      <c r="G21" s="46"/>
      <c r="H21" s="89">
        <f>F21*G21</f>
        <v>0</v>
      </c>
    </row>
    <row r="22" spans="1:8" hidden="1" x14ac:dyDescent="0.25">
      <c r="A22" s="48" t="s">
        <v>573</v>
      </c>
      <c r="B22" s="48"/>
      <c r="C22" s="48"/>
      <c r="D22" s="100" t="s">
        <v>574</v>
      </c>
      <c r="E22" s="27" t="s">
        <v>33</v>
      </c>
      <c r="F22" s="11"/>
      <c r="G22" s="114"/>
      <c r="H22" s="52"/>
    </row>
    <row r="23" spans="1:8" ht="26.4" hidden="1" x14ac:dyDescent="0.25">
      <c r="A23" s="48" t="s">
        <v>575</v>
      </c>
      <c r="B23" s="48"/>
      <c r="C23" s="48"/>
      <c r="D23" s="100" t="s">
        <v>576</v>
      </c>
      <c r="E23" s="27"/>
      <c r="F23" s="6"/>
      <c r="G23" s="6"/>
      <c r="H23" s="89"/>
    </row>
    <row r="24" spans="1:8" hidden="1" x14ac:dyDescent="0.25">
      <c r="A24" s="44"/>
      <c r="B24" s="48" t="s">
        <v>577</v>
      </c>
      <c r="C24" s="48"/>
      <c r="D24" s="101" t="s">
        <v>579</v>
      </c>
      <c r="E24" s="27" t="s">
        <v>581</v>
      </c>
      <c r="F24" s="11"/>
      <c r="G24" s="11"/>
      <c r="H24" s="52"/>
    </row>
    <row r="25" spans="1:8" ht="26.4" hidden="1" x14ac:dyDescent="0.25">
      <c r="A25" s="44"/>
      <c r="B25" s="48" t="s">
        <v>578</v>
      </c>
      <c r="C25" s="48"/>
      <c r="D25" s="60" t="s">
        <v>580</v>
      </c>
      <c r="E25" s="27" t="s">
        <v>361</v>
      </c>
      <c r="F25" s="95"/>
      <c r="G25" s="196"/>
      <c r="H25" s="89">
        <f>G25*F25</f>
        <v>0</v>
      </c>
    </row>
    <row r="26" spans="1:8" ht="26.4" hidden="1" x14ac:dyDescent="0.25">
      <c r="A26" s="48" t="s">
        <v>582</v>
      </c>
      <c r="B26" s="48"/>
      <c r="C26" s="48"/>
      <c r="D26" s="128" t="s">
        <v>583</v>
      </c>
      <c r="E26" s="27" t="s">
        <v>33</v>
      </c>
      <c r="F26" s="11"/>
      <c r="G26" s="114"/>
      <c r="H26" s="52"/>
    </row>
    <row r="27" spans="1:8" x14ac:dyDescent="0.25">
      <c r="A27" s="48" t="s">
        <v>584</v>
      </c>
      <c r="B27" s="48"/>
      <c r="C27" s="48"/>
      <c r="D27" s="100" t="s">
        <v>585</v>
      </c>
      <c r="E27" s="27"/>
      <c r="F27" s="6"/>
      <c r="G27" s="6"/>
      <c r="H27" s="89"/>
    </row>
    <row r="28" spans="1:8" x14ac:dyDescent="0.25">
      <c r="A28" s="44"/>
      <c r="B28" s="48" t="s">
        <v>586</v>
      </c>
      <c r="C28" s="48"/>
      <c r="D28" s="64" t="s">
        <v>4245</v>
      </c>
      <c r="E28" s="27"/>
      <c r="F28" s="6"/>
      <c r="G28" s="6"/>
      <c r="H28" s="89"/>
    </row>
    <row r="29" spans="1:8" ht="15.6" x14ac:dyDescent="0.25">
      <c r="A29" s="44"/>
      <c r="B29" s="48"/>
      <c r="C29" s="48" t="s">
        <v>37</v>
      </c>
      <c r="D29" s="101" t="s">
        <v>4246</v>
      </c>
      <c r="E29" s="27" t="s">
        <v>426</v>
      </c>
      <c r="F29" s="46"/>
      <c r="G29" s="46"/>
      <c r="H29" s="89">
        <f>F29*G29</f>
        <v>0</v>
      </c>
    </row>
    <row r="30" spans="1:8" ht="15.6" hidden="1" x14ac:dyDescent="0.25">
      <c r="A30" s="44"/>
      <c r="B30" s="48"/>
      <c r="C30" s="48" t="s">
        <v>39</v>
      </c>
      <c r="D30" s="101" t="s">
        <v>4247</v>
      </c>
      <c r="E30" s="27" t="s">
        <v>426</v>
      </c>
      <c r="F30" s="46"/>
      <c r="G30" s="46"/>
      <c r="H30" s="89">
        <f>F30*G30</f>
        <v>0</v>
      </c>
    </row>
    <row r="31" spans="1:8" ht="26.4" hidden="1" x14ac:dyDescent="0.25">
      <c r="A31" s="44"/>
      <c r="B31" s="48"/>
      <c r="C31" s="48" t="s">
        <v>59</v>
      </c>
      <c r="D31" s="101" t="s">
        <v>4248</v>
      </c>
      <c r="E31" s="27" t="s">
        <v>426</v>
      </c>
      <c r="F31" s="46"/>
      <c r="G31" s="46"/>
      <c r="H31" s="89">
        <f>F31*G31</f>
        <v>0</v>
      </c>
    </row>
    <row r="32" spans="1:8" hidden="1" x14ac:dyDescent="0.25">
      <c r="A32" s="44"/>
      <c r="B32" s="48" t="s">
        <v>587</v>
      </c>
      <c r="C32" s="48"/>
      <c r="D32" s="101" t="s">
        <v>4249</v>
      </c>
      <c r="E32" s="27"/>
      <c r="F32" s="6"/>
      <c r="G32" s="6"/>
      <c r="H32" s="89"/>
    </row>
    <row r="33" spans="1:8" ht="15.6" hidden="1" x14ac:dyDescent="0.25">
      <c r="A33" s="44"/>
      <c r="B33" s="48"/>
      <c r="C33" s="48" t="s">
        <v>37</v>
      </c>
      <c r="D33" s="101" t="s">
        <v>4246</v>
      </c>
      <c r="E33" s="27" t="s">
        <v>426</v>
      </c>
      <c r="F33" s="46"/>
      <c r="G33" s="46"/>
      <c r="H33" s="89">
        <f>F33*G33</f>
        <v>0</v>
      </c>
    </row>
    <row r="34" spans="1:8" ht="15.6" hidden="1" x14ac:dyDescent="0.25">
      <c r="A34" s="44"/>
      <c r="B34" s="48"/>
      <c r="C34" s="48" t="s">
        <v>39</v>
      </c>
      <c r="D34" s="101" t="s">
        <v>4247</v>
      </c>
      <c r="E34" s="27" t="s">
        <v>426</v>
      </c>
      <c r="F34" s="46"/>
      <c r="G34" s="46"/>
      <c r="H34" s="89">
        <f>F34*G34</f>
        <v>0</v>
      </c>
    </row>
    <row r="35" spans="1:8" ht="26.4" hidden="1" x14ac:dyDescent="0.25">
      <c r="A35" s="44"/>
      <c r="B35" s="48"/>
      <c r="C35" s="48" t="s">
        <v>59</v>
      </c>
      <c r="D35" s="101" t="s">
        <v>4250</v>
      </c>
      <c r="E35" s="27" t="s">
        <v>426</v>
      </c>
      <c r="F35" s="46"/>
      <c r="G35" s="46"/>
      <c r="H35" s="89">
        <f>F35*G35</f>
        <v>0</v>
      </c>
    </row>
    <row r="36" spans="1:8" ht="25.5" hidden="1" customHeight="1" x14ac:dyDescent="0.25">
      <c r="A36" s="44"/>
      <c r="B36" s="48" t="s">
        <v>588</v>
      </c>
      <c r="C36" s="48"/>
      <c r="D36" s="101" t="s">
        <v>4251</v>
      </c>
      <c r="E36" s="27"/>
      <c r="F36" s="6"/>
      <c r="G36" s="6"/>
      <c r="H36" s="89"/>
    </row>
    <row r="37" spans="1:8" ht="15.6" hidden="1" x14ac:dyDescent="0.25">
      <c r="A37" s="44"/>
      <c r="B37" s="48"/>
      <c r="C37" s="48" t="s">
        <v>37</v>
      </c>
      <c r="D37" s="101" t="s">
        <v>4246</v>
      </c>
      <c r="E37" s="27" t="s">
        <v>426</v>
      </c>
      <c r="F37" s="46"/>
      <c r="G37" s="46"/>
      <c r="H37" s="89">
        <f>F37*G37</f>
        <v>0</v>
      </c>
    </row>
    <row r="38" spans="1:8" ht="15.6" hidden="1" x14ac:dyDescent="0.25">
      <c r="A38" s="44"/>
      <c r="B38" s="48"/>
      <c r="C38" s="48" t="s">
        <v>39</v>
      </c>
      <c r="D38" s="101" t="s">
        <v>4247</v>
      </c>
      <c r="E38" s="27" t="s">
        <v>426</v>
      </c>
      <c r="F38" s="46"/>
      <c r="G38" s="46"/>
      <c r="H38" s="89">
        <f>F38*G38</f>
        <v>0</v>
      </c>
    </row>
    <row r="39" spans="1:8" ht="26.4" hidden="1" x14ac:dyDescent="0.25">
      <c r="A39" s="44"/>
      <c r="B39" s="48"/>
      <c r="C39" s="48" t="s">
        <v>59</v>
      </c>
      <c r="D39" s="101" t="s">
        <v>4250</v>
      </c>
      <c r="E39" s="27" t="s">
        <v>426</v>
      </c>
      <c r="F39" s="46"/>
      <c r="G39" s="46"/>
      <c r="H39" s="89">
        <f>F39*G39</f>
        <v>0</v>
      </c>
    </row>
    <row r="40" spans="1:8" ht="26.4" hidden="1" x14ac:dyDescent="0.25">
      <c r="A40" s="48" t="s">
        <v>589</v>
      </c>
      <c r="B40" s="48"/>
      <c r="C40" s="48"/>
      <c r="D40" s="100" t="s">
        <v>590</v>
      </c>
      <c r="E40" s="27"/>
      <c r="F40" s="6"/>
      <c r="G40" s="6"/>
      <c r="H40" s="89"/>
    </row>
    <row r="41" spans="1:8" ht="15.6" hidden="1" x14ac:dyDescent="0.25">
      <c r="A41" s="44"/>
      <c r="B41" s="48" t="s">
        <v>591</v>
      </c>
      <c r="C41" s="48"/>
      <c r="D41" s="101" t="s">
        <v>593</v>
      </c>
      <c r="E41" s="27" t="s">
        <v>426</v>
      </c>
      <c r="F41" s="46"/>
      <c r="G41" s="46"/>
      <c r="H41" s="89">
        <f>F41*G41</f>
        <v>0</v>
      </c>
    </row>
    <row r="42" spans="1:8" ht="15.6" hidden="1" x14ac:dyDescent="0.25">
      <c r="A42" s="44"/>
      <c r="B42" s="48" t="s">
        <v>592</v>
      </c>
      <c r="C42" s="48"/>
      <c r="D42" s="101" t="s">
        <v>594</v>
      </c>
      <c r="E42" s="27" t="s">
        <v>426</v>
      </c>
      <c r="F42" s="46"/>
      <c r="G42" s="46"/>
      <c r="H42" s="89">
        <f>F42*G42</f>
        <v>0</v>
      </c>
    </row>
    <row r="43" spans="1:8" ht="26.4" hidden="1" x14ac:dyDescent="0.25">
      <c r="A43" s="48" t="s">
        <v>595</v>
      </c>
      <c r="B43" s="48"/>
      <c r="C43" s="48"/>
      <c r="D43" s="100" t="s">
        <v>596</v>
      </c>
      <c r="E43" s="27" t="s">
        <v>426</v>
      </c>
      <c r="F43" s="46"/>
      <c r="G43" s="46"/>
      <c r="H43" s="89">
        <f>F43*G43</f>
        <v>0</v>
      </c>
    </row>
    <row r="44" spans="1:8" ht="26.4" hidden="1" x14ac:dyDescent="0.25">
      <c r="A44" s="48" t="s">
        <v>597</v>
      </c>
      <c r="B44" s="48"/>
      <c r="C44" s="48"/>
      <c r="D44" s="100" t="s">
        <v>598</v>
      </c>
      <c r="E44" s="27"/>
      <c r="F44" s="6"/>
      <c r="G44" s="6"/>
      <c r="H44" s="89"/>
    </row>
    <row r="45" spans="1:8" hidden="1" x14ac:dyDescent="0.25">
      <c r="A45" s="44"/>
      <c r="B45" s="48" t="s">
        <v>599</v>
      </c>
      <c r="C45" s="48"/>
      <c r="D45" s="283" t="s">
        <v>4455</v>
      </c>
      <c r="E45" s="27"/>
      <c r="F45" s="6"/>
      <c r="G45" s="6"/>
      <c r="H45" s="89"/>
    </row>
    <row r="46" spans="1:8" ht="15.6" hidden="1" x14ac:dyDescent="0.25">
      <c r="A46" s="44"/>
      <c r="B46" s="48"/>
      <c r="C46" s="48" t="s">
        <v>37</v>
      </c>
      <c r="D46" s="101" t="s">
        <v>4246</v>
      </c>
      <c r="E46" s="27" t="s">
        <v>426</v>
      </c>
      <c r="F46" s="46"/>
      <c r="G46" s="46"/>
      <c r="H46" s="89">
        <f>F46*G46</f>
        <v>0</v>
      </c>
    </row>
    <row r="47" spans="1:8" ht="15.6" hidden="1" x14ac:dyDescent="0.25">
      <c r="A47" s="44"/>
      <c r="B47" s="48"/>
      <c r="C47" s="48" t="s">
        <v>39</v>
      </c>
      <c r="D47" s="101" t="s">
        <v>4252</v>
      </c>
      <c r="E47" s="27" t="s">
        <v>426</v>
      </c>
      <c r="F47" s="46"/>
      <c r="G47" s="46"/>
      <c r="H47" s="89">
        <f>F47*G47</f>
        <v>0</v>
      </c>
    </row>
    <row r="48" spans="1:8" ht="26.4" hidden="1" x14ac:dyDescent="0.25">
      <c r="A48" s="44"/>
      <c r="B48" s="48" t="s">
        <v>600</v>
      </c>
      <c r="C48" s="48"/>
      <c r="D48" s="278" t="s">
        <v>4456</v>
      </c>
      <c r="E48" s="27"/>
      <c r="F48" s="6"/>
      <c r="G48" s="6"/>
      <c r="H48" s="89"/>
    </row>
    <row r="49" spans="1:8" ht="15.6" hidden="1" x14ac:dyDescent="0.25">
      <c r="A49" s="44"/>
      <c r="B49" s="48"/>
      <c r="C49" s="48" t="s">
        <v>37</v>
      </c>
      <c r="D49" s="278" t="s">
        <v>4246</v>
      </c>
      <c r="E49" s="27" t="s">
        <v>426</v>
      </c>
      <c r="F49" s="46"/>
      <c r="G49" s="46"/>
      <c r="H49" s="89">
        <f>F49*G49</f>
        <v>0</v>
      </c>
    </row>
    <row r="50" spans="1:8" ht="15.6" hidden="1" x14ac:dyDescent="0.25">
      <c r="A50" s="44"/>
      <c r="B50" s="48"/>
      <c r="C50" s="48" t="s">
        <v>39</v>
      </c>
      <c r="D50" s="278" t="s">
        <v>4252</v>
      </c>
      <c r="E50" s="27" t="s">
        <v>426</v>
      </c>
      <c r="F50" s="46"/>
      <c r="G50" s="46"/>
      <c r="H50" s="89">
        <f>F50*G50</f>
        <v>0</v>
      </c>
    </row>
    <row r="51" spans="1:8" ht="26.4" hidden="1" x14ac:dyDescent="0.25">
      <c r="A51" s="44"/>
      <c r="B51" s="48" t="s">
        <v>601</v>
      </c>
      <c r="C51" s="48"/>
      <c r="D51" s="278" t="s">
        <v>4457</v>
      </c>
      <c r="E51" s="27"/>
      <c r="F51" s="6"/>
      <c r="G51" s="6"/>
      <c r="H51" s="89"/>
    </row>
    <row r="52" spans="1:8" ht="15.6" hidden="1" x14ac:dyDescent="0.25">
      <c r="A52" s="44"/>
      <c r="B52" s="48"/>
      <c r="C52" s="48" t="s">
        <v>37</v>
      </c>
      <c r="D52" s="101" t="s">
        <v>4246</v>
      </c>
      <c r="E52" s="27" t="s">
        <v>426</v>
      </c>
      <c r="F52" s="46"/>
      <c r="G52" s="46"/>
      <c r="H52" s="89">
        <f>F52*G52</f>
        <v>0</v>
      </c>
    </row>
    <row r="53" spans="1:8" ht="15.6" hidden="1" x14ac:dyDescent="0.25">
      <c r="A53" s="44"/>
      <c r="B53" s="48"/>
      <c r="C53" s="48" t="s">
        <v>39</v>
      </c>
      <c r="D53" s="101" t="s">
        <v>4252</v>
      </c>
      <c r="E53" s="27" t="s">
        <v>426</v>
      </c>
      <c r="F53" s="46"/>
      <c r="G53" s="46"/>
      <c r="H53" s="89">
        <f>F53*G53</f>
        <v>0</v>
      </c>
    </row>
    <row r="54" spans="1:8" ht="26.4" hidden="1" x14ac:dyDescent="0.25">
      <c r="A54" s="44"/>
      <c r="B54" s="48" t="s">
        <v>602</v>
      </c>
      <c r="C54" s="48"/>
      <c r="D54" s="278" t="s">
        <v>4518</v>
      </c>
      <c r="E54" s="27"/>
      <c r="F54" s="6"/>
      <c r="G54" s="6"/>
      <c r="H54" s="89"/>
    </row>
    <row r="55" spans="1:8" ht="15.6" hidden="1" x14ac:dyDescent="0.25">
      <c r="A55" s="44"/>
      <c r="B55" s="48"/>
      <c r="C55" s="48" t="s">
        <v>37</v>
      </c>
      <c r="D55" s="101" t="s">
        <v>4246</v>
      </c>
      <c r="E55" s="27" t="s">
        <v>426</v>
      </c>
      <c r="F55" s="46"/>
      <c r="G55" s="46"/>
      <c r="H55" s="89">
        <f>F55*G55</f>
        <v>0</v>
      </c>
    </row>
    <row r="56" spans="1:8" ht="15.6" hidden="1" x14ac:dyDescent="0.25">
      <c r="A56" s="44"/>
      <c r="B56" s="48"/>
      <c r="C56" s="48" t="s">
        <v>39</v>
      </c>
      <c r="D56" s="101" t="s">
        <v>4252</v>
      </c>
      <c r="E56" s="27" t="s">
        <v>426</v>
      </c>
      <c r="F56" s="46"/>
      <c r="G56" s="46"/>
      <c r="H56" s="89">
        <f>F56*G56</f>
        <v>0</v>
      </c>
    </row>
    <row r="57" spans="1:8" ht="26.4" hidden="1" x14ac:dyDescent="0.25">
      <c r="A57" s="48" t="s">
        <v>603</v>
      </c>
      <c r="B57" s="48"/>
      <c r="C57" s="48"/>
      <c r="D57" s="57" t="s">
        <v>4253</v>
      </c>
      <c r="E57" s="27"/>
      <c r="F57" s="6"/>
      <c r="G57" s="6"/>
      <c r="H57" s="89"/>
    </row>
    <row r="58" spans="1:8" ht="15.6" hidden="1" x14ac:dyDescent="0.25">
      <c r="A58" s="44"/>
      <c r="B58" s="48" t="s">
        <v>604</v>
      </c>
      <c r="C58" s="48"/>
      <c r="D58" s="59" t="s">
        <v>606</v>
      </c>
      <c r="E58" s="27" t="s">
        <v>426</v>
      </c>
      <c r="F58" s="46"/>
      <c r="G58" s="46"/>
      <c r="H58" s="89">
        <f>F58*G58</f>
        <v>0</v>
      </c>
    </row>
    <row r="59" spans="1:8" ht="15.6" hidden="1" x14ac:dyDescent="0.25">
      <c r="A59" s="44"/>
      <c r="B59" s="48" t="s">
        <v>605</v>
      </c>
      <c r="C59" s="48"/>
      <c r="D59" s="101" t="s">
        <v>607</v>
      </c>
      <c r="E59" s="27" t="s">
        <v>426</v>
      </c>
      <c r="F59" s="46"/>
      <c r="G59" s="46"/>
      <c r="H59" s="89">
        <f>F59*G59</f>
        <v>0</v>
      </c>
    </row>
    <row r="60" spans="1:8" x14ac:dyDescent="0.25">
      <c r="A60" s="48" t="s">
        <v>608</v>
      </c>
      <c r="B60" s="48"/>
      <c r="C60" s="48"/>
      <c r="D60" s="284" t="s">
        <v>609</v>
      </c>
      <c r="E60" s="27"/>
      <c r="F60" s="6"/>
      <c r="G60" s="6"/>
      <c r="H60" s="89"/>
    </row>
    <row r="61" spans="1:8" ht="39.6" x14ac:dyDescent="0.25">
      <c r="A61" s="48"/>
      <c r="B61" s="48" t="s">
        <v>610</v>
      </c>
      <c r="C61" s="48"/>
      <c r="D61" s="283" t="s">
        <v>4458</v>
      </c>
      <c r="E61" s="27"/>
      <c r="F61" s="6"/>
      <c r="G61" s="6"/>
      <c r="H61" s="89"/>
    </row>
    <row r="62" spans="1:8" ht="15.6" x14ac:dyDescent="0.25">
      <c r="A62" s="48"/>
      <c r="B62" s="48"/>
      <c r="C62" s="48" t="s">
        <v>37</v>
      </c>
      <c r="D62" s="283" t="s">
        <v>612</v>
      </c>
      <c r="E62" s="27" t="s">
        <v>426</v>
      </c>
      <c r="F62" s="46"/>
      <c r="G62" s="46"/>
      <c r="H62" s="89">
        <f>F62*G62</f>
        <v>0</v>
      </c>
    </row>
    <row r="63" spans="1:8" ht="15.6" hidden="1" x14ac:dyDescent="0.25">
      <c r="A63" s="48"/>
      <c r="B63" s="48"/>
      <c r="C63" s="48" t="s">
        <v>39</v>
      </c>
      <c r="D63" s="283" t="s">
        <v>613</v>
      </c>
      <c r="E63" s="27" t="s">
        <v>426</v>
      </c>
      <c r="F63" s="46"/>
      <c r="G63" s="46"/>
      <c r="H63" s="89">
        <f>F63*G63</f>
        <v>0</v>
      </c>
    </row>
    <row r="64" spans="1:8" ht="15.6" x14ac:dyDescent="0.25">
      <c r="A64" s="48"/>
      <c r="B64" s="48"/>
      <c r="C64" s="48" t="s">
        <v>59</v>
      </c>
      <c r="D64" s="283" t="s">
        <v>614</v>
      </c>
      <c r="E64" s="27" t="s">
        <v>426</v>
      </c>
      <c r="F64" s="46"/>
      <c r="G64" s="46"/>
      <c r="H64" s="89">
        <f>F64*G64</f>
        <v>0</v>
      </c>
    </row>
    <row r="65" spans="1:8" ht="15.6" hidden="1" x14ac:dyDescent="0.25">
      <c r="A65" s="48"/>
      <c r="B65" s="48"/>
      <c r="C65" s="48" t="s">
        <v>42</v>
      </c>
      <c r="D65" s="283" t="s">
        <v>615</v>
      </c>
      <c r="E65" s="27" t="s">
        <v>426</v>
      </c>
      <c r="F65" s="46"/>
      <c r="G65" s="46"/>
      <c r="H65" s="89">
        <f>F65*G65</f>
        <v>0</v>
      </c>
    </row>
    <row r="66" spans="1:8" ht="14.25" hidden="1" customHeight="1" x14ac:dyDescent="0.25">
      <c r="A66" s="48"/>
      <c r="B66" s="48"/>
      <c r="C66" s="48" t="s">
        <v>43</v>
      </c>
      <c r="D66" s="283" t="s">
        <v>4459</v>
      </c>
      <c r="E66" s="27" t="s">
        <v>426</v>
      </c>
      <c r="F66" s="46"/>
      <c r="G66" s="46"/>
      <c r="H66" s="89">
        <f>F66*G66</f>
        <v>0</v>
      </c>
    </row>
    <row r="67" spans="1:8" ht="52.8" hidden="1" x14ac:dyDescent="0.25">
      <c r="A67" s="48"/>
      <c r="B67" s="48" t="s">
        <v>611</v>
      </c>
      <c r="C67" s="48"/>
      <c r="D67" s="283" t="s">
        <v>4460</v>
      </c>
      <c r="E67" s="27"/>
      <c r="F67" s="6"/>
      <c r="G67" s="6"/>
      <c r="H67" s="89"/>
    </row>
    <row r="68" spans="1:8" ht="15.6" hidden="1" x14ac:dyDescent="0.25">
      <c r="A68" s="48"/>
      <c r="B68" s="48"/>
      <c r="C68" s="48" t="s">
        <v>37</v>
      </c>
      <c r="D68" s="283" t="s">
        <v>612</v>
      </c>
      <c r="E68" s="27" t="s">
        <v>426</v>
      </c>
      <c r="F68" s="46"/>
      <c r="G68" s="46"/>
      <c r="H68" s="89">
        <f>F68*G68</f>
        <v>0</v>
      </c>
    </row>
    <row r="69" spans="1:8" ht="15.6" hidden="1" x14ac:dyDescent="0.25">
      <c r="A69" s="48"/>
      <c r="B69" s="48"/>
      <c r="C69" s="48" t="s">
        <v>39</v>
      </c>
      <c r="D69" s="283" t="s">
        <v>613</v>
      </c>
      <c r="E69" s="27" t="s">
        <v>426</v>
      </c>
      <c r="F69" s="46"/>
      <c r="G69" s="46"/>
      <c r="H69" s="89">
        <f>F69*G69</f>
        <v>0</v>
      </c>
    </row>
    <row r="70" spans="1:8" ht="15.6" hidden="1" x14ac:dyDescent="0.25">
      <c r="A70" s="48"/>
      <c r="B70" s="48"/>
      <c r="C70" s="48" t="s">
        <v>59</v>
      </c>
      <c r="D70" s="283" t="s">
        <v>614</v>
      </c>
      <c r="E70" s="27" t="s">
        <v>426</v>
      </c>
      <c r="F70" s="46"/>
      <c r="G70" s="46"/>
      <c r="H70" s="89">
        <f>F70*G70</f>
        <v>0</v>
      </c>
    </row>
    <row r="71" spans="1:8" ht="15.6" hidden="1" x14ac:dyDescent="0.25">
      <c r="A71" s="48"/>
      <c r="B71" s="48"/>
      <c r="C71" s="48" t="s">
        <v>42</v>
      </c>
      <c r="D71" s="283" t="s">
        <v>615</v>
      </c>
      <c r="E71" s="27" t="s">
        <v>426</v>
      </c>
      <c r="F71" s="46"/>
      <c r="G71" s="46"/>
      <c r="H71" s="89">
        <f>F71*G71</f>
        <v>0</v>
      </c>
    </row>
    <row r="72" spans="1:8" ht="14.25" hidden="1" customHeight="1" x14ac:dyDescent="0.25">
      <c r="A72" s="48"/>
      <c r="B72" s="48"/>
      <c r="C72" s="48" t="s">
        <v>43</v>
      </c>
      <c r="D72" s="283" t="s">
        <v>4459</v>
      </c>
      <c r="E72" s="27" t="s">
        <v>426</v>
      </c>
      <c r="F72" s="46"/>
      <c r="G72" s="46"/>
      <c r="H72" s="89">
        <f>F72*G72</f>
        <v>0</v>
      </c>
    </row>
    <row r="73" spans="1:8" ht="39.6" hidden="1" x14ac:dyDescent="0.25">
      <c r="A73" s="48" t="s">
        <v>616</v>
      </c>
      <c r="B73" s="48"/>
      <c r="C73" s="48"/>
      <c r="D73" s="100" t="s">
        <v>617</v>
      </c>
      <c r="E73" s="27"/>
      <c r="F73" s="6"/>
      <c r="G73" s="6"/>
      <c r="H73" s="89"/>
    </row>
    <row r="74" spans="1:8" ht="15.6" hidden="1" x14ac:dyDescent="0.25">
      <c r="A74" s="44"/>
      <c r="B74" s="48" t="s">
        <v>618</v>
      </c>
      <c r="C74" s="48"/>
      <c r="D74" s="283" t="s">
        <v>4461</v>
      </c>
      <c r="E74" s="27" t="s">
        <v>209</v>
      </c>
      <c r="F74" s="46"/>
      <c r="G74" s="46"/>
      <c r="H74" s="89">
        <f>F74*G74</f>
        <v>0</v>
      </c>
    </row>
    <row r="75" spans="1:8" ht="15.6" hidden="1" x14ac:dyDescent="0.25">
      <c r="A75" s="44"/>
      <c r="B75" s="48" t="s">
        <v>619</v>
      </c>
      <c r="C75" s="48"/>
      <c r="D75" s="283" t="s">
        <v>4462</v>
      </c>
      <c r="E75" s="27" t="s">
        <v>426</v>
      </c>
      <c r="F75" s="46"/>
      <c r="G75" s="46"/>
      <c r="H75" s="89">
        <f>F75*G75</f>
        <v>0</v>
      </c>
    </row>
    <row r="76" spans="1:8" ht="15.6" hidden="1" x14ac:dyDescent="0.25">
      <c r="A76" s="44"/>
      <c r="B76" s="48" t="s">
        <v>620</v>
      </c>
      <c r="C76" s="48"/>
      <c r="D76" s="283" t="s">
        <v>4463</v>
      </c>
      <c r="E76" s="27" t="s">
        <v>426</v>
      </c>
      <c r="F76" s="46"/>
      <c r="G76" s="46"/>
      <c r="H76" s="89">
        <f>F76*G76</f>
        <v>0</v>
      </c>
    </row>
    <row r="77" spans="1:8" ht="26.4" x14ac:dyDescent="0.25">
      <c r="A77" s="48" t="s">
        <v>621</v>
      </c>
      <c r="B77" s="48"/>
      <c r="C77" s="48"/>
      <c r="D77" s="100" t="s">
        <v>622</v>
      </c>
      <c r="E77" s="27"/>
      <c r="F77" s="6"/>
      <c r="G77" s="6"/>
      <c r="H77" s="89"/>
    </row>
    <row r="78" spans="1:8" ht="39.6" x14ac:dyDescent="0.25">
      <c r="A78" s="44"/>
      <c r="B78" s="48" t="s">
        <v>623</v>
      </c>
      <c r="C78" s="48"/>
      <c r="D78" s="278" t="s">
        <v>4464</v>
      </c>
      <c r="E78" s="27" t="s">
        <v>426</v>
      </c>
      <c r="F78" s="46"/>
      <c r="G78" s="46"/>
      <c r="H78" s="89">
        <f>F78*G78</f>
        <v>0</v>
      </c>
    </row>
    <row r="79" spans="1:8" ht="39.6" hidden="1" x14ac:dyDescent="0.25">
      <c r="A79" s="44"/>
      <c r="B79" s="48" t="s">
        <v>624</v>
      </c>
      <c r="C79" s="48"/>
      <c r="D79" s="283" t="s">
        <v>4465</v>
      </c>
      <c r="E79" s="27" t="s">
        <v>426</v>
      </c>
      <c r="F79" s="46"/>
      <c r="G79" s="46"/>
      <c r="H79" s="89">
        <f>F79*G79</f>
        <v>0</v>
      </c>
    </row>
    <row r="80" spans="1:8" ht="39.6" hidden="1" x14ac:dyDescent="0.25">
      <c r="A80" s="44"/>
      <c r="B80" s="48" t="s">
        <v>625</v>
      </c>
      <c r="C80" s="48"/>
      <c r="D80" s="283" t="s">
        <v>4466</v>
      </c>
      <c r="E80" s="27" t="s">
        <v>426</v>
      </c>
      <c r="F80" s="46"/>
      <c r="G80" s="46"/>
      <c r="H80" s="89">
        <f>F80*G80</f>
        <v>0</v>
      </c>
    </row>
    <row r="81" spans="1:8" hidden="1" x14ac:dyDescent="0.25">
      <c r="A81" s="44"/>
      <c r="B81" s="48" t="s">
        <v>626</v>
      </c>
      <c r="C81" s="48"/>
      <c r="D81" s="283" t="s">
        <v>4467</v>
      </c>
      <c r="E81" s="11" t="s">
        <v>423</v>
      </c>
      <c r="F81" s="46"/>
      <c r="G81" s="46"/>
      <c r="H81" s="89">
        <f>F81*G81</f>
        <v>0</v>
      </c>
    </row>
    <row r="82" spans="1:8" ht="25.5" hidden="1" customHeight="1" x14ac:dyDescent="0.25">
      <c r="A82" s="48" t="s">
        <v>627</v>
      </c>
      <c r="B82" s="48"/>
      <c r="C82" s="48"/>
      <c r="D82" s="100" t="s">
        <v>628</v>
      </c>
      <c r="E82" s="27"/>
      <c r="F82" s="6"/>
      <c r="G82" s="6"/>
      <c r="H82" s="89"/>
    </row>
    <row r="83" spans="1:8" ht="26.4" hidden="1" x14ac:dyDescent="0.25">
      <c r="A83" s="44"/>
      <c r="B83" s="48" t="s">
        <v>629</v>
      </c>
      <c r="C83" s="48"/>
      <c r="D83" s="64" t="s">
        <v>4256</v>
      </c>
      <c r="E83" s="27" t="s">
        <v>426</v>
      </c>
      <c r="F83" s="46"/>
      <c r="G83" s="46"/>
      <c r="H83" s="89">
        <f>F83*G83</f>
        <v>0</v>
      </c>
    </row>
    <row r="84" spans="1:8" ht="26.4" hidden="1" x14ac:dyDescent="0.25">
      <c r="A84" s="44"/>
      <c r="B84" s="48" t="s">
        <v>630</v>
      </c>
      <c r="C84" s="48"/>
      <c r="D84" s="64" t="s">
        <v>4255</v>
      </c>
      <c r="E84" s="27" t="s">
        <v>426</v>
      </c>
      <c r="F84" s="46"/>
      <c r="G84" s="46"/>
      <c r="H84" s="89">
        <f>F84*G84</f>
        <v>0</v>
      </c>
    </row>
    <row r="85" spans="1:8" ht="26.4" hidden="1" x14ac:dyDescent="0.25">
      <c r="A85" s="44"/>
      <c r="B85" s="48" t="s">
        <v>631</v>
      </c>
      <c r="C85" s="48"/>
      <c r="D85" s="64" t="s">
        <v>4254</v>
      </c>
      <c r="E85" s="27" t="s">
        <v>426</v>
      </c>
      <c r="F85" s="46"/>
      <c r="G85" s="46"/>
      <c r="H85" s="89">
        <f>F85*G85</f>
        <v>0</v>
      </c>
    </row>
    <row r="86" spans="1:8" hidden="1" x14ac:dyDescent="0.25">
      <c r="A86" s="48" t="s">
        <v>632</v>
      </c>
      <c r="B86" s="48"/>
      <c r="C86" s="48"/>
      <c r="D86" s="100" t="s">
        <v>633</v>
      </c>
      <c r="E86" s="27"/>
      <c r="F86" s="6"/>
      <c r="G86" s="6"/>
      <c r="H86" s="89"/>
    </row>
    <row r="87" spans="1:8" ht="15.6" hidden="1" x14ac:dyDescent="0.25">
      <c r="A87" s="44"/>
      <c r="B87" s="48" t="s">
        <v>634</v>
      </c>
      <c r="C87" s="48"/>
      <c r="D87" s="64" t="s">
        <v>636</v>
      </c>
      <c r="E87" s="27" t="s">
        <v>426</v>
      </c>
      <c r="F87" s="46"/>
      <c r="G87" s="46"/>
      <c r="H87" s="89">
        <f>F87*G87</f>
        <v>0</v>
      </c>
    </row>
    <row r="88" spans="1:8" ht="15.6" hidden="1" x14ac:dyDescent="0.25">
      <c r="A88" s="44"/>
      <c r="B88" s="48" t="s">
        <v>635</v>
      </c>
      <c r="C88" s="48"/>
      <c r="D88" s="64" t="s">
        <v>637</v>
      </c>
      <c r="E88" s="27" t="s">
        <v>426</v>
      </c>
      <c r="F88" s="46"/>
      <c r="G88" s="46"/>
      <c r="H88" s="89">
        <f>F88*G88</f>
        <v>0</v>
      </c>
    </row>
    <row r="89" spans="1:8" ht="39.6" hidden="1" x14ac:dyDescent="0.25">
      <c r="A89" s="48" t="s">
        <v>638</v>
      </c>
      <c r="B89" s="48"/>
      <c r="C89" s="48"/>
      <c r="D89" s="285" t="s">
        <v>4468</v>
      </c>
      <c r="E89" s="11" t="s">
        <v>136</v>
      </c>
      <c r="F89" s="46"/>
      <c r="G89" s="46"/>
      <c r="H89" s="89">
        <f>F89*G89</f>
        <v>0</v>
      </c>
    </row>
    <row r="90" spans="1:8" ht="26.4" x14ac:dyDescent="0.25">
      <c r="A90" s="48" t="s">
        <v>639</v>
      </c>
      <c r="B90" s="48"/>
      <c r="C90" s="48"/>
      <c r="D90" s="150" t="s">
        <v>640</v>
      </c>
      <c r="E90" s="27"/>
      <c r="F90" s="6"/>
      <c r="G90" s="6"/>
      <c r="H90" s="89"/>
    </row>
    <row r="91" spans="1:8" ht="39.6" hidden="1" x14ac:dyDescent="0.25">
      <c r="A91" s="44"/>
      <c r="B91" s="48" t="s">
        <v>641</v>
      </c>
      <c r="C91" s="48"/>
      <c r="D91" s="64" t="s">
        <v>643</v>
      </c>
      <c r="E91" s="27" t="s">
        <v>426</v>
      </c>
      <c r="F91" s="46"/>
      <c r="G91" s="46"/>
      <c r="H91" s="89">
        <f>F91*G91</f>
        <v>0</v>
      </c>
    </row>
    <row r="92" spans="1:8" ht="26.4" x14ac:dyDescent="0.25">
      <c r="A92" s="44"/>
      <c r="B92" s="48" t="s">
        <v>642</v>
      </c>
      <c r="C92" s="48"/>
      <c r="D92" s="64" t="s">
        <v>644</v>
      </c>
      <c r="E92" s="27" t="s">
        <v>426</v>
      </c>
      <c r="F92" s="46"/>
      <c r="G92" s="46"/>
      <c r="H92" s="89">
        <f>F92*G92</f>
        <v>0</v>
      </c>
    </row>
    <row r="93" spans="1:8" hidden="1" x14ac:dyDescent="0.25">
      <c r="A93" s="48" t="s">
        <v>645</v>
      </c>
      <c r="B93" s="48"/>
      <c r="C93" s="48"/>
      <c r="D93" s="150" t="s">
        <v>646</v>
      </c>
      <c r="E93" s="27"/>
      <c r="F93" s="6"/>
      <c r="G93" s="6"/>
      <c r="H93" s="89"/>
    </row>
    <row r="94" spans="1:8" ht="26.4" hidden="1" x14ac:dyDescent="0.25">
      <c r="A94" s="44"/>
      <c r="B94" s="48" t="s">
        <v>647</v>
      </c>
      <c r="C94" s="48"/>
      <c r="D94" s="64" t="s">
        <v>649</v>
      </c>
      <c r="E94" s="27" t="s">
        <v>209</v>
      </c>
      <c r="F94" s="46"/>
      <c r="G94" s="46"/>
      <c r="H94" s="89">
        <f>F94*G94</f>
        <v>0</v>
      </c>
    </row>
    <row r="95" spans="1:8" ht="38.25" hidden="1" customHeight="1" x14ac:dyDescent="0.25">
      <c r="A95" s="44"/>
      <c r="B95" s="48" t="s">
        <v>648</v>
      </c>
      <c r="C95" s="48"/>
      <c r="D95" s="283" t="s">
        <v>4469</v>
      </c>
      <c r="E95" s="11" t="s">
        <v>136</v>
      </c>
      <c r="F95" s="46"/>
      <c r="G95" s="46"/>
      <c r="H95" s="89">
        <f>F95*G95</f>
        <v>0</v>
      </c>
    </row>
    <row r="96" spans="1:8" hidden="1" x14ac:dyDescent="0.25">
      <c r="A96" s="48" t="s">
        <v>650</v>
      </c>
      <c r="B96" s="48"/>
      <c r="C96" s="48"/>
      <c r="D96" s="100" t="s">
        <v>651</v>
      </c>
      <c r="E96" s="27"/>
      <c r="F96" s="6"/>
      <c r="G96" s="6"/>
      <c r="H96" s="89"/>
    </row>
    <row r="97" spans="1:8" hidden="1" x14ac:dyDescent="0.25">
      <c r="A97" s="44"/>
      <c r="B97" s="48" t="s">
        <v>652</v>
      </c>
      <c r="C97" s="48"/>
      <c r="D97" s="60" t="s">
        <v>654</v>
      </c>
      <c r="E97" s="11" t="s">
        <v>33</v>
      </c>
      <c r="F97" s="11"/>
      <c r="G97" s="114"/>
      <c r="H97" s="52"/>
    </row>
    <row r="98" spans="1:8" hidden="1" x14ac:dyDescent="0.25">
      <c r="A98" s="44"/>
      <c r="B98" s="48" t="s">
        <v>653</v>
      </c>
      <c r="C98" s="48"/>
      <c r="D98" s="60" t="s">
        <v>655</v>
      </c>
      <c r="E98" s="11" t="s">
        <v>33</v>
      </c>
      <c r="F98" s="11"/>
      <c r="G98" s="114"/>
      <c r="H98" s="52"/>
    </row>
    <row r="99" spans="1:8" ht="38.25" hidden="1" customHeight="1" x14ac:dyDescent="0.25">
      <c r="A99" s="48" t="s">
        <v>656</v>
      </c>
      <c r="B99" s="48"/>
      <c r="C99" s="48"/>
      <c r="D99" s="285" t="s">
        <v>4470</v>
      </c>
      <c r="E99" s="27"/>
      <c r="F99" s="6"/>
      <c r="G99" s="6"/>
      <c r="H99" s="89"/>
    </row>
    <row r="100" spans="1:8" hidden="1" x14ac:dyDescent="0.25">
      <c r="A100" s="44"/>
      <c r="B100" s="48" t="s">
        <v>657</v>
      </c>
      <c r="C100" s="48"/>
      <c r="D100" s="64" t="s">
        <v>660</v>
      </c>
      <c r="E100" s="11" t="s">
        <v>33</v>
      </c>
      <c r="F100" s="11"/>
      <c r="G100" s="114"/>
      <c r="H100" s="52"/>
    </row>
    <row r="101" spans="1:8" hidden="1" x14ac:dyDescent="0.25">
      <c r="A101" s="44"/>
      <c r="B101" s="48" t="s">
        <v>658</v>
      </c>
      <c r="C101" s="48"/>
      <c r="D101" s="64" t="s">
        <v>661</v>
      </c>
      <c r="E101" s="27" t="s">
        <v>44</v>
      </c>
      <c r="F101" s="46"/>
      <c r="G101" s="46"/>
      <c r="H101" s="89">
        <f>F101*G101</f>
        <v>0</v>
      </c>
    </row>
    <row r="102" spans="1:8" hidden="1" x14ac:dyDescent="0.25">
      <c r="A102" s="44"/>
      <c r="B102" s="48" t="s">
        <v>659</v>
      </c>
      <c r="C102" s="48"/>
      <c r="D102" s="64" t="s">
        <v>662</v>
      </c>
      <c r="E102" s="11" t="s">
        <v>33</v>
      </c>
      <c r="F102" s="11"/>
      <c r="G102" s="114"/>
      <c r="H102" s="52"/>
    </row>
    <row r="103" spans="1:8" ht="26.4" hidden="1" x14ac:dyDescent="0.25">
      <c r="A103" s="48" t="s">
        <v>663</v>
      </c>
      <c r="B103" s="48"/>
      <c r="C103" s="48"/>
      <c r="D103" s="100" t="s">
        <v>664</v>
      </c>
      <c r="E103" s="11"/>
      <c r="F103" s="6"/>
      <c r="G103" s="6"/>
      <c r="H103" s="89"/>
    </row>
    <row r="104" spans="1:8" ht="26.4" hidden="1" x14ac:dyDescent="0.25">
      <c r="A104" s="44"/>
      <c r="B104" s="48" t="s">
        <v>665</v>
      </c>
      <c r="C104" s="48"/>
      <c r="D104" s="283" t="s">
        <v>4471</v>
      </c>
      <c r="E104" s="11" t="s">
        <v>667</v>
      </c>
      <c r="F104" s="46"/>
      <c r="G104" s="46"/>
      <c r="H104" s="89">
        <f>F104*G104</f>
        <v>0</v>
      </c>
    </row>
    <row r="105" spans="1:8" ht="26.4" hidden="1" x14ac:dyDescent="0.25">
      <c r="A105" s="44"/>
      <c r="B105" s="48" t="s">
        <v>666</v>
      </c>
      <c r="C105" s="48"/>
      <c r="D105" s="283" t="s">
        <v>4472</v>
      </c>
      <c r="E105" s="11" t="s">
        <v>667</v>
      </c>
      <c r="F105" s="46"/>
      <c r="G105" s="46"/>
      <c r="H105" s="89">
        <f>F105*G105</f>
        <v>0</v>
      </c>
    </row>
    <row r="106" spans="1:8" ht="26.4" hidden="1" x14ac:dyDescent="0.25">
      <c r="A106" s="48" t="s">
        <v>668</v>
      </c>
      <c r="B106" s="48"/>
      <c r="C106" s="48"/>
      <c r="D106" s="150" t="s">
        <v>669</v>
      </c>
      <c r="E106" s="11"/>
      <c r="F106" s="6"/>
      <c r="G106" s="6"/>
      <c r="H106" s="89"/>
    </row>
    <row r="107" spans="1:8" ht="28.2" hidden="1" x14ac:dyDescent="0.25">
      <c r="A107" s="44"/>
      <c r="B107" s="48" t="s">
        <v>670</v>
      </c>
      <c r="C107" s="48"/>
      <c r="D107" s="283" t="s">
        <v>4473</v>
      </c>
      <c r="E107" s="11"/>
      <c r="F107" s="6"/>
      <c r="G107" s="6"/>
      <c r="H107" s="89"/>
    </row>
    <row r="108" spans="1:8" ht="26.4" hidden="1" x14ac:dyDescent="0.25">
      <c r="A108" s="44"/>
      <c r="B108" s="48"/>
      <c r="C108" s="48" t="s">
        <v>37</v>
      </c>
      <c r="D108" s="283" t="s">
        <v>4474</v>
      </c>
      <c r="E108" s="17" t="s">
        <v>429</v>
      </c>
      <c r="F108" s="46"/>
      <c r="G108" s="46"/>
      <c r="H108" s="89">
        <f>F108*G108</f>
        <v>0</v>
      </c>
    </row>
    <row r="109" spans="1:8" ht="26.4" hidden="1" x14ac:dyDescent="0.25">
      <c r="A109" s="44"/>
      <c r="B109" s="48"/>
      <c r="C109" s="48" t="s">
        <v>39</v>
      </c>
      <c r="D109" s="283" t="s">
        <v>4474</v>
      </c>
      <c r="E109" s="17" t="s">
        <v>429</v>
      </c>
      <c r="F109" s="46"/>
      <c r="G109" s="46"/>
      <c r="H109" s="89">
        <f>F109*G109</f>
        <v>0</v>
      </c>
    </row>
    <row r="110" spans="1:8" ht="26.4" hidden="1" x14ac:dyDescent="0.25">
      <c r="A110" s="44"/>
      <c r="B110" s="48"/>
      <c r="C110" s="48" t="s">
        <v>59</v>
      </c>
      <c r="D110" s="283" t="s">
        <v>4475</v>
      </c>
      <c r="E110" s="17" t="s">
        <v>429</v>
      </c>
      <c r="F110" s="46"/>
      <c r="G110" s="46"/>
      <c r="H110" s="89">
        <f>F110*G110</f>
        <v>0</v>
      </c>
    </row>
    <row r="111" spans="1:8" ht="41.4" hidden="1" x14ac:dyDescent="0.25">
      <c r="A111" s="44"/>
      <c r="B111" s="48" t="s">
        <v>671</v>
      </c>
      <c r="C111" s="48"/>
      <c r="D111" s="283" t="s">
        <v>4476</v>
      </c>
      <c r="E111" s="11"/>
      <c r="F111" s="6"/>
      <c r="G111" s="6"/>
      <c r="H111" s="89"/>
    </row>
    <row r="112" spans="1:8" ht="26.4" hidden="1" x14ac:dyDescent="0.25">
      <c r="A112" s="44"/>
      <c r="B112" s="48"/>
      <c r="C112" s="48" t="s">
        <v>37</v>
      </c>
      <c r="D112" s="283" t="s">
        <v>4477</v>
      </c>
      <c r="E112" s="11" t="s">
        <v>136</v>
      </c>
      <c r="F112" s="46"/>
      <c r="G112" s="46"/>
      <c r="H112" s="89">
        <f>F112*G112</f>
        <v>0</v>
      </c>
    </row>
    <row r="113" spans="1:8" ht="26.4" hidden="1" x14ac:dyDescent="0.25">
      <c r="A113" s="44"/>
      <c r="B113" s="48"/>
      <c r="C113" s="48" t="s">
        <v>39</v>
      </c>
      <c r="D113" s="283" t="s">
        <v>4477</v>
      </c>
      <c r="E113" s="11" t="s">
        <v>136</v>
      </c>
      <c r="F113" s="46"/>
      <c r="G113" s="46"/>
      <c r="H113" s="89">
        <f>F113*G113</f>
        <v>0</v>
      </c>
    </row>
    <row r="114" spans="1:8" ht="26.4" hidden="1" x14ac:dyDescent="0.25">
      <c r="A114" s="44"/>
      <c r="B114" s="48"/>
      <c r="C114" s="48" t="s">
        <v>59</v>
      </c>
      <c r="D114" s="283" t="s">
        <v>4478</v>
      </c>
      <c r="E114" s="11" t="s">
        <v>136</v>
      </c>
      <c r="F114" s="46"/>
      <c r="G114" s="46"/>
      <c r="H114" s="89">
        <f>F114*G114</f>
        <v>0</v>
      </c>
    </row>
    <row r="115" spans="1:8" ht="26.4" hidden="1" x14ac:dyDescent="0.25">
      <c r="A115" s="48" t="s">
        <v>673</v>
      </c>
      <c r="B115" s="48"/>
      <c r="C115" s="48"/>
      <c r="D115" s="100" t="s">
        <v>672</v>
      </c>
      <c r="E115" s="27"/>
      <c r="F115" s="6"/>
      <c r="G115" s="6"/>
      <c r="H115" s="89"/>
    </row>
    <row r="116" spans="1:8" ht="52.8" hidden="1" x14ac:dyDescent="0.25">
      <c r="A116" s="44"/>
      <c r="B116" s="48" t="s">
        <v>674</v>
      </c>
      <c r="C116" s="48"/>
      <c r="D116" s="283" t="s">
        <v>4479</v>
      </c>
      <c r="E116" s="27" t="s">
        <v>426</v>
      </c>
      <c r="F116" s="46"/>
      <c r="G116" s="46"/>
      <c r="H116" s="89">
        <f t="shared" ref="H116:H123" si="0">F116*G116</f>
        <v>0</v>
      </c>
    </row>
    <row r="117" spans="1:8" ht="52.8" hidden="1" x14ac:dyDescent="0.25">
      <c r="A117" s="44"/>
      <c r="B117" s="48" t="s">
        <v>675</v>
      </c>
      <c r="C117" s="48"/>
      <c r="D117" s="283" t="s">
        <v>4480</v>
      </c>
      <c r="E117" s="27" t="s">
        <v>426</v>
      </c>
      <c r="F117" s="46"/>
      <c r="G117" s="46"/>
      <c r="H117" s="89">
        <f t="shared" si="0"/>
        <v>0</v>
      </c>
    </row>
    <row r="118" spans="1:8" ht="79.2" hidden="1" x14ac:dyDescent="0.25">
      <c r="A118" s="48"/>
      <c r="B118" s="48" t="s">
        <v>676</v>
      </c>
      <c r="C118" s="48"/>
      <c r="D118" s="283" t="s">
        <v>4481</v>
      </c>
      <c r="E118" s="27" t="s">
        <v>426</v>
      </c>
      <c r="F118" s="46"/>
      <c r="G118" s="46"/>
      <c r="H118" s="89">
        <f t="shared" si="0"/>
        <v>0</v>
      </c>
    </row>
    <row r="119" spans="1:8" ht="66" hidden="1" x14ac:dyDescent="0.25">
      <c r="A119" s="44"/>
      <c r="B119" s="48" t="s">
        <v>677</v>
      </c>
      <c r="C119" s="48"/>
      <c r="D119" s="283" t="s">
        <v>4482</v>
      </c>
      <c r="E119" s="27" t="s">
        <v>426</v>
      </c>
      <c r="F119" s="46"/>
      <c r="G119" s="46"/>
      <c r="H119" s="89">
        <f t="shared" si="0"/>
        <v>0</v>
      </c>
    </row>
    <row r="120" spans="1:8" ht="26.4" hidden="1" x14ac:dyDescent="0.25">
      <c r="A120" s="44"/>
      <c r="B120" s="48" t="s">
        <v>678</v>
      </c>
      <c r="C120" s="48"/>
      <c r="D120" s="283" t="s">
        <v>4483</v>
      </c>
      <c r="E120" s="27" t="s">
        <v>209</v>
      </c>
      <c r="F120" s="46"/>
      <c r="G120" s="46"/>
      <c r="H120" s="89">
        <f t="shared" si="0"/>
        <v>0</v>
      </c>
    </row>
    <row r="121" spans="1:8" ht="26.4" hidden="1" x14ac:dyDescent="0.25">
      <c r="A121" s="44"/>
      <c r="B121" s="48" t="s">
        <v>679</v>
      </c>
      <c r="C121" s="48"/>
      <c r="D121" s="283" t="s">
        <v>4484</v>
      </c>
      <c r="E121" s="27" t="s">
        <v>209</v>
      </c>
      <c r="F121" s="46"/>
      <c r="G121" s="46"/>
      <c r="H121" s="89">
        <f t="shared" si="0"/>
        <v>0</v>
      </c>
    </row>
    <row r="122" spans="1:8" ht="39.6" hidden="1" x14ac:dyDescent="0.25">
      <c r="A122" s="48"/>
      <c r="B122" s="48" t="s">
        <v>680</v>
      </c>
      <c r="C122" s="44"/>
      <c r="D122" s="283" t="s">
        <v>4485</v>
      </c>
      <c r="E122" s="27" t="s">
        <v>133</v>
      </c>
      <c r="F122" s="46"/>
      <c r="G122" s="46"/>
      <c r="H122" s="89">
        <f t="shared" si="0"/>
        <v>0</v>
      </c>
    </row>
    <row r="123" spans="1:8" ht="39.6" hidden="1" x14ac:dyDescent="0.25">
      <c r="A123" s="48"/>
      <c r="B123" s="48" t="s">
        <v>681</v>
      </c>
      <c r="C123" s="48"/>
      <c r="D123" s="283" t="s">
        <v>4486</v>
      </c>
      <c r="E123" s="27" t="s">
        <v>209</v>
      </c>
      <c r="F123" s="46"/>
      <c r="G123" s="46"/>
      <c r="H123" s="89">
        <f t="shared" si="0"/>
        <v>0</v>
      </c>
    </row>
    <row r="124" spans="1:8" hidden="1" x14ac:dyDescent="0.25">
      <c r="A124" s="48" t="s">
        <v>682</v>
      </c>
      <c r="B124" s="48"/>
      <c r="C124" s="48"/>
      <c r="D124" s="100" t="s">
        <v>683</v>
      </c>
      <c r="E124" s="120"/>
      <c r="F124" s="6"/>
      <c r="G124" s="6"/>
      <c r="H124" s="89"/>
    </row>
    <row r="125" spans="1:8" hidden="1" x14ac:dyDescent="0.25">
      <c r="A125" s="48"/>
      <c r="B125" s="48" t="s">
        <v>684</v>
      </c>
      <c r="C125" s="48"/>
      <c r="D125" s="64" t="s">
        <v>687</v>
      </c>
      <c r="E125" s="120"/>
      <c r="F125" s="6"/>
      <c r="G125" s="6"/>
      <c r="H125" s="89"/>
    </row>
    <row r="126" spans="1:8" ht="15.6" hidden="1" x14ac:dyDescent="0.25">
      <c r="A126" s="55"/>
      <c r="B126" s="55"/>
      <c r="C126" s="48" t="s">
        <v>37</v>
      </c>
      <c r="D126" s="64" t="s">
        <v>4257</v>
      </c>
      <c r="E126" s="27" t="s">
        <v>209</v>
      </c>
      <c r="F126" s="46"/>
      <c r="G126" s="46"/>
      <c r="H126" s="89">
        <f>F126*G126</f>
        <v>0</v>
      </c>
    </row>
    <row r="127" spans="1:8" ht="15.6" hidden="1" x14ac:dyDescent="0.25">
      <c r="A127" s="55"/>
      <c r="B127" s="55"/>
      <c r="C127" s="48" t="s">
        <v>39</v>
      </c>
      <c r="D127" s="64" t="s">
        <v>4258</v>
      </c>
      <c r="E127" s="27" t="s">
        <v>209</v>
      </c>
      <c r="F127" s="46"/>
      <c r="G127" s="46"/>
      <c r="H127" s="89">
        <f>F127*G127</f>
        <v>0</v>
      </c>
    </row>
    <row r="128" spans="1:8" ht="15.6" hidden="1" x14ac:dyDescent="0.25">
      <c r="A128" s="55"/>
      <c r="B128" s="55"/>
      <c r="C128" s="48" t="s">
        <v>59</v>
      </c>
      <c r="D128" s="64" t="s">
        <v>4259</v>
      </c>
      <c r="E128" s="27" t="s">
        <v>209</v>
      </c>
      <c r="F128" s="46"/>
      <c r="G128" s="46"/>
      <c r="H128" s="89">
        <f>F128*G128</f>
        <v>0</v>
      </c>
    </row>
    <row r="129" spans="1:8" hidden="1" x14ac:dyDescent="0.25">
      <c r="A129" s="75"/>
      <c r="B129" s="110" t="s">
        <v>685</v>
      </c>
      <c r="C129" s="75"/>
      <c r="D129" s="64" t="s">
        <v>688</v>
      </c>
      <c r="E129" s="153"/>
      <c r="F129" s="154"/>
      <c r="G129" s="154"/>
      <c r="H129" s="155"/>
    </row>
    <row r="130" spans="1:8" ht="15.6" hidden="1" x14ac:dyDescent="0.25">
      <c r="A130" s="75"/>
      <c r="B130" s="75"/>
      <c r="C130" s="48" t="s">
        <v>37</v>
      </c>
      <c r="D130" s="64" t="s">
        <v>4257</v>
      </c>
      <c r="E130" s="27" t="s">
        <v>209</v>
      </c>
      <c r="F130" s="152"/>
      <c r="G130" s="152"/>
      <c r="H130" s="89">
        <f>F130*G130</f>
        <v>0</v>
      </c>
    </row>
    <row r="131" spans="1:8" ht="15.6" hidden="1" x14ac:dyDescent="0.25">
      <c r="A131" s="75"/>
      <c r="B131" s="75"/>
      <c r="C131" s="48" t="s">
        <v>39</v>
      </c>
      <c r="D131" s="64" t="s">
        <v>4258</v>
      </c>
      <c r="E131" s="27" t="s">
        <v>209</v>
      </c>
      <c r="F131" s="152"/>
      <c r="G131" s="152"/>
      <c r="H131" s="89">
        <f>F131*G131</f>
        <v>0</v>
      </c>
    </row>
    <row r="132" spans="1:8" ht="15.6" hidden="1" x14ac:dyDescent="0.25">
      <c r="A132" s="75"/>
      <c r="B132" s="75"/>
      <c r="C132" s="48" t="s">
        <v>59</v>
      </c>
      <c r="D132" s="64" t="s">
        <v>4259</v>
      </c>
      <c r="E132" s="27" t="s">
        <v>209</v>
      </c>
      <c r="F132" s="152"/>
      <c r="G132" s="152"/>
      <c r="H132" s="89">
        <f>F132*G132</f>
        <v>0</v>
      </c>
    </row>
    <row r="133" spans="1:8" ht="26.4" hidden="1" x14ac:dyDescent="0.25">
      <c r="A133" s="75"/>
      <c r="B133" s="110" t="s">
        <v>686</v>
      </c>
      <c r="C133" s="75"/>
      <c r="D133" s="283" t="s">
        <v>4487</v>
      </c>
      <c r="E133" s="153"/>
      <c r="F133" s="154"/>
      <c r="G133" s="154"/>
      <c r="H133" s="155"/>
    </row>
    <row r="134" spans="1:8" ht="15.6" hidden="1" x14ac:dyDescent="0.25">
      <c r="A134" s="75"/>
      <c r="B134" s="75"/>
      <c r="C134" s="48" t="s">
        <v>37</v>
      </c>
      <c r="D134" s="64" t="s">
        <v>4257</v>
      </c>
      <c r="E134" s="27" t="s">
        <v>209</v>
      </c>
      <c r="F134" s="152"/>
      <c r="G134" s="152"/>
      <c r="H134" s="89">
        <f>F134*G134</f>
        <v>0</v>
      </c>
    </row>
    <row r="135" spans="1:8" ht="15.6" hidden="1" x14ac:dyDescent="0.25">
      <c r="A135" s="75"/>
      <c r="B135" s="75"/>
      <c r="C135" s="48" t="s">
        <v>39</v>
      </c>
      <c r="D135" s="64" t="s">
        <v>4258</v>
      </c>
      <c r="E135" s="27" t="s">
        <v>209</v>
      </c>
      <c r="F135" s="152"/>
      <c r="G135" s="152"/>
      <c r="H135" s="89">
        <f>F135*G135</f>
        <v>0</v>
      </c>
    </row>
    <row r="136" spans="1:8" ht="15.6" hidden="1" x14ac:dyDescent="0.25">
      <c r="A136" s="75"/>
      <c r="B136" s="75"/>
      <c r="C136" s="48" t="s">
        <v>59</v>
      </c>
      <c r="D136" s="64" t="s">
        <v>4259</v>
      </c>
      <c r="E136" s="27" t="s">
        <v>209</v>
      </c>
      <c r="F136" s="152"/>
      <c r="G136" s="152"/>
      <c r="H136" s="89">
        <f>F136*G136</f>
        <v>0</v>
      </c>
    </row>
    <row r="137" spans="1:8" hidden="1" x14ac:dyDescent="0.25">
      <c r="A137" s="110" t="s">
        <v>689</v>
      </c>
      <c r="B137" s="75"/>
      <c r="C137" s="75"/>
      <c r="D137" s="150" t="s">
        <v>690</v>
      </c>
      <c r="E137" s="153"/>
      <c r="F137" s="154"/>
      <c r="G137" s="154"/>
      <c r="H137" s="155"/>
    </row>
    <row r="138" spans="1:8" ht="26.4" hidden="1" x14ac:dyDescent="0.25">
      <c r="A138" s="75"/>
      <c r="B138" s="110" t="s">
        <v>691</v>
      </c>
      <c r="C138" s="75"/>
      <c r="D138" s="283" t="s">
        <v>4488</v>
      </c>
      <c r="E138" s="11" t="s">
        <v>136</v>
      </c>
      <c r="F138" s="152"/>
      <c r="G138" s="152"/>
      <c r="H138" s="89">
        <f>F138*G138</f>
        <v>0</v>
      </c>
    </row>
    <row r="139" spans="1:8" ht="26.4" hidden="1" x14ac:dyDescent="0.25">
      <c r="A139" s="75"/>
      <c r="B139" s="110" t="s">
        <v>692</v>
      </c>
      <c r="C139" s="75"/>
      <c r="D139" s="283" t="s">
        <v>4488</v>
      </c>
      <c r="E139" s="11" t="s">
        <v>136</v>
      </c>
      <c r="F139" s="152"/>
      <c r="G139" s="152"/>
      <c r="H139" s="89">
        <f>F139*G139</f>
        <v>0</v>
      </c>
    </row>
    <row r="140" spans="1:8" hidden="1" x14ac:dyDescent="0.25">
      <c r="A140" s="75"/>
      <c r="B140" s="110" t="s">
        <v>693</v>
      </c>
      <c r="C140" s="75"/>
      <c r="D140" s="283" t="s">
        <v>4489</v>
      </c>
      <c r="E140" s="11" t="s">
        <v>136</v>
      </c>
      <c r="F140" s="152"/>
      <c r="G140" s="152"/>
      <c r="H140" s="89">
        <f>F140*G140</f>
        <v>0</v>
      </c>
    </row>
    <row r="141" spans="1:8" hidden="1" x14ac:dyDescent="0.25">
      <c r="A141" s="110" t="s">
        <v>695</v>
      </c>
      <c r="B141" s="75"/>
      <c r="C141" s="75"/>
      <c r="D141" s="150" t="s">
        <v>696</v>
      </c>
      <c r="E141" s="153"/>
      <c r="F141" s="154"/>
      <c r="G141" s="154"/>
      <c r="H141" s="155"/>
    </row>
    <row r="142" spans="1:8" ht="26.4" hidden="1" x14ac:dyDescent="0.25">
      <c r="A142" s="75"/>
      <c r="B142" s="110" t="s">
        <v>697</v>
      </c>
      <c r="C142" s="75"/>
      <c r="D142" s="283" t="s">
        <v>4490</v>
      </c>
      <c r="E142" s="11" t="s">
        <v>136</v>
      </c>
      <c r="F142" s="152"/>
      <c r="G142" s="152"/>
      <c r="H142" s="89">
        <f>F142*G142</f>
        <v>0</v>
      </c>
    </row>
    <row r="143" spans="1:8" ht="26.4" hidden="1" x14ac:dyDescent="0.25">
      <c r="A143" s="75"/>
      <c r="B143" s="110" t="s">
        <v>698</v>
      </c>
      <c r="C143" s="75"/>
      <c r="D143" s="283" t="s">
        <v>4490</v>
      </c>
      <c r="E143" s="11" t="s">
        <v>136</v>
      </c>
      <c r="F143" s="152"/>
      <c r="G143" s="152"/>
      <c r="H143" s="89">
        <f>F143*G143</f>
        <v>0</v>
      </c>
    </row>
    <row r="144" spans="1:8" hidden="1" x14ac:dyDescent="0.25">
      <c r="A144" s="75"/>
      <c r="B144" s="110" t="s">
        <v>699</v>
      </c>
      <c r="C144" s="75"/>
      <c r="D144" s="283" t="s">
        <v>4491</v>
      </c>
      <c r="E144" s="11" t="s">
        <v>136</v>
      </c>
      <c r="F144" s="152"/>
      <c r="G144" s="152"/>
      <c r="H144" s="89">
        <f>F144*G144</f>
        <v>0</v>
      </c>
    </row>
    <row r="145" spans="1:8" ht="39.6" hidden="1" x14ac:dyDescent="0.25">
      <c r="A145" s="110" t="s">
        <v>700</v>
      </c>
      <c r="B145" s="75"/>
      <c r="C145" s="75"/>
      <c r="D145" s="150" t="s">
        <v>701</v>
      </c>
      <c r="E145" s="153"/>
      <c r="F145" s="154"/>
      <c r="G145" s="154"/>
      <c r="H145" s="155"/>
    </row>
    <row r="146" spans="1:8" ht="15.6" hidden="1" x14ac:dyDescent="0.25">
      <c r="A146" s="75"/>
      <c r="B146" s="110" t="s">
        <v>702</v>
      </c>
      <c r="C146" s="75"/>
      <c r="D146" s="64" t="s">
        <v>705</v>
      </c>
      <c r="E146" s="27" t="s">
        <v>426</v>
      </c>
      <c r="F146" s="152"/>
      <c r="G146" s="152"/>
      <c r="H146" s="89">
        <f>F146*G146</f>
        <v>0</v>
      </c>
    </row>
    <row r="147" spans="1:8" ht="15.6" hidden="1" x14ac:dyDescent="0.25">
      <c r="A147" s="75"/>
      <c r="B147" s="110" t="s">
        <v>703</v>
      </c>
      <c r="C147" s="75"/>
      <c r="D147" s="64" t="s">
        <v>75</v>
      </c>
      <c r="E147" s="27" t="s">
        <v>426</v>
      </c>
      <c r="F147" s="152"/>
      <c r="G147" s="152"/>
      <c r="H147" s="89">
        <f>F147*G147</f>
        <v>0</v>
      </c>
    </row>
    <row r="148" spans="1:8" ht="15.6" hidden="1" x14ac:dyDescent="0.25">
      <c r="A148" s="75"/>
      <c r="B148" s="110" t="s">
        <v>704</v>
      </c>
      <c r="C148" s="75"/>
      <c r="D148" s="64" t="s">
        <v>706</v>
      </c>
      <c r="E148" s="27" t="s">
        <v>426</v>
      </c>
      <c r="F148" s="152"/>
      <c r="G148" s="152"/>
      <c r="H148" s="89">
        <f>F148*G148</f>
        <v>0</v>
      </c>
    </row>
    <row r="149" spans="1:8" x14ac:dyDescent="0.25">
      <c r="A149" s="75"/>
      <c r="B149" s="75"/>
      <c r="C149" s="75"/>
      <c r="D149" s="75"/>
      <c r="E149" s="153"/>
      <c r="F149" s="154"/>
      <c r="G149" s="154"/>
      <c r="H149" s="151"/>
    </row>
    <row r="150" spans="1:8" x14ac:dyDescent="0.25">
      <c r="A150" s="75"/>
      <c r="B150" s="75"/>
      <c r="C150" s="75"/>
      <c r="D150" s="75"/>
      <c r="E150" s="153"/>
      <c r="F150" s="153"/>
      <c r="G150" s="153"/>
      <c r="H150" s="151"/>
    </row>
    <row r="151" spans="1:8" x14ac:dyDescent="0.25">
      <c r="A151" s="74"/>
      <c r="B151" s="74"/>
      <c r="C151" s="74"/>
      <c r="D151" s="74"/>
      <c r="E151" s="182"/>
      <c r="F151" s="182"/>
      <c r="G151" s="182"/>
      <c r="H151" s="151"/>
    </row>
    <row r="152" spans="1:8" x14ac:dyDescent="0.25">
      <c r="A152" s="77" t="s">
        <v>34</v>
      </c>
      <c r="B152" s="78"/>
      <c r="C152" s="112"/>
      <c r="D152" s="79"/>
      <c r="E152" s="179"/>
      <c r="F152" s="4"/>
      <c r="G152" s="4"/>
      <c r="H152" s="113">
        <f>SUM(H5:H151)</f>
        <v>0</v>
      </c>
    </row>
    <row r="154" spans="1:8" x14ac:dyDescent="0.25">
      <c r="F154" s="82"/>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rowBreaks count="1" manualBreakCount="1">
    <brk id="50" max="7"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3484E-5FA9-4DB5-BB16-F2FD53566265}">
  <dimension ref="A1:H1048475"/>
  <sheetViews>
    <sheetView workbookViewId="0"/>
  </sheetViews>
  <sheetFormatPr defaultRowHeight="13.2" x14ac:dyDescent="0.25"/>
  <cols>
    <col min="1" max="1" width="9.33203125" customWidth="1"/>
    <col min="2" max="2" width="9" bestFit="1" customWidth="1"/>
    <col min="3" max="3" width="3.109375" bestFit="1" customWidth="1"/>
    <col min="4" max="4" width="40.6640625" customWidth="1"/>
    <col min="5" max="5" width="18.44140625" bestFit="1" customWidth="1"/>
    <col min="6" max="8" width="19.5546875" customWidth="1"/>
    <col min="257" max="257" width="9.33203125" customWidth="1"/>
    <col min="258" max="258" width="6.6640625" customWidth="1"/>
    <col min="259" max="259" width="40.6640625" customWidth="1"/>
    <col min="260" max="263" width="9.33203125" customWidth="1"/>
    <col min="513" max="513" width="9.33203125" customWidth="1"/>
    <col min="514" max="514" width="6.6640625" customWidth="1"/>
    <col min="515" max="515" width="40.6640625" customWidth="1"/>
    <col min="516" max="519" width="9.33203125" customWidth="1"/>
    <col min="769" max="769" width="9.33203125" customWidth="1"/>
    <col min="770" max="770" width="6.6640625" customWidth="1"/>
    <col min="771" max="771" width="40.6640625" customWidth="1"/>
    <col min="772" max="775" width="9.33203125" customWidth="1"/>
    <col min="1025" max="1025" width="9.33203125" customWidth="1"/>
    <col min="1026" max="1026" width="6.6640625" customWidth="1"/>
    <col min="1027" max="1027" width="40.6640625" customWidth="1"/>
    <col min="1028" max="1031" width="9.33203125" customWidth="1"/>
    <col min="1281" max="1281" width="9.33203125" customWidth="1"/>
    <col min="1282" max="1282" width="6.6640625" customWidth="1"/>
    <col min="1283" max="1283" width="40.6640625" customWidth="1"/>
    <col min="1284" max="1287" width="9.33203125" customWidth="1"/>
    <col min="1537" max="1537" width="9.33203125" customWidth="1"/>
    <col min="1538" max="1538" width="6.6640625" customWidth="1"/>
    <col min="1539" max="1539" width="40.6640625" customWidth="1"/>
    <col min="1540" max="1543" width="9.33203125" customWidth="1"/>
    <col min="1793" max="1793" width="9.33203125" customWidth="1"/>
    <col min="1794" max="1794" width="6.6640625" customWidth="1"/>
    <col min="1795" max="1795" width="40.6640625" customWidth="1"/>
    <col min="1796" max="1799" width="9.33203125" customWidth="1"/>
    <col min="2049" max="2049" width="9.33203125" customWidth="1"/>
    <col min="2050" max="2050" width="6.6640625" customWidth="1"/>
    <col min="2051" max="2051" width="40.6640625" customWidth="1"/>
    <col min="2052" max="2055" width="9.33203125" customWidth="1"/>
    <col min="2305" max="2305" width="9.33203125" customWidth="1"/>
    <col min="2306" max="2306" width="6.6640625" customWidth="1"/>
    <col min="2307" max="2307" width="40.6640625" customWidth="1"/>
    <col min="2308" max="2311" width="9.33203125" customWidth="1"/>
    <col min="2561" max="2561" width="9.33203125" customWidth="1"/>
    <col min="2562" max="2562" width="6.6640625" customWidth="1"/>
    <col min="2563" max="2563" width="40.6640625" customWidth="1"/>
    <col min="2564" max="2567" width="9.33203125" customWidth="1"/>
    <col min="2817" max="2817" width="9.33203125" customWidth="1"/>
    <col min="2818" max="2818" width="6.6640625" customWidth="1"/>
    <col min="2819" max="2819" width="40.6640625" customWidth="1"/>
    <col min="2820" max="2823" width="9.33203125" customWidth="1"/>
    <col min="3073" max="3073" width="9.33203125" customWidth="1"/>
    <col min="3074" max="3074" width="6.6640625" customWidth="1"/>
    <col min="3075" max="3075" width="40.6640625" customWidth="1"/>
    <col min="3076" max="3079" width="9.33203125" customWidth="1"/>
    <col min="3329" max="3329" width="9.33203125" customWidth="1"/>
    <col min="3330" max="3330" width="6.6640625" customWidth="1"/>
    <col min="3331" max="3331" width="40.6640625" customWidth="1"/>
    <col min="3332" max="3335" width="9.33203125" customWidth="1"/>
    <col min="3585" max="3585" width="9.33203125" customWidth="1"/>
    <col min="3586" max="3586" width="6.6640625" customWidth="1"/>
    <col min="3587" max="3587" width="40.6640625" customWidth="1"/>
    <col min="3588" max="3591" width="9.33203125" customWidth="1"/>
    <col min="3841" max="3841" width="9.33203125" customWidth="1"/>
    <col min="3842" max="3842" width="6.6640625" customWidth="1"/>
    <col min="3843" max="3843" width="40.6640625" customWidth="1"/>
    <col min="3844" max="3847" width="9.33203125" customWidth="1"/>
    <col min="4097" max="4097" width="9.33203125" customWidth="1"/>
    <col min="4098" max="4098" width="6.6640625" customWidth="1"/>
    <col min="4099" max="4099" width="40.6640625" customWidth="1"/>
    <col min="4100" max="4103" width="9.33203125" customWidth="1"/>
    <col min="4353" max="4353" width="9.33203125" customWidth="1"/>
    <col min="4354" max="4354" width="6.6640625" customWidth="1"/>
    <col min="4355" max="4355" width="40.6640625" customWidth="1"/>
    <col min="4356" max="4359" width="9.33203125" customWidth="1"/>
    <col min="4609" max="4609" width="9.33203125" customWidth="1"/>
    <col min="4610" max="4610" width="6.6640625" customWidth="1"/>
    <col min="4611" max="4611" width="40.6640625" customWidth="1"/>
    <col min="4612" max="4615" width="9.33203125" customWidth="1"/>
    <col min="4865" max="4865" width="9.33203125" customWidth="1"/>
    <col min="4866" max="4866" width="6.6640625" customWidth="1"/>
    <col min="4867" max="4867" width="40.6640625" customWidth="1"/>
    <col min="4868" max="4871" width="9.33203125" customWidth="1"/>
    <col min="5121" max="5121" width="9.33203125" customWidth="1"/>
    <col min="5122" max="5122" width="6.6640625" customWidth="1"/>
    <col min="5123" max="5123" width="40.6640625" customWidth="1"/>
    <col min="5124" max="5127" width="9.33203125" customWidth="1"/>
    <col min="5377" max="5377" width="9.33203125" customWidth="1"/>
    <col min="5378" max="5378" width="6.6640625" customWidth="1"/>
    <col min="5379" max="5379" width="40.6640625" customWidth="1"/>
    <col min="5380" max="5383" width="9.33203125" customWidth="1"/>
    <col min="5633" max="5633" width="9.33203125" customWidth="1"/>
    <col min="5634" max="5634" width="6.6640625" customWidth="1"/>
    <col min="5635" max="5635" width="40.6640625" customWidth="1"/>
    <col min="5636" max="5639" width="9.33203125" customWidth="1"/>
    <col min="5889" max="5889" width="9.33203125" customWidth="1"/>
    <col min="5890" max="5890" width="6.6640625" customWidth="1"/>
    <col min="5891" max="5891" width="40.6640625" customWidth="1"/>
    <col min="5892" max="5895" width="9.33203125" customWidth="1"/>
    <col min="6145" max="6145" width="9.33203125" customWidth="1"/>
    <col min="6146" max="6146" width="6.6640625" customWidth="1"/>
    <col min="6147" max="6147" width="40.6640625" customWidth="1"/>
    <col min="6148" max="6151" width="9.33203125" customWidth="1"/>
    <col min="6401" max="6401" width="9.33203125" customWidth="1"/>
    <col min="6402" max="6402" width="6.6640625" customWidth="1"/>
    <col min="6403" max="6403" width="40.6640625" customWidth="1"/>
    <col min="6404" max="6407" width="9.33203125" customWidth="1"/>
    <col min="6657" max="6657" width="9.33203125" customWidth="1"/>
    <col min="6658" max="6658" width="6.6640625" customWidth="1"/>
    <col min="6659" max="6659" width="40.6640625" customWidth="1"/>
    <col min="6660" max="6663" width="9.33203125" customWidth="1"/>
    <col min="6913" max="6913" width="9.33203125" customWidth="1"/>
    <col min="6914" max="6914" width="6.6640625" customWidth="1"/>
    <col min="6915" max="6915" width="40.6640625" customWidth="1"/>
    <col min="6916" max="6919" width="9.33203125" customWidth="1"/>
    <col min="7169" max="7169" width="9.33203125" customWidth="1"/>
    <col min="7170" max="7170" width="6.6640625" customWidth="1"/>
    <col min="7171" max="7171" width="40.6640625" customWidth="1"/>
    <col min="7172" max="7175" width="9.33203125" customWidth="1"/>
    <col min="7425" max="7425" width="9.33203125" customWidth="1"/>
    <col min="7426" max="7426" width="6.6640625" customWidth="1"/>
    <col min="7427" max="7427" width="40.6640625" customWidth="1"/>
    <col min="7428" max="7431" width="9.33203125" customWidth="1"/>
    <col min="7681" max="7681" width="9.33203125" customWidth="1"/>
    <col min="7682" max="7682" width="6.6640625" customWidth="1"/>
    <col min="7683" max="7683" width="40.6640625" customWidth="1"/>
    <col min="7684" max="7687" width="9.33203125" customWidth="1"/>
    <col min="7937" max="7937" width="9.33203125" customWidth="1"/>
    <col min="7938" max="7938" width="6.6640625" customWidth="1"/>
    <col min="7939" max="7939" width="40.6640625" customWidth="1"/>
    <col min="7940" max="7943" width="9.33203125" customWidth="1"/>
    <col min="8193" max="8193" width="9.33203125" customWidth="1"/>
    <col min="8194" max="8194" width="6.6640625" customWidth="1"/>
    <col min="8195" max="8195" width="40.6640625" customWidth="1"/>
    <col min="8196" max="8199" width="9.33203125" customWidth="1"/>
    <col min="8449" max="8449" width="9.33203125" customWidth="1"/>
    <col min="8450" max="8450" width="6.6640625" customWidth="1"/>
    <col min="8451" max="8451" width="40.6640625" customWidth="1"/>
    <col min="8452" max="8455" width="9.33203125" customWidth="1"/>
    <col min="8705" max="8705" width="9.33203125" customWidth="1"/>
    <col min="8706" max="8706" width="6.6640625" customWidth="1"/>
    <col min="8707" max="8707" width="40.6640625" customWidth="1"/>
    <col min="8708" max="8711" width="9.33203125" customWidth="1"/>
    <col min="8961" max="8961" width="9.33203125" customWidth="1"/>
    <col min="8962" max="8962" width="6.6640625" customWidth="1"/>
    <col min="8963" max="8963" width="40.6640625" customWidth="1"/>
    <col min="8964" max="8967" width="9.33203125" customWidth="1"/>
    <col min="9217" max="9217" width="9.33203125" customWidth="1"/>
    <col min="9218" max="9218" width="6.6640625" customWidth="1"/>
    <col min="9219" max="9219" width="40.6640625" customWidth="1"/>
    <col min="9220" max="9223" width="9.33203125" customWidth="1"/>
    <col min="9473" max="9473" width="9.33203125" customWidth="1"/>
    <col min="9474" max="9474" width="6.6640625" customWidth="1"/>
    <col min="9475" max="9475" width="40.6640625" customWidth="1"/>
    <col min="9476" max="9479" width="9.33203125" customWidth="1"/>
    <col min="9729" max="9729" width="9.33203125" customWidth="1"/>
    <col min="9730" max="9730" width="6.6640625" customWidth="1"/>
    <col min="9731" max="9731" width="40.6640625" customWidth="1"/>
    <col min="9732" max="9735" width="9.33203125" customWidth="1"/>
    <col min="9985" max="9985" width="9.33203125" customWidth="1"/>
    <col min="9986" max="9986" width="6.6640625" customWidth="1"/>
    <col min="9987" max="9987" width="40.6640625" customWidth="1"/>
    <col min="9988" max="9991" width="9.33203125" customWidth="1"/>
    <col min="10241" max="10241" width="9.33203125" customWidth="1"/>
    <col min="10242" max="10242" width="6.6640625" customWidth="1"/>
    <col min="10243" max="10243" width="40.6640625" customWidth="1"/>
    <col min="10244" max="10247" width="9.33203125" customWidth="1"/>
    <col min="10497" max="10497" width="9.33203125" customWidth="1"/>
    <col min="10498" max="10498" width="6.6640625" customWidth="1"/>
    <col min="10499" max="10499" width="40.6640625" customWidth="1"/>
    <col min="10500" max="10503" width="9.33203125" customWidth="1"/>
    <col min="10753" max="10753" width="9.33203125" customWidth="1"/>
    <col min="10754" max="10754" width="6.6640625" customWidth="1"/>
    <col min="10755" max="10755" width="40.6640625" customWidth="1"/>
    <col min="10756" max="10759" width="9.33203125" customWidth="1"/>
    <col min="11009" max="11009" width="9.33203125" customWidth="1"/>
    <col min="11010" max="11010" width="6.6640625" customWidth="1"/>
    <col min="11011" max="11011" width="40.6640625" customWidth="1"/>
    <col min="11012" max="11015" width="9.33203125" customWidth="1"/>
    <col min="11265" max="11265" width="9.33203125" customWidth="1"/>
    <col min="11266" max="11266" width="6.6640625" customWidth="1"/>
    <col min="11267" max="11267" width="40.6640625" customWidth="1"/>
    <col min="11268" max="11271" width="9.33203125" customWidth="1"/>
    <col min="11521" max="11521" width="9.33203125" customWidth="1"/>
    <col min="11522" max="11522" width="6.6640625" customWidth="1"/>
    <col min="11523" max="11523" width="40.6640625" customWidth="1"/>
    <col min="11524" max="11527" width="9.33203125" customWidth="1"/>
    <col min="11777" max="11777" width="9.33203125" customWidth="1"/>
    <col min="11778" max="11778" width="6.6640625" customWidth="1"/>
    <col min="11779" max="11779" width="40.6640625" customWidth="1"/>
    <col min="11780" max="11783" width="9.33203125" customWidth="1"/>
    <col min="12033" max="12033" width="9.33203125" customWidth="1"/>
    <col min="12034" max="12034" width="6.6640625" customWidth="1"/>
    <col min="12035" max="12035" width="40.6640625" customWidth="1"/>
    <col min="12036" max="12039" width="9.33203125" customWidth="1"/>
    <col min="12289" max="12289" width="9.33203125" customWidth="1"/>
    <col min="12290" max="12290" width="6.6640625" customWidth="1"/>
    <col min="12291" max="12291" width="40.6640625" customWidth="1"/>
    <col min="12292" max="12295" width="9.33203125" customWidth="1"/>
    <col min="12545" max="12545" width="9.33203125" customWidth="1"/>
    <col min="12546" max="12546" width="6.6640625" customWidth="1"/>
    <col min="12547" max="12547" width="40.6640625" customWidth="1"/>
    <col min="12548" max="12551" width="9.33203125" customWidth="1"/>
    <col min="12801" max="12801" width="9.33203125" customWidth="1"/>
    <col min="12802" max="12802" width="6.6640625" customWidth="1"/>
    <col min="12803" max="12803" width="40.6640625" customWidth="1"/>
    <col min="12804" max="12807" width="9.33203125" customWidth="1"/>
    <col min="13057" max="13057" width="9.33203125" customWidth="1"/>
    <col min="13058" max="13058" width="6.6640625" customWidth="1"/>
    <col min="13059" max="13059" width="40.6640625" customWidth="1"/>
    <col min="13060" max="13063" width="9.33203125" customWidth="1"/>
    <col min="13313" max="13313" width="9.33203125" customWidth="1"/>
    <col min="13314" max="13314" width="6.6640625" customWidth="1"/>
    <col min="13315" max="13315" width="40.6640625" customWidth="1"/>
    <col min="13316" max="13319" width="9.33203125" customWidth="1"/>
    <col min="13569" max="13569" width="9.33203125" customWidth="1"/>
    <col min="13570" max="13570" width="6.6640625" customWidth="1"/>
    <col min="13571" max="13571" width="40.6640625" customWidth="1"/>
    <col min="13572" max="13575" width="9.33203125" customWidth="1"/>
    <col min="13825" max="13825" width="9.33203125" customWidth="1"/>
    <col min="13826" max="13826" width="6.6640625" customWidth="1"/>
    <col min="13827" max="13827" width="40.6640625" customWidth="1"/>
    <col min="13828" max="13831" width="9.33203125" customWidth="1"/>
    <col min="14081" max="14081" width="9.33203125" customWidth="1"/>
    <col min="14082" max="14082" width="6.6640625" customWidth="1"/>
    <col min="14083" max="14083" width="40.6640625" customWidth="1"/>
    <col min="14084" max="14087" width="9.33203125" customWidth="1"/>
    <col min="14337" max="14337" width="9.33203125" customWidth="1"/>
    <col min="14338" max="14338" width="6.6640625" customWidth="1"/>
    <col min="14339" max="14339" width="40.6640625" customWidth="1"/>
    <col min="14340" max="14343" width="9.33203125" customWidth="1"/>
    <col min="14593" max="14593" width="9.33203125" customWidth="1"/>
    <col min="14594" max="14594" width="6.6640625" customWidth="1"/>
    <col min="14595" max="14595" width="40.6640625" customWidth="1"/>
    <col min="14596" max="14599" width="9.33203125" customWidth="1"/>
    <col min="14849" max="14849" width="9.33203125" customWidth="1"/>
    <col min="14850" max="14850" width="6.6640625" customWidth="1"/>
    <col min="14851" max="14851" width="40.6640625" customWidth="1"/>
    <col min="14852" max="14855" width="9.33203125" customWidth="1"/>
    <col min="15105" max="15105" width="9.33203125" customWidth="1"/>
    <col min="15106" max="15106" width="6.6640625" customWidth="1"/>
    <col min="15107" max="15107" width="40.6640625" customWidth="1"/>
    <col min="15108" max="15111" width="9.33203125" customWidth="1"/>
    <col min="15361" max="15361" width="9.33203125" customWidth="1"/>
    <col min="15362" max="15362" width="6.6640625" customWidth="1"/>
    <col min="15363" max="15363" width="40.6640625" customWidth="1"/>
    <col min="15364" max="15367" width="9.33203125" customWidth="1"/>
    <col min="15617" max="15617" width="9.33203125" customWidth="1"/>
    <col min="15618" max="15618" width="6.6640625" customWidth="1"/>
    <col min="15619" max="15619" width="40.6640625" customWidth="1"/>
    <col min="15620" max="15623" width="9.33203125" customWidth="1"/>
    <col min="15873" max="15873" width="9.33203125" customWidth="1"/>
    <col min="15874" max="15874" width="6.6640625" customWidth="1"/>
    <col min="15875" max="15875" width="40.6640625" customWidth="1"/>
    <col min="15876" max="15879" width="9.33203125" customWidth="1"/>
    <col min="16129" max="16129" width="9.33203125" customWidth="1"/>
    <col min="16130" max="16130" width="6.6640625" customWidth="1"/>
    <col min="16131" max="16131" width="40.6640625" customWidth="1"/>
    <col min="16132" max="16135" width="9.33203125" customWidth="1"/>
  </cols>
  <sheetData>
    <row r="1" spans="1:8" x14ac:dyDescent="0.25">
      <c r="A1" s="22" t="s">
        <v>707</v>
      </c>
      <c r="B1" s="10"/>
      <c r="C1" s="10"/>
      <c r="D1" s="10"/>
      <c r="E1" s="771" t="s">
        <v>708</v>
      </c>
      <c r="F1" s="771"/>
      <c r="G1" s="771"/>
      <c r="H1" s="771"/>
    </row>
    <row r="2" spans="1:8" x14ac:dyDescent="0.25">
      <c r="A2" s="23" t="s">
        <v>0</v>
      </c>
      <c r="B2" s="23"/>
      <c r="C2" s="24"/>
      <c r="D2" s="9" t="s">
        <v>1</v>
      </c>
      <c r="E2" s="9" t="s">
        <v>2</v>
      </c>
      <c r="F2" s="9" t="s">
        <v>3</v>
      </c>
      <c r="G2" s="9" t="s">
        <v>4</v>
      </c>
      <c r="H2" s="9" t="s">
        <v>5</v>
      </c>
    </row>
    <row r="3" spans="1:8" x14ac:dyDescent="0.25">
      <c r="A3" s="7"/>
      <c r="B3" s="7"/>
      <c r="C3" s="20"/>
      <c r="D3" s="5"/>
      <c r="E3" s="6"/>
      <c r="F3" s="6"/>
      <c r="G3" s="5"/>
      <c r="H3" s="5"/>
    </row>
    <row r="4" spans="1:8" x14ac:dyDescent="0.25">
      <c r="A4" s="8"/>
      <c r="B4" s="8"/>
      <c r="C4" s="25"/>
      <c r="D4" s="5"/>
      <c r="E4" s="6"/>
      <c r="F4" s="6"/>
      <c r="G4" s="5"/>
      <c r="H4" s="5"/>
    </row>
    <row r="5" spans="1:8" x14ac:dyDescent="0.25">
      <c r="A5" s="13" t="s">
        <v>709</v>
      </c>
      <c r="B5" s="7"/>
      <c r="C5" s="20"/>
      <c r="D5" s="31" t="s">
        <v>712</v>
      </c>
      <c r="E5" s="6"/>
      <c r="F5" s="6"/>
      <c r="G5" s="5"/>
      <c r="H5" s="38"/>
    </row>
    <row r="6" spans="1:8" ht="39.6" x14ac:dyDescent="0.25">
      <c r="A6" s="7"/>
      <c r="B6" s="13" t="s">
        <v>710</v>
      </c>
      <c r="C6" s="20"/>
      <c r="D6" s="286" t="s">
        <v>5981</v>
      </c>
      <c r="E6" s="11"/>
      <c r="F6" s="6"/>
      <c r="G6" s="5"/>
      <c r="H6" s="38"/>
    </row>
    <row r="7" spans="1:8" x14ac:dyDescent="0.25">
      <c r="A7" s="7"/>
      <c r="B7" s="13"/>
      <c r="C7" s="21" t="s">
        <v>37</v>
      </c>
      <c r="D7" s="287" t="s">
        <v>4426</v>
      </c>
      <c r="E7" s="11" t="s">
        <v>136</v>
      </c>
      <c r="F7" s="6"/>
      <c r="G7" s="91"/>
      <c r="H7" s="89">
        <f>F7*G7</f>
        <v>0</v>
      </c>
    </row>
    <row r="8" spans="1:8" ht="26.4" hidden="1" x14ac:dyDescent="0.25">
      <c r="A8" s="7"/>
      <c r="B8" s="13"/>
      <c r="C8" s="21" t="s">
        <v>39</v>
      </c>
      <c r="D8" s="287" t="s">
        <v>4493</v>
      </c>
      <c r="E8" s="11" t="s">
        <v>136</v>
      </c>
      <c r="F8" s="6"/>
      <c r="G8" s="91"/>
      <c r="H8" s="89">
        <f>F8*G8</f>
        <v>0</v>
      </c>
    </row>
    <row r="9" spans="1:8" ht="39.6" x14ac:dyDescent="0.25">
      <c r="A9" s="7"/>
      <c r="B9" s="13" t="s">
        <v>711</v>
      </c>
      <c r="C9" s="21"/>
      <c r="D9" s="287" t="s">
        <v>5984</v>
      </c>
      <c r="E9" s="27"/>
      <c r="F9" s="6"/>
      <c r="G9" s="91"/>
      <c r="H9" s="38"/>
    </row>
    <row r="10" spans="1:8" x14ac:dyDescent="0.25">
      <c r="A10" s="13"/>
      <c r="B10" s="13"/>
      <c r="C10" s="21" t="s">
        <v>37</v>
      </c>
      <c r="D10" s="287" t="s">
        <v>6498</v>
      </c>
      <c r="E10" s="11" t="s">
        <v>136</v>
      </c>
      <c r="F10" s="6"/>
      <c r="G10" s="91"/>
      <c r="H10" s="89">
        <f>F10*G10</f>
        <v>0</v>
      </c>
    </row>
    <row r="11" spans="1:8" hidden="1" x14ac:dyDescent="0.25">
      <c r="A11" s="7"/>
      <c r="B11" s="13"/>
      <c r="C11" s="21" t="s">
        <v>39</v>
      </c>
      <c r="D11" s="287" t="s">
        <v>4494</v>
      </c>
      <c r="E11" s="11" t="s">
        <v>136</v>
      </c>
      <c r="F11" s="6"/>
      <c r="G11" s="91"/>
      <c r="H11" s="89">
        <f>F11*G11</f>
        <v>0</v>
      </c>
    </row>
    <row r="12" spans="1:8" ht="26.4" x14ac:dyDescent="0.25">
      <c r="A12" s="13" t="s">
        <v>714</v>
      </c>
      <c r="B12" s="13"/>
      <c r="C12" s="21"/>
      <c r="D12" s="31" t="s">
        <v>715</v>
      </c>
      <c r="E12" s="27"/>
      <c r="F12" s="6"/>
      <c r="G12" s="91"/>
      <c r="H12" s="38"/>
    </row>
    <row r="13" spans="1:8" ht="39.6" x14ac:dyDescent="0.25">
      <c r="A13" s="7"/>
      <c r="B13" s="13" t="s">
        <v>716</v>
      </c>
      <c r="C13" s="21"/>
      <c r="D13" s="287" t="s">
        <v>5981</v>
      </c>
      <c r="E13" s="27"/>
      <c r="F13" s="6"/>
      <c r="G13" s="91"/>
      <c r="H13" s="38"/>
    </row>
    <row r="14" spans="1:8" ht="26.4" hidden="1" x14ac:dyDescent="0.25">
      <c r="A14" s="7"/>
      <c r="B14" s="13"/>
      <c r="C14" s="21" t="s">
        <v>37</v>
      </c>
      <c r="D14" s="287" t="s">
        <v>4492</v>
      </c>
      <c r="E14" s="11" t="s">
        <v>136</v>
      </c>
      <c r="F14" s="6"/>
      <c r="G14" s="91"/>
      <c r="H14" s="89">
        <f>F14*G14</f>
        <v>0</v>
      </c>
    </row>
    <row r="15" spans="1:8" ht="26.4" hidden="1" x14ac:dyDescent="0.25">
      <c r="A15" s="7"/>
      <c r="B15" s="13"/>
      <c r="C15" s="21" t="s">
        <v>39</v>
      </c>
      <c r="D15" s="287" t="s">
        <v>4493</v>
      </c>
      <c r="E15" s="11" t="s">
        <v>136</v>
      </c>
      <c r="F15" s="6"/>
      <c r="G15" s="91"/>
      <c r="H15" s="89">
        <f>F15*G15</f>
        <v>0</v>
      </c>
    </row>
    <row r="16" spans="1:8" ht="26.4" hidden="1" x14ac:dyDescent="0.25">
      <c r="A16" s="7"/>
      <c r="B16" s="13" t="s">
        <v>717</v>
      </c>
      <c r="C16" s="21"/>
      <c r="D16" s="287" t="s">
        <v>4495</v>
      </c>
      <c r="E16" s="27"/>
      <c r="F16" s="6"/>
      <c r="G16" s="91"/>
      <c r="H16" s="38"/>
    </row>
    <row r="17" spans="1:8" hidden="1" x14ac:dyDescent="0.25">
      <c r="A17" s="13"/>
      <c r="B17" s="13"/>
      <c r="C17" s="21" t="s">
        <v>37</v>
      </c>
      <c r="D17" s="287" t="s">
        <v>4494</v>
      </c>
      <c r="E17" s="11" t="s">
        <v>136</v>
      </c>
      <c r="F17" s="6"/>
      <c r="G17" s="91"/>
      <c r="H17" s="89">
        <f>F17*G17</f>
        <v>0</v>
      </c>
    </row>
    <row r="18" spans="1:8" hidden="1" x14ac:dyDescent="0.25">
      <c r="A18" s="13"/>
      <c r="B18" s="13"/>
      <c r="C18" s="21" t="s">
        <v>39</v>
      </c>
      <c r="D18" s="287" t="s">
        <v>4494</v>
      </c>
      <c r="E18" s="11" t="s">
        <v>136</v>
      </c>
      <c r="F18" s="6"/>
      <c r="G18" s="91"/>
      <c r="H18" s="89">
        <f>F18*G18</f>
        <v>0</v>
      </c>
    </row>
    <row r="19" spans="1:8" hidden="1" x14ac:dyDescent="0.25">
      <c r="A19" s="13" t="s">
        <v>719</v>
      </c>
      <c r="B19" s="13"/>
      <c r="C19" s="21"/>
      <c r="D19" s="31" t="s">
        <v>718</v>
      </c>
      <c r="E19" s="27"/>
      <c r="F19" s="6"/>
      <c r="G19" s="91"/>
      <c r="H19" s="38"/>
    </row>
    <row r="20" spans="1:8" ht="26.4" hidden="1" x14ac:dyDescent="0.25">
      <c r="A20" s="7"/>
      <c r="B20" s="13" t="s">
        <v>720</v>
      </c>
      <c r="C20" s="21"/>
      <c r="D20" s="287" t="s">
        <v>4496</v>
      </c>
      <c r="E20" s="27"/>
      <c r="F20" s="6"/>
      <c r="G20" s="91"/>
      <c r="H20" s="38"/>
    </row>
    <row r="21" spans="1:8" ht="26.4" hidden="1" x14ac:dyDescent="0.25">
      <c r="A21" s="13"/>
      <c r="B21" s="13"/>
      <c r="C21" s="21" t="s">
        <v>37</v>
      </c>
      <c r="D21" s="287" t="s">
        <v>4492</v>
      </c>
      <c r="E21" s="11" t="s">
        <v>136</v>
      </c>
      <c r="F21" s="6"/>
      <c r="G21" s="91"/>
      <c r="H21" s="89">
        <f>F21*G21</f>
        <v>0</v>
      </c>
    </row>
    <row r="22" spans="1:8" ht="26.4" hidden="1" x14ac:dyDescent="0.25">
      <c r="A22" s="13"/>
      <c r="B22" s="13"/>
      <c r="C22" s="21" t="s">
        <v>39</v>
      </c>
      <c r="D22" s="287" t="s">
        <v>4493</v>
      </c>
      <c r="E22" s="11" t="s">
        <v>136</v>
      </c>
      <c r="F22" s="6"/>
      <c r="G22" s="91"/>
      <c r="H22" s="89">
        <f>F22*G22</f>
        <v>0</v>
      </c>
    </row>
    <row r="23" spans="1:8" ht="26.4" hidden="1" x14ac:dyDescent="0.25">
      <c r="A23" s="7"/>
      <c r="B23" s="13" t="s">
        <v>721</v>
      </c>
      <c r="C23" s="21"/>
      <c r="D23" s="287" t="s">
        <v>4496</v>
      </c>
      <c r="E23" s="27"/>
      <c r="F23" s="6"/>
      <c r="G23" s="91"/>
      <c r="H23" s="38"/>
    </row>
    <row r="24" spans="1:8" hidden="1" x14ac:dyDescent="0.25">
      <c r="A24" s="7"/>
      <c r="B24" s="13"/>
      <c r="C24" s="21" t="s">
        <v>37</v>
      </c>
      <c r="D24" s="287" t="s">
        <v>4494</v>
      </c>
      <c r="E24" s="11" t="s">
        <v>136</v>
      </c>
      <c r="F24" s="6"/>
      <c r="G24" s="91"/>
      <c r="H24" s="89">
        <f>F24*G24</f>
        <v>0</v>
      </c>
    </row>
    <row r="25" spans="1:8" hidden="1" x14ac:dyDescent="0.25">
      <c r="A25" s="7"/>
      <c r="B25" s="13"/>
      <c r="C25" s="21" t="s">
        <v>39</v>
      </c>
      <c r="D25" s="287" t="s">
        <v>4494</v>
      </c>
      <c r="E25" s="11" t="s">
        <v>136</v>
      </c>
      <c r="F25" s="6"/>
      <c r="G25" s="91"/>
      <c r="H25" s="89">
        <f>F25*G25</f>
        <v>0</v>
      </c>
    </row>
    <row r="26" spans="1:8" x14ac:dyDescent="0.25">
      <c r="A26" s="7"/>
      <c r="B26" s="13"/>
      <c r="C26" s="21" t="s">
        <v>37</v>
      </c>
      <c r="D26" s="287" t="s">
        <v>4426</v>
      </c>
      <c r="E26" s="11" t="s">
        <v>136</v>
      </c>
      <c r="F26" s="6"/>
      <c r="G26" s="91"/>
      <c r="H26" s="89">
        <f>F26*G26</f>
        <v>0</v>
      </c>
    </row>
    <row r="27" spans="1:8" ht="26.4" x14ac:dyDescent="0.25">
      <c r="A27" s="13" t="s">
        <v>722</v>
      </c>
      <c r="B27" s="13"/>
      <c r="C27" s="21"/>
      <c r="D27" s="32" t="s">
        <v>723</v>
      </c>
      <c r="E27" s="27"/>
      <c r="F27" s="6"/>
      <c r="G27" s="91"/>
      <c r="H27" s="38"/>
    </row>
    <row r="28" spans="1:8" ht="15.6" x14ac:dyDescent="0.25">
      <c r="A28" s="7"/>
      <c r="B28" s="13" t="s">
        <v>724</v>
      </c>
      <c r="C28" s="21"/>
      <c r="D28" s="33" t="s">
        <v>731</v>
      </c>
      <c r="E28" s="27" t="s">
        <v>426</v>
      </c>
      <c r="F28" s="6"/>
      <c r="G28" s="91"/>
      <c r="H28" s="89">
        <f>F28*G28</f>
        <v>0</v>
      </c>
    </row>
    <row r="29" spans="1:8" ht="15.6" hidden="1" x14ac:dyDescent="0.25">
      <c r="A29" s="7"/>
      <c r="B29" s="13" t="s">
        <v>725</v>
      </c>
      <c r="C29" s="21"/>
      <c r="D29" s="33" t="s">
        <v>732</v>
      </c>
      <c r="E29" s="27" t="s">
        <v>426</v>
      </c>
      <c r="F29" s="6"/>
      <c r="G29" s="91"/>
      <c r="H29" s="89">
        <f>F29*G29</f>
        <v>0</v>
      </c>
    </row>
    <row r="30" spans="1:8" ht="15.6" hidden="1" x14ac:dyDescent="0.25">
      <c r="A30" s="7"/>
      <c r="B30" s="13" t="s">
        <v>726</v>
      </c>
      <c r="C30" s="21"/>
      <c r="D30" s="33" t="s">
        <v>733</v>
      </c>
      <c r="E30" s="27" t="s">
        <v>426</v>
      </c>
      <c r="F30" s="6"/>
      <c r="G30" s="91"/>
      <c r="H30" s="89">
        <f>F30*G30</f>
        <v>0</v>
      </c>
    </row>
    <row r="31" spans="1:8" ht="26.4" hidden="1" x14ac:dyDescent="0.25">
      <c r="A31" s="7"/>
      <c r="B31" s="13" t="s">
        <v>727</v>
      </c>
      <c r="C31" s="21"/>
      <c r="D31" s="33" t="s">
        <v>734</v>
      </c>
      <c r="E31" s="27" t="s">
        <v>426</v>
      </c>
      <c r="F31" s="6"/>
      <c r="G31" s="91"/>
      <c r="H31" s="89">
        <f>F31*G31</f>
        <v>0</v>
      </c>
    </row>
    <row r="32" spans="1:8" hidden="1" x14ac:dyDescent="0.25">
      <c r="A32" s="7"/>
      <c r="B32" s="13" t="s">
        <v>728</v>
      </c>
      <c r="C32" s="21"/>
      <c r="D32" s="287" t="s">
        <v>735</v>
      </c>
      <c r="E32" s="27"/>
      <c r="F32" s="6"/>
      <c r="G32" s="91"/>
      <c r="H32" s="38"/>
    </row>
    <row r="33" spans="1:8" ht="15.6" hidden="1" x14ac:dyDescent="0.25">
      <c r="A33" s="7"/>
      <c r="B33" s="13"/>
      <c r="C33" s="21" t="s">
        <v>37</v>
      </c>
      <c r="D33" s="287" t="s">
        <v>4497</v>
      </c>
      <c r="E33" s="27" t="s">
        <v>426</v>
      </c>
      <c r="F33" s="6"/>
      <c r="G33" s="91"/>
      <c r="H33" s="89">
        <f>F33*G33</f>
        <v>0</v>
      </c>
    </row>
    <row r="34" spans="1:8" ht="15.6" hidden="1" x14ac:dyDescent="0.25">
      <c r="A34" s="7"/>
      <c r="B34" s="13"/>
      <c r="C34" s="21" t="s">
        <v>39</v>
      </c>
      <c r="D34" s="287" t="s">
        <v>4498</v>
      </c>
      <c r="E34" s="27" t="s">
        <v>426</v>
      </c>
      <c r="F34" s="6"/>
      <c r="G34" s="91"/>
      <c r="H34" s="89">
        <f>F34*G34</f>
        <v>0</v>
      </c>
    </row>
    <row r="35" spans="1:8" ht="26.4" hidden="1" x14ac:dyDescent="0.25">
      <c r="A35" s="7"/>
      <c r="B35" s="13" t="s">
        <v>729</v>
      </c>
      <c r="C35" s="21"/>
      <c r="D35" s="287" t="s">
        <v>736</v>
      </c>
      <c r="E35" s="27" t="s">
        <v>426</v>
      </c>
      <c r="F35" s="6"/>
      <c r="G35" s="91"/>
      <c r="H35" s="89">
        <f>F35*G35</f>
        <v>0</v>
      </c>
    </row>
    <row r="36" spans="1:8" ht="26.4" hidden="1" x14ac:dyDescent="0.25">
      <c r="A36" s="13"/>
      <c r="B36" s="13" t="s">
        <v>730</v>
      </c>
      <c r="C36" s="21"/>
      <c r="D36" s="287" t="s">
        <v>4499</v>
      </c>
      <c r="E36" s="27" t="s">
        <v>423</v>
      </c>
      <c r="F36" s="6"/>
      <c r="G36" s="91"/>
      <c r="H36" s="89">
        <f>F36*G36</f>
        <v>0</v>
      </c>
    </row>
    <row r="37" spans="1:8" ht="26.4" hidden="1" x14ac:dyDescent="0.25">
      <c r="A37" s="13" t="s">
        <v>737</v>
      </c>
      <c r="B37" s="13"/>
      <c r="C37" s="21"/>
      <c r="D37" s="31" t="s">
        <v>738</v>
      </c>
      <c r="E37" s="27"/>
      <c r="F37" s="6"/>
      <c r="G37" s="91"/>
      <c r="H37" s="38"/>
    </row>
    <row r="38" spans="1:8" ht="15.6" hidden="1" x14ac:dyDescent="0.25">
      <c r="A38" s="7"/>
      <c r="B38" s="13" t="s">
        <v>739</v>
      </c>
      <c r="C38" s="21"/>
      <c r="D38" s="287" t="s">
        <v>4500</v>
      </c>
      <c r="E38" s="27" t="s">
        <v>426</v>
      </c>
      <c r="F38" s="6"/>
      <c r="G38" s="91"/>
      <c r="H38" s="89">
        <f>F38*G38</f>
        <v>0</v>
      </c>
    </row>
    <row r="39" spans="1:8" ht="26.4" hidden="1" x14ac:dyDescent="0.25">
      <c r="A39" s="13"/>
      <c r="B39" s="13" t="s">
        <v>740</v>
      </c>
      <c r="C39" s="21"/>
      <c r="D39" s="287" t="s">
        <v>4501</v>
      </c>
      <c r="E39" s="27" t="s">
        <v>426</v>
      </c>
      <c r="F39" s="6"/>
      <c r="G39" s="91"/>
      <c r="H39" s="89">
        <f>F39*G39</f>
        <v>0</v>
      </c>
    </row>
    <row r="40" spans="1:8" ht="26.4" x14ac:dyDescent="0.25">
      <c r="A40" s="13" t="s">
        <v>741</v>
      </c>
      <c r="B40" s="13"/>
      <c r="C40" s="21"/>
      <c r="D40" s="31" t="s">
        <v>742</v>
      </c>
      <c r="E40" s="27"/>
      <c r="F40" s="6"/>
      <c r="G40" s="91"/>
      <c r="H40" s="38"/>
    </row>
    <row r="41" spans="1:8" ht="26.4" x14ac:dyDescent="0.25">
      <c r="A41" s="7"/>
      <c r="B41" s="13" t="s">
        <v>743</v>
      </c>
      <c r="C41" s="21"/>
      <c r="D41" s="287" t="s">
        <v>6499</v>
      </c>
      <c r="E41" s="17" t="s">
        <v>429</v>
      </c>
      <c r="F41" s="6"/>
      <c r="G41" s="91"/>
      <c r="H41" s="89">
        <f>F41*G41</f>
        <v>0</v>
      </c>
    </row>
    <row r="42" spans="1:8" hidden="1" x14ac:dyDescent="0.25">
      <c r="A42" s="7"/>
      <c r="B42" s="13" t="s">
        <v>744</v>
      </c>
      <c r="C42" s="21"/>
      <c r="D42" s="287" t="s">
        <v>4502</v>
      </c>
      <c r="E42" s="17" t="s">
        <v>429</v>
      </c>
      <c r="F42" s="6"/>
      <c r="G42" s="91"/>
      <c r="H42" s="89">
        <f>F42*G42</f>
        <v>0</v>
      </c>
    </row>
    <row r="43" spans="1:8" ht="26.4" x14ac:dyDescent="0.25">
      <c r="A43" s="7"/>
      <c r="B43" s="13" t="s">
        <v>745</v>
      </c>
      <c r="C43" s="21"/>
      <c r="D43" s="287" t="s">
        <v>6500</v>
      </c>
      <c r="E43" s="11" t="s">
        <v>136</v>
      </c>
      <c r="F43" s="6"/>
      <c r="G43" s="91"/>
      <c r="H43" s="89">
        <f>F43*G43</f>
        <v>0</v>
      </c>
    </row>
    <row r="44" spans="1:8" x14ac:dyDescent="0.25">
      <c r="A44" s="7"/>
      <c r="B44" s="13" t="s">
        <v>746</v>
      </c>
      <c r="C44" s="21"/>
      <c r="D44" s="287" t="s">
        <v>6501</v>
      </c>
      <c r="E44" s="17" t="s">
        <v>429</v>
      </c>
      <c r="F44" s="6"/>
      <c r="G44" s="91"/>
      <c r="H44" s="89">
        <f>F44*G44</f>
        <v>0</v>
      </c>
    </row>
    <row r="45" spans="1:8" hidden="1" x14ac:dyDescent="0.25">
      <c r="A45" s="7"/>
      <c r="B45" s="13" t="s">
        <v>747</v>
      </c>
      <c r="C45" s="21"/>
      <c r="D45" s="287" t="s">
        <v>748</v>
      </c>
      <c r="E45" s="27"/>
      <c r="F45" s="6"/>
      <c r="G45" s="91"/>
      <c r="H45" s="38"/>
    </row>
    <row r="46" spans="1:8" hidden="1" x14ac:dyDescent="0.25">
      <c r="A46" s="7"/>
      <c r="B46" s="13"/>
      <c r="C46" s="21" t="s">
        <v>37</v>
      </c>
      <c r="D46" s="287" t="s">
        <v>4503</v>
      </c>
      <c r="E46" s="17" t="s">
        <v>429</v>
      </c>
      <c r="F46" s="6"/>
      <c r="G46" s="91"/>
      <c r="H46" s="89">
        <f>F46*G46</f>
        <v>0</v>
      </c>
    </row>
    <row r="47" spans="1:8" hidden="1" x14ac:dyDescent="0.25">
      <c r="A47" s="7"/>
      <c r="B47" s="13"/>
      <c r="C47" s="21" t="s">
        <v>39</v>
      </c>
      <c r="D47" s="287" t="s">
        <v>4503</v>
      </c>
      <c r="E47" s="11" t="s">
        <v>136</v>
      </c>
      <c r="F47" s="6"/>
      <c r="G47" s="91"/>
      <c r="H47" s="89">
        <f>F47*G47</f>
        <v>0</v>
      </c>
    </row>
    <row r="48" spans="1:8" ht="26.4" hidden="1" x14ac:dyDescent="0.25">
      <c r="A48" s="13" t="s">
        <v>749</v>
      </c>
      <c r="B48" s="13"/>
      <c r="C48" s="21"/>
      <c r="D48" s="288" t="s">
        <v>750</v>
      </c>
      <c r="E48" s="27"/>
      <c r="F48" s="6"/>
      <c r="G48" s="91"/>
      <c r="H48" s="38"/>
    </row>
    <row r="49" spans="1:8" ht="26.4" hidden="1" x14ac:dyDescent="0.25">
      <c r="A49" s="7"/>
      <c r="B49" s="13" t="s">
        <v>751</v>
      </c>
      <c r="C49" s="21"/>
      <c r="D49" s="287" t="s">
        <v>4504</v>
      </c>
      <c r="E49" s="27"/>
      <c r="F49" s="6"/>
      <c r="G49" s="91"/>
      <c r="H49" s="38"/>
    </row>
    <row r="50" spans="1:8" ht="26.4" hidden="1" x14ac:dyDescent="0.25">
      <c r="A50" s="7"/>
      <c r="B50" s="13"/>
      <c r="C50" s="21" t="s">
        <v>37</v>
      </c>
      <c r="D50" s="287" t="s">
        <v>4505</v>
      </c>
      <c r="E50" s="17" t="s">
        <v>429</v>
      </c>
      <c r="F50" s="6"/>
      <c r="G50" s="91"/>
      <c r="H50" s="89">
        <f>F50*G50</f>
        <v>0</v>
      </c>
    </row>
    <row r="51" spans="1:8" ht="26.4" hidden="1" x14ac:dyDescent="0.25">
      <c r="A51" s="7"/>
      <c r="B51" s="13"/>
      <c r="C51" s="21" t="s">
        <v>39</v>
      </c>
      <c r="D51" s="287" t="s">
        <v>4506</v>
      </c>
      <c r="E51" s="17" t="s">
        <v>429</v>
      </c>
      <c r="F51" s="6"/>
      <c r="G51" s="91"/>
      <c r="H51" s="89">
        <f>F51*G51</f>
        <v>0</v>
      </c>
    </row>
    <row r="52" spans="1:8" ht="26.4" hidden="1" x14ac:dyDescent="0.25">
      <c r="A52" s="7"/>
      <c r="B52" s="13" t="s">
        <v>752</v>
      </c>
      <c r="C52" s="21"/>
      <c r="D52" s="287" t="s">
        <v>4507</v>
      </c>
      <c r="E52" s="27"/>
      <c r="F52" s="6"/>
      <c r="G52" s="91"/>
      <c r="H52" s="38"/>
    </row>
    <row r="53" spans="1:8" hidden="1" x14ac:dyDescent="0.25">
      <c r="A53" s="13"/>
      <c r="B53" s="13"/>
      <c r="C53" s="21" t="s">
        <v>37</v>
      </c>
      <c r="D53" s="287" t="s">
        <v>4508</v>
      </c>
      <c r="E53" s="17" t="s">
        <v>429</v>
      </c>
      <c r="F53" s="6"/>
      <c r="G53" s="91"/>
      <c r="H53" s="89">
        <f>F53*G53</f>
        <v>0</v>
      </c>
    </row>
    <row r="54" spans="1:8" hidden="1" x14ac:dyDescent="0.25">
      <c r="A54" s="7"/>
      <c r="B54" s="13"/>
      <c r="C54" s="21" t="s">
        <v>39</v>
      </c>
      <c r="D54" s="287" t="s">
        <v>4508</v>
      </c>
      <c r="E54" s="17" t="s">
        <v>429</v>
      </c>
      <c r="F54" s="6"/>
      <c r="G54" s="91"/>
      <c r="H54" s="89">
        <f>F54*G54</f>
        <v>0</v>
      </c>
    </row>
    <row r="55" spans="1:8" ht="26.4" hidden="1" x14ac:dyDescent="0.25">
      <c r="A55" s="7"/>
      <c r="B55" s="13" t="s">
        <v>753</v>
      </c>
      <c r="C55" s="21"/>
      <c r="D55" s="287" t="s">
        <v>4509</v>
      </c>
      <c r="E55" s="27"/>
      <c r="F55" s="6"/>
      <c r="G55" s="91"/>
      <c r="H55" s="38"/>
    </row>
    <row r="56" spans="1:8" hidden="1" x14ac:dyDescent="0.25">
      <c r="A56" s="13"/>
      <c r="B56" s="13"/>
      <c r="C56" s="21" t="s">
        <v>37</v>
      </c>
      <c r="D56" s="287" t="s">
        <v>4508</v>
      </c>
      <c r="E56" s="17" t="s">
        <v>429</v>
      </c>
      <c r="F56" s="6"/>
      <c r="G56" s="91"/>
      <c r="H56" s="89">
        <f>F56*G56</f>
        <v>0</v>
      </c>
    </row>
    <row r="57" spans="1:8" hidden="1" x14ac:dyDescent="0.25">
      <c r="A57" s="13"/>
      <c r="B57" s="13"/>
      <c r="C57" s="21" t="s">
        <v>39</v>
      </c>
      <c r="D57" s="287" t="s">
        <v>4508</v>
      </c>
      <c r="E57" s="17" t="s">
        <v>429</v>
      </c>
      <c r="F57" s="6"/>
      <c r="G57" s="91"/>
      <c r="H57" s="89">
        <f>F57*G57</f>
        <v>0</v>
      </c>
    </row>
    <row r="58" spans="1:8" hidden="1" x14ac:dyDescent="0.25">
      <c r="A58" s="13"/>
      <c r="B58" s="13" t="s">
        <v>754</v>
      </c>
      <c r="C58" s="21"/>
      <c r="D58" s="287" t="s">
        <v>755</v>
      </c>
      <c r="E58" s="27"/>
      <c r="F58" s="6"/>
      <c r="G58" s="91"/>
      <c r="H58" s="38"/>
    </row>
    <row r="59" spans="1:8" ht="26.4" hidden="1" x14ac:dyDescent="0.25">
      <c r="A59" s="13"/>
      <c r="B59" s="13"/>
      <c r="C59" s="21" t="s">
        <v>37</v>
      </c>
      <c r="D59" s="287" t="s">
        <v>4510</v>
      </c>
      <c r="E59" s="17" t="s">
        <v>429</v>
      </c>
      <c r="F59" s="6"/>
      <c r="G59" s="91"/>
      <c r="H59" s="89">
        <f>F59*G59</f>
        <v>0</v>
      </c>
    </row>
    <row r="60" spans="1:8" ht="26.4" hidden="1" x14ac:dyDescent="0.25">
      <c r="A60" s="13"/>
      <c r="B60" s="13"/>
      <c r="C60" s="21" t="s">
        <v>39</v>
      </c>
      <c r="D60" s="287" t="s">
        <v>4510</v>
      </c>
      <c r="E60" s="17" t="s">
        <v>429</v>
      </c>
      <c r="F60" s="6"/>
      <c r="G60" s="91"/>
      <c r="H60" s="89">
        <f>F60*G60</f>
        <v>0</v>
      </c>
    </row>
    <row r="61" spans="1:8" ht="26.4" hidden="1" x14ac:dyDescent="0.25">
      <c r="A61" s="13" t="s">
        <v>756</v>
      </c>
      <c r="B61" s="13"/>
      <c r="C61" s="21"/>
      <c r="D61" s="288" t="s">
        <v>4511</v>
      </c>
      <c r="E61" s="27"/>
      <c r="F61" s="6"/>
      <c r="G61" s="91"/>
      <c r="H61" s="38"/>
    </row>
    <row r="62" spans="1:8" ht="26.4" hidden="1" x14ac:dyDescent="0.25">
      <c r="A62" s="13"/>
      <c r="B62" s="13" t="s">
        <v>757</v>
      </c>
      <c r="C62" s="21"/>
      <c r="D62" s="287" t="s">
        <v>4512</v>
      </c>
      <c r="E62" s="17" t="s">
        <v>429</v>
      </c>
      <c r="F62" s="6"/>
      <c r="G62" s="91"/>
      <c r="H62" s="89">
        <f>F62*G62</f>
        <v>0</v>
      </c>
    </row>
    <row r="63" spans="1:8" ht="26.4" hidden="1" x14ac:dyDescent="0.25">
      <c r="A63" s="13"/>
      <c r="B63" s="13" t="s">
        <v>758</v>
      </c>
      <c r="C63" s="21"/>
      <c r="D63" s="287" t="s">
        <v>4512</v>
      </c>
      <c r="E63" s="17" t="s">
        <v>429</v>
      </c>
      <c r="F63" s="6"/>
      <c r="G63" s="91"/>
      <c r="H63" s="89">
        <f>F63*G63</f>
        <v>0</v>
      </c>
    </row>
    <row r="64" spans="1:8" ht="26.4" hidden="1" x14ac:dyDescent="0.25">
      <c r="A64" s="13"/>
      <c r="B64" s="13" t="s">
        <v>759</v>
      </c>
      <c r="C64" s="21"/>
      <c r="D64" s="287" t="s">
        <v>4512</v>
      </c>
      <c r="E64" s="17" t="s">
        <v>429</v>
      </c>
      <c r="F64" s="6"/>
      <c r="G64" s="91"/>
      <c r="H64" s="89">
        <f>F64*G64</f>
        <v>0</v>
      </c>
    </row>
    <row r="65" spans="1:8" hidden="1" x14ac:dyDescent="0.25">
      <c r="A65" s="13"/>
      <c r="B65" s="13" t="s">
        <v>760</v>
      </c>
      <c r="C65" s="21"/>
      <c r="D65" s="287" t="s">
        <v>4491</v>
      </c>
      <c r="E65" s="17" t="s">
        <v>429</v>
      </c>
      <c r="F65" s="6"/>
      <c r="G65" s="91"/>
      <c r="H65" s="89">
        <f>F65*G65</f>
        <v>0</v>
      </c>
    </row>
    <row r="66" spans="1:8" ht="39.6" hidden="1" x14ac:dyDescent="0.25">
      <c r="A66" s="13" t="s">
        <v>761</v>
      </c>
      <c r="B66" s="13"/>
      <c r="C66" s="21"/>
      <c r="D66" s="289" t="s">
        <v>4513</v>
      </c>
      <c r="E66" s="27"/>
      <c r="F66" s="6"/>
      <c r="G66" s="91"/>
      <c r="H66" s="38"/>
    </row>
    <row r="67" spans="1:8" ht="26.4" hidden="1" x14ac:dyDescent="0.25">
      <c r="A67" s="13"/>
      <c r="B67" s="13" t="s">
        <v>762</v>
      </c>
      <c r="C67" s="21"/>
      <c r="D67" s="287" t="s">
        <v>4512</v>
      </c>
      <c r="E67" s="17" t="s">
        <v>429</v>
      </c>
      <c r="F67" s="6"/>
      <c r="G67" s="91"/>
      <c r="H67" s="89">
        <f>F67*G67</f>
        <v>0</v>
      </c>
    </row>
    <row r="68" spans="1:8" ht="26.4" hidden="1" x14ac:dyDescent="0.25">
      <c r="A68" s="13"/>
      <c r="B68" s="13" t="s">
        <v>763</v>
      </c>
      <c r="C68" s="21"/>
      <c r="D68" s="287" t="s">
        <v>4512</v>
      </c>
      <c r="E68" s="17" t="s">
        <v>429</v>
      </c>
      <c r="F68" s="6"/>
      <c r="G68" s="91"/>
      <c r="H68" s="89">
        <f>F68*G68</f>
        <v>0</v>
      </c>
    </row>
    <row r="69" spans="1:8" ht="26.4" hidden="1" x14ac:dyDescent="0.25">
      <c r="A69" s="13"/>
      <c r="B69" s="13" t="s">
        <v>764</v>
      </c>
      <c r="C69" s="21"/>
      <c r="D69" s="287" t="s">
        <v>4512</v>
      </c>
      <c r="E69" s="17" t="s">
        <v>429</v>
      </c>
      <c r="F69" s="6"/>
      <c r="G69" s="91"/>
      <c r="H69" s="89">
        <f>F69*G69</f>
        <v>0</v>
      </c>
    </row>
    <row r="70" spans="1:8" hidden="1" x14ac:dyDescent="0.25">
      <c r="A70" s="7"/>
      <c r="B70" s="13" t="s">
        <v>765</v>
      </c>
      <c r="C70" s="21"/>
      <c r="D70" s="287" t="s">
        <v>4491</v>
      </c>
      <c r="E70" s="17" t="s">
        <v>429</v>
      </c>
      <c r="F70" s="6"/>
      <c r="G70" s="38"/>
      <c r="H70" s="89">
        <f>F70*G70</f>
        <v>0</v>
      </c>
    </row>
    <row r="71" spans="1:8" x14ac:dyDescent="0.25">
      <c r="A71" s="7"/>
      <c r="B71" s="13"/>
      <c r="C71" s="21"/>
      <c r="D71" s="15"/>
      <c r="E71" s="27"/>
      <c r="F71" s="6"/>
      <c r="G71" s="5"/>
      <c r="H71" s="38"/>
    </row>
    <row r="72" spans="1:8" x14ac:dyDescent="0.25">
      <c r="A72" s="7"/>
      <c r="B72" s="13"/>
      <c r="C72" s="21"/>
      <c r="D72" s="15"/>
      <c r="E72" s="27"/>
      <c r="F72" s="6"/>
      <c r="G72" s="5"/>
      <c r="H72" s="38"/>
    </row>
    <row r="73" spans="1:8" x14ac:dyDescent="0.25">
      <c r="A73" s="7"/>
      <c r="B73" s="13"/>
      <c r="C73" s="21"/>
      <c r="D73" s="30"/>
      <c r="E73" s="27"/>
      <c r="F73" s="6"/>
      <c r="G73" s="5"/>
      <c r="H73" s="38"/>
    </row>
    <row r="74" spans="1:8" x14ac:dyDescent="0.25">
      <c r="A74" s="2" t="s">
        <v>34</v>
      </c>
      <c r="B74" s="4"/>
      <c r="C74" s="14"/>
      <c r="D74" s="3"/>
      <c r="E74" s="179"/>
      <c r="F74" s="4"/>
      <c r="G74" s="4"/>
      <c r="H74" s="156">
        <f>SUM(H5:H73)</f>
        <v>0</v>
      </c>
    </row>
    <row r="1048475" spans="5:5" x14ac:dyDescent="0.25">
      <c r="E1048475" s="11"/>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85ECD-F7DA-4C88-8D49-4F81E9221185}">
  <dimension ref="A1:I10485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9" ht="48" customHeight="1" x14ac:dyDescent="0.25">
      <c r="A1" s="39" t="s">
        <v>766</v>
      </c>
      <c r="B1" s="40"/>
      <c r="C1" s="40"/>
      <c r="D1" s="40"/>
      <c r="E1" s="774" t="s">
        <v>767</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x14ac:dyDescent="0.25">
      <c r="A5" s="48" t="s">
        <v>768</v>
      </c>
      <c r="B5" s="44"/>
      <c r="C5" s="46"/>
      <c r="D5" s="157" t="s">
        <v>927</v>
      </c>
      <c r="E5" s="6"/>
      <c r="F5" s="6"/>
      <c r="G5" s="6"/>
      <c r="H5" s="89"/>
    </row>
    <row r="6" spans="1:9" ht="39.6" x14ac:dyDescent="0.25">
      <c r="A6" s="44"/>
      <c r="B6" s="48" t="s">
        <v>769</v>
      </c>
      <c r="C6" s="46"/>
      <c r="D6" s="290" t="s">
        <v>4514</v>
      </c>
      <c r="E6" s="11"/>
      <c r="F6" s="6"/>
      <c r="G6" s="6"/>
      <c r="H6" s="89"/>
      <c r="I6" s="307" t="s">
        <v>5398</v>
      </c>
    </row>
    <row r="7" spans="1:9" x14ac:dyDescent="0.25">
      <c r="A7" s="44"/>
      <c r="B7" s="48"/>
      <c r="C7" s="53" t="s">
        <v>37</v>
      </c>
      <c r="D7" s="290" t="s">
        <v>4494</v>
      </c>
      <c r="E7" s="11" t="s">
        <v>136</v>
      </c>
      <c r="F7" s="46"/>
      <c r="G7" s="94"/>
      <c r="H7" s="89">
        <f>F7*G7</f>
        <v>0</v>
      </c>
      <c r="I7" s="307" t="s">
        <v>5398</v>
      </c>
    </row>
    <row r="8" spans="1:9" x14ac:dyDescent="0.25">
      <c r="A8" s="44"/>
      <c r="B8" s="48"/>
      <c r="C8" s="53" t="s">
        <v>39</v>
      </c>
      <c r="D8" s="290" t="s">
        <v>4494</v>
      </c>
      <c r="E8" s="11" t="s">
        <v>136</v>
      </c>
      <c r="F8" s="46"/>
      <c r="G8" s="94"/>
      <c r="H8" s="89">
        <f>F8*G8</f>
        <v>0</v>
      </c>
      <c r="I8" s="307" t="s">
        <v>5398</v>
      </c>
    </row>
    <row r="9" spans="1:9" ht="39.6" x14ac:dyDescent="0.25">
      <c r="A9" s="44"/>
      <c r="B9" s="48" t="s">
        <v>770</v>
      </c>
      <c r="C9" s="53"/>
      <c r="D9" s="290" t="s">
        <v>4515</v>
      </c>
      <c r="E9" s="27"/>
      <c r="F9" s="6"/>
      <c r="G9" s="95"/>
      <c r="H9" s="89"/>
      <c r="I9" s="307" t="s">
        <v>5398</v>
      </c>
    </row>
    <row r="10" spans="1:9" x14ac:dyDescent="0.25">
      <c r="A10" s="48"/>
      <c r="B10" s="48"/>
      <c r="C10" s="53" t="s">
        <v>37</v>
      </c>
      <c r="D10" s="290" t="s">
        <v>4494</v>
      </c>
      <c r="E10" s="11" t="s">
        <v>136</v>
      </c>
      <c r="F10" s="46"/>
      <c r="G10" s="94"/>
      <c r="H10" s="89">
        <f>F10*G10</f>
        <v>0</v>
      </c>
      <c r="I10" s="307" t="s">
        <v>5398</v>
      </c>
    </row>
    <row r="11" spans="1:9" x14ac:dyDescent="0.25">
      <c r="A11" s="44"/>
      <c r="B11" s="48"/>
      <c r="C11" s="53" t="s">
        <v>39</v>
      </c>
      <c r="D11" s="290" t="s">
        <v>4494</v>
      </c>
      <c r="E11" s="11" t="s">
        <v>136</v>
      </c>
      <c r="F11" s="46"/>
      <c r="G11" s="94"/>
      <c r="H11" s="89">
        <f>F11*G11</f>
        <v>0</v>
      </c>
      <c r="I11" s="307" t="s">
        <v>5398</v>
      </c>
    </row>
    <row r="12" spans="1:9" x14ac:dyDescent="0.25">
      <c r="A12" s="44"/>
      <c r="B12" s="48" t="s">
        <v>771</v>
      </c>
      <c r="C12" s="53"/>
      <c r="D12" s="290" t="s">
        <v>4516</v>
      </c>
      <c r="E12" s="276"/>
      <c r="F12" s="46"/>
      <c r="G12" s="94"/>
      <c r="H12" s="89">
        <f>F12*G12</f>
        <v>0</v>
      </c>
      <c r="I12" s="307" t="s">
        <v>5398</v>
      </c>
    </row>
    <row r="13" spans="1:9" x14ac:dyDescent="0.25">
      <c r="A13" s="48" t="s">
        <v>772</v>
      </c>
      <c r="B13" s="48"/>
      <c r="C13" s="53"/>
      <c r="D13" s="291" t="s">
        <v>773</v>
      </c>
      <c r="E13" s="27"/>
      <c r="F13" s="6"/>
      <c r="G13" s="95"/>
      <c r="H13" s="89"/>
    </row>
    <row r="14" spans="1:9" ht="26.4" x14ac:dyDescent="0.25">
      <c r="A14" s="44"/>
      <c r="B14" s="48" t="s">
        <v>774</v>
      </c>
      <c r="C14" s="53"/>
      <c r="D14" s="290" t="s">
        <v>4517</v>
      </c>
      <c r="E14" s="27"/>
      <c r="F14" s="6"/>
      <c r="G14" s="95"/>
      <c r="H14" s="89"/>
      <c r="I14" s="307" t="s">
        <v>5398</v>
      </c>
    </row>
    <row r="15" spans="1:9" x14ac:dyDescent="0.25">
      <c r="A15" s="44"/>
      <c r="B15" s="48"/>
      <c r="C15" s="53" t="s">
        <v>37</v>
      </c>
      <c r="D15" s="290" t="s">
        <v>4494</v>
      </c>
      <c r="E15" s="17" t="s">
        <v>429</v>
      </c>
      <c r="F15" s="46"/>
      <c r="G15" s="94"/>
      <c r="H15" s="89">
        <f>F15*G15</f>
        <v>0</v>
      </c>
      <c r="I15" s="307" t="s">
        <v>5398</v>
      </c>
    </row>
    <row r="16" spans="1:9" x14ac:dyDescent="0.25">
      <c r="A16" s="44"/>
      <c r="B16" s="48"/>
      <c r="C16" s="53" t="s">
        <v>39</v>
      </c>
      <c r="D16" s="290" t="s">
        <v>4494</v>
      </c>
      <c r="E16" s="17" t="s">
        <v>429</v>
      </c>
      <c r="F16" s="46"/>
      <c r="G16" s="94"/>
      <c r="H16" s="89">
        <f>F16*G16</f>
        <v>0</v>
      </c>
      <c r="I16" s="307" t="s">
        <v>5398</v>
      </c>
    </row>
    <row r="17" spans="1:9" ht="26.4" x14ac:dyDescent="0.25">
      <c r="A17" s="44"/>
      <c r="B17" s="48" t="s">
        <v>775</v>
      </c>
      <c r="C17" s="53"/>
      <c r="D17" s="290" t="s">
        <v>4517</v>
      </c>
      <c r="E17" s="27"/>
      <c r="F17" s="6"/>
      <c r="G17" s="95"/>
      <c r="H17" s="89"/>
      <c r="I17" s="307" t="s">
        <v>5398</v>
      </c>
    </row>
    <row r="18" spans="1:9" x14ac:dyDescent="0.25">
      <c r="A18" s="48"/>
      <c r="B18" s="48"/>
      <c r="C18" s="53" t="s">
        <v>37</v>
      </c>
      <c r="D18" s="290" t="s">
        <v>4494</v>
      </c>
      <c r="E18" s="17" t="s">
        <v>429</v>
      </c>
      <c r="F18" s="46"/>
      <c r="G18" s="94"/>
      <c r="H18" s="89">
        <f>F18*G18</f>
        <v>0</v>
      </c>
      <c r="I18" s="307" t="s">
        <v>5398</v>
      </c>
    </row>
    <row r="19" spans="1:9" x14ac:dyDescent="0.25">
      <c r="A19" s="48"/>
      <c r="B19" s="48"/>
      <c r="C19" s="53" t="s">
        <v>39</v>
      </c>
      <c r="D19" s="290" t="s">
        <v>4494</v>
      </c>
      <c r="E19" s="17" t="s">
        <v>429</v>
      </c>
      <c r="F19" s="46"/>
      <c r="G19" s="94"/>
      <c r="H19" s="89">
        <f>F19*G19</f>
        <v>0</v>
      </c>
      <c r="I19" s="307" t="s">
        <v>5398</v>
      </c>
    </row>
    <row r="20" spans="1:9" x14ac:dyDescent="0.25">
      <c r="A20" s="48"/>
      <c r="B20" s="48" t="s">
        <v>776</v>
      </c>
      <c r="C20" s="53"/>
      <c r="D20" s="290" t="s">
        <v>4516</v>
      </c>
      <c r="E20" s="276"/>
      <c r="F20" s="46"/>
      <c r="G20" s="94"/>
      <c r="H20" s="89">
        <f>F20*G20</f>
        <v>0</v>
      </c>
      <c r="I20" s="307" t="s">
        <v>5398</v>
      </c>
    </row>
    <row r="21" spans="1:9" ht="39.6" x14ac:dyDescent="0.25">
      <c r="A21" s="48" t="s">
        <v>777</v>
      </c>
      <c r="B21" s="48"/>
      <c r="C21" s="53"/>
      <c r="D21" s="100" t="s">
        <v>4519</v>
      </c>
      <c r="E21" s="27"/>
      <c r="F21" s="6"/>
      <c r="G21" s="95"/>
      <c r="H21" s="89"/>
    </row>
    <row r="22" spans="1:9" x14ac:dyDescent="0.25">
      <c r="A22" s="44"/>
      <c r="B22" s="48" t="s">
        <v>778</v>
      </c>
      <c r="C22" s="53"/>
      <c r="D22" s="160" t="s">
        <v>781</v>
      </c>
      <c r="E22" s="27"/>
      <c r="F22" s="6"/>
      <c r="G22" s="95"/>
      <c r="H22" s="89"/>
    </row>
    <row r="23" spans="1:9" ht="15.6" x14ac:dyDescent="0.25">
      <c r="A23" s="48"/>
      <c r="B23" s="48"/>
      <c r="C23" s="53" t="s">
        <v>37</v>
      </c>
      <c r="D23" s="160" t="s">
        <v>612</v>
      </c>
      <c r="E23" s="27" t="s">
        <v>426</v>
      </c>
      <c r="F23" s="46"/>
      <c r="G23" s="94"/>
      <c r="H23" s="89">
        <f>F23*G23</f>
        <v>0</v>
      </c>
    </row>
    <row r="24" spans="1:9" ht="15.6" x14ac:dyDescent="0.25">
      <c r="A24" s="48"/>
      <c r="B24" s="48"/>
      <c r="C24" s="53" t="s">
        <v>39</v>
      </c>
      <c r="D24" s="160" t="s">
        <v>4520</v>
      </c>
      <c r="E24" s="27" t="s">
        <v>426</v>
      </c>
      <c r="F24" s="46"/>
      <c r="G24" s="94"/>
      <c r="H24" s="89">
        <f>F24*G24</f>
        <v>0</v>
      </c>
    </row>
    <row r="25" spans="1:9" ht="15.6" x14ac:dyDescent="0.25">
      <c r="A25" s="44"/>
      <c r="B25" s="48"/>
      <c r="C25" s="53" t="s">
        <v>59</v>
      </c>
      <c r="D25" s="160" t="s">
        <v>614</v>
      </c>
      <c r="E25" s="27" t="s">
        <v>426</v>
      </c>
      <c r="F25" s="46"/>
      <c r="G25" s="94"/>
      <c r="H25" s="89">
        <f>F25*G25</f>
        <v>0</v>
      </c>
    </row>
    <row r="26" spans="1:9" ht="15.6" x14ac:dyDescent="0.25">
      <c r="A26" s="44"/>
      <c r="B26" s="48"/>
      <c r="C26" s="53" t="s">
        <v>42</v>
      </c>
      <c r="D26" s="160" t="s">
        <v>615</v>
      </c>
      <c r="E26" s="27" t="s">
        <v>426</v>
      </c>
      <c r="F26" s="46"/>
      <c r="G26" s="94"/>
      <c r="H26" s="89">
        <f>F26*G26</f>
        <v>0</v>
      </c>
    </row>
    <row r="27" spans="1:9" ht="15.6" x14ac:dyDescent="0.25">
      <c r="A27" s="44"/>
      <c r="B27" s="48"/>
      <c r="C27" s="53" t="s">
        <v>43</v>
      </c>
      <c r="D27" s="160" t="s">
        <v>735</v>
      </c>
      <c r="E27" s="27" t="s">
        <v>426</v>
      </c>
      <c r="F27" s="46"/>
      <c r="G27" s="94"/>
      <c r="H27" s="89">
        <f>F27*G27</f>
        <v>0</v>
      </c>
    </row>
    <row r="28" spans="1:9" x14ac:dyDescent="0.25">
      <c r="A28" s="48"/>
      <c r="B28" s="48" t="s">
        <v>779</v>
      </c>
      <c r="C28" s="53"/>
      <c r="D28" s="160" t="s">
        <v>783</v>
      </c>
      <c r="E28" s="27"/>
      <c r="F28" s="6"/>
      <c r="G28" s="95"/>
      <c r="H28" s="89"/>
    </row>
    <row r="29" spans="1:9" ht="15.6" x14ac:dyDescent="0.25">
      <c r="A29" s="44"/>
      <c r="B29" s="48"/>
      <c r="C29" s="53" t="s">
        <v>37</v>
      </c>
      <c r="D29" s="160" t="s">
        <v>612</v>
      </c>
      <c r="E29" s="27" t="s">
        <v>426</v>
      </c>
      <c r="F29" s="46"/>
      <c r="G29" s="94"/>
      <c r="H29" s="89">
        <f t="shared" ref="H29:H34" si="0">F29*G29</f>
        <v>0</v>
      </c>
    </row>
    <row r="30" spans="1:9" ht="15.6" x14ac:dyDescent="0.25">
      <c r="A30" s="44"/>
      <c r="B30" s="48"/>
      <c r="C30" s="53" t="s">
        <v>39</v>
      </c>
      <c r="D30" s="160" t="s">
        <v>782</v>
      </c>
      <c r="E30" s="27" t="s">
        <v>426</v>
      </c>
      <c r="F30" s="46"/>
      <c r="G30" s="94"/>
      <c r="H30" s="89">
        <f t="shared" si="0"/>
        <v>0</v>
      </c>
    </row>
    <row r="31" spans="1:9" ht="15.6" x14ac:dyDescent="0.25">
      <c r="A31" s="44"/>
      <c r="B31" s="48"/>
      <c r="C31" s="53" t="s">
        <v>59</v>
      </c>
      <c r="D31" s="160" t="s">
        <v>614</v>
      </c>
      <c r="E31" s="27" t="s">
        <v>426</v>
      </c>
      <c r="F31" s="46"/>
      <c r="G31" s="94"/>
      <c r="H31" s="89">
        <f t="shared" si="0"/>
        <v>0</v>
      </c>
    </row>
    <row r="32" spans="1:9" ht="15.6" x14ac:dyDescent="0.25">
      <c r="A32" s="44"/>
      <c r="B32" s="48"/>
      <c r="C32" s="53" t="s">
        <v>42</v>
      </c>
      <c r="D32" s="160" t="s">
        <v>615</v>
      </c>
      <c r="E32" s="27" t="s">
        <v>426</v>
      </c>
      <c r="F32" s="46"/>
      <c r="G32" s="94"/>
      <c r="H32" s="89">
        <f t="shared" si="0"/>
        <v>0</v>
      </c>
    </row>
    <row r="33" spans="1:9" ht="15.6" x14ac:dyDescent="0.25">
      <c r="A33" s="44"/>
      <c r="B33" s="48"/>
      <c r="C33" s="53" t="s">
        <v>43</v>
      </c>
      <c r="D33" s="160" t="s">
        <v>735</v>
      </c>
      <c r="E33" s="27" t="s">
        <v>426</v>
      </c>
      <c r="F33" s="46"/>
      <c r="G33" s="94"/>
      <c r="H33" s="89">
        <f t="shared" si="0"/>
        <v>0</v>
      </c>
    </row>
    <row r="34" spans="1:9" ht="25.5" customHeight="1" x14ac:dyDescent="0.25">
      <c r="A34" s="44"/>
      <c r="B34" s="48" t="s">
        <v>780</v>
      </c>
      <c r="C34" s="53"/>
      <c r="D34" s="64" t="s">
        <v>784</v>
      </c>
      <c r="E34" s="27" t="s">
        <v>426</v>
      </c>
      <c r="F34" s="46"/>
      <c r="G34" s="94"/>
      <c r="H34" s="89">
        <f t="shared" si="0"/>
        <v>0</v>
      </c>
    </row>
    <row r="35" spans="1:9" ht="26.4" x14ac:dyDescent="0.25">
      <c r="A35" s="48" t="s">
        <v>785</v>
      </c>
      <c r="B35" s="48"/>
      <c r="C35" s="53"/>
      <c r="D35" s="159" t="s">
        <v>786</v>
      </c>
      <c r="E35" s="27"/>
      <c r="F35" s="6"/>
      <c r="G35" s="95"/>
      <c r="H35" s="89"/>
    </row>
    <row r="36" spans="1:9" ht="26.4" x14ac:dyDescent="0.25">
      <c r="A36" s="44"/>
      <c r="B36" s="48" t="s">
        <v>787</v>
      </c>
      <c r="C36" s="53"/>
      <c r="D36" s="290" t="s">
        <v>4521</v>
      </c>
      <c r="E36" s="27" t="s">
        <v>426</v>
      </c>
      <c r="F36" s="46"/>
      <c r="G36" s="94"/>
      <c r="H36" s="89">
        <f>F36*G36</f>
        <v>0</v>
      </c>
      <c r="I36" s="307" t="s">
        <v>5398</v>
      </c>
    </row>
    <row r="37" spans="1:9" ht="26.4" x14ac:dyDescent="0.25">
      <c r="A37" s="48"/>
      <c r="B37" s="48" t="s">
        <v>788</v>
      </c>
      <c r="C37" s="53"/>
      <c r="D37" s="290" t="s">
        <v>4522</v>
      </c>
      <c r="E37" s="27" t="s">
        <v>426</v>
      </c>
      <c r="F37" s="46"/>
      <c r="G37" s="94"/>
      <c r="H37" s="89">
        <f>F37*G37</f>
        <v>0</v>
      </c>
      <c r="I37" s="307" t="s">
        <v>5398</v>
      </c>
    </row>
    <row r="38" spans="1:9" ht="26.4" x14ac:dyDescent="0.25">
      <c r="A38" s="48" t="s">
        <v>789</v>
      </c>
      <c r="B38" s="48"/>
      <c r="C38" s="53"/>
      <c r="D38" s="159" t="s">
        <v>790</v>
      </c>
      <c r="E38" s="27"/>
      <c r="F38" s="6"/>
      <c r="G38" s="95"/>
      <c r="H38" s="89"/>
    </row>
    <row r="39" spans="1:9" ht="26.4" x14ac:dyDescent="0.25">
      <c r="A39" s="44"/>
      <c r="B39" s="48" t="s">
        <v>791</v>
      </c>
      <c r="C39" s="53"/>
      <c r="D39" s="290" t="s">
        <v>4523</v>
      </c>
      <c r="E39" s="27"/>
      <c r="F39" s="6"/>
      <c r="G39" s="95"/>
      <c r="H39" s="89"/>
      <c r="I39" s="307" t="s">
        <v>5398</v>
      </c>
    </row>
    <row r="40" spans="1:9" x14ac:dyDescent="0.25">
      <c r="A40" s="48"/>
      <c r="B40" s="48"/>
      <c r="C40" s="53" t="s">
        <v>37</v>
      </c>
      <c r="D40" s="290" t="s">
        <v>4524</v>
      </c>
      <c r="E40" s="17" t="s">
        <v>429</v>
      </c>
      <c r="F40" s="46"/>
      <c r="G40" s="94"/>
      <c r="H40" s="89">
        <f>F40*G40</f>
        <v>0</v>
      </c>
      <c r="I40" s="307" t="s">
        <v>5398</v>
      </c>
    </row>
    <row r="41" spans="1:9" x14ac:dyDescent="0.25">
      <c r="A41" s="48"/>
      <c r="B41" s="48"/>
      <c r="C41" s="53" t="s">
        <v>39</v>
      </c>
      <c r="D41" s="290" t="s">
        <v>4524</v>
      </c>
      <c r="E41" s="17" t="s">
        <v>429</v>
      </c>
      <c r="F41" s="46"/>
      <c r="G41" s="94"/>
      <c r="H41" s="89">
        <f>F41*G41</f>
        <v>0</v>
      </c>
      <c r="I41" s="307" t="s">
        <v>5398</v>
      </c>
    </row>
    <row r="42" spans="1:9" ht="39.6" x14ac:dyDescent="0.25">
      <c r="A42" s="44"/>
      <c r="B42" s="48" t="s">
        <v>792</v>
      </c>
      <c r="C42" s="53"/>
      <c r="D42" s="290" t="s">
        <v>4525</v>
      </c>
      <c r="E42" s="17"/>
      <c r="F42" s="6"/>
      <c r="G42" s="95"/>
      <c r="H42" s="89"/>
      <c r="I42" s="307" t="s">
        <v>5398</v>
      </c>
    </row>
    <row r="43" spans="1:9" x14ac:dyDescent="0.25">
      <c r="A43" s="44"/>
      <c r="B43" s="48"/>
      <c r="C43" s="53" t="s">
        <v>37</v>
      </c>
      <c r="D43" s="290" t="s">
        <v>4524</v>
      </c>
      <c r="E43" s="17" t="s">
        <v>429</v>
      </c>
      <c r="F43" s="46"/>
      <c r="G43" s="94"/>
      <c r="H43" s="89">
        <f>F43*G43</f>
        <v>0</v>
      </c>
      <c r="I43" s="307" t="s">
        <v>5398</v>
      </c>
    </row>
    <row r="44" spans="1:9" x14ac:dyDescent="0.25">
      <c r="A44" s="44"/>
      <c r="B44" s="48"/>
      <c r="C44" s="53" t="s">
        <v>39</v>
      </c>
      <c r="D44" s="290" t="s">
        <v>4524</v>
      </c>
      <c r="E44" s="17" t="s">
        <v>429</v>
      </c>
      <c r="F44" s="46"/>
      <c r="G44" s="94"/>
      <c r="H44" s="89">
        <f>F44*G44</f>
        <v>0</v>
      </c>
      <c r="I44" s="307" t="s">
        <v>5398</v>
      </c>
    </row>
    <row r="45" spans="1:9" ht="26.4" x14ac:dyDescent="0.25">
      <c r="A45" s="44"/>
      <c r="B45" s="48" t="s">
        <v>793</v>
      </c>
      <c r="C45" s="53"/>
      <c r="D45" s="290" t="s">
        <v>4526</v>
      </c>
      <c r="E45" s="17"/>
      <c r="F45" s="6"/>
      <c r="G45" s="95"/>
      <c r="H45" s="89"/>
      <c r="I45" s="307" t="s">
        <v>5398</v>
      </c>
    </row>
    <row r="46" spans="1:9" x14ac:dyDescent="0.25">
      <c r="A46" s="44"/>
      <c r="B46" s="48"/>
      <c r="C46" s="53" t="s">
        <v>37</v>
      </c>
      <c r="D46" s="290" t="s">
        <v>4524</v>
      </c>
      <c r="E46" s="17" t="s">
        <v>429</v>
      </c>
      <c r="F46" s="46"/>
      <c r="G46" s="94"/>
      <c r="H46" s="89">
        <f>F46*G46</f>
        <v>0</v>
      </c>
      <c r="I46" s="307" t="s">
        <v>5398</v>
      </c>
    </row>
    <row r="47" spans="1:9" x14ac:dyDescent="0.25">
      <c r="A47" s="44"/>
      <c r="B47" s="48"/>
      <c r="C47" s="53" t="s">
        <v>39</v>
      </c>
      <c r="D47" s="290" t="s">
        <v>4524</v>
      </c>
      <c r="E47" s="17" t="s">
        <v>429</v>
      </c>
      <c r="F47" s="46"/>
      <c r="G47" s="94"/>
      <c r="H47" s="89">
        <f>F47*G47</f>
        <v>0</v>
      </c>
      <c r="I47" s="307" t="s">
        <v>5398</v>
      </c>
    </row>
    <row r="48" spans="1:9" ht="26.4" x14ac:dyDescent="0.25">
      <c r="A48" s="44"/>
      <c r="B48" s="48" t="s">
        <v>794</v>
      </c>
      <c r="C48" s="53"/>
      <c r="D48" s="290" t="s">
        <v>4527</v>
      </c>
      <c r="E48" s="11"/>
      <c r="F48" s="6"/>
      <c r="G48" s="95"/>
      <c r="H48" s="89"/>
      <c r="I48" s="307" t="s">
        <v>5398</v>
      </c>
    </row>
    <row r="49" spans="1:9" x14ac:dyDescent="0.25">
      <c r="A49" s="48"/>
      <c r="B49" s="48"/>
      <c r="C49" s="53" t="s">
        <v>37</v>
      </c>
      <c r="D49" s="290" t="s">
        <v>4508</v>
      </c>
      <c r="E49" s="17" t="s">
        <v>429</v>
      </c>
      <c r="F49" s="46"/>
      <c r="G49" s="94"/>
      <c r="H49" s="89">
        <f>F49*G49</f>
        <v>0</v>
      </c>
      <c r="I49" s="307" t="s">
        <v>5398</v>
      </c>
    </row>
    <row r="50" spans="1:9" x14ac:dyDescent="0.25">
      <c r="A50" s="44"/>
      <c r="B50" s="48"/>
      <c r="C50" s="53" t="s">
        <v>39</v>
      </c>
      <c r="D50" s="290" t="s">
        <v>4508</v>
      </c>
      <c r="E50" s="17" t="s">
        <v>429</v>
      </c>
      <c r="F50" s="46"/>
      <c r="G50" s="94"/>
      <c r="H50" s="89">
        <f>F50*G50</f>
        <v>0</v>
      </c>
      <c r="I50" s="307" t="s">
        <v>5398</v>
      </c>
    </row>
    <row r="51" spans="1:9" ht="26.4" x14ac:dyDescent="0.25">
      <c r="A51" s="44"/>
      <c r="B51" s="48" t="s">
        <v>795</v>
      </c>
      <c r="C51" s="53"/>
      <c r="D51" s="290" t="s">
        <v>4528</v>
      </c>
      <c r="E51" s="17"/>
      <c r="F51" s="6"/>
      <c r="G51" s="95"/>
      <c r="H51" s="89"/>
      <c r="I51" s="307" t="s">
        <v>5398</v>
      </c>
    </row>
    <row r="52" spans="1:9" x14ac:dyDescent="0.25">
      <c r="A52" s="44"/>
      <c r="B52" s="48"/>
      <c r="C52" s="53" t="s">
        <v>37</v>
      </c>
      <c r="D52" s="290" t="s">
        <v>4524</v>
      </c>
      <c r="E52" s="17" t="s">
        <v>429</v>
      </c>
      <c r="F52" s="46"/>
      <c r="G52" s="94"/>
      <c r="H52" s="89">
        <f>F52*G52</f>
        <v>0</v>
      </c>
      <c r="I52" s="307" t="s">
        <v>5398</v>
      </c>
    </row>
    <row r="53" spans="1:9" x14ac:dyDescent="0.25">
      <c r="A53" s="44"/>
      <c r="B53" s="48"/>
      <c r="C53" s="53" t="s">
        <v>39</v>
      </c>
      <c r="D53" s="290" t="s">
        <v>4524</v>
      </c>
      <c r="E53" s="17" t="s">
        <v>429</v>
      </c>
      <c r="F53" s="46"/>
      <c r="G53" s="94"/>
      <c r="H53" s="89">
        <f>F53*G53</f>
        <v>0</v>
      </c>
      <c r="I53" s="307" t="s">
        <v>5398</v>
      </c>
    </row>
    <row r="54" spans="1:9" ht="26.4" x14ac:dyDescent="0.25">
      <c r="A54" s="48" t="s">
        <v>796</v>
      </c>
      <c r="B54" s="48"/>
      <c r="C54" s="53"/>
      <c r="D54" s="159" t="s">
        <v>797</v>
      </c>
      <c r="E54" s="17"/>
      <c r="F54" s="6"/>
      <c r="G54" s="95"/>
      <c r="H54" s="89"/>
    </row>
    <row r="55" spans="1:9" ht="26.4" x14ac:dyDescent="0.25">
      <c r="A55" s="44"/>
      <c r="B55" s="48" t="s">
        <v>798</v>
      </c>
      <c r="C55" s="53"/>
      <c r="D55" s="290" t="s">
        <v>4529</v>
      </c>
      <c r="E55" s="17" t="s">
        <v>429</v>
      </c>
      <c r="F55" s="46"/>
      <c r="G55" s="94"/>
      <c r="H55" s="89">
        <f>F55*G55</f>
        <v>0</v>
      </c>
      <c r="I55" s="307" t="s">
        <v>5398</v>
      </c>
    </row>
    <row r="56" spans="1:9" ht="26.4" x14ac:dyDescent="0.25">
      <c r="A56" s="44"/>
      <c r="B56" s="48" t="s">
        <v>799</v>
      </c>
      <c r="C56" s="53"/>
      <c r="D56" s="290" t="s">
        <v>4529</v>
      </c>
      <c r="E56" s="17" t="s">
        <v>429</v>
      </c>
      <c r="F56" s="46"/>
      <c r="G56" s="94"/>
      <c r="H56" s="89">
        <f>F56*G56</f>
        <v>0</v>
      </c>
      <c r="I56" s="307" t="s">
        <v>5398</v>
      </c>
    </row>
    <row r="57" spans="1:9" ht="26.4" x14ac:dyDescent="0.25">
      <c r="A57" s="48"/>
      <c r="B57" s="48" t="s">
        <v>800</v>
      </c>
      <c r="C57" s="53"/>
      <c r="D57" s="290" t="s">
        <v>4529</v>
      </c>
      <c r="E57" s="17" t="s">
        <v>429</v>
      </c>
      <c r="F57" s="46"/>
      <c r="G57" s="94"/>
      <c r="H57" s="89">
        <f>F57*G57</f>
        <v>0</v>
      </c>
      <c r="I57" s="307" t="s">
        <v>5398</v>
      </c>
    </row>
    <row r="58" spans="1:9" x14ac:dyDescent="0.25">
      <c r="A58" s="48"/>
      <c r="B58" s="48" t="s">
        <v>801</v>
      </c>
      <c r="C58" s="53"/>
      <c r="D58" s="290" t="s">
        <v>4491</v>
      </c>
      <c r="E58" s="17" t="s">
        <v>429</v>
      </c>
      <c r="F58" s="46"/>
      <c r="G58" s="94"/>
      <c r="H58" s="89">
        <f>F58*G58</f>
        <v>0</v>
      </c>
      <c r="I58" s="307" t="s">
        <v>5398</v>
      </c>
    </row>
    <row r="59" spans="1:9" ht="26.4" x14ac:dyDescent="0.25">
      <c r="A59" s="48" t="s">
        <v>802</v>
      </c>
      <c r="B59" s="48"/>
      <c r="C59" s="53"/>
      <c r="D59" s="291" t="s">
        <v>4530</v>
      </c>
      <c r="E59" s="27"/>
      <c r="F59" s="6"/>
      <c r="G59" s="95"/>
      <c r="H59" s="89"/>
    </row>
    <row r="60" spans="1:9" ht="26.4" x14ac:dyDescent="0.25">
      <c r="A60" s="48"/>
      <c r="B60" s="48" t="s">
        <v>803</v>
      </c>
      <c r="C60" s="53"/>
      <c r="D60" s="290" t="s">
        <v>4531</v>
      </c>
      <c r="E60" s="17" t="s">
        <v>429</v>
      </c>
      <c r="F60" s="46"/>
      <c r="G60" s="94"/>
      <c r="H60" s="89">
        <f>F60*G60</f>
        <v>0</v>
      </c>
      <c r="I60" s="307" t="s">
        <v>5398</v>
      </c>
    </row>
    <row r="61" spans="1:9" ht="26.4" x14ac:dyDescent="0.25">
      <c r="A61" s="48"/>
      <c r="B61" s="48" t="s">
        <v>805</v>
      </c>
      <c r="C61" s="53"/>
      <c r="D61" s="290" t="s">
        <v>4532</v>
      </c>
      <c r="E61" s="27" t="s">
        <v>426</v>
      </c>
      <c r="F61" s="46"/>
      <c r="G61" s="94"/>
      <c r="H61" s="89">
        <f>F61*G61</f>
        <v>0</v>
      </c>
      <c r="I61" s="307" t="s">
        <v>5398</v>
      </c>
    </row>
    <row r="62" spans="1:9" ht="26.4" x14ac:dyDescent="0.25">
      <c r="A62" s="48"/>
      <c r="B62" s="48" t="s">
        <v>804</v>
      </c>
      <c r="C62" s="53"/>
      <c r="D62" s="290" t="s">
        <v>4533</v>
      </c>
      <c r="E62" s="17" t="s">
        <v>429</v>
      </c>
      <c r="F62" s="46"/>
      <c r="G62" s="94"/>
      <c r="H62" s="89">
        <f>F62*G62</f>
        <v>0</v>
      </c>
      <c r="I62" s="307" t="s">
        <v>5398</v>
      </c>
    </row>
    <row r="63" spans="1:9" x14ac:dyDescent="0.25">
      <c r="A63" s="48"/>
      <c r="B63" s="48" t="s">
        <v>806</v>
      </c>
      <c r="C63" s="53"/>
      <c r="D63" s="290" t="s">
        <v>4534</v>
      </c>
      <c r="E63" s="17" t="s">
        <v>429</v>
      </c>
      <c r="F63" s="46"/>
      <c r="G63" s="94"/>
      <c r="H63" s="89">
        <f>F63*G63</f>
        <v>0</v>
      </c>
      <c r="I63" s="307" t="s">
        <v>5398</v>
      </c>
    </row>
    <row r="64" spans="1:9" x14ac:dyDescent="0.25">
      <c r="A64" s="48"/>
      <c r="B64" s="48" t="s">
        <v>807</v>
      </c>
      <c r="C64" s="53"/>
      <c r="D64" s="290" t="s">
        <v>748</v>
      </c>
      <c r="E64" s="27"/>
      <c r="F64" s="6"/>
      <c r="G64" s="95"/>
      <c r="H64" s="89"/>
    </row>
    <row r="65" spans="1:9" x14ac:dyDescent="0.25">
      <c r="A65" s="48"/>
      <c r="B65" s="48"/>
      <c r="C65" s="53" t="s">
        <v>37</v>
      </c>
      <c r="D65" s="290" t="s">
        <v>4503</v>
      </c>
      <c r="E65" s="17" t="s">
        <v>429</v>
      </c>
      <c r="F65" s="46"/>
      <c r="G65" s="94"/>
      <c r="H65" s="89">
        <f>F65*G65</f>
        <v>0</v>
      </c>
      <c r="I65" s="307" t="s">
        <v>5398</v>
      </c>
    </row>
    <row r="66" spans="1:9" x14ac:dyDescent="0.25">
      <c r="A66" s="48"/>
      <c r="B66" s="48"/>
      <c r="C66" s="53" t="s">
        <v>39</v>
      </c>
      <c r="D66" s="290" t="s">
        <v>4503</v>
      </c>
      <c r="E66" s="17" t="s">
        <v>429</v>
      </c>
      <c r="F66" s="46"/>
      <c r="G66" s="94"/>
      <c r="H66" s="89">
        <f>F66*G66</f>
        <v>0</v>
      </c>
      <c r="I66" s="307" t="s">
        <v>5398</v>
      </c>
    </row>
    <row r="67" spans="1:9" ht="26.4" x14ac:dyDescent="0.25">
      <c r="A67" s="48" t="s">
        <v>808</v>
      </c>
      <c r="B67" s="48"/>
      <c r="C67" s="53"/>
      <c r="D67" s="159" t="s">
        <v>817</v>
      </c>
      <c r="E67" s="17"/>
      <c r="F67" s="6"/>
      <c r="G67" s="95"/>
      <c r="H67" s="89"/>
    </row>
    <row r="68" spans="1:9" ht="26.4" x14ac:dyDescent="0.25">
      <c r="A68" s="48"/>
      <c r="B68" s="48" t="s">
        <v>809</v>
      </c>
      <c r="C68" s="53"/>
      <c r="D68" s="290" t="s">
        <v>4536</v>
      </c>
      <c r="E68" s="17"/>
      <c r="F68" s="6"/>
      <c r="G68" s="95"/>
      <c r="H68" s="89"/>
      <c r="I68" s="307" t="s">
        <v>5398</v>
      </c>
    </row>
    <row r="69" spans="1:9" x14ac:dyDescent="0.25">
      <c r="A69" s="48"/>
      <c r="B69" s="48"/>
      <c r="C69" s="53" t="s">
        <v>37</v>
      </c>
      <c r="D69" s="290" t="s">
        <v>4537</v>
      </c>
      <c r="E69" s="17" t="s">
        <v>429</v>
      </c>
      <c r="F69" s="46"/>
      <c r="G69" s="94"/>
      <c r="H69" s="89">
        <f>F69*G69</f>
        <v>0</v>
      </c>
      <c r="I69" s="307" t="s">
        <v>5398</v>
      </c>
    </row>
    <row r="70" spans="1:9" x14ac:dyDescent="0.25">
      <c r="A70" s="48"/>
      <c r="B70" s="48"/>
      <c r="C70" s="53" t="s">
        <v>39</v>
      </c>
      <c r="D70" s="290" t="s">
        <v>4537</v>
      </c>
      <c r="E70" s="17" t="s">
        <v>429</v>
      </c>
      <c r="F70" s="46"/>
      <c r="G70" s="94"/>
      <c r="H70" s="89">
        <f>F70*G70</f>
        <v>0</v>
      </c>
      <c r="I70" s="307" t="s">
        <v>5398</v>
      </c>
    </row>
    <row r="71" spans="1:9" x14ac:dyDescent="0.25">
      <c r="A71" s="48"/>
      <c r="B71" s="48"/>
      <c r="C71" s="53" t="s">
        <v>59</v>
      </c>
      <c r="D71" s="160" t="s">
        <v>4535</v>
      </c>
      <c r="E71" s="17" t="s">
        <v>429</v>
      </c>
      <c r="F71" s="46"/>
      <c r="G71" s="94"/>
      <c r="H71" s="89">
        <f>F71*G71</f>
        <v>0</v>
      </c>
      <c r="I71" s="307" t="s">
        <v>5398</v>
      </c>
    </row>
    <row r="72" spans="1:9" ht="26.4" x14ac:dyDescent="0.25">
      <c r="A72" s="48"/>
      <c r="B72" s="48" t="s">
        <v>810</v>
      </c>
      <c r="C72" s="53"/>
      <c r="D72" s="290" t="s">
        <v>4536</v>
      </c>
      <c r="E72" s="17"/>
      <c r="F72" s="6"/>
      <c r="G72" s="95"/>
      <c r="H72" s="89"/>
      <c r="I72" s="307" t="s">
        <v>5398</v>
      </c>
    </row>
    <row r="73" spans="1:9" x14ac:dyDescent="0.25">
      <c r="A73" s="48"/>
      <c r="B73" s="48"/>
      <c r="C73" s="53" t="s">
        <v>37</v>
      </c>
      <c r="D73" s="290" t="s">
        <v>4537</v>
      </c>
      <c r="E73" s="17" t="s">
        <v>429</v>
      </c>
      <c r="F73" s="46"/>
      <c r="G73" s="94"/>
      <c r="H73" s="89">
        <f>F73*G73</f>
        <v>0</v>
      </c>
      <c r="I73" s="307" t="s">
        <v>5398</v>
      </c>
    </row>
    <row r="74" spans="1:9" x14ac:dyDescent="0.25">
      <c r="A74" s="48"/>
      <c r="B74" s="48"/>
      <c r="C74" s="53" t="s">
        <v>39</v>
      </c>
      <c r="D74" s="290" t="s">
        <v>4537</v>
      </c>
      <c r="E74" s="17" t="s">
        <v>429</v>
      </c>
      <c r="F74" s="46"/>
      <c r="G74" s="94"/>
      <c r="H74" s="89">
        <f>F74*G74</f>
        <v>0</v>
      </c>
      <c r="I74" s="307" t="s">
        <v>5398</v>
      </c>
    </row>
    <row r="75" spans="1:9" x14ac:dyDescent="0.25">
      <c r="A75" s="48"/>
      <c r="B75" s="48"/>
      <c r="C75" s="53" t="s">
        <v>59</v>
      </c>
      <c r="D75" s="290" t="s">
        <v>4491</v>
      </c>
      <c r="E75" s="17" t="s">
        <v>429</v>
      </c>
      <c r="F75" s="46"/>
      <c r="G75" s="94"/>
      <c r="H75" s="89">
        <f>F75*G75</f>
        <v>0</v>
      </c>
      <c r="I75" s="307" t="s">
        <v>5398</v>
      </c>
    </row>
    <row r="76" spans="1:9" x14ac:dyDescent="0.25">
      <c r="A76" s="48"/>
      <c r="B76" s="48" t="s">
        <v>811</v>
      </c>
      <c r="C76" s="53"/>
      <c r="D76" s="290" t="s">
        <v>814</v>
      </c>
      <c r="E76" s="17"/>
      <c r="F76" s="6"/>
      <c r="G76" s="95"/>
      <c r="H76" s="89"/>
    </row>
    <row r="77" spans="1:9" x14ac:dyDescent="0.25">
      <c r="A77" s="48"/>
      <c r="B77" s="48"/>
      <c r="C77" s="53" t="s">
        <v>37</v>
      </c>
      <c r="D77" s="290" t="s">
        <v>4538</v>
      </c>
      <c r="E77" s="17" t="s">
        <v>818</v>
      </c>
      <c r="F77" s="6"/>
      <c r="G77" s="95"/>
      <c r="H77" s="89">
        <f>F77*G77</f>
        <v>0</v>
      </c>
      <c r="I77" s="307" t="s">
        <v>5398</v>
      </c>
    </row>
    <row r="78" spans="1:9" x14ac:dyDescent="0.25">
      <c r="A78" s="48"/>
      <c r="B78" s="48"/>
      <c r="C78" s="53" t="s">
        <v>39</v>
      </c>
      <c r="D78" s="290" t="s">
        <v>4538</v>
      </c>
      <c r="E78" s="17" t="s">
        <v>818</v>
      </c>
      <c r="F78" s="6"/>
      <c r="G78" s="95"/>
      <c r="H78" s="89">
        <f>F78*G78</f>
        <v>0</v>
      </c>
      <c r="I78" s="307" t="s">
        <v>5398</v>
      </c>
    </row>
    <row r="79" spans="1:9" x14ac:dyDescent="0.25">
      <c r="A79" s="48"/>
      <c r="B79" s="48" t="s">
        <v>812</v>
      </c>
      <c r="C79" s="53"/>
      <c r="D79" s="290" t="s">
        <v>815</v>
      </c>
      <c r="E79" s="17"/>
      <c r="F79" s="6"/>
      <c r="G79" s="95"/>
      <c r="H79" s="89"/>
    </row>
    <row r="80" spans="1:9" ht="26.4" x14ac:dyDescent="0.25">
      <c r="A80" s="48"/>
      <c r="B80" s="48"/>
      <c r="C80" s="53" t="s">
        <v>37</v>
      </c>
      <c r="D80" s="290" t="s">
        <v>4539</v>
      </c>
      <c r="E80" s="17" t="s">
        <v>818</v>
      </c>
      <c r="F80" s="6"/>
      <c r="G80" s="95"/>
      <c r="H80" s="89">
        <f>F80*G80</f>
        <v>0</v>
      </c>
      <c r="I80" s="307" t="s">
        <v>5398</v>
      </c>
    </row>
    <row r="81" spans="1:9" ht="26.4" x14ac:dyDescent="0.25">
      <c r="A81" s="48"/>
      <c r="B81" s="48"/>
      <c r="C81" s="53" t="s">
        <v>39</v>
      </c>
      <c r="D81" s="290" t="s">
        <v>4539</v>
      </c>
      <c r="E81" s="17" t="s">
        <v>818</v>
      </c>
      <c r="F81" s="6"/>
      <c r="G81" s="95"/>
      <c r="H81" s="89">
        <f>F81*G81</f>
        <v>0</v>
      </c>
      <c r="I81" s="307" t="s">
        <v>5398</v>
      </c>
    </row>
    <row r="82" spans="1:9" x14ac:dyDescent="0.25">
      <c r="A82" s="48"/>
      <c r="B82" s="48"/>
      <c r="C82" s="53" t="s">
        <v>59</v>
      </c>
      <c r="D82" s="290" t="s">
        <v>4491</v>
      </c>
      <c r="E82" s="17" t="s">
        <v>818</v>
      </c>
      <c r="F82" s="6"/>
      <c r="G82" s="95"/>
      <c r="H82" s="89">
        <f>F82*G82</f>
        <v>0</v>
      </c>
      <c r="I82" s="307" t="s">
        <v>5398</v>
      </c>
    </row>
    <row r="83" spans="1:9" ht="26.4" x14ac:dyDescent="0.25">
      <c r="A83" s="48"/>
      <c r="B83" s="48" t="s">
        <v>813</v>
      </c>
      <c r="C83" s="53"/>
      <c r="D83" s="160" t="s">
        <v>816</v>
      </c>
      <c r="E83" s="17"/>
      <c r="F83" s="6"/>
      <c r="G83" s="95"/>
      <c r="H83" s="52"/>
    </row>
    <row r="84" spans="1:9" ht="26.4" x14ac:dyDescent="0.25">
      <c r="A84" s="48"/>
      <c r="B84" s="48"/>
      <c r="C84" s="53" t="s">
        <v>37</v>
      </c>
      <c r="D84" s="290" t="s">
        <v>4539</v>
      </c>
      <c r="E84" s="17" t="s">
        <v>818</v>
      </c>
      <c r="F84" s="6"/>
      <c r="G84" s="95"/>
      <c r="H84" s="89">
        <f>F84*G84</f>
        <v>0</v>
      </c>
      <c r="I84" s="307" t="s">
        <v>5398</v>
      </c>
    </row>
    <row r="85" spans="1:9" ht="26.4" x14ac:dyDescent="0.25">
      <c r="A85" s="48"/>
      <c r="B85" s="48"/>
      <c r="C85" s="53" t="s">
        <v>39</v>
      </c>
      <c r="D85" s="290" t="s">
        <v>4539</v>
      </c>
      <c r="E85" s="17" t="s">
        <v>818</v>
      </c>
      <c r="F85" s="6"/>
      <c r="G85" s="95"/>
      <c r="H85" s="89">
        <f>F85*G85</f>
        <v>0</v>
      </c>
      <c r="I85" s="307" t="s">
        <v>5398</v>
      </c>
    </row>
    <row r="86" spans="1:9" x14ac:dyDescent="0.25">
      <c r="A86" s="48"/>
      <c r="B86" s="48"/>
      <c r="C86" s="53" t="s">
        <v>59</v>
      </c>
      <c r="D86" s="290" t="s">
        <v>4491</v>
      </c>
      <c r="E86" s="17" t="s">
        <v>818</v>
      </c>
      <c r="F86" s="6"/>
      <c r="G86" s="95"/>
      <c r="H86" s="89">
        <f>F86*G86</f>
        <v>0</v>
      </c>
      <c r="I86" s="307" t="s">
        <v>5398</v>
      </c>
    </row>
    <row r="87" spans="1:9" ht="26.4" x14ac:dyDescent="0.25">
      <c r="A87" s="48" t="s">
        <v>819</v>
      </c>
      <c r="B87" s="48"/>
      <c r="C87" s="53"/>
      <c r="D87" s="159" t="s">
        <v>820</v>
      </c>
      <c r="E87" s="17"/>
      <c r="F87" s="6"/>
      <c r="G87" s="95"/>
      <c r="H87" s="89"/>
    </row>
    <row r="88" spans="1:9" x14ac:dyDescent="0.25">
      <c r="A88" s="48"/>
      <c r="B88" s="48" t="s">
        <v>821</v>
      </c>
      <c r="C88" s="53"/>
      <c r="D88" s="160" t="s">
        <v>823</v>
      </c>
      <c r="E88" s="17"/>
      <c r="F88" s="6"/>
      <c r="G88" s="95"/>
      <c r="H88" s="89"/>
    </row>
    <row r="89" spans="1:9" ht="26.4" x14ac:dyDescent="0.25">
      <c r="A89" s="48"/>
      <c r="B89" s="48"/>
      <c r="C89" s="53" t="s">
        <v>37</v>
      </c>
      <c r="D89" s="290" t="s">
        <v>4540</v>
      </c>
      <c r="E89" s="17" t="s">
        <v>429</v>
      </c>
      <c r="F89" s="46"/>
      <c r="G89" s="94"/>
      <c r="H89" s="89">
        <f>F89*G89</f>
        <v>0</v>
      </c>
      <c r="I89" s="307" t="s">
        <v>5398</v>
      </c>
    </row>
    <row r="90" spans="1:9" ht="26.4" x14ac:dyDescent="0.25">
      <c r="A90" s="48"/>
      <c r="B90" s="48"/>
      <c r="C90" s="53" t="s">
        <v>39</v>
      </c>
      <c r="D90" s="290" t="s">
        <v>4540</v>
      </c>
      <c r="E90" s="17" t="s">
        <v>429</v>
      </c>
      <c r="F90" s="46"/>
      <c r="G90" s="94"/>
      <c r="H90" s="89">
        <f>F90*G90</f>
        <v>0</v>
      </c>
      <c r="I90" s="307" t="s">
        <v>5398</v>
      </c>
    </row>
    <row r="91" spans="1:9" x14ac:dyDescent="0.25">
      <c r="A91" s="48"/>
      <c r="B91" s="48" t="s">
        <v>822</v>
      </c>
      <c r="C91" s="53"/>
      <c r="D91" s="160" t="s">
        <v>824</v>
      </c>
      <c r="E91" s="17"/>
      <c r="F91" s="6"/>
      <c r="G91" s="95"/>
      <c r="H91" s="89"/>
    </row>
    <row r="92" spans="1:9" ht="26.4" x14ac:dyDescent="0.25">
      <c r="A92" s="48"/>
      <c r="B92" s="48"/>
      <c r="C92" s="53" t="s">
        <v>37</v>
      </c>
      <c r="D92" s="290" t="s">
        <v>4541</v>
      </c>
      <c r="E92" s="17" t="s">
        <v>429</v>
      </c>
      <c r="F92" s="46"/>
      <c r="G92" s="94"/>
      <c r="H92" s="89">
        <f>F92*G92</f>
        <v>0</v>
      </c>
      <c r="I92" s="307" t="s">
        <v>5398</v>
      </c>
    </row>
    <row r="93" spans="1:9" ht="26.4" x14ac:dyDescent="0.25">
      <c r="A93" s="48"/>
      <c r="B93" s="48"/>
      <c r="C93" s="53" t="s">
        <v>39</v>
      </c>
      <c r="D93" s="290" t="s">
        <v>4541</v>
      </c>
      <c r="E93" s="17" t="s">
        <v>429</v>
      </c>
      <c r="F93" s="46"/>
      <c r="G93" s="94"/>
      <c r="H93" s="89">
        <f>F93*G93</f>
        <v>0</v>
      </c>
      <c r="I93" s="307" t="s">
        <v>5398</v>
      </c>
    </row>
    <row r="94" spans="1:9" x14ac:dyDescent="0.25">
      <c r="A94" s="48" t="s">
        <v>825</v>
      </c>
      <c r="B94" s="48"/>
      <c r="C94" s="53"/>
      <c r="D94" s="159" t="s">
        <v>826</v>
      </c>
      <c r="E94" s="17" t="s">
        <v>429</v>
      </c>
      <c r="F94" s="46"/>
      <c r="G94" s="94"/>
      <c r="H94" s="89">
        <f>F94*G94</f>
        <v>0</v>
      </c>
    </row>
    <row r="95" spans="1:9" x14ac:dyDescent="0.25">
      <c r="A95" s="48" t="s">
        <v>827</v>
      </c>
      <c r="B95" s="48"/>
      <c r="C95" s="53"/>
      <c r="D95" s="159" t="s">
        <v>830</v>
      </c>
      <c r="E95" s="17"/>
      <c r="F95" s="6"/>
      <c r="G95" s="95"/>
      <c r="H95" s="89"/>
    </row>
    <row r="96" spans="1:9" x14ac:dyDescent="0.25">
      <c r="A96" s="48"/>
      <c r="B96" s="48" t="s">
        <v>828</v>
      </c>
      <c r="C96" s="53"/>
      <c r="D96" s="290" t="s">
        <v>4542</v>
      </c>
      <c r="E96" s="17" t="s">
        <v>136</v>
      </c>
      <c r="F96" s="46"/>
      <c r="G96" s="94"/>
      <c r="H96" s="89">
        <f t="shared" ref="H96:H106" si="1">F96*G96</f>
        <v>0</v>
      </c>
      <c r="I96" s="307" t="s">
        <v>5398</v>
      </c>
    </row>
    <row r="97" spans="1:9" x14ac:dyDescent="0.25">
      <c r="A97" s="48"/>
      <c r="B97" s="48" t="s">
        <v>829</v>
      </c>
      <c r="C97" s="53"/>
      <c r="D97" s="290" t="s">
        <v>4542</v>
      </c>
      <c r="E97" s="17" t="s">
        <v>136</v>
      </c>
      <c r="F97" s="46"/>
      <c r="G97" s="94"/>
      <c r="H97" s="89">
        <f t="shared" si="1"/>
        <v>0</v>
      </c>
      <c r="I97" s="307" t="s">
        <v>5398</v>
      </c>
    </row>
    <row r="98" spans="1:9" ht="52.8" x14ac:dyDescent="0.25">
      <c r="A98" s="48" t="s">
        <v>831</v>
      </c>
      <c r="B98" s="48"/>
      <c r="C98" s="53"/>
      <c r="D98" s="290" t="s">
        <v>4543</v>
      </c>
      <c r="E98" s="161"/>
      <c r="F98" s="46"/>
      <c r="G98" s="94"/>
      <c r="H98" s="89">
        <f t="shared" si="1"/>
        <v>0</v>
      </c>
      <c r="I98" s="307" t="s">
        <v>5398</v>
      </c>
    </row>
    <row r="99" spans="1:9" x14ac:dyDescent="0.25">
      <c r="A99" s="48" t="s">
        <v>832</v>
      </c>
      <c r="B99" s="48"/>
      <c r="C99" s="53"/>
      <c r="D99" s="290"/>
      <c r="E99" s="161"/>
      <c r="F99" s="46"/>
      <c r="G99" s="94"/>
      <c r="H99" s="89">
        <f t="shared" si="1"/>
        <v>0</v>
      </c>
      <c r="I99" s="307" t="s">
        <v>5398</v>
      </c>
    </row>
    <row r="100" spans="1:9" x14ac:dyDescent="0.25">
      <c r="A100" s="48" t="s">
        <v>833</v>
      </c>
      <c r="B100" s="48"/>
      <c r="C100" s="53"/>
      <c r="D100" s="290"/>
      <c r="E100" s="161"/>
      <c r="F100" s="46"/>
      <c r="G100" s="94"/>
      <c r="H100" s="89">
        <f t="shared" si="1"/>
        <v>0</v>
      </c>
      <c r="I100" s="307" t="s">
        <v>5398</v>
      </c>
    </row>
    <row r="101" spans="1:9" x14ac:dyDescent="0.25">
      <c r="A101" s="48" t="s">
        <v>834</v>
      </c>
      <c r="B101" s="48"/>
      <c r="C101" s="53"/>
      <c r="D101" s="290"/>
      <c r="E101" s="161"/>
      <c r="F101" s="46"/>
      <c r="G101" s="94"/>
      <c r="H101" s="89">
        <f t="shared" si="1"/>
        <v>0</v>
      </c>
      <c r="I101" s="307" t="s">
        <v>5398</v>
      </c>
    </row>
    <row r="102" spans="1:9" x14ac:dyDescent="0.25">
      <c r="A102" s="48" t="s">
        <v>835</v>
      </c>
      <c r="B102" s="48"/>
      <c r="C102" s="53"/>
      <c r="D102" s="290"/>
      <c r="E102" s="161"/>
      <c r="F102" s="46"/>
      <c r="G102" s="94"/>
      <c r="H102" s="89">
        <f t="shared" si="1"/>
        <v>0</v>
      </c>
      <c r="I102" s="307" t="s">
        <v>5398</v>
      </c>
    </row>
    <row r="103" spans="1:9" x14ac:dyDescent="0.25">
      <c r="A103" s="48" t="s">
        <v>836</v>
      </c>
      <c r="B103" s="48"/>
      <c r="C103" s="53"/>
      <c r="D103" s="290"/>
      <c r="E103" s="161"/>
      <c r="F103" s="46"/>
      <c r="G103" s="94"/>
      <c r="H103" s="89">
        <f t="shared" si="1"/>
        <v>0</v>
      </c>
      <c r="I103" s="307" t="s">
        <v>5398</v>
      </c>
    </row>
    <row r="104" spans="1:9" x14ac:dyDescent="0.25">
      <c r="A104" s="48" t="s">
        <v>837</v>
      </c>
      <c r="B104" s="48"/>
      <c r="C104" s="53"/>
      <c r="D104" s="290"/>
      <c r="E104" s="161"/>
      <c r="F104" s="46"/>
      <c r="G104" s="94"/>
      <c r="H104" s="89">
        <f t="shared" si="1"/>
        <v>0</v>
      </c>
      <c r="I104" s="307" t="s">
        <v>5398</v>
      </c>
    </row>
    <row r="105" spans="1:9" x14ac:dyDescent="0.25">
      <c r="A105" s="48" t="s">
        <v>838</v>
      </c>
      <c r="B105" s="48"/>
      <c r="C105" s="53"/>
      <c r="D105" s="290"/>
      <c r="E105" s="161"/>
      <c r="F105" s="46"/>
      <c r="G105" s="94"/>
      <c r="H105" s="89">
        <f t="shared" si="1"/>
        <v>0</v>
      </c>
      <c r="I105" s="307" t="s">
        <v>5398</v>
      </c>
    </row>
    <row r="106" spans="1:9" x14ac:dyDescent="0.25">
      <c r="A106" s="48" t="s">
        <v>839</v>
      </c>
      <c r="B106" s="48"/>
      <c r="C106" s="53"/>
      <c r="D106" s="290"/>
      <c r="E106" s="161"/>
      <c r="F106" s="46"/>
      <c r="G106" s="94"/>
      <c r="H106" s="89">
        <f t="shared" si="1"/>
        <v>0</v>
      </c>
      <c r="I106" s="307" t="s">
        <v>5398</v>
      </c>
    </row>
    <row r="107" spans="1:9" ht="26.4" x14ac:dyDescent="0.25">
      <c r="A107" s="48" t="s">
        <v>840</v>
      </c>
      <c r="B107" s="48"/>
      <c r="C107" s="53"/>
      <c r="D107" s="159" t="s">
        <v>841</v>
      </c>
      <c r="E107" s="17"/>
      <c r="F107" s="6"/>
      <c r="G107" s="95"/>
      <c r="H107" s="89"/>
    </row>
    <row r="108" spans="1:9" ht="39.6" x14ac:dyDescent="0.25">
      <c r="A108" s="48"/>
      <c r="B108" s="48" t="s">
        <v>842</v>
      </c>
      <c r="C108" s="53"/>
      <c r="D108" s="278" t="s">
        <v>4544</v>
      </c>
      <c r="E108" s="17"/>
      <c r="F108" s="6"/>
      <c r="G108" s="95"/>
      <c r="H108" s="89"/>
      <c r="I108" s="307" t="s">
        <v>5398</v>
      </c>
    </row>
    <row r="109" spans="1:9" x14ac:dyDescent="0.25">
      <c r="A109" s="48"/>
      <c r="B109" s="48"/>
      <c r="C109" s="53" t="s">
        <v>37</v>
      </c>
      <c r="D109" s="290" t="s">
        <v>4494</v>
      </c>
      <c r="E109" s="17" t="s">
        <v>136</v>
      </c>
      <c r="F109" s="46"/>
      <c r="G109" s="94"/>
      <c r="H109" s="89">
        <f>F109*G109</f>
        <v>0</v>
      </c>
      <c r="I109" s="307" t="s">
        <v>5398</v>
      </c>
    </row>
    <row r="110" spans="1:9" x14ac:dyDescent="0.25">
      <c r="A110" s="48"/>
      <c r="B110" s="48"/>
      <c r="C110" s="53" t="s">
        <v>39</v>
      </c>
      <c r="D110" s="290" t="s">
        <v>4494</v>
      </c>
      <c r="E110" s="17" t="s">
        <v>136</v>
      </c>
      <c r="F110" s="46"/>
      <c r="G110" s="94"/>
      <c r="H110" s="89">
        <f>F110*G110</f>
        <v>0</v>
      </c>
      <c r="I110" s="307" t="s">
        <v>5398</v>
      </c>
    </row>
    <row r="111" spans="1:9" ht="39.6" x14ac:dyDescent="0.25">
      <c r="A111" s="48"/>
      <c r="B111" s="48" t="s">
        <v>843</v>
      </c>
      <c r="C111" s="53"/>
      <c r="D111" s="278" t="s">
        <v>4544</v>
      </c>
      <c r="E111" s="17"/>
      <c r="F111" s="6"/>
      <c r="G111" s="95"/>
      <c r="H111" s="89"/>
      <c r="I111" s="307" t="s">
        <v>5398</v>
      </c>
    </row>
    <row r="112" spans="1:9" x14ac:dyDescent="0.25">
      <c r="A112" s="48"/>
      <c r="B112" s="48"/>
      <c r="C112" s="53" t="s">
        <v>37</v>
      </c>
      <c r="D112" s="290" t="s">
        <v>4494</v>
      </c>
      <c r="E112" s="17" t="s">
        <v>136</v>
      </c>
      <c r="F112" s="46"/>
      <c r="G112" s="94"/>
      <c r="H112" s="89">
        <f>F112*G112</f>
        <v>0</v>
      </c>
      <c r="I112" s="307" t="s">
        <v>5398</v>
      </c>
    </row>
    <row r="113" spans="1:9" x14ac:dyDescent="0.25">
      <c r="A113" s="48"/>
      <c r="B113" s="48"/>
      <c r="C113" s="53" t="s">
        <v>39</v>
      </c>
      <c r="D113" s="290" t="s">
        <v>4494</v>
      </c>
      <c r="E113" s="17" t="s">
        <v>136</v>
      </c>
      <c r="F113" s="46"/>
      <c r="G113" s="94"/>
      <c r="H113" s="89">
        <f>F113*G113</f>
        <v>0</v>
      </c>
      <c r="I113" s="307" t="s">
        <v>5398</v>
      </c>
    </row>
    <row r="114" spans="1:9" x14ac:dyDescent="0.25">
      <c r="A114" s="48"/>
      <c r="B114" s="48" t="s">
        <v>844</v>
      </c>
      <c r="C114" s="53"/>
      <c r="D114" s="290" t="s">
        <v>4491</v>
      </c>
      <c r="E114" s="272"/>
      <c r="F114" s="46"/>
      <c r="G114" s="94"/>
      <c r="H114" s="89">
        <f>F114*G114</f>
        <v>0</v>
      </c>
      <c r="I114" s="307" t="s">
        <v>5398</v>
      </c>
    </row>
    <row r="115" spans="1:9" ht="39.6" x14ac:dyDescent="0.25">
      <c r="A115" s="48" t="s">
        <v>845</v>
      </c>
      <c r="B115" s="48"/>
      <c r="C115" s="53"/>
      <c r="D115" s="150" t="s">
        <v>846</v>
      </c>
      <c r="E115" s="17"/>
      <c r="F115" s="6"/>
      <c r="G115" s="95"/>
      <c r="H115" s="89"/>
    </row>
    <row r="116" spans="1:9" ht="26.4" x14ac:dyDescent="0.25">
      <c r="A116" s="48"/>
      <c r="B116" s="48" t="s">
        <v>847</v>
      </c>
      <c r="C116" s="53"/>
      <c r="D116" s="290" t="s">
        <v>4545</v>
      </c>
      <c r="E116" s="27"/>
      <c r="F116" s="6"/>
      <c r="G116" s="95"/>
      <c r="H116" s="89"/>
      <c r="I116" s="307" t="s">
        <v>5398</v>
      </c>
    </row>
    <row r="117" spans="1:9" x14ac:dyDescent="0.25">
      <c r="A117" s="48"/>
      <c r="B117" s="48"/>
      <c r="C117" s="53" t="s">
        <v>37</v>
      </c>
      <c r="D117" s="290" t="s">
        <v>4494</v>
      </c>
      <c r="E117" s="17" t="s">
        <v>429</v>
      </c>
      <c r="F117" s="46"/>
      <c r="G117" s="94"/>
      <c r="H117" s="89">
        <f>F117*G117</f>
        <v>0</v>
      </c>
      <c r="I117" s="307" t="s">
        <v>5398</v>
      </c>
    </row>
    <row r="118" spans="1:9" x14ac:dyDescent="0.25">
      <c r="A118" s="48"/>
      <c r="B118" s="48"/>
      <c r="C118" s="53" t="s">
        <v>39</v>
      </c>
      <c r="D118" s="290" t="s">
        <v>4494</v>
      </c>
      <c r="E118" s="17" t="s">
        <v>429</v>
      </c>
      <c r="F118" s="46"/>
      <c r="G118" s="94"/>
      <c r="H118" s="89">
        <f>F118*G118</f>
        <v>0</v>
      </c>
      <c r="I118" s="307" t="s">
        <v>5398</v>
      </c>
    </row>
    <row r="119" spans="1:9" ht="26.4" x14ac:dyDescent="0.25">
      <c r="A119" s="48"/>
      <c r="B119" s="48" t="s">
        <v>848</v>
      </c>
      <c r="C119" s="53"/>
      <c r="D119" s="290" t="s">
        <v>4545</v>
      </c>
      <c r="E119" s="17"/>
      <c r="F119" s="6"/>
      <c r="G119" s="95"/>
      <c r="H119" s="89"/>
      <c r="I119" s="307" t="s">
        <v>5398</v>
      </c>
    </row>
    <row r="120" spans="1:9" x14ac:dyDescent="0.25">
      <c r="A120" s="48"/>
      <c r="B120" s="48"/>
      <c r="C120" s="53" t="s">
        <v>37</v>
      </c>
      <c r="D120" s="290" t="s">
        <v>4494</v>
      </c>
      <c r="E120" s="17" t="s">
        <v>429</v>
      </c>
      <c r="F120" s="46"/>
      <c r="G120" s="94"/>
      <c r="H120" s="89">
        <f>F120*G120</f>
        <v>0</v>
      </c>
      <c r="I120" s="307" t="s">
        <v>5398</v>
      </c>
    </row>
    <row r="121" spans="1:9" x14ac:dyDescent="0.25">
      <c r="A121" s="48"/>
      <c r="B121" s="48"/>
      <c r="C121" s="53" t="s">
        <v>39</v>
      </c>
      <c r="D121" s="290" t="s">
        <v>4494</v>
      </c>
      <c r="E121" s="17" t="s">
        <v>429</v>
      </c>
      <c r="F121" s="46"/>
      <c r="G121" s="94"/>
      <c r="H121" s="89">
        <f>F121*G121</f>
        <v>0</v>
      </c>
      <c r="I121" s="307" t="s">
        <v>5398</v>
      </c>
    </row>
    <row r="122" spans="1:9" x14ac:dyDescent="0.25">
      <c r="A122" s="48"/>
      <c r="B122" s="48" t="s">
        <v>849</v>
      </c>
      <c r="C122" s="53"/>
      <c r="D122" s="290" t="s">
        <v>4491</v>
      </c>
      <c r="E122" s="272"/>
      <c r="F122" s="46"/>
      <c r="G122" s="94"/>
      <c r="H122" s="89">
        <f>F122*G122</f>
        <v>0</v>
      </c>
      <c r="I122" s="307" t="s">
        <v>5398</v>
      </c>
    </row>
    <row r="123" spans="1:9" ht="26.4" x14ac:dyDescent="0.25">
      <c r="A123" s="48" t="s">
        <v>850</v>
      </c>
      <c r="B123" s="48"/>
      <c r="C123" s="53"/>
      <c r="D123" s="159" t="s">
        <v>851</v>
      </c>
      <c r="E123" s="17"/>
      <c r="F123" s="6"/>
      <c r="G123" s="95"/>
      <c r="H123" s="89"/>
    </row>
    <row r="124" spans="1:9" ht="26.4" x14ac:dyDescent="0.25">
      <c r="A124" s="48"/>
      <c r="B124" s="48" t="s">
        <v>852</v>
      </c>
      <c r="C124" s="53"/>
      <c r="D124" s="290" t="s">
        <v>4546</v>
      </c>
      <c r="E124" s="17"/>
      <c r="F124" s="6"/>
      <c r="G124" s="94"/>
      <c r="H124" s="89"/>
      <c r="I124" s="307" t="s">
        <v>5398</v>
      </c>
    </row>
    <row r="125" spans="1:9" x14ac:dyDescent="0.25">
      <c r="A125" s="48"/>
      <c r="B125" s="48"/>
      <c r="C125" s="53" t="s">
        <v>37</v>
      </c>
      <c r="D125" s="290" t="s">
        <v>4494</v>
      </c>
      <c r="E125" s="17" t="s">
        <v>429</v>
      </c>
      <c r="F125" s="46"/>
      <c r="G125" s="94"/>
      <c r="H125" s="89">
        <f>F125*G125</f>
        <v>0</v>
      </c>
      <c r="I125" s="307" t="s">
        <v>5398</v>
      </c>
    </row>
    <row r="126" spans="1:9" x14ac:dyDescent="0.25">
      <c r="A126" s="48"/>
      <c r="B126" s="48"/>
      <c r="C126" s="53" t="s">
        <v>39</v>
      </c>
      <c r="D126" s="290" t="s">
        <v>4494</v>
      </c>
      <c r="E126" s="17" t="s">
        <v>429</v>
      </c>
      <c r="F126" s="46"/>
      <c r="G126" s="94"/>
      <c r="H126" s="89">
        <f>F126*G126</f>
        <v>0</v>
      </c>
      <c r="I126" s="307" t="s">
        <v>5398</v>
      </c>
    </row>
    <row r="127" spans="1:9" ht="26.4" x14ac:dyDescent="0.25">
      <c r="A127" s="48"/>
      <c r="B127" s="48" t="s">
        <v>853</v>
      </c>
      <c r="C127" s="53"/>
      <c r="D127" s="290" t="s">
        <v>4547</v>
      </c>
      <c r="E127" s="17"/>
      <c r="F127" s="6"/>
      <c r="G127" s="95"/>
      <c r="H127" s="89"/>
      <c r="I127" s="307" t="s">
        <v>5398</v>
      </c>
    </row>
    <row r="128" spans="1:9" x14ac:dyDescent="0.25">
      <c r="A128" s="48"/>
      <c r="B128" s="48"/>
      <c r="C128" s="53" t="s">
        <v>37</v>
      </c>
      <c r="D128" s="290" t="s">
        <v>4494</v>
      </c>
      <c r="E128" s="17" t="s">
        <v>429</v>
      </c>
      <c r="F128" s="46"/>
      <c r="G128" s="94"/>
      <c r="H128" s="89">
        <f>F128*G128</f>
        <v>0</v>
      </c>
      <c r="I128" s="307" t="s">
        <v>5398</v>
      </c>
    </row>
    <row r="129" spans="1:9" x14ac:dyDescent="0.25">
      <c r="A129" s="48"/>
      <c r="B129" s="48"/>
      <c r="C129" s="53" t="s">
        <v>39</v>
      </c>
      <c r="D129" s="290" t="s">
        <v>4494</v>
      </c>
      <c r="E129" s="17" t="s">
        <v>429</v>
      </c>
      <c r="F129" s="46"/>
      <c r="G129" s="94"/>
      <c r="H129" s="89">
        <f>F129*G129</f>
        <v>0</v>
      </c>
      <c r="I129" s="307" t="s">
        <v>5398</v>
      </c>
    </row>
    <row r="130" spans="1:9" x14ac:dyDescent="0.25">
      <c r="A130" s="48"/>
      <c r="B130" s="48" t="s">
        <v>854</v>
      </c>
      <c r="C130" s="53"/>
      <c r="D130" s="290" t="s">
        <v>4491</v>
      </c>
      <c r="E130" s="272"/>
      <c r="F130" s="46"/>
      <c r="G130" s="94"/>
      <c r="H130" s="89">
        <f>F130*G130</f>
        <v>0</v>
      </c>
      <c r="I130" s="307" t="s">
        <v>5398</v>
      </c>
    </row>
    <row r="131" spans="1:9" ht="39.6" x14ac:dyDescent="0.25">
      <c r="A131" s="48" t="s">
        <v>855</v>
      </c>
      <c r="B131" s="48"/>
      <c r="C131" s="53"/>
      <c r="D131" s="150" t="s">
        <v>856</v>
      </c>
      <c r="E131" s="17"/>
      <c r="F131" s="6"/>
      <c r="G131" s="95"/>
      <c r="H131" s="89"/>
    </row>
    <row r="132" spans="1:9" ht="26.4" x14ac:dyDescent="0.25">
      <c r="A132" s="48"/>
      <c r="B132" s="48" t="s">
        <v>857</v>
      </c>
      <c r="C132" s="53"/>
      <c r="D132" s="290" t="s">
        <v>4549</v>
      </c>
      <c r="E132" s="17"/>
      <c r="F132" s="6"/>
      <c r="G132" s="95"/>
      <c r="H132" s="89"/>
      <c r="I132" s="307" t="s">
        <v>5398</v>
      </c>
    </row>
    <row r="133" spans="1:9" x14ac:dyDescent="0.25">
      <c r="A133" s="48"/>
      <c r="B133" s="48"/>
      <c r="C133" s="53" t="s">
        <v>37</v>
      </c>
      <c r="D133" s="290" t="s">
        <v>4494</v>
      </c>
      <c r="E133" s="17" t="s">
        <v>429</v>
      </c>
      <c r="F133" s="46"/>
      <c r="G133" s="94"/>
      <c r="H133" s="89">
        <f>F133*G133</f>
        <v>0</v>
      </c>
      <c r="I133" s="307" t="s">
        <v>5398</v>
      </c>
    </row>
    <row r="134" spans="1:9" x14ac:dyDescent="0.25">
      <c r="A134" s="48"/>
      <c r="B134" s="48"/>
      <c r="C134" s="53" t="s">
        <v>39</v>
      </c>
      <c r="D134" s="290" t="s">
        <v>4494</v>
      </c>
      <c r="E134" s="17" t="s">
        <v>429</v>
      </c>
      <c r="F134" s="46"/>
      <c r="G134" s="94"/>
      <c r="H134" s="89">
        <f>F134*G134</f>
        <v>0</v>
      </c>
      <c r="I134" s="307" t="s">
        <v>5398</v>
      </c>
    </row>
    <row r="135" spans="1:9" ht="26.4" x14ac:dyDescent="0.25">
      <c r="A135" s="48"/>
      <c r="B135" s="48" t="s">
        <v>858</v>
      </c>
      <c r="C135" s="53"/>
      <c r="D135" s="290" t="s">
        <v>4549</v>
      </c>
      <c r="E135" s="17"/>
      <c r="F135" s="6"/>
      <c r="G135" s="95"/>
      <c r="H135" s="89"/>
      <c r="I135" s="307" t="s">
        <v>5398</v>
      </c>
    </row>
    <row r="136" spans="1:9" x14ac:dyDescent="0.25">
      <c r="A136" s="48"/>
      <c r="B136" s="48"/>
      <c r="C136" s="53" t="s">
        <v>37</v>
      </c>
      <c r="D136" s="290" t="s">
        <v>4494</v>
      </c>
      <c r="E136" s="17" t="s">
        <v>429</v>
      </c>
      <c r="F136" s="46"/>
      <c r="G136" s="94"/>
      <c r="H136" s="89">
        <f>F136*G136</f>
        <v>0</v>
      </c>
      <c r="I136" s="307" t="s">
        <v>5398</v>
      </c>
    </row>
    <row r="137" spans="1:9" x14ac:dyDescent="0.25">
      <c r="A137" s="48"/>
      <c r="B137" s="48"/>
      <c r="C137" s="53" t="s">
        <v>39</v>
      </c>
      <c r="D137" s="290" t="s">
        <v>4494</v>
      </c>
      <c r="E137" s="17" t="s">
        <v>429</v>
      </c>
      <c r="F137" s="46"/>
      <c r="G137" s="94"/>
      <c r="H137" s="89">
        <f>F137*G137</f>
        <v>0</v>
      </c>
      <c r="I137" s="307" t="s">
        <v>5398</v>
      </c>
    </row>
    <row r="138" spans="1:9" x14ac:dyDescent="0.25">
      <c r="A138" s="48"/>
      <c r="B138" s="48" t="s">
        <v>859</v>
      </c>
      <c r="C138" s="53"/>
      <c r="D138" s="290" t="s">
        <v>4491</v>
      </c>
      <c r="E138" s="272"/>
      <c r="F138" s="46"/>
      <c r="G138" s="94"/>
      <c r="H138" s="89">
        <f>F138*G138</f>
        <v>0</v>
      </c>
      <c r="I138" s="307" t="s">
        <v>5398</v>
      </c>
    </row>
    <row r="139" spans="1:9" ht="39.6" x14ac:dyDescent="0.25">
      <c r="A139" s="48" t="s">
        <v>860</v>
      </c>
      <c r="B139" s="48"/>
      <c r="C139" s="53"/>
      <c r="D139" s="150" t="s">
        <v>861</v>
      </c>
      <c r="E139" s="17"/>
      <c r="F139" s="6"/>
      <c r="G139" s="95"/>
      <c r="H139" s="89"/>
    </row>
    <row r="140" spans="1:9" ht="26.4" x14ac:dyDescent="0.25">
      <c r="A140" s="48"/>
      <c r="B140" s="48" t="s">
        <v>862</v>
      </c>
      <c r="C140" s="53"/>
      <c r="D140" s="290" t="s">
        <v>4548</v>
      </c>
      <c r="E140" s="17"/>
      <c r="F140" s="6"/>
      <c r="G140" s="95"/>
      <c r="H140" s="89"/>
      <c r="I140" s="307" t="s">
        <v>5398</v>
      </c>
    </row>
    <row r="141" spans="1:9" x14ac:dyDescent="0.25">
      <c r="A141" s="48"/>
      <c r="B141" s="48"/>
      <c r="C141" s="53" t="s">
        <v>37</v>
      </c>
      <c r="D141" s="290" t="s">
        <v>4494</v>
      </c>
      <c r="E141" s="17" t="s">
        <v>429</v>
      </c>
      <c r="F141" s="46"/>
      <c r="G141" s="94"/>
      <c r="H141" s="89">
        <f>F141*G141</f>
        <v>0</v>
      </c>
      <c r="I141" s="307" t="s">
        <v>5398</v>
      </c>
    </row>
    <row r="142" spans="1:9" x14ac:dyDescent="0.25">
      <c r="A142" s="48"/>
      <c r="B142" s="48"/>
      <c r="C142" s="53" t="s">
        <v>39</v>
      </c>
      <c r="D142" s="290" t="s">
        <v>4494</v>
      </c>
      <c r="E142" s="17" t="s">
        <v>429</v>
      </c>
      <c r="F142" s="46"/>
      <c r="G142" s="94"/>
      <c r="H142" s="89">
        <f>F142*G142</f>
        <v>0</v>
      </c>
      <c r="I142" s="307" t="s">
        <v>5398</v>
      </c>
    </row>
    <row r="143" spans="1:9" ht="26.4" x14ac:dyDescent="0.25">
      <c r="A143" s="48"/>
      <c r="B143" s="48" t="s">
        <v>863</v>
      </c>
      <c r="C143" s="53"/>
      <c r="D143" s="290" t="s">
        <v>4548</v>
      </c>
      <c r="E143" s="17"/>
      <c r="F143" s="6"/>
      <c r="G143" s="95"/>
      <c r="H143" s="89"/>
      <c r="I143" s="307" t="s">
        <v>5398</v>
      </c>
    </row>
    <row r="144" spans="1:9" x14ac:dyDescent="0.25">
      <c r="A144" s="48"/>
      <c r="B144" s="48"/>
      <c r="C144" s="53" t="s">
        <v>37</v>
      </c>
      <c r="D144" s="290" t="s">
        <v>4494</v>
      </c>
      <c r="E144" s="17" t="s">
        <v>429</v>
      </c>
      <c r="F144" s="46"/>
      <c r="G144" s="94"/>
      <c r="H144" s="89">
        <f>F144*G144</f>
        <v>0</v>
      </c>
      <c r="I144" s="307" t="s">
        <v>5398</v>
      </c>
    </row>
    <row r="145" spans="1:9" x14ac:dyDescent="0.25">
      <c r="A145" s="44"/>
      <c r="B145" s="48"/>
      <c r="C145" s="53" t="s">
        <v>39</v>
      </c>
      <c r="D145" s="290" t="s">
        <v>4494</v>
      </c>
      <c r="E145" s="17" t="s">
        <v>429</v>
      </c>
      <c r="F145" s="46"/>
      <c r="G145" s="94"/>
      <c r="H145" s="89">
        <f>F145*G145</f>
        <v>0</v>
      </c>
      <c r="I145" s="307" t="s">
        <v>5398</v>
      </c>
    </row>
    <row r="146" spans="1:9" x14ac:dyDescent="0.25">
      <c r="A146" s="44"/>
      <c r="B146" s="48" t="s">
        <v>864</v>
      </c>
      <c r="C146" s="53"/>
      <c r="D146" s="290" t="s">
        <v>4491</v>
      </c>
      <c r="E146" s="272"/>
      <c r="F146" s="46"/>
      <c r="G146" s="94"/>
      <c r="H146" s="89">
        <f>F146*G146</f>
        <v>0</v>
      </c>
      <c r="I146" s="307" t="s">
        <v>5398</v>
      </c>
    </row>
    <row r="147" spans="1:9" ht="26.4" x14ac:dyDescent="0.25">
      <c r="A147" s="48" t="s">
        <v>865</v>
      </c>
      <c r="B147" s="48"/>
      <c r="C147" s="53"/>
      <c r="D147" s="159" t="s">
        <v>866</v>
      </c>
      <c r="E147" s="27"/>
      <c r="F147" s="6"/>
      <c r="G147" s="95"/>
      <c r="H147" s="89"/>
    </row>
    <row r="148" spans="1:9" ht="39.6" x14ac:dyDescent="0.25">
      <c r="A148" s="45"/>
      <c r="B148" s="48" t="s">
        <v>867</v>
      </c>
      <c r="C148" s="53"/>
      <c r="D148" s="290" t="s">
        <v>4550</v>
      </c>
      <c r="E148" s="5"/>
      <c r="F148" s="6"/>
      <c r="G148" s="95"/>
      <c r="H148" s="89"/>
      <c r="I148" s="307" t="s">
        <v>5398</v>
      </c>
    </row>
    <row r="149" spans="1:9" x14ac:dyDescent="0.25">
      <c r="A149" s="45"/>
      <c r="B149" s="48"/>
      <c r="C149" s="53" t="s">
        <v>37</v>
      </c>
      <c r="D149" s="290" t="s">
        <v>4551</v>
      </c>
      <c r="E149" s="11" t="s">
        <v>136</v>
      </c>
      <c r="F149" s="46"/>
      <c r="G149" s="94"/>
      <c r="H149" s="89">
        <f>F149*G149</f>
        <v>0</v>
      </c>
      <c r="I149" s="307" t="s">
        <v>5398</v>
      </c>
    </row>
    <row r="150" spans="1:9" x14ac:dyDescent="0.25">
      <c r="A150" s="45"/>
      <c r="B150" s="48"/>
      <c r="C150" s="53" t="s">
        <v>39</v>
      </c>
      <c r="D150" s="290" t="s">
        <v>4551</v>
      </c>
      <c r="E150" s="11" t="s">
        <v>136</v>
      </c>
      <c r="F150" s="46"/>
      <c r="G150" s="94"/>
      <c r="H150" s="89">
        <f>F150*G150</f>
        <v>0</v>
      </c>
      <c r="I150" s="307" t="s">
        <v>5398</v>
      </c>
    </row>
    <row r="151" spans="1:9" ht="26.4" x14ac:dyDescent="0.25">
      <c r="A151" s="45"/>
      <c r="B151" s="48" t="s">
        <v>868</v>
      </c>
      <c r="C151" s="53"/>
      <c r="D151" s="290" t="s">
        <v>4552</v>
      </c>
      <c r="E151" s="5"/>
      <c r="F151" s="6"/>
      <c r="G151" s="95"/>
      <c r="H151" s="89"/>
      <c r="I151" s="307" t="s">
        <v>5398</v>
      </c>
    </row>
    <row r="152" spans="1:9" x14ac:dyDescent="0.25">
      <c r="A152" s="45"/>
      <c r="B152" s="48"/>
      <c r="C152" s="53" t="s">
        <v>37</v>
      </c>
      <c r="D152" s="290" t="s">
        <v>4494</v>
      </c>
      <c r="E152" s="17" t="s">
        <v>429</v>
      </c>
      <c r="F152" s="46"/>
      <c r="G152" s="94"/>
      <c r="H152" s="89">
        <f>F152*G152</f>
        <v>0</v>
      </c>
      <c r="I152" s="307" t="s">
        <v>5398</v>
      </c>
    </row>
    <row r="153" spans="1:9" x14ac:dyDescent="0.25">
      <c r="A153" s="45"/>
      <c r="B153" s="48"/>
      <c r="C153" s="53" t="s">
        <v>39</v>
      </c>
      <c r="D153" s="290" t="s">
        <v>4494</v>
      </c>
      <c r="E153" s="17" t="s">
        <v>429</v>
      </c>
      <c r="F153" s="46"/>
      <c r="G153" s="94"/>
      <c r="H153" s="89">
        <f>F153*G153</f>
        <v>0</v>
      </c>
      <c r="I153" s="307" t="s">
        <v>5398</v>
      </c>
    </row>
    <row r="154" spans="1:9" x14ac:dyDescent="0.25">
      <c r="A154" s="45"/>
      <c r="B154" s="48" t="s">
        <v>869</v>
      </c>
      <c r="C154" s="53"/>
      <c r="D154" s="290" t="s">
        <v>4491</v>
      </c>
      <c r="E154" s="272"/>
      <c r="F154" s="46"/>
      <c r="G154" s="94"/>
      <c r="H154" s="89">
        <f>F154*G154</f>
        <v>0</v>
      </c>
    </row>
    <row r="155" spans="1:9" ht="26.4" x14ac:dyDescent="0.25">
      <c r="A155" s="55" t="s">
        <v>870</v>
      </c>
      <c r="B155" s="45"/>
      <c r="C155" s="46"/>
      <c r="D155" s="159" t="s">
        <v>871</v>
      </c>
      <c r="E155" s="5"/>
      <c r="F155" s="6"/>
      <c r="G155" s="95"/>
      <c r="H155" s="89"/>
    </row>
    <row r="156" spans="1:9" ht="26.4" x14ac:dyDescent="0.25">
      <c r="A156" s="45"/>
      <c r="B156" s="48" t="s">
        <v>872</v>
      </c>
      <c r="C156" s="53"/>
      <c r="D156" s="290" t="s">
        <v>4553</v>
      </c>
      <c r="E156" s="5"/>
      <c r="F156" s="6"/>
      <c r="G156" s="95"/>
      <c r="H156" s="89"/>
      <c r="I156" s="307" t="s">
        <v>5398</v>
      </c>
    </row>
    <row r="157" spans="1:9" x14ac:dyDescent="0.25">
      <c r="A157" s="45"/>
      <c r="B157" s="48"/>
      <c r="C157" s="53" t="s">
        <v>37</v>
      </c>
      <c r="D157" s="290" t="s">
        <v>4494</v>
      </c>
      <c r="E157" s="17" t="s">
        <v>429</v>
      </c>
      <c r="F157" s="46"/>
      <c r="G157" s="94"/>
      <c r="H157" s="89">
        <f>F157*G157</f>
        <v>0</v>
      </c>
      <c r="I157" s="307" t="s">
        <v>5398</v>
      </c>
    </row>
    <row r="158" spans="1:9" x14ac:dyDescent="0.25">
      <c r="A158" s="45"/>
      <c r="B158" s="48"/>
      <c r="C158" s="53" t="s">
        <v>39</v>
      </c>
      <c r="D158" s="290" t="s">
        <v>4494</v>
      </c>
      <c r="E158" s="17" t="s">
        <v>429</v>
      </c>
      <c r="F158" s="46"/>
      <c r="G158" s="94"/>
      <c r="H158" s="89">
        <f>F158*G158</f>
        <v>0</v>
      </c>
      <c r="I158" s="307" t="s">
        <v>5398</v>
      </c>
    </row>
    <row r="159" spans="1:9" x14ac:dyDescent="0.25">
      <c r="A159" s="55" t="s">
        <v>874</v>
      </c>
      <c r="B159" s="48"/>
      <c r="C159" s="53"/>
      <c r="D159" s="159" t="s">
        <v>875</v>
      </c>
      <c r="E159" s="5"/>
      <c r="F159" s="6"/>
      <c r="G159" s="95"/>
      <c r="H159" s="89"/>
    </row>
    <row r="160" spans="1:9" x14ac:dyDescent="0.25">
      <c r="A160" s="45"/>
      <c r="B160" s="48" t="s">
        <v>876</v>
      </c>
      <c r="C160" s="53"/>
      <c r="D160" s="290" t="s">
        <v>4554</v>
      </c>
      <c r="E160" s="17" t="s">
        <v>429</v>
      </c>
      <c r="F160" s="46"/>
      <c r="G160" s="94"/>
      <c r="H160" s="89">
        <f>F160*G160</f>
        <v>0</v>
      </c>
      <c r="I160" s="307" t="s">
        <v>5398</v>
      </c>
    </row>
    <row r="161" spans="1:9" x14ac:dyDescent="0.25">
      <c r="A161" s="45"/>
      <c r="B161" s="48" t="s">
        <v>877</v>
      </c>
      <c r="C161" s="53"/>
      <c r="D161" s="290" t="s">
        <v>4555</v>
      </c>
      <c r="E161" s="17" t="s">
        <v>429</v>
      </c>
      <c r="F161" s="46"/>
      <c r="G161" s="94"/>
      <c r="H161" s="89">
        <f>F161*G161</f>
        <v>0</v>
      </c>
      <c r="I161" s="307" t="s">
        <v>5398</v>
      </c>
    </row>
    <row r="162" spans="1:9" x14ac:dyDescent="0.25">
      <c r="A162" s="45"/>
      <c r="B162" s="48" t="s">
        <v>878</v>
      </c>
      <c r="C162" s="53"/>
      <c r="D162" s="290" t="s">
        <v>4491</v>
      </c>
      <c r="E162" s="17" t="s">
        <v>429</v>
      </c>
      <c r="F162" s="46"/>
      <c r="G162" s="94"/>
      <c r="H162" s="89">
        <f>F162*G162</f>
        <v>0</v>
      </c>
      <c r="I162" s="307" t="s">
        <v>5398</v>
      </c>
    </row>
    <row r="163" spans="1:9" ht="39.6" x14ac:dyDescent="0.25">
      <c r="A163" s="55" t="s">
        <v>882</v>
      </c>
      <c r="B163" s="45"/>
      <c r="C163" s="46"/>
      <c r="D163" s="100" t="s">
        <v>4556</v>
      </c>
      <c r="E163" s="5"/>
      <c r="F163" s="6"/>
      <c r="G163" s="95"/>
      <c r="H163" s="89"/>
    </row>
    <row r="164" spans="1:9" x14ac:dyDescent="0.25">
      <c r="A164" s="45"/>
      <c r="B164" s="55" t="s">
        <v>881</v>
      </c>
      <c r="C164" s="46"/>
      <c r="D164" s="160" t="s">
        <v>781</v>
      </c>
      <c r="E164" s="5"/>
      <c r="F164" s="6"/>
      <c r="G164" s="95"/>
      <c r="H164" s="89"/>
    </row>
    <row r="165" spans="1:9" ht="15.6" x14ac:dyDescent="0.25">
      <c r="A165" s="45"/>
      <c r="B165" s="45"/>
      <c r="C165" s="53" t="s">
        <v>37</v>
      </c>
      <c r="D165" s="160" t="s">
        <v>612</v>
      </c>
      <c r="E165" s="27" t="s">
        <v>426</v>
      </c>
      <c r="F165" s="46"/>
      <c r="G165" s="94"/>
      <c r="H165" s="89">
        <f>F165*G165</f>
        <v>0</v>
      </c>
    </row>
    <row r="166" spans="1:9" ht="15.6" x14ac:dyDescent="0.25">
      <c r="A166" s="45"/>
      <c r="B166" s="45"/>
      <c r="C166" s="53" t="s">
        <v>39</v>
      </c>
      <c r="D166" s="160" t="s">
        <v>782</v>
      </c>
      <c r="E166" s="27" t="s">
        <v>426</v>
      </c>
      <c r="F166" s="46"/>
      <c r="G166" s="94"/>
      <c r="H166" s="89">
        <f>F166*G166</f>
        <v>0</v>
      </c>
    </row>
    <row r="167" spans="1:9" ht="15.6" x14ac:dyDescent="0.25">
      <c r="A167" s="45"/>
      <c r="B167" s="45"/>
      <c r="C167" s="53" t="s">
        <v>59</v>
      </c>
      <c r="D167" s="160" t="s">
        <v>614</v>
      </c>
      <c r="E167" s="27" t="s">
        <v>426</v>
      </c>
      <c r="F167" s="46"/>
      <c r="G167" s="94"/>
      <c r="H167" s="89">
        <f>F167*G167</f>
        <v>0</v>
      </c>
    </row>
    <row r="168" spans="1:9" ht="15.6" x14ac:dyDescent="0.25">
      <c r="A168" s="45"/>
      <c r="B168" s="45"/>
      <c r="C168" s="53" t="s">
        <v>42</v>
      </c>
      <c r="D168" s="160" t="s">
        <v>615</v>
      </c>
      <c r="E168" s="27" t="s">
        <v>426</v>
      </c>
      <c r="F168" s="46"/>
      <c r="G168" s="94"/>
      <c r="H168" s="89">
        <f>F168*G168</f>
        <v>0</v>
      </c>
    </row>
    <row r="169" spans="1:9" ht="15.6" x14ac:dyDescent="0.25">
      <c r="A169" s="45"/>
      <c r="B169" s="45"/>
      <c r="C169" s="53" t="s">
        <v>43</v>
      </c>
      <c r="D169" s="160" t="s">
        <v>735</v>
      </c>
      <c r="E169" s="27" t="s">
        <v>426</v>
      </c>
      <c r="F169" s="46"/>
      <c r="G169" s="94"/>
      <c r="H169" s="89">
        <f>F169*G169</f>
        <v>0</v>
      </c>
    </row>
    <row r="170" spans="1:9" x14ac:dyDescent="0.25">
      <c r="A170" s="45"/>
      <c r="B170" s="55" t="s">
        <v>884</v>
      </c>
      <c r="C170" s="46"/>
      <c r="D170" s="160" t="s">
        <v>783</v>
      </c>
      <c r="E170" s="5"/>
      <c r="F170" s="6"/>
      <c r="G170" s="95"/>
      <c r="H170" s="89"/>
    </row>
    <row r="171" spans="1:9" ht="15.6" x14ac:dyDescent="0.25">
      <c r="A171" s="45"/>
      <c r="B171" s="45"/>
      <c r="C171" s="53" t="s">
        <v>37</v>
      </c>
      <c r="D171" s="160" t="s">
        <v>612</v>
      </c>
      <c r="E171" s="27" t="s">
        <v>426</v>
      </c>
      <c r="F171" s="46"/>
      <c r="G171" s="94"/>
      <c r="H171" s="89">
        <f t="shared" ref="H171:H176" si="2">F171*G171</f>
        <v>0</v>
      </c>
    </row>
    <row r="172" spans="1:9" ht="15.6" x14ac:dyDescent="0.25">
      <c r="A172" s="45"/>
      <c r="B172" s="45"/>
      <c r="C172" s="53" t="s">
        <v>39</v>
      </c>
      <c r="D172" s="160" t="s">
        <v>782</v>
      </c>
      <c r="E172" s="27" t="s">
        <v>426</v>
      </c>
      <c r="F172" s="46"/>
      <c r="G172" s="94"/>
      <c r="H172" s="89">
        <f t="shared" si="2"/>
        <v>0</v>
      </c>
    </row>
    <row r="173" spans="1:9" ht="15.6" x14ac:dyDescent="0.25">
      <c r="A173" s="45"/>
      <c r="B173" s="45"/>
      <c r="C173" s="53" t="s">
        <v>59</v>
      </c>
      <c r="D173" s="160" t="s">
        <v>614</v>
      </c>
      <c r="E173" s="27" t="s">
        <v>426</v>
      </c>
      <c r="F173" s="46"/>
      <c r="G173" s="94"/>
      <c r="H173" s="89">
        <f t="shared" si="2"/>
        <v>0</v>
      </c>
    </row>
    <row r="174" spans="1:9" ht="15.6" x14ac:dyDescent="0.25">
      <c r="A174" s="45"/>
      <c r="B174" s="45"/>
      <c r="C174" s="53" t="s">
        <v>42</v>
      </c>
      <c r="D174" s="160" t="s">
        <v>615</v>
      </c>
      <c r="E174" s="27" t="s">
        <v>426</v>
      </c>
      <c r="F174" s="46"/>
      <c r="G174" s="94"/>
      <c r="H174" s="89">
        <f t="shared" si="2"/>
        <v>0</v>
      </c>
    </row>
    <row r="175" spans="1:9" ht="15.6" x14ac:dyDescent="0.25">
      <c r="A175" s="45"/>
      <c r="B175" s="45"/>
      <c r="C175" s="53" t="s">
        <v>43</v>
      </c>
      <c r="D175" s="160" t="s">
        <v>735</v>
      </c>
      <c r="E175" s="27" t="s">
        <v>426</v>
      </c>
      <c r="F175" s="46"/>
      <c r="G175" s="94"/>
      <c r="H175" s="89">
        <f t="shared" si="2"/>
        <v>0</v>
      </c>
    </row>
    <row r="176" spans="1:9" ht="39.6" x14ac:dyDescent="0.25">
      <c r="A176" s="45"/>
      <c r="B176" s="55" t="s">
        <v>885</v>
      </c>
      <c r="C176" s="46"/>
      <c r="D176" s="64" t="s">
        <v>886</v>
      </c>
      <c r="E176" s="27" t="s">
        <v>426</v>
      </c>
      <c r="F176" s="46"/>
      <c r="G176" s="94"/>
      <c r="H176" s="89">
        <f t="shared" si="2"/>
        <v>0</v>
      </c>
    </row>
    <row r="177" spans="1:9" ht="26.4" x14ac:dyDescent="0.25">
      <c r="A177" s="55" t="s">
        <v>887</v>
      </c>
      <c r="B177" s="45"/>
      <c r="C177" s="46"/>
      <c r="D177" s="159" t="s">
        <v>888</v>
      </c>
      <c r="E177" s="5"/>
      <c r="F177" s="6"/>
      <c r="G177" s="95"/>
      <c r="H177" s="89"/>
    </row>
    <row r="178" spans="1:9" ht="26.4" x14ac:dyDescent="0.25">
      <c r="A178" s="45"/>
      <c r="B178" s="55" t="s">
        <v>889</v>
      </c>
      <c r="C178" s="46"/>
      <c r="D178" s="290" t="s">
        <v>4521</v>
      </c>
      <c r="E178" s="27" t="s">
        <v>426</v>
      </c>
      <c r="F178" s="46"/>
      <c r="G178" s="94"/>
      <c r="H178" s="89">
        <f>F178*G178</f>
        <v>0</v>
      </c>
      <c r="I178" s="307" t="s">
        <v>5398</v>
      </c>
    </row>
    <row r="179" spans="1:9" ht="26.4" x14ac:dyDescent="0.25">
      <c r="A179" s="45"/>
      <c r="B179" s="55" t="s">
        <v>890</v>
      </c>
      <c r="C179" s="46"/>
      <c r="D179" s="290" t="s">
        <v>4557</v>
      </c>
      <c r="E179" s="27" t="s">
        <v>426</v>
      </c>
      <c r="F179" s="46"/>
      <c r="G179" s="94"/>
      <c r="H179" s="89">
        <f>F179*G179</f>
        <v>0</v>
      </c>
      <c r="I179" s="307" t="s">
        <v>5398</v>
      </c>
    </row>
    <row r="180" spans="1:9" ht="26.4" x14ac:dyDescent="0.25">
      <c r="A180" s="55" t="s">
        <v>891</v>
      </c>
      <c r="B180" s="45"/>
      <c r="C180" s="46"/>
      <c r="D180" s="159" t="s">
        <v>892</v>
      </c>
      <c r="E180" s="5"/>
      <c r="F180" s="6"/>
      <c r="G180" s="95"/>
      <c r="H180" s="89"/>
    </row>
    <row r="181" spans="1:9" ht="26.4" x14ac:dyDescent="0.25">
      <c r="A181" s="45"/>
      <c r="B181" s="45" t="s">
        <v>893</v>
      </c>
      <c r="C181" s="46"/>
      <c r="D181" s="290" t="s">
        <v>4558</v>
      </c>
      <c r="E181" s="5"/>
      <c r="F181" s="6"/>
      <c r="G181" s="95"/>
      <c r="H181" s="89"/>
      <c r="I181" s="307" t="s">
        <v>5398</v>
      </c>
    </row>
    <row r="182" spans="1:9" x14ac:dyDescent="0.25">
      <c r="A182" s="45"/>
      <c r="B182" s="45"/>
      <c r="C182" s="53" t="s">
        <v>37</v>
      </c>
      <c r="D182" s="290" t="s">
        <v>4524</v>
      </c>
      <c r="E182" s="17" t="s">
        <v>429</v>
      </c>
      <c r="F182" s="46"/>
      <c r="G182" s="94"/>
      <c r="H182" s="89">
        <f>F182*G182</f>
        <v>0</v>
      </c>
      <c r="I182" s="307" t="s">
        <v>5398</v>
      </c>
    </row>
    <row r="183" spans="1:9" x14ac:dyDescent="0.25">
      <c r="A183" s="45"/>
      <c r="B183" s="45"/>
      <c r="C183" s="53" t="s">
        <v>39</v>
      </c>
      <c r="D183" s="290" t="s">
        <v>4524</v>
      </c>
      <c r="E183" s="17" t="s">
        <v>429</v>
      </c>
      <c r="F183" s="46"/>
      <c r="G183" s="94"/>
      <c r="H183" s="89">
        <f>F183*G183</f>
        <v>0</v>
      </c>
      <c r="I183" s="307" t="s">
        <v>5398</v>
      </c>
    </row>
    <row r="184" spans="1:9" ht="39.6" x14ac:dyDescent="0.25">
      <c r="A184" s="45"/>
      <c r="B184" s="55" t="s">
        <v>894</v>
      </c>
      <c r="C184" s="46"/>
      <c r="D184" s="290" t="s">
        <v>4559</v>
      </c>
      <c r="E184" s="5"/>
      <c r="F184" s="6"/>
      <c r="G184" s="95"/>
      <c r="H184" s="89"/>
      <c r="I184" s="307" t="s">
        <v>5398</v>
      </c>
    </row>
    <row r="185" spans="1:9" x14ac:dyDescent="0.25">
      <c r="A185" s="45"/>
      <c r="B185" s="45"/>
      <c r="C185" s="53" t="s">
        <v>37</v>
      </c>
      <c r="D185" s="290" t="s">
        <v>4524</v>
      </c>
      <c r="E185" s="17" t="s">
        <v>429</v>
      </c>
      <c r="F185" s="46"/>
      <c r="G185" s="94"/>
      <c r="H185" s="89">
        <f>F185*G185</f>
        <v>0</v>
      </c>
      <c r="I185" s="307" t="s">
        <v>5398</v>
      </c>
    </row>
    <row r="186" spans="1:9" x14ac:dyDescent="0.25">
      <c r="A186" s="45"/>
      <c r="B186" s="45"/>
      <c r="C186" s="53" t="s">
        <v>39</v>
      </c>
      <c r="D186" s="290" t="s">
        <v>4524</v>
      </c>
      <c r="E186" s="17" t="s">
        <v>429</v>
      </c>
      <c r="F186" s="46"/>
      <c r="G186" s="94"/>
      <c r="H186" s="89">
        <f>F186*G186</f>
        <v>0</v>
      </c>
      <c r="I186" s="307" t="s">
        <v>5398</v>
      </c>
    </row>
    <row r="187" spans="1:9" ht="26.4" x14ac:dyDescent="0.25">
      <c r="A187" s="45"/>
      <c r="B187" s="55" t="s">
        <v>895</v>
      </c>
      <c r="C187" s="46"/>
      <c r="D187" s="290" t="s">
        <v>4560</v>
      </c>
      <c r="E187" s="5"/>
      <c r="F187" s="6"/>
      <c r="G187" s="95"/>
      <c r="H187" s="89"/>
      <c r="I187" s="307" t="s">
        <v>5398</v>
      </c>
    </row>
    <row r="188" spans="1:9" x14ac:dyDescent="0.25">
      <c r="A188" s="45"/>
      <c r="B188" s="45"/>
      <c r="C188" s="53" t="s">
        <v>37</v>
      </c>
      <c r="D188" s="290" t="s">
        <v>4524</v>
      </c>
      <c r="E188" s="17" t="s">
        <v>429</v>
      </c>
      <c r="F188" s="46"/>
      <c r="G188" s="94"/>
      <c r="H188" s="89">
        <f>F188*G188</f>
        <v>0</v>
      </c>
      <c r="I188" s="307" t="s">
        <v>5398</v>
      </c>
    </row>
    <row r="189" spans="1:9" x14ac:dyDescent="0.25">
      <c r="A189" s="45"/>
      <c r="B189" s="45"/>
      <c r="C189" s="53" t="s">
        <v>39</v>
      </c>
      <c r="D189" s="290" t="s">
        <v>4524</v>
      </c>
      <c r="E189" s="17" t="s">
        <v>429</v>
      </c>
      <c r="F189" s="46"/>
      <c r="G189" s="94"/>
      <c r="H189" s="89">
        <f>F189*G189</f>
        <v>0</v>
      </c>
      <c r="I189" s="307" t="s">
        <v>5398</v>
      </c>
    </row>
    <row r="190" spans="1:9" ht="26.4" x14ac:dyDescent="0.25">
      <c r="A190" s="45"/>
      <c r="B190" s="55" t="s">
        <v>896</v>
      </c>
      <c r="C190" s="46"/>
      <c r="D190" s="290" t="s">
        <v>4561</v>
      </c>
      <c r="E190" s="5"/>
      <c r="F190" s="6"/>
      <c r="G190" s="95"/>
      <c r="H190" s="89"/>
      <c r="I190" s="307" t="s">
        <v>5398</v>
      </c>
    </row>
    <row r="191" spans="1:9" x14ac:dyDescent="0.25">
      <c r="A191" s="45"/>
      <c r="B191" s="45"/>
      <c r="C191" s="53" t="s">
        <v>37</v>
      </c>
      <c r="D191" s="290" t="s">
        <v>4524</v>
      </c>
      <c r="E191" s="17" t="s">
        <v>429</v>
      </c>
      <c r="F191" s="46"/>
      <c r="G191" s="94"/>
      <c r="H191" s="89">
        <f>F191*G191</f>
        <v>0</v>
      </c>
      <c r="I191" s="307" t="s">
        <v>5398</v>
      </c>
    </row>
    <row r="192" spans="1:9" x14ac:dyDescent="0.25">
      <c r="A192" s="45"/>
      <c r="B192" s="45"/>
      <c r="C192" s="53" t="s">
        <v>39</v>
      </c>
      <c r="D192" s="290" t="s">
        <v>4524</v>
      </c>
      <c r="E192" s="17" t="s">
        <v>429</v>
      </c>
      <c r="F192" s="46"/>
      <c r="G192" s="94"/>
      <c r="H192" s="89">
        <f>F192*G192</f>
        <v>0</v>
      </c>
      <c r="I192" s="307" t="s">
        <v>5398</v>
      </c>
    </row>
    <row r="193" spans="1:9" ht="39.6" x14ac:dyDescent="0.25">
      <c r="A193" s="55" t="s">
        <v>897</v>
      </c>
      <c r="B193" s="45"/>
      <c r="C193" s="46"/>
      <c r="D193" s="284" t="s">
        <v>898</v>
      </c>
      <c r="E193" s="5"/>
      <c r="F193" s="6"/>
      <c r="G193" s="95"/>
      <c r="H193" s="89"/>
    </row>
    <row r="194" spans="1:9" ht="26.4" x14ac:dyDescent="0.25">
      <c r="A194" s="45"/>
      <c r="B194" s="55" t="s">
        <v>899</v>
      </c>
      <c r="C194" s="46"/>
      <c r="D194" s="290" t="s">
        <v>4562</v>
      </c>
      <c r="E194" s="17" t="s">
        <v>429</v>
      </c>
      <c r="F194" s="46"/>
      <c r="G194" s="94"/>
      <c r="H194" s="89">
        <f>F194*G194</f>
        <v>0</v>
      </c>
      <c r="I194" s="307" t="s">
        <v>5398</v>
      </c>
    </row>
    <row r="195" spans="1:9" ht="26.4" x14ac:dyDescent="0.25">
      <c r="A195" s="45"/>
      <c r="B195" s="55" t="s">
        <v>900</v>
      </c>
      <c r="C195" s="46"/>
      <c r="D195" s="290" t="s">
        <v>4562</v>
      </c>
      <c r="E195" s="17" t="s">
        <v>429</v>
      </c>
      <c r="F195" s="46"/>
      <c r="G195" s="94"/>
      <c r="H195" s="89">
        <f>F195*G195</f>
        <v>0</v>
      </c>
      <c r="I195" s="307" t="s">
        <v>5398</v>
      </c>
    </row>
    <row r="196" spans="1:9" ht="26.4" x14ac:dyDescent="0.25">
      <c r="A196" s="45"/>
      <c r="B196" s="55" t="s">
        <v>901</v>
      </c>
      <c r="C196" s="46"/>
      <c r="D196" s="290" t="s">
        <v>4562</v>
      </c>
      <c r="E196" s="17" t="s">
        <v>429</v>
      </c>
      <c r="F196" s="46"/>
      <c r="G196" s="94"/>
      <c r="H196" s="89">
        <f>F196*G196</f>
        <v>0</v>
      </c>
      <c r="I196" s="307" t="s">
        <v>5398</v>
      </c>
    </row>
    <row r="197" spans="1:9" x14ac:dyDescent="0.25">
      <c r="A197" s="45"/>
      <c r="B197" s="55" t="s">
        <v>902</v>
      </c>
      <c r="C197" s="46"/>
      <c r="D197" s="290" t="s">
        <v>4491</v>
      </c>
      <c r="E197" s="17" t="s">
        <v>429</v>
      </c>
      <c r="F197" s="46"/>
      <c r="G197" s="94"/>
      <c r="H197" s="89">
        <f>F197*G197</f>
        <v>0</v>
      </c>
      <c r="I197" s="307" t="s">
        <v>5398</v>
      </c>
    </row>
    <row r="198" spans="1:9" ht="26.4" x14ac:dyDescent="0.25">
      <c r="A198" s="55" t="s">
        <v>903</v>
      </c>
      <c r="B198" s="45"/>
      <c r="C198" s="46"/>
      <c r="D198" s="159" t="s">
        <v>910</v>
      </c>
      <c r="E198" s="5"/>
      <c r="F198" s="6"/>
      <c r="G198" s="95"/>
      <c r="H198" s="89"/>
    </row>
    <row r="199" spans="1:9" ht="26.4" x14ac:dyDescent="0.25">
      <c r="A199" s="45"/>
      <c r="B199" s="45" t="s">
        <v>904</v>
      </c>
      <c r="C199" s="46"/>
      <c r="D199" s="290" t="s">
        <v>4563</v>
      </c>
      <c r="E199" s="17" t="s">
        <v>429</v>
      </c>
      <c r="F199" s="46"/>
      <c r="G199" s="94"/>
      <c r="H199" s="89">
        <f>F199*G199</f>
        <v>0</v>
      </c>
      <c r="I199" s="307" t="s">
        <v>5398</v>
      </c>
    </row>
    <row r="200" spans="1:9" ht="26.4" x14ac:dyDescent="0.25">
      <c r="A200" s="45"/>
      <c r="B200" s="45" t="s">
        <v>905</v>
      </c>
      <c r="C200" s="46"/>
      <c r="D200" s="290" t="s">
        <v>4564</v>
      </c>
      <c r="E200" s="27" t="s">
        <v>426</v>
      </c>
      <c r="F200" s="46"/>
      <c r="G200" s="94"/>
      <c r="H200" s="89">
        <f>F200*G200</f>
        <v>0</v>
      </c>
      <c r="I200" s="307" t="s">
        <v>5398</v>
      </c>
    </row>
    <row r="201" spans="1:9" x14ac:dyDescent="0.25">
      <c r="A201" s="45"/>
      <c r="B201" s="45" t="s">
        <v>906</v>
      </c>
      <c r="C201" s="46"/>
      <c r="D201" s="290" t="s">
        <v>4565</v>
      </c>
      <c r="E201" s="17" t="s">
        <v>429</v>
      </c>
      <c r="F201" s="46"/>
      <c r="G201" s="94"/>
      <c r="H201" s="89">
        <f>F201*G201</f>
        <v>0</v>
      </c>
      <c r="I201" s="307" t="s">
        <v>5398</v>
      </c>
    </row>
    <row r="202" spans="1:9" ht="15.6" x14ac:dyDescent="0.25">
      <c r="A202" s="45"/>
      <c r="B202" s="45" t="s">
        <v>907</v>
      </c>
      <c r="C202" s="46"/>
      <c r="D202" s="290" t="s">
        <v>4565</v>
      </c>
      <c r="E202" s="27" t="s">
        <v>426</v>
      </c>
      <c r="F202" s="46"/>
      <c r="G202" s="94"/>
      <c r="H202" s="89">
        <f>F202*G202</f>
        <v>0</v>
      </c>
      <c r="I202" s="307" t="s">
        <v>5398</v>
      </c>
    </row>
    <row r="203" spans="1:9" ht="26.4" x14ac:dyDescent="0.25">
      <c r="A203" s="45"/>
      <c r="B203" s="45" t="s">
        <v>908</v>
      </c>
      <c r="C203" s="46"/>
      <c r="D203" s="290" t="s">
        <v>4566</v>
      </c>
      <c r="E203" s="17" t="s">
        <v>429</v>
      </c>
      <c r="F203" s="46"/>
      <c r="G203" s="94"/>
      <c r="H203" s="89">
        <f>F203*G203</f>
        <v>0</v>
      </c>
      <c r="I203" s="307" t="s">
        <v>5398</v>
      </c>
    </row>
    <row r="204" spans="1:9" x14ac:dyDescent="0.25">
      <c r="A204" s="45"/>
      <c r="B204" s="45" t="s">
        <v>909</v>
      </c>
      <c r="C204" s="46"/>
      <c r="D204" s="290" t="s">
        <v>748</v>
      </c>
      <c r="E204" s="5"/>
      <c r="F204" s="6"/>
      <c r="G204" s="95"/>
      <c r="H204" s="89"/>
    </row>
    <row r="205" spans="1:9" x14ac:dyDescent="0.25">
      <c r="A205" s="45"/>
      <c r="B205" s="45"/>
      <c r="C205" s="53" t="s">
        <v>37</v>
      </c>
      <c r="D205" s="290" t="s">
        <v>4503</v>
      </c>
      <c r="E205" s="17" t="s">
        <v>429</v>
      </c>
      <c r="F205" s="46"/>
      <c r="G205" s="94"/>
      <c r="H205" s="89">
        <f>F205*G205</f>
        <v>0</v>
      </c>
      <c r="I205" s="307" t="s">
        <v>5398</v>
      </c>
    </row>
    <row r="206" spans="1:9" x14ac:dyDescent="0.25">
      <c r="A206" s="45"/>
      <c r="B206" s="45"/>
      <c r="C206" s="53" t="s">
        <v>39</v>
      </c>
      <c r="D206" s="290" t="s">
        <v>4503</v>
      </c>
      <c r="E206" s="17" t="s">
        <v>429</v>
      </c>
      <c r="F206" s="6"/>
      <c r="G206" s="94"/>
      <c r="H206" s="89">
        <f>F206*G206</f>
        <v>0</v>
      </c>
      <c r="I206" s="307" t="s">
        <v>5398</v>
      </c>
    </row>
    <row r="207" spans="1:9" x14ac:dyDescent="0.25">
      <c r="A207" s="55" t="s">
        <v>911</v>
      </c>
      <c r="B207" s="45"/>
      <c r="C207" s="46"/>
      <c r="D207" s="159" t="s">
        <v>916</v>
      </c>
      <c r="E207" s="5"/>
      <c r="F207" s="6"/>
      <c r="G207" s="95"/>
      <c r="H207" s="89"/>
    </row>
    <row r="208" spans="1:9" x14ac:dyDescent="0.25">
      <c r="A208" s="45"/>
      <c r="B208" s="55" t="s">
        <v>912</v>
      </c>
      <c r="C208" s="46"/>
      <c r="D208" s="290" t="s">
        <v>4567</v>
      </c>
      <c r="E208" s="17" t="s">
        <v>429</v>
      </c>
      <c r="F208" s="46"/>
      <c r="G208" s="94"/>
      <c r="H208" s="89">
        <f>F208*G208</f>
        <v>0</v>
      </c>
      <c r="I208" s="307" t="s">
        <v>5398</v>
      </c>
    </row>
    <row r="209" spans="1:9" x14ac:dyDescent="0.25">
      <c r="A209" s="45"/>
      <c r="B209" s="55" t="s">
        <v>913</v>
      </c>
      <c r="C209" s="46"/>
      <c r="D209" s="290" t="s">
        <v>4567</v>
      </c>
      <c r="E209" s="17" t="s">
        <v>429</v>
      </c>
      <c r="F209" s="46"/>
      <c r="G209" s="94"/>
      <c r="H209" s="89">
        <f>F209*G209</f>
        <v>0</v>
      </c>
      <c r="I209" s="307" t="s">
        <v>5398</v>
      </c>
    </row>
    <row r="210" spans="1:9" x14ac:dyDescent="0.25">
      <c r="A210" s="45"/>
      <c r="B210" s="55" t="s">
        <v>914</v>
      </c>
      <c r="C210" s="46"/>
      <c r="D210" s="290" t="s">
        <v>4567</v>
      </c>
      <c r="E210" s="17" t="s">
        <v>429</v>
      </c>
      <c r="F210" s="46"/>
      <c r="G210" s="94"/>
      <c r="H210" s="89">
        <f>F210*G210</f>
        <v>0</v>
      </c>
      <c r="I210" s="307" t="s">
        <v>5398</v>
      </c>
    </row>
    <row r="211" spans="1:9" x14ac:dyDescent="0.25">
      <c r="A211" s="45"/>
      <c r="B211" s="55" t="s">
        <v>915</v>
      </c>
      <c r="C211" s="46"/>
      <c r="D211" s="290" t="s">
        <v>4491</v>
      </c>
      <c r="E211" s="17" t="s">
        <v>429</v>
      </c>
      <c r="F211" s="46"/>
      <c r="G211" s="94"/>
      <c r="H211" s="89">
        <f>F211*G211</f>
        <v>0</v>
      </c>
      <c r="I211" s="307" t="s">
        <v>5398</v>
      </c>
    </row>
    <row r="212" spans="1:9" ht="26.4" x14ac:dyDescent="0.25">
      <c r="A212" s="55" t="s">
        <v>917</v>
      </c>
      <c r="B212" s="45"/>
      <c r="C212" s="46"/>
      <c r="D212" s="159" t="s">
        <v>918</v>
      </c>
      <c r="E212" s="5"/>
      <c r="F212" s="6"/>
      <c r="G212" s="95"/>
      <c r="H212" s="89"/>
    </row>
    <row r="213" spans="1:9" x14ac:dyDescent="0.25">
      <c r="A213" s="45"/>
      <c r="B213" s="45" t="s">
        <v>919</v>
      </c>
      <c r="C213" s="46"/>
      <c r="D213" s="160" t="s">
        <v>921</v>
      </c>
      <c r="E213" s="5"/>
      <c r="F213" s="6"/>
      <c r="G213" s="95"/>
      <c r="H213" s="89"/>
    </row>
    <row r="214" spans="1:9" ht="26.4" x14ac:dyDescent="0.25">
      <c r="A214" s="45"/>
      <c r="B214" s="45"/>
      <c r="C214" s="53" t="s">
        <v>37</v>
      </c>
      <c r="D214" s="290" t="s">
        <v>4540</v>
      </c>
      <c r="E214" s="17" t="s">
        <v>23</v>
      </c>
      <c r="F214" s="46"/>
      <c r="G214" s="94"/>
      <c r="H214" s="89">
        <f>F214*G214</f>
        <v>0</v>
      </c>
      <c r="I214" s="307" t="s">
        <v>5398</v>
      </c>
    </row>
    <row r="215" spans="1:9" ht="26.4" x14ac:dyDescent="0.25">
      <c r="A215" s="45"/>
      <c r="B215" s="45"/>
      <c r="C215" s="53" t="s">
        <v>39</v>
      </c>
      <c r="D215" s="290" t="s">
        <v>4540</v>
      </c>
      <c r="E215" s="17" t="s">
        <v>429</v>
      </c>
      <c r="F215" s="46"/>
      <c r="G215" s="94"/>
      <c r="H215" s="89">
        <f>F215*G215</f>
        <v>0</v>
      </c>
      <c r="I215" s="307" t="s">
        <v>5398</v>
      </c>
    </row>
    <row r="216" spans="1:9" ht="26.4" x14ac:dyDescent="0.25">
      <c r="A216" s="45"/>
      <c r="B216" s="55" t="s">
        <v>920</v>
      </c>
      <c r="C216" s="46"/>
      <c r="D216" s="290" t="s">
        <v>922</v>
      </c>
      <c r="E216" s="5"/>
      <c r="F216" s="6"/>
      <c r="G216" s="95"/>
      <c r="H216" s="89"/>
    </row>
    <row r="217" spans="1:9" ht="26.4" x14ac:dyDescent="0.25">
      <c r="A217" s="45"/>
      <c r="B217" s="45"/>
      <c r="C217" s="53" t="s">
        <v>37</v>
      </c>
      <c r="D217" s="290" t="s">
        <v>4568</v>
      </c>
      <c r="E217" s="17" t="s">
        <v>429</v>
      </c>
      <c r="F217" s="46"/>
      <c r="G217" s="94"/>
      <c r="H217" s="89">
        <f>F217*G217</f>
        <v>0</v>
      </c>
      <c r="I217" s="307" t="s">
        <v>5398</v>
      </c>
    </row>
    <row r="218" spans="1:9" ht="26.4" x14ac:dyDescent="0.25">
      <c r="A218" s="45"/>
      <c r="B218" s="45"/>
      <c r="C218" s="53" t="s">
        <v>39</v>
      </c>
      <c r="D218" s="290" t="s">
        <v>4568</v>
      </c>
      <c r="E218" s="17" t="s">
        <v>429</v>
      </c>
      <c r="F218" s="46"/>
      <c r="G218" s="94"/>
      <c r="H218" s="89">
        <f>F218*G218</f>
        <v>0</v>
      </c>
      <c r="I218" s="307" t="s">
        <v>5398</v>
      </c>
    </row>
    <row r="219" spans="1:9" x14ac:dyDescent="0.25">
      <c r="A219" s="55" t="s">
        <v>2270</v>
      </c>
      <c r="B219" s="45"/>
      <c r="C219" s="46"/>
      <c r="D219" s="291" t="s">
        <v>923</v>
      </c>
      <c r="E219" s="5"/>
      <c r="F219" s="6"/>
      <c r="G219" s="95"/>
      <c r="H219" s="89"/>
    </row>
    <row r="220" spans="1:9" x14ac:dyDescent="0.25">
      <c r="A220" s="45"/>
      <c r="B220" s="55" t="s">
        <v>924</v>
      </c>
      <c r="C220" s="46"/>
      <c r="D220" s="290" t="s">
        <v>4569</v>
      </c>
      <c r="E220" s="17" t="s">
        <v>136</v>
      </c>
      <c r="F220" s="46"/>
      <c r="G220" s="94"/>
      <c r="H220" s="89">
        <f>F220*G220</f>
        <v>0</v>
      </c>
      <c r="I220" s="307" t="s">
        <v>5398</v>
      </c>
    </row>
    <row r="221" spans="1:9" x14ac:dyDescent="0.25">
      <c r="A221" s="45"/>
      <c r="B221" s="55" t="s">
        <v>925</v>
      </c>
      <c r="C221" s="46"/>
      <c r="D221" s="290" t="s">
        <v>4569</v>
      </c>
      <c r="E221" s="17" t="s">
        <v>136</v>
      </c>
      <c r="F221" s="46"/>
      <c r="G221" s="94"/>
      <c r="H221" s="89">
        <f>F221*G221</f>
        <v>0</v>
      </c>
      <c r="I221" s="307" t="s">
        <v>5398</v>
      </c>
    </row>
    <row r="222" spans="1:9" x14ac:dyDescent="0.25">
      <c r="A222" s="45"/>
      <c r="B222" s="55" t="s">
        <v>926</v>
      </c>
      <c r="C222" s="46"/>
      <c r="D222" s="290" t="s">
        <v>4491</v>
      </c>
      <c r="E222" s="17" t="s">
        <v>136</v>
      </c>
      <c r="F222" s="46"/>
      <c r="G222" s="94"/>
      <c r="H222" s="89">
        <f>F222*G222</f>
        <v>0</v>
      </c>
      <c r="I222" s="307" t="s">
        <v>5398</v>
      </c>
    </row>
    <row r="223" spans="1:9" x14ac:dyDescent="0.25">
      <c r="A223" s="45"/>
      <c r="B223" s="45"/>
      <c r="C223" s="46"/>
      <c r="D223" s="45"/>
      <c r="E223" s="5"/>
      <c r="F223" s="6"/>
      <c r="G223" s="6"/>
      <c r="H223" s="54"/>
      <c r="I223" s="323" t="s">
        <v>5421</v>
      </c>
    </row>
    <row r="224" spans="1:9" x14ac:dyDescent="0.25">
      <c r="A224" s="45"/>
      <c r="B224" s="45"/>
      <c r="C224" s="46"/>
      <c r="D224" s="45"/>
      <c r="E224" s="5"/>
      <c r="F224" s="5"/>
      <c r="G224" s="5"/>
      <c r="H224" s="54"/>
    </row>
    <row r="225" spans="1:8" x14ac:dyDescent="0.25">
      <c r="A225" s="45"/>
      <c r="B225" s="45"/>
      <c r="C225" s="46"/>
      <c r="D225" s="45"/>
      <c r="E225" s="5"/>
      <c r="F225" s="5"/>
      <c r="G225" s="5"/>
      <c r="H225" s="54"/>
    </row>
    <row r="226" spans="1:8" x14ac:dyDescent="0.25">
      <c r="A226" s="77" t="s">
        <v>34</v>
      </c>
      <c r="B226" s="77"/>
      <c r="C226" s="77"/>
      <c r="D226" s="77"/>
      <c r="E226" s="179"/>
      <c r="F226" s="2"/>
      <c r="G226" s="2"/>
      <c r="H226" s="113">
        <f>SUM(H5:H225)</f>
        <v>0</v>
      </c>
    </row>
    <row r="1048573" spans="5:5" x14ac:dyDescent="0.25">
      <c r="E104857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B17D5-9030-4855-858B-AD55333DCB2F}">
  <dimension ref="A1:I10483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928</v>
      </c>
      <c r="B1" s="337" t="s">
        <v>928</v>
      </c>
      <c r="C1" s="40"/>
      <c r="D1" s="40"/>
      <c r="E1" s="774" t="s">
        <v>929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ht="26.4" x14ac:dyDescent="0.25">
      <c r="A5" s="48" t="s">
        <v>930</v>
      </c>
      <c r="B5" s="44"/>
      <c r="C5" s="46"/>
      <c r="D5" s="157" t="s">
        <v>931</v>
      </c>
      <c r="E5" s="6"/>
      <c r="F5" s="6"/>
      <c r="G5" s="5"/>
      <c r="H5" s="92"/>
    </row>
    <row r="6" spans="1:9" ht="15.6" x14ac:dyDescent="0.25">
      <c r="A6" s="44"/>
      <c r="B6" s="48" t="s">
        <v>932</v>
      </c>
      <c r="C6" s="46"/>
      <c r="D6" s="64" t="s">
        <v>731</v>
      </c>
      <c r="E6" s="27" t="s">
        <v>426</v>
      </c>
      <c r="F6" s="46"/>
      <c r="G6" s="94"/>
      <c r="H6" s="89">
        <f>F6*G6</f>
        <v>0</v>
      </c>
    </row>
    <row r="7" spans="1:9" ht="15.6" x14ac:dyDescent="0.25">
      <c r="A7" s="44"/>
      <c r="B7" s="48" t="s">
        <v>933</v>
      </c>
      <c r="C7" s="53"/>
      <c r="D7" s="101" t="s">
        <v>732</v>
      </c>
      <c r="E7" s="27" t="s">
        <v>426</v>
      </c>
      <c r="F7" s="46"/>
      <c r="G7" s="94"/>
      <c r="H7" s="89">
        <f>F7*G7</f>
        <v>0</v>
      </c>
    </row>
    <row r="8" spans="1:9" ht="15.6" x14ac:dyDescent="0.25">
      <c r="A8" s="44"/>
      <c r="B8" s="48" t="s">
        <v>934</v>
      </c>
      <c r="C8" s="53"/>
      <c r="D8" s="101" t="s">
        <v>733</v>
      </c>
      <c r="E8" s="27" t="s">
        <v>426</v>
      </c>
      <c r="F8" s="46"/>
      <c r="G8" s="94"/>
      <c r="H8" s="89">
        <f>F8*G8</f>
        <v>0</v>
      </c>
    </row>
    <row r="9" spans="1:9" ht="26.4" x14ac:dyDescent="0.25">
      <c r="A9" s="44"/>
      <c r="B9" s="48" t="s">
        <v>935</v>
      </c>
      <c r="C9" s="53"/>
      <c r="D9" s="101" t="s">
        <v>734</v>
      </c>
      <c r="E9" s="27" t="s">
        <v>426</v>
      </c>
      <c r="F9" s="46"/>
      <c r="G9" s="94"/>
      <c r="H9" s="89">
        <f>F9*G9</f>
        <v>0</v>
      </c>
    </row>
    <row r="10" spans="1:9" x14ac:dyDescent="0.25">
      <c r="A10" s="48"/>
      <c r="B10" s="48" t="s">
        <v>936</v>
      </c>
      <c r="C10" s="53"/>
      <c r="D10" s="101" t="s">
        <v>735</v>
      </c>
      <c r="E10" s="11"/>
      <c r="F10" s="6"/>
      <c r="G10" s="6"/>
      <c r="H10" s="92"/>
    </row>
    <row r="11" spans="1:9" ht="15.6" x14ac:dyDescent="0.25">
      <c r="A11" s="44"/>
      <c r="B11" s="48"/>
      <c r="C11" s="53" t="s">
        <v>37</v>
      </c>
      <c r="D11" s="278" t="s">
        <v>4570</v>
      </c>
      <c r="E11" s="27" t="s">
        <v>426</v>
      </c>
      <c r="F11" s="46"/>
      <c r="G11" s="94"/>
      <c r="H11" s="89">
        <f>F11*G11</f>
        <v>0</v>
      </c>
      <c r="I11" s="307" t="s">
        <v>5398</v>
      </c>
    </row>
    <row r="12" spans="1:9" ht="15.6" x14ac:dyDescent="0.25">
      <c r="A12" s="44"/>
      <c r="B12" s="48"/>
      <c r="C12" s="53" t="s">
        <v>39</v>
      </c>
      <c r="D12" s="278" t="s">
        <v>4571</v>
      </c>
      <c r="E12" s="27" t="s">
        <v>426</v>
      </c>
      <c r="F12" s="46"/>
      <c r="G12" s="94"/>
      <c r="H12" s="89">
        <f>F12*G12</f>
        <v>0</v>
      </c>
      <c r="I12" s="307" t="s">
        <v>5398</v>
      </c>
    </row>
    <row r="13" spans="1:9" ht="26.4" x14ac:dyDescent="0.25">
      <c r="A13" s="48" t="s">
        <v>937</v>
      </c>
      <c r="B13" s="48"/>
      <c r="C13" s="53"/>
      <c r="D13" s="164" t="s">
        <v>938</v>
      </c>
      <c r="E13" s="27"/>
      <c r="F13" s="6"/>
      <c r="G13" s="6"/>
      <c r="H13" s="92"/>
    </row>
    <row r="14" spans="1:9" ht="15.6" x14ac:dyDescent="0.25">
      <c r="A14" s="44"/>
      <c r="B14" s="48" t="s">
        <v>939</v>
      </c>
      <c r="C14" s="53"/>
      <c r="D14" s="165" t="s">
        <v>941</v>
      </c>
      <c r="E14" s="27" t="s">
        <v>426</v>
      </c>
      <c r="F14" s="46"/>
      <c r="G14" s="94"/>
      <c r="H14" s="89">
        <f>F14*G14</f>
        <v>0</v>
      </c>
    </row>
    <row r="15" spans="1:9" ht="26.4" x14ac:dyDescent="0.25">
      <c r="A15" s="44"/>
      <c r="B15" s="48" t="s">
        <v>940</v>
      </c>
      <c r="C15" s="53"/>
      <c r="D15" s="166" t="s">
        <v>942</v>
      </c>
      <c r="E15" s="27" t="s">
        <v>426</v>
      </c>
      <c r="F15" s="46"/>
      <c r="G15" s="94"/>
      <c r="H15" s="89">
        <f>F15*G15</f>
        <v>0</v>
      </c>
    </row>
    <row r="16" spans="1:9" ht="26.4" x14ac:dyDescent="0.25">
      <c r="A16" s="48" t="s">
        <v>943</v>
      </c>
      <c r="B16" s="48"/>
      <c r="C16" s="53"/>
      <c r="D16" s="164" t="s">
        <v>944</v>
      </c>
      <c r="E16" s="11"/>
      <c r="F16" s="6"/>
      <c r="G16" s="6"/>
      <c r="H16" s="92"/>
    </row>
    <row r="17" spans="1:9" x14ac:dyDescent="0.25">
      <c r="A17" s="44"/>
      <c r="B17" s="48" t="s">
        <v>945</v>
      </c>
      <c r="C17" s="53"/>
      <c r="D17" s="292" t="s">
        <v>4572</v>
      </c>
      <c r="E17" s="17" t="s">
        <v>136</v>
      </c>
      <c r="F17" s="46"/>
      <c r="G17" s="94"/>
      <c r="H17" s="89">
        <f>F17*G17</f>
        <v>0</v>
      </c>
      <c r="I17" s="307" t="s">
        <v>5398</v>
      </c>
    </row>
    <row r="18" spans="1:9" ht="26.4" x14ac:dyDescent="0.25">
      <c r="A18" s="48"/>
      <c r="B18" s="48" t="s">
        <v>946</v>
      </c>
      <c r="C18" s="53"/>
      <c r="D18" s="293" t="s">
        <v>4573</v>
      </c>
      <c r="E18" s="17" t="s">
        <v>136</v>
      </c>
      <c r="F18" s="46"/>
      <c r="G18" s="94"/>
      <c r="H18" s="89">
        <f>F18*G18</f>
        <v>0</v>
      </c>
      <c r="I18" s="307" t="s">
        <v>5398</v>
      </c>
    </row>
    <row r="19" spans="1:9" x14ac:dyDescent="0.25">
      <c r="A19" s="48"/>
      <c r="B19" s="48" t="s">
        <v>947</v>
      </c>
      <c r="C19" s="53"/>
      <c r="D19" s="293" t="s">
        <v>4574</v>
      </c>
      <c r="E19" s="17" t="s">
        <v>429</v>
      </c>
      <c r="F19" s="46"/>
      <c r="G19" s="94"/>
      <c r="H19" s="89">
        <f>F19*G19</f>
        <v>0</v>
      </c>
      <c r="I19" s="307" t="s">
        <v>5398</v>
      </c>
    </row>
    <row r="20" spans="1:9" x14ac:dyDescent="0.25">
      <c r="A20" s="48"/>
      <c r="B20" s="48" t="s">
        <v>948</v>
      </c>
      <c r="C20" s="53"/>
      <c r="D20" s="293" t="s">
        <v>748</v>
      </c>
      <c r="E20" s="11"/>
      <c r="F20" s="6"/>
      <c r="G20" s="6"/>
      <c r="H20" s="92"/>
    </row>
    <row r="21" spans="1:9" x14ac:dyDescent="0.25">
      <c r="A21" s="48"/>
      <c r="B21" s="48"/>
      <c r="C21" s="53" t="s">
        <v>37</v>
      </c>
      <c r="D21" s="293" t="s">
        <v>4503</v>
      </c>
      <c r="E21" s="17" t="s">
        <v>136</v>
      </c>
      <c r="F21" s="46"/>
      <c r="G21" s="94"/>
      <c r="H21" s="89">
        <f>F21*G21</f>
        <v>0</v>
      </c>
      <c r="I21" s="307" t="s">
        <v>5398</v>
      </c>
    </row>
    <row r="22" spans="1:9" x14ac:dyDescent="0.25">
      <c r="A22" s="44"/>
      <c r="B22" s="48"/>
      <c r="C22" s="53" t="s">
        <v>39</v>
      </c>
      <c r="D22" s="293" t="s">
        <v>4503</v>
      </c>
      <c r="E22" s="17" t="s">
        <v>429</v>
      </c>
      <c r="F22" s="46"/>
      <c r="G22" s="94"/>
      <c r="H22" s="89">
        <f>F22*G22</f>
        <v>0</v>
      </c>
      <c r="I22" s="307" t="s">
        <v>5398</v>
      </c>
    </row>
    <row r="23" spans="1:9" x14ac:dyDescent="0.25">
      <c r="A23" s="48"/>
      <c r="B23" s="48"/>
      <c r="C23" s="53"/>
      <c r="D23" s="160"/>
      <c r="E23" s="27"/>
      <c r="F23" s="6"/>
      <c r="G23" s="5"/>
      <c r="H23" s="54"/>
    </row>
    <row r="24" spans="1:9" x14ac:dyDescent="0.25">
      <c r="A24" s="48"/>
      <c r="B24" s="48"/>
      <c r="C24" s="53"/>
      <c r="D24" s="160"/>
      <c r="E24" s="27"/>
      <c r="F24" s="6"/>
      <c r="G24" s="5"/>
      <c r="H24" s="54"/>
      <c r="I24" s="323" t="s">
        <v>5421</v>
      </c>
    </row>
    <row r="25" spans="1:9" x14ac:dyDescent="0.25">
      <c r="A25" s="45"/>
      <c r="B25" s="45"/>
      <c r="C25" s="46"/>
      <c r="D25" s="45"/>
      <c r="E25" s="5"/>
      <c r="F25" s="5"/>
      <c r="G25" s="5"/>
      <c r="H25" s="54"/>
    </row>
    <row r="26" spans="1:9" x14ac:dyDescent="0.25">
      <c r="A26" s="77" t="s">
        <v>34</v>
      </c>
      <c r="B26" s="77"/>
      <c r="C26" s="77"/>
      <c r="D26" s="77"/>
      <c r="E26" s="179"/>
      <c r="F26" s="2"/>
      <c r="G26" s="2"/>
      <c r="H26" s="113">
        <f>SUM(H5:H25)</f>
        <v>0</v>
      </c>
    </row>
    <row r="1048373" spans="5:5" x14ac:dyDescent="0.25">
      <c r="E104837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74D22-BB62-4EA8-B036-DD0D41C2C754}">
  <dimension ref="A1:H1048372"/>
  <sheetViews>
    <sheetView workbookViewId="0"/>
  </sheetViews>
  <sheetFormatPr defaultRowHeight="13.2" x14ac:dyDescent="0.25"/>
  <cols>
    <col min="1" max="1" width="9.33203125" style="41" customWidth="1"/>
    <col min="2" max="2" width="9" style="41" bestFit="1" customWidth="1"/>
    <col min="3" max="3" width="3.109375" style="517" bestFit="1" customWidth="1"/>
    <col min="4" max="4" width="40.6640625" style="41" customWidth="1"/>
    <col min="5" max="5" width="18.44140625" style="41" bestFit="1" customWidth="1"/>
    <col min="6" max="8" width="19.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949</v>
      </c>
      <c r="B1" s="40"/>
      <c r="C1" s="503"/>
      <c r="D1" s="40"/>
      <c r="E1" s="774" t="s">
        <v>8</v>
      </c>
      <c r="F1" s="774"/>
      <c r="G1" s="774"/>
      <c r="H1" s="774"/>
    </row>
    <row r="2" spans="1:8" x14ac:dyDescent="0.25">
      <c r="A2" s="42" t="s">
        <v>0</v>
      </c>
      <c r="B2" s="42"/>
      <c r="C2" s="537"/>
      <c r="D2" s="43" t="s">
        <v>1</v>
      </c>
      <c r="E2" s="43" t="s">
        <v>2</v>
      </c>
      <c r="F2" s="43" t="s">
        <v>3</v>
      </c>
      <c r="G2" s="43" t="s">
        <v>4</v>
      </c>
      <c r="H2" s="43" t="s">
        <v>5</v>
      </c>
    </row>
    <row r="3" spans="1:8" x14ac:dyDescent="0.25">
      <c r="A3" s="44"/>
      <c r="B3" s="44"/>
      <c r="C3" s="538"/>
      <c r="D3" s="45"/>
      <c r="E3" s="46"/>
      <c r="F3" s="46"/>
      <c r="G3" s="45"/>
      <c r="H3" s="45"/>
    </row>
    <row r="4" spans="1:8" x14ac:dyDescent="0.25">
      <c r="A4" s="47"/>
      <c r="B4" s="47"/>
      <c r="C4" s="539"/>
      <c r="D4" s="45"/>
      <c r="E4" s="46"/>
      <c r="F4" s="46"/>
      <c r="G4" s="45"/>
      <c r="H4" s="45"/>
    </row>
    <row r="5" spans="1:8" x14ac:dyDescent="0.25">
      <c r="A5" s="48" t="s">
        <v>950</v>
      </c>
      <c r="B5" s="48"/>
      <c r="C5" s="540"/>
      <c r="D5" s="159" t="s">
        <v>9</v>
      </c>
      <c r="E5" s="11"/>
      <c r="F5" s="11"/>
      <c r="G5" s="11"/>
      <c r="H5" s="171"/>
    </row>
    <row r="6" spans="1:8" ht="39.6" x14ac:dyDescent="0.25">
      <c r="A6" s="48"/>
      <c r="B6" s="48" t="s">
        <v>951</v>
      </c>
      <c r="C6" s="540"/>
      <c r="D6" s="60" t="s">
        <v>956</v>
      </c>
      <c r="E6" s="27"/>
      <c r="F6" s="11"/>
      <c r="G6" s="11"/>
      <c r="H6" s="171"/>
    </row>
    <row r="7" spans="1:8" ht="15.6" x14ac:dyDescent="0.25">
      <c r="A7" s="48"/>
      <c r="B7" s="48"/>
      <c r="C7" s="540" t="s">
        <v>37</v>
      </c>
      <c r="D7" s="60" t="s">
        <v>4265</v>
      </c>
      <c r="E7" s="27" t="s">
        <v>426</v>
      </c>
      <c r="F7" s="53"/>
      <c r="G7" s="169"/>
      <c r="H7" s="89">
        <f t="shared" ref="H7:H13" si="0">F7*G7</f>
        <v>0</v>
      </c>
    </row>
    <row r="8" spans="1:8" ht="15.6" x14ac:dyDescent="0.25">
      <c r="A8" s="48"/>
      <c r="B8" s="48"/>
      <c r="C8" s="540" t="s">
        <v>39</v>
      </c>
      <c r="D8" s="60" t="s">
        <v>4260</v>
      </c>
      <c r="E8" s="27" t="s">
        <v>426</v>
      </c>
      <c r="F8" s="53"/>
      <c r="G8" s="169"/>
      <c r="H8" s="89">
        <f t="shared" si="0"/>
        <v>0</v>
      </c>
    </row>
    <row r="9" spans="1:8" ht="15.6" hidden="1" x14ac:dyDescent="0.25">
      <c r="A9" s="48"/>
      <c r="B9" s="48"/>
      <c r="C9" s="540" t="s">
        <v>59</v>
      </c>
      <c r="D9" s="60" t="s">
        <v>4272</v>
      </c>
      <c r="E9" s="27" t="s">
        <v>426</v>
      </c>
      <c r="F9" s="53"/>
      <c r="G9" s="169"/>
      <c r="H9" s="89">
        <f t="shared" si="0"/>
        <v>0</v>
      </c>
    </row>
    <row r="10" spans="1:8" ht="26.4" x14ac:dyDescent="0.25">
      <c r="A10" s="48"/>
      <c r="B10" s="48" t="s">
        <v>952</v>
      </c>
      <c r="C10" s="540"/>
      <c r="D10" s="60" t="s">
        <v>957</v>
      </c>
      <c r="E10" s="27" t="s">
        <v>426</v>
      </c>
      <c r="F10" s="53"/>
      <c r="G10" s="169"/>
      <c r="H10" s="89">
        <f t="shared" si="0"/>
        <v>0</v>
      </c>
    </row>
    <row r="11" spans="1:8" ht="39.6" hidden="1" x14ac:dyDescent="0.25">
      <c r="A11" s="48"/>
      <c r="B11" s="48" t="s">
        <v>953</v>
      </c>
      <c r="C11" s="540"/>
      <c r="D11" s="60" t="s">
        <v>958</v>
      </c>
      <c r="E11" s="27" t="s">
        <v>426</v>
      </c>
      <c r="F11" s="53"/>
      <c r="G11" s="169"/>
      <c r="H11" s="89">
        <f t="shared" si="0"/>
        <v>0</v>
      </c>
    </row>
    <row r="12" spans="1:8" ht="39.6" hidden="1" x14ac:dyDescent="0.25">
      <c r="A12" s="48"/>
      <c r="B12" s="48" t="s">
        <v>954</v>
      </c>
      <c r="C12" s="540"/>
      <c r="D12" s="60" t="s">
        <v>4262</v>
      </c>
      <c r="E12" s="27" t="s">
        <v>426</v>
      </c>
      <c r="F12" s="53"/>
      <c r="G12" s="169"/>
      <c r="H12" s="89">
        <f t="shared" si="0"/>
        <v>0</v>
      </c>
    </row>
    <row r="13" spans="1:8" ht="39.6" hidden="1" x14ac:dyDescent="0.25">
      <c r="A13" s="48"/>
      <c r="B13" s="48" t="s">
        <v>955</v>
      </c>
      <c r="C13" s="540"/>
      <c r="D13" s="60" t="s">
        <v>4263</v>
      </c>
      <c r="E13" s="27" t="s">
        <v>426</v>
      </c>
      <c r="F13" s="53"/>
      <c r="G13" s="169"/>
      <c r="H13" s="89">
        <f t="shared" si="0"/>
        <v>0</v>
      </c>
    </row>
    <row r="14" spans="1:8" ht="39.6" x14ac:dyDescent="0.25">
      <c r="A14" s="48" t="s">
        <v>959</v>
      </c>
      <c r="B14" s="48"/>
      <c r="C14" s="540"/>
      <c r="D14" s="157" t="s">
        <v>960</v>
      </c>
      <c r="E14" s="27"/>
      <c r="F14" s="11"/>
      <c r="G14" s="114"/>
      <c r="H14" s="172"/>
    </row>
    <row r="15" spans="1:8" ht="15.6" x14ac:dyDescent="0.25">
      <c r="A15" s="48"/>
      <c r="B15" s="48" t="s">
        <v>961</v>
      </c>
      <c r="C15" s="540"/>
      <c r="D15" s="60" t="s">
        <v>963</v>
      </c>
      <c r="E15" s="27" t="s">
        <v>426</v>
      </c>
      <c r="F15" s="53"/>
      <c r="G15" s="169"/>
      <c r="H15" s="89">
        <f>F15*G15</f>
        <v>0</v>
      </c>
    </row>
    <row r="16" spans="1:8" ht="15.6" hidden="1" x14ac:dyDescent="0.25">
      <c r="A16" s="48"/>
      <c r="B16" s="48" t="s">
        <v>962</v>
      </c>
      <c r="C16" s="540"/>
      <c r="D16" s="60" t="s">
        <v>964</v>
      </c>
      <c r="E16" s="27" t="s">
        <v>426</v>
      </c>
      <c r="F16" s="53"/>
      <c r="G16" s="169"/>
      <c r="H16" s="89">
        <f>F16*G16</f>
        <v>0</v>
      </c>
    </row>
    <row r="17" spans="1:8" ht="39.6" x14ac:dyDescent="0.25">
      <c r="A17" s="48" t="s">
        <v>965</v>
      </c>
      <c r="B17" s="48"/>
      <c r="C17" s="540"/>
      <c r="D17" s="157" t="s">
        <v>966</v>
      </c>
      <c r="E17" s="27"/>
      <c r="F17" s="11"/>
      <c r="G17" s="114"/>
      <c r="H17" s="172"/>
    </row>
    <row r="18" spans="1:8" x14ac:dyDescent="0.25">
      <c r="A18" s="48"/>
      <c r="B18" s="48" t="s">
        <v>968</v>
      </c>
      <c r="C18" s="540"/>
      <c r="D18" s="60" t="s">
        <v>4264</v>
      </c>
      <c r="E18" s="27"/>
      <c r="F18" s="11"/>
      <c r="G18" s="114"/>
      <c r="H18" s="172"/>
    </row>
    <row r="19" spans="1:8" ht="15.6" hidden="1" x14ac:dyDescent="0.25">
      <c r="A19" s="48"/>
      <c r="B19" s="48"/>
      <c r="C19" s="540" t="s">
        <v>37</v>
      </c>
      <c r="D19" s="60" t="s">
        <v>68</v>
      </c>
      <c r="E19" s="27" t="s">
        <v>426</v>
      </c>
      <c r="F19" s="53"/>
      <c r="G19" s="169"/>
      <c r="H19" s="89">
        <f>F19*G19</f>
        <v>0</v>
      </c>
    </row>
    <row r="20" spans="1:8" x14ac:dyDescent="0.25">
      <c r="A20" s="48"/>
      <c r="B20" s="48"/>
      <c r="C20" s="540" t="s">
        <v>39</v>
      </c>
      <c r="D20" s="60" t="s">
        <v>69</v>
      </c>
      <c r="E20" s="27"/>
      <c r="F20" s="53"/>
      <c r="G20" s="169"/>
      <c r="H20" s="89"/>
    </row>
    <row r="21" spans="1:8" ht="26.4" x14ac:dyDescent="0.25">
      <c r="A21" s="48"/>
      <c r="B21" s="48"/>
      <c r="C21" s="540" t="s">
        <v>36</v>
      </c>
      <c r="D21" s="60" t="s">
        <v>6502</v>
      </c>
      <c r="E21" s="27" t="s">
        <v>426</v>
      </c>
      <c r="F21" s="53"/>
      <c r="G21" s="169"/>
      <c r="H21" s="89">
        <f t="shared" ref="H21:H23" si="1">F21*G21</f>
        <v>0</v>
      </c>
    </row>
    <row r="22" spans="1:8" ht="26.4" x14ac:dyDescent="0.25">
      <c r="A22" s="48"/>
      <c r="B22" s="48"/>
      <c r="C22" s="540" t="s">
        <v>35</v>
      </c>
      <c r="D22" s="60" t="s">
        <v>6503</v>
      </c>
      <c r="E22" s="27" t="s">
        <v>426</v>
      </c>
      <c r="F22" s="53"/>
      <c r="G22" s="169"/>
      <c r="H22" s="89">
        <f t="shared" si="1"/>
        <v>0</v>
      </c>
    </row>
    <row r="23" spans="1:8" ht="26.4" x14ac:dyDescent="0.25">
      <c r="A23" s="48"/>
      <c r="B23" s="48"/>
      <c r="C23" s="540" t="s">
        <v>49</v>
      </c>
      <c r="D23" s="60" t="s">
        <v>6504</v>
      </c>
      <c r="E23" s="27" t="s">
        <v>426</v>
      </c>
      <c r="F23" s="53"/>
      <c r="G23" s="169"/>
      <c r="H23" s="89">
        <f t="shared" si="1"/>
        <v>0</v>
      </c>
    </row>
    <row r="24" spans="1:8" ht="15.6" hidden="1" x14ac:dyDescent="0.25">
      <c r="A24" s="48"/>
      <c r="B24" s="48"/>
      <c r="C24" s="540" t="s">
        <v>59</v>
      </c>
      <c r="D24" s="60" t="s">
        <v>970</v>
      </c>
      <c r="E24" s="27" t="s">
        <v>426</v>
      </c>
      <c r="F24" s="53"/>
      <c r="G24" s="169"/>
      <c r="H24" s="89">
        <f>F24*G24</f>
        <v>0</v>
      </c>
    </row>
    <row r="25" spans="1:8" ht="26.4" x14ac:dyDescent="0.25">
      <c r="A25" s="48"/>
      <c r="B25" s="48" t="s">
        <v>967</v>
      </c>
      <c r="C25" s="540"/>
      <c r="D25" s="60" t="s">
        <v>972</v>
      </c>
      <c r="E25" s="27"/>
      <c r="F25" s="11"/>
      <c r="G25" s="114"/>
      <c r="H25" s="172"/>
    </row>
    <row r="26" spans="1:8" ht="15.6" hidden="1" x14ac:dyDescent="0.25">
      <c r="A26" s="48"/>
      <c r="B26" s="48"/>
      <c r="C26" s="540" t="s">
        <v>37</v>
      </c>
      <c r="D26" s="60" t="s">
        <v>68</v>
      </c>
      <c r="E26" s="27" t="s">
        <v>426</v>
      </c>
      <c r="F26" s="53"/>
      <c r="G26" s="169"/>
      <c r="H26" s="89">
        <f>F26*G26</f>
        <v>0</v>
      </c>
    </row>
    <row r="27" spans="1:8" x14ac:dyDescent="0.25">
      <c r="A27" s="48"/>
      <c r="B27" s="48"/>
      <c r="C27" s="540" t="s">
        <v>39</v>
      </c>
      <c r="D27" s="60" t="s">
        <v>69</v>
      </c>
      <c r="E27" s="27"/>
      <c r="F27" s="53"/>
      <c r="G27" s="169"/>
      <c r="H27" s="89"/>
    </row>
    <row r="28" spans="1:8" ht="26.4" x14ac:dyDescent="0.25">
      <c r="A28" s="48"/>
      <c r="B28" s="48"/>
      <c r="C28" s="540" t="s">
        <v>2523</v>
      </c>
      <c r="D28" s="60" t="s">
        <v>6505</v>
      </c>
      <c r="E28" s="27" t="s">
        <v>426</v>
      </c>
      <c r="F28" s="53"/>
      <c r="G28" s="169"/>
      <c r="H28" s="89">
        <f>F28*G28</f>
        <v>0</v>
      </c>
    </row>
    <row r="29" spans="1:8" ht="15.6" hidden="1" x14ac:dyDescent="0.25">
      <c r="A29" s="48"/>
      <c r="B29" s="48"/>
      <c r="C29" s="540" t="s">
        <v>59</v>
      </c>
      <c r="D29" s="60" t="s">
        <v>970</v>
      </c>
      <c r="E29" s="27" t="s">
        <v>426</v>
      </c>
      <c r="F29" s="53"/>
      <c r="G29" s="169"/>
      <c r="H29" s="89">
        <f>F29*G29</f>
        <v>0</v>
      </c>
    </row>
    <row r="30" spans="1:8" hidden="1" x14ac:dyDescent="0.25">
      <c r="A30" s="48"/>
      <c r="B30" s="48" t="s">
        <v>969</v>
      </c>
      <c r="C30" s="540"/>
      <c r="D30" s="60" t="s">
        <v>971</v>
      </c>
      <c r="E30" s="27"/>
      <c r="F30" s="11"/>
      <c r="G30" s="114"/>
      <c r="H30" s="172"/>
    </row>
    <row r="31" spans="1:8" ht="15.6" hidden="1" x14ac:dyDescent="0.25">
      <c r="A31" s="48"/>
      <c r="B31" s="48"/>
      <c r="C31" s="540" t="s">
        <v>37</v>
      </c>
      <c r="D31" s="60" t="s">
        <v>68</v>
      </c>
      <c r="E31" s="27" t="s">
        <v>426</v>
      </c>
      <c r="F31" s="53"/>
      <c r="G31" s="169"/>
      <c r="H31" s="89">
        <f>F31*G31</f>
        <v>0</v>
      </c>
    </row>
    <row r="32" spans="1:8" ht="15.6" hidden="1" x14ac:dyDescent="0.25">
      <c r="A32" s="48"/>
      <c r="B32" s="48"/>
      <c r="C32" s="540" t="s">
        <v>39</v>
      </c>
      <c r="D32" s="60" t="s">
        <v>69</v>
      </c>
      <c r="E32" s="27" t="s">
        <v>426</v>
      </c>
      <c r="F32" s="53"/>
      <c r="G32" s="169"/>
      <c r="H32" s="89">
        <f>F32*G32</f>
        <v>0</v>
      </c>
    </row>
    <row r="33" spans="1:8" ht="15.6" hidden="1" x14ac:dyDescent="0.25">
      <c r="A33" s="48"/>
      <c r="B33" s="48"/>
      <c r="C33" s="540" t="s">
        <v>59</v>
      </c>
      <c r="D33" s="60" t="s">
        <v>970</v>
      </c>
      <c r="E33" s="27" t="s">
        <v>426</v>
      </c>
      <c r="F33" s="53"/>
      <c r="G33" s="169"/>
      <c r="H33" s="89">
        <f>F33*G33</f>
        <v>0</v>
      </c>
    </row>
    <row r="34" spans="1:8" ht="26.4" x14ac:dyDescent="0.25">
      <c r="A34" s="48" t="s">
        <v>973</v>
      </c>
      <c r="B34" s="48"/>
      <c r="C34" s="540"/>
      <c r="D34" s="125" t="s">
        <v>974</v>
      </c>
      <c r="E34" s="27"/>
      <c r="F34" s="11"/>
      <c r="G34" s="114"/>
      <c r="H34" s="172"/>
    </row>
    <row r="35" spans="1:8" ht="26.4" x14ac:dyDescent="0.25">
      <c r="A35" s="48"/>
      <c r="B35" s="48" t="s">
        <v>975</v>
      </c>
      <c r="C35" s="540"/>
      <c r="D35" s="60" t="s">
        <v>981</v>
      </c>
      <c r="E35" s="27"/>
      <c r="F35" s="11"/>
      <c r="G35" s="114"/>
      <c r="H35" s="172"/>
    </row>
    <row r="36" spans="1:8" ht="15.6" x14ac:dyDescent="0.25">
      <c r="A36" s="48"/>
      <c r="B36" s="48"/>
      <c r="C36" s="540" t="s">
        <v>37</v>
      </c>
      <c r="D36" s="60" t="s">
        <v>4265</v>
      </c>
      <c r="E36" s="27" t="s">
        <v>426</v>
      </c>
      <c r="F36" s="53"/>
      <c r="G36" s="169"/>
      <c r="H36" s="89">
        <f t="shared" ref="H36:H42" si="2">F36*G36</f>
        <v>0</v>
      </c>
    </row>
    <row r="37" spans="1:8" ht="15.6" x14ac:dyDescent="0.25">
      <c r="A37" s="48"/>
      <c r="B37" s="48"/>
      <c r="C37" s="540" t="s">
        <v>39</v>
      </c>
      <c r="D37" s="60" t="s">
        <v>4260</v>
      </c>
      <c r="E37" s="27" t="s">
        <v>426</v>
      </c>
      <c r="F37" s="53"/>
      <c r="G37" s="169"/>
      <c r="H37" s="89">
        <f t="shared" si="2"/>
        <v>0</v>
      </c>
    </row>
    <row r="38" spans="1:8" ht="15.6" x14ac:dyDescent="0.25">
      <c r="A38" s="48"/>
      <c r="B38" s="48"/>
      <c r="C38" s="540" t="s">
        <v>59</v>
      </c>
      <c r="D38" s="60" t="s">
        <v>4272</v>
      </c>
      <c r="E38" s="27" t="s">
        <v>426</v>
      </c>
      <c r="F38" s="53"/>
      <c r="G38" s="169"/>
      <c r="H38" s="89">
        <f t="shared" si="2"/>
        <v>0</v>
      </c>
    </row>
    <row r="39" spans="1:8" ht="39.6" hidden="1" x14ac:dyDescent="0.25">
      <c r="A39" s="48"/>
      <c r="B39" s="48" t="s">
        <v>976</v>
      </c>
      <c r="C39" s="540"/>
      <c r="D39" s="59" t="s">
        <v>4407</v>
      </c>
      <c r="E39" s="27" t="s">
        <v>426</v>
      </c>
      <c r="F39" s="53"/>
      <c r="G39" s="169"/>
      <c r="H39" s="89">
        <f t="shared" si="2"/>
        <v>0</v>
      </c>
    </row>
    <row r="40" spans="1:8" ht="39.6" hidden="1" x14ac:dyDescent="0.25">
      <c r="A40" s="48"/>
      <c r="B40" s="48" t="s">
        <v>977</v>
      </c>
      <c r="C40" s="540"/>
      <c r="D40" s="59" t="s">
        <v>4266</v>
      </c>
      <c r="E40" s="27" t="s">
        <v>426</v>
      </c>
      <c r="F40" s="53"/>
      <c r="G40" s="169"/>
      <c r="H40" s="89">
        <f t="shared" si="2"/>
        <v>0</v>
      </c>
    </row>
    <row r="41" spans="1:8" ht="26.4" x14ac:dyDescent="0.25">
      <c r="A41" s="48"/>
      <c r="B41" s="48" t="s">
        <v>978</v>
      </c>
      <c r="C41" s="540"/>
      <c r="D41" s="60" t="s">
        <v>982</v>
      </c>
      <c r="E41" s="27" t="s">
        <v>426</v>
      </c>
      <c r="F41" s="53"/>
      <c r="G41" s="169"/>
      <c r="H41" s="89">
        <f t="shared" si="2"/>
        <v>0</v>
      </c>
    </row>
    <row r="42" spans="1:8" ht="26.4" x14ac:dyDescent="0.25">
      <c r="A42" s="48"/>
      <c r="B42" s="48" t="s">
        <v>979</v>
      </c>
      <c r="C42" s="540"/>
      <c r="D42" s="60" t="s">
        <v>983</v>
      </c>
      <c r="E42" s="27" t="s">
        <v>426</v>
      </c>
      <c r="F42" s="53"/>
      <c r="G42" s="169"/>
      <c r="H42" s="89">
        <f t="shared" si="2"/>
        <v>0</v>
      </c>
    </row>
    <row r="43" spans="1:8" ht="39.6" hidden="1" x14ac:dyDescent="0.25">
      <c r="A43" s="48"/>
      <c r="B43" s="48" t="s">
        <v>980</v>
      </c>
      <c r="C43" s="540"/>
      <c r="D43" s="60" t="s">
        <v>984</v>
      </c>
      <c r="E43" s="27"/>
      <c r="F43" s="11"/>
      <c r="G43" s="114"/>
      <c r="H43" s="172"/>
    </row>
    <row r="44" spans="1:8" hidden="1" x14ac:dyDescent="0.25">
      <c r="A44" s="48"/>
      <c r="B44" s="48"/>
      <c r="C44" s="540" t="s">
        <v>37</v>
      </c>
      <c r="D44" s="60" t="s">
        <v>1909</v>
      </c>
      <c r="E44" s="17" t="s">
        <v>136</v>
      </c>
      <c r="F44" s="53"/>
      <c r="G44" s="169"/>
      <c r="H44" s="89">
        <f>F44*G44</f>
        <v>0</v>
      </c>
    </row>
    <row r="45" spans="1:8" hidden="1" x14ac:dyDescent="0.25">
      <c r="A45" s="48"/>
      <c r="B45" s="48"/>
      <c r="C45" s="540" t="s">
        <v>39</v>
      </c>
      <c r="D45" s="60" t="s">
        <v>4267</v>
      </c>
      <c r="E45" s="17" t="s">
        <v>136</v>
      </c>
      <c r="F45" s="53"/>
      <c r="G45" s="169"/>
      <c r="H45" s="89">
        <f>F45*G45</f>
        <v>0</v>
      </c>
    </row>
    <row r="46" spans="1:8" ht="26.4" x14ac:dyDescent="0.25">
      <c r="A46" s="48" t="s">
        <v>985</v>
      </c>
      <c r="B46" s="48"/>
      <c r="C46" s="540"/>
      <c r="D46" s="125" t="s">
        <v>10</v>
      </c>
      <c r="E46" s="17"/>
      <c r="F46" s="11"/>
      <c r="G46" s="114"/>
      <c r="H46" s="172"/>
    </row>
    <row r="47" spans="1:8" ht="26.4" x14ac:dyDescent="0.25">
      <c r="A47" s="48"/>
      <c r="B47" s="48" t="s">
        <v>986</v>
      </c>
      <c r="C47" s="540"/>
      <c r="D47" s="60" t="s">
        <v>989</v>
      </c>
      <c r="E47" s="27" t="s">
        <v>426</v>
      </c>
      <c r="F47" s="53"/>
      <c r="G47" s="169"/>
      <c r="H47" s="89">
        <f>F47*G47</f>
        <v>0</v>
      </c>
    </row>
    <row r="48" spans="1:8" ht="15.6" x14ac:dyDescent="0.25">
      <c r="A48" s="48"/>
      <c r="B48" s="48" t="s">
        <v>987</v>
      </c>
      <c r="C48" s="540"/>
      <c r="D48" s="60" t="s">
        <v>990</v>
      </c>
      <c r="E48" s="27" t="s">
        <v>426</v>
      </c>
      <c r="F48" s="53"/>
      <c r="G48" s="169"/>
      <c r="H48" s="89">
        <f>F48*G48</f>
        <v>0</v>
      </c>
    </row>
    <row r="49" spans="1:8" ht="26.4" hidden="1" x14ac:dyDescent="0.25">
      <c r="A49" s="48"/>
      <c r="B49" s="48" t="s">
        <v>988</v>
      </c>
      <c r="C49" s="540"/>
      <c r="D49" s="60" t="s">
        <v>4268</v>
      </c>
      <c r="E49" s="27" t="s">
        <v>426</v>
      </c>
      <c r="F49" s="53"/>
      <c r="G49" s="169"/>
      <c r="H49" s="89">
        <f>F49*G49</f>
        <v>0</v>
      </c>
    </row>
    <row r="50" spans="1:8" x14ac:dyDescent="0.25">
      <c r="A50" s="48" t="s">
        <v>991</v>
      </c>
      <c r="B50" s="48"/>
      <c r="C50" s="540"/>
      <c r="D50" s="125" t="s">
        <v>997</v>
      </c>
      <c r="E50" s="27"/>
      <c r="F50" s="11"/>
      <c r="G50" s="114"/>
      <c r="H50" s="172"/>
    </row>
    <row r="51" spans="1:8" ht="15.6" x14ac:dyDescent="0.25">
      <c r="A51" s="48"/>
      <c r="B51" s="48" t="s">
        <v>992</v>
      </c>
      <c r="C51" s="540"/>
      <c r="D51" s="60" t="s">
        <v>998</v>
      </c>
      <c r="E51" s="27" t="s">
        <v>426</v>
      </c>
      <c r="F51" s="53"/>
      <c r="G51" s="169"/>
      <c r="H51" s="89">
        <f>F51*G51</f>
        <v>0</v>
      </c>
    </row>
    <row r="52" spans="1:8" ht="26.4" hidden="1" x14ac:dyDescent="0.25">
      <c r="A52" s="48"/>
      <c r="B52" s="48" t="s">
        <v>993</v>
      </c>
      <c r="C52" s="540"/>
      <c r="D52" s="60" t="s">
        <v>999</v>
      </c>
      <c r="E52" s="27" t="s">
        <v>426</v>
      </c>
      <c r="F52" s="53"/>
      <c r="G52" s="169"/>
      <c r="H52" s="89">
        <f>F52*G52</f>
        <v>0</v>
      </c>
    </row>
    <row r="53" spans="1:8" ht="39.6" x14ac:dyDescent="0.25">
      <c r="A53" s="48" t="s">
        <v>994</v>
      </c>
      <c r="B53" s="48"/>
      <c r="C53" s="540"/>
      <c r="D53" s="125" t="s">
        <v>1000</v>
      </c>
      <c r="E53" s="27"/>
      <c r="F53" s="11"/>
      <c r="G53" s="114"/>
      <c r="H53" s="172"/>
    </row>
    <row r="54" spans="1:8" ht="26.4" x14ac:dyDescent="0.25">
      <c r="A54" s="48"/>
      <c r="B54" s="48" t="s">
        <v>995</v>
      </c>
      <c r="C54" s="540"/>
      <c r="D54" s="283" t="s">
        <v>4575</v>
      </c>
      <c r="E54" s="27" t="s">
        <v>426</v>
      </c>
      <c r="F54" s="53"/>
      <c r="G54" s="169"/>
      <c r="H54" s="89">
        <f>F54*G54</f>
        <v>0</v>
      </c>
    </row>
    <row r="55" spans="1:8" ht="26.4" x14ac:dyDescent="0.25">
      <c r="A55" s="48"/>
      <c r="B55" s="48" t="s">
        <v>996</v>
      </c>
      <c r="C55" s="540"/>
      <c r="D55" s="283" t="s">
        <v>4576</v>
      </c>
      <c r="E55" s="27" t="s">
        <v>426</v>
      </c>
      <c r="F55" s="53"/>
      <c r="G55" s="169"/>
      <c r="H55" s="89">
        <f>F55*G55</f>
        <v>0</v>
      </c>
    </row>
    <row r="56" spans="1:8" ht="26.4" x14ac:dyDescent="0.25">
      <c r="A56" s="48" t="s">
        <v>1001</v>
      </c>
      <c r="B56" s="48"/>
      <c r="C56" s="540"/>
      <c r="D56" s="125" t="s">
        <v>1002</v>
      </c>
      <c r="E56" s="27"/>
      <c r="F56" s="11"/>
      <c r="G56" s="114"/>
      <c r="H56" s="172"/>
    </row>
    <row r="57" spans="1:8" ht="26.4" x14ac:dyDescent="0.25">
      <c r="A57" s="55"/>
      <c r="B57" s="55" t="s">
        <v>1003</v>
      </c>
      <c r="C57" s="540"/>
      <c r="D57" s="283" t="s">
        <v>4577</v>
      </c>
      <c r="E57" s="27" t="s">
        <v>426</v>
      </c>
      <c r="F57" s="53"/>
      <c r="G57" s="169"/>
      <c r="H57" s="89">
        <f>F57*G57</f>
        <v>0</v>
      </c>
    </row>
    <row r="58" spans="1:8" ht="26.4" hidden="1" x14ac:dyDescent="0.25">
      <c r="A58" s="55"/>
      <c r="B58" s="55" t="s">
        <v>1004</v>
      </c>
      <c r="C58" s="540"/>
      <c r="D58" s="283" t="s">
        <v>4578</v>
      </c>
      <c r="E58" s="27" t="s">
        <v>426</v>
      </c>
      <c r="F58" s="53"/>
      <c r="G58" s="169"/>
      <c r="H58" s="89">
        <f>F58*G58</f>
        <v>0</v>
      </c>
    </row>
    <row r="59" spans="1:8" x14ac:dyDescent="0.25">
      <c r="A59" s="55" t="s">
        <v>1005</v>
      </c>
      <c r="B59" s="55"/>
      <c r="C59" s="540"/>
      <c r="D59" s="285" t="s">
        <v>11</v>
      </c>
      <c r="E59" s="173"/>
      <c r="F59" s="11"/>
      <c r="G59" s="114"/>
      <c r="H59" s="172"/>
    </row>
    <row r="60" spans="1:8" ht="39.6" x14ac:dyDescent="0.25">
      <c r="A60" s="55"/>
      <c r="B60" s="55" t="s">
        <v>1006</v>
      </c>
      <c r="C60" s="540"/>
      <c r="D60" s="294" t="s">
        <v>4579</v>
      </c>
      <c r="E60" s="11"/>
      <c r="F60" s="53"/>
      <c r="G60" s="169"/>
      <c r="H60" s="89"/>
    </row>
    <row r="61" spans="1:8" x14ac:dyDescent="0.25">
      <c r="A61" s="55"/>
      <c r="B61" s="55"/>
      <c r="C61" s="540" t="s">
        <v>36</v>
      </c>
      <c r="D61" s="294" t="s">
        <v>6506</v>
      </c>
      <c r="E61" s="11" t="s">
        <v>136</v>
      </c>
      <c r="F61" s="53"/>
      <c r="G61" s="169"/>
      <c r="H61" s="89">
        <f>F61*G61</f>
        <v>0</v>
      </c>
    </row>
    <row r="62" spans="1:8" x14ac:dyDescent="0.25">
      <c r="A62" s="55"/>
      <c r="B62" s="55"/>
      <c r="C62" s="540" t="s">
        <v>35</v>
      </c>
      <c r="D62" s="294" t="s">
        <v>6507</v>
      </c>
      <c r="E62" s="11" t="s">
        <v>136</v>
      </c>
      <c r="F62" s="53"/>
      <c r="G62" s="169"/>
      <c r="H62" s="89">
        <f>F62*G62</f>
        <v>0</v>
      </c>
    </row>
    <row r="63" spans="1:8" ht="39.6" hidden="1" x14ac:dyDescent="0.25">
      <c r="A63" s="55" t="s">
        <v>1007</v>
      </c>
      <c r="B63" s="55"/>
      <c r="C63" s="540"/>
      <c r="D63" s="285" t="s">
        <v>1008</v>
      </c>
      <c r="E63" s="173"/>
      <c r="F63" s="11"/>
      <c r="G63" s="114"/>
      <c r="H63" s="172"/>
    </row>
    <row r="64" spans="1:8" ht="15.6" hidden="1" x14ac:dyDescent="0.25">
      <c r="A64" s="55"/>
      <c r="B64" s="55" t="s">
        <v>1009</v>
      </c>
      <c r="C64" s="540"/>
      <c r="D64" s="283" t="s">
        <v>4269</v>
      </c>
      <c r="E64" s="27" t="s">
        <v>209</v>
      </c>
      <c r="F64" s="53"/>
      <c r="G64" s="169"/>
      <c r="H64" s="89">
        <f>F64*G64</f>
        <v>0</v>
      </c>
    </row>
    <row r="65" spans="1:8" ht="15.6" hidden="1" x14ac:dyDescent="0.25">
      <c r="A65" s="55"/>
      <c r="B65" s="55" t="s">
        <v>1010</v>
      </c>
      <c r="C65" s="540"/>
      <c r="D65" s="283" t="s">
        <v>4270</v>
      </c>
      <c r="E65" s="27" t="s">
        <v>209</v>
      </c>
      <c r="F65" s="53"/>
      <c r="G65" s="169"/>
      <c r="H65" s="89">
        <f>F65*G65</f>
        <v>0</v>
      </c>
    </row>
    <row r="66" spans="1:8" ht="26.4" x14ac:dyDescent="0.25">
      <c r="A66" s="55" t="s">
        <v>1011</v>
      </c>
      <c r="B66" s="55"/>
      <c r="C66" s="540"/>
      <c r="D66" s="285" t="s">
        <v>5955</v>
      </c>
      <c r="E66" s="27" t="s">
        <v>209</v>
      </c>
      <c r="F66" s="53"/>
      <c r="G66" s="169"/>
      <c r="H66" s="89">
        <f>F66*G66</f>
        <v>0</v>
      </c>
    </row>
    <row r="67" spans="1:8" hidden="1" x14ac:dyDescent="0.25">
      <c r="A67" s="55" t="s">
        <v>1012</v>
      </c>
      <c r="B67" s="55"/>
      <c r="C67" s="540"/>
      <c r="D67" s="125" t="s">
        <v>1013</v>
      </c>
      <c r="E67" s="173"/>
      <c r="F67" s="11"/>
      <c r="G67" s="114"/>
      <c r="H67" s="172"/>
    </row>
    <row r="68" spans="1:8" ht="26.4" hidden="1" x14ac:dyDescent="0.25">
      <c r="A68" s="55"/>
      <c r="B68" s="55" t="s">
        <v>1014</v>
      </c>
      <c r="C68" s="540"/>
      <c r="D68" s="283" t="s">
        <v>4580</v>
      </c>
      <c r="E68" s="11" t="s">
        <v>136</v>
      </c>
      <c r="F68" s="53"/>
      <c r="G68" s="169"/>
      <c r="H68" s="89">
        <f>F68*G68</f>
        <v>0</v>
      </c>
    </row>
    <row r="69" spans="1:8" ht="39.6" hidden="1" x14ac:dyDescent="0.25">
      <c r="A69" s="55"/>
      <c r="B69" s="55" t="s">
        <v>1015</v>
      </c>
      <c r="C69" s="540"/>
      <c r="D69" s="283" t="s">
        <v>4581</v>
      </c>
      <c r="E69" s="11" t="s">
        <v>136</v>
      </c>
      <c r="F69" s="53"/>
      <c r="G69" s="169"/>
      <c r="H69" s="89">
        <f>F69*G69</f>
        <v>0</v>
      </c>
    </row>
    <row r="70" spans="1:8" ht="26.4" hidden="1" x14ac:dyDescent="0.25">
      <c r="A70" s="55"/>
      <c r="B70" s="55" t="s">
        <v>1016</v>
      </c>
      <c r="C70" s="540"/>
      <c r="D70" s="283" t="s">
        <v>4582</v>
      </c>
      <c r="E70" s="11" t="s">
        <v>136</v>
      </c>
      <c r="F70" s="53"/>
      <c r="G70" s="169"/>
      <c r="H70" s="89">
        <f>F70*G70</f>
        <v>0</v>
      </c>
    </row>
    <row r="71" spans="1:8" ht="39.6" hidden="1" x14ac:dyDescent="0.25">
      <c r="A71" s="55"/>
      <c r="B71" s="55" t="s">
        <v>1017</v>
      </c>
      <c r="C71" s="540"/>
      <c r="D71" s="283" t="s">
        <v>4583</v>
      </c>
      <c r="E71" s="11" t="s">
        <v>136</v>
      </c>
      <c r="F71" s="53"/>
      <c r="G71" s="169"/>
      <c r="H71" s="89">
        <f>F71*G71</f>
        <v>0</v>
      </c>
    </row>
    <row r="72" spans="1:8" ht="39.6" x14ac:dyDescent="0.25">
      <c r="A72" s="55" t="s">
        <v>1018</v>
      </c>
      <c r="B72" s="55"/>
      <c r="C72" s="540"/>
      <c r="D72" s="125" t="s">
        <v>12</v>
      </c>
      <c r="E72" s="173"/>
      <c r="F72" s="11"/>
      <c r="G72" s="114"/>
      <c r="H72" s="172"/>
    </row>
    <row r="73" spans="1:8" ht="26.4" x14ac:dyDescent="0.25">
      <c r="A73" s="55"/>
      <c r="B73" s="55" t="s">
        <v>1019</v>
      </c>
      <c r="C73" s="540"/>
      <c r="D73" s="283" t="s">
        <v>5954</v>
      </c>
      <c r="E73" s="17" t="s">
        <v>429</v>
      </c>
      <c r="F73" s="53"/>
      <c r="G73" s="169"/>
      <c r="H73" s="89">
        <f>F73*G73</f>
        <v>0</v>
      </c>
    </row>
    <row r="74" spans="1:8" ht="26.4" x14ac:dyDescent="0.25">
      <c r="A74" s="55"/>
      <c r="B74" s="55" t="s">
        <v>1020</v>
      </c>
      <c r="C74" s="540"/>
      <c r="D74" s="283" t="s">
        <v>5953</v>
      </c>
      <c r="E74" s="17" t="s">
        <v>429</v>
      </c>
      <c r="F74" s="53"/>
      <c r="G74" s="169"/>
      <c r="H74" s="89">
        <f>F74*G74</f>
        <v>0</v>
      </c>
    </row>
    <row r="75" spans="1:8" ht="26.4" x14ac:dyDescent="0.25">
      <c r="A75" s="55"/>
      <c r="B75" s="55" t="s">
        <v>1021</v>
      </c>
      <c r="C75" s="540"/>
      <c r="D75" s="283" t="s">
        <v>5952</v>
      </c>
      <c r="E75" s="17" t="s">
        <v>429</v>
      </c>
      <c r="F75" s="53"/>
      <c r="G75" s="169"/>
      <c r="H75" s="89">
        <f>F75*G75</f>
        <v>0</v>
      </c>
    </row>
    <row r="76" spans="1:8" ht="26.4" x14ac:dyDescent="0.25">
      <c r="A76" s="55"/>
      <c r="B76" s="55" t="s">
        <v>1022</v>
      </c>
      <c r="C76" s="540"/>
      <c r="D76" s="283" t="s">
        <v>5951</v>
      </c>
      <c r="E76" s="17" t="s">
        <v>429</v>
      </c>
      <c r="F76" s="53"/>
      <c r="G76" s="169"/>
      <c r="H76" s="89">
        <f>F76*G76</f>
        <v>0</v>
      </c>
    </row>
    <row r="77" spans="1:8" x14ac:dyDescent="0.25">
      <c r="A77" s="55" t="s">
        <v>1023</v>
      </c>
      <c r="B77" s="55"/>
      <c r="C77" s="540"/>
      <c r="D77" s="125" t="s">
        <v>1024</v>
      </c>
      <c r="E77" s="173"/>
      <c r="F77" s="11"/>
      <c r="G77" s="114"/>
      <c r="H77" s="172"/>
    </row>
    <row r="78" spans="1:8" hidden="1" x14ac:dyDescent="0.25">
      <c r="A78" s="55"/>
      <c r="B78" s="55" t="s">
        <v>1025</v>
      </c>
      <c r="C78" s="540"/>
      <c r="D78" s="60" t="s">
        <v>1028</v>
      </c>
      <c r="E78" s="17" t="s">
        <v>429</v>
      </c>
      <c r="F78" s="53"/>
      <c r="G78" s="169"/>
      <c r="H78" s="89">
        <f>F78*G78</f>
        <v>0</v>
      </c>
    </row>
    <row r="79" spans="1:8" hidden="1" x14ac:dyDescent="0.25">
      <c r="A79" s="55"/>
      <c r="B79" s="55" t="s">
        <v>1026</v>
      </c>
      <c r="C79" s="540"/>
      <c r="D79" s="60" t="s">
        <v>1029</v>
      </c>
      <c r="E79" s="17" t="s">
        <v>429</v>
      </c>
      <c r="F79" s="53"/>
      <c r="G79" s="169"/>
      <c r="H79" s="89">
        <f>F79*G79</f>
        <v>0</v>
      </c>
    </row>
    <row r="80" spans="1:8" x14ac:dyDescent="0.25">
      <c r="A80" s="55"/>
      <c r="B80" s="55" t="s">
        <v>1027</v>
      </c>
      <c r="C80" s="540"/>
      <c r="D80" s="60" t="s">
        <v>5950</v>
      </c>
      <c r="E80" s="17" t="s">
        <v>429</v>
      </c>
      <c r="F80" s="53"/>
      <c r="G80" s="169"/>
      <c r="H80" s="89">
        <f>F80*G80</f>
        <v>0</v>
      </c>
    </row>
    <row r="81" spans="1:8" ht="26.4" hidden="1" x14ac:dyDescent="0.25">
      <c r="A81" s="55" t="s">
        <v>1030</v>
      </c>
      <c r="B81" s="55"/>
      <c r="C81" s="540"/>
      <c r="D81" s="125" t="s">
        <v>13</v>
      </c>
      <c r="E81" s="11" t="s">
        <v>425</v>
      </c>
      <c r="F81" s="11"/>
      <c r="G81" s="11"/>
      <c r="H81" s="167"/>
    </row>
    <row r="82" spans="1:8" ht="26.4" x14ac:dyDescent="0.25">
      <c r="A82" s="55" t="s">
        <v>1031</v>
      </c>
      <c r="B82" s="55"/>
      <c r="C82" s="540"/>
      <c r="D82" s="125" t="s">
        <v>1032</v>
      </c>
      <c r="E82" s="120" t="s">
        <v>1033</v>
      </c>
      <c r="F82" s="53"/>
      <c r="G82" s="169"/>
      <c r="H82" s="89">
        <f>F82*G82</f>
        <v>0</v>
      </c>
    </row>
    <row r="83" spans="1:8" ht="15.6" x14ac:dyDescent="0.25">
      <c r="A83" s="55" t="s">
        <v>1034</v>
      </c>
      <c r="B83" s="55"/>
      <c r="C83" s="540"/>
      <c r="D83" s="125" t="s">
        <v>14</v>
      </c>
      <c r="E83" s="27" t="s">
        <v>426</v>
      </c>
      <c r="F83" s="53"/>
      <c r="G83" s="169"/>
      <c r="H83" s="89">
        <f>F83*G83</f>
        <v>0</v>
      </c>
    </row>
    <row r="84" spans="1:8" ht="52.8" x14ac:dyDescent="0.25">
      <c r="A84" s="55" t="s">
        <v>1035</v>
      </c>
      <c r="B84" s="55"/>
      <c r="C84" s="540"/>
      <c r="D84" s="125" t="s">
        <v>4271</v>
      </c>
      <c r="E84" s="27" t="s">
        <v>426</v>
      </c>
      <c r="F84" s="53"/>
      <c r="G84" s="169"/>
      <c r="H84" s="89">
        <f>F84*G84</f>
        <v>0</v>
      </c>
    </row>
    <row r="85" spans="1:8" ht="15.6" x14ac:dyDescent="0.25">
      <c r="A85" s="55" t="s">
        <v>1036</v>
      </c>
      <c r="B85" s="55"/>
      <c r="C85" s="540"/>
      <c r="D85" s="125" t="s">
        <v>70</v>
      </c>
      <c r="E85" s="27" t="s">
        <v>426</v>
      </c>
      <c r="F85" s="53"/>
      <c r="G85" s="169"/>
      <c r="H85" s="89">
        <f>F85*G85</f>
        <v>0</v>
      </c>
    </row>
    <row r="86" spans="1:8" ht="26.4" x14ac:dyDescent="0.25">
      <c r="A86" s="55" t="s">
        <v>1037</v>
      </c>
      <c r="B86" s="55"/>
      <c r="C86" s="540"/>
      <c r="D86" s="125" t="s">
        <v>1038</v>
      </c>
      <c r="E86" s="11" t="s">
        <v>429</v>
      </c>
      <c r="F86" s="53"/>
      <c r="G86" s="169"/>
      <c r="H86" s="89">
        <f>F86*G86</f>
        <v>0</v>
      </c>
    </row>
    <row r="87" spans="1:8" x14ac:dyDescent="0.25">
      <c r="A87" s="55" t="s">
        <v>1039</v>
      </c>
      <c r="B87" s="55"/>
      <c r="C87" s="540"/>
      <c r="D87" s="125" t="s">
        <v>1040</v>
      </c>
      <c r="E87" s="173"/>
      <c r="F87" s="11"/>
      <c r="G87" s="11"/>
      <c r="H87" s="171"/>
    </row>
    <row r="88" spans="1:8" x14ac:dyDescent="0.25">
      <c r="A88" s="55"/>
      <c r="B88" s="55" t="s">
        <v>1041</v>
      </c>
      <c r="C88" s="540"/>
      <c r="D88" s="59" t="s">
        <v>1043</v>
      </c>
      <c r="E88" s="11" t="s">
        <v>136</v>
      </c>
      <c r="F88" s="53"/>
      <c r="G88" s="169"/>
      <c r="H88" s="89">
        <f>F88*G88</f>
        <v>0</v>
      </c>
    </row>
    <row r="89" spans="1:8" hidden="1" x14ac:dyDescent="0.25">
      <c r="A89" s="55"/>
      <c r="B89" s="55" t="s">
        <v>1042</v>
      </c>
      <c r="C89" s="540"/>
      <c r="D89" s="59" t="s">
        <v>1044</v>
      </c>
      <c r="E89" s="11" t="s">
        <v>136</v>
      </c>
      <c r="F89" s="53"/>
      <c r="G89" s="169"/>
      <c r="H89" s="89">
        <f>F89*G89</f>
        <v>0</v>
      </c>
    </row>
    <row r="90" spans="1:8" x14ac:dyDescent="0.25">
      <c r="A90" s="55" t="s">
        <v>1045</v>
      </c>
      <c r="B90" s="55"/>
      <c r="C90" s="540"/>
      <c r="D90" s="125" t="s">
        <v>1046</v>
      </c>
      <c r="E90" s="11" t="s">
        <v>429</v>
      </c>
      <c r="F90" s="53"/>
      <c r="G90" s="169"/>
      <c r="H90" s="89">
        <f>F90*G90</f>
        <v>0</v>
      </c>
    </row>
    <row r="91" spans="1:8" ht="26.4" x14ac:dyDescent="0.25">
      <c r="A91" s="55" t="s">
        <v>1047</v>
      </c>
      <c r="B91" s="55"/>
      <c r="C91" s="540"/>
      <c r="D91" s="125" t="s">
        <v>6508</v>
      </c>
      <c r="E91" s="11" t="s">
        <v>429</v>
      </c>
      <c r="F91" s="53"/>
      <c r="G91" s="169"/>
      <c r="H91" s="89">
        <f>F91*G91</f>
        <v>0</v>
      </c>
    </row>
    <row r="92" spans="1:8" ht="26.4" x14ac:dyDescent="0.25">
      <c r="A92" s="55" t="s">
        <v>1048</v>
      </c>
      <c r="B92" s="55"/>
      <c r="C92" s="540"/>
      <c r="D92" s="125" t="s">
        <v>1049</v>
      </c>
      <c r="E92" s="11" t="s">
        <v>425</v>
      </c>
      <c r="F92" s="11" t="s">
        <v>4222</v>
      </c>
      <c r="G92" s="11" t="s">
        <v>818</v>
      </c>
      <c r="H92" s="170"/>
    </row>
    <row r="93" spans="1:8" x14ac:dyDescent="0.25">
      <c r="A93" s="55"/>
      <c r="B93" s="55"/>
      <c r="C93" s="540"/>
      <c r="D93" s="55"/>
      <c r="E93" s="173"/>
      <c r="F93" s="173"/>
      <c r="G93" s="173"/>
      <c r="H93" s="167"/>
    </row>
    <row r="94" spans="1:8" x14ac:dyDescent="0.25">
      <c r="A94" s="55"/>
      <c r="B94" s="55"/>
      <c r="C94" s="540"/>
      <c r="D94" s="55"/>
      <c r="E94" s="173"/>
      <c r="F94" s="173"/>
      <c r="G94" s="173"/>
      <c r="H94" s="167"/>
    </row>
    <row r="95" spans="1:8" x14ac:dyDescent="0.25">
      <c r="A95" s="55"/>
      <c r="B95" s="55"/>
      <c r="C95" s="540"/>
      <c r="D95" s="55"/>
      <c r="E95" s="173"/>
      <c r="F95" s="173"/>
      <c r="G95" s="173"/>
      <c r="H95" s="167"/>
    </row>
    <row r="96" spans="1:8" x14ac:dyDescent="0.25">
      <c r="A96" s="168" t="s">
        <v>34</v>
      </c>
      <c r="B96" s="168"/>
      <c r="C96" s="541"/>
      <c r="D96" s="168"/>
      <c r="E96" s="179"/>
      <c r="F96" s="183"/>
      <c r="G96" s="183"/>
      <c r="H96" s="174">
        <f>SUM(H5:H95)</f>
        <v>0</v>
      </c>
    </row>
    <row r="1048372" spans="5:5" x14ac:dyDescent="0.25">
      <c r="E104837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5C013-3CC2-469D-B612-9EA1E8F96C8A}">
  <dimension ref="A1:I137"/>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3.109375" style="517" customWidth="1"/>
    <col min="5" max="5" width="40.6640625" style="41" customWidth="1"/>
    <col min="6" max="6" width="18.4414062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1050</v>
      </c>
      <c r="B1" s="40"/>
      <c r="C1" s="40"/>
      <c r="D1" s="503"/>
      <c r="E1" s="40"/>
      <c r="F1" s="774" t="s">
        <v>1051</v>
      </c>
      <c r="G1" s="774"/>
      <c r="H1" s="774"/>
      <c r="I1" s="774"/>
    </row>
    <row r="2" spans="1:9" x14ac:dyDescent="0.25">
      <c r="A2" s="42" t="s">
        <v>0</v>
      </c>
      <c r="B2" s="42"/>
      <c r="C2" s="97"/>
      <c r="D2" s="505"/>
      <c r="E2" s="43" t="s">
        <v>1</v>
      </c>
      <c r="F2" s="43" t="s">
        <v>2</v>
      </c>
      <c r="G2" s="43" t="s">
        <v>3</v>
      </c>
      <c r="H2" s="43" t="s">
        <v>4</v>
      </c>
      <c r="I2" s="43" t="s">
        <v>5</v>
      </c>
    </row>
    <row r="3" spans="1:9" x14ac:dyDescent="0.25">
      <c r="A3" s="44"/>
      <c r="B3" s="44"/>
      <c r="C3" s="98"/>
      <c r="D3" s="507"/>
      <c r="E3" s="45"/>
      <c r="F3" s="46"/>
      <c r="G3" s="46"/>
      <c r="H3" s="45"/>
      <c r="I3" s="45"/>
    </row>
    <row r="4" spans="1:9" x14ac:dyDescent="0.25">
      <c r="A4" s="47"/>
      <c r="B4" s="47"/>
      <c r="C4" s="162"/>
      <c r="D4" s="509"/>
      <c r="E4" s="45"/>
      <c r="F4" s="46"/>
      <c r="G4" s="46"/>
      <c r="H4" s="45"/>
      <c r="I4" s="45"/>
    </row>
    <row r="5" spans="1:9" x14ac:dyDescent="0.25">
      <c r="A5" s="48" t="s">
        <v>1052</v>
      </c>
      <c r="B5" s="48"/>
      <c r="C5" s="53"/>
      <c r="D5" s="507"/>
      <c r="E5" s="175" t="s">
        <v>1053</v>
      </c>
      <c r="F5" s="11"/>
      <c r="G5" s="11"/>
      <c r="H5" s="11"/>
      <c r="I5" s="171"/>
    </row>
    <row r="6" spans="1:9" ht="26.4" x14ac:dyDescent="0.25">
      <c r="A6" s="48"/>
      <c r="B6" s="48" t="s">
        <v>1054</v>
      </c>
      <c r="C6" s="53"/>
      <c r="D6" s="507"/>
      <c r="E6" s="60" t="s">
        <v>1059</v>
      </c>
      <c r="F6" s="27"/>
      <c r="G6" s="11"/>
      <c r="H6" s="11"/>
      <c r="I6" s="171"/>
    </row>
    <row r="7" spans="1:9" ht="15.6" x14ac:dyDescent="0.25">
      <c r="A7" s="48"/>
      <c r="B7" s="48"/>
      <c r="C7" s="53" t="s">
        <v>37</v>
      </c>
      <c r="D7" s="511" t="s">
        <v>36</v>
      </c>
      <c r="E7" s="60" t="s">
        <v>4265</v>
      </c>
      <c r="F7" s="27" t="s">
        <v>426</v>
      </c>
      <c r="G7" s="53"/>
      <c r="H7" s="169"/>
      <c r="I7" s="89">
        <f t="shared" ref="I7:I15" si="0">G7*H7</f>
        <v>0</v>
      </c>
    </row>
    <row r="8" spans="1:9" ht="15.6" x14ac:dyDescent="0.25">
      <c r="A8" s="48"/>
      <c r="B8" s="48"/>
      <c r="C8" s="53"/>
      <c r="D8" s="511" t="s">
        <v>35</v>
      </c>
      <c r="E8" s="60" t="s">
        <v>6509</v>
      </c>
      <c r="F8" s="27" t="s">
        <v>426</v>
      </c>
      <c r="G8" s="53"/>
      <c r="H8" s="169"/>
      <c r="I8" s="89">
        <f t="shared" si="0"/>
        <v>0</v>
      </c>
    </row>
    <row r="9" spans="1:9" ht="15.6" x14ac:dyDescent="0.25">
      <c r="A9" s="48"/>
      <c r="B9" s="48"/>
      <c r="C9" s="53" t="s">
        <v>39</v>
      </c>
      <c r="D9" s="511" t="s">
        <v>36</v>
      </c>
      <c r="E9" s="60" t="s">
        <v>4260</v>
      </c>
      <c r="F9" s="27" t="s">
        <v>426</v>
      </c>
      <c r="G9" s="53"/>
      <c r="H9" s="169"/>
      <c r="I9" s="89">
        <f t="shared" si="0"/>
        <v>0</v>
      </c>
    </row>
    <row r="10" spans="1:9" ht="15.6" x14ac:dyDescent="0.25">
      <c r="A10" s="48"/>
      <c r="B10" s="48"/>
      <c r="C10" s="53"/>
      <c r="D10" s="511" t="s">
        <v>35</v>
      </c>
      <c r="E10" s="60" t="s">
        <v>6509</v>
      </c>
      <c r="F10" s="27" t="s">
        <v>426</v>
      </c>
      <c r="G10" s="53"/>
      <c r="H10" s="169"/>
      <c r="I10" s="89">
        <f t="shared" si="0"/>
        <v>0</v>
      </c>
    </row>
    <row r="11" spans="1:9" ht="15.6" x14ac:dyDescent="0.25">
      <c r="A11" s="48"/>
      <c r="B11" s="48"/>
      <c r="C11" s="53" t="s">
        <v>59</v>
      </c>
      <c r="D11" s="507"/>
      <c r="E11" s="60" t="s">
        <v>6510</v>
      </c>
      <c r="F11" s="27" t="s">
        <v>426</v>
      </c>
      <c r="G11" s="53"/>
      <c r="H11" s="169"/>
      <c r="I11" s="89">
        <f t="shared" si="0"/>
        <v>0</v>
      </c>
    </row>
    <row r="12" spans="1:9" ht="52.8" x14ac:dyDescent="0.25">
      <c r="A12" s="48"/>
      <c r="B12" s="48" t="s">
        <v>1055</v>
      </c>
      <c r="C12" s="53"/>
      <c r="D12" s="507"/>
      <c r="E12" s="59" t="s">
        <v>4277</v>
      </c>
      <c r="F12" s="27" t="s">
        <v>426</v>
      </c>
      <c r="G12" s="53"/>
      <c r="H12" s="169"/>
      <c r="I12" s="89">
        <f t="shared" si="0"/>
        <v>0</v>
      </c>
    </row>
    <row r="13" spans="1:9" ht="52.8" hidden="1" x14ac:dyDescent="0.25">
      <c r="A13" s="48"/>
      <c r="B13" s="48" t="s">
        <v>1056</v>
      </c>
      <c r="C13" s="53"/>
      <c r="D13" s="507"/>
      <c r="E13" s="60" t="s">
        <v>4278</v>
      </c>
      <c r="F13" s="27" t="s">
        <v>426</v>
      </c>
      <c r="G13" s="53"/>
      <c r="H13" s="169"/>
      <c r="I13" s="89">
        <f t="shared" si="0"/>
        <v>0</v>
      </c>
    </row>
    <row r="14" spans="1:9" ht="26.4" x14ac:dyDescent="0.25">
      <c r="A14" s="48"/>
      <c r="B14" s="48" t="s">
        <v>1057</v>
      </c>
      <c r="C14" s="53"/>
      <c r="D14" s="509"/>
      <c r="E14" s="59" t="s">
        <v>1061</v>
      </c>
      <c r="F14" s="27" t="s">
        <v>426</v>
      </c>
      <c r="G14" s="53"/>
      <c r="H14" s="169"/>
      <c r="I14" s="89">
        <f t="shared" si="0"/>
        <v>0</v>
      </c>
    </row>
    <row r="15" spans="1:9" ht="39.6" hidden="1" x14ac:dyDescent="0.25">
      <c r="A15" s="48"/>
      <c r="B15" s="48" t="s">
        <v>1058</v>
      </c>
      <c r="C15" s="53"/>
      <c r="D15" s="509"/>
      <c r="E15" s="60" t="s">
        <v>1060</v>
      </c>
      <c r="F15" s="27" t="s">
        <v>426</v>
      </c>
      <c r="G15" s="53"/>
      <c r="H15" s="169"/>
      <c r="I15" s="89">
        <f t="shared" si="0"/>
        <v>0</v>
      </c>
    </row>
    <row r="16" spans="1:9" x14ac:dyDescent="0.25">
      <c r="A16" s="48" t="s">
        <v>5429</v>
      </c>
      <c r="B16" s="48"/>
      <c r="C16" s="53"/>
      <c r="D16" s="509"/>
      <c r="E16" s="176" t="s">
        <v>1062</v>
      </c>
      <c r="F16" s="27"/>
      <c r="G16" s="11"/>
      <c r="H16" s="11"/>
      <c r="I16" s="171"/>
    </row>
    <row r="17" spans="1:9" ht="15.6" x14ac:dyDescent="0.25">
      <c r="A17" s="48"/>
      <c r="B17" s="48" t="s">
        <v>1063</v>
      </c>
      <c r="C17" s="53"/>
      <c r="D17" s="509"/>
      <c r="E17" s="60" t="s">
        <v>71</v>
      </c>
      <c r="F17" s="27" t="s">
        <v>426</v>
      </c>
      <c r="G17" s="53"/>
      <c r="H17" s="169"/>
      <c r="I17" s="89">
        <f>G17*H17</f>
        <v>0</v>
      </c>
    </row>
    <row r="18" spans="1:9" x14ac:dyDescent="0.25">
      <c r="A18" s="48"/>
      <c r="B18" s="48" t="s">
        <v>1064</v>
      </c>
      <c r="C18" s="53"/>
      <c r="D18" s="509"/>
      <c r="E18" s="60" t="s">
        <v>1067</v>
      </c>
      <c r="F18" s="27"/>
      <c r="G18" s="11"/>
      <c r="H18" s="11"/>
      <c r="I18" s="171"/>
    </row>
    <row r="19" spans="1:9" ht="15.6" x14ac:dyDescent="0.25">
      <c r="A19" s="48"/>
      <c r="B19" s="48"/>
      <c r="C19" s="53" t="s">
        <v>37</v>
      </c>
      <c r="D19" s="509"/>
      <c r="E19" s="283" t="s">
        <v>6511</v>
      </c>
      <c r="F19" s="27" t="s">
        <v>426</v>
      </c>
      <c r="G19" s="53"/>
      <c r="H19" s="169"/>
      <c r="I19" s="89">
        <f>G19*H19</f>
        <v>0</v>
      </c>
    </row>
    <row r="20" spans="1:9" ht="15.6" x14ac:dyDescent="0.25">
      <c r="A20" s="48"/>
      <c r="B20" s="48"/>
      <c r="C20" s="53" t="s">
        <v>39</v>
      </c>
      <c r="D20" s="509"/>
      <c r="E20" s="283" t="s">
        <v>6512</v>
      </c>
      <c r="F20" s="27" t="s">
        <v>426</v>
      </c>
      <c r="G20" s="53"/>
      <c r="H20" s="169"/>
      <c r="I20" s="89">
        <f>G20*H20</f>
        <v>0</v>
      </c>
    </row>
    <row r="21" spans="1:9" ht="26.4" x14ac:dyDescent="0.25">
      <c r="A21" s="48"/>
      <c r="B21" s="48" t="s">
        <v>1065</v>
      </c>
      <c r="C21" s="53"/>
      <c r="D21" s="509"/>
      <c r="E21" s="278" t="s">
        <v>1068</v>
      </c>
      <c r="F21" s="27"/>
      <c r="G21" s="11"/>
      <c r="H21" s="11"/>
      <c r="I21" s="171"/>
    </row>
    <row r="22" spans="1:9" ht="15.6" x14ac:dyDescent="0.25">
      <c r="A22" s="48"/>
      <c r="B22" s="48"/>
      <c r="C22" s="53" t="s">
        <v>37</v>
      </c>
      <c r="D22" s="509"/>
      <c r="E22" s="290" t="s">
        <v>6513</v>
      </c>
      <c r="F22" s="27" t="s">
        <v>426</v>
      </c>
      <c r="G22" s="53"/>
      <c r="H22" s="169"/>
      <c r="I22" s="89">
        <f>G22*H22</f>
        <v>0</v>
      </c>
    </row>
    <row r="23" spans="1:9" ht="15.6" hidden="1" x14ac:dyDescent="0.25">
      <c r="A23" s="48"/>
      <c r="B23" s="48"/>
      <c r="C23" s="53" t="s">
        <v>39</v>
      </c>
      <c r="D23" s="509"/>
      <c r="E23" s="290" t="s">
        <v>5430</v>
      </c>
      <c r="F23" s="27" t="s">
        <v>426</v>
      </c>
      <c r="G23" s="53"/>
      <c r="H23" s="169"/>
      <c r="I23" s="89">
        <f>G23*H23</f>
        <v>0</v>
      </c>
    </row>
    <row r="24" spans="1:9" x14ac:dyDescent="0.25">
      <c r="A24" s="48"/>
      <c r="B24" s="48"/>
      <c r="C24" s="53" t="s">
        <v>59</v>
      </c>
      <c r="D24" s="509"/>
      <c r="E24" s="160" t="s">
        <v>1069</v>
      </c>
      <c r="F24" s="11" t="s">
        <v>423</v>
      </c>
      <c r="G24" s="53"/>
      <c r="H24" s="169"/>
      <c r="I24" s="542" t="s">
        <v>5568</v>
      </c>
    </row>
    <row r="25" spans="1:9" ht="26.4" hidden="1" x14ac:dyDescent="0.25">
      <c r="A25" s="48"/>
      <c r="B25" s="48" t="s">
        <v>1066</v>
      </c>
      <c r="C25" s="53"/>
      <c r="D25" s="509"/>
      <c r="E25" s="278" t="s">
        <v>4584</v>
      </c>
      <c r="F25" s="27" t="s">
        <v>426</v>
      </c>
      <c r="G25" s="53"/>
      <c r="H25" s="169"/>
      <c r="I25" s="89">
        <f>G25*H25</f>
        <v>0</v>
      </c>
    </row>
    <row r="26" spans="1:9" x14ac:dyDescent="0.25">
      <c r="A26" s="48" t="s">
        <v>1070</v>
      </c>
      <c r="B26" s="48"/>
      <c r="C26" s="53"/>
      <c r="D26" s="509"/>
      <c r="E26" s="159" t="s">
        <v>15</v>
      </c>
      <c r="F26" s="27"/>
      <c r="G26" s="11"/>
      <c r="H26" s="11"/>
      <c r="I26" s="171"/>
    </row>
    <row r="27" spans="1:9" ht="26.4" hidden="1" x14ac:dyDescent="0.25">
      <c r="A27" s="48"/>
      <c r="B27" s="48" t="s">
        <v>1071</v>
      </c>
      <c r="C27" s="53"/>
      <c r="D27" s="509"/>
      <c r="E27" s="283" t="s">
        <v>4585</v>
      </c>
      <c r="F27" s="17" t="s">
        <v>136</v>
      </c>
      <c r="G27" s="53"/>
      <c r="H27" s="169"/>
      <c r="I27" s="89">
        <f>G27*H27</f>
        <v>0</v>
      </c>
    </row>
    <row r="28" spans="1:9" ht="26.4" x14ac:dyDescent="0.25">
      <c r="A28" s="48"/>
      <c r="B28" s="48" t="s">
        <v>1072</v>
      </c>
      <c r="C28" s="53"/>
      <c r="D28" s="509"/>
      <c r="E28" s="283" t="s">
        <v>4586</v>
      </c>
      <c r="F28" s="17"/>
      <c r="G28" s="53"/>
      <c r="H28" s="169"/>
      <c r="I28" s="89"/>
    </row>
    <row r="29" spans="1:9" x14ac:dyDescent="0.25">
      <c r="A29" s="48"/>
      <c r="B29" s="48"/>
      <c r="C29" s="53" t="s">
        <v>37</v>
      </c>
      <c r="D29" s="509"/>
      <c r="E29" s="283" t="s">
        <v>6515</v>
      </c>
      <c r="F29" s="17" t="s">
        <v>136</v>
      </c>
      <c r="G29" s="53"/>
      <c r="H29" s="169"/>
      <c r="I29" s="89">
        <f t="shared" ref="I29:I31" si="1">G29*H29</f>
        <v>0</v>
      </c>
    </row>
    <row r="30" spans="1:9" x14ac:dyDescent="0.25">
      <c r="A30" s="48"/>
      <c r="B30" s="48"/>
      <c r="C30" s="53" t="s">
        <v>39</v>
      </c>
      <c r="D30" s="509"/>
      <c r="E30" s="283" t="s">
        <v>6516</v>
      </c>
      <c r="F30" s="17" t="s">
        <v>136</v>
      </c>
      <c r="G30" s="53"/>
      <c r="H30" s="169"/>
      <c r="I30" s="89">
        <f t="shared" si="1"/>
        <v>0</v>
      </c>
    </row>
    <row r="31" spans="1:9" ht="26.4" x14ac:dyDescent="0.25">
      <c r="A31" s="48"/>
      <c r="B31" s="48"/>
      <c r="C31" s="53" t="s">
        <v>59</v>
      </c>
      <c r="D31" s="509"/>
      <c r="E31" s="283" t="s">
        <v>6517</v>
      </c>
      <c r="F31" s="17" t="s">
        <v>136</v>
      </c>
      <c r="G31" s="53"/>
      <c r="H31" s="169"/>
      <c r="I31" s="89">
        <f t="shared" si="1"/>
        <v>0</v>
      </c>
    </row>
    <row r="32" spans="1:9" ht="26.4" hidden="1" x14ac:dyDescent="0.25">
      <c r="A32" s="48"/>
      <c r="B32" s="48" t="s">
        <v>1073</v>
      </c>
      <c r="C32" s="53"/>
      <c r="D32" s="509"/>
      <c r="E32" s="283" t="s">
        <v>4587</v>
      </c>
      <c r="F32" s="17" t="s">
        <v>136</v>
      </c>
      <c r="G32" s="53"/>
      <c r="H32" s="169"/>
      <c r="I32" s="89">
        <f>G32*H32</f>
        <v>0</v>
      </c>
    </row>
    <row r="33" spans="1:9" ht="26.4" hidden="1" x14ac:dyDescent="0.25">
      <c r="A33" s="48"/>
      <c r="B33" s="48" t="s">
        <v>1074</v>
      </c>
      <c r="C33" s="53"/>
      <c r="D33" s="509"/>
      <c r="E33" s="283" t="s">
        <v>4588</v>
      </c>
      <c r="F33" s="17" t="s">
        <v>136</v>
      </c>
      <c r="G33" s="53"/>
      <c r="H33" s="169"/>
      <c r="I33" s="89">
        <f>G33*H33</f>
        <v>0</v>
      </c>
    </row>
    <row r="34" spans="1:9" ht="26.4" hidden="1" x14ac:dyDescent="0.25">
      <c r="A34" s="48"/>
      <c r="B34" s="48" t="s">
        <v>1075</v>
      </c>
      <c r="C34" s="53"/>
      <c r="D34" s="509"/>
      <c r="E34" s="283" t="s">
        <v>4589</v>
      </c>
      <c r="F34" s="17" t="s">
        <v>429</v>
      </c>
      <c r="G34" s="53"/>
      <c r="H34" s="169"/>
      <c r="I34" s="89">
        <f>G34*H34</f>
        <v>0</v>
      </c>
    </row>
    <row r="35" spans="1:9" x14ac:dyDescent="0.25">
      <c r="A35" s="48" t="s">
        <v>1076</v>
      </c>
      <c r="B35" s="48"/>
      <c r="C35" s="53"/>
      <c r="D35" s="509"/>
      <c r="E35" s="291" t="s">
        <v>1077</v>
      </c>
      <c r="F35" s="27"/>
      <c r="G35" s="11"/>
      <c r="H35" s="11"/>
      <c r="I35" s="171"/>
    </row>
    <row r="36" spans="1:9" x14ac:dyDescent="0.25">
      <c r="A36" s="48"/>
      <c r="B36" s="48" t="s">
        <v>1078</v>
      </c>
      <c r="C36" s="53"/>
      <c r="D36" s="509"/>
      <c r="E36" s="290" t="s">
        <v>5928</v>
      </c>
      <c r="F36" s="27" t="s">
        <v>136</v>
      </c>
      <c r="G36" s="53"/>
      <c r="H36" s="169"/>
      <c r="I36" s="89">
        <f>G36*H36</f>
        <v>0</v>
      </c>
    </row>
    <row r="37" spans="1:9" ht="26.4" hidden="1" x14ac:dyDescent="0.25">
      <c r="A37" s="48"/>
      <c r="B37" s="48" t="s">
        <v>1079</v>
      </c>
      <c r="C37" s="53"/>
      <c r="D37" s="509"/>
      <c r="E37" s="290" t="s">
        <v>1082</v>
      </c>
      <c r="F37" s="27" t="s">
        <v>429</v>
      </c>
      <c r="G37" s="53"/>
      <c r="H37" s="169"/>
      <c r="I37" s="89">
        <f>G37*H37</f>
        <v>0</v>
      </c>
    </row>
    <row r="38" spans="1:9" x14ac:dyDescent="0.25">
      <c r="A38" s="48"/>
      <c r="B38" s="48" t="s">
        <v>1080</v>
      </c>
      <c r="C38" s="53"/>
      <c r="D38" s="509"/>
      <c r="E38" s="290" t="s">
        <v>6514</v>
      </c>
      <c r="F38" s="27" t="s">
        <v>429</v>
      </c>
      <c r="G38" s="53"/>
      <c r="H38" s="169"/>
      <c r="I38" s="89">
        <f>G38*H38</f>
        <v>0</v>
      </c>
    </row>
    <row r="39" spans="1:9" ht="39.6" hidden="1" x14ac:dyDescent="0.25">
      <c r="A39" s="48"/>
      <c r="B39" s="48" t="s">
        <v>1081</v>
      </c>
      <c r="C39" s="53"/>
      <c r="D39" s="509"/>
      <c r="E39" s="290" t="s">
        <v>4590</v>
      </c>
      <c r="F39" s="27" t="s">
        <v>136</v>
      </c>
      <c r="G39" s="53"/>
      <c r="H39" s="169"/>
      <c r="I39" s="89">
        <f>G39*H39</f>
        <v>0</v>
      </c>
    </row>
    <row r="40" spans="1:9" ht="26.4" x14ac:dyDescent="0.25">
      <c r="A40" s="48" t="s">
        <v>1083</v>
      </c>
      <c r="B40" s="48"/>
      <c r="C40" s="53"/>
      <c r="D40" s="509"/>
      <c r="E40" s="159" t="s">
        <v>1084</v>
      </c>
      <c r="F40" s="27"/>
      <c r="G40" s="11"/>
      <c r="H40" s="11"/>
      <c r="I40" s="171"/>
    </row>
    <row r="41" spans="1:9" ht="26.4" hidden="1" x14ac:dyDescent="0.25">
      <c r="A41" s="48"/>
      <c r="B41" s="48" t="s">
        <v>1085</v>
      </c>
      <c r="C41" s="53"/>
      <c r="D41" s="509"/>
      <c r="E41" s="283" t="s">
        <v>4591</v>
      </c>
      <c r="F41" s="27" t="s">
        <v>136</v>
      </c>
      <c r="G41" s="53"/>
      <c r="H41" s="169"/>
      <c r="I41" s="89">
        <f>G41*H41</f>
        <v>0</v>
      </c>
    </row>
    <row r="42" spans="1:9" ht="26.4" x14ac:dyDescent="0.25">
      <c r="A42" s="48"/>
      <c r="B42" s="48" t="s">
        <v>1086</v>
      </c>
      <c r="C42" s="53"/>
      <c r="D42" s="509"/>
      <c r="E42" s="283" t="s">
        <v>4592</v>
      </c>
      <c r="F42" s="27"/>
      <c r="G42" s="53"/>
      <c r="H42" s="169"/>
      <c r="I42" s="89"/>
    </row>
    <row r="43" spans="1:9" x14ac:dyDescent="0.25">
      <c r="A43" s="48"/>
      <c r="B43" s="48"/>
      <c r="C43" s="53" t="s">
        <v>37</v>
      </c>
      <c r="D43" s="509"/>
      <c r="E43" s="283" t="s">
        <v>6519</v>
      </c>
      <c r="F43" s="27" t="s">
        <v>136</v>
      </c>
      <c r="G43" s="53"/>
      <c r="H43" s="169"/>
      <c r="I43" s="89">
        <f t="shared" ref="I43:I48" si="2">G43*H43</f>
        <v>0</v>
      </c>
    </row>
    <row r="44" spans="1:9" x14ac:dyDescent="0.25">
      <c r="A44" s="48"/>
      <c r="B44" s="48"/>
      <c r="C44" s="53" t="s">
        <v>39</v>
      </c>
      <c r="D44" s="509"/>
      <c r="E44" s="283" t="s">
        <v>6518</v>
      </c>
      <c r="F44" s="27" t="s">
        <v>136</v>
      </c>
      <c r="G44" s="53"/>
      <c r="H44" s="169"/>
      <c r="I44" s="89">
        <f t="shared" si="2"/>
        <v>0</v>
      </c>
    </row>
    <row r="45" spans="1:9" x14ac:dyDescent="0.25">
      <c r="A45" s="48"/>
      <c r="B45" s="48"/>
      <c r="C45" s="53" t="s">
        <v>59</v>
      </c>
      <c r="D45" s="509"/>
      <c r="E45" s="283" t="s">
        <v>6520</v>
      </c>
      <c r="F45" s="27" t="s">
        <v>136</v>
      </c>
      <c r="G45" s="53"/>
      <c r="H45" s="169"/>
      <c r="I45" s="89">
        <f t="shared" si="2"/>
        <v>0</v>
      </c>
    </row>
    <row r="46" spans="1:9" x14ac:dyDescent="0.25">
      <c r="A46" s="48"/>
      <c r="B46" s="48"/>
      <c r="C46" s="53" t="s">
        <v>42</v>
      </c>
      <c r="D46" s="509"/>
      <c r="E46" s="283" t="s">
        <v>6521</v>
      </c>
      <c r="F46" s="27" t="s">
        <v>136</v>
      </c>
      <c r="G46" s="53"/>
      <c r="H46" s="169"/>
      <c r="I46" s="89">
        <f t="shared" si="2"/>
        <v>0</v>
      </c>
    </row>
    <row r="47" spans="1:9" ht="26.4" hidden="1" x14ac:dyDescent="0.25">
      <c r="A47" s="48"/>
      <c r="B47" s="48" t="s">
        <v>1087</v>
      </c>
      <c r="C47" s="53"/>
      <c r="D47" s="509"/>
      <c r="E47" s="283" t="s">
        <v>4593</v>
      </c>
      <c r="F47" s="27" t="s">
        <v>136</v>
      </c>
      <c r="G47" s="53"/>
      <c r="H47" s="169"/>
      <c r="I47" s="89">
        <f t="shared" si="2"/>
        <v>0</v>
      </c>
    </row>
    <row r="48" spans="1:9" ht="26.4" x14ac:dyDescent="0.25">
      <c r="A48" s="48" t="s">
        <v>1088</v>
      </c>
      <c r="B48" s="48"/>
      <c r="C48" s="53"/>
      <c r="D48" s="509"/>
      <c r="E48" s="157" t="s">
        <v>1089</v>
      </c>
      <c r="F48" s="27" t="s">
        <v>136</v>
      </c>
      <c r="G48" s="53"/>
      <c r="H48" s="169"/>
      <c r="I48" s="89">
        <f t="shared" si="2"/>
        <v>0</v>
      </c>
    </row>
    <row r="49" spans="1:9" x14ac:dyDescent="0.25">
      <c r="A49" s="48" t="s">
        <v>1090</v>
      </c>
      <c r="B49" s="48"/>
      <c r="C49" s="53"/>
      <c r="D49" s="509"/>
      <c r="E49" s="157" t="s">
        <v>1091</v>
      </c>
      <c r="F49" s="27"/>
      <c r="G49" s="11"/>
      <c r="H49" s="11"/>
      <c r="I49" s="171"/>
    </row>
    <row r="50" spans="1:9" ht="39.6" x14ac:dyDescent="0.25">
      <c r="A50" s="48"/>
      <c r="B50" s="48" t="s">
        <v>1092</v>
      </c>
      <c r="C50" s="53"/>
      <c r="D50" s="509"/>
      <c r="E50" s="290" t="s">
        <v>5919</v>
      </c>
      <c r="F50" s="27" t="s">
        <v>426</v>
      </c>
      <c r="G50" s="53"/>
      <c r="H50" s="169"/>
      <c r="I50" s="89">
        <f t="shared" ref="I50:I60" si="3">G50*H50</f>
        <v>0</v>
      </c>
    </row>
    <row r="51" spans="1:9" ht="66" x14ac:dyDescent="0.25">
      <c r="A51" s="48"/>
      <c r="B51" s="48" t="s">
        <v>1093</v>
      </c>
      <c r="C51" s="53"/>
      <c r="D51" s="509"/>
      <c r="E51" s="290" t="s">
        <v>5918</v>
      </c>
      <c r="F51" s="27" t="s">
        <v>426</v>
      </c>
      <c r="G51" s="53"/>
      <c r="H51" s="169"/>
      <c r="I51" s="89">
        <f t="shared" si="3"/>
        <v>0</v>
      </c>
    </row>
    <row r="52" spans="1:9" ht="26.4" hidden="1" x14ac:dyDescent="0.25">
      <c r="A52" s="48"/>
      <c r="B52" s="48" t="s">
        <v>1094</v>
      </c>
      <c r="C52" s="53"/>
      <c r="D52" s="509"/>
      <c r="E52" s="290" t="s">
        <v>4594</v>
      </c>
      <c r="F52" s="27" t="s">
        <v>426</v>
      </c>
      <c r="G52" s="53"/>
      <c r="H52" s="169"/>
      <c r="I52" s="89">
        <f t="shared" si="3"/>
        <v>0</v>
      </c>
    </row>
    <row r="53" spans="1:9" ht="39.6" hidden="1" x14ac:dyDescent="0.25">
      <c r="A53" s="48"/>
      <c r="B53" s="48" t="s">
        <v>1095</v>
      </c>
      <c r="C53" s="53"/>
      <c r="D53" s="509"/>
      <c r="E53" s="290" t="s">
        <v>4595</v>
      </c>
      <c r="F53" s="27" t="s">
        <v>426</v>
      </c>
      <c r="G53" s="53"/>
      <c r="H53" s="169"/>
      <c r="I53" s="89">
        <f t="shared" si="3"/>
        <v>0</v>
      </c>
    </row>
    <row r="54" spans="1:9" ht="66" x14ac:dyDescent="0.25">
      <c r="A54" s="48"/>
      <c r="B54" s="48" t="s">
        <v>1096</v>
      </c>
      <c r="C54" s="53"/>
      <c r="D54" s="509"/>
      <c r="E54" s="283" t="s">
        <v>5917</v>
      </c>
      <c r="F54" s="27" t="s">
        <v>426</v>
      </c>
      <c r="G54" s="53"/>
      <c r="H54" s="169"/>
      <c r="I54" s="89">
        <f t="shared" si="3"/>
        <v>0</v>
      </c>
    </row>
    <row r="55" spans="1:9" ht="26.4" x14ac:dyDescent="0.25">
      <c r="A55" s="48"/>
      <c r="B55" s="48" t="s">
        <v>1097</v>
      </c>
      <c r="C55" s="53"/>
      <c r="D55" s="509"/>
      <c r="E55" s="283" t="s">
        <v>4596</v>
      </c>
      <c r="F55" s="27"/>
      <c r="G55" s="53"/>
      <c r="H55" s="169"/>
      <c r="I55" s="89"/>
    </row>
    <row r="56" spans="1:9" ht="15.6" x14ac:dyDescent="0.25">
      <c r="A56" s="48"/>
      <c r="B56" s="48"/>
      <c r="C56" s="53" t="s">
        <v>37</v>
      </c>
      <c r="D56" s="509"/>
      <c r="E56" s="283" t="s">
        <v>6522</v>
      </c>
      <c r="F56" s="27" t="s">
        <v>209</v>
      </c>
      <c r="G56" s="53"/>
      <c r="H56" s="169"/>
      <c r="I56" s="89">
        <f t="shared" ref="I56:I57" si="4">G56*H56</f>
        <v>0</v>
      </c>
    </row>
    <row r="57" spans="1:9" ht="15.6" x14ac:dyDescent="0.25">
      <c r="A57" s="48"/>
      <c r="B57" s="48"/>
      <c r="C57" s="53" t="s">
        <v>39</v>
      </c>
      <c r="D57" s="509"/>
      <c r="E57" s="283" t="s">
        <v>6523</v>
      </c>
      <c r="F57" s="27" t="s">
        <v>209</v>
      </c>
      <c r="G57" s="53"/>
      <c r="H57" s="169"/>
      <c r="I57" s="89">
        <f t="shared" si="4"/>
        <v>0</v>
      </c>
    </row>
    <row r="58" spans="1:9" ht="39.6" hidden="1" x14ac:dyDescent="0.25">
      <c r="A58" s="48"/>
      <c r="B58" s="48" t="s">
        <v>1098</v>
      </c>
      <c r="C58" s="53"/>
      <c r="D58" s="509"/>
      <c r="E58" s="283" t="s">
        <v>4597</v>
      </c>
      <c r="F58" s="27" t="s">
        <v>426</v>
      </c>
      <c r="G58" s="53"/>
      <c r="H58" s="169"/>
      <c r="I58" s="89">
        <f t="shared" si="3"/>
        <v>0</v>
      </c>
    </row>
    <row r="59" spans="1:9" ht="25.5" customHeight="1" x14ac:dyDescent="0.25">
      <c r="A59" s="48" t="s">
        <v>1100</v>
      </c>
      <c r="B59" s="48"/>
      <c r="C59" s="53"/>
      <c r="D59" s="509"/>
      <c r="E59" s="291" t="s">
        <v>4598</v>
      </c>
      <c r="F59" s="27" t="s">
        <v>426</v>
      </c>
      <c r="G59" s="53"/>
      <c r="H59" s="169"/>
      <c r="I59" s="89">
        <f t="shared" si="3"/>
        <v>0</v>
      </c>
    </row>
    <row r="60" spans="1:9" ht="26.4" hidden="1" x14ac:dyDescent="0.25">
      <c r="A60" s="48" t="s">
        <v>1101</v>
      </c>
      <c r="B60" s="48"/>
      <c r="C60" s="53"/>
      <c r="D60" s="509"/>
      <c r="E60" s="291" t="s">
        <v>4599</v>
      </c>
      <c r="F60" s="27" t="s">
        <v>429</v>
      </c>
      <c r="G60" s="53"/>
      <c r="H60" s="169"/>
      <c r="I60" s="89">
        <f t="shared" si="3"/>
        <v>0</v>
      </c>
    </row>
    <row r="61" spans="1:9" x14ac:dyDescent="0.25">
      <c r="A61" s="48" t="s">
        <v>1102</v>
      </c>
      <c r="B61" s="48"/>
      <c r="C61" s="53"/>
      <c r="D61" s="509"/>
      <c r="E61" s="159" t="s">
        <v>1103</v>
      </c>
      <c r="F61" s="27"/>
      <c r="G61" s="11"/>
      <c r="H61" s="11"/>
      <c r="I61" s="171"/>
    </row>
    <row r="62" spans="1:9" x14ac:dyDescent="0.25">
      <c r="A62" s="48"/>
      <c r="B62" s="48" t="s">
        <v>1104</v>
      </c>
      <c r="C62" s="53"/>
      <c r="D62" s="509"/>
      <c r="E62" s="60" t="s">
        <v>72</v>
      </c>
      <c r="F62" s="27" t="s">
        <v>133</v>
      </c>
      <c r="G62" s="53"/>
      <c r="H62" s="169"/>
      <c r="I62" s="89">
        <f>G62*H62</f>
        <v>0</v>
      </c>
    </row>
    <row r="63" spans="1:9" x14ac:dyDescent="0.25">
      <c r="A63" s="48"/>
      <c r="B63" s="48" t="s">
        <v>1105</v>
      </c>
      <c r="C63" s="53"/>
      <c r="D63" s="509"/>
      <c r="E63" s="60" t="s">
        <v>73</v>
      </c>
      <c r="F63" s="27" t="s">
        <v>133</v>
      </c>
      <c r="G63" s="53"/>
      <c r="H63" s="169"/>
      <c r="I63" s="89">
        <f>G63*H63</f>
        <v>0</v>
      </c>
    </row>
    <row r="64" spans="1:9" x14ac:dyDescent="0.25">
      <c r="A64" s="48"/>
      <c r="B64" s="48" t="s">
        <v>1106</v>
      </c>
      <c r="C64" s="53"/>
      <c r="D64" s="509"/>
      <c r="E64" s="60" t="s">
        <v>74</v>
      </c>
      <c r="F64" s="27"/>
      <c r="G64" s="53"/>
      <c r="H64" s="169"/>
      <c r="I64" s="89"/>
    </row>
    <row r="65" spans="1:9" x14ac:dyDescent="0.25">
      <c r="A65" s="48"/>
      <c r="B65" s="48"/>
      <c r="C65" s="53" t="s">
        <v>37</v>
      </c>
      <c r="D65" s="509"/>
      <c r="E65" s="60" t="s">
        <v>6524</v>
      </c>
      <c r="F65" s="27" t="s">
        <v>423</v>
      </c>
      <c r="G65" s="53"/>
      <c r="H65" s="169"/>
      <c r="I65" s="89">
        <f>G65*H65</f>
        <v>0</v>
      </c>
    </row>
    <row r="66" spans="1:9" x14ac:dyDescent="0.25">
      <c r="A66" s="48"/>
      <c r="B66" s="48"/>
      <c r="C66" s="53" t="s">
        <v>39</v>
      </c>
      <c r="D66" s="509"/>
      <c r="E66" s="60" t="s">
        <v>6525</v>
      </c>
      <c r="F66" s="27" t="s">
        <v>423</v>
      </c>
      <c r="G66" s="53"/>
      <c r="H66" s="169"/>
      <c r="I66" s="89">
        <f>G66*H66</f>
        <v>0</v>
      </c>
    </row>
    <row r="67" spans="1:9" hidden="1" x14ac:dyDescent="0.25">
      <c r="A67" s="48"/>
      <c r="B67" s="48" t="s">
        <v>1107</v>
      </c>
      <c r="C67" s="53"/>
      <c r="D67" s="509"/>
      <c r="E67" s="283" t="s">
        <v>4600</v>
      </c>
      <c r="F67" s="27" t="s">
        <v>423</v>
      </c>
      <c r="G67" s="53"/>
      <c r="H67" s="169"/>
      <c r="I67" s="89">
        <f>G67*H67</f>
        <v>0</v>
      </c>
    </row>
    <row r="68" spans="1:9" ht="52.8" hidden="1" x14ac:dyDescent="0.25">
      <c r="A68" s="48" t="s">
        <v>1108</v>
      </c>
      <c r="B68" s="48"/>
      <c r="C68" s="53"/>
      <c r="D68" s="509"/>
      <c r="E68" s="291" t="s">
        <v>4601</v>
      </c>
      <c r="F68" s="27" t="s">
        <v>429</v>
      </c>
      <c r="G68" s="53"/>
      <c r="H68" s="169"/>
      <c r="I68" s="89">
        <f>G68*H68</f>
        <v>0</v>
      </c>
    </row>
    <row r="69" spans="1:9" ht="26.4" x14ac:dyDescent="0.25">
      <c r="A69" s="48" t="s">
        <v>1109</v>
      </c>
      <c r="B69" s="48"/>
      <c r="C69" s="53"/>
      <c r="D69" s="509"/>
      <c r="E69" s="284" t="s">
        <v>1110</v>
      </c>
      <c r="F69" s="27"/>
      <c r="G69" s="11"/>
      <c r="H69" s="11"/>
      <c r="I69" s="171"/>
    </row>
    <row r="70" spans="1:9" ht="26.4" x14ac:dyDescent="0.25">
      <c r="A70" s="48"/>
      <c r="B70" s="48" t="s">
        <v>1111</v>
      </c>
      <c r="C70" s="53"/>
      <c r="D70" s="507"/>
      <c r="E70" s="283" t="s">
        <v>4602</v>
      </c>
      <c r="F70" s="27"/>
      <c r="G70" s="53"/>
      <c r="H70" s="169"/>
      <c r="I70" s="89"/>
    </row>
    <row r="71" spans="1:9" ht="15.6" x14ac:dyDescent="0.25">
      <c r="A71" s="48"/>
      <c r="B71" s="48"/>
      <c r="C71" s="53" t="s">
        <v>37</v>
      </c>
      <c r="D71" s="507"/>
      <c r="E71" s="283" t="s">
        <v>6526</v>
      </c>
      <c r="F71" s="27" t="s">
        <v>426</v>
      </c>
      <c r="G71" s="53"/>
      <c r="H71" s="169"/>
      <c r="I71" s="89">
        <f>G71*H71</f>
        <v>0</v>
      </c>
    </row>
    <row r="72" spans="1:9" ht="15.6" x14ac:dyDescent="0.25">
      <c r="A72" s="48"/>
      <c r="B72" s="48"/>
      <c r="C72" s="53" t="s">
        <v>39</v>
      </c>
      <c r="D72" s="507"/>
      <c r="E72" s="283" t="s">
        <v>6527</v>
      </c>
      <c r="F72" s="27" t="s">
        <v>426</v>
      </c>
      <c r="G72" s="53"/>
      <c r="H72" s="169"/>
      <c r="I72" s="89">
        <f>G72*H72</f>
        <v>0</v>
      </c>
    </row>
    <row r="73" spans="1:9" ht="15.6" x14ac:dyDescent="0.25">
      <c r="A73" s="48"/>
      <c r="B73" s="48"/>
      <c r="C73" s="53" t="s">
        <v>59</v>
      </c>
      <c r="D73" s="507"/>
      <c r="E73" s="283" t="s">
        <v>75</v>
      </c>
      <c r="F73" s="27" t="s">
        <v>426</v>
      </c>
      <c r="G73" s="53"/>
      <c r="H73" s="169"/>
      <c r="I73" s="89">
        <f>G73*H73</f>
        <v>0</v>
      </c>
    </row>
    <row r="74" spans="1:9" ht="26.4" hidden="1" x14ac:dyDescent="0.25">
      <c r="A74" s="48"/>
      <c r="B74" s="48" t="s">
        <v>1112</v>
      </c>
      <c r="C74" s="53"/>
      <c r="D74" s="507"/>
      <c r="E74" s="283" t="s">
        <v>4603</v>
      </c>
      <c r="F74" s="27" t="s">
        <v>426</v>
      </c>
      <c r="G74" s="53"/>
      <c r="H74" s="169"/>
      <c r="I74" s="89">
        <f>G74*H74</f>
        <v>0</v>
      </c>
    </row>
    <row r="75" spans="1:9" x14ac:dyDescent="0.25">
      <c r="A75" s="48" t="s">
        <v>5431</v>
      </c>
      <c r="B75" s="48"/>
      <c r="C75" s="53"/>
      <c r="D75" s="507"/>
      <c r="E75" s="157" t="s">
        <v>1113</v>
      </c>
      <c r="F75" s="27"/>
      <c r="G75" s="11"/>
      <c r="H75" s="11"/>
      <c r="I75" s="171"/>
    </row>
    <row r="76" spans="1:9" ht="26.4" x14ac:dyDescent="0.25">
      <c r="A76" s="48"/>
      <c r="B76" s="48" t="s">
        <v>1114</v>
      </c>
      <c r="C76" s="53"/>
      <c r="D76" s="512"/>
      <c r="E76" s="290" t="s">
        <v>4604</v>
      </c>
      <c r="F76" s="27"/>
      <c r="G76" s="53"/>
      <c r="H76" s="169"/>
      <c r="I76" s="89"/>
    </row>
    <row r="77" spans="1:9" ht="26.4" x14ac:dyDescent="0.25">
      <c r="A77" s="48"/>
      <c r="B77" s="48"/>
      <c r="C77" s="53" t="s">
        <v>37</v>
      </c>
      <c r="D77" s="512"/>
      <c r="E77" s="290" t="s">
        <v>6528</v>
      </c>
      <c r="F77" s="27" t="s">
        <v>136</v>
      </c>
      <c r="G77" s="53"/>
      <c r="H77" s="169"/>
      <c r="I77" s="89">
        <f t="shared" ref="I77:I79" si="5">G77*H77</f>
        <v>0</v>
      </c>
    </row>
    <row r="78" spans="1:9" ht="26.4" x14ac:dyDescent="0.25">
      <c r="A78" s="48"/>
      <c r="B78" s="48"/>
      <c r="C78" s="53" t="s">
        <v>39</v>
      </c>
      <c r="D78" s="512"/>
      <c r="E78" s="290" t="s">
        <v>6529</v>
      </c>
      <c r="F78" s="27" t="s">
        <v>136</v>
      </c>
      <c r="G78" s="53"/>
      <c r="H78" s="169"/>
      <c r="I78" s="89">
        <f t="shared" si="5"/>
        <v>0</v>
      </c>
    </row>
    <row r="79" spans="1:9" ht="26.4" x14ac:dyDescent="0.25">
      <c r="A79" s="48"/>
      <c r="B79" s="48"/>
      <c r="C79" s="53" t="s">
        <v>59</v>
      </c>
      <c r="D79" s="512"/>
      <c r="E79" s="290" t="s">
        <v>6530</v>
      </c>
      <c r="F79" s="27" t="s">
        <v>136</v>
      </c>
      <c r="G79" s="53"/>
      <c r="H79" s="169"/>
      <c r="I79" s="89">
        <f t="shared" si="5"/>
        <v>0</v>
      </c>
    </row>
    <row r="80" spans="1:9" hidden="1" x14ac:dyDescent="0.25">
      <c r="A80" s="48"/>
      <c r="B80" s="48"/>
      <c r="C80" s="53"/>
      <c r="D80" s="512"/>
      <c r="E80" s="290"/>
      <c r="F80" s="27"/>
      <c r="G80" s="53"/>
      <c r="H80" s="169"/>
      <c r="I80" s="89"/>
    </row>
    <row r="81" spans="1:9" hidden="1" x14ac:dyDescent="0.25">
      <c r="A81" s="48"/>
      <c r="B81" s="48"/>
      <c r="C81" s="53"/>
      <c r="D81" s="512"/>
      <c r="E81" s="290"/>
      <c r="F81" s="27"/>
      <c r="G81" s="53"/>
      <c r="H81" s="169"/>
      <c r="I81" s="89"/>
    </row>
    <row r="82" spans="1:9" hidden="1" x14ac:dyDescent="0.25">
      <c r="A82" s="48"/>
      <c r="B82" s="48"/>
      <c r="C82" s="53"/>
      <c r="D82" s="512"/>
      <c r="E82" s="290"/>
      <c r="F82" s="27"/>
      <c r="G82" s="53"/>
      <c r="H82" s="169"/>
      <c r="I82" s="89"/>
    </row>
    <row r="83" spans="1:9" hidden="1" x14ac:dyDescent="0.25">
      <c r="A83" s="48"/>
      <c r="B83" s="48"/>
      <c r="C83" s="53"/>
      <c r="D83" s="512"/>
      <c r="E83" s="290"/>
      <c r="F83" s="27"/>
      <c r="G83" s="53"/>
      <c r="H83" s="169"/>
      <c r="I83" s="89"/>
    </row>
    <row r="84" spans="1:9" hidden="1" x14ac:dyDescent="0.25">
      <c r="A84" s="48"/>
      <c r="B84" s="48"/>
      <c r="C84" s="53"/>
      <c r="D84" s="512"/>
      <c r="E84" s="290"/>
      <c r="F84" s="27"/>
      <c r="G84" s="53"/>
      <c r="H84" s="169"/>
      <c r="I84" s="89"/>
    </row>
    <row r="85" spans="1:9" hidden="1" x14ac:dyDescent="0.25">
      <c r="A85" s="48"/>
      <c r="B85" s="48"/>
      <c r="C85" s="53"/>
      <c r="D85" s="512"/>
      <c r="E85" s="290"/>
      <c r="F85" s="27"/>
      <c r="G85" s="53"/>
      <c r="H85" s="169"/>
      <c r="I85" s="89"/>
    </row>
    <row r="86" spans="1:9" hidden="1" x14ac:dyDescent="0.25">
      <c r="A86" s="48"/>
      <c r="B86" s="48"/>
      <c r="C86" s="53"/>
      <c r="D86" s="512"/>
      <c r="E86" s="290"/>
      <c r="F86" s="27"/>
      <c r="G86" s="53"/>
      <c r="H86" s="169"/>
      <c r="I86" s="89"/>
    </row>
    <row r="87" spans="1:9" hidden="1" x14ac:dyDescent="0.25">
      <c r="A87" s="48"/>
      <c r="B87" s="48"/>
      <c r="C87" s="53"/>
      <c r="D87" s="512"/>
      <c r="E87" s="290"/>
      <c r="F87" s="27"/>
      <c r="G87" s="53"/>
      <c r="H87" s="169"/>
      <c r="I87" s="89"/>
    </row>
    <row r="88" spans="1:9" hidden="1" x14ac:dyDescent="0.25">
      <c r="A88" s="48"/>
      <c r="B88" s="48"/>
      <c r="C88" s="53"/>
      <c r="D88" s="512"/>
      <c r="E88" s="290"/>
      <c r="F88" s="27"/>
      <c r="G88" s="53"/>
      <c r="H88" s="169"/>
      <c r="I88" s="89"/>
    </row>
    <row r="89" spans="1:9" hidden="1" x14ac:dyDescent="0.25">
      <c r="A89" s="48"/>
      <c r="B89" s="48"/>
      <c r="C89" s="53"/>
      <c r="D89" s="512"/>
      <c r="E89" s="290"/>
      <c r="F89" s="27"/>
      <c r="G89" s="53"/>
      <c r="H89" s="169"/>
      <c r="I89" s="89"/>
    </row>
    <row r="90" spans="1:9" hidden="1" x14ac:dyDescent="0.25">
      <c r="A90" s="48"/>
      <c r="B90" s="48"/>
      <c r="C90" s="53"/>
      <c r="D90" s="512"/>
      <c r="E90" s="290"/>
      <c r="F90" s="27"/>
      <c r="G90" s="53"/>
      <c r="H90" s="169"/>
      <c r="I90" s="89"/>
    </row>
    <row r="91" spans="1:9" hidden="1" x14ac:dyDescent="0.25">
      <c r="A91" s="48"/>
      <c r="B91" s="48"/>
      <c r="C91" s="53"/>
      <c r="D91" s="512"/>
      <c r="E91" s="290"/>
      <c r="F91" s="27"/>
      <c r="G91" s="53"/>
      <c r="H91" s="169"/>
      <c r="I91" s="89"/>
    </row>
    <row r="92" spans="1:9" ht="26.4" hidden="1" x14ac:dyDescent="0.25">
      <c r="A92" s="48"/>
      <c r="B92" s="48" t="s">
        <v>1115</v>
      </c>
      <c r="C92" s="53"/>
      <c r="D92" s="512"/>
      <c r="E92" s="290" t="s">
        <v>4605</v>
      </c>
      <c r="F92" s="27" t="s">
        <v>136</v>
      </c>
      <c r="G92" s="53"/>
      <c r="H92" s="169"/>
      <c r="I92" s="89">
        <f>G92*H92</f>
        <v>0</v>
      </c>
    </row>
    <row r="93" spans="1:9" ht="26.4" hidden="1" x14ac:dyDescent="0.25">
      <c r="A93" s="48"/>
      <c r="B93" s="48" t="s">
        <v>1116</v>
      </c>
      <c r="C93" s="53"/>
      <c r="D93" s="512"/>
      <c r="E93" s="290" t="s">
        <v>4606</v>
      </c>
      <c r="F93" s="27" t="s">
        <v>136</v>
      </c>
      <c r="G93" s="53"/>
      <c r="H93" s="169"/>
      <c r="I93" s="89">
        <f>G93*H93</f>
        <v>0</v>
      </c>
    </row>
    <row r="94" spans="1:9" ht="52.8" hidden="1" x14ac:dyDescent="0.25">
      <c r="A94" s="48" t="s">
        <v>1117</v>
      </c>
      <c r="B94" s="48"/>
      <c r="C94" s="53"/>
      <c r="D94" s="512"/>
      <c r="E94" s="291" t="s">
        <v>4607</v>
      </c>
      <c r="F94" s="27" t="s">
        <v>209</v>
      </c>
      <c r="G94" s="53"/>
      <c r="H94" s="169"/>
      <c r="I94" s="89">
        <f>G94*H94</f>
        <v>0</v>
      </c>
    </row>
    <row r="95" spans="1:9" ht="26.4" hidden="1" x14ac:dyDescent="0.25">
      <c r="A95" s="48" t="s">
        <v>1118</v>
      </c>
      <c r="B95" s="48"/>
      <c r="C95" s="53"/>
      <c r="D95" s="512"/>
      <c r="E95" s="159" t="s">
        <v>1119</v>
      </c>
      <c r="F95" s="27"/>
      <c r="G95" s="11"/>
      <c r="H95" s="11"/>
      <c r="I95" s="171"/>
    </row>
    <row r="96" spans="1:9" ht="26.4" hidden="1" x14ac:dyDescent="0.25">
      <c r="A96" s="48"/>
      <c r="B96" s="48" t="s">
        <v>1120</v>
      </c>
      <c r="C96" s="53"/>
      <c r="D96" s="512"/>
      <c r="E96" s="59" t="s">
        <v>1125</v>
      </c>
      <c r="F96" s="27"/>
      <c r="G96" s="11"/>
      <c r="H96" s="11"/>
      <c r="I96" s="171"/>
    </row>
    <row r="97" spans="1:9" hidden="1" x14ac:dyDescent="0.25">
      <c r="A97" s="48"/>
      <c r="B97" s="48"/>
      <c r="C97" s="53" t="s">
        <v>37</v>
      </c>
      <c r="D97" s="512"/>
      <c r="E97" s="283" t="s">
        <v>4608</v>
      </c>
      <c r="F97" s="27" t="s">
        <v>429</v>
      </c>
      <c r="G97" s="53"/>
      <c r="H97" s="169"/>
      <c r="I97" s="89">
        <f>G97*H97</f>
        <v>0</v>
      </c>
    </row>
    <row r="98" spans="1:9" hidden="1" x14ac:dyDescent="0.25">
      <c r="A98" s="48"/>
      <c r="B98" s="48"/>
      <c r="C98" s="53" t="s">
        <v>39</v>
      </c>
      <c r="D98" s="512"/>
      <c r="E98" s="283" t="s">
        <v>4609</v>
      </c>
      <c r="F98" s="27" t="s">
        <v>429</v>
      </c>
      <c r="G98" s="53"/>
      <c r="H98" s="169"/>
      <c r="I98" s="89">
        <f>G98*H98</f>
        <v>0</v>
      </c>
    </row>
    <row r="99" spans="1:9" hidden="1" x14ac:dyDescent="0.25">
      <c r="A99" s="48"/>
      <c r="B99" s="48" t="s">
        <v>1121</v>
      </c>
      <c r="C99" s="55"/>
      <c r="D99" s="512"/>
      <c r="E99" s="283" t="s">
        <v>1124</v>
      </c>
      <c r="F99" s="27"/>
      <c r="G99" s="11"/>
      <c r="H99" s="11"/>
      <c r="I99" s="171"/>
    </row>
    <row r="100" spans="1:9" hidden="1" x14ac:dyDescent="0.25">
      <c r="A100" s="48"/>
      <c r="B100" s="48"/>
      <c r="C100" s="53" t="s">
        <v>37</v>
      </c>
      <c r="D100" s="512"/>
      <c r="E100" s="283" t="s">
        <v>4608</v>
      </c>
      <c r="F100" s="27" t="s">
        <v>429</v>
      </c>
      <c r="G100" s="53"/>
      <c r="H100" s="169"/>
      <c r="I100" s="89">
        <f>G100*H100</f>
        <v>0</v>
      </c>
    </row>
    <row r="101" spans="1:9" hidden="1" x14ac:dyDescent="0.25">
      <c r="A101" s="48"/>
      <c r="B101" s="48"/>
      <c r="C101" s="53" t="s">
        <v>39</v>
      </c>
      <c r="D101" s="512"/>
      <c r="E101" s="283" t="s">
        <v>4609</v>
      </c>
      <c r="F101" s="27" t="s">
        <v>429</v>
      </c>
      <c r="G101" s="53"/>
      <c r="H101" s="169"/>
      <c r="I101" s="89">
        <f>G101*H101</f>
        <v>0</v>
      </c>
    </row>
    <row r="102" spans="1:9" hidden="1" x14ac:dyDescent="0.25">
      <c r="A102" s="48"/>
      <c r="B102" s="48" t="s">
        <v>1122</v>
      </c>
      <c r="C102" s="53"/>
      <c r="D102" s="512"/>
      <c r="E102" s="283" t="s">
        <v>1126</v>
      </c>
      <c r="F102" s="27"/>
      <c r="G102" s="11"/>
      <c r="H102" s="11"/>
      <c r="I102" s="171"/>
    </row>
    <row r="103" spans="1:9" hidden="1" x14ac:dyDescent="0.25">
      <c r="A103" s="48"/>
      <c r="B103" s="48"/>
      <c r="C103" s="53" t="s">
        <v>37</v>
      </c>
      <c r="D103" s="513"/>
      <c r="E103" s="283" t="s">
        <v>4608</v>
      </c>
      <c r="F103" s="27" t="s">
        <v>136</v>
      </c>
      <c r="G103" s="53"/>
      <c r="H103" s="169"/>
      <c r="I103" s="89">
        <f>G103*H103</f>
        <v>0</v>
      </c>
    </row>
    <row r="104" spans="1:9" hidden="1" x14ac:dyDescent="0.25">
      <c r="A104" s="48"/>
      <c r="B104" s="48"/>
      <c r="C104" s="53" t="s">
        <v>39</v>
      </c>
      <c r="D104" s="514"/>
      <c r="E104" s="283" t="s">
        <v>4609</v>
      </c>
      <c r="F104" s="27" t="s">
        <v>136</v>
      </c>
      <c r="G104" s="53"/>
      <c r="H104" s="169"/>
      <c r="I104" s="89">
        <f>G104*H104</f>
        <v>0</v>
      </c>
    </row>
    <row r="105" spans="1:9" ht="66" hidden="1" x14ac:dyDescent="0.25">
      <c r="A105" s="48"/>
      <c r="B105" s="48" t="s">
        <v>1123</v>
      </c>
      <c r="C105" s="53"/>
      <c r="D105" s="514"/>
      <c r="E105" s="283" t="s">
        <v>4279</v>
      </c>
      <c r="F105" s="27" t="s">
        <v>136</v>
      </c>
      <c r="G105" s="53"/>
      <c r="H105" s="169"/>
      <c r="I105" s="89">
        <f>G105*H105</f>
        <v>0</v>
      </c>
    </row>
    <row r="106" spans="1:9" x14ac:dyDescent="0.25">
      <c r="A106" s="48" t="s">
        <v>1127</v>
      </c>
      <c r="B106" s="48"/>
      <c r="C106" s="53"/>
      <c r="D106" s="514"/>
      <c r="E106" s="291" t="s">
        <v>1128</v>
      </c>
      <c r="F106" s="27"/>
      <c r="G106" s="11"/>
      <c r="H106" s="11"/>
      <c r="I106" s="171"/>
    </row>
    <row r="107" spans="1:9" ht="15.6" x14ac:dyDescent="0.25">
      <c r="A107" s="48"/>
      <c r="B107" s="48" t="s">
        <v>1129</v>
      </c>
      <c r="C107" s="53"/>
      <c r="D107" s="514"/>
      <c r="E107" s="278" t="s">
        <v>4273</v>
      </c>
      <c r="F107" s="27" t="s">
        <v>209</v>
      </c>
      <c r="G107" s="53"/>
      <c r="H107" s="169"/>
      <c r="I107" s="542" t="s">
        <v>5568</v>
      </c>
    </row>
    <row r="108" spans="1:9" ht="15.6" x14ac:dyDescent="0.25">
      <c r="A108" s="48"/>
      <c r="B108" s="48" t="s">
        <v>1130</v>
      </c>
      <c r="C108" s="53"/>
      <c r="D108" s="514"/>
      <c r="E108" s="283" t="s">
        <v>4274</v>
      </c>
      <c r="F108" s="27" t="s">
        <v>209</v>
      </c>
      <c r="G108" s="53"/>
      <c r="H108" s="169"/>
      <c r="I108" s="542" t="s">
        <v>5568</v>
      </c>
    </row>
    <row r="109" spans="1:9" ht="15.6" x14ac:dyDescent="0.25">
      <c r="A109" s="48"/>
      <c r="B109" s="48" t="s">
        <v>1131</v>
      </c>
      <c r="C109" s="53"/>
      <c r="D109" s="514"/>
      <c r="E109" s="283" t="s">
        <v>4275</v>
      </c>
      <c r="F109" s="27" t="s">
        <v>209</v>
      </c>
      <c r="G109" s="53"/>
      <c r="H109" s="169"/>
      <c r="I109" s="542" t="s">
        <v>5568</v>
      </c>
    </row>
    <row r="110" spans="1:9" ht="15.6" hidden="1" x14ac:dyDescent="0.25">
      <c r="A110" s="48"/>
      <c r="B110" s="48" t="s">
        <v>1132</v>
      </c>
      <c r="C110" s="53"/>
      <c r="D110" s="514"/>
      <c r="E110" s="283" t="s">
        <v>4610</v>
      </c>
      <c r="F110" s="27" t="s">
        <v>209</v>
      </c>
      <c r="G110" s="53"/>
      <c r="H110" s="169"/>
      <c r="I110" s="89">
        <f t="shared" ref="I110" si="6">G110*H110</f>
        <v>0</v>
      </c>
    </row>
    <row r="111" spans="1:9" ht="15.6" x14ac:dyDescent="0.25">
      <c r="A111" s="48" t="s">
        <v>1133</v>
      </c>
      <c r="B111" s="48"/>
      <c r="C111" s="53"/>
      <c r="D111" s="514"/>
      <c r="E111" s="176" t="s">
        <v>16</v>
      </c>
      <c r="F111" s="27" t="s">
        <v>209</v>
      </c>
      <c r="G111" s="53"/>
      <c r="H111" s="169"/>
      <c r="I111" s="542" t="s">
        <v>5568</v>
      </c>
    </row>
    <row r="112" spans="1:9" ht="15.6" x14ac:dyDescent="0.25">
      <c r="A112" s="48" t="s">
        <v>1134</v>
      </c>
      <c r="B112" s="48"/>
      <c r="C112" s="53"/>
      <c r="D112" s="514"/>
      <c r="E112" s="125" t="s">
        <v>17</v>
      </c>
      <c r="F112" s="27" t="s">
        <v>426</v>
      </c>
      <c r="G112" s="53"/>
      <c r="H112" s="169"/>
      <c r="I112" s="542" t="s">
        <v>5568</v>
      </c>
    </row>
    <row r="113" spans="1:9" x14ac:dyDescent="0.25">
      <c r="A113" s="48" t="s">
        <v>1135</v>
      </c>
      <c r="B113" s="48"/>
      <c r="C113" s="53"/>
      <c r="D113" s="514"/>
      <c r="E113" s="176" t="s">
        <v>18</v>
      </c>
      <c r="F113" s="27"/>
      <c r="G113" s="11"/>
      <c r="H113" s="11"/>
      <c r="I113" s="171"/>
    </row>
    <row r="114" spans="1:9" ht="26.4" x14ac:dyDescent="0.25">
      <c r="A114" s="48"/>
      <c r="B114" s="48" t="s">
        <v>4276</v>
      </c>
      <c r="C114" s="53"/>
      <c r="D114" s="514"/>
      <c r="E114" s="278" t="s">
        <v>6533</v>
      </c>
      <c r="F114" s="27" t="s">
        <v>429</v>
      </c>
      <c r="G114" s="53"/>
      <c r="H114" s="169"/>
      <c r="I114" s="89">
        <f t="shared" ref="I114:I127" si="7">G114*H114</f>
        <v>0</v>
      </c>
    </row>
    <row r="115" spans="1:9" ht="26.4" x14ac:dyDescent="0.25">
      <c r="A115" s="48"/>
      <c r="B115" s="48" t="s">
        <v>1136</v>
      </c>
      <c r="C115" s="53"/>
      <c r="D115" s="514"/>
      <c r="E115" s="283" t="s">
        <v>4611</v>
      </c>
      <c r="F115" s="27"/>
      <c r="G115" s="53"/>
      <c r="H115" s="169"/>
      <c r="I115" s="89"/>
    </row>
    <row r="116" spans="1:9" ht="26.4" x14ac:dyDescent="0.25">
      <c r="A116" s="48"/>
      <c r="B116" s="48"/>
      <c r="C116" s="53" t="s">
        <v>37</v>
      </c>
      <c r="D116" s="514"/>
      <c r="E116" s="283" t="s">
        <v>6531</v>
      </c>
      <c r="F116" s="27" t="s">
        <v>429</v>
      </c>
      <c r="G116" s="53"/>
      <c r="H116" s="169"/>
      <c r="I116" s="89">
        <f t="shared" ref="I116:I117" si="8">G116*H116</f>
        <v>0</v>
      </c>
    </row>
    <row r="117" spans="1:9" ht="26.4" x14ac:dyDescent="0.25">
      <c r="A117" s="48"/>
      <c r="B117" s="48"/>
      <c r="C117" s="53" t="s">
        <v>39</v>
      </c>
      <c r="D117" s="514"/>
      <c r="E117" s="283" t="s">
        <v>6532</v>
      </c>
      <c r="F117" s="27" t="s">
        <v>429</v>
      </c>
      <c r="G117" s="53"/>
      <c r="H117" s="169"/>
      <c r="I117" s="89">
        <f t="shared" si="8"/>
        <v>0</v>
      </c>
    </row>
    <row r="118" spans="1:9" ht="26.4" hidden="1" x14ac:dyDescent="0.25">
      <c r="A118" s="48"/>
      <c r="B118" s="48" t="s">
        <v>1137</v>
      </c>
      <c r="C118" s="53"/>
      <c r="D118" s="514"/>
      <c r="E118" s="283" t="s">
        <v>4612</v>
      </c>
      <c r="F118" s="27" t="s">
        <v>429</v>
      </c>
      <c r="G118" s="53"/>
      <c r="H118" s="169"/>
      <c r="I118" s="89">
        <f t="shared" si="7"/>
        <v>0</v>
      </c>
    </row>
    <row r="119" spans="1:9" ht="26.4" hidden="1" x14ac:dyDescent="0.25">
      <c r="A119" s="48"/>
      <c r="B119" s="48" t="s">
        <v>1138</v>
      </c>
      <c r="C119" s="53"/>
      <c r="D119" s="514"/>
      <c r="E119" s="283" t="s">
        <v>4613</v>
      </c>
      <c r="F119" s="27" t="s">
        <v>429</v>
      </c>
      <c r="G119" s="53"/>
      <c r="H119" s="169"/>
      <c r="I119" s="89">
        <f t="shared" si="7"/>
        <v>0</v>
      </c>
    </row>
    <row r="120" spans="1:9" ht="26.4" hidden="1" x14ac:dyDescent="0.25">
      <c r="A120" s="48"/>
      <c r="B120" s="48" t="s">
        <v>1139</v>
      </c>
      <c r="C120" s="53"/>
      <c r="D120" s="515"/>
      <c r="E120" s="283" t="s">
        <v>4614</v>
      </c>
      <c r="F120" s="27" t="s">
        <v>429</v>
      </c>
      <c r="G120" s="53"/>
      <c r="H120" s="169"/>
      <c r="I120" s="89">
        <f t="shared" si="7"/>
        <v>0</v>
      </c>
    </row>
    <row r="121" spans="1:9" ht="26.4" hidden="1" x14ac:dyDescent="0.25">
      <c r="A121" s="48"/>
      <c r="B121" s="48" t="s">
        <v>1140</v>
      </c>
      <c r="C121" s="53"/>
      <c r="D121" s="515"/>
      <c r="E121" s="283" t="s">
        <v>4615</v>
      </c>
      <c r="F121" s="27" t="s">
        <v>429</v>
      </c>
      <c r="G121" s="53"/>
      <c r="H121" s="169"/>
      <c r="I121" s="89">
        <f t="shared" si="7"/>
        <v>0</v>
      </c>
    </row>
    <row r="122" spans="1:9" ht="26.4" hidden="1" x14ac:dyDescent="0.25">
      <c r="A122" s="48"/>
      <c r="B122" s="48" t="s">
        <v>1141</v>
      </c>
      <c r="C122" s="53"/>
      <c r="D122" s="515"/>
      <c r="E122" s="283" t="s">
        <v>4616</v>
      </c>
      <c r="F122" s="27" t="s">
        <v>429</v>
      </c>
      <c r="G122" s="53"/>
      <c r="H122" s="169"/>
      <c r="I122" s="89">
        <f t="shared" si="7"/>
        <v>0</v>
      </c>
    </row>
    <row r="123" spans="1:9" hidden="1" x14ac:dyDescent="0.25">
      <c r="A123" s="48"/>
      <c r="B123" s="48" t="s">
        <v>1142</v>
      </c>
      <c r="C123" s="53"/>
      <c r="D123" s="512"/>
      <c r="E123" s="283" t="s">
        <v>4617</v>
      </c>
      <c r="F123" s="27" t="s">
        <v>429</v>
      </c>
      <c r="G123" s="53"/>
      <c r="H123" s="169"/>
      <c r="I123" s="89">
        <f t="shared" si="7"/>
        <v>0</v>
      </c>
    </row>
    <row r="124" spans="1:9" hidden="1" x14ac:dyDescent="0.25">
      <c r="A124" s="48" t="s">
        <v>1143</v>
      </c>
      <c r="B124" s="48"/>
      <c r="C124" s="53"/>
      <c r="D124" s="512"/>
      <c r="E124" s="291" t="s">
        <v>4618</v>
      </c>
      <c r="F124" s="27" t="s">
        <v>429</v>
      </c>
      <c r="G124" s="53"/>
      <c r="H124" s="169"/>
      <c r="I124" s="89">
        <f t="shared" si="7"/>
        <v>0</v>
      </c>
    </row>
    <row r="125" spans="1:9" ht="52.8" hidden="1" x14ac:dyDescent="0.25">
      <c r="A125" s="55" t="s">
        <v>1144</v>
      </c>
      <c r="B125" s="55"/>
      <c r="C125" s="53"/>
      <c r="D125" s="512"/>
      <c r="E125" s="291" t="s">
        <v>4619</v>
      </c>
      <c r="F125" s="27" t="s">
        <v>429</v>
      </c>
      <c r="G125" s="53"/>
      <c r="H125" s="169"/>
      <c r="I125" s="89">
        <f t="shared" si="7"/>
        <v>0</v>
      </c>
    </row>
    <row r="126" spans="1:9" ht="26.4" hidden="1" x14ac:dyDescent="0.25">
      <c r="A126" s="55" t="s">
        <v>1145</v>
      </c>
      <c r="B126" s="55"/>
      <c r="C126" s="53"/>
      <c r="D126" s="512"/>
      <c r="E126" s="291" t="s">
        <v>4620</v>
      </c>
      <c r="F126" s="27" t="s">
        <v>429</v>
      </c>
      <c r="G126" s="53"/>
      <c r="H126" s="169"/>
      <c r="I126" s="89">
        <f t="shared" si="7"/>
        <v>0</v>
      </c>
    </row>
    <row r="127" spans="1:9" ht="52.8" hidden="1" x14ac:dyDescent="0.25">
      <c r="A127" s="55" t="s">
        <v>1146</v>
      </c>
      <c r="B127" s="55"/>
      <c r="C127" s="53"/>
      <c r="D127" s="512"/>
      <c r="E127" s="291" t="s">
        <v>4621</v>
      </c>
      <c r="F127" s="11" t="s">
        <v>429</v>
      </c>
      <c r="G127" s="53"/>
      <c r="H127" s="169"/>
      <c r="I127" s="89">
        <f t="shared" si="7"/>
        <v>0</v>
      </c>
    </row>
    <row r="128" spans="1:9" ht="26.4" x14ac:dyDescent="0.25">
      <c r="A128" s="55" t="s">
        <v>1147</v>
      </c>
      <c r="B128" s="55"/>
      <c r="C128" s="53"/>
      <c r="D128" s="512"/>
      <c r="E128" s="159" t="s">
        <v>1148</v>
      </c>
      <c r="F128" s="11"/>
      <c r="G128" s="11"/>
      <c r="H128" s="11"/>
      <c r="I128" s="171"/>
    </row>
    <row r="129" spans="1:9" ht="26.4" x14ac:dyDescent="0.25">
      <c r="A129" s="55"/>
      <c r="B129" s="55" t="s">
        <v>1149</v>
      </c>
      <c r="C129" s="53"/>
      <c r="D129" s="512"/>
      <c r="E129" s="278" t="s">
        <v>4622</v>
      </c>
      <c r="F129" s="27" t="s">
        <v>426</v>
      </c>
      <c r="G129" s="53"/>
      <c r="H129" s="169"/>
      <c r="I129" s="89">
        <f>G129*H129</f>
        <v>0</v>
      </c>
    </row>
    <row r="130" spans="1:9" ht="26.4" x14ac:dyDescent="0.25">
      <c r="A130" s="55"/>
      <c r="B130" s="55" t="s">
        <v>1150</v>
      </c>
      <c r="C130" s="53"/>
      <c r="D130" s="512"/>
      <c r="E130" s="290" t="s">
        <v>4623</v>
      </c>
      <c r="F130" s="27" t="s">
        <v>426</v>
      </c>
      <c r="G130" s="53"/>
      <c r="H130" s="169"/>
      <c r="I130" s="89">
        <f>G130*H130</f>
        <v>0</v>
      </c>
    </row>
    <row r="131" spans="1:9" ht="26.4" hidden="1" x14ac:dyDescent="0.25">
      <c r="A131" s="55" t="s">
        <v>1151</v>
      </c>
      <c r="B131" s="55"/>
      <c r="C131" s="53"/>
      <c r="D131" s="512"/>
      <c r="E131" s="285" t="s">
        <v>4624</v>
      </c>
      <c r="F131" s="27" t="s">
        <v>1152</v>
      </c>
      <c r="G131" s="53"/>
      <c r="H131" s="169"/>
      <c r="I131" s="89">
        <f>G131*H131</f>
        <v>0</v>
      </c>
    </row>
    <row r="132" spans="1:9" ht="26.4" hidden="1" x14ac:dyDescent="0.25">
      <c r="A132" s="55" t="s">
        <v>1153</v>
      </c>
      <c r="B132" s="55"/>
      <c r="C132" s="53"/>
      <c r="D132" s="512"/>
      <c r="E132" s="284" t="s">
        <v>4625</v>
      </c>
      <c r="F132" s="27" t="s">
        <v>1152</v>
      </c>
      <c r="G132" s="53"/>
      <c r="H132" s="169"/>
      <c r="I132" s="89">
        <f>G132*H132</f>
        <v>0</v>
      </c>
    </row>
    <row r="133" spans="1:9" hidden="1" x14ac:dyDescent="0.25">
      <c r="A133" s="55" t="s">
        <v>1154</v>
      </c>
      <c r="B133" s="55"/>
      <c r="C133" s="53"/>
      <c r="D133" s="512"/>
      <c r="E133" s="285" t="s">
        <v>1155</v>
      </c>
      <c r="F133" s="27" t="s">
        <v>1152</v>
      </c>
      <c r="G133" s="53"/>
      <c r="H133" s="169"/>
      <c r="I133" s="89">
        <f>G133*H133</f>
        <v>0</v>
      </c>
    </row>
    <row r="134" spans="1:9" ht="26.4" x14ac:dyDescent="0.25">
      <c r="A134" s="55" t="s">
        <v>1050</v>
      </c>
      <c r="B134" s="55" t="s">
        <v>3656</v>
      </c>
      <c r="C134" s="53"/>
      <c r="D134" s="512"/>
      <c r="E134" s="60" t="s">
        <v>5888</v>
      </c>
      <c r="F134" s="27" t="s">
        <v>209</v>
      </c>
      <c r="G134" s="53"/>
      <c r="H134" s="169"/>
      <c r="I134" s="89">
        <f t="shared" ref="I134" si="9">G134*H134</f>
        <v>0</v>
      </c>
    </row>
    <row r="135" spans="1:9" x14ac:dyDescent="0.25">
      <c r="A135" s="55"/>
      <c r="B135" s="55"/>
      <c r="C135" s="53"/>
      <c r="D135" s="512"/>
      <c r="E135" s="60"/>
      <c r="F135" s="11"/>
      <c r="G135" s="173"/>
      <c r="H135" s="173"/>
      <c r="I135" s="171"/>
    </row>
    <row r="136" spans="1:9" x14ac:dyDescent="0.25">
      <c r="A136" s="55"/>
      <c r="B136" s="55"/>
      <c r="C136" s="53"/>
      <c r="D136" s="512"/>
      <c r="E136" s="60"/>
      <c r="F136" s="11"/>
      <c r="G136" s="173"/>
      <c r="H136" s="173"/>
      <c r="I136" s="171"/>
    </row>
    <row r="137" spans="1:9" x14ac:dyDescent="0.25">
      <c r="A137" s="168" t="s">
        <v>34</v>
      </c>
      <c r="B137" s="179"/>
      <c r="C137" s="179"/>
      <c r="D137" s="179"/>
      <c r="E137" s="179"/>
      <c r="F137" s="179"/>
      <c r="G137" s="183"/>
      <c r="H137" s="183"/>
      <c r="I137" s="174">
        <f>SUM(I5:I136)</f>
        <v>0</v>
      </c>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35AB2-5B07-4FDB-A1E9-68A77AC5D7CD}">
  <dimension ref="A1:I84"/>
  <sheetViews>
    <sheetView workbookViewId="0"/>
  </sheetViews>
  <sheetFormatPr defaultRowHeight="13.2" x14ac:dyDescent="0.25"/>
  <cols>
    <col min="1" max="1" width="9.33203125" style="41" customWidth="1"/>
    <col min="2" max="2" width="9" style="41" bestFit="1" customWidth="1"/>
    <col min="3" max="3" width="3.109375" style="517" bestFit="1" customWidth="1"/>
    <col min="4" max="4" width="40.6640625" style="41" customWidth="1"/>
    <col min="5" max="5" width="18.44140625" style="41" bestFit="1" customWidth="1"/>
    <col min="6" max="8" width="19.8867187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1156</v>
      </c>
      <c r="B1" s="40"/>
      <c r="C1" s="503"/>
      <c r="D1" s="40"/>
      <c r="E1" s="774" t="s">
        <v>1157</v>
      </c>
      <c r="F1" s="774"/>
      <c r="G1" s="774"/>
      <c r="H1" s="774"/>
    </row>
    <row r="2" spans="1:8" x14ac:dyDescent="0.25">
      <c r="A2" s="42" t="s">
        <v>0</v>
      </c>
      <c r="B2" s="42"/>
      <c r="C2" s="537"/>
      <c r="D2" s="43" t="s">
        <v>1</v>
      </c>
      <c r="E2" s="43" t="s">
        <v>2</v>
      </c>
      <c r="F2" s="43" t="s">
        <v>3</v>
      </c>
      <c r="G2" s="43" t="s">
        <v>4</v>
      </c>
      <c r="H2" s="43" t="s">
        <v>5</v>
      </c>
    </row>
    <row r="3" spans="1:8" x14ac:dyDescent="0.25">
      <c r="A3" s="44"/>
      <c r="B3" s="44"/>
      <c r="C3" s="538"/>
      <c r="D3" s="45"/>
      <c r="E3" s="46"/>
      <c r="F3" s="46"/>
      <c r="G3" s="45"/>
      <c r="H3" s="45"/>
    </row>
    <row r="4" spans="1:8" x14ac:dyDescent="0.25">
      <c r="A4" s="47"/>
      <c r="B4" s="47"/>
      <c r="C4" s="539"/>
      <c r="D4" s="45"/>
      <c r="E4" s="46"/>
      <c r="F4" s="46"/>
      <c r="G4" s="45"/>
      <c r="H4" s="45"/>
    </row>
    <row r="5" spans="1:8" x14ac:dyDescent="0.25">
      <c r="A5" s="48" t="s">
        <v>1158</v>
      </c>
      <c r="B5" s="48"/>
      <c r="C5" s="540"/>
      <c r="D5" s="159" t="s">
        <v>1159</v>
      </c>
      <c r="E5" s="11"/>
      <c r="F5" s="11"/>
      <c r="G5" s="173"/>
      <c r="H5" s="171"/>
    </row>
    <row r="6" spans="1:8" ht="26.4" hidden="1" x14ac:dyDescent="0.25">
      <c r="A6" s="48"/>
      <c r="B6" s="48" t="s">
        <v>1160</v>
      </c>
      <c r="C6" s="540"/>
      <c r="D6" s="283" t="s">
        <v>4626</v>
      </c>
      <c r="E6" s="11"/>
      <c r="F6" s="11"/>
      <c r="G6" s="172"/>
      <c r="H6" s="172"/>
    </row>
    <row r="7" spans="1:8" ht="26.4" hidden="1" x14ac:dyDescent="0.25">
      <c r="A7" s="48"/>
      <c r="B7" s="48"/>
      <c r="C7" s="540" t="s">
        <v>37</v>
      </c>
      <c r="D7" s="283" t="s">
        <v>4627</v>
      </c>
      <c r="E7" s="17" t="s">
        <v>136</v>
      </c>
      <c r="F7" s="53"/>
      <c r="G7" s="169"/>
      <c r="H7" s="89">
        <f>F7*G7</f>
        <v>0</v>
      </c>
    </row>
    <row r="8" spans="1:8" hidden="1" x14ac:dyDescent="0.25">
      <c r="A8" s="48"/>
      <c r="B8" s="48"/>
      <c r="C8" s="540" t="s">
        <v>39</v>
      </c>
      <c r="D8" s="283" t="s">
        <v>4628</v>
      </c>
      <c r="E8" s="17" t="s">
        <v>136</v>
      </c>
      <c r="F8" s="53"/>
      <c r="G8" s="169"/>
      <c r="H8" s="89">
        <f>F8*G8</f>
        <v>0</v>
      </c>
    </row>
    <row r="9" spans="1:8" x14ac:dyDescent="0.25">
      <c r="A9" s="48"/>
      <c r="B9" s="48" t="s">
        <v>1161</v>
      </c>
      <c r="C9" s="540"/>
      <c r="D9" s="283" t="s">
        <v>1162</v>
      </c>
      <c r="E9" s="11"/>
      <c r="F9" s="11"/>
      <c r="G9" s="114"/>
      <c r="H9" s="172"/>
    </row>
    <row r="10" spans="1:8" ht="52.8" x14ac:dyDescent="0.25">
      <c r="A10" s="48"/>
      <c r="B10" s="48"/>
      <c r="C10" s="540" t="s">
        <v>37</v>
      </c>
      <c r="D10" s="283" t="s">
        <v>6534</v>
      </c>
      <c r="E10" s="17" t="s">
        <v>136</v>
      </c>
      <c r="F10" s="53"/>
      <c r="G10" s="169"/>
      <c r="H10" s="89">
        <f>F10*G10</f>
        <v>0</v>
      </c>
    </row>
    <row r="11" spans="1:8" ht="39.6" x14ac:dyDescent="0.25">
      <c r="A11" s="48"/>
      <c r="B11" s="48"/>
      <c r="C11" s="540" t="s">
        <v>39</v>
      </c>
      <c r="D11" s="283" t="s">
        <v>6535</v>
      </c>
      <c r="E11" s="17" t="s">
        <v>136</v>
      </c>
      <c r="F11" s="53"/>
      <c r="G11" s="169"/>
      <c r="H11" s="89">
        <f>F11*G11</f>
        <v>0</v>
      </c>
    </row>
    <row r="12" spans="1:8" x14ac:dyDescent="0.25">
      <c r="A12" s="48" t="s">
        <v>1163</v>
      </c>
      <c r="B12" s="48"/>
      <c r="C12" s="540"/>
      <c r="D12" s="159" t="s">
        <v>1164</v>
      </c>
      <c r="E12" s="11"/>
      <c r="F12" s="11"/>
      <c r="G12" s="114"/>
      <c r="H12" s="172"/>
    </row>
    <row r="13" spans="1:8" ht="39.6" x14ac:dyDescent="0.25">
      <c r="A13" s="48"/>
      <c r="B13" s="48" t="s">
        <v>1165</v>
      </c>
      <c r="C13" s="540"/>
      <c r="D13" s="283" t="s">
        <v>4629</v>
      </c>
      <c r="E13" s="11"/>
      <c r="F13" s="11"/>
      <c r="G13" s="114"/>
      <c r="H13" s="172"/>
    </row>
    <row r="14" spans="1:8" ht="39.6" x14ac:dyDescent="0.25">
      <c r="A14" s="48"/>
      <c r="B14" s="48"/>
      <c r="C14" s="540" t="s">
        <v>37</v>
      </c>
      <c r="D14" s="283" t="s">
        <v>6536</v>
      </c>
      <c r="E14" s="17" t="s">
        <v>136</v>
      </c>
      <c r="F14" s="53"/>
      <c r="G14" s="169"/>
      <c r="H14" s="89">
        <f>F14*G14</f>
        <v>0</v>
      </c>
    </row>
    <row r="15" spans="1:8" ht="39.6" x14ac:dyDescent="0.25">
      <c r="A15" s="48"/>
      <c r="B15" s="48"/>
      <c r="C15" s="540" t="s">
        <v>39</v>
      </c>
      <c r="D15" s="283" t="s">
        <v>6537</v>
      </c>
      <c r="E15" s="17" t="s">
        <v>136</v>
      </c>
      <c r="F15" s="53"/>
      <c r="G15" s="169"/>
      <c r="H15" s="89">
        <f>F15*G15</f>
        <v>0</v>
      </c>
    </row>
    <row r="16" spans="1:8" ht="39.6" x14ac:dyDescent="0.25">
      <c r="A16" s="48"/>
      <c r="B16" s="48"/>
      <c r="C16" s="540" t="s">
        <v>59</v>
      </c>
      <c r="D16" s="283" t="s">
        <v>6539</v>
      </c>
      <c r="E16" s="17" t="s">
        <v>136</v>
      </c>
      <c r="F16" s="53"/>
      <c r="G16" s="169"/>
      <c r="H16" s="89">
        <f>F16*G16</f>
        <v>0</v>
      </c>
    </row>
    <row r="17" spans="1:9" ht="39.6" hidden="1" x14ac:dyDescent="0.25">
      <c r="A17" s="48"/>
      <c r="B17" s="48" t="s">
        <v>1166</v>
      </c>
      <c r="C17" s="540"/>
      <c r="D17" s="283" t="s">
        <v>4630</v>
      </c>
      <c r="E17" s="11"/>
      <c r="F17" s="11"/>
      <c r="G17" s="114"/>
      <c r="H17" s="172"/>
    </row>
    <row r="18" spans="1:9" ht="26.4" hidden="1" x14ac:dyDescent="0.25">
      <c r="A18" s="48"/>
      <c r="B18" s="48"/>
      <c r="C18" s="540" t="s">
        <v>37</v>
      </c>
      <c r="D18" s="283" t="s">
        <v>4627</v>
      </c>
      <c r="E18" s="17" t="s">
        <v>136</v>
      </c>
      <c r="F18" s="53"/>
      <c r="G18" s="169"/>
      <c r="H18" s="89">
        <f>F18*G18</f>
        <v>0</v>
      </c>
    </row>
    <row r="19" spans="1:9" hidden="1" x14ac:dyDescent="0.25">
      <c r="A19" s="48"/>
      <c r="B19" s="48"/>
      <c r="C19" s="540" t="s">
        <v>39</v>
      </c>
      <c r="D19" s="283" t="s">
        <v>4628</v>
      </c>
      <c r="E19" s="17" t="s">
        <v>136</v>
      </c>
      <c r="F19" s="53"/>
      <c r="G19" s="169"/>
      <c r="H19" s="89">
        <f>F19*G19</f>
        <v>0</v>
      </c>
    </row>
    <row r="20" spans="1:9" ht="39.6" hidden="1" x14ac:dyDescent="0.25">
      <c r="A20" s="48"/>
      <c r="B20" s="48"/>
      <c r="C20" s="540" t="s">
        <v>59</v>
      </c>
      <c r="D20" s="283" t="s">
        <v>6539</v>
      </c>
      <c r="E20" s="17"/>
      <c r="F20" s="53"/>
      <c r="G20" s="169"/>
      <c r="H20" s="89"/>
    </row>
    <row r="21" spans="1:9" ht="39.6" x14ac:dyDescent="0.25">
      <c r="A21" s="48" t="s">
        <v>1167</v>
      </c>
      <c r="B21" s="48"/>
      <c r="C21" s="540"/>
      <c r="D21" s="157" t="s">
        <v>1168</v>
      </c>
      <c r="E21" s="11"/>
      <c r="F21" s="11"/>
      <c r="G21" s="114"/>
      <c r="H21" s="172"/>
    </row>
    <row r="22" spans="1:9" ht="26.4" x14ac:dyDescent="0.25">
      <c r="A22" s="48"/>
      <c r="B22" s="48" t="s">
        <v>1169</v>
      </c>
      <c r="C22" s="540"/>
      <c r="D22" s="60" t="s">
        <v>4280</v>
      </c>
      <c r="E22" s="11" t="s">
        <v>136</v>
      </c>
      <c r="F22" s="53"/>
      <c r="G22" s="169"/>
      <c r="H22" s="89">
        <f>F22*G22</f>
        <v>0</v>
      </c>
    </row>
    <row r="23" spans="1:9" ht="26.4" x14ac:dyDescent="0.25">
      <c r="A23" s="48"/>
      <c r="B23" s="48" t="s">
        <v>1170</v>
      </c>
      <c r="C23" s="540"/>
      <c r="D23" s="60" t="s">
        <v>4281</v>
      </c>
      <c r="E23" s="11" t="s">
        <v>136</v>
      </c>
      <c r="F23" s="53"/>
      <c r="G23" s="169"/>
      <c r="H23" s="89">
        <f>F23*G23</f>
        <v>0</v>
      </c>
    </row>
    <row r="24" spans="1:9" x14ac:dyDescent="0.25">
      <c r="A24" s="48"/>
      <c r="B24" s="48" t="s">
        <v>1171</v>
      </c>
      <c r="C24" s="540"/>
      <c r="D24" s="60" t="s">
        <v>4282</v>
      </c>
      <c r="E24" s="11" t="s">
        <v>136</v>
      </c>
      <c r="F24" s="53"/>
      <c r="G24" s="169"/>
      <c r="H24" s="542" t="s">
        <v>5568</v>
      </c>
    </row>
    <row r="25" spans="1:9" ht="26.4" x14ac:dyDescent="0.25">
      <c r="A25" s="48" t="s">
        <v>1172</v>
      </c>
      <c r="B25" s="48"/>
      <c r="C25" s="540"/>
      <c r="D25" s="57" t="s">
        <v>1173</v>
      </c>
      <c r="E25" s="11" t="s">
        <v>136</v>
      </c>
      <c r="F25" s="53"/>
      <c r="G25" s="169"/>
      <c r="H25" s="89">
        <f>F25*G25</f>
        <v>0</v>
      </c>
    </row>
    <row r="26" spans="1:9" hidden="1" x14ac:dyDescent="0.25">
      <c r="A26" s="48" t="s">
        <v>1174</v>
      </c>
      <c r="B26" s="48"/>
      <c r="C26" s="540"/>
      <c r="D26" s="157" t="s">
        <v>21</v>
      </c>
      <c r="E26" s="11"/>
      <c r="F26" s="11"/>
      <c r="G26" s="114"/>
      <c r="H26" s="172"/>
    </row>
    <row r="27" spans="1:9" ht="39.6" hidden="1" x14ac:dyDescent="0.25">
      <c r="A27" s="48"/>
      <c r="B27" s="48" t="s">
        <v>1175</v>
      </c>
      <c r="C27" s="540"/>
      <c r="D27" s="283" t="s">
        <v>4631</v>
      </c>
      <c r="E27" s="11" t="s">
        <v>136</v>
      </c>
      <c r="F27" s="53"/>
      <c r="G27" s="169"/>
      <c r="H27" s="89">
        <f>F27*G27</f>
        <v>0</v>
      </c>
    </row>
    <row r="28" spans="1:9" ht="26.4" hidden="1" x14ac:dyDescent="0.25">
      <c r="A28" s="48"/>
      <c r="B28" s="48" t="s">
        <v>1176</v>
      </c>
      <c r="C28" s="540"/>
      <c r="D28" s="290" t="s">
        <v>4632</v>
      </c>
      <c r="E28" s="11" t="s">
        <v>136</v>
      </c>
      <c r="F28" s="53"/>
      <c r="G28" s="169"/>
      <c r="H28" s="89">
        <f>F28*G28</f>
        <v>0</v>
      </c>
    </row>
    <row r="29" spans="1:9" ht="15.6" hidden="1" x14ac:dyDescent="0.25">
      <c r="A29" s="48"/>
      <c r="B29" s="48" t="s">
        <v>1177</v>
      </c>
      <c r="C29" s="540"/>
      <c r="D29" s="283" t="s">
        <v>4633</v>
      </c>
      <c r="E29" s="27" t="s">
        <v>209</v>
      </c>
      <c r="F29" s="53"/>
      <c r="G29" s="169"/>
      <c r="H29" s="89">
        <f>F29*G29</f>
        <v>0</v>
      </c>
    </row>
    <row r="30" spans="1:9" ht="15.6" hidden="1" x14ac:dyDescent="0.25">
      <c r="A30" s="48"/>
      <c r="B30" s="48" t="s">
        <v>1178</v>
      </c>
      <c r="C30" s="540"/>
      <c r="D30" s="283" t="s">
        <v>4634</v>
      </c>
      <c r="E30" s="27" t="s">
        <v>209</v>
      </c>
      <c r="F30" s="53"/>
      <c r="G30" s="169"/>
      <c r="H30" s="89">
        <f>F30*G30</f>
        <v>0</v>
      </c>
    </row>
    <row r="31" spans="1:9" hidden="1" x14ac:dyDescent="0.25">
      <c r="A31" s="48" t="s">
        <v>5436</v>
      </c>
      <c r="B31" s="48"/>
      <c r="C31" s="540"/>
      <c r="D31" s="284" t="s">
        <v>5437</v>
      </c>
      <c r="E31" s="11"/>
      <c r="F31" s="11"/>
      <c r="G31" s="114"/>
      <c r="H31" s="172"/>
    </row>
    <row r="32" spans="1:9" ht="26.4" hidden="1" x14ac:dyDescent="0.25">
      <c r="A32" s="48"/>
      <c r="B32" s="48" t="s">
        <v>1179</v>
      </c>
      <c r="C32" s="540"/>
      <c r="D32" s="283" t="s">
        <v>5438</v>
      </c>
      <c r="E32" s="11" t="s">
        <v>136</v>
      </c>
      <c r="F32" s="53"/>
      <c r="G32" s="169"/>
      <c r="H32" s="89">
        <f>F32*G32</f>
        <v>0</v>
      </c>
      <c r="I32" s="323" t="s">
        <v>5439</v>
      </c>
    </row>
    <row r="33" spans="1:8" ht="39.6" hidden="1" x14ac:dyDescent="0.25">
      <c r="A33" s="48"/>
      <c r="B33" s="48" t="s">
        <v>1180</v>
      </c>
      <c r="C33" s="540"/>
      <c r="D33" s="290" t="s">
        <v>4635</v>
      </c>
      <c r="E33" s="11" t="s">
        <v>136</v>
      </c>
      <c r="F33" s="53"/>
      <c r="G33" s="169"/>
      <c r="H33" s="89">
        <f>F33*G33</f>
        <v>0</v>
      </c>
    </row>
    <row r="34" spans="1:8" ht="39.6" hidden="1" x14ac:dyDescent="0.25">
      <c r="A34" s="48"/>
      <c r="B34" s="48" t="s">
        <v>1181</v>
      </c>
      <c r="C34" s="540"/>
      <c r="D34" s="283" t="s">
        <v>4636</v>
      </c>
      <c r="E34" s="11" t="s">
        <v>136</v>
      </c>
      <c r="F34" s="53"/>
      <c r="G34" s="169"/>
      <c r="H34" s="89">
        <f>F34*G34</f>
        <v>0</v>
      </c>
    </row>
    <row r="35" spans="1:8" ht="26.4" x14ac:dyDescent="0.25">
      <c r="A35" s="48" t="s">
        <v>1182</v>
      </c>
      <c r="B35" s="48"/>
      <c r="C35" s="540"/>
      <c r="D35" s="159" t="s">
        <v>19</v>
      </c>
      <c r="E35" s="11"/>
      <c r="F35" s="11"/>
      <c r="G35" s="114"/>
      <c r="H35" s="172"/>
    </row>
    <row r="36" spans="1:8" x14ac:dyDescent="0.25">
      <c r="A36" s="48"/>
      <c r="B36" s="48" t="s">
        <v>1183</v>
      </c>
      <c r="C36" s="540"/>
      <c r="D36" s="283" t="s">
        <v>6540</v>
      </c>
      <c r="E36" s="27"/>
      <c r="F36" s="53"/>
      <c r="G36" s="169"/>
      <c r="H36" s="89"/>
    </row>
    <row r="37" spans="1:8" ht="26.4" x14ac:dyDescent="0.25">
      <c r="A37" s="48"/>
      <c r="B37" s="48"/>
      <c r="C37" s="540" t="s">
        <v>37</v>
      </c>
      <c r="D37" s="283" t="s">
        <v>6541</v>
      </c>
      <c r="E37" s="27" t="s">
        <v>426</v>
      </c>
      <c r="F37" s="53"/>
      <c r="G37" s="169"/>
      <c r="H37" s="89">
        <f t="shared" ref="H37:H38" si="0">F37*G37</f>
        <v>0</v>
      </c>
    </row>
    <row r="38" spans="1:8" ht="39.6" x14ac:dyDescent="0.25">
      <c r="A38" s="48"/>
      <c r="B38" s="48"/>
      <c r="C38" s="540" t="s">
        <v>39</v>
      </c>
      <c r="D38" s="283" t="s">
        <v>6542</v>
      </c>
      <c r="E38" s="27" t="s">
        <v>426</v>
      </c>
      <c r="F38" s="53"/>
      <c r="G38" s="169"/>
      <c r="H38" s="89">
        <f t="shared" si="0"/>
        <v>0</v>
      </c>
    </row>
    <row r="39" spans="1:8" x14ac:dyDescent="0.25">
      <c r="A39" s="48"/>
      <c r="B39" s="48" t="s">
        <v>1184</v>
      </c>
      <c r="C39" s="540"/>
      <c r="D39" s="283" t="s">
        <v>6543</v>
      </c>
      <c r="E39" s="27"/>
      <c r="F39" s="53"/>
      <c r="G39" s="169"/>
      <c r="H39" s="89"/>
    </row>
    <row r="40" spans="1:8" ht="39.6" x14ac:dyDescent="0.25">
      <c r="A40" s="48"/>
      <c r="B40" s="48"/>
      <c r="C40" s="540" t="s">
        <v>37</v>
      </c>
      <c r="D40" s="283" t="s">
        <v>6545</v>
      </c>
      <c r="E40" s="27" t="s">
        <v>209</v>
      </c>
      <c r="F40" s="543"/>
      <c r="G40" s="169"/>
      <c r="H40" s="89">
        <f t="shared" ref="H40:H43" si="1">F40*G40</f>
        <v>0</v>
      </c>
    </row>
    <row r="41" spans="1:8" ht="39.6" x14ac:dyDescent="0.25">
      <c r="A41" s="48"/>
      <c r="B41" s="48"/>
      <c r="C41" s="540" t="s">
        <v>39</v>
      </c>
      <c r="D41" s="283" t="s">
        <v>6544</v>
      </c>
      <c r="E41" s="27" t="s">
        <v>209</v>
      </c>
      <c r="F41" s="543"/>
      <c r="G41" s="169"/>
      <c r="H41" s="89">
        <f t="shared" si="1"/>
        <v>0</v>
      </c>
    </row>
    <row r="42" spans="1:8" ht="39.6" x14ac:dyDescent="0.25">
      <c r="A42" s="48"/>
      <c r="B42" s="48"/>
      <c r="C42" s="540" t="s">
        <v>59</v>
      </c>
      <c r="D42" s="283" t="s">
        <v>6546</v>
      </c>
      <c r="E42" s="27" t="s">
        <v>209</v>
      </c>
      <c r="F42" s="543"/>
      <c r="G42" s="169"/>
      <c r="H42" s="89">
        <f t="shared" si="1"/>
        <v>0</v>
      </c>
    </row>
    <row r="43" spans="1:8" ht="39.6" x14ac:dyDescent="0.25">
      <c r="A43" s="48"/>
      <c r="B43" s="48"/>
      <c r="C43" s="540" t="s">
        <v>42</v>
      </c>
      <c r="D43" s="283" t="s">
        <v>6547</v>
      </c>
      <c r="E43" s="27" t="s">
        <v>209</v>
      </c>
      <c r="F43" s="543"/>
      <c r="G43" s="169"/>
      <c r="H43" s="89">
        <f t="shared" si="1"/>
        <v>0</v>
      </c>
    </row>
    <row r="44" spans="1:8" hidden="1" x14ac:dyDescent="0.25">
      <c r="A44" s="48"/>
      <c r="B44" s="48" t="s">
        <v>1185</v>
      </c>
      <c r="C44" s="540"/>
      <c r="D44" s="283" t="s">
        <v>1186</v>
      </c>
      <c r="E44" s="11"/>
      <c r="F44" s="11"/>
      <c r="G44" s="114"/>
      <c r="H44" s="172"/>
    </row>
    <row r="45" spans="1:8" ht="26.4" hidden="1" x14ac:dyDescent="0.25">
      <c r="A45" s="48"/>
      <c r="B45" s="48"/>
      <c r="C45" s="540" t="s">
        <v>37</v>
      </c>
      <c r="D45" s="283" t="s">
        <v>4637</v>
      </c>
      <c r="E45" s="27" t="s">
        <v>209</v>
      </c>
      <c r="F45" s="53"/>
      <c r="G45" s="169"/>
      <c r="H45" s="89">
        <f>F45*G45</f>
        <v>0</v>
      </c>
    </row>
    <row r="46" spans="1:8" ht="26.4" hidden="1" x14ac:dyDescent="0.25">
      <c r="A46" s="48"/>
      <c r="B46" s="48"/>
      <c r="C46" s="540" t="s">
        <v>39</v>
      </c>
      <c r="D46" s="283" t="s">
        <v>4638</v>
      </c>
      <c r="E46" s="27" t="s">
        <v>209</v>
      </c>
      <c r="F46" s="53"/>
      <c r="G46" s="169"/>
      <c r="H46" s="89">
        <f>F46*G46</f>
        <v>0</v>
      </c>
    </row>
    <row r="47" spans="1:8" x14ac:dyDescent="0.25">
      <c r="A47" s="48" t="s">
        <v>1187</v>
      </c>
      <c r="B47" s="48"/>
      <c r="C47" s="540"/>
      <c r="D47" s="159" t="s">
        <v>1188</v>
      </c>
      <c r="E47" s="11"/>
      <c r="F47" s="11"/>
      <c r="G47" s="114"/>
      <c r="H47" s="172"/>
    </row>
    <row r="48" spans="1:8" ht="39.6" x14ac:dyDescent="0.25">
      <c r="A48" s="48"/>
      <c r="B48" s="48" t="s">
        <v>1192</v>
      </c>
      <c r="C48" s="540"/>
      <c r="D48" s="283" t="s">
        <v>5873</v>
      </c>
      <c r="E48" s="27" t="s">
        <v>426</v>
      </c>
      <c r="F48" s="53"/>
      <c r="G48" s="169"/>
      <c r="H48" s="89">
        <f>F48*G48</f>
        <v>0</v>
      </c>
    </row>
    <row r="49" spans="1:8" ht="39.6" x14ac:dyDescent="0.25">
      <c r="A49" s="48"/>
      <c r="B49" s="48" t="s">
        <v>1193</v>
      </c>
      <c r="C49" s="540"/>
      <c r="D49" s="283" t="s">
        <v>5872</v>
      </c>
      <c r="E49" s="27" t="s">
        <v>209</v>
      </c>
      <c r="F49" s="53"/>
      <c r="G49" s="169"/>
      <c r="H49" s="89">
        <f>F49*G49</f>
        <v>0</v>
      </c>
    </row>
    <row r="50" spans="1:8" hidden="1" x14ac:dyDescent="0.25">
      <c r="A50" s="48"/>
      <c r="B50" s="48" t="s">
        <v>1194</v>
      </c>
      <c r="C50" s="540"/>
      <c r="D50" s="290" t="s">
        <v>4283</v>
      </c>
      <c r="E50" s="11"/>
      <c r="F50" s="11"/>
      <c r="G50" s="114"/>
      <c r="H50" s="172"/>
    </row>
    <row r="51" spans="1:8" ht="26.4" hidden="1" x14ac:dyDescent="0.25">
      <c r="A51" s="48"/>
      <c r="B51" s="48"/>
      <c r="C51" s="540" t="s">
        <v>37</v>
      </c>
      <c r="D51" s="283" t="s">
        <v>4639</v>
      </c>
      <c r="E51" s="27" t="s">
        <v>209</v>
      </c>
      <c r="F51" s="53"/>
      <c r="G51" s="169"/>
      <c r="H51" s="89">
        <f>F51*G51</f>
        <v>0</v>
      </c>
    </row>
    <row r="52" spans="1:8" ht="39.6" hidden="1" x14ac:dyDescent="0.25">
      <c r="A52" s="48"/>
      <c r="B52" s="48"/>
      <c r="C52" s="540" t="s">
        <v>39</v>
      </c>
      <c r="D52" s="283" t="s">
        <v>4640</v>
      </c>
      <c r="E52" s="27" t="s">
        <v>209</v>
      </c>
      <c r="F52" s="53"/>
      <c r="G52" s="169"/>
      <c r="H52" s="89">
        <f>F52*G52</f>
        <v>0</v>
      </c>
    </row>
    <row r="53" spans="1:8" ht="39.6" x14ac:dyDescent="0.25">
      <c r="A53" s="48" t="s">
        <v>1195</v>
      </c>
      <c r="B53" s="48"/>
      <c r="C53" s="540"/>
      <c r="D53" s="157" t="s">
        <v>5871</v>
      </c>
      <c r="E53" s="11"/>
      <c r="F53" s="11"/>
      <c r="G53" s="114"/>
      <c r="H53" s="172"/>
    </row>
    <row r="54" spans="1:8" ht="15.6" hidden="1" x14ac:dyDescent="0.25">
      <c r="A54" s="48"/>
      <c r="B54" s="48" t="s">
        <v>1189</v>
      </c>
      <c r="C54" s="540"/>
      <c r="D54" s="60" t="s">
        <v>77</v>
      </c>
      <c r="E54" s="27" t="s">
        <v>209</v>
      </c>
      <c r="F54" s="53"/>
      <c r="G54" s="169"/>
      <c r="H54" s="89">
        <f>F54*G54</f>
        <v>0</v>
      </c>
    </row>
    <row r="55" spans="1:8" ht="26.4" hidden="1" x14ac:dyDescent="0.25">
      <c r="A55" s="48"/>
      <c r="B55" s="48" t="s">
        <v>1190</v>
      </c>
      <c r="C55" s="540"/>
      <c r="D55" s="283" t="s">
        <v>4641</v>
      </c>
      <c r="E55" s="27" t="s">
        <v>209</v>
      </c>
      <c r="F55" s="53"/>
      <c r="G55" s="169"/>
      <c r="H55" s="89">
        <f>F55*G55</f>
        <v>0</v>
      </c>
    </row>
    <row r="56" spans="1:8" ht="15.6" x14ac:dyDescent="0.25">
      <c r="A56" s="48"/>
      <c r="B56" s="48" t="s">
        <v>1191</v>
      </c>
      <c r="C56" s="540"/>
      <c r="D56" s="158" t="s">
        <v>78</v>
      </c>
      <c r="E56" s="27" t="s">
        <v>209</v>
      </c>
      <c r="F56" s="53"/>
      <c r="G56" s="169"/>
      <c r="H56" s="89">
        <f>F56*G56</f>
        <v>0</v>
      </c>
    </row>
    <row r="57" spans="1:8" ht="39.6" x14ac:dyDescent="0.25">
      <c r="A57" s="48" t="s">
        <v>1196</v>
      </c>
      <c r="B57" s="48"/>
      <c r="C57" s="540"/>
      <c r="D57" s="285" t="s">
        <v>4642</v>
      </c>
      <c r="E57" s="11"/>
      <c r="F57" s="53"/>
      <c r="G57" s="169"/>
      <c r="H57" s="89"/>
    </row>
    <row r="58" spans="1:8" x14ac:dyDescent="0.25">
      <c r="A58" s="48"/>
      <c r="B58" s="48"/>
      <c r="C58" s="540" t="s">
        <v>37</v>
      </c>
      <c r="D58" s="283" t="s">
        <v>6548</v>
      </c>
      <c r="E58" s="11" t="s">
        <v>136</v>
      </c>
      <c r="F58" s="544"/>
      <c r="G58" s="169"/>
      <c r="H58" s="89">
        <f t="shared" ref="H58:H59" si="2">F58*G58</f>
        <v>0</v>
      </c>
    </row>
    <row r="59" spans="1:8" x14ac:dyDescent="0.25">
      <c r="A59" s="48"/>
      <c r="B59" s="48"/>
      <c r="C59" s="540" t="s">
        <v>39</v>
      </c>
      <c r="D59" s="283" t="s">
        <v>6549</v>
      </c>
      <c r="E59" s="11" t="s">
        <v>136</v>
      </c>
      <c r="F59" s="544"/>
      <c r="G59" s="169"/>
      <c r="H59" s="89">
        <f t="shared" si="2"/>
        <v>0</v>
      </c>
    </row>
    <row r="60" spans="1:8" ht="26.4" hidden="1" x14ac:dyDescent="0.25">
      <c r="A60" s="48" t="s">
        <v>1197</v>
      </c>
      <c r="B60" s="48"/>
      <c r="C60" s="540"/>
      <c r="D60" s="285" t="s">
        <v>4643</v>
      </c>
      <c r="E60" s="27" t="s">
        <v>426</v>
      </c>
      <c r="F60" s="53"/>
      <c r="G60" s="169"/>
      <c r="H60" s="89">
        <f>F60*G60</f>
        <v>0</v>
      </c>
    </row>
    <row r="61" spans="1:8" x14ac:dyDescent="0.25">
      <c r="A61" s="48" t="s">
        <v>1198</v>
      </c>
      <c r="B61" s="48"/>
      <c r="C61" s="540"/>
      <c r="D61" s="159" t="s">
        <v>1103</v>
      </c>
      <c r="E61" s="11"/>
      <c r="F61" s="11"/>
      <c r="G61" s="114"/>
      <c r="H61" s="172"/>
    </row>
    <row r="62" spans="1:8" hidden="1" x14ac:dyDescent="0.25">
      <c r="A62" s="48"/>
      <c r="B62" s="48" t="s">
        <v>1199</v>
      </c>
      <c r="C62" s="540"/>
      <c r="D62" s="283" t="s">
        <v>72</v>
      </c>
      <c r="E62" s="11" t="s">
        <v>133</v>
      </c>
      <c r="F62" s="53"/>
      <c r="G62" s="169"/>
      <c r="H62" s="89">
        <f t="shared" ref="H62:H66" si="3">F62*G62</f>
        <v>0</v>
      </c>
    </row>
    <row r="63" spans="1:8" hidden="1" x14ac:dyDescent="0.25">
      <c r="A63" s="48"/>
      <c r="B63" s="48" t="s">
        <v>1200</v>
      </c>
      <c r="C63" s="540"/>
      <c r="D63" s="283" t="s">
        <v>73</v>
      </c>
      <c r="E63" s="11" t="s">
        <v>133</v>
      </c>
      <c r="F63" s="53"/>
      <c r="G63" s="169"/>
      <c r="H63" s="89">
        <f t="shared" si="3"/>
        <v>0</v>
      </c>
    </row>
    <row r="64" spans="1:8" x14ac:dyDescent="0.25">
      <c r="A64" s="48"/>
      <c r="B64" s="48" t="s">
        <v>1201</v>
      </c>
      <c r="C64" s="540"/>
      <c r="D64" s="290" t="s">
        <v>74</v>
      </c>
      <c r="E64" s="11" t="s">
        <v>423</v>
      </c>
      <c r="F64" s="53"/>
      <c r="G64" s="169"/>
      <c r="H64" s="89">
        <f t="shared" si="3"/>
        <v>0</v>
      </c>
    </row>
    <row r="65" spans="1:8" hidden="1" x14ac:dyDescent="0.25">
      <c r="A65" s="48"/>
      <c r="B65" s="48" t="s">
        <v>1202</v>
      </c>
      <c r="C65" s="540"/>
      <c r="D65" s="290" t="s">
        <v>4600</v>
      </c>
      <c r="E65" s="11" t="s">
        <v>423</v>
      </c>
      <c r="F65" s="53"/>
      <c r="G65" s="169"/>
      <c r="H65" s="89">
        <f t="shared" si="3"/>
        <v>0</v>
      </c>
    </row>
    <row r="66" spans="1:8" ht="26.4" x14ac:dyDescent="0.25">
      <c r="A66" s="48" t="s">
        <v>1203</v>
      </c>
      <c r="B66" s="48"/>
      <c r="C66" s="540"/>
      <c r="D66" s="291" t="s">
        <v>4644</v>
      </c>
      <c r="E66" s="27" t="s">
        <v>209</v>
      </c>
      <c r="F66" s="53"/>
      <c r="G66" s="169"/>
      <c r="H66" s="89">
        <f t="shared" si="3"/>
        <v>0</v>
      </c>
    </row>
    <row r="67" spans="1:8" ht="39.6" x14ac:dyDescent="0.25">
      <c r="A67" s="48" t="s">
        <v>1204</v>
      </c>
      <c r="B67" s="48"/>
      <c r="C67" s="540"/>
      <c r="D67" s="285" t="s">
        <v>1205</v>
      </c>
      <c r="E67" s="11"/>
      <c r="F67" s="53"/>
      <c r="G67" s="169"/>
      <c r="H67" s="89"/>
    </row>
    <row r="68" spans="1:8" x14ac:dyDescent="0.25">
      <c r="A68" s="48"/>
      <c r="B68" s="48"/>
      <c r="C68" s="540" t="s">
        <v>37</v>
      </c>
      <c r="D68" s="283" t="s">
        <v>6550</v>
      </c>
      <c r="E68" s="11" t="s">
        <v>136</v>
      </c>
      <c r="F68" s="53"/>
      <c r="G68" s="169"/>
      <c r="H68" s="89">
        <f t="shared" ref="H68:H69" si="4">F68*G68</f>
        <v>0</v>
      </c>
    </row>
    <row r="69" spans="1:8" ht="26.4" x14ac:dyDescent="0.25">
      <c r="A69" s="48"/>
      <c r="B69" s="48"/>
      <c r="C69" s="540" t="s">
        <v>39</v>
      </c>
      <c r="D69" s="283" t="s">
        <v>6551</v>
      </c>
      <c r="E69" s="11" t="s">
        <v>136</v>
      </c>
      <c r="F69" s="53"/>
      <c r="G69" s="169"/>
      <c r="H69" s="89">
        <f t="shared" si="4"/>
        <v>0</v>
      </c>
    </row>
    <row r="70" spans="1:8" ht="26.4" x14ac:dyDescent="0.25">
      <c r="A70" s="48"/>
      <c r="B70" s="48"/>
      <c r="C70" s="540" t="s">
        <v>59</v>
      </c>
      <c r="D70" s="283" t="s">
        <v>6552</v>
      </c>
      <c r="E70" s="11" t="s">
        <v>136</v>
      </c>
      <c r="F70" s="53"/>
      <c r="G70" s="169"/>
      <c r="H70" s="542" t="s">
        <v>5568</v>
      </c>
    </row>
    <row r="71" spans="1:8" x14ac:dyDescent="0.25">
      <c r="A71" s="48" t="s">
        <v>1206</v>
      </c>
      <c r="B71" s="48"/>
      <c r="C71" s="540"/>
      <c r="D71" s="285" t="s">
        <v>1207</v>
      </c>
      <c r="E71" s="11"/>
      <c r="F71" s="11"/>
      <c r="G71" s="114"/>
      <c r="H71" s="172"/>
    </row>
    <row r="72" spans="1:8" x14ac:dyDescent="0.25">
      <c r="A72" s="48"/>
      <c r="B72" s="48" t="s">
        <v>1208</v>
      </c>
      <c r="C72" s="540"/>
      <c r="D72" s="278" t="s">
        <v>20</v>
      </c>
      <c r="E72" s="27" t="s">
        <v>429</v>
      </c>
      <c r="F72" s="53"/>
      <c r="G72" s="169"/>
      <c r="H72" s="89">
        <f>IF(E72="%",F72*G72/100,F72*G72)</f>
        <v>0</v>
      </c>
    </row>
    <row r="73" spans="1:8" ht="15.6" hidden="1" x14ac:dyDescent="0.25">
      <c r="A73" s="48"/>
      <c r="B73" s="48" t="s">
        <v>1209</v>
      </c>
      <c r="C73" s="540"/>
      <c r="D73" s="278" t="s">
        <v>1210</v>
      </c>
      <c r="E73" s="27" t="s">
        <v>209</v>
      </c>
      <c r="F73" s="53"/>
      <c r="G73" s="169"/>
      <c r="H73" s="89">
        <f>F73*G73</f>
        <v>0</v>
      </c>
    </row>
    <row r="74" spans="1:8" ht="26.4" hidden="1" x14ac:dyDescent="0.25">
      <c r="A74" s="48" t="s">
        <v>1211</v>
      </c>
      <c r="B74" s="48"/>
      <c r="C74" s="540"/>
      <c r="D74" s="285" t="s">
        <v>4645</v>
      </c>
      <c r="E74" s="27" t="s">
        <v>426</v>
      </c>
      <c r="F74" s="53"/>
      <c r="G74" s="169"/>
      <c r="H74" s="89">
        <f>F74*G74</f>
        <v>0</v>
      </c>
    </row>
    <row r="75" spans="1:8" x14ac:dyDescent="0.25">
      <c r="A75" s="48" t="s">
        <v>1211</v>
      </c>
      <c r="B75" s="48" t="s">
        <v>2142</v>
      </c>
      <c r="C75" s="540"/>
      <c r="D75" s="285" t="s">
        <v>28</v>
      </c>
      <c r="E75" s="27"/>
      <c r="F75" s="53"/>
      <c r="G75" s="169"/>
      <c r="H75" s="89"/>
    </row>
    <row r="76" spans="1:8" ht="39.6" x14ac:dyDescent="0.25">
      <c r="A76" s="48"/>
      <c r="B76" s="48" t="s">
        <v>2145</v>
      </c>
      <c r="C76" s="540"/>
      <c r="D76" s="283" t="s">
        <v>5860</v>
      </c>
      <c r="E76" s="11" t="s">
        <v>1152</v>
      </c>
      <c r="F76" s="53"/>
      <c r="G76" s="169"/>
      <c r="H76" s="89">
        <f>IF(E76="%",F76*G76/100,F76*G76)</f>
        <v>0</v>
      </c>
    </row>
    <row r="77" spans="1:8" x14ac:dyDescent="0.25">
      <c r="A77" s="48" t="s">
        <v>6553</v>
      </c>
      <c r="B77" s="48" t="s">
        <v>3727</v>
      </c>
      <c r="C77" s="540"/>
      <c r="D77" s="285" t="s">
        <v>5858</v>
      </c>
      <c r="E77" s="11"/>
      <c r="F77" s="53"/>
      <c r="G77" s="169"/>
      <c r="H77" s="89"/>
    </row>
    <row r="78" spans="1:8" ht="39.6" x14ac:dyDescent="0.25">
      <c r="A78" s="48"/>
      <c r="B78" s="48"/>
      <c r="C78" s="540"/>
      <c r="D78" s="283" t="s">
        <v>6538</v>
      </c>
      <c r="E78" s="27" t="s">
        <v>429</v>
      </c>
      <c r="F78" s="53"/>
      <c r="G78" s="169"/>
      <c r="H78" s="89">
        <f>IF(E78="%",F78*G78/100,F78*G78)</f>
        <v>0</v>
      </c>
    </row>
    <row r="79" spans="1:8" x14ac:dyDescent="0.25">
      <c r="A79" s="48"/>
      <c r="B79" s="48"/>
      <c r="C79" s="540"/>
      <c r="D79" s="285"/>
      <c r="E79" s="27"/>
      <c r="F79" s="53"/>
      <c r="G79" s="169"/>
      <c r="H79" s="89"/>
    </row>
    <row r="80" spans="1:8" x14ac:dyDescent="0.25">
      <c r="A80" s="48"/>
      <c r="B80" s="48"/>
      <c r="C80" s="540"/>
      <c r="D80" s="285"/>
      <c r="E80" s="27"/>
      <c r="F80" s="53"/>
      <c r="G80" s="169"/>
      <c r="H80" s="89"/>
    </row>
    <row r="81" spans="1:8" x14ac:dyDescent="0.25">
      <c r="A81" s="48"/>
      <c r="B81" s="48"/>
      <c r="C81" s="540"/>
      <c r="D81" s="60"/>
      <c r="E81" s="27"/>
      <c r="F81" s="11"/>
      <c r="G81" s="11"/>
      <c r="H81" s="171"/>
    </row>
    <row r="82" spans="1:8" x14ac:dyDescent="0.25">
      <c r="A82" s="48"/>
      <c r="B82" s="48"/>
      <c r="C82" s="540"/>
      <c r="D82" s="59"/>
      <c r="E82" s="27"/>
      <c r="F82" s="11"/>
      <c r="G82" s="11"/>
      <c r="H82" s="171"/>
    </row>
    <row r="83" spans="1:8" x14ac:dyDescent="0.25">
      <c r="A83" s="55"/>
      <c r="B83" s="55"/>
      <c r="C83" s="540"/>
      <c r="D83" s="60"/>
      <c r="E83" s="11"/>
      <c r="F83" s="11"/>
      <c r="G83" s="11"/>
      <c r="H83" s="167"/>
    </row>
    <row r="84" spans="1:8" x14ac:dyDescent="0.25">
      <c r="A84" s="168" t="s">
        <v>34</v>
      </c>
      <c r="B84" s="168"/>
      <c r="C84" s="541"/>
      <c r="D84" s="168"/>
      <c r="E84" s="179"/>
      <c r="F84" s="185"/>
      <c r="G84" s="185"/>
      <c r="H84" s="174">
        <f>SUM(H5:H83)</f>
        <v>0</v>
      </c>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44F63-CCA4-4696-B749-2E83C0ABA5FA}">
  <dimension ref="A1:H104836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23.332031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8" x14ac:dyDescent="0.25">
      <c r="A1" s="39" t="s">
        <v>1212</v>
      </c>
      <c r="B1" s="40"/>
      <c r="C1" s="40"/>
      <c r="D1" s="40"/>
      <c r="E1" s="774" t="s">
        <v>22</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47"/>
      <c r="B4" s="47"/>
      <c r="C4" s="162"/>
      <c r="D4" s="45"/>
      <c r="E4" s="6"/>
      <c r="F4" s="6"/>
      <c r="G4" s="5"/>
      <c r="H4" s="5"/>
    </row>
    <row r="5" spans="1:8" x14ac:dyDescent="0.25">
      <c r="A5" s="101" t="s">
        <v>1213</v>
      </c>
      <c r="B5" s="101"/>
      <c r="C5" s="161"/>
      <c r="D5" s="159" t="s">
        <v>1214</v>
      </c>
      <c r="E5" s="17"/>
      <c r="F5" s="17"/>
      <c r="G5" s="15"/>
      <c r="H5" s="189"/>
    </row>
    <row r="6" spans="1:8" x14ac:dyDescent="0.25">
      <c r="A6" s="101"/>
      <c r="B6" s="101" t="s">
        <v>1215</v>
      </c>
      <c r="C6" s="161"/>
      <c r="D6" s="278" t="s">
        <v>4646</v>
      </c>
      <c r="E6" s="120"/>
      <c r="F6" s="161"/>
      <c r="G6" s="187"/>
      <c r="H6" s="89"/>
    </row>
    <row r="7" spans="1:8" x14ac:dyDescent="0.25">
      <c r="A7" s="101"/>
      <c r="B7" s="101"/>
      <c r="C7" s="161"/>
      <c r="D7" s="278" t="s">
        <v>5855</v>
      </c>
      <c r="E7" s="120" t="s">
        <v>429</v>
      </c>
      <c r="F7" s="161"/>
      <c r="G7" s="187"/>
      <c r="H7" s="89">
        <f t="shared" ref="H7:H10" si="0">F7*G7</f>
        <v>0</v>
      </c>
    </row>
    <row r="8" spans="1:8" x14ac:dyDescent="0.25">
      <c r="A8" s="101"/>
      <c r="B8" s="101"/>
      <c r="C8" s="161"/>
      <c r="D8" s="278" t="s">
        <v>5854</v>
      </c>
      <c r="E8" s="120" t="s">
        <v>429</v>
      </c>
      <c r="F8" s="161"/>
      <c r="G8" s="187"/>
      <c r="H8" s="89">
        <f t="shared" si="0"/>
        <v>0</v>
      </c>
    </row>
    <row r="9" spans="1:8" x14ac:dyDescent="0.25">
      <c r="A9" s="101"/>
      <c r="B9" s="101" t="s">
        <v>1216</v>
      </c>
      <c r="C9" s="161"/>
      <c r="D9" s="278" t="s">
        <v>4647</v>
      </c>
      <c r="E9" s="120"/>
      <c r="F9" s="161"/>
      <c r="G9" s="187"/>
      <c r="H9" s="89"/>
    </row>
    <row r="10" spans="1:8" x14ac:dyDescent="0.25">
      <c r="A10" s="101"/>
      <c r="B10" s="101"/>
      <c r="C10" s="161"/>
      <c r="D10" s="278" t="s">
        <v>6554</v>
      </c>
      <c r="E10" s="120" t="s">
        <v>429</v>
      </c>
      <c r="F10" s="161"/>
      <c r="G10" s="187"/>
      <c r="H10" s="89">
        <f t="shared" si="0"/>
        <v>0</v>
      </c>
    </row>
    <row r="11" spans="1:8" ht="26.4" hidden="1" x14ac:dyDescent="0.25">
      <c r="A11" s="101" t="s">
        <v>1217</v>
      </c>
      <c r="B11" s="101"/>
      <c r="C11" s="161"/>
      <c r="D11" s="159" t="s">
        <v>1218</v>
      </c>
      <c r="E11" s="120"/>
      <c r="F11" s="17"/>
      <c r="G11" s="17"/>
      <c r="H11" s="189"/>
    </row>
    <row r="12" spans="1:8" ht="26.4" hidden="1" x14ac:dyDescent="0.25">
      <c r="A12" s="101"/>
      <c r="B12" s="101" t="s">
        <v>1219</v>
      </c>
      <c r="C12" s="161"/>
      <c r="D12" s="101" t="s">
        <v>1221</v>
      </c>
      <c r="E12" s="120" t="s">
        <v>425</v>
      </c>
      <c r="F12" s="17"/>
      <c r="G12" s="17"/>
      <c r="H12" s="188"/>
    </row>
    <row r="13" spans="1:8" ht="26.4" hidden="1" x14ac:dyDescent="0.25">
      <c r="A13" s="101"/>
      <c r="B13" s="101" t="s">
        <v>1220</v>
      </c>
      <c r="C13" s="161"/>
      <c r="D13" s="101" t="s">
        <v>1222</v>
      </c>
      <c r="E13" s="120" t="s">
        <v>361</v>
      </c>
      <c r="F13" s="191"/>
      <c r="G13" s="195"/>
      <c r="H13" s="190">
        <f>F13*G13</f>
        <v>0</v>
      </c>
    </row>
    <row r="14" spans="1:8" ht="26.4" x14ac:dyDescent="0.25">
      <c r="A14" s="101" t="s">
        <v>1223</v>
      </c>
      <c r="B14" s="101"/>
      <c r="C14" s="161"/>
      <c r="D14" s="159" t="s">
        <v>1224</v>
      </c>
      <c r="E14" s="120"/>
      <c r="F14" s="17"/>
      <c r="G14" s="17"/>
      <c r="H14" s="189"/>
    </row>
    <row r="15" spans="1:8" x14ac:dyDescent="0.25">
      <c r="A15" s="101"/>
      <c r="B15" s="101" t="s">
        <v>1225</v>
      </c>
      <c r="C15" s="161"/>
      <c r="D15" s="101" t="s">
        <v>1228</v>
      </c>
      <c r="E15" s="17" t="s">
        <v>422</v>
      </c>
      <c r="F15" s="161"/>
      <c r="G15" s="187"/>
      <c r="H15" s="89">
        <f>F15*G15</f>
        <v>0</v>
      </c>
    </row>
    <row r="16" spans="1:8" hidden="1" x14ac:dyDescent="0.25">
      <c r="A16" s="101"/>
      <c r="B16" s="101" t="s">
        <v>1226</v>
      </c>
      <c r="C16" s="161"/>
      <c r="D16" s="101" t="s">
        <v>1229</v>
      </c>
      <c r="E16" s="120" t="s">
        <v>425</v>
      </c>
      <c r="F16" s="17"/>
      <c r="G16" s="17"/>
      <c r="H16" s="188"/>
    </row>
    <row r="17" spans="1:8" ht="26.4" hidden="1" x14ac:dyDescent="0.25">
      <c r="A17" s="101"/>
      <c r="B17" s="101" t="s">
        <v>1227</v>
      </c>
      <c r="C17" s="161"/>
      <c r="D17" s="101" t="s">
        <v>1230</v>
      </c>
      <c r="E17" s="17" t="s">
        <v>361</v>
      </c>
      <c r="F17" s="191"/>
      <c r="G17" s="195"/>
      <c r="H17" s="190">
        <f>F17*G17</f>
        <v>0</v>
      </c>
    </row>
    <row r="18" spans="1:8" x14ac:dyDescent="0.25">
      <c r="A18" s="101" t="s">
        <v>1231</v>
      </c>
      <c r="B18" s="101"/>
      <c r="C18" s="161"/>
      <c r="D18" s="159" t="s">
        <v>1232</v>
      </c>
      <c r="E18" s="120"/>
      <c r="F18" s="17"/>
      <c r="G18" s="17"/>
      <c r="H18" s="189"/>
    </row>
    <row r="19" spans="1:8" ht="15.6" x14ac:dyDescent="0.25">
      <c r="A19" s="101"/>
      <c r="B19" s="101" t="s">
        <v>1233</v>
      </c>
      <c r="C19" s="161"/>
      <c r="D19" s="160" t="s">
        <v>1235</v>
      </c>
      <c r="E19" s="27" t="s">
        <v>426</v>
      </c>
      <c r="F19" s="161"/>
      <c r="G19" s="187"/>
      <c r="H19" s="89">
        <f>F19*G19</f>
        <v>0</v>
      </c>
    </row>
    <row r="20" spans="1:8" x14ac:dyDescent="0.25">
      <c r="A20" s="101"/>
      <c r="B20" s="101" t="s">
        <v>1234</v>
      </c>
      <c r="C20" s="161"/>
      <c r="D20" s="160" t="s">
        <v>1236</v>
      </c>
      <c r="E20" s="120"/>
      <c r="F20" s="17"/>
      <c r="G20" s="17"/>
      <c r="H20" s="189"/>
    </row>
    <row r="21" spans="1:8" ht="26.4" x14ac:dyDescent="0.25">
      <c r="A21" s="101"/>
      <c r="B21" s="101"/>
      <c r="C21" s="161" t="s">
        <v>37</v>
      </c>
      <c r="D21" s="160" t="s">
        <v>1237</v>
      </c>
      <c r="E21" s="27" t="s">
        <v>426</v>
      </c>
      <c r="F21" s="161"/>
      <c r="G21" s="187"/>
      <c r="H21" s="89">
        <f>F21*G21</f>
        <v>0</v>
      </c>
    </row>
    <row r="22" spans="1:8" ht="26.4" x14ac:dyDescent="0.25">
      <c r="A22" s="101"/>
      <c r="B22" s="101"/>
      <c r="C22" s="161" t="s">
        <v>39</v>
      </c>
      <c r="D22" s="160" t="s">
        <v>1238</v>
      </c>
      <c r="E22" s="27" t="s">
        <v>426</v>
      </c>
      <c r="F22" s="161"/>
      <c r="G22" s="187"/>
      <c r="H22" s="89">
        <f>F22*G22</f>
        <v>0</v>
      </c>
    </row>
    <row r="23" spans="1:8" ht="26.4" x14ac:dyDescent="0.25">
      <c r="A23" s="101" t="s">
        <v>1239</v>
      </c>
      <c r="B23" s="101"/>
      <c r="C23" s="161"/>
      <c r="D23" s="159" t="s">
        <v>1240</v>
      </c>
      <c r="E23" s="120"/>
      <c r="F23" s="17"/>
      <c r="G23" s="17"/>
      <c r="H23" s="189"/>
    </row>
    <row r="24" spans="1:8" ht="15.6" x14ac:dyDescent="0.25">
      <c r="A24" s="101"/>
      <c r="B24" s="101" t="s">
        <v>1241</v>
      </c>
      <c r="C24" s="161"/>
      <c r="D24" s="101" t="s">
        <v>1246</v>
      </c>
      <c r="E24" s="27" t="s">
        <v>426</v>
      </c>
      <c r="F24" s="161"/>
      <c r="G24" s="187"/>
      <c r="H24" s="89">
        <f>F24*G24</f>
        <v>0</v>
      </c>
    </row>
    <row r="25" spans="1:8" ht="15.6" x14ac:dyDescent="0.25">
      <c r="A25" s="101"/>
      <c r="B25" s="101" t="s">
        <v>1242</v>
      </c>
      <c r="C25" s="161"/>
      <c r="D25" s="101" t="s">
        <v>1247</v>
      </c>
      <c r="E25" s="27" t="s">
        <v>426</v>
      </c>
      <c r="F25" s="161"/>
      <c r="G25" s="187"/>
      <c r="H25" s="89">
        <f>F25*G25</f>
        <v>0</v>
      </c>
    </row>
    <row r="26" spans="1:8" ht="15.6" hidden="1" x14ac:dyDescent="0.25">
      <c r="A26" s="101"/>
      <c r="B26" s="101" t="s">
        <v>1243</v>
      </c>
      <c r="C26" s="161"/>
      <c r="D26" s="101" t="s">
        <v>1248</v>
      </c>
      <c r="E26" s="27" t="s">
        <v>426</v>
      </c>
      <c r="F26" s="161"/>
      <c r="G26" s="187"/>
      <c r="H26" s="89">
        <f>F26*G26</f>
        <v>0</v>
      </c>
    </row>
    <row r="27" spans="1:8" ht="15.6" hidden="1" x14ac:dyDescent="0.25">
      <c r="A27" s="101"/>
      <c r="B27" s="101" t="s">
        <v>1244</v>
      </c>
      <c r="C27" s="161"/>
      <c r="D27" s="101" t="s">
        <v>1249</v>
      </c>
      <c r="E27" s="27" t="s">
        <v>426</v>
      </c>
      <c r="F27" s="161"/>
      <c r="G27" s="187"/>
      <c r="H27" s="89">
        <f>F27*G27</f>
        <v>0</v>
      </c>
    </row>
    <row r="28" spans="1:8" ht="15.6" x14ac:dyDescent="0.25">
      <c r="A28" s="101"/>
      <c r="B28" s="101" t="s">
        <v>1245</v>
      </c>
      <c r="C28" s="161"/>
      <c r="D28" s="101" t="s">
        <v>1250</v>
      </c>
      <c r="E28" s="27" t="s">
        <v>426</v>
      </c>
      <c r="F28" s="161"/>
      <c r="G28" s="187"/>
      <c r="H28" s="89">
        <f>F28*G28</f>
        <v>0</v>
      </c>
    </row>
    <row r="29" spans="1:8" ht="26.4" hidden="1" x14ac:dyDescent="0.25">
      <c r="A29" s="101" t="s">
        <v>1251</v>
      </c>
      <c r="B29" s="101"/>
      <c r="C29" s="161"/>
      <c r="D29" s="159" t="s">
        <v>1252</v>
      </c>
      <c r="E29" s="120"/>
      <c r="F29" s="17"/>
      <c r="G29" s="17"/>
      <c r="H29" s="189"/>
    </row>
    <row r="30" spans="1:8" hidden="1" x14ac:dyDescent="0.25">
      <c r="A30" s="101"/>
      <c r="B30" s="101" t="s">
        <v>1253</v>
      </c>
      <c r="C30" s="161"/>
      <c r="D30" s="101" t="s">
        <v>1258</v>
      </c>
      <c r="E30" s="120" t="s">
        <v>429</v>
      </c>
      <c r="F30" s="161"/>
      <c r="G30" s="187"/>
      <c r="H30" s="89">
        <f>F30*G30</f>
        <v>0</v>
      </c>
    </row>
    <row r="31" spans="1:8" hidden="1" x14ac:dyDescent="0.25">
      <c r="A31" s="101"/>
      <c r="B31" s="101" t="s">
        <v>1254</v>
      </c>
      <c r="C31" s="161"/>
      <c r="D31" s="101" t="s">
        <v>1259</v>
      </c>
      <c r="E31" s="120" t="s">
        <v>429</v>
      </c>
      <c r="F31" s="161"/>
      <c r="G31" s="187"/>
      <c r="H31" s="89">
        <f>F31*G31</f>
        <v>0</v>
      </c>
    </row>
    <row r="32" spans="1:8" x14ac:dyDescent="0.25">
      <c r="A32" s="101"/>
      <c r="B32" s="101" t="s">
        <v>1255</v>
      </c>
      <c r="C32" s="161"/>
      <c r="D32" s="101" t="s">
        <v>1260</v>
      </c>
      <c r="E32" s="120" t="s">
        <v>429</v>
      </c>
      <c r="F32" s="161"/>
      <c r="G32" s="187"/>
      <c r="H32" s="89">
        <f>F32*G32</f>
        <v>0</v>
      </c>
    </row>
    <row r="33" spans="1:8" hidden="1" x14ac:dyDescent="0.25">
      <c r="A33" s="101"/>
      <c r="B33" s="101" t="s">
        <v>1256</v>
      </c>
      <c r="C33" s="161"/>
      <c r="D33" s="101" t="s">
        <v>1261</v>
      </c>
      <c r="E33" s="120" t="s">
        <v>429</v>
      </c>
      <c r="F33" s="161"/>
      <c r="G33" s="187"/>
      <c r="H33" s="89">
        <f>F33*G33</f>
        <v>0</v>
      </c>
    </row>
    <row r="34" spans="1:8" ht="26.4" hidden="1" x14ac:dyDescent="0.25">
      <c r="A34" s="101"/>
      <c r="B34" s="101" t="s">
        <v>1257</v>
      </c>
      <c r="C34" s="161"/>
      <c r="D34" s="278" t="s">
        <v>4648</v>
      </c>
      <c r="E34" s="120" t="s">
        <v>429</v>
      </c>
      <c r="F34" s="161"/>
      <c r="G34" s="187"/>
      <c r="H34" s="89">
        <f>F34*G34</f>
        <v>0</v>
      </c>
    </row>
    <row r="35" spans="1:8" x14ac:dyDescent="0.25">
      <c r="A35" s="101" t="s">
        <v>1262</v>
      </c>
      <c r="B35" s="101"/>
      <c r="C35" s="161"/>
      <c r="D35" s="159" t="s">
        <v>1263</v>
      </c>
      <c r="E35" s="120"/>
      <c r="F35" s="17"/>
      <c r="G35" s="17"/>
      <c r="H35" s="189"/>
    </row>
    <row r="36" spans="1:8" ht="15.6" hidden="1" x14ac:dyDescent="0.25">
      <c r="A36" s="101"/>
      <c r="B36" s="101" t="s">
        <v>1264</v>
      </c>
      <c r="C36" s="161"/>
      <c r="D36" s="101" t="s">
        <v>1269</v>
      </c>
      <c r="E36" s="27" t="s">
        <v>426</v>
      </c>
      <c r="F36" s="161"/>
      <c r="G36" s="187"/>
      <c r="H36" s="89">
        <f>F36*G36</f>
        <v>0</v>
      </c>
    </row>
    <row r="37" spans="1:8" ht="15.6" hidden="1" x14ac:dyDescent="0.25">
      <c r="A37" s="101"/>
      <c r="B37" s="101" t="s">
        <v>1265</v>
      </c>
      <c r="C37" s="161"/>
      <c r="D37" s="101" t="s">
        <v>1270</v>
      </c>
      <c r="E37" s="27" t="s">
        <v>426</v>
      </c>
      <c r="F37" s="161"/>
      <c r="G37" s="187"/>
      <c r="H37" s="89">
        <f>F37*G37</f>
        <v>0</v>
      </c>
    </row>
    <row r="38" spans="1:8" ht="15.6" x14ac:dyDescent="0.25">
      <c r="A38" s="101"/>
      <c r="B38" s="101" t="s">
        <v>1266</v>
      </c>
      <c r="C38" s="161"/>
      <c r="D38" s="101" t="s">
        <v>1271</v>
      </c>
      <c r="E38" s="27" t="s">
        <v>426</v>
      </c>
      <c r="F38" s="161"/>
      <c r="G38" s="187"/>
      <c r="H38" s="89">
        <f>F38*G38</f>
        <v>0</v>
      </c>
    </row>
    <row r="39" spans="1:8" ht="15.6" hidden="1" x14ac:dyDescent="0.25">
      <c r="A39" s="101"/>
      <c r="B39" s="101" t="s">
        <v>1267</v>
      </c>
      <c r="C39" s="161"/>
      <c r="D39" s="101" t="s">
        <v>1272</v>
      </c>
      <c r="E39" s="27" t="s">
        <v>426</v>
      </c>
      <c r="F39" s="161"/>
      <c r="G39" s="187"/>
      <c r="H39" s="89">
        <f>F39*G39</f>
        <v>0</v>
      </c>
    </row>
    <row r="40" spans="1:8" ht="26.4" hidden="1" x14ac:dyDescent="0.25">
      <c r="A40" s="101"/>
      <c r="B40" s="101" t="s">
        <v>1268</v>
      </c>
      <c r="C40" s="161"/>
      <c r="D40" s="278" t="s">
        <v>4648</v>
      </c>
      <c r="E40" s="27" t="s">
        <v>426</v>
      </c>
      <c r="F40" s="161"/>
      <c r="G40" s="187"/>
      <c r="H40" s="89">
        <f>F40*G40</f>
        <v>0</v>
      </c>
    </row>
    <row r="41" spans="1:8" ht="26.4" x14ac:dyDescent="0.25">
      <c r="A41" s="101" t="s">
        <v>1273</v>
      </c>
      <c r="B41" s="101"/>
      <c r="C41" s="161"/>
      <c r="D41" s="291" t="s">
        <v>1274</v>
      </c>
      <c r="E41" s="120"/>
      <c r="F41" s="17"/>
      <c r="G41" s="17"/>
      <c r="H41" s="189"/>
    </row>
    <row r="42" spans="1:8" hidden="1" x14ac:dyDescent="0.25">
      <c r="A42" s="101"/>
      <c r="B42" s="101" t="s">
        <v>1275</v>
      </c>
      <c r="C42" s="161"/>
      <c r="D42" s="278" t="s">
        <v>1258</v>
      </c>
      <c r="E42" s="120" t="s">
        <v>429</v>
      </c>
      <c r="F42" s="161"/>
      <c r="G42" s="187"/>
      <c r="H42" s="89">
        <f t="shared" ref="H42:H49" si="1">F42*G42</f>
        <v>0</v>
      </c>
    </row>
    <row r="43" spans="1:8" hidden="1" x14ac:dyDescent="0.25">
      <c r="A43" s="101"/>
      <c r="B43" s="101" t="s">
        <v>1276</v>
      </c>
      <c r="C43" s="161"/>
      <c r="D43" s="278" t="s">
        <v>1259</v>
      </c>
      <c r="E43" s="120" t="s">
        <v>429</v>
      </c>
      <c r="F43" s="161"/>
      <c r="G43" s="187"/>
      <c r="H43" s="89">
        <f t="shared" si="1"/>
        <v>0</v>
      </c>
    </row>
    <row r="44" spans="1:8" x14ac:dyDescent="0.25">
      <c r="A44" s="101"/>
      <c r="B44" s="101" t="s">
        <v>1277</v>
      </c>
      <c r="C44" s="161"/>
      <c r="D44" s="278" t="s">
        <v>1280</v>
      </c>
      <c r="E44" s="120" t="s">
        <v>429</v>
      </c>
      <c r="F44" s="161"/>
      <c r="G44" s="187"/>
      <c r="H44" s="89">
        <f t="shared" si="1"/>
        <v>0</v>
      </c>
    </row>
    <row r="45" spans="1:8" hidden="1" x14ac:dyDescent="0.25">
      <c r="A45" s="101"/>
      <c r="B45" s="101" t="s">
        <v>1278</v>
      </c>
      <c r="C45" s="161"/>
      <c r="D45" s="278" t="s">
        <v>1261</v>
      </c>
      <c r="E45" s="120" t="s">
        <v>429</v>
      </c>
      <c r="F45" s="161"/>
      <c r="G45" s="187"/>
      <c r="H45" s="89">
        <f t="shared" si="1"/>
        <v>0</v>
      </c>
    </row>
    <row r="46" spans="1:8" ht="26.4" hidden="1" x14ac:dyDescent="0.25">
      <c r="A46" s="101"/>
      <c r="B46" s="101" t="s">
        <v>1279</v>
      </c>
      <c r="C46" s="161"/>
      <c r="D46" s="278" t="s">
        <v>4648</v>
      </c>
      <c r="E46" s="120" t="s">
        <v>429</v>
      </c>
      <c r="F46" s="161"/>
      <c r="G46" s="187"/>
      <c r="H46" s="89">
        <f t="shared" si="1"/>
        <v>0</v>
      </c>
    </row>
    <row r="47" spans="1:8" ht="15.6" x14ac:dyDescent="0.25">
      <c r="A47" s="101" t="s">
        <v>1281</v>
      </c>
      <c r="B47" s="101"/>
      <c r="C47" s="161"/>
      <c r="D47" s="159" t="s">
        <v>1282</v>
      </c>
      <c r="E47" s="27" t="s">
        <v>426</v>
      </c>
      <c r="F47" s="161"/>
      <c r="G47" s="187"/>
      <c r="H47" s="89">
        <f t="shared" si="1"/>
        <v>0</v>
      </c>
    </row>
    <row r="48" spans="1:8" ht="15.6" x14ac:dyDescent="0.25">
      <c r="A48" s="101" t="s">
        <v>1283</v>
      </c>
      <c r="B48" s="101"/>
      <c r="C48" s="161"/>
      <c r="D48" s="159" t="s">
        <v>1284</v>
      </c>
      <c r="E48" s="27" t="s">
        <v>426</v>
      </c>
      <c r="F48" s="161"/>
      <c r="G48" s="187"/>
      <c r="H48" s="89">
        <f t="shared" si="1"/>
        <v>0</v>
      </c>
    </row>
    <row r="49" spans="1:8" ht="26.4" hidden="1" x14ac:dyDescent="0.25">
      <c r="A49" s="101" t="s">
        <v>1285</v>
      </c>
      <c r="B49" s="101"/>
      <c r="C49" s="161"/>
      <c r="D49" s="159" t="s">
        <v>1286</v>
      </c>
      <c r="E49" s="27" t="s">
        <v>426</v>
      </c>
      <c r="F49" s="161"/>
      <c r="G49" s="187"/>
      <c r="H49" s="89">
        <f t="shared" si="1"/>
        <v>0</v>
      </c>
    </row>
    <row r="50" spans="1:8" x14ac:dyDescent="0.25">
      <c r="A50" s="101" t="s">
        <v>1288</v>
      </c>
      <c r="B50" s="101"/>
      <c r="C50" s="161"/>
      <c r="D50" s="159" t="s">
        <v>1287</v>
      </c>
      <c r="E50" s="120"/>
      <c r="F50" s="17"/>
      <c r="G50" s="17"/>
      <c r="H50" s="189"/>
    </row>
    <row r="51" spans="1:8" ht="15.6" x14ac:dyDescent="0.25">
      <c r="A51" s="101"/>
      <c r="B51" s="101" t="s">
        <v>1289</v>
      </c>
      <c r="C51" s="161"/>
      <c r="D51" s="59" t="s">
        <v>1291</v>
      </c>
      <c r="E51" s="27" t="s">
        <v>426</v>
      </c>
      <c r="F51" s="161"/>
      <c r="G51" s="187"/>
      <c r="H51" s="89">
        <f>F51*G51</f>
        <v>0</v>
      </c>
    </row>
    <row r="52" spans="1:8" ht="15.6" hidden="1" x14ac:dyDescent="0.25">
      <c r="A52" s="101"/>
      <c r="B52" s="101" t="s">
        <v>1290</v>
      </c>
      <c r="C52" s="161"/>
      <c r="D52" s="101" t="s">
        <v>1292</v>
      </c>
      <c r="E52" s="27" t="s">
        <v>426</v>
      </c>
      <c r="F52" s="161"/>
      <c r="G52" s="187"/>
      <c r="H52" s="89">
        <f>F52*G52</f>
        <v>0</v>
      </c>
    </row>
    <row r="53" spans="1:8" ht="26.4" hidden="1" x14ac:dyDescent="0.25">
      <c r="A53" s="101" t="s">
        <v>1293</v>
      </c>
      <c r="B53" s="101"/>
      <c r="C53" s="161"/>
      <c r="D53" s="159" t="s">
        <v>1294</v>
      </c>
      <c r="E53" s="27" t="s">
        <v>426</v>
      </c>
      <c r="F53" s="161"/>
      <c r="G53" s="187"/>
      <c r="H53" s="89">
        <f>F53*G53</f>
        <v>0</v>
      </c>
    </row>
    <row r="54" spans="1:8" ht="26.4" hidden="1" x14ac:dyDescent="0.25">
      <c r="A54" s="101" t="s">
        <v>1295</v>
      </c>
      <c r="B54" s="101"/>
      <c r="C54" s="161"/>
      <c r="D54" s="100" t="s">
        <v>1296</v>
      </c>
      <c r="E54" s="120"/>
      <c r="F54" s="17"/>
      <c r="G54" s="17"/>
      <c r="H54" s="189"/>
    </row>
    <row r="55" spans="1:8" ht="15.6" hidden="1" x14ac:dyDescent="0.25">
      <c r="A55" s="101"/>
      <c r="B55" s="101" t="s">
        <v>1297</v>
      </c>
      <c r="C55" s="161"/>
      <c r="D55" s="101" t="s">
        <v>1299</v>
      </c>
      <c r="E55" s="27" t="s">
        <v>426</v>
      </c>
      <c r="F55" s="161"/>
      <c r="G55" s="187"/>
      <c r="H55" s="89">
        <f>F55*G55</f>
        <v>0</v>
      </c>
    </row>
    <row r="56" spans="1:8" ht="15.6" hidden="1" x14ac:dyDescent="0.25">
      <c r="A56" s="101"/>
      <c r="B56" s="101" t="s">
        <v>1298</v>
      </c>
      <c r="C56" s="161"/>
      <c r="D56" s="101" t="s">
        <v>1300</v>
      </c>
      <c r="E56" s="27" t="s">
        <v>426</v>
      </c>
      <c r="F56" s="161"/>
      <c r="G56" s="187"/>
      <c r="H56" s="89">
        <f>F56*G56</f>
        <v>0</v>
      </c>
    </row>
    <row r="57" spans="1:8" ht="26.4" x14ac:dyDescent="0.25">
      <c r="A57" s="101" t="s">
        <v>1301</v>
      </c>
      <c r="B57" s="101"/>
      <c r="C57" s="161"/>
      <c r="D57" s="159" t="s">
        <v>1302</v>
      </c>
      <c r="E57" s="120"/>
      <c r="F57" s="17"/>
      <c r="G57" s="17"/>
      <c r="H57" s="189"/>
    </row>
    <row r="58" spans="1:8" ht="26.4" x14ac:dyDescent="0.25">
      <c r="A58" s="101"/>
      <c r="B58" s="101" t="s">
        <v>1303</v>
      </c>
      <c r="C58" s="161"/>
      <c r="D58" s="160" t="s">
        <v>1305</v>
      </c>
      <c r="E58" s="120"/>
      <c r="F58" s="17"/>
      <c r="G58" s="17"/>
      <c r="H58" s="189"/>
    </row>
    <row r="59" spans="1:8" ht="26.4" x14ac:dyDescent="0.25">
      <c r="A59" s="101"/>
      <c r="B59" s="101"/>
      <c r="C59" s="161" t="s">
        <v>37</v>
      </c>
      <c r="D59" s="278" t="s">
        <v>4649</v>
      </c>
      <c r="E59" s="17"/>
      <c r="F59" s="161"/>
      <c r="G59" s="187"/>
      <c r="H59" s="89"/>
    </row>
    <row r="60" spans="1:8" x14ac:dyDescent="0.25">
      <c r="A60" s="101"/>
      <c r="B60" s="101"/>
      <c r="C60" s="161"/>
      <c r="D60" s="278" t="s">
        <v>5855</v>
      </c>
      <c r="E60" s="17" t="s">
        <v>421</v>
      </c>
      <c r="F60" s="161"/>
      <c r="G60" s="187"/>
      <c r="H60" s="89">
        <f t="shared" ref="H60:H63" si="2">F60*G60</f>
        <v>0</v>
      </c>
    </row>
    <row r="61" spans="1:8" x14ac:dyDescent="0.25">
      <c r="A61" s="101"/>
      <c r="B61" s="101"/>
      <c r="C61" s="161"/>
      <c r="D61" s="278" t="s">
        <v>5854</v>
      </c>
      <c r="E61" s="17" t="s">
        <v>421</v>
      </c>
      <c r="F61" s="161"/>
      <c r="G61" s="187"/>
      <c r="H61" s="89">
        <f t="shared" si="2"/>
        <v>0</v>
      </c>
    </row>
    <row r="62" spans="1:8" ht="26.4" x14ac:dyDescent="0.25">
      <c r="A62" s="101"/>
      <c r="B62" s="101"/>
      <c r="C62" s="161" t="s">
        <v>39</v>
      </c>
      <c r="D62" s="278" t="s">
        <v>4650</v>
      </c>
      <c r="E62" s="17"/>
      <c r="F62" s="161"/>
      <c r="G62" s="187"/>
      <c r="H62" s="89"/>
    </row>
    <row r="63" spans="1:8" x14ac:dyDescent="0.25">
      <c r="A63" s="101"/>
      <c r="B63" s="101"/>
      <c r="C63" s="161"/>
      <c r="D63" s="278" t="s">
        <v>6554</v>
      </c>
      <c r="E63" s="17" t="s">
        <v>421</v>
      </c>
      <c r="F63" s="161"/>
      <c r="G63" s="187"/>
      <c r="H63" s="89">
        <f t="shared" si="2"/>
        <v>0</v>
      </c>
    </row>
    <row r="64" spans="1:8" ht="26.4" hidden="1" x14ac:dyDescent="0.25">
      <c r="A64" s="101"/>
      <c r="B64" s="101"/>
      <c r="C64" s="161" t="s">
        <v>59</v>
      </c>
      <c r="D64" s="101" t="s">
        <v>1306</v>
      </c>
      <c r="E64" s="17" t="s">
        <v>421</v>
      </c>
      <c r="F64" s="161"/>
      <c r="G64" s="187"/>
      <c r="H64" s="89">
        <f>F64*G64</f>
        <v>0</v>
      </c>
    </row>
    <row r="65" spans="1:8" ht="39.6" hidden="1" x14ac:dyDescent="0.25">
      <c r="A65" s="101"/>
      <c r="B65" s="101" t="s">
        <v>1304</v>
      </c>
      <c r="C65" s="161"/>
      <c r="D65" s="160" t="s">
        <v>1307</v>
      </c>
      <c r="E65" s="120"/>
      <c r="F65" s="17"/>
      <c r="G65" s="17"/>
      <c r="H65" s="189"/>
    </row>
    <row r="66" spans="1:8" ht="26.4" hidden="1" x14ac:dyDescent="0.25">
      <c r="A66" s="101"/>
      <c r="B66" s="101"/>
      <c r="C66" s="161" t="s">
        <v>37</v>
      </c>
      <c r="D66" s="278" t="s">
        <v>4649</v>
      </c>
      <c r="E66" s="17" t="s">
        <v>421</v>
      </c>
      <c r="F66" s="161"/>
      <c r="G66" s="187"/>
      <c r="H66" s="89">
        <f>F66*G66</f>
        <v>0</v>
      </c>
    </row>
    <row r="67" spans="1:8" ht="26.4" hidden="1" x14ac:dyDescent="0.25">
      <c r="A67" s="101"/>
      <c r="B67" s="101"/>
      <c r="C67" s="161" t="s">
        <v>39</v>
      </c>
      <c r="D67" s="278" t="s">
        <v>4650</v>
      </c>
      <c r="E67" s="17" t="s">
        <v>421</v>
      </c>
      <c r="F67" s="161"/>
      <c r="G67" s="187"/>
      <c r="H67" s="89">
        <f>F67*G67</f>
        <v>0</v>
      </c>
    </row>
    <row r="68" spans="1:8" ht="26.4" hidden="1" x14ac:dyDescent="0.25">
      <c r="A68" s="101"/>
      <c r="B68" s="101"/>
      <c r="C68" s="161" t="s">
        <v>59</v>
      </c>
      <c r="D68" s="101" t="s">
        <v>1306</v>
      </c>
      <c r="E68" s="17" t="s">
        <v>421</v>
      </c>
      <c r="F68" s="161"/>
      <c r="G68" s="187"/>
      <c r="H68" s="89">
        <f>F68*G68</f>
        <v>0</v>
      </c>
    </row>
    <row r="69" spans="1:8" x14ac:dyDescent="0.25">
      <c r="A69" s="101" t="s">
        <v>1308</v>
      </c>
      <c r="B69" s="101"/>
      <c r="C69" s="161"/>
      <c r="D69" s="159" t="s">
        <v>66</v>
      </c>
      <c r="E69" s="120"/>
      <c r="F69" s="17"/>
      <c r="G69" s="17"/>
      <c r="H69" s="189"/>
    </row>
    <row r="70" spans="1:8" x14ac:dyDescent="0.25">
      <c r="A70" s="101"/>
      <c r="B70" s="101" t="s">
        <v>1309</v>
      </c>
      <c r="C70" s="161"/>
      <c r="D70" s="101" t="s">
        <v>1312</v>
      </c>
      <c r="E70" s="17" t="s">
        <v>80</v>
      </c>
      <c r="F70" s="161"/>
      <c r="G70" s="187"/>
      <c r="H70" s="89">
        <f>F70*G70</f>
        <v>0</v>
      </c>
    </row>
    <row r="71" spans="1:8" x14ac:dyDescent="0.25">
      <c r="A71" s="101"/>
      <c r="B71" s="101" t="s">
        <v>1310</v>
      </c>
      <c r="C71" s="161"/>
      <c r="D71" s="101" t="s">
        <v>1313</v>
      </c>
      <c r="E71" s="17" t="s">
        <v>80</v>
      </c>
      <c r="F71" s="161"/>
      <c r="G71" s="187"/>
      <c r="H71" s="89">
        <f>F71*G71</f>
        <v>0</v>
      </c>
    </row>
    <row r="72" spans="1:8" x14ac:dyDescent="0.25">
      <c r="A72" s="101"/>
      <c r="B72" s="101" t="s">
        <v>1311</v>
      </c>
      <c r="C72" s="161"/>
      <c r="D72" s="101" t="s">
        <v>1314</v>
      </c>
      <c r="E72" s="17" t="s">
        <v>80</v>
      </c>
      <c r="F72" s="161"/>
      <c r="G72" s="187"/>
      <c r="H72" s="89">
        <f>F72*G72</f>
        <v>0</v>
      </c>
    </row>
    <row r="73" spans="1:8" hidden="1" x14ac:dyDescent="0.25">
      <c r="A73" s="101" t="s">
        <v>1316</v>
      </c>
      <c r="B73" s="101"/>
      <c r="C73" s="161"/>
      <c r="D73" s="159" t="s">
        <v>1315</v>
      </c>
      <c r="E73" s="120"/>
      <c r="F73" s="17"/>
      <c r="G73" s="17"/>
      <c r="H73" s="189"/>
    </row>
    <row r="74" spans="1:8" ht="26.4" hidden="1" x14ac:dyDescent="0.25">
      <c r="A74" s="101"/>
      <c r="B74" s="101" t="s">
        <v>1317</v>
      </c>
      <c r="C74" s="161"/>
      <c r="D74" s="101" t="s">
        <v>1319</v>
      </c>
      <c r="E74" s="120" t="s">
        <v>33</v>
      </c>
      <c r="F74" s="17"/>
      <c r="G74" s="17"/>
      <c r="H74" s="188"/>
    </row>
    <row r="75" spans="1:8" hidden="1" x14ac:dyDescent="0.25">
      <c r="A75" s="101"/>
      <c r="B75" s="101" t="s">
        <v>1318</v>
      </c>
      <c r="C75" s="161"/>
      <c r="D75" s="101" t="s">
        <v>1320</v>
      </c>
      <c r="E75" s="120" t="s">
        <v>80</v>
      </c>
      <c r="F75" s="161"/>
      <c r="G75" s="187"/>
      <c r="H75" s="89">
        <f>F75*G75</f>
        <v>0</v>
      </c>
    </row>
    <row r="76" spans="1:8" ht="39.6" hidden="1" x14ac:dyDescent="0.25">
      <c r="A76" s="101" t="s">
        <v>1321</v>
      </c>
      <c r="B76" s="101"/>
      <c r="C76" s="161"/>
      <c r="D76" s="159" t="s">
        <v>1322</v>
      </c>
      <c r="E76" s="120"/>
      <c r="F76" s="17"/>
      <c r="G76" s="17"/>
      <c r="H76" s="189"/>
    </row>
    <row r="77" spans="1:8" ht="26.4" hidden="1" x14ac:dyDescent="0.25">
      <c r="A77" s="101"/>
      <c r="B77" s="101" t="s">
        <v>1323</v>
      </c>
      <c r="C77" s="161"/>
      <c r="D77" s="101" t="s">
        <v>1325</v>
      </c>
      <c r="E77" s="120" t="s">
        <v>425</v>
      </c>
      <c r="F77" s="17"/>
      <c r="G77" s="17"/>
      <c r="H77" s="188"/>
    </row>
    <row r="78" spans="1:8" ht="26.4" hidden="1" x14ac:dyDescent="0.25">
      <c r="A78" s="101"/>
      <c r="B78" s="101" t="s">
        <v>1324</v>
      </c>
      <c r="C78" s="161"/>
      <c r="D78" s="101" t="s">
        <v>1326</v>
      </c>
      <c r="E78" s="120" t="s">
        <v>361</v>
      </c>
      <c r="F78" s="191"/>
      <c r="G78" s="195"/>
      <c r="H78" s="190">
        <f>F78*G78</f>
        <v>0</v>
      </c>
    </row>
    <row r="79" spans="1:8" ht="15.6" hidden="1" x14ac:dyDescent="0.25">
      <c r="A79" s="101" t="s">
        <v>1327</v>
      </c>
      <c r="B79" s="101"/>
      <c r="C79" s="161"/>
      <c r="D79" s="159" t="s">
        <v>1328</v>
      </c>
      <c r="E79" s="120" t="s">
        <v>2271</v>
      </c>
      <c r="F79" s="161"/>
      <c r="G79" s="187"/>
      <c r="H79" s="89">
        <f>F79*G79</f>
        <v>0</v>
      </c>
    </row>
    <row r="80" spans="1:8" hidden="1" x14ac:dyDescent="0.25">
      <c r="A80" s="101" t="s">
        <v>1329</v>
      </c>
      <c r="B80" s="101"/>
      <c r="C80" s="161"/>
      <c r="D80" s="159" t="s">
        <v>1263</v>
      </c>
      <c r="E80" s="120"/>
      <c r="F80" s="17"/>
      <c r="G80" s="17"/>
      <c r="H80" s="189"/>
    </row>
    <row r="81" spans="1:8" ht="15.6" hidden="1" x14ac:dyDescent="0.25">
      <c r="A81" s="101"/>
      <c r="B81" s="101" t="s">
        <v>1330</v>
      </c>
      <c r="C81" s="161"/>
      <c r="D81" s="160" t="s">
        <v>1332</v>
      </c>
      <c r="E81" s="120" t="s">
        <v>2271</v>
      </c>
      <c r="F81" s="161"/>
      <c r="G81" s="187"/>
      <c r="H81" s="89">
        <f>F81*G81</f>
        <v>0</v>
      </c>
    </row>
    <row r="82" spans="1:8" ht="15.6" hidden="1" x14ac:dyDescent="0.25">
      <c r="A82" s="101"/>
      <c r="B82" s="101" t="s">
        <v>1331</v>
      </c>
      <c r="C82" s="161"/>
      <c r="D82" s="160" t="s">
        <v>1333</v>
      </c>
      <c r="E82" s="120" t="s">
        <v>2271</v>
      </c>
      <c r="F82" s="161"/>
      <c r="G82" s="187"/>
      <c r="H82" s="89">
        <f>F82*G82</f>
        <v>0</v>
      </c>
    </row>
    <row r="83" spans="1:8" ht="15.6" hidden="1" x14ac:dyDescent="0.25">
      <c r="A83" s="101" t="s">
        <v>1334</v>
      </c>
      <c r="B83" s="101"/>
      <c r="C83" s="161"/>
      <c r="D83" s="159" t="s">
        <v>1335</v>
      </c>
      <c r="E83" s="120" t="s">
        <v>2271</v>
      </c>
      <c r="F83" s="161"/>
      <c r="G83" s="187"/>
      <c r="H83" s="89">
        <f>F83*G83</f>
        <v>0</v>
      </c>
    </row>
    <row r="84" spans="1:8" ht="26.4" x14ac:dyDescent="0.25">
      <c r="A84" s="101" t="s">
        <v>6555</v>
      </c>
      <c r="B84" s="101" t="s">
        <v>6556</v>
      </c>
      <c r="C84" s="161"/>
      <c r="D84" s="159" t="s">
        <v>5834</v>
      </c>
      <c r="E84" s="27" t="s">
        <v>426</v>
      </c>
      <c r="F84" s="161"/>
      <c r="G84" s="187"/>
      <c r="H84" s="89">
        <f>F84*G84</f>
        <v>0</v>
      </c>
    </row>
    <row r="85" spans="1:8" x14ac:dyDescent="0.25">
      <c r="A85" s="101"/>
      <c r="B85" s="101"/>
      <c r="C85" s="161"/>
      <c r="D85" s="101"/>
      <c r="E85" s="120"/>
      <c r="F85" s="17"/>
      <c r="G85" s="15"/>
      <c r="H85" s="189"/>
    </row>
    <row r="86" spans="1:8" x14ac:dyDescent="0.25">
      <c r="A86" s="101"/>
      <c r="B86" s="101"/>
      <c r="C86" s="161"/>
      <c r="D86" s="101"/>
      <c r="E86" s="120"/>
      <c r="F86" s="17"/>
      <c r="G86" s="15"/>
      <c r="H86" s="189"/>
    </row>
    <row r="87" spans="1:8" x14ac:dyDescent="0.25">
      <c r="A87" s="64"/>
      <c r="B87" s="64"/>
      <c r="C87" s="161"/>
      <c r="D87" s="60"/>
      <c r="E87" s="17"/>
      <c r="F87" s="15"/>
      <c r="G87" s="15"/>
      <c r="H87" s="189"/>
    </row>
    <row r="88" spans="1:8" x14ac:dyDescent="0.25">
      <c r="A88" s="168" t="s">
        <v>34</v>
      </c>
      <c r="B88" s="168"/>
      <c r="C88" s="168"/>
      <c r="D88" s="168"/>
      <c r="E88" s="179"/>
      <c r="F88" s="183"/>
      <c r="G88" s="183"/>
      <c r="H88" s="174">
        <f>SUM(H5:H87)</f>
        <v>0</v>
      </c>
    </row>
    <row r="1048364" spans="5:5" x14ac:dyDescent="0.25">
      <c r="E104836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04C4C-54F6-42EE-B9BC-6CE5C6FA5BD5}">
  <dimension ref="A1:H1048346"/>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23.33203125" style="41" bestFit="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1336</v>
      </c>
      <c r="B1" s="40"/>
      <c r="C1" s="40"/>
      <c r="D1" s="40"/>
      <c r="E1" s="774" t="s">
        <v>1337</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47"/>
      <c r="B4" s="47"/>
      <c r="C4" s="162"/>
      <c r="D4" s="45"/>
      <c r="E4" s="6"/>
      <c r="F4" s="6"/>
      <c r="G4" s="5"/>
      <c r="H4" s="5"/>
    </row>
    <row r="5" spans="1:8" ht="26.4" hidden="1" x14ac:dyDescent="0.25">
      <c r="A5" s="192" t="s">
        <v>1338</v>
      </c>
      <c r="B5" s="192"/>
      <c r="C5" s="193"/>
      <c r="D5" s="159" t="s">
        <v>1339</v>
      </c>
      <c r="E5" s="17"/>
      <c r="F5" s="17"/>
      <c r="G5" s="15"/>
      <c r="H5" s="189"/>
    </row>
    <row r="6" spans="1:8" ht="15.6" hidden="1" x14ac:dyDescent="0.25">
      <c r="A6" s="192"/>
      <c r="B6" s="192" t="s">
        <v>1340</v>
      </c>
      <c r="C6" s="193"/>
      <c r="D6" s="101" t="s">
        <v>4408</v>
      </c>
      <c r="E6" s="120" t="s">
        <v>429</v>
      </c>
      <c r="F6" s="161"/>
      <c r="G6" s="187"/>
      <c r="H6" s="89">
        <f>F6*G6</f>
        <v>0</v>
      </c>
    </row>
    <row r="7" spans="1:8" ht="15.6" hidden="1" x14ac:dyDescent="0.25">
      <c r="A7" s="192"/>
      <c r="B7" s="192" t="s">
        <v>1341</v>
      </c>
      <c r="C7" s="193"/>
      <c r="D7" s="101" t="s">
        <v>4409</v>
      </c>
      <c r="E7" s="120" t="s">
        <v>429</v>
      </c>
      <c r="F7" s="161"/>
      <c r="G7" s="187"/>
      <c r="H7" s="89">
        <f>F7*G7</f>
        <v>0</v>
      </c>
    </row>
    <row r="8" spans="1:8" ht="15.6" hidden="1" x14ac:dyDescent="0.25">
      <c r="A8" s="192"/>
      <c r="B8" s="192" t="s">
        <v>1342</v>
      </c>
      <c r="C8" s="193"/>
      <c r="D8" s="101" t="s">
        <v>4410</v>
      </c>
      <c r="E8" s="120" t="s">
        <v>429</v>
      </c>
      <c r="F8" s="161"/>
      <c r="G8" s="187"/>
      <c r="H8" s="89">
        <f>F8*G8</f>
        <v>0</v>
      </c>
    </row>
    <row r="9" spans="1:8" ht="15.6" hidden="1" x14ac:dyDescent="0.25">
      <c r="A9" s="192"/>
      <c r="B9" s="192" t="s">
        <v>1343</v>
      </c>
      <c r="C9" s="193"/>
      <c r="D9" s="101" t="s">
        <v>4411</v>
      </c>
      <c r="E9" s="120" t="s">
        <v>429</v>
      </c>
      <c r="F9" s="161"/>
      <c r="G9" s="187"/>
      <c r="H9" s="89">
        <f>F9*G9</f>
        <v>0</v>
      </c>
    </row>
    <row r="10" spans="1:8" ht="15.6" hidden="1" x14ac:dyDescent="0.25">
      <c r="A10" s="192"/>
      <c r="B10" s="192" t="s">
        <v>1344</v>
      </c>
      <c r="C10" s="193"/>
      <c r="D10" s="101" t="s">
        <v>4412</v>
      </c>
      <c r="E10" s="120" t="s">
        <v>429</v>
      </c>
      <c r="F10" s="161"/>
      <c r="G10" s="187"/>
      <c r="H10" s="89">
        <f>F10*G10</f>
        <v>0</v>
      </c>
    </row>
    <row r="11" spans="1:8" ht="26.4" hidden="1" x14ac:dyDescent="0.25">
      <c r="A11" s="192" t="s">
        <v>1345</v>
      </c>
      <c r="B11" s="192"/>
      <c r="C11" s="193"/>
      <c r="D11" s="159" t="s">
        <v>1218</v>
      </c>
      <c r="E11" s="17"/>
      <c r="F11" s="17"/>
      <c r="G11" s="17"/>
      <c r="H11" s="190"/>
    </row>
    <row r="12" spans="1:8" ht="26.4" hidden="1" x14ac:dyDescent="0.25">
      <c r="A12" s="192"/>
      <c r="B12" s="192" t="s">
        <v>1346</v>
      </c>
      <c r="C12" s="193"/>
      <c r="D12" s="101" t="s">
        <v>1348</v>
      </c>
      <c r="E12" s="120" t="s">
        <v>425</v>
      </c>
      <c r="F12" s="17" t="s">
        <v>4222</v>
      </c>
      <c r="G12" s="17" t="s">
        <v>818</v>
      </c>
      <c r="H12" s="188"/>
    </row>
    <row r="13" spans="1:8" ht="26.4" hidden="1" x14ac:dyDescent="0.25">
      <c r="A13" s="192"/>
      <c r="B13" s="192" t="s">
        <v>1347</v>
      </c>
      <c r="C13" s="193"/>
      <c r="D13" s="101" t="s">
        <v>1349</v>
      </c>
      <c r="E13" s="120" t="s">
        <v>361</v>
      </c>
      <c r="F13" s="191">
        <f>H12</f>
        <v>0</v>
      </c>
      <c r="G13" s="195"/>
      <c r="H13" s="190">
        <f>F13*G13</f>
        <v>0</v>
      </c>
    </row>
    <row r="14" spans="1:8" ht="26.4" x14ac:dyDescent="0.25">
      <c r="A14" s="192" t="s">
        <v>1350</v>
      </c>
      <c r="B14" s="192"/>
      <c r="C14" s="193"/>
      <c r="D14" s="150" t="s">
        <v>1351</v>
      </c>
      <c r="E14" s="17"/>
      <c r="F14" s="17"/>
      <c r="G14" s="17"/>
      <c r="H14" s="190"/>
    </row>
    <row r="15" spans="1:8" ht="15.6" x14ac:dyDescent="0.25">
      <c r="A15" s="192"/>
      <c r="B15" s="192" t="s">
        <v>1352</v>
      </c>
      <c r="C15" s="193"/>
      <c r="D15" s="101" t="s">
        <v>1246</v>
      </c>
      <c r="E15" s="17" t="s">
        <v>124</v>
      </c>
      <c r="F15" s="161"/>
      <c r="G15" s="187"/>
      <c r="H15" s="89">
        <f>F15*G15</f>
        <v>0</v>
      </c>
    </row>
    <row r="16" spans="1:8" ht="15.6" hidden="1" x14ac:dyDescent="0.25">
      <c r="A16" s="192"/>
      <c r="B16" s="192" t="s">
        <v>1353</v>
      </c>
      <c r="C16" s="193"/>
      <c r="D16" s="101" t="s">
        <v>1247</v>
      </c>
      <c r="E16" s="17" t="s">
        <v>124</v>
      </c>
      <c r="F16" s="161"/>
      <c r="G16" s="187"/>
      <c r="H16" s="89">
        <f>F16*G16</f>
        <v>0</v>
      </c>
    </row>
    <row r="17" spans="1:8" ht="15.6" hidden="1" x14ac:dyDescent="0.25">
      <c r="A17" s="192"/>
      <c r="B17" s="192" t="s">
        <v>1354</v>
      </c>
      <c r="C17" s="193"/>
      <c r="D17" s="101" t="s">
        <v>1248</v>
      </c>
      <c r="E17" s="17" t="s">
        <v>124</v>
      </c>
      <c r="F17" s="161"/>
      <c r="G17" s="187"/>
      <c r="H17" s="89">
        <f>F17*G17</f>
        <v>0</v>
      </c>
    </row>
    <row r="18" spans="1:8" ht="15.6" hidden="1" x14ac:dyDescent="0.25">
      <c r="A18" s="192"/>
      <c r="B18" s="192" t="s">
        <v>1355</v>
      </c>
      <c r="C18" s="193"/>
      <c r="D18" s="101" t="s">
        <v>1249</v>
      </c>
      <c r="E18" s="17" t="s">
        <v>124</v>
      </c>
      <c r="F18" s="161"/>
      <c r="G18" s="187"/>
      <c r="H18" s="89">
        <f>F18*G18</f>
        <v>0</v>
      </c>
    </row>
    <row r="19" spans="1:8" ht="15.6" hidden="1" x14ac:dyDescent="0.25">
      <c r="A19" s="192"/>
      <c r="B19" s="192" t="s">
        <v>1356</v>
      </c>
      <c r="C19" s="193"/>
      <c r="D19" s="101" t="s">
        <v>1250</v>
      </c>
      <c r="E19" s="17" t="s">
        <v>124</v>
      </c>
      <c r="F19" s="161"/>
      <c r="G19" s="187"/>
      <c r="H19" s="89">
        <f>F19*G19</f>
        <v>0</v>
      </c>
    </row>
    <row r="20" spans="1:8" ht="26.4" hidden="1" x14ac:dyDescent="0.25">
      <c r="A20" s="192" t="s">
        <v>1357</v>
      </c>
      <c r="B20" s="192"/>
      <c r="C20" s="193"/>
      <c r="D20" s="150" t="s">
        <v>1358</v>
      </c>
      <c r="E20" s="17"/>
      <c r="F20" s="17"/>
      <c r="G20" s="17"/>
      <c r="H20" s="190"/>
    </row>
    <row r="21" spans="1:8" ht="15.6" hidden="1" x14ac:dyDescent="0.25">
      <c r="A21" s="192"/>
      <c r="B21" s="192" t="s">
        <v>1359</v>
      </c>
      <c r="C21" s="193"/>
      <c r="D21" s="101" t="s">
        <v>1246</v>
      </c>
      <c r="E21" s="17" t="s">
        <v>124</v>
      </c>
      <c r="F21" s="161"/>
      <c r="G21" s="187"/>
      <c r="H21" s="89">
        <f>F21*G21</f>
        <v>0</v>
      </c>
    </row>
    <row r="22" spans="1:8" ht="15.6" hidden="1" x14ac:dyDescent="0.25">
      <c r="A22" s="101"/>
      <c r="B22" s="101" t="s">
        <v>1360</v>
      </c>
      <c r="C22" s="161"/>
      <c r="D22" s="101" t="s">
        <v>1247</v>
      </c>
      <c r="E22" s="17" t="s">
        <v>124</v>
      </c>
      <c r="F22" s="161"/>
      <c r="G22" s="187"/>
      <c r="H22" s="89">
        <f>F22*G22</f>
        <v>0</v>
      </c>
    </row>
    <row r="23" spans="1:8" ht="15.6" hidden="1" x14ac:dyDescent="0.25">
      <c r="A23" s="101"/>
      <c r="B23" s="101" t="s">
        <v>1361</v>
      </c>
      <c r="C23" s="161"/>
      <c r="D23" s="101" t="s">
        <v>1248</v>
      </c>
      <c r="E23" s="17" t="s">
        <v>124</v>
      </c>
      <c r="F23" s="161"/>
      <c r="G23" s="187"/>
      <c r="H23" s="89">
        <f>F23*G23</f>
        <v>0</v>
      </c>
    </row>
    <row r="24" spans="1:8" ht="15.6" hidden="1" x14ac:dyDescent="0.25">
      <c r="A24" s="101"/>
      <c r="B24" s="101" t="s">
        <v>1362</v>
      </c>
      <c r="C24" s="161"/>
      <c r="D24" s="101" t="s">
        <v>1249</v>
      </c>
      <c r="E24" s="17" t="s">
        <v>124</v>
      </c>
      <c r="F24" s="161"/>
      <c r="G24" s="187"/>
      <c r="H24" s="89">
        <f>F24*G24</f>
        <v>0</v>
      </c>
    </row>
    <row r="25" spans="1:8" ht="15.6" hidden="1" x14ac:dyDescent="0.25">
      <c r="A25" s="101"/>
      <c r="B25" s="101" t="s">
        <v>1363</v>
      </c>
      <c r="C25" s="161"/>
      <c r="D25" s="101" t="s">
        <v>1250</v>
      </c>
      <c r="E25" s="17" t="s">
        <v>124</v>
      </c>
      <c r="F25" s="161"/>
      <c r="G25" s="187"/>
      <c r="H25" s="89">
        <f>F25*G25</f>
        <v>0</v>
      </c>
    </row>
    <row r="26" spans="1:8" ht="26.4" hidden="1" x14ac:dyDescent="0.25">
      <c r="A26" s="101" t="s">
        <v>1364</v>
      </c>
      <c r="B26" s="101"/>
      <c r="C26" s="161"/>
      <c r="D26" s="150" t="s">
        <v>1365</v>
      </c>
      <c r="E26" s="17"/>
      <c r="F26" s="17"/>
      <c r="G26" s="17"/>
      <c r="H26" s="190"/>
    </row>
    <row r="27" spans="1:8" ht="15.6" hidden="1" x14ac:dyDescent="0.25">
      <c r="A27" s="101"/>
      <c r="B27" s="101" t="s">
        <v>1366</v>
      </c>
      <c r="C27" s="161"/>
      <c r="D27" s="101" t="s">
        <v>1246</v>
      </c>
      <c r="E27" s="17" t="s">
        <v>124</v>
      </c>
      <c r="F27" s="161"/>
      <c r="G27" s="187"/>
      <c r="H27" s="89">
        <f>F27*G27</f>
        <v>0</v>
      </c>
    </row>
    <row r="28" spans="1:8" ht="15.6" hidden="1" x14ac:dyDescent="0.25">
      <c r="A28" s="101"/>
      <c r="B28" s="101" t="s">
        <v>1367</v>
      </c>
      <c r="C28" s="161"/>
      <c r="D28" s="101" t="s">
        <v>1247</v>
      </c>
      <c r="E28" s="17" t="s">
        <v>124</v>
      </c>
      <c r="F28" s="161"/>
      <c r="G28" s="187"/>
      <c r="H28" s="89">
        <f>F28*G28</f>
        <v>0</v>
      </c>
    </row>
    <row r="29" spans="1:8" ht="15.6" hidden="1" x14ac:dyDescent="0.25">
      <c r="A29" s="101"/>
      <c r="B29" s="101" t="s">
        <v>1368</v>
      </c>
      <c r="C29" s="161"/>
      <c r="D29" s="101" t="s">
        <v>1248</v>
      </c>
      <c r="E29" s="17" t="s">
        <v>124</v>
      </c>
      <c r="F29" s="161"/>
      <c r="G29" s="187"/>
      <c r="H29" s="89">
        <f>F29*G29</f>
        <v>0</v>
      </c>
    </row>
    <row r="30" spans="1:8" ht="15.6" hidden="1" x14ac:dyDescent="0.25">
      <c r="A30" s="101"/>
      <c r="B30" s="101" t="s">
        <v>1369</v>
      </c>
      <c r="C30" s="161"/>
      <c r="D30" s="101" t="s">
        <v>1249</v>
      </c>
      <c r="E30" s="17" t="s">
        <v>124</v>
      </c>
      <c r="F30" s="161"/>
      <c r="G30" s="187"/>
      <c r="H30" s="89">
        <f>F30*G30</f>
        <v>0</v>
      </c>
    </row>
    <row r="31" spans="1:8" ht="15.6" hidden="1" x14ac:dyDescent="0.25">
      <c r="A31" s="101"/>
      <c r="B31" s="101" t="s">
        <v>1370</v>
      </c>
      <c r="C31" s="161"/>
      <c r="D31" s="101" t="s">
        <v>1250</v>
      </c>
      <c r="E31" s="17" t="s">
        <v>124</v>
      </c>
      <c r="F31" s="161"/>
      <c r="G31" s="187"/>
      <c r="H31" s="89">
        <f>F31*G31</f>
        <v>0</v>
      </c>
    </row>
    <row r="32" spans="1:8" x14ac:dyDescent="0.25">
      <c r="A32" s="101" t="s">
        <v>1371</v>
      </c>
      <c r="B32" s="101"/>
      <c r="C32" s="161"/>
      <c r="D32" s="150" t="s">
        <v>1372</v>
      </c>
      <c r="E32" s="17"/>
      <c r="F32" s="17"/>
      <c r="G32" s="17"/>
      <c r="H32" s="89"/>
    </row>
    <row r="33" spans="1:8" ht="15.6" x14ac:dyDescent="0.25">
      <c r="A33" s="101"/>
      <c r="B33" s="101" t="s">
        <v>1373</v>
      </c>
      <c r="C33" s="161"/>
      <c r="D33" s="101" t="s">
        <v>1246</v>
      </c>
      <c r="E33" s="17" t="s">
        <v>124</v>
      </c>
      <c r="F33" s="161"/>
      <c r="G33" s="187"/>
      <c r="H33" s="89">
        <f>F33*G33</f>
        <v>0</v>
      </c>
    </row>
    <row r="34" spans="1:8" ht="15.6" x14ac:dyDescent="0.25">
      <c r="A34" s="101"/>
      <c r="B34" s="101" t="s">
        <v>1374</v>
      </c>
      <c r="C34" s="161"/>
      <c r="D34" s="101" t="s">
        <v>1247</v>
      </c>
      <c r="E34" s="17" t="s">
        <v>124</v>
      </c>
      <c r="F34" s="161"/>
      <c r="G34" s="187"/>
      <c r="H34" s="89">
        <f>F34*G34</f>
        <v>0</v>
      </c>
    </row>
    <row r="35" spans="1:8" ht="15.6" x14ac:dyDescent="0.25">
      <c r="A35" s="101"/>
      <c r="B35" s="101" t="s">
        <v>1375</v>
      </c>
      <c r="C35" s="161"/>
      <c r="D35" s="101" t="s">
        <v>1248</v>
      </c>
      <c r="E35" s="17" t="s">
        <v>124</v>
      </c>
      <c r="F35" s="161"/>
      <c r="G35" s="187"/>
      <c r="H35" s="89">
        <f>F35*G35</f>
        <v>0</v>
      </c>
    </row>
    <row r="36" spans="1:8" ht="15.6" hidden="1" x14ac:dyDescent="0.25">
      <c r="A36" s="101"/>
      <c r="B36" s="101" t="s">
        <v>1376</v>
      </c>
      <c r="C36" s="161"/>
      <c r="D36" s="101" t="s">
        <v>1249</v>
      </c>
      <c r="E36" s="17" t="s">
        <v>124</v>
      </c>
      <c r="F36" s="161"/>
      <c r="G36" s="187"/>
      <c r="H36" s="89">
        <f>F36*G36</f>
        <v>0</v>
      </c>
    </row>
    <row r="37" spans="1:8" ht="15.6" x14ac:dyDescent="0.25">
      <c r="A37" s="101"/>
      <c r="B37" s="101" t="s">
        <v>1377</v>
      </c>
      <c r="C37" s="161"/>
      <c r="D37" s="101" t="s">
        <v>1250</v>
      </c>
      <c r="E37" s="17" t="s">
        <v>124</v>
      </c>
      <c r="F37" s="161"/>
      <c r="G37" s="187"/>
      <c r="H37" s="89">
        <f>F37*G37</f>
        <v>0</v>
      </c>
    </row>
    <row r="38" spans="1:8" ht="26.4" hidden="1" x14ac:dyDescent="0.25">
      <c r="A38" s="101" t="s">
        <v>1378</v>
      </c>
      <c r="B38" s="101"/>
      <c r="C38" s="161"/>
      <c r="D38" s="150" t="s">
        <v>1379</v>
      </c>
      <c r="E38" s="17"/>
      <c r="F38" s="17"/>
      <c r="G38" s="17"/>
      <c r="H38" s="190"/>
    </row>
    <row r="39" spans="1:8" ht="15.6" hidden="1" x14ac:dyDescent="0.25">
      <c r="A39" s="101"/>
      <c r="B39" s="101" t="s">
        <v>1380</v>
      </c>
      <c r="C39" s="161"/>
      <c r="D39" s="64" t="s">
        <v>4284</v>
      </c>
      <c r="E39" s="17" t="s">
        <v>124</v>
      </c>
      <c r="F39" s="161"/>
      <c r="G39" s="187"/>
      <c r="H39" s="89">
        <f>F39*G39</f>
        <v>0</v>
      </c>
    </row>
    <row r="40" spans="1:8" ht="15.6" hidden="1" x14ac:dyDescent="0.25">
      <c r="A40" s="101"/>
      <c r="B40" s="101" t="s">
        <v>1381</v>
      </c>
      <c r="C40" s="161"/>
      <c r="D40" s="64" t="s">
        <v>4285</v>
      </c>
      <c r="E40" s="17" t="s">
        <v>124</v>
      </c>
      <c r="F40" s="161"/>
      <c r="G40" s="187"/>
      <c r="H40" s="89">
        <f>F40*G40</f>
        <v>0</v>
      </c>
    </row>
    <row r="41" spans="1:8" ht="39.6" x14ac:dyDescent="0.25">
      <c r="A41" s="101" t="s">
        <v>1382</v>
      </c>
      <c r="B41" s="101"/>
      <c r="C41" s="161"/>
      <c r="D41" s="150" t="s">
        <v>1383</v>
      </c>
      <c r="E41" s="17"/>
      <c r="F41" s="17"/>
      <c r="G41" s="17"/>
      <c r="H41" s="190"/>
    </row>
    <row r="42" spans="1:8" ht="26.4" x14ac:dyDescent="0.25">
      <c r="A42" s="101"/>
      <c r="B42" s="101" t="s">
        <v>1384</v>
      </c>
      <c r="C42" s="161"/>
      <c r="D42" s="101" t="s">
        <v>1389</v>
      </c>
      <c r="E42" s="17" t="s">
        <v>124</v>
      </c>
      <c r="F42" s="161"/>
      <c r="G42" s="187"/>
      <c r="H42" s="89">
        <f>F42*G42</f>
        <v>0</v>
      </c>
    </row>
    <row r="43" spans="1:8" ht="15.6" x14ac:dyDescent="0.25">
      <c r="A43" s="101"/>
      <c r="B43" s="101" t="s">
        <v>1385</v>
      </c>
      <c r="C43" s="161"/>
      <c r="D43" s="101" t="s">
        <v>1390</v>
      </c>
      <c r="E43" s="17" t="s">
        <v>124</v>
      </c>
      <c r="F43" s="161"/>
      <c r="G43" s="187"/>
      <c r="H43" s="89">
        <f>F43*G43</f>
        <v>0</v>
      </c>
    </row>
    <row r="44" spans="1:8" ht="15.6" hidden="1" x14ac:dyDescent="0.25">
      <c r="A44" s="101"/>
      <c r="B44" s="101" t="s">
        <v>1386</v>
      </c>
      <c r="C44" s="161"/>
      <c r="D44" s="101" t="s">
        <v>1391</v>
      </c>
      <c r="E44" s="17" t="s">
        <v>124</v>
      </c>
      <c r="F44" s="161"/>
      <c r="G44" s="187"/>
      <c r="H44" s="89">
        <f>F44*G44</f>
        <v>0</v>
      </c>
    </row>
    <row r="45" spans="1:8" ht="15.6" hidden="1" x14ac:dyDescent="0.25">
      <c r="A45" s="101"/>
      <c r="B45" s="101" t="s">
        <v>1387</v>
      </c>
      <c r="C45" s="161"/>
      <c r="D45" s="101" t="s">
        <v>1249</v>
      </c>
      <c r="E45" s="17" t="s">
        <v>124</v>
      </c>
      <c r="F45" s="161"/>
      <c r="G45" s="187"/>
      <c r="H45" s="89">
        <f>F45*G45</f>
        <v>0</v>
      </c>
    </row>
    <row r="46" spans="1:8" ht="15.6" hidden="1" x14ac:dyDescent="0.25">
      <c r="A46" s="101"/>
      <c r="B46" s="101" t="s">
        <v>1388</v>
      </c>
      <c r="C46" s="161"/>
      <c r="D46" s="101" t="s">
        <v>1250</v>
      </c>
      <c r="E46" s="17" t="s">
        <v>124</v>
      </c>
      <c r="F46" s="161"/>
      <c r="G46" s="187"/>
      <c r="H46" s="89">
        <f>F46*G46</f>
        <v>0</v>
      </c>
    </row>
    <row r="47" spans="1:8" ht="39.6" x14ac:dyDescent="0.25">
      <c r="A47" s="101" t="s">
        <v>1392</v>
      </c>
      <c r="B47" s="101"/>
      <c r="C47" s="161"/>
      <c r="D47" s="150" t="s">
        <v>1393</v>
      </c>
      <c r="E47" s="17"/>
      <c r="F47" s="17"/>
      <c r="G47" s="17"/>
      <c r="H47" s="190"/>
    </row>
    <row r="48" spans="1:8" ht="26.4" x14ac:dyDescent="0.25">
      <c r="A48" s="101"/>
      <c r="B48" s="101" t="s">
        <v>1394</v>
      </c>
      <c r="C48" s="161"/>
      <c r="D48" s="101" t="s">
        <v>1389</v>
      </c>
      <c r="E48" s="17" t="s">
        <v>124</v>
      </c>
      <c r="F48" s="161"/>
      <c r="G48" s="187"/>
      <c r="H48" s="89">
        <f>F48*G48</f>
        <v>0</v>
      </c>
    </row>
    <row r="49" spans="1:8" ht="15.6" x14ac:dyDescent="0.25">
      <c r="A49" s="101"/>
      <c r="B49" s="101" t="s">
        <v>1395</v>
      </c>
      <c r="C49" s="161"/>
      <c r="D49" s="101" t="s">
        <v>1390</v>
      </c>
      <c r="E49" s="17" t="s">
        <v>124</v>
      </c>
      <c r="F49" s="161"/>
      <c r="G49" s="187"/>
      <c r="H49" s="89">
        <f>F49*G49</f>
        <v>0</v>
      </c>
    </row>
    <row r="50" spans="1:8" ht="15.6" hidden="1" x14ac:dyDescent="0.25">
      <c r="A50" s="101"/>
      <c r="B50" s="101" t="s">
        <v>1396</v>
      </c>
      <c r="C50" s="161"/>
      <c r="D50" s="101" t="s">
        <v>1391</v>
      </c>
      <c r="E50" s="17" t="s">
        <v>124</v>
      </c>
      <c r="F50" s="161"/>
      <c r="G50" s="187"/>
      <c r="H50" s="89">
        <f>F50*G50</f>
        <v>0</v>
      </c>
    </row>
    <row r="51" spans="1:8" ht="15.6" hidden="1" x14ac:dyDescent="0.25">
      <c r="A51" s="101"/>
      <c r="B51" s="101" t="s">
        <v>1397</v>
      </c>
      <c r="C51" s="161"/>
      <c r="D51" s="101" t="s">
        <v>1249</v>
      </c>
      <c r="E51" s="17" t="s">
        <v>124</v>
      </c>
      <c r="F51" s="161"/>
      <c r="G51" s="187"/>
      <c r="H51" s="89">
        <f>F51*G51</f>
        <v>0</v>
      </c>
    </row>
    <row r="52" spans="1:8" ht="15.6" hidden="1" x14ac:dyDescent="0.25">
      <c r="A52" s="101"/>
      <c r="B52" s="101" t="s">
        <v>1398</v>
      </c>
      <c r="C52" s="161"/>
      <c r="D52" s="101" t="s">
        <v>1250</v>
      </c>
      <c r="E52" s="17" t="s">
        <v>124</v>
      </c>
      <c r="F52" s="161"/>
      <c r="G52" s="187"/>
      <c r="H52" s="89">
        <f>F52*G52</f>
        <v>0</v>
      </c>
    </row>
    <row r="53" spans="1:8" ht="26.4" x14ac:dyDescent="0.25">
      <c r="A53" s="101" t="s">
        <v>1399</v>
      </c>
      <c r="B53" s="101"/>
      <c r="C53" s="161"/>
      <c r="D53" s="150" t="s">
        <v>1400</v>
      </c>
      <c r="E53" s="17"/>
      <c r="F53" s="17"/>
      <c r="G53" s="17"/>
      <c r="H53" s="190"/>
    </row>
    <row r="54" spans="1:8" ht="15.6" x14ac:dyDescent="0.25">
      <c r="A54" s="101"/>
      <c r="B54" s="101" t="s">
        <v>1401</v>
      </c>
      <c r="C54" s="161"/>
      <c r="D54" s="101" t="s">
        <v>1404</v>
      </c>
      <c r="E54" s="17" t="s">
        <v>124</v>
      </c>
      <c r="F54" s="161"/>
      <c r="G54" s="187"/>
      <c r="H54" s="89">
        <f>F54*G54</f>
        <v>0</v>
      </c>
    </row>
    <row r="55" spans="1:8" ht="15.6" hidden="1" x14ac:dyDescent="0.25">
      <c r="A55" s="101"/>
      <c r="B55" s="101" t="s">
        <v>1402</v>
      </c>
      <c r="C55" s="161"/>
      <c r="D55" s="101" t="s">
        <v>4286</v>
      </c>
      <c r="E55" s="17" t="s">
        <v>124</v>
      </c>
      <c r="F55" s="161"/>
      <c r="G55" s="187"/>
      <c r="H55" s="89">
        <f>F55*G55</f>
        <v>0</v>
      </c>
    </row>
    <row r="56" spans="1:8" ht="15.6" hidden="1" x14ac:dyDescent="0.25">
      <c r="A56" s="101"/>
      <c r="B56" s="101" t="s">
        <v>1403</v>
      </c>
      <c r="C56" s="161"/>
      <c r="D56" s="101" t="s">
        <v>4652</v>
      </c>
      <c r="E56" s="17" t="s">
        <v>124</v>
      </c>
      <c r="F56" s="161"/>
      <c r="G56" s="187"/>
      <c r="H56" s="89">
        <f>F56*G56</f>
        <v>0</v>
      </c>
    </row>
    <row r="57" spans="1:8" ht="15.6" hidden="1" x14ac:dyDescent="0.25">
      <c r="A57" s="101"/>
      <c r="B57" s="101" t="s">
        <v>4651</v>
      </c>
      <c r="C57" s="161"/>
      <c r="D57" s="101" t="s">
        <v>1405</v>
      </c>
      <c r="E57" s="17" t="s">
        <v>124</v>
      </c>
      <c r="F57" s="161"/>
      <c r="G57" s="187"/>
      <c r="H57" s="89">
        <f>F57*G57</f>
        <v>0</v>
      </c>
    </row>
    <row r="58" spans="1:8" ht="15.6" x14ac:dyDescent="0.25">
      <c r="A58" s="101" t="s">
        <v>1406</v>
      </c>
      <c r="B58" s="101"/>
      <c r="C58" s="161"/>
      <c r="D58" s="159" t="s">
        <v>1282</v>
      </c>
      <c r="E58" s="17" t="s">
        <v>124</v>
      </c>
      <c r="F58" s="161"/>
      <c r="G58" s="187"/>
      <c r="H58" s="89">
        <f>F58*G58</f>
        <v>0</v>
      </c>
    </row>
    <row r="59" spans="1:8" x14ac:dyDescent="0.25">
      <c r="A59" s="101" t="s">
        <v>1407</v>
      </c>
      <c r="B59" s="101"/>
      <c r="C59" s="161"/>
      <c r="D59" s="150" t="s">
        <v>1408</v>
      </c>
      <c r="E59" s="17"/>
      <c r="F59" s="17"/>
      <c r="G59" s="17"/>
      <c r="H59" s="190"/>
    </row>
    <row r="60" spans="1:8" x14ac:dyDescent="0.25">
      <c r="A60" s="101"/>
      <c r="B60" s="101" t="s">
        <v>1409</v>
      </c>
      <c r="C60" s="161"/>
      <c r="D60" s="101" t="s">
        <v>1412</v>
      </c>
      <c r="E60" s="17"/>
      <c r="F60" s="17"/>
      <c r="G60" s="17"/>
      <c r="H60" s="190"/>
    </row>
    <row r="61" spans="1:8" ht="26.4" x14ac:dyDescent="0.25">
      <c r="A61" s="101"/>
      <c r="B61" s="101"/>
      <c r="C61" s="161" t="s">
        <v>37</v>
      </c>
      <c r="D61" s="101" t="s">
        <v>1413</v>
      </c>
      <c r="E61" s="17" t="s">
        <v>2269</v>
      </c>
      <c r="F61" s="161"/>
      <c r="G61" s="187"/>
      <c r="H61" s="89">
        <f t="shared" ref="H61:H66" si="0">F61*G61</f>
        <v>0</v>
      </c>
    </row>
    <row r="62" spans="1:8" ht="26.4" hidden="1" x14ac:dyDescent="0.25">
      <c r="A62" s="101"/>
      <c r="B62" s="101"/>
      <c r="C62" s="161" t="s">
        <v>39</v>
      </c>
      <c r="D62" s="101" t="s">
        <v>1414</v>
      </c>
      <c r="E62" s="17" t="s">
        <v>2269</v>
      </c>
      <c r="F62" s="161"/>
      <c r="G62" s="187"/>
      <c r="H62" s="89">
        <f t="shared" si="0"/>
        <v>0</v>
      </c>
    </row>
    <row r="63" spans="1:8" ht="26.4" hidden="1" x14ac:dyDescent="0.25">
      <c r="A63" s="101"/>
      <c r="B63" s="101"/>
      <c r="C63" s="161" t="s">
        <v>59</v>
      </c>
      <c r="D63" s="101" t="s">
        <v>76</v>
      </c>
      <c r="E63" s="17" t="s">
        <v>2269</v>
      </c>
      <c r="F63" s="161"/>
      <c r="G63" s="187"/>
      <c r="H63" s="89">
        <f t="shared" si="0"/>
        <v>0</v>
      </c>
    </row>
    <row r="64" spans="1:8" ht="26.4" hidden="1" x14ac:dyDescent="0.25">
      <c r="A64" s="101"/>
      <c r="B64" s="101"/>
      <c r="C64" s="161" t="s">
        <v>42</v>
      </c>
      <c r="D64" s="101" t="s">
        <v>1415</v>
      </c>
      <c r="E64" s="17" t="s">
        <v>2269</v>
      </c>
      <c r="F64" s="161"/>
      <c r="G64" s="187"/>
      <c r="H64" s="89">
        <f t="shared" si="0"/>
        <v>0</v>
      </c>
    </row>
    <row r="65" spans="1:8" ht="15.6" hidden="1" x14ac:dyDescent="0.25">
      <c r="A65" s="101"/>
      <c r="B65" s="101" t="s">
        <v>1410</v>
      </c>
      <c r="C65" s="161"/>
      <c r="D65" s="101" t="s">
        <v>1416</v>
      </c>
      <c r="E65" s="17" t="s">
        <v>2269</v>
      </c>
      <c r="F65" s="161"/>
      <c r="G65" s="187"/>
      <c r="H65" s="89">
        <f t="shared" si="0"/>
        <v>0</v>
      </c>
    </row>
    <row r="66" spans="1:8" ht="26.4" hidden="1" x14ac:dyDescent="0.25">
      <c r="A66" s="101"/>
      <c r="B66" s="101" t="s">
        <v>1411</v>
      </c>
      <c r="C66" s="161"/>
      <c r="D66" s="101" t="s">
        <v>1417</v>
      </c>
      <c r="E66" s="17" t="s">
        <v>2269</v>
      </c>
      <c r="F66" s="161"/>
      <c r="G66" s="187"/>
      <c r="H66" s="89">
        <f t="shared" si="0"/>
        <v>0</v>
      </c>
    </row>
    <row r="67" spans="1:8" x14ac:dyDescent="0.25">
      <c r="A67" s="101"/>
      <c r="B67" s="101"/>
      <c r="C67" s="161"/>
      <c r="D67" s="101"/>
      <c r="E67" s="120"/>
      <c r="F67" s="17"/>
      <c r="G67" s="15"/>
      <c r="H67" s="190"/>
    </row>
    <row r="68" spans="1:8" x14ac:dyDescent="0.25">
      <c r="A68" s="101"/>
      <c r="B68" s="101"/>
      <c r="C68" s="161"/>
      <c r="D68" s="101"/>
      <c r="E68" s="120"/>
      <c r="F68" s="17"/>
      <c r="G68" s="15"/>
      <c r="H68" s="190"/>
    </row>
    <row r="69" spans="1:8" x14ac:dyDescent="0.25">
      <c r="A69" s="64"/>
      <c r="B69" s="64"/>
      <c r="C69" s="161"/>
      <c r="D69" s="60"/>
      <c r="E69" s="17"/>
      <c r="F69" s="15"/>
      <c r="G69" s="15"/>
      <c r="H69" s="190"/>
    </row>
    <row r="70" spans="1:8" x14ac:dyDescent="0.25">
      <c r="A70" s="168" t="s">
        <v>34</v>
      </c>
      <c r="B70" s="168"/>
      <c r="C70" s="168"/>
      <c r="D70" s="168"/>
      <c r="E70" s="179"/>
      <c r="F70" s="183"/>
      <c r="G70" s="183"/>
      <c r="H70" s="174">
        <f>SUM(H5:H69)</f>
        <v>0</v>
      </c>
    </row>
    <row r="1048346" spans="5:5" x14ac:dyDescent="0.25">
      <c r="E104834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9B5BD-9C14-4189-9223-25FC04FAAC2E}">
  <dimension ref="A1:I104839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3.6640625" style="41" customWidth="1"/>
    <col min="5" max="5" width="40.6640625" style="41" customWidth="1"/>
    <col min="6" max="6" width="23.3320312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1418</v>
      </c>
      <c r="B1" s="40"/>
      <c r="C1" s="40"/>
      <c r="D1" s="40"/>
      <c r="E1" s="40"/>
      <c r="F1" s="774" t="s">
        <v>1419</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5"/>
      <c r="I3" s="5"/>
    </row>
    <row r="4" spans="1:9" x14ac:dyDescent="0.25">
      <c r="A4" s="47"/>
      <c r="B4" s="47"/>
      <c r="C4" s="162"/>
      <c r="D4" s="162"/>
      <c r="E4" s="194"/>
      <c r="F4" s="6"/>
      <c r="G4" s="6"/>
      <c r="H4" s="5"/>
      <c r="I4" s="5"/>
    </row>
    <row r="5" spans="1:9" hidden="1" x14ac:dyDescent="0.25">
      <c r="A5" s="192" t="s">
        <v>1420</v>
      </c>
      <c r="B5" s="192"/>
      <c r="C5" s="193"/>
      <c r="D5" s="193"/>
      <c r="E5" s="150" t="s">
        <v>1421</v>
      </c>
      <c r="F5" s="17"/>
      <c r="G5" s="17"/>
      <c r="H5" s="15"/>
      <c r="I5" s="189"/>
    </row>
    <row r="6" spans="1:9" ht="26.4" hidden="1" x14ac:dyDescent="0.25">
      <c r="A6" s="192"/>
      <c r="B6" s="192" t="s">
        <v>1422</v>
      </c>
      <c r="C6" s="193"/>
      <c r="D6" s="193"/>
      <c r="E6" s="101" t="s">
        <v>4653</v>
      </c>
      <c r="F6" s="120" t="s">
        <v>425</v>
      </c>
      <c r="G6" s="17" t="s">
        <v>4222</v>
      </c>
      <c r="H6" s="17" t="s">
        <v>818</v>
      </c>
      <c r="I6" s="188"/>
    </row>
    <row r="7" spans="1:9" ht="26.4" hidden="1" x14ac:dyDescent="0.25">
      <c r="A7" s="192"/>
      <c r="B7" s="192" t="s">
        <v>1423</v>
      </c>
      <c r="C7" s="193"/>
      <c r="D7" s="193"/>
      <c r="E7" s="101" t="s">
        <v>1424</v>
      </c>
      <c r="F7" s="120" t="s">
        <v>361</v>
      </c>
      <c r="G7" s="191">
        <f>I6</f>
        <v>0</v>
      </c>
      <c r="H7" s="195"/>
      <c r="I7" s="190">
        <f>G7*H7</f>
        <v>0</v>
      </c>
    </row>
    <row r="8" spans="1:9" hidden="1" x14ac:dyDescent="0.25">
      <c r="A8" s="192" t="s">
        <v>1425</v>
      </c>
      <c r="B8" s="192"/>
      <c r="C8" s="193"/>
      <c r="D8" s="193"/>
      <c r="E8" s="150" t="s">
        <v>1426</v>
      </c>
      <c r="F8" s="120"/>
      <c r="G8" s="17"/>
      <c r="H8" s="17"/>
      <c r="I8" s="190"/>
    </row>
    <row r="9" spans="1:9" hidden="1" x14ac:dyDescent="0.25">
      <c r="A9" s="192"/>
      <c r="B9" s="192" t="s">
        <v>1427</v>
      </c>
      <c r="C9" s="193"/>
      <c r="D9" s="193"/>
      <c r="E9" s="101" t="s">
        <v>1429</v>
      </c>
      <c r="F9" s="120" t="s">
        <v>425</v>
      </c>
      <c r="G9" s="17" t="s">
        <v>4222</v>
      </c>
      <c r="H9" s="17" t="s">
        <v>818</v>
      </c>
      <c r="I9" s="188"/>
    </row>
    <row r="10" spans="1:9" ht="26.4" hidden="1" x14ac:dyDescent="0.25">
      <c r="A10" s="192"/>
      <c r="B10" s="192" t="s">
        <v>1428</v>
      </c>
      <c r="C10" s="193"/>
      <c r="D10" s="193"/>
      <c r="E10" s="101" t="s">
        <v>4654</v>
      </c>
      <c r="F10" s="120" t="s">
        <v>361</v>
      </c>
      <c r="G10" s="191">
        <f>I9</f>
        <v>0</v>
      </c>
      <c r="H10" s="195"/>
      <c r="I10" s="190">
        <f>G10*H10</f>
        <v>0</v>
      </c>
    </row>
    <row r="11" spans="1:9" ht="26.4" x14ac:dyDescent="0.25">
      <c r="A11" s="192" t="s">
        <v>1430</v>
      </c>
      <c r="B11" s="192"/>
      <c r="C11" s="193"/>
      <c r="D11" s="193"/>
      <c r="E11" s="150" t="s">
        <v>4287</v>
      </c>
      <c r="F11" s="17" t="s">
        <v>2269</v>
      </c>
      <c r="G11" s="161"/>
      <c r="H11" s="187"/>
      <c r="I11" s="89">
        <f>G11*H11</f>
        <v>0</v>
      </c>
    </row>
    <row r="12" spans="1:9" ht="26.4" x14ac:dyDescent="0.25">
      <c r="A12" s="192" t="s">
        <v>1431</v>
      </c>
      <c r="B12" s="192"/>
      <c r="C12" s="193"/>
      <c r="D12" s="193"/>
      <c r="E12" s="159" t="s">
        <v>1432</v>
      </c>
      <c r="F12" s="120"/>
      <c r="G12" s="17"/>
      <c r="H12" s="191"/>
      <c r="I12" s="190"/>
    </row>
    <row r="13" spans="1:9" x14ac:dyDescent="0.25">
      <c r="A13" s="192"/>
      <c r="B13" s="192" t="s">
        <v>1433</v>
      </c>
      <c r="C13" s="193"/>
      <c r="D13" s="193"/>
      <c r="E13" s="160" t="s">
        <v>4655</v>
      </c>
      <c r="F13" s="120"/>
      <c r="G13" s="17"/>
      <c r="H13" s="191"/>
      <c r="I13" s="190"/>
    </row>
    <row r="14" spans="1:9" ht="26.4" x14ac:dyDescent="0.25">
      <c r="A14" s="192"/>
      <c r="B14" s="192"/>
      <c r="C14" s="161" t="s">
        <v>37</v>
      </c>
      <c r="D14" s="161"/>
      <c r="E14" s="101" t="s">
        <v>4288</v>
      </c>
      <c r="F14" s="17" t="s">
        <v>136</v>
      </c>
      <c r="G14" s="161"/>
      <c r="H14" s="187"/>
      <c r="I14" s="89">
        <f>G14*H14</f>
        <v>0</v>
      </c>
    </row>
    <row r="15" spans="1:9" ht="26.4" x14ac:dyDescent="0.25">
      <c r="A15" s="192"/>
      <c r="B15" s="192"/>
      <c r="C15" s="161" t="s">
        <v>39</v>
      </c>
      <c r="D15" s="161"/>
      <c r="E15" s="101" t="s">
        <v>4289</v>
      </c>
      <c r="F15" s="17" t="s">
        <v>136</v>
      </c>
      <c r="G15" s="161"/>
      <c r="H15" s="187"/>
      <c r="I15" s="89">
        <f>G15*H15</f>
        <v>0</v>
      </c>
    </row>
    <row r="16" spans="1:9" ht="26.4" hidden="1" x14ac:dyDescent="0.25">
      <c r="A16" s="192"/>
      <c r="B16" s="192"/>
      <c r="C16" s="161" t="s">
        <v>59</v>
      </c>
      <c r="D16" s="161"/>
      <c r="E16" s="160" t="s">
        <v>4298</v>
      </c>
      <c r="F16" s="272"/>
      <c r="G16" s="161"/>
      <c r="H16" s="187"/>
      <c r="I16" s="89">
        <f>G16*H16</f>
        <v>0</v>
      </c>
    </row>
    <row r="17" spans="1:9" hidden="1" x14ac:dyDescent="0.25">
      <c r="A17" s="192"/>
      <c r="B17" s="192" t="s">
        <v>1434</v>
      </c>
      <c r="C17" s="193"/>
      <c r="D17" s="193"/>
      <c r="E17" s="160" t="s">
        <v>1437</v>
      </c>
      <c r="F17" s="120"/>
      <c r="G17" s="17"/>
      <c r="H17" s="191"/>
      <c r="I17" s="190"/>
    </row>
    <row r="18" spans="1:9" ht="26.4" hidden="1" x14ac:dyDescent="0.25">
      <c r="A18" s="192"/>
      <c r="B18" s="192"/>
      <c r="C18" s="161" t="s">
        <v>37</v>
      </c>
      <c r="D18" s="161"/>
      <c r="E18" s="160" t="s">
        <v>4290</v>
      </c>
      <c r="F18" s="17" t="s">
        <v>136</v>
      </c>
      <c r="G18" s="161"/>
      <c r="H18" s="187"/>
      <c r="I18" s="89">
        <f>G18*H18</f>
        <v>0</v>
      </c>
    </row>
    <row r="19" spans="1:9" ht="26.4" hidden="1" x14ac:dyDescent="0.25">
      <c r="A19" s="192"/>
      <c r="B19" s="192"/>
      <c r="C19" s="161" t="s">
        <v>39</v>
      </c>
      <c r="D19" s="161"/>
      <c r="E19" s="160" t="s">
        <v>4291</v>
      </c>
      <c r="F19" s="17" t="s">
        <v>136</v>
      </c>
      <c r="G19" s="161"/>
      <c r="H19" s="187"/>
      <c r="I19" s="89">
        <f>G19*H19</f>
        <v>0</v>
      </c>
    </row>
    <row r="20" spans="1:9" ht="26.4" hidden="1" x14ac:dyDescent="0.25">
      <c r="A20" s="192"/>
      <c r="B20" s="192"/>
      <c r="C20" s="161" t="s">
        <v>59</v>
      </c>
      <c r="D20" s="161"/>
      <c r="E20" s="160" t="s">
        <v>4299</v>
      </c>
      <c r="F20" s="272"/>
      <c r="G20" s="161"/>
      <c r="H20" s="187"/>
      <c r="I20" s="89">
        <f>G20*H20</f>
        <v>0</v>
      </c>
    </row>
    <row r="21" spans="1:9" hidden="1" x14ac:dyDescent="0.25">
      <c r="A21" s="192"/>
      <c r="B21" s="192" t="s">
        <v>1435</v>
      </c>
      <c r="C21" s="193"/>
      <c r="D21" s="193"/>
      <c r="E21" s="160" t="s">
        <v>1438</v>
      </c>
      <c r="F21" s="120"/>
      <c r="G21" s="17"/>
      <c r="H21" s="191"/>
      <c r="I21" s="190"/>
    </row>
    <row r="22" spans="1:9" ht="26.4" hidden="1" x14ac:dyDescent="0.25">
      <c r="A22" s="192"/>
      <c r="B22" s="192"/>
      <c r="C22" s="161" t="s">
        <v>37</v>
      </c>
      <c r="D22" s="161"/>
      <c r="E22" s="160" t="s">
        <v>4290</v>
      </c>
      <c r="F22" s="17" t="s">
        <v>136</v>
      </c>
      <c r="G22" s="161"/>
      <c r="H22" s="187"/>
      <c r="I22" s="89">
        <f>G22*H22</f>
        <v>0</v>
      </c>
    </row>
    <row r="23" spans="1:9" ht="26.4" hidden="1" x14ac:dyDescent="0.25">
      <c r="A23" s="192"/>
      <c r="B23" s="192"/>
      <c r="C23" s="161" t="s">
        <v>39</v>
      </c>
      <c r="D23" s="161"/>
      <c r="E23" s="160" t="s">
        <v>4291</v>
      </c>
      <c r="F23" s="17" t="s">
        <v>136</v>
      </c>
      <c r="G23" s="161"/>
      <c r="H23" s="187"/>
      <c r="I23" s="89">
        <f>G23*H23</f>
        <v>0</v>
      </c>
    </row>
    <row r="24" spans="1:9" ht="26.4" hidden="1" x14ac:dyDescent="0.25">
      <c r="A24" s="192"/>
      <c r="B24" s="192"/>
      <c r="C24" s="161" t="s">
        <v>59</v>
      </c>
      <c r="D24" s="161"/>
      <c r="E24" s="160" t="s">
        <v>4299</v>
      </c>
      <c r="F24" s="272"/>
      <c r="G24" s="161"/>
      <c r="H24" s="187"/>
      <c r="I24" s="89">
        <f>G24*H24</f>
        <v>0</v>
      </c>
    </row>
    <row r="25" spans="1:9" hidden="1" x14ac:dyDescent="0.25">
      <c r="A25" s="192"/>
      <c r="B25" s="192" t="s">
        <v>1436</v>
      </c>
      <c r="C25" s="193"/>
      <c r="D25" s="193"/>
      <c r="E25" s="160" t="s">
        <v>1439</v>
      </c>
      <c r="F25" s="120"/>
      <c r="G25" s="17"/>
      <c r="H25" s="191"/>
      <c r="I25" s="190"/>
    </row>
    <row r="26" spans="1:9" ht="26.4" hidden="1" x14ac:dyDescent="0.25">
      <c r="A26" s="192"/>
      <c r="B26" s="192"/>
      <c r="C26" s="161" t="s">
        <v>37</v>
      </c>
      <c r="D26" s="161"/>
      <c r="E26" s="160" t="s">
        <v>4288</v>
      </c>
      <c r="F26" s="17" t="s">
        <v>136</v>
      </c>
      <c r="G26" s="161"/>
      <c r="H26" s="187"/>
      <c r="I26" s="89">
        <f>G26*H26</f>
        <v>0</v>
      </c>
    </row>
    <row r="27" spans="1:9" ht="26.4" hidden="1" x14ac:dyDescent="0.25">
      <c r="A27" s="192"/>
      <c r="B27" s="192"/>
      <c r="C27" s="161" t="s">
        <v>39</v>
      </c>
      <c r="D27" s="161"/>
      <c r="E27" s="160" t="s">
        <v>4289</v>
      </c>
      <c r="F27" s="17" t="s">
        <v>136</v>
      </c>
      <c r="G27" s="161"/>
      <c r="H27" s="187"/>
      <c r="I27" s="89">
        <f>G27*H27</f>
        <v>0</v>
      </c>
    </row>
    <row r="28" spans="1:9" ht="26.4" hidden="1" x14ac:dyDescent="0.25">
      <c r="A28" s="192"/>
      <c r="B28" s="192"/>
      <c r="C28" s="161" t="s">
        <v>59</v>
      </c>
      <c r="D28" s="161"/>
      <c r="E28" s="160" t="s">
        <v>4298</v>
      </c>
      <c r="F28" s="272"/>
      <c r="G28" s="161"/>
      <c r="H28" s="187"/>
      <c r="I28" s="89">
        <f>G28*H28</f>
        <v>0</v>
      </c>
    </row>
    <row r="29" spans="1:9" x14ac:dyDescent="0.25">
      <c r="A29" s="192" t="s">
        <v>1440</v>
      </c>
      <c r="B29" s="192"/>
      <c r="C29" s="193"/>
      <c r="D29" s="193"/>
      <c r="E29" s="150" t="s">
        <v>1441</v>
      </c>
      <c r="F29" s="120"/>
      <c r="G29" s="17"/>
      <c r="H29" s="191"/>
      <c r="I29" s="190"/>
    </row>
    <row r="30" spans="1:9" ht="26.4" x14ac:dyDescent="0.25">
      <c r="A30" s="192"/>
      <c r="B30" s="192" t="s">
        <v>1442</v>
      </c>
      <c r="C30" s="193"/>
      <c r="D30" s="193"/>
      <c r="E30" s="101" t="s">
        <v>4292</v>
      </c>
      <c r="F30" s="120" t="s">
        <v>429</v>
      </c>
      <c r="G30" s="161"/>
      <c r="H30" s="187"/>
      <c r="I30" s="89">
        <f>G30*H30</f>
        <v>0</v>
      </c>
    </row>
    <row r="31" spans="1:9" ht="26.4" x14ac:dyDescent="0.25">
      <c r="A31" s="192"/>
      <c r="B31" s="192" t="s">
        <v>1443</v>
      </c>
      <c r="C31" s="193"/>
      <c r="D31" s="193"/>
      <c r="E31" s="101" t="s">
        <v>1444</v>
      </c>
      <c r="F31" s="120" t="s">
        <v>429</v>
      </c>
      <c r="G31" s="161"/>
      <c r="H31" s="187"/>
      <c r="I31" s="89">
        <f>G31*H31</f>
        <v>0</v>
      </c>
    </row>
    <row r="32" spans="1:9" ht="39.6" x14ac:dyDescent="0.25">
      <c r="A32" s="192" t="s">
        <v>1445</v>
      </c>
      <c r="B32" s="192"/>
      <c r="C32" s="193"/>
      <c r="D32" s="193"/>
      <c r="E32" s="100" t="s">
        <v>1446</v>
      </c>
      <c r="F32" s="120"/>
      <c r="G32" s="17"/>
      <c r="H32" s="191"/>
      <c r="I32" s="190"/>
    </row>
    <row r="33" spans="1:9" ht="15.6" x14ac:dyDescent="0.25">
      <c r="A33" s="192"/>
      <c r="B33" s="192" t="s">
        <v>1447</v>
      </c>
      <c r="C33" s="193"/>
      <c r="D33" s="193"/>
      <c r="E33" s="101" t="s">
        <v>4257</v>
      </c>
      <c r="F33" s="17" t="s">
        <v>124</v>
      </c>
      <c r="G33" s="161"/>
      <c r="H33" s="187"/>
      <c r="I33" s="89">
        <f>G33*H33</f>
        <v>0</v>
      </c>
    </row>
    <row r="34" spans="1:9" ht="15.6" x14ac:dyDescent="0.25">
      <c r="A34" s="192"/>
      <c r="B34" s="192" t="s">
        <v>1448</v>
      </c>
      <c r="C34" s="193"/>
      <c r="D34" s="193"/>
      <c r="E34" s="101" t="s">
        <v>4258</v>
      </c>
      <c r="F34" s="17" t="s">
        <v>124</v>
      </c>
      <c r="G34" s="161"/>
      <c r="H34" s="187"/>
      <c r="I34" s="89">
        <f>G34*H34</f>
        <v>0</v>
      </c>
    </row>
    <row r="35" spans="1:9" ht="15.6" x14ac:dyDescent="0.25">
      <c r="A35" s="192"/>
      <c r="B35" s="192" t="s">
        <v>1449</v>
      </c>
      <c r="C35" s="193"/>
      <c r="D35" s="193"/>
      <c r="E35" s="101" t="s">
        <v>4293</v>
      </c>
      <c r="F35" s="17" t="s">
        <v>124</v>
      </c>
      <c r="G35" s="161"/>
      <c r="H35" s="187"/>
      <c r="I35" s="89">
        <f>G35*H35</f>
        <v>0</v>
      </c>
    </row>
    <row r="36" spans="1:9" ht="39.6" hidden="1" x14ac:dyDescent="0.25">
      <c r="A36" s="192" t="s">
        <v>1450</v>
      </c>
      <c r="B36" s="192"/>
      <c r="C36" s="193"/>
      <c r="D36" s="193"/>
      <c r="E36" s="150" t="s">
        <v>1451</v>
      </c>
      <c r="F36" s="120"/>
      <c r="G36" s="17"/>
      <c r="H36" s="191"/>
      <c r="I36" s="190"/>
    </row>
    <row r="37" spans="1:9" ht="15.6" hidden="1" x14ac:dyDescent="0.25">
      <c r="A37" s="192"/>
      <c r="B37" s="192" t="s">
        <v>1452</v>
      </c>
      <c r="C37" s="193"/>
      <c r="D37" s="193"/>
      <c r="E37" s="101" t="s">
        <v>4257</v>
      </c>
      <c r="F37" s="17" t="s">
        <v>124</v>
      </c>
      <c r="G37" s="161"/>
      <c r="H37" s="187"/>
      <c r="I37" s="89">
        <f>G37*H37</f>
        <v>0</v>
      </c>
    </row>
    <row r="38" spans="1:9" ht="15.6" hidden="1" x14ac:dyDescent="0.25">
      <c r="A38" s="192"/>
      <c r="B38" s="192" t="s">
        <v>1453</v>
      </c>
      <c r="C38" s="193"/>
      <c r="D38" s="193"/>
      <c r="E38" s="101" t="s">
        <v>4258</v>
      </c>
      <c r="F38" s="17" t="s">
        <v>124</v>
      </c>
      <c r="G38" s="161"/>
      <c r="H38" s="187"/>
      <c r="I38" s="89">
        <f>G38*H38</f>
        <v>0</v>
      </c>
    </row>
    <row r="39" spans="1:9" ht="15.6" hidden="1" x14ac:dyDescent="0.25">
      <c r="A39" s="192"/>
      <c r="B39" s="192" t="s">
        <v>1454</v>
      </c>
      <c r="C39" s="193"/>
      <c r="D39" s="193"/>
      <c r="E39" s="101" t="s">
        <v>4293</v>
      </c>
      <c r="F39" s="17" t="s">
        <v>124</v>
      </c>
      <c r="G39" s="161"/>
      <c r="H39" s="187"/>
      <c r="I39" s="89">
        <f>G39*H39</f>
        <v>0</v>
      </c>
    </row>
    <row r="40" spans="1:9" x14ac:dyDescent="0.25">
      <c r="A40" s="192" t="s">
        <v>1455</v>
      </c>
      <c r="B40" s="192"/>
      <c r="C40" s="193"/>
      <c r="D40" s="193"/>
      <c r="E40" s="159" t="s">
        <v>1456</v>
      </c>
      <c r="F40" s="120"/>
      <c r="G40" s="17"/>
      <c r="H40" s="191"/>
      <c r="I40" s="190"/>
    </row>
    <row r="41" spans="1:9" ht="15.6" hidden="1" x14ac:dyDescent="0.25">
      <c r="A41" s="192"/>
      <c r="B41" s="192" t="s">
        <v>1457</v>
      </c>
      <c r="C41" s="193"/>
      <c r="D41" s="193"/>
      <c r="E41" s="101" t="s">
        <v>1460</v>
      </c>
      <c r="F41" s="17" t="s">
        <v>124</v>
      </c>
      <c r="G41" s="161"/>
      <c r="H41" s="187"/>
      <c r="I41" s="89">
        <f>G41*H41</f>
        <v>0</v>
      </c>
    </row>
    <row r="42" spans="1:9" ht="15.6" x14ac:dyDescent="0.25">
      <c r="A42" s="192"/>
      <c r="B42" s="192" t="s">
        <v>1458</v>
      </c>
      <c r="C42" s="193"/>
      <c r="D42" s="193"/>
      <c r="E42" s="101" t="s">
        <v>1461</v>
      </c>
      <c r="F42" s="17" t="s">
        <v>124</v>
      </c>
      <c r="G42" s="161"/>
      <c r="H42" s="187"/>
      <c r="I42" s="89">
        <f>G42*H42</f>
        <v>0</v>
      </c>
    </row>
    <row r="43" spans="1:9" ht="15.6" x14ac:dyDescent="0.25">
      <c r="A43" s="192"/>
      <c r="B43" s="192" t="s">
        <v>1459</v>
      </c>
      <c r="C43" s="193"/>
      <c r="D43" s="193"/>
      <c r="E43" s="101" t="s">
        <v>1462</v>
      </c>
      <c r="F43" s="17" t="s">
        <v>124</v>
      </c>
      <c r="G43" s="161"/>
      <c r="H43" s="187"/>
      <c r="I43" s="89">
        <f>G43*H43</f>
        <v>0</v>
      </c>
    </row>
    <row r="44" spans="1:9" ht="26.4" x14ac:dyDescent="0.25">
      <c r="A44" s="192" t="s">
        <v>1463</v>
      </c>
      <c r="B44" s="192"/>
      <c r="C44" s="193"/>
      <c r="D44" s="193"/>
      <c r="E44" s="159" t="s">
        <v>1464</v>
      </c>
      <c r="F44" s="120"/>
      <c r="G44" s="17"/>
      <c r="H44" s="191"/>
      <c r="I44" s="190"/>
    </row>
    <row r="45" spans="1:9" ht="15.6" hidden="1" x14ac:dyDescent="0.25">
      <c r="A45" s="192"/>
      <c r="B45" s="192" t="s">
        <v>1465</v>
      </c>
      <c r="C45" s="193"/>
      <c r="D45" s="193"/>
      <c r="E45" s="101" t="s">
        <v>1470</v>
      </c>
      <c r="F45" s="17" t="s">
        <v>124</v>
      </c>
      <c r="G45" s="161"/>
      <c r="H45" s="187"/>
      <c r="I45" s="89">
        <f>G45*H45</f>
        <v>0</v>
      </c>
    </row>
    <row r="46" spans="1:9" ht="15.6" hidden="1" x14ac:dyDescent="0.25">
      <c r="A46" s="192"/>
      <c r="B46" s="192" t="s">
        <v>1466</v>
      </c>
      <c r="C46" s="193"/>
      <c r="D46" s="193"/>
      <c r="E46" s="101" t="s">
        <v>1471</v>
      </c>
      <c r="F46" s="17" t="s">
        <v>124</v>
      </c>
      <c r="G46" s="161"/>
      <c r="H46" s="187"/>
      <c r="I46" s="89">
        <f>G46*H46</f>
        <v>0</v>
      </c>
    </row>
    <row r="47" spans="1:9" ht="15.6" x14ac:dyDescent="0.25">
      <c r="A47" s="192"/>
      <c r="B47" s="192" t="s">
        <v>1467</v>
      </c>
      <c r="C47" s="193"/>
      <c r="D47" s="193"/>
      <c r="E47" s="101" t="s">
        <v>1461</v>
      </c>
      <c r="F47" s="17" t="s">
        <v>124</v>
      </c>
      <c r="G47" s="161"/>
      <c r="H47" s="187"/>
      <c r="I47" s="89">
        <f>G47*H47</f>
        <v>0</v>
      </c>
    </row>
    <row r="48" spans="1:9" ht="15.6" x14ac:dyDescent="0.25">
      <c r="A48" s="192"/>
      <c r="B48" s="192" t="s">
        <v>1468</v>
      </c>
      <c r="C48" s="193"/>
      <c r="D48" s="193"/>
      <c r="E48" s="101" t="s">
        <v>1472</v>
      </c>
      <c r="F48" s="17" t="s">
        <v>124</v>
      </c>
      <c r="G48" s="161"/>
      <c r="H48" s="187"/>
      <c r="I48" s="89">
        <f>G48*H48</f>
        <v>0</v>
      </c>
    </row>
    <row r="49" spans="1:9" ht="15.6" x14ac:dyDescent="0.25">
      <c r="A49" s="192"/>
      <c r="B49" s="192" t="s">
        <v>1469</v>
      </c>
      <c r="C49" s="193"/>
      <c r="D49" s="193"/>
      <c r="E49" s="101" t="s">
        <v>1473</v>
      </c>
      <c r="F49" s="17" t="s">
        <v>124</v>
      </c>
      <c r="G49" s="161"/>
      <c r="H49" s="187"/>
      <c r="I49" s="89">
        <f>G49*H49</f>
        <v>0</v>
      </c>
    </row>
    <row r="50" spans="1:9" ht="26.4" hidden="1" x14ac:dyDescent="0.25">
      <c r="A50" s="192" t="s">
        <v>1475</v>
      </c>
      <c r="B50" s="192"/>
      <c r="C50" s="193"/>
      <c r="D50" s="193"/>
      <c r="E50" s="159" t="s">
        <v>1474</v>
      </c>
      <c r="F50" s="120"/>
      <c r="G50" s="17"/>
      <c r="H50" s="191"/>
      <c r="I50" s="190"/>
    </row>
    <row r="51" spans="1:9" ht="15.6" hidden="1" x14ac:dyDescent="0.25">
      <c r="A51" s="192"/>
      <c r="B51" s="192" t="s">
        <v>1476</v>
      </c>
      <c r="C51" s="193"/>
      <c r="D51" s="193"/>
      <c r="E51" s="101" t="s">
        <v>1480</v>
      </c>
      <c r="F51" s="17" t="s">
        <v>124</v>
      </c>
      <c r="G51" s="161"/>
      <c r="H51" s="187"/>
      <c r="I51" s="89">
        <f>G51*H51</f>
        <v>0</v>
      </c>
    </row>
    <row r="52" spans="1:9" ht="15.6" hidden="1" x14ac:dyDescent="0.25">
      <c r="A52" s="192"/>
      <c r="B52" s="192" t="s">
        <v>1477</v>
      </c>
      <c r="C52" s="193"/>
      <c r="D52" s="193"/>
      <c r="E52" s="101" t="s">
        <v>1471</v>
      </c>
      <c r="F52" s="17" t="s">
        <v>124</v>
      </c>
      <c r="G52" s="161"/>
      <c r="H52" s="187"/>
      <c r="I52" s="89">
        <f>G52*H52</f>
        <v>0</v>
      </c>
    </row>
    <row r="53" spans="1:9" ht="15.6" hidden="1" x14ac:dyDescent="0.25">
      <c r="A53" s="192"/>
      <c r="B53" s="192" t="s">
        <v>1478</v>
      </c>
      <c r="C53" s="193"/>
      <c r="D53" s="193"/>
      <c r="E53" s="101" t="s">
        <v>1461</v>
      </c>
      <c r="F53" s="17" t="s">
        <v>124</v>
      </c>
      <c r="G53" s="161"/>
      <c r="H53" s="187"/>
      <c r="I53" s="89">
        <f>G53*H53</f>
        <v>0</v>
      </c>
    </row>
    <row r="54" spans="1:9" ht="15.6" hidden="1" x14ac:dyDescent="0.25">
      <c r="A54" s="192"/>
      <c r="B54" s="192" t="s">
        <v>1479</v>
      </c>
      <c r="C54" s="193"/>
      <c r="D54" s="193"/>
      <c r="E54" s="101" t="s">
        <v>1472</v>
      </c>
      <c r="F54" s="17" t="s">
        <v>124</v>
      </c>
      <c r="G54" s="161"/>
      <c r="H54" s="187"/>
      <c r="I54" s="89">
        <f>G54*H54</f>
        <v>0</v>
      </c>
    </row>
    <row r="55" spans="1:9" ht="26.4" hidden="1" x14ac:dyDescent="0.25">
      <c r="A55" s="192" t="s">
        <v>1481</v>
      </c>
      <c r="B55" s="192"/>
      <c r="C55" s="193"/>
      <c r="D55" s="193"/>
      <c r="E55" s="159" t="s">
        <v>1482</v>
      </c>
      <c r="F55" s="17" t="s">
        <v>124</v>
      </c>
      <c r="G55" s="161"/>
      <c r="H55" s="187"/>
      <c r="I55" s="89">
        <f>G55*H55</f>
        <v>0</v>
      </c>
    </row>
    <row r="56" spans="1:9" ht="26.4" hidden="1" x14ac:dyDescent="0.25">
      <c r="A56" s="192" t="s">
        <v>1483</v>
      </c>
      <c r="B56" s="192"/>
      <c r="C56" s="193"/>
      <c r="D56" s="193"/>
      <c r="E56" s="159" t="s">
        <v>1484</v>
      </c>
      <c r="F56" s="120"/>
      <c r="G56" s="17"/>
      <c r="H56" s="191"/>
      <c r="I56" s="190"/>
    </row>
    <row r="57" spans="1:9" hidden="1" x14ac:dyDescent="0.25">
      <c r="A57" s="192"/>
      <c r="B57" s="192" t="s">
        <v>1485</v>
      </c>
      <c r="C57" s="193"/>
      <c r="D57" s="193"/>
      <c r="E57" s="101" t="s">
        <v>1488</v>
      </c>
      <c r="F57" s="120"/>
      <c r="G57" s="17"/>
      <c r="H57" s="191"/>
      <c r="I57" s="190"/>
    </row>
    <row r="58" spans="1:9" ht="26.4" hidden="1" x14ac:dyDescent="0.25">
      <c r="A58" s="192"/>
      <c r="B58" s="192"/>
      <c r="C58" s="161" t="s">
        <v>37</v>
      </c>
      <c r="D58" s="161"/>
      <c r="E58" s="101" t="s">
        <v>4294</v>
      </c>
      <c r="F58" s="17" t="s">
        <v>124</v>
      </c>
      <c r="G58" s="161"/>
      <c r="H58" s="187"/>
      <c r="I58" s="89">
        <f>G58*H58</f>
        <v>0</v>
      </c>
    </row>
    <row r="59" spans="1:9" ht="26.4" hidden="1" x14ac:dyDescent="0.25">
      <c r="A59" s="192"/>
      <c r="B59" s="192"/>
      <c r="C59" s="161" t="s">
        <v>39</v>
      </c>
      <c r="D59" s="161"/>
      <c r="E59" s="101" t="s">
        <v>4295</v>
      </c>
      <c r="F59" s="17" t="s">
        <v>124</v>
      </c>
      <c r="G59" s="161"/>
      <c r="H59" s="187"/>
      <c r="I59" s="89">
        <f>G59*H59</f>
        <v>0</v>
      </c>
    </row>
    <row r="60" spans="1:9" ht="26.4" hidden="1" x14ac:dyDescent="0.25">
      <c r="A60" s="192"/>
      <c r="B60" s="192" t="s">
        <v>1486</v>
      </c>
      <c r="C60" s="193"/>
      <c r="D60" s="193"/>
      <c r="E60" s="101" t="s">
        <v>1489</v>
      </c>
      <c r="F60" s="120"/>
      <c r="G60" s="17"/>
      <c r="H60" s="191"/>
      <c r="I60" s="190"/>
    </row>
    <row r="61" spans="1:9" ht="26.4" hidden="1" x14ac:dyDescent="0.25">
      <c r="A61" s="192"/>
      <c r="B61" s="192"/>
      <c r="C61" s="161" t="s">
        <v>37</v>
      </c>
      <c r="D61" s="161"/>
      <c r="E61" s="101" t="s">
        <v>4296</v>
      </c>
      <c r="F61" s="17" t="s">
        <v>124</v>
      </c>
      <c r="G61" s="161"/>
      <c r="H61" s="187"/>
      <c r="I61" s="89">
        <f>G61*H61</f>
        <v>0</v>
      </c>
    </row>
    <row r="62" spans="1:9" ht="26.4" hidden="1" x14ac:dyDescent="0.25">
      <c r="A62" s="192"/>
      <c r="B62" s="192"/>
      <c r="C62" s="161" t="s">
        <v>39</v>
      </c>
      <c r="D62" s="161"/>
      <c r="E62" s="101" t="s">
        <v>4297</v>
      </c>
      <c r="F62" s="17" t="s">
        <v>124</v>
      </c>
      <c r="G62" s="161"/>
      <c r="H62" s="187"/>
      <c r="I62" s="89">
        <f>G62*H62</f>
        <v>0</v>
      </c>
    </row>
    <row r="63" spans="1:9" hidden="1" x14ac:dyDescent="0.25">
      <c r="A63" s="192"/>
      <c r="B63" s="192" t="s">
        <v>1487</v>
      </c>
      <c r="C63" s="193"/>
      <c r="D63" s="193"/>
      <c r="E63" s="101" t="s">
        <v>1490</v>
      </c>
      <c r="F63" s="120"/>
      <c r="G63" s="17"/>
      <c r="H63" s="191"/>
      <c r="I63" s="190"/>
    </row>
    <row r="64" spans="1:9" ht="26.4" hidden="1" x14ac:dyDescent="0.25">
      <c r="A64" s="192"/>
      <c r="B64" s="192"/>
      <c r="C64" s="161" t="s">
        <v>37</v>
      </c>
      <c r="D64" s="161"/>
      <c r="E64" s="101" t="s">
        <v>4294</v>
      </c>
      <c r="F64" s="17" t="s">
        <v>124</v>
      </c>
      <c r="G64" s="161"/>
      <c r="H64" s="187"/>
      <c r="I64" s="89">
        <f>G64*H64</f>
        <v>0</v>
      </c>
    </row>
    <row r="65" spans="1:9" ht="26.4" hidden="1" x14ac:dyDescent="0.25">
      <c r="A65" s="192"/>
      <c r="B65" s="192"/>
      <c r="C65" s="161" t="s">
        <v>39</v>
      </c>
      <c r="D65" s="161"/>
      <c r="E65" s="101" t="s">
        <v>4295</v>
      </c>
      <c r="F65" s="17" t="s">
        <v>124</v>
      </c>
      <c r="G65" s="161"/>
      <c r="H65" s="187"/>
      <c r="I65" s="89">
        <f>G65*H65</f>
        <v>0</v>
      </c>
    </row>
    <row r="66" spans="1:9" ht="26.4" hidden="1" x14ac:dyDescent="0.25">
      <c r="A66" s="192" t="s">
        <v>1491</v>
      </c>
      <c r="B66" s="192"/>
      <c r="C66" s="161"/>
      <c r="D66" s="161"/>
      <c r="E66" s="291" t="s">
        <v>4656</v>
      </c>
      <c r="F66" s="120"/>
      <c r="G66" s="17"/>
      <c r="H66" s="191"/>
      <c r="I66" s="190"/>
    </row>
    <row r="67" spans="1:9" ht="15.6" hidden="1" x14ac:dyDescent="0.25">
      <c r="A67" s="192"/>
      <c r="B67" s="192" t="s">
        <v>1492</v>
      </c>
      <c r="C67" s="161"/>
      <c r="D67" s="161"/>
      <c r="E67" s="101" t="s">
        <v>1494</v>
      </c>
      <c r="F67" s="17" t="s">
        <v>2269</v>
      </c>
      <c r="G67" s="161"/>
      <c r="H67" s="187"/>
      <c r="I67" s="89">
        <f>G67*H67</f>
        <v>0</v>
      </c>
    </row>
    <row r="68" spans="1:9" ht="15.6" hidden="1" x14ac:dyDescent="0.25">
      <c r="A68" s="192"/>
      <c r="B68" s="192" t="s">
        <v>1493</v>
      </c>
      <c r="C68" s="161"/>
      <c r="D68" s="161"/>
      <c r="E68" s="101" t="s">
        <v>1495</v>
      </c>
      <c r="F68" s="17" t="s">
        <v>2269</v>
      </c>
      <c r="G68" s="161"/>
      <c r="H68" s="187"/>
      <c r="I68" s="89">
        <f>G68*H68</f>
        <v>0</v>
      </c>
    </row>
    <row r="69" spans="1:9" ht="26.4" x14ac:dyDescent="0.25">
      <c r="A69" s="192" t="s">
        <v>1496</v>
      </c>
      <c r="B69" s="192"/>
      <c r="C69" s="161"/>
      <c r="D69" s="161"/>
      <c r="E69" s="159" t="s">
        <v>1497</v>
      </c>
      <c r="F69" s="120"/>
      <c r="G69" s="17"/>
      <c r="H69" s="191"/>
      <c r="I69" s="190"/>
    </row>
    <row r="70" spans="1:9" ht="26.4" x14ac:dyDescent="0.25">
      <c r="A70" s="192"/>
      <c r="B70" s="192" t="s">
        <v>1504</v>
      </c>
      <c r="C70" s="161"/>
      <c r="D70" s="161"/>
      <c r="E70" s="160" t="s">
        <v>1498</v>
      </c>
      <c r="F70" s="120"/>
      <c r="G70" s="17"/>
      <c r="H70" s="191"/>
      <c r="I70" s="190"/>
    </row>
    <row r="71" spans="1:9" ht="26.4" x14ac:dyDescent="0.25">
      <c r="A71" s="192"/>
      <c r="B71" s="192"/>
      <c r="C71" s="161" t="s">
        <v>37</v>
      </c>
      <c r="D71" s="161"/>
      <c r="E71" s="101" t="s">
        <v>1499</v>
      </c>
      <c r="F71" s="120"/>
      <c r="G71" s="17"/>
      <c r="H71" s="191"/>
      <c r="I71" s="190"/>
    </row>
    <row r="72" spans="1:9" ht="15.6" x14ac:dyDescent="0.25">
      <c r="A72" s="192"/>
      <c r="B72" s="192"/>
      <c r="C72" s="161"/>
      <c r="D72" s="161" t="s">
        <v>36</v>
      </c>
      <c r="E72" s="101" t="s">
        <v>1500</v>
      </c>
      <c r="F72" s="17" t="s">
        <v>124</v>
      </c>
      <c r="G72" s="161"/>
      <c r="H72" s="187"/>
      <c r="I72" s="89">
        <f t="shared" ref="I72:I77" si="0">G72*H72</f>
        <v>0</v>
      </c>
    </row>
    <row r="73" spans="1:9" ht="26.4" hidden="1" x14ac:dyDescent="0.25">
      <c r="A73" s="192"/>
      <c r="B73" s="192"/>
      <c r="C73" s="161"/>
      <c r="D73" s="161" t="s">
        <v>35</v>
      </c>
      <c r="E73" s="278" t="s">
        <v>4657</v>
      </c>
      <c r="F73" s="120" t="s">
        <v>136</v>
      </c>
      <c r="G73" s="161"/>
      <c r="H73" s="187"/>
      <c r="I73" s="89">
        <f t="shared" si="0"/>
        <v>0</v>
      </c>
    </row>
    <row r="74" spans="1:9" ht="39.6" hidden="1" x14ac:dyDescent="0.25">
      <c r="A74" s="192"/>
      <c r="B74" s="192"/>
      <c r="C74" s="161"/>
      <c r="D74" s="161" t="s">
        <v>49</v>
      </c>
      <c r="E74" s="278" t="s">
        <v>4658</v>
      </c>
      <c r="F74" s="120" t="s">
        <v>136</v>
      </c>
      <c r="G74" s="161"/>
      <c r="H74" s="187"/>
      <c r="I74" s="89">
        <f t="shared" si="0"/>
        <v>0</v>
      </c>
    </row>
    <row r="75" spans="1:9" ht="26.4" hidden="1" x14ac:dyDescent="0.25">
      <c r="A75" s="192"/>
      <c r="B75" s="192"/>
      <c r="C75" s="161" t="s">
        <v>39</v>
      </c>
      <c r="D75" s="161"/>
      <c r="E75" s="101" t="s">
        <v>1501</v>
      </c>
      <c r="F75" s="120" t="s">
        <v>429</v>
      </c>
      <c r="G75" s="161"/>
      <c r="H75" s="187"/>
      <c r="I75" s="89">
        <f t="shared" si="0"/>
        <v>0</v>
      </c>
    </row>
    <row r="76" spans="1:9" ht="26.4" hidden="1" x14ac:dyDescent="0.25">
      <c r="A76" s="192"/>
      <c r="B76" s="192"/>
      <c r="C76" s="161" t="s">
        <v>59</v>
      </c>
      <c r="D76" s="161"/>
      <c r="E76" s="101" t="s">
        <v>1502</v>
      </c>
      <c r="F76" s="120" t="s">
        <v>429</v>
      </c>
      <c r="G76" s="161"/>
      <c r="H76" s="187"/>
      <c r="I76" s="89">
        <f t="shared" si="0"/>
        <v>0</v>
      </c>
    </row>
    <row r="77" spans="1:9" ht="26.4" hidden="1" x14ac:dyDescent="0.25">
      <c r="A77" s="192"/>
      <c r="B77" s="192"/>
      <c r="C77" s="161" t="s">
        <v>42</v>
      </c>
      <c r="D77" s="161"/>
      <c r="E77" s="101" t="s">
        <v>1503</v>
      </c>
      <c r="F77" s="120" t="s">
        <v>429</v>
      </c>
      <c r="G77" s="161"/>
      <c r="H77" s="187"/>
      <c r="I77" s="89">
        <f t="shared" si="0"/>
        <v>0</v>
      </c>
    </row>
    <row r="78" spans="1:9" ht="26.4" hidden="1" x14ac:dyDescent="0.25">
      <c r="A78" s="192"/>
      <c r="B78" s="192" t="s">
        <v>1505</v>
      </c>
      <c r="C78" s="161"/>
      <c r="D78" s="161"/>
      <c r="E78" s="101" t="s">
        <v>1506</v>
      </c>
      <c r="F78" s="120"/>
      <c r="G78" s="17"/>
      <c r="H78" s="191"/>
      <c r="I78" s="190"/>
    </row>
    <row r="79" spans="1:9" ht="26.4" hidden="1" x14ac:dyDescent="0.25">
      <c r="A79" s="192"/>
      <c r="B79" s="192"/>
      <c r="C79" s="161" t="s">
        <v>37</v>
      </c>
      <c r="D79" s="161"/>
      <c r="E79" s="101" t="s">
        <v>1499</v>
      </c>
      <c r="F79" s="120"/>
      <c r="G79" s="17"/>
      <c r="H79" s="191"/>
      <c r="I79" s="190"/>
    </row>
    <row r="80" spans="1:9" ht="15.6" hidden="1" x14ac:dyDescent="0.25">
      <c r="A80" s="192"/>
      <c r="B80" s="192"/>
      <c r="C80" s="161"/>
      <c r="D80" s="161" t="s">
        <v>36</v>
      </c>
      <c r="E80" s="101" t="s">
        <v>1500</v>
      </c>
      <c r="F80" s="17" t="s">
        <v>124</v>
      </c>
      <c r="G80" s="161"/>
      <c r="H80" s="187"/>
      <c r="I80" s="89">
        <f t="shared" ref="I80:I85" si="1">G80*H80</f>
        <v>0</v>
      </c>
    </row>
    <row r="81" spans="1:9" ht="26.4" hidden="1" x14ac:dyDescent="0.25">
      <c r="A81" s="192"/>
      <c r="B81" s="192"/>
      <c r="C81" s="161"/>
      <c r="D81" s="161" t="s">
        <v>35</v>
      </c>
      <c r="E81" s="278" t="s">
        <v>4657</v>
      </c>
      <c r="F81" s="120" t="s">
        <v>136</v>
      </c>
      <c r="G81" s="161"/>
      <c r="H81" s="187"/>
      <c r="I81" s="89">
        <f t="shared" si="1"/>
        <v>0</v>
      </c>
    </row>
    <row r="82" spans="1:9" ht="39.6" hidden="1" x14ac:dyDescent="0.25">
      <c r="A82" s="192"/>
      <c r="B82" s="192"/>
      <c r="C82" s="161"/>
      <c r="D82" s="161" t="s">
        <v>49</v>
      </c>
      <c r="E82" s="283" t="s">
        <v>4658</v>
      </c>
      <c r="F82" s="120" t="s">
        <v>136</v>
      </c>
      <c r="G82" s="161"/>
      <c r="H82" s="187"/>
      <c r="I82" s="89">
        <f t="shared" si="1"/>
        <v>0</v>
      </c>
    </row>
    <row r="83" spans="1:9" ht="26.4" hidden="1" x14ac:dyDescent="0.25">
      <c r="A83" s="192"/>
      <c r="B83" s="192"/>
      <c r="C83" s="161" t="s">
        <v>39</v>
      </c>
      <c r="D83" s="161"/>
      <c r="E83" s="101" t="s">
        <v>1501</v>
      </c>
      <c r="F83" s="120" t="s">
        <v>429</v>
      </c>
      <c r="G83" s="161"/>
      <c r="H83" s="187"/>
      <c r="I83" s="89">
        <f t="shared" si="1"/>
        <v>0</v>
      </c>
    </row>
    <row r="84" spans="1:9" ht="26.4" hidden="1" x14ac:dyDescent="0.25">
      <c r="A84" s="192"/>
      <c r="B84" s="192"/>
      <c r="C84" s="161" t="s">
        <v>59</v>
      </c>
      <c r="D84" s="161"/>
      <c r="E84" s="101" t="s">
        <v>1502</v>
      </c>
      <c r="F84" s="17" t="s">
        <v>429</v>
      </c>
      <c r="G84" s="161"/>
      <c r="H84" s="187"/>
      <c r="I84" s="89">
        <f t="shared" si="1"/>
        <v>0</v>
      </c>
    </row>
    <row r="85" spans="1:9" ht="26.4" hidden="1" x14ac:dyDescent="0.25">
      <c r="A85" s="192"/>
      <c r="B85" s="192"/>
      <c r="C85" s="161" t="s">
        <v>42</v>
      </c>
      <c r="D85" s="161"/>
      <c r="E85" s="101" t="s">
        <v>1503</v>
      </c>
      <c r="F85" s="120" t="s">
        <v>429</v>
      </c>
      <c r="G85" s="161"/>
      <c r="H85" s="187"/>
      <c r="I85" s="89">
        <f t="shared" si="1"/>
        <v>0</v>
      </c>
    </row>
    <row r="86" spans="1:9" x14ac:dyDescent="0.25">
      <c r="A86" s="192" t="s">
        <v>1507</v>
      </c>
      <c r="B86" s="192"/>
      <c r="C86" s="193"/>
      <c r="D86" s="193"/>
      <c r="E86" s="159" t="s">
        <v>1508</v>
      </c>
      <c r="F86" s="120"/>
      <c r="G86" s="17"/>
      <c r="H86" s="191"/>
      <c r="I86" s="190"/>
    </row>
    <row r="87" spans="1:9" ht="15.6" hidden="1" x14ac:dyDescent="0.25">
      <c r="A87" s="192"/>
      <c r="B87" s="192" t="s">
        <v>1509</v>
      </c>
      <c r="C87" s="193"/>
      <c r="D87" s="193"/>
      <c r="E87" s="101" t="s">
        <v>1480</v>
      </c>
      <c r="F87" s="17" t="s">
        <v>124</v>
      </c>
      <c r="G87" s="161"/>
      <c r="H87" s="187"/>
      <c r="I87" s="89">
        <f>G87*H87</f>
        <v>0</v>
      </c>
    </row>
    <row r="88" spans="1:9" ht="15.6" hidden="1" x14ac:dyDescent="0.25">
      <c r="A88" s="192"/>
      <c r="B88" s="192" t="s">
        <v>1510</v>
      </c>
      <c r="C88" s="193"/>
      <c r="D88" s="193"/>
      <c r="E88" s="101" t="s">
        <v>1460</v>
      </c>
      <c r="F88" s="17" t="s">
        <v>124</v>
      </c>
      <c r="G88" s="161"/>
      <c r="H88" s="187"/>
      <c r="I88" s="89">
        <f>G88*H88</f>
        <v>0</v>
      </c>
    </row>
    <row r="89" spans="1:9" ht="15.6" x14ac:dyDescent="0.25">
      <c r="A89" s="192"/>
      <c r="B89" s="192" t="s">
        <v>1511</v>
      </c>
      <c r="C89" s="193"/>
      <c r="D89" s="193"/>
      <c r="E89" s="101" t="s">
        <v>1461</v>
      </c>
      <c r="F89" s="17" t="s">
        <v>124</v>
      </c>
      <c r="G89" s="161"/>
      <c r="H89" s="187"/>
      <c r="I89" s="89">
        <f>G89*H89</f>
        <v>0</v>
      </c>
    </row>
    <row r="90" spans="1:9" ht="15.6" x14ac:dyDescent="0.25">
      <c r="A90" s="192"/>
      <c r="B90" s="192" t="s">
        <v>1512</v>
      </c>
      <c r="C90" s="193"/>
      <c r="D90" s="193"/>
      <c r="E90" s="101" t="s">
        <v>1462</v>
      </c>
      <c r="F90" s="17" t="s">
        <v>124</v>
      </c>
      <c r="G90" s="161"/>
      <c r="H90" s="187"/>
      <c r="I90" s="89">
        <f>G90*H90</f>
        <v>0</v>
      </c>
    </row>
    <row r="91" spans="1:9" ht="15.6" hidden="1" x14ac:dyDescent="0.25">
      <c r="A91" s="192"/>
      <c r="B91" s="192" t="s">
        <v>1513</v>
      </c>
      <c r="C91" s="193"/>
      <c r="D91" s="193"/>
      <c r="E91" s="101" t="s">
        <v>1514</v>
      </c>
      <c r="F91" s="17" t="s">
        <v>124</v>
      </c>
      <c r="G91" s="161"/>
      <c r="H91" s="187"/>
      <c r="I91" s="89">
        <f>G91*H91</f>
        <v>0</v>
      </c>
    </row>
    <row r="92" spans="1:9" hidden="1" x14ac:dyDescent="0.25">
      <c r="A92" s="192" t="s">
        <v>1515</v>
      </c>
      <c r="B92" s="192"/>
      <c r="C92" s="193"/>
      <c r="D92" s="193"/>
      <c r="E92" s="159" t="s">
        <v>1516</v>
      </c>
      <c r="F92" s="120"/>
      <c r="G92" s="17"/>
      <c r="H92" s="191"/>
      <c r="I92" s="190"/>
    </row>
    <row r="93" spans="1:9" ht="26.4" hidden="1" x14ac:dyDescent="0.25">
      <c r="A93" s="192"/>
      <c r="B93" s="192" t="s">
        <v>1517</v>
      </c>
      <c r="C93" s="193"/>
      <c r="D93" s="193"/>
      <c r="E93" s="278" t="s">
        <v>4659</v>
      </c>
      <c r="F93" s="120" t="s">
        <v>429</v>
      </c>
      <c r="G93" s="161"/>
      <c r="H93" s="187"/>
      <c r="I93" s="89">
        <f>G93*H93</f>
        <v>0</v>
      </c>
    </row>
    <row r="94" spans="1:9" ht="26.4" hidden="1" x14ac:dyDescent="0.25">
      <c r="A94" s="192"/>
      <c r="B94" s="192" t="s">
        <v>1518</v>
      </c>
      <c r="C94" s="193"/>
      <c r="D94" s="193"/>
      <c r="E94" s="278" t="s">
        <v>4660</v>
      </c>
      <c r="F94" s="120" t="s">
        <v>429</v>
      </c>
      <c r="G94" s="161"/>
      <c r="H94" s="187"/>
      <c r="I94" s="89">
        <f>G94*H94</f>
        <v>0</v>
      </c>
    </row>
    <row r="95" spans="1:9" hidden="1" x14ac:dyDescent="0.25">
      <c r="A95" s="192"/>
      <c r="B95" s="192" t="s">
        <v>1519</v>
      </c>
      <c r="C95" s="193"/>
      <c r="D95" s="193"/>
      <c r="E95" s="101" t="s">
        <v>1521</v>
      </c>
      <c r="F95" s="120" t="s">
        <v>429</v>
      </c>
      <c r="G95" s="161"/>
      <c r="H95" s="187"/>
      <c r="I95" s="89">
        <f>G95*H95</f>
        <v>0</v>
      </c>
    </row>
    <row r="96" spans="1:9" hidden="1" x14ac:dyDescent="0.25">
      <c r="A96" s="192"/>
      <c r="B96" s="192" t="s">
        <v>1520</v>
      </c>
      <c r="C96" s="193"/>
      <c r="D96" s="193"/>
      <c r="E96" s="101" t="s">
        <v>1522</v>
      </c>
      <c r="F96" s="120" t="s">
        <v>429</v>
      </c>
      <c r="G96" s="161"/>
      <c r="H96" s="187"/>
      <c r="I96" s="89">
        <f>G96*H96</f>
        <v>0</v>
      </c>
    </row>
    <row r="97" spans="1:9" ht="39.6" hidden="1" x14ac:dyDescent="0.25">
      <c r="A97" s="192" t="s">
        <v>1523</v>
      </c>
      <c r="B97" s="192"/>
      <c r="C97" s="193"/>
      <c r="D97" s="193"/>
      <c r="E97" s="159" t="s">
        <v>1524</v>
      </c>
      <c r="F97" s="120"/>
      <c r="G97" s="17"/>
      <c r="H97" s="191"/>
      <c r="I97" s="190"/>
    </row>
    <row r="98" spans="1:9" ht="15.6" hidden="1" x14ac:dyDescent="0.25">
      <c r="A98" s="192"/>
      <c r="B98" s="192" t="s">
        <v>1525</v>
      </c>
      <c r="C98" s="193"/>
      <c r="D98" s="193"/>
      <c r="E98" s="101" t="s">
        <v>1480</v>
      </c>
      <c r="F98" s="17" t="s">
        <v>124</v>
      </c>
      <c r="G98" s="161"/>
      <c r="H98" s="187"/>
      <c r="I98" s="89">
        <f>G98*H98</f>
        <v>0</v>
      </c>
    </row>
    <row r="99" spans="1:9" ht="26.4" hidden="1" x14ac:dyDescent="0.25">
      <c r="A99" s="192"/>
      <c r="B99" s="192" t="s">
        <v>1526</v>
      </c>
      <c r="C99" s="193"/>
      <c r="D99" s="193"/>
      <c r="E99" s="101" t="s">
        <v>1529</v>
      </c>
      <c r="F99" s="17" t="s">
        <v>124</v>
      </c>
      <c r="G99" s="161"/>
      <c r="H99" s="187"/>
      <c r="I99" s="89">
        <f>G99*H99</f>
        <v>0</v>
      </c>
    </row>
    <row r="100" spans="1:9" ht="15.6" hidden="1" x14ac:dyDescent="0.25">
      <c r="A100" s="192"/>
      <c r="B100" s="192" t="s">
        <v>1527</v>
      </c>
      <c r="C100" s="193"/>
      <c r="D100" s="193"/>
      <c r="E100" s="101" t="s">
        <v>1461</v>
      </c>
      <c r="F100" s="17" t="s">
        <v>124</v>
      </c>
      <c r="G100" s="161"/>
      <c r="H100" s="187"/>
      <c r="I100" s="89">
        <f>G100*H100</f>
        <v>0</v>
      </c>
    </row>
    <row r="101" spans="1:9" ht="15.6" hidden="1" x14ac:dyDescent="0.25">
      <c r="A101" s="192"/>
      <c r="B101" s="192" t="s">
        <v>1528</v>
      </c>
      <c r="C101" s="193"/>
      <c r="D101" s="193"/>
      <c r="E101" s="101" t="s">
        <v>1530</v>
      </c>
      <c r="F101" s="17" t="s">
        <v>124</v>
      </c>
      <c r="G101" s="161"/>
      <c r="H101" s="187"/>
      <c r="I101" s="89">
        <f>G101*H101</f>
        <v>0</v>
      </c>
    </row>
    <row r="102" spans="1:9" ht="39.6" x14ac:dyDescent="0.25">
      <c r="A102" s="192" t="s">
        <v>1531</v>
      </c>
      <c r="B102" s="192"/>
      <c r="C102" s="193"/>
      <c r="D102" s="193"/>
      <c r="E102" s="159" t="s">
        <v>1532</v>
      </c>
      <c r="F102" s="120"/>
      <c r="G102" s="17"/>
      <c r="H102" s="191"/>
      <c r="I102" s="190"/>
    </row>
    <row r="103" spans="1:9" ht="15.6" x14ac:dyDescent="0.25">
      <c r="A103" s="192"/>
      <c r="B103" s="192" t="s">
        <v>1533</v>
      </c>
      <c r="C103" s="193"/>
      <c r="D103" s="193"/>
      <c r="E103" s="101" t="s">
        <v>1480</v>
      </c>
      <c r="F103" s="17" t="s">
        <v>124</v>
      </c>
      <c r="G103" s="161"/>
      <c r="H103" s="187"/>
      <c r="I103" s="89">
        <f>G103*H103</f>
        <v>0</v>
      </c>
    </row>
    <row r="104" spans="1:9" ht="26.4" hidden="1" x14ac:dyDescent="0.25">
      <c r="A104" s="192"/>
      <c r="B104" s="192" t="s">
        <v>1534</v>
      </c>
      <c r="C104" s="193"/>
      <c r="D104" s="193"/>
      <c r="E104" s="101" t="s">
        <v>1529</v>
      </c>
      <c r="F104" s="17" t="s">
        <v>124</v>
      </c>
      <c r="G104" s="161"/>
      <c r="H104" s="187"/>
      <c r="I104" s="89">
        <f>G104*H104</f>
        <v>0</v>
      </c>
    </row>
    <row r="105" spans="1:9" ht="15.6" hidden="1" x14ac:dyDescent="0.25">
      <c r="A105" s="192"/>
      <c r="B105" s="192" t="s">
        <v>1535</v>
      </c>
      <c r="C105" s="193"/>
      <c r="D105" s="193"/>
      <c r="E105" s="101" t="s">
        <v>1461</v>
      </c>
      <c r="F105" s="17" t="s">
        <v>124</v>
      </c>
      <c r="G105" s="161"/>
      <c r="H105" s="187"/>
      <c r="I105" s="89">
        <f>G105*H105</f>
        <v>0</v>
      </c>
    </row>
    <row r="106" spans="1:9" ht="15.6" hidden="1" x14ac:dyDescent="0.25">
      <c r="A106" s="192"/>
      <c r="B106" s="192" t="s">
        <v>1536</v>
      </c>
      <c r="C106" s="193"/>
      <c r="D106" s="193"/>
      <c r="E106" s="101" t="s">
        <v>1530</v>
      </c>
      <c r="F106" s="17" t="s">
        <v>124</v>
      </c>
      <c r="G106" s="161"/>
      <c r="H106" s="187"/>
      <c r="I106" s="89">
        <f>G106*H106</f>
        <v>0</v>
      </c>
    </row>
    <row r="107" spans="1:9" ht="26.4" hidden="1" x14ac:dyDescent="0.25">
      <c r="A107" s="192" t="s">
        <v>1537</v>
      </c>
      <c r="B107" s="192"/>
      <c r="C107" s="193"/>
      <c r="D107" s="193"/>
      <c r="E107" s="159" t="s">
        <v>1538</v>
      </c>
      <c r="F107" s="120"/>
      <c r="G107" s="17"/>
      <c r="H107" s="191"/>
      <c r="I107" s="190"/>
    </row>
    <row r="108" spans="1:9" ht="15.6" hidden="1" x14ac:dyDescent="0.25">
      <c r="A108" s="192"/>
      <c r="B108" s="192" t="s">
        <v>1539</v>
      </c>
      <c r="C108" s="193"/>
      <c r="D108" s="193"/>
      <c r="E108" s="101" t="s">
        <v>1542</v>
      </c>
      <c r="F108" s="17" t="s">
        <v>124</v>
      </c>
      <c r="G108" s="161"/>
      <c r="H108" s="187"/>
      <c r="I108" s="89">
        <f>G108*H108</f>
        <v>0</v>
      </c>
    </row>
    <row r="109" spans="1:9" ht="26.4" hidden="1" x14ac:dyDescent="0.25">
      <c r="A109" s="192"/>
      <c r="B109" s="192" t="s">
        <v>1540</v>
      </c>
      <c r="C109" s="193"/>
      <c r="D109" s="193"/>
      <c r="E109" s="101" t="s">
        <v>1543</v>
      </c>
      <c r="F109" s="17" t="s">
        <v>124</v>
      </c>
      <c r="G109" s="161"/>
      <c r="H109" s="187"/>
      <c r="I109" s="89">
        <f>G109*H109</f>
        <v>0</v>
      </c>
    </row>
    <row r="110" spans="1:9" ht="26.4" hidden="1" x14ac:dyDescent="0.25">
      <c r="A110" s="192"/>
      <c r="B110" s="192" t="s">
        <v>1541</v>
      </c>
      <c r="C110" s="193"/>
      <c r="D110" s="193"/>
      <c r="E110" s="101" t="s">
        <v>1544</v>
      </c>
      <c r="F110" s="120" t="s">
        <v>429</v>
      </c>
      <c r="G110" s="161"/>
      <c r="H110" s="187"/>
      <c r="I110" s="89">
        <f>G110*H110</f>
        <v>0</v>
      </c>
    </row>
    <row r="111" spans="1:9" ht="26.4" x14ac:dyDescent="0.25">
      <c r="A111" s="192" t="s">
        <v>1545</v>
      </c>
      <c r="B111" s="192"/>
      <c r="C111" s="193"/>
      <c r="D111" s="193"/>
      <c r="E111" s="159" t="s">
        <v>1546</v>
      </c>
      <c r="F111" s="120"/>
      <c r="G111" s="17"/>
      <c r="H111" s="191"/>
      <c r="I111" s="190"/>
    </row>
    <row r="112" spans="1:9" ht="15.6" hidden="1" x14ac:dyDescent="0.25">
      <c r="A112" s="192"/>
      <c r="B112" s="192" t="s">
        <v>1547</v>
      </c>
      <c r="C112" s="193"/>
      <c r="D112" s="193"/>
      <c r="E112" s="101" t="s">
        <v>1542</v>
      </c>
      <c r="F112" s="17" t="s">
        <v>124</v>
      </c>
      <c r="G112" s="161"/>
      <c r="H112" s="187"/>
      <c r="I112" s="89">
        <f>G112*H112</f>
        <v>0</v>
      </c>
    </row>
    <row r="113" spans="1:9" ht="26.4" x14ac:dyDescent="0.25">
      <c r="A113" s="192"/>
      <c r="B113" s="192" t="s">
        <v>1548</v>
      </c>
      <c r="C113" s="193"/>
      <c r="D113" s="193"/>
      <c r="E113" s="101" t="s">
        <v>1543</v>
      </c>
      <c r="F113" s="17" t="s">
        <v>124</v>
      </c>
      <c r="G113" s="161"/>
      <c r="H113" s="187"/>
      <c r="I113" s="89">
        <f>G113*H113</f>
        <v>0</v>
      </c>
    </row>
    <row r="114" spans="1:9" ht="26.4" hidden="1" x14ac:dyDescent="0.25">
      <c r="A114" s="192"/>
      <c r="B114" s="192" t="s">
        <v>1549</v>
      </c>
      <c r="C114" s="193"/>
      <c r="D114" s="193"/>
      <c r="E114" s="101" t="s">
        <v>1544</v>
      </c>
      <c r="F114" s="120" t="s">
        <v>429</v>
      </c>
      <c r="G114" s="161"/>
      <c r="H114" s="187"/>
      <c r="I114" s="89">
        <f>G114*H114</f>
        <v>0</v>
      </c>
    </row>
    <row r="115" spans="1:9" x14ac:dyDescent="0.25">
      <c r="A115" s="192"/>
      <c r="B115" s="192"/>
      <c r="C115" s="193"/>
      <c r="D115" s="193"/>
      <c r="E115" s="101"/>
      <c r="F115" s="120"/>
      <c r="G115" s="17"/>
      <c r="H115" s="15"/>
      <c r="I115" s="190"/>
    </row>
    <row r="116" spans="1:9" x14ac:dyDescent="0.25">
      <c r="A116" s="101"/>
      <c r="B116" s="101"/>
      <c r="C116" s="161"/>
      <c r="D116" s="161"/>
      <c r="E116" s="101"/>
      <c r="F116" s="120"/>
      <c r="G116" s="17"/>
      <c r="H116" s="15"/>
      <c r="I116" s="190"/>
    </row>
    <row r="117" spans="1:9" x14ac:dyDescent="0.25">
      <c r="A117" s="64"/>
      <c r="B117" s="64"/>
      <c r="C117" s="161"/>
      <c r="D117" s="161"/>
      <c r="E117" s="60"/>
      <c r="F117" s="17"/>
      <c r="G117" s="15"/>
      <c r="H117" s="15"/>
      <c r="I117" s="190"/>
    </row>
    <row r="118" spans="1:9" x14ac:dyDescent="0.25">
      <c r="A118" s="168" t="s">
        <v>34</v>
      </c>
      <c r="B118" s="168"/>
      <c r="C118" s="168"/>
      <c r="D118" s="168"/>
      <c r="E118" s="168"/>
      <c r="F118" s="179"/>
      <c r="G118" s="183"/>
      <c r="H118" s="183"/>
      <c r="I118" s="174">
        <f>SUM(I5:I117)</f>
        <v>0</v>
      </c>
    </row>
    <row r="1048394" spans="6:6" x14ac:dyDescent="0.25">
      <c r="F1048394"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B47D-8B5E-4249-B1F4-7D2C46192630}">
  <dimension ref="A1:H1048356"/>
  <sheetViews>
    <sheetView workbookViewId="0"/>
  </sheetViews>
  <sheetFormatPr defaultRowHeight="13.2" x14ac:dyDescent="0.25"/>
  <cols>
    <col min="1" max="1" width="9.33203125" style="41" customWidth="1"/>
    <col min="2" max="2" width="9" style="41" bestFit="1" customWidth="1"/>
    <col min="3" max="3" width="3.6640625" style="41" customWidth="1"/>
    <col min="4" max="4" width="40.6640625" style="41" customWidth="1"/>
    <col min="5" max="5" width="23.33203125" style="41" bestFit="1" customWidth="1"/>
    <col min="6" max="8" width="20.6640625" style="41" customWidth="1"/>
    <col min="9" max="253" width="9.109375" style="41"/>
    <col min="254" max="254" width="9.33203125" style="41" customWidth="1"/>
    <col min="255" max="255" width="6.6640625" style="41" customWidth="1"/>
    <col min="256" max="256" width="40.6640625" style="41" customWidth="1"/>
    <col min="257" max="260" width="9.33203125" style="41" customWidth="1"/>
    <col min="261" max="509" width="9.109375" style="41"/>
    <col min="510" max="510" width="9.33203125" style="41" customWidth="1"/>
    <col min="511" max="511" width="6.6640625" style="41" customWidth="1"/>
    <col min="512" max="512" width="40.6640625" style="41" customWidth="1"/>
    <col min="513" max="516" width="9.33203125" style="41" customWidth="1"/>
    <col min="517" max="765" width="9.109375" style="41"/>
    <col min="766" max="766" width="9.33203125" style="41" customWidth="1"/>
    <col min="767" max="767" width="6.6640625" style="41" customWidth="1"/>
    <col min="768" max="768" width="40.6640625" style="41" customWidth="1"/>
    <col min="769" max="772" width="9.33203125" style="41" customWidth="1"/>
    <col min="773" max="1021" width="9.109375" style="41"/>
    <col min="1022" max="1022" width="9.33203125" style="41" customWidth="1"/>
    <col min="1023" max="1023" width="6.6640625" style="41" customWidth="1"/>
    <col min="1024" max="1024" width="40.6640625" style="41" customWidth="1"/>
    <col min="1025" max="1028" width="9.33203125" style="41" customWidth="1"/>
    <col min="1029" max="1277" width="9.109375" style="41"/>
    <col min="1278" max="1278" width="9.33203125" style="41" customWidth="1"/>
    <col min="1279" max="1279" width="6.6640625" style="41" customWidth="1"/>
    <col min="1280" max="1280" width="40.6640625" style="41" customWidth="1"/>
    <col min="1281" max="1284" width="9.33203125" style="41" customWidth="1"/>
    <col min="1285" max="1533" width="9.109375" style="41"/>
    <col min="1534" max="1534" width="9.33203125" style="41" customWidth="1"/>
    <col min="1535" max="1535" width="6.6640625" style="41" customWidth="1"/>
    <col min="1536" max="1536" width="40.6640625" style="41" customWidth="1"/>
    <col min="1537" max="1540" width="9.33203125" style="41" customWidth="1"/>
    <col min="1541" max="1789" width="9.109375" style="41"/>
    <col min="1790" max="1790" width="9.33203125" style="41" customWidth="1"/>
    <col min="1791" max="1791" width="6.6640625" style="41" customWidth="1"/>
    <col min="1792" max="1792" width="40.6640625" style="41" customWidth="1"/>
    <col min="1793" max="1796" width="9.33203125" style="41" customWidth="1"/>
    <col min="1797" max="2045" width="9.109375" style="41"/>
    <col min="2046" max="2046" width="9.33203125" style="41" customWidth="1"/>
    <col min="2047" max="2047" width="6.6640625" style="41" customWidth="1"/>
    <col min="2048" max="2048" width="40.6640625" style="41" customWidth="1"/>
    <col min="2049" max="2052" width="9.33203125" style="41" customWidth="1"/>
    <col min="2053" max="2301" width="9.109375" style="41"/>
    <col min="2302" max="2302" width="9.33203125" style="41" customWidth="1"/>
    <col min="2303" max="2303" width="6.6640625" style="41" customWidth="1"/>
    <col min="2304" max="2304" width="40.6640625" style="41" customWidth="1"/>
    <col min="2305" max="2308" width="9.33203125" style="41" customWidth="1"/>
    <col min="2309" max="2557" width="9.109375" style="41"/>
    <col min="2558" max="2558" width="9.33203125" style="41" customWidth="1"/>
    <col min="2559" max="2559" width="6.6640625" style="41" customWidth="1"/>
    <col min="2560" max="2560" width="40.6640625" style="41" customWidth="1"/>
    <col min="2561" max="2564" width="9.33203125" style="41" customWidth="1"/>
    <col min="2565" max="2813" width="9.109375" style="41"/>
    <col min="2814" max="2814" width="9.33203125" style="41" customWidth="1"/>
    <col min="2815" max="2815" width="6.6640625" style="41" customWidth="1"/>
    <col min="2816" max="2816" width="40.6640625" style="41" customWidth="1"/>
    <col min="2817" max="2820" width="9.33203125" style="41" customWidth="1"/>
    <col min="2821" max="3069" width="9.109375" style="41"/>
    <col min="3070" max="3070" width="9.33203125" style="41" customWidth="1"/>
    <col min="3071" max="3071" width="6.6640625" style="41" customWidth="1"/>
    <col min="3072" max="3072" width="40.6640625" style="41" customWidth="1"/>
    <col min="3073" max="3076" width="9.33203125" style="41" customWidth="1"/>
    <col min="3077" max="3325" width="9.109375" style="41"/>
    <col min="3326" max="3326" width="9.33203125" style="41" customWidth="1"/>
    <col min="3327" max="3327" width="6.6640625" style="41" customWidth="1"/>
    <col min="3328" max="3328" width="40.6640625" style="41" customWidth="1"/>
    <col min="3329" max="3332" width="9.33203125" style="41" customWidth="1"/>
    <col min="3333" max="3581" width="9.109375" style="41"/>
    <col min="3582" max="3582" width="9.33203125" style="41" customWidth="1"/>
    <col min="3583" max="3583" width="6.6640625" style="41" customWidth="1"/>
    <col min="3584" max="3584" width="40.6640625" style="41" customWidth="1"/>
    <col min="3585" max="3588" width="9.33203125" style="41" customWidth="1"/>
    <col min="3589" max="3837" width="9.109375" style="41"/>
    <col min="3838" max="3838" width="9.33203125" style="41" customWidth="1"/>
    <col min="3839" max="3839" width="6.6640625" style="41" customWidth="1"/>
    <col min="3840" max="3840" width="40.6640625" style="41" customWidth="1"/>
    <col min="3841" max="3844" width="9.33203125" style="41" customWidth="1"/>
    <col min="3845" max="4093" width="9.109375" style="41"/>
    <col min="4094" max="4094" width="9.33203125" style="41" customWidth="1"/>
    <col min="4095" max="4095" width="6.6640625" style="41" customWidth="1"/>
    <col min="4096" max="4096" width="40.6640625" style="41" customWidth="1"/>
    <col min="4097" max="4100" width="9.33203125" style="41" customWidth="1"/>
    <col min="4101" max="4349" width="9.109375" style="41"/>
    <col min="4350" max="4350" width="9.33203125" style="41" customWidth="1"/>
    <col min="4351" max="4351" width="6.6640625" style="41" customWidth="1"/>
    <col min="4352" max="4352" width="40.6640625" style="41" customWidth="1"/>
    <col min="4353" max="4356" width="9.33203125" style="41" customWidth="1"/>
    <col min="4357" max="4605" width="9.109375" style="41"/>
    <col min="4606" max="4606" width="9.33203125" style="41" customWidth="1"/>
    <col min="4607" max="4607" width="6.6640625" style="41" customWidth="1"/>
    <col min="4608" max="4608" width="40.6640625" style="41" customWidth="1"/>
    <col min="4609" max="4612" width="9.33203125" style="41" customWidth="1"/>
    <col min="4613" max="4861" width="9.109375" style="41"/>
    <col min="4862" max="4862" width="9.33203125" style="41" customWidth="1"/>
    <col min="4863" max="4863" width="6.6640625" style="41" customWidth="1"/>
    <col min="4864" max="4864" width="40.6640625" style="41" customWidth="1"/>
    <col min="4865" max="4868" width="9.33203125" style="41" customWidth="1"/>
    <col min="4869" max="5117" width="9.109375" style="41"/>
    <col min="5118" max="5118" width="9.33203125" style="41" customWidth="1"/>
    <col min="5119" max="5119" width="6.6640625" style="41" customWidth="1"/>
    <col min="5120" max="5120" width="40.6640625" style="41" customWidth="1"/>
    <col min="5121" max="5124" width="9.33203125" style="41" customWidth="1"/>
    <col min="5125" max="5373" width="9.109375" style="41"/>
    <col min="5374" max="5374" width="9.33203125" style="41" customWidth="1"/>
    <col min="5375" max="5375" width="6.6640625" style="41" customWidth="1"/>
    <col min="5376" max="5376" width="40.6640625" style="41" customWidth="1"/>
    <col min="5377" max="5380" width="9.33203125" style="41" customWidth="1"/>
    <col min="5381" max="5629" width="9.109375" style="41"/>
    <col min="5630" max="5630" width="9.33203125" style="41" customWidth="1"/>
    <col min="5631" max="5631" width="6.6640625" style="41" customWidth="1"/>
    <col min="5632" max="5632" width="40.6640625" style="41" customWidth="1"/>
    <col min="5633" max="5636" width="9.33203125" style="41" customWidth="1"/>
    <col min="5637" max="5885" width="9.109375" style="41"/>
    <col min="5886" max="5886" width="9.33203125" style="41" customWidth="1"/>
    <col min="5887" max="5887" width="6.6640625" style="41" customWidth="1"/>
    <col min="5888" max="5888" width="40.6640625" style="41" customWidth="1"/>
    <col min="5889" max="5892" width="9.33203125" style="41" customWidth="1"/>
    <col min="5893" max="6141" width="9.109375" style="41"/>
    <col min="6142" max="6142" width="9.33203125" style="41" customWidth="1"/>
    <col min="6143" max="6143" width="6.6640625" style="41" customWidth="1"/>
    <col min="6144" max="6144" width="40.6640625" style="41" customWidth="1"/>
    <col min="6145" max="6148" width="9.33203125" style="41" customWidth="1"/>
    <col min="6149" max="6397" width="9.109375" style="41"/>
    <col min="6398" max="6398" width="9.33203125" style="41" customWidth="1"/>
    <col min="6399" max="6399" width="6.6640625" style="41" customWidth="1"/>
    <col min="6400" max="6400" width="40.6640625" style="41" customWidth="1"/>
    <col min="6401" max="6404" width="9.33203125" style="41" customWidth="1"/>
    <col min="6405" max="6653" width="9.109375" style="41"/>
    <col min="6654" max="6654" width="9.33203125" style="41" customWidth="1"/>
    <col min="6655" max="6655" width="6.6640625" style="41" customWidth="1"/>
    <col min="6656" max="6656" width="40.6640625" style="41" customWidth="1"/>
    <col min="6657" max="6660" width="9.33203125" style="41" customWidth="1"/>
    <col min="6661" max="6909" width="9.109375" style="41"/>
    <col min="6910" max="6910" width="9.33203125" style="41" customWidth="1"/>
    <col min="6911" max="6911" width="6.6640625" style="41" customWidth="1"/>
    <col min="6912" max="6912" width="40.6640625" style="41" customWidth="1"/>
    <col min="6913" max="6916" width="9.33203125" style="41" customWidth="1"/>
    <col min="6917" max="7165" width="9.109375" style="41"/>
    <col min="7166" max="7166" width="9.33203125" style="41" customWidth="1"/>
    <col min="7167" max="7167" width="6.6640625" style="41" customWidth="1"/>
    <col min="7168" max="7168" width="40.6640625" style="41" customWidth="1"/>
    <col min="7169" max="7172" width="9.33203125" style="41" customWidth="1"/>
    <col min="7173" max="7421" width="9.109375" style="41"/>
    <col min="7422" max="7422" width="9.33203125" style="41" customWidth="1"/>
    <col min="7423" max="7423" width="6.6640625" style="41" customWidth="1"/>
    <col min="7424" max="7424" width="40.6640625" style="41" customWidth="1"/>
    <col min="7425" max="7428" width="9.33203125" style="41" customWidth="1"/>
    <col min="7429" max="7677" width="9.109375" style="41"/>
    <col min="7678" max="7678" width="9.33203125" style="41" customWidth="1"/>
    <col min="7679" max="7679" width="6.6640625" style="41" customWidth="1"/>
    <col min="7680" max="7680" width="40.6640625" style="41" customWidth="1"/>
    <col min="7681" max="7684" width="9.33203125" style="41" customWidth="1"/>
    <col min="7685" max="7933" width="9.109375" style="41"/>
    <col min="7934" max="7934" width="9.33203125" style="41" customWidth="1"/>
    <col min="7935" max="7935" width="6.6640625" style="41" customWidth="1"/>
    <col min="7936" max="7936" width="40.6640625" style="41" customWidth="1"/>
    <col min="7937" max="7940" width="9.33203125" style="41" customWidth="1"/>
    <col min="7941" max="8189" width="9.109375" style="41"/>
    <col min="8190" max="8190" width="9.33203125" style="41" customWidth="1"/>
    <col min="8191" max="8191" width="6.6640625" style="41" customWidth="1"/>
    <col min="8192" max="8192" width="40.6640625" style="41" customWidth="1"/>
    <col min="8193" max="8196" width="9.33203125" style="41" customWidth="1"/>
    <col min="8197" max="8445" width="9.109375" style="41"/>
    <col min="8446" max="8446" width="9.33203125" style="41" customWidth="1"/>
    <col min="8447" max="8447" width="6.6640625" style="41" customWidth="1"/>
    <col min="8448" max="8448" width="40.6640625" style="41" customWidth="1"/>
    <col min="8449" max="8452" width="9.33203125" style="41" customWidth="1"/>
    <col min="8453" max="8701" width="9.109375" style="41"/>
    <col min="8702" max="8702" width="9.33203125" style="41" customWidth="1"/>
    <col min="8703" max="8703" width="6.6640625" style="41" customWidth="1"/>
    <col min="8704" max="8704" width="40.6640625" style="41" customWidth="1"/>
    <col min="8705" max="8708" width="9.33203125" style="41" customWidth="1"/>
    <col min="8709" max="8957" width="9.109375" style="41"/>
    <col min="8958" max="8958" width="9.33203125" style="41" customWidth="1"/>
    <col min="8959" max="8959" width="6.6640625" style="41" customWidth="1"/>
    <col min="8960" max="8960" width="40.6640625" style="41" customWidth="1"/>
    <col min="8961" max="8964" width="9.33203125" style="41" customWidth="1"/>
    <col min="8965" max="9213" width="9.109375" style="41"/>
    <col min="9214" max="9214" width="9.33203125" style="41" customWidth="1"/>
    <col min="9215" max="9215" width="6.6640625" style="41" customWidth="1"/>
    <col min="9216" max="9216" width="40.6640625" style="41" customWidth="1"/>
    <col min="9217" max="9220" width="9.33203125" style="41" customWidth="1"/>
    <col min="9221" max="9469" width="9.109375" style="41"/>
    <col min="9470" max="9470" width="9.33203125" style="41" customWidth="1"/>
    <col min="9471" max="9471" width="6.6640625" style="41" customWidth="1"/>
    <col min="9472" max="9472" width="40.6640625" style="41" customWidth="1"/>
    <col min="9473" max="9476" width="9.33203125" style="41" customWidth="1"/>
    <col min="9477" max="9725" width="9.109375" style="41"/>
    <col min="9726" max="9726" width="9.33203125" style="41" customWidth="1"/>
    <col min="9727" max="9727" width="6.6640625" style="41" customWidth="1"/>
    <col min="9728" max="9728" width="40.6640625" style="41" customWidth="1"/>
    <col min="9729" max="9732" width="9.33203125" style="41" customWidth="1"/>
    <col min="9733" max="9981" width="9.109375" style="41"/>
    <col min="9982" max="9982" width="9.33203125" style="41" customWidth="1"/>
    <col min="9983" max="9983" width="6.6640625" style="41" customWidth="1"/>
    <col min="9984" max="9984" width="40.6640625" style="41" customWidth="1"/>
    <col min="9985" max="9988" width="9.33203125" style="41" customWidth="1"/>
    <col min="9989" max="10237" width="9.109375" style="41"/>
    <col min="10238" max="10238" width="9.33203125" style="41" customWidth="1"/>
    <col min="10239" max="10239" width="6.6640625" style="41" customWidth="1"/>
    <col min="10240" max="10240" width="40.6640625" style="41" customWidth="1"/>
    <col min="10241" max="10244" width="9.33203125" style="41" customWidth="1"/>
    <col min="10245" max="10493" width="9.109375" style="41"/>
    <col min="10494" max="10494" width="9.33203125" style="41" customWidth="1"/>
    <col min="10495" max="10495" width="6.6640625" style="41" customWidth="1"/>
    <col min="10496" max="10496" width="40.6640625" style="41" customWidth="1"/>
    <col min="10497" max="10500" width="9.33203125" style="41" customWidth="1"/>
    <col min="10501" max="10749" width="9.109375" style="41"/>
    <col min="10750" max="10750" width="9.33203125" style="41" customWidth="1"/>
    <col min="10751" max="10751" width="6.6640625" style="41" customWidth="1"/>
    <col min="10752" max="10752" width="40.6640625" style="41" customWidth="1"/>
    <col min="10753" max="10756" width="9.33203125" style="41" customWidth="1"/>
    <col min="10757" max="11005" width="9.109375" style="41"/>
    <col min="11006" max="11006" width="9.33203125" style="41" customWidth="1"/>
    <col min="11007" max="11007" width="6.6640625" style="41" customWidth="1"/>
    <col min="11008" max="11008" width="40.6640625" style="41" customWidth="1"/>
    <col min="11009" max="11012" width="9.33203125" style="41" customWidth="1"/>
    <col min="11013" max="11261" width="9.109375" style="41"/>
    <col min="11262" max="11262" width="9.33203125" style="41" customWidth="1"/>
    <col min="11263" max="11263" width="6.6640625" style="41" customWidth="1"/>
    <col min="11264" max="11264" width="40.6640625" style="41" customWidth="1"/>
    <col min="11265" max="11268" width="9.33203125" style="41" customWidth="1"/>
    <col min="11269" max="11517" width="9.109375" style="41"/>
    <col min="11518" max="11518" width="9.33203125" style="41" customWidth="1"/>
    <col min="11519" max="11519" width="6.6640625" style="41" customWidth="1"/>
    <col min="11520" max="11520" width="40.6640625" style="41" customWidth="1"/>
    <col min="11521" max="11524" width="9.33203125" style="41" customWidth="1"/>
    <col min="11525" max="11773" width="9.109375" style="41"/>
    <col min="11774" max="11774" width="9.33203125" style="41" customWidth="1"/>
    <col min="11775" max="11775" width="6.6640625" style="41" customWidth="1"/>
    <col min="11776" max="11776" width="40.6640625" style="41" customWidth="1"/>
    <col min="11777" max="11780" width="9.33203125" style="41" customWidth="1"/>
    <col min="11781" max="12029" width="9.109375" style="41"/>
    <col min="12030" max="12030" width="9.33203125" style="41" customWidth="1"/>
    <col min="12031" max="12031" width="6.6640625" style="41" customWidth="1"/>
    <col min="12032" max="12032" width="40.6640625" style="41" customWidth="1"/>
    <col min="12033" max="12036" width="9.33203125" style="41" customWidth="1"/>
    <col min="12037" max="12285" width="9.109375" style="41"/>
    <col min="12286" max="12286" width="9.33203125" style="41" customWidth="1"/>
    <col min="12287" max="12287" width="6.6640625" style="41" customWidth="1"/>
    <col min="12288" max="12288" width="40.6640625" style="41" customWidth="1"/>
    <col min="12289" max="12292" width="9.33203125" style="41" customWidth="1"/>
    <col min="12293" max="12541" width="9.109375" style="41"/>
    <col min="12542" max="12542" width="9.33203125" style="41" customWidth="1"/>
    <col min="12543" max="12543" width="6.6640625" style="41" customWidth="1"/>
    <col min="12544" max="12544" width="40.6640625" style="41" customWidth="1"/>
    <col min="12545" max="12548" width="9.33203125" style="41" customWidth="1"/>
    <col min="12549" max="12797" width="9.109375" style="41"/>
    <col min="12798" max="12798" width="9.33203125" style="41" customWidth="1"/>
    <col min="12799" max="12799" width="6.6640625" style="41" customWidth="1"/>
    <col min="12800" max="12800" width="40.6640625" style="41" customWidth="1"/>
    <col min="12801" max="12804" width="9.33203125" style="41" customWidth="1"/>
    <col min="12805" max="13053" width="9.109375" style="41"/>
    <col min="13054" max="13054" width="9.33203125" style="41" customWidth="1"/>
    <col min="13055" max="13055" width="6.6640625" style="41" customWidth="1"/>
    <col min="13056" max="13056" width="40.6640625" style="41" customWidth="1"/>
    <col min="13057" max="13060" width="9.33203125" style="41" customWidth="1"/>
    <col min="13061" max="13309" width="9.109375" style="41"/>
    <col min="13310" max="13310" width="9.33203125" style="41" customWidth="1"/>
    <col min="13311" max="13311" width="6.6640625" style="41" customWidth="1"/>
    <col min="13312" max="13312" width="40.6640625" style="41" customWidth="1"/>
    <col min="13313" max="13316" width="9.33203125" style="41" customWidth="1"/>
    <col min="13317" max="13565" width="9.109375" style="41"/>
    <col min="13566" max="13566" width="9.33203125" style="41" customWidth="1"/>
    <col min="13567" max="13567" width="6.6640625" style="41" customWidth="1"/>
    <col min="13568" max="13568" width="40.6640625" style="41" customWidth="1"/>
    <col min="13569" max="13572" width="9.33203125" style="41" customWidth="1"/>
    <col min="13573" max="13821" width="9.109375" style="41"/>
    <col min="13822" max="13822" width="9.33203125" style="41" customWidth="1"/>
    <col min="13823" max="13823" width="6.6640625" style="41" customWidth="1"/>
    <col min="13824" max="13824" width="40.6640625" style="41" customWidth="1"/>
    <col min="13825" max="13828" width="9.33203125" style="41" customWidth="1"/>
    <col min="13829" max="14077" width="9.109375" style="41"/>
    <col min="14078" max="14078" width="9.33203125" style="41" customWidth="1"/>
    <col min="14079" max="14079" width="6.6640625" style="41" customWidth="1"/>
    <col min="14080" max="14080" width="40.6640625" style="41" customWidth="1"/>
    <col min="14081" max="14084" width="9.33203125" style="41" customWidth="1"/>
    <col min="14085" max="14333" width="9.109375" style="41"/>
    <col min="14334" max="14334" width="9.33203125" style="41" customWidth="1"/>
    <col min="14335" max="14335" width="6.6640625" style="41" customWidth="1"/>
    <col min="14336" max="14336" width="40.6640625" style="41" customWidth="1"/>
    <col min="14337" max="14340" width="9.33203125" style="41" customWidth="1"/>
    <col min="14341" max="14589" width="9.109375" style="41"/>
    <col min="14590" max="14590" width="9.33203125" style="41" customWidth="1"/>
    <col min="14591" max="14591" width="6.6640625" style="41" customWidth="1"/>
    <col min="14592" max="14592" width="40.6640625" style="41" customWidth="1"/>
    <col min="14593" max="14596" width="9.33203125" style="41" customWidth="1"/>
    <col min="14597" max="14845" width="9.109375" style="41"/>
    <col min="14846" max="14846" width="9.33203125" style="41" customWidth="1"/>
    <col min="14847" max="14847" width="6.6640625" style="41" customWidth="1"/>
    <col min="14848" max="14848" width="40.6640625" style="41" customWidth="1"/>
    <col min="14849" max="14852" width="9.33203125" style="41" customWidth="1"/>
    <col min="14853" max="15101" width="9.109375" style="41"/>
    <col min="15102" max="15102" width="9.33203125" style="41" customWidth="1"/>
    <col min="15103" max="15103" width="6.6640625" style="41" customWidth="1"/>
    <col min="15104" max="15104" width="40.6640625" style="41" customWidth="1"/>
    <col min="15105" max="15108" width="9.33203125" style="41" customWidth="1"/>
    <col min="15109" max="15357" width="9.109375" style="41"/>
    <col min="15358" max="15358" width="9.33203125" style="41" customWidth="1"/>
    <col min="15359" max="15359" width="6.6640625" style="41" customWidth="1"/>
    <col min="15360" max="15360" width="40.6640625" style="41" customWidth="1"/>
    <col min="15361" max="15364" width="9.33203125" style="41" customWidth="1"/>
    <col min="15365" max="15613" width="9.109375" style="41"/>
    <col min="15614" max="15614" width="9.33203125" style="41" customWidth="1"/>
    <col min="15615" max="15615" width="6.6640625" style="41" customWidth="1"/>
    <col min="15616" max="15616" width="40.6640625" style="41" customWidth="1"/>
    <col min="15617" max="15620" width="9.33203125" style="41" customWidth="1"/>
    <col min="15621" max="15869" width="9.109375" style="41"/>
    <col min="15870" max="15870" width="9.33203125" style="41" customWidth="1"/>
    <col min="15871" max="15871" width="6.6640625" style="41" customWidth="1"/>
    <col min="15872" max="15872" width="40.6640625" style="41" customWidth="1"/>
    <col min="15873" max="15876" width="9.33203125" style="41" customWidth="1"/>
    <col min="15877" max="16125" width="9.109375" style="41"/>
    <col min="16126" max="16126" width="9.33203125" style="41" customWidth="1"/>
    <col min="16127" max="16127" width="6.6640625" style="41" customWidth="1"/>
    <col min="16128" max="16128" width="40.6640625" style="41" customWidth="1"/>
    <col min="16129" max="16132" width="9.33203125" style="41" customWidth="1"/>
    <col min="16133" max="16384" width="9.109375" style="41"/>
  </cols>
  <sheetData>
    <row r="1" spans="1:8" x14ac:dyDescent="0.25">
      <c r="A1" s="39" t="s">
        <v>1550</v>
      </c>
      <c r="B1" s="40"/>
      <c r="C1" s="40"/>
      <c r="D1" s="40"/>
      <c r="E1" s="774" t="s">
        <v>1551</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192"/>
      <c r="B4" s="192"/>
      <c r="C4" s="193"/>
      <c r="D4" s="64"/>
      <c r="E4" s="17"/>
      <c r="F4" s="17"/>
      <c r="G4" s="15"/>
      <c r="H4" s="15"/>
    </row>
    <row r="5" spans="1:8" ht="52.8" hidden="1" x14ac:dyDescent="0.25">
      <c r="A5" s="192" t="s">
        <v>1552</v>
      </c>
      <c r="B5" s="192"/>
      <c r="C5" s="193"/>
      <c r="D5" s="100" t="s">
        <v>5400</v>
      </c>
      <c r="E5" s="17"/>
      <c r="F5" s="17"/>
      <c r="G5" s="17"/>
      <c r="H5" s="190"/>
    </row>
    <row r="6" spans="1:8" hidden="1" x14ac:dyDescent="0.25">
      <c r="A6" s="192"/>
      <c r="B6" s="192" t="s">
        <v>1553</v>
      </c>
      <c r="C6" s="193"/>
      <c r="D6" s="59" t="s">
        <v>1557</v>
      </c>
      <c r="E6" s="17"/>
      <c r="F6" s="17"/>
      <c r="G6" s="17"/>
      <c r="H6" s="190"/>
    </row>
    <row r="7" spans="1:8" ht="15.6" hidden="1" x14ac:dyDescent="0.25">
      <c r="A7" s="192"/>
      <c r="B7" s="192"/>
      <c r="C7" s="193" t="s">
        <v>37</v>
      </c>
      <c r="D7" s="59" t="s">
        <v>1558</v>
      </c>
      <c r="E7" s="17" t="s">
        <v>124</v>
      </c>
      <c r="F7" s="161"/>
      <c r="G7" s="187"/>
      <c r="H7" s="89">
        <f t="shared" ref="H7:H23" si="0">F7*G7</f>
        <v>0</v>
      </c>
    </row>
    <row r="8" spans="1:8" ht="15.6" hidden="1" x14ac:dyDescent="0.25">
      <c r="A8" s="192"/>
      <c r="B8" s="192"/>
      <c r="C8" s="193" t="s">
        <v>39</v>
      </c>
      <c r="D8" s="59" t="s">
        <v>1559</v>
      </c>
      <c r="E8" s="17" t="s">
        <v>124</v>
      </c>
      <c r="F8" s="161"/>
      <c r="G8" s="187"/>
      <c r="H8" s="89">
        <f t="shared" si="0"/>
        <v>0</v>
      </c>
    </row>
    <row r="9" spans="1:8" ht="15.6" hidden="1" x14ac:dyDescent="0.25">
      <c r="A9" s="192"/>
      <c r="B9" s="192"/>
      <c r="C9" s="193" t="s">
        <v>59</v>
      </c>
      <c r="D9" s="59" t="s">
        <v>4300</v>
      </c>
      <c r="E9" s="17" t="s">
        <v>124</v>
      </c>
      <c r="F9" s="161"/>
      <c r="G9" s="187"/>
      <c r="H9" s="89">
        <f t="shared" si="0"/>
        <v>0</v>
      </c>
    </row>
    <row r="10" spans="1:8" ht="15.6" hidden="1" x14ac:dyDescent="0.25">
      <c r="A10" s="192"/>
      <c r="B10" s="192"/>
      <c r="C10" s="193" t="s">
        <v>42</v>
      </c>
      <c r="D10" s="59" t="s">
        <v>4300</v>
      </c>
      <c r="E10" s="17" t="s">
        <v>124</v>
      </c>
      <c r="F10" s="161"/>
      <c r="G10" s="187"/>
      <c r="H10" s="89">
        <f t="shared" si="0"/>
        <v>0</v>
      </c>
    </row>
    <row r="11" spans="1:8" ht="15.6" hidden="1" x14ac:dyDescent="0.25">
      <c r="A11" s="192"/>
      <c r="B11" s="192"/>
      <c r="C11" s="193" t="s">
        <v>43</v>
      </c>
      <c r="D11" s="59" t="s">
        <v>4300</v>
      </c>
      <c r="E11" s="17" t="s">
        <v>124</v>
      </c>
      <c r="F11" s="161"/>
      <c r="G11" s="187"/>
      <c r="H11" s="89">
        <f t="shared" si="0"/>
        <v>0</v>
      </c>
    </row>
    <row r="12" spans="1:8" ht="15.6" hidden="1" x14ac:dyDescent="0.25">
      <c r="A12" s="192"/>
      <c r="B12" s="192"/>
      <c r="C12" s="193" t="s">
        <v>45</v>
      </c>
      <c r="D12" s="59" t="s">
        <v>4300</v>
      </c>
      <c r="E12" s="17" t="s">
        <v>124</v>
      </c>
      <c r="F12" s="161"/>
      <c r="G12" s="187"/>
      <c r="H12" s="89">
        <f t="shared" si="0"/>
        <v>0</v>
      </c>
    </row>
    <row r="13" spans="1:8" ht="15.6" hidden="1" x14ac:dyDescent="0.25">
      <c r="A13" s="192"/>
      <c r="B13" s="192"/>
      <c r="C13" s="193" t="s">
        <v>46</v>
      </c>
      <c r="D13" s="59" t="s">
        <v>4300</v>
      </c>
      <c r="E13" s="17" t="s">
        <v>124</v>
      </c>
      <c r="F13" s="161"/>
      <c r="G13" s="187"/>
      <c r="H13" s="89">
        <f t="shared" si="0"/>
        <v>0</v>
      </c>
    </row>
    <row r="14" spans="1:8" ht="15.6" hidden="1" x14ac:dyDescent="0.25">
      <c r="A14" s="192"/>
      <c r="B14" s="192"/>
      <c r="C14" s="193" t="s">
        <v>47</v>
      </c>
      <c r="D14" s="59" t="s">
        <v>4300</v>
      </c>
      <c r="E14" s="17" t="s">
        <v>124</v>
      </c>
      <c r="F14" s="161"/>
      <c r="G14" s="187"/>
      <c r="H14" s="89">
        <f t="shared" si="0"/>
        <v>0</v>
      </c>
    </row>
    <row r="15" spans="1:8" ht="15.6" hidden="1" x14ac:dyDescent="0.25">
      <c r="A15" s="192"/>
      <c r="B15" s="192"/>
      <c r="C15" s="193" t="s">
        <v>36</v>
      </c>
      <c r="D15" s="59" t="s">
        <v>4300</v>
      </c>
      <c r="E15" s="17" t="s">
        <v>124</v>
      </c>
      <c r="F15" s="161"/>
      <c r="G15" s="187"/>
      <c r="H15" s="89">
        <f t="shared" si="0"/>
        <v>0</v>
      </c>
    </row>
    <row r="16" spans="1:8" ht="15.6" hidden="1" x14ac:dyDescent="0.25">
      <c r="A16" s="192"/>
      <c r="B16" s="192"/>
      <c r="C16" s="193" t="s">
        <v>48</v>
      </c>
      <c r="D16" s="59" t="s">
        <v>4300</v>
      </c>
      <c r="E16" s="17" t="s">
        <v>124</v>
      </c>
      <c r="F16" s="161"/>
      <c r="G16" s="187"/>
      <c r="H16" s="89">
        <f t="shared" si="0"/>
        <v>0</v>
      </c>
    </row>
    <row r="17" spans="1:8" ht="15.6" hidden="1" x14ac:dyDescent="0.25">
      <c r="A17" s="192"/>
      <c r="B17" s="192"/>
      <c r="C17" s="193" t="s">
        <v>61</v>
      </c>
      <c r="D17" s="59" t="s">
        <v>4300</v>
      </c>
      <c r="E17" s="17" t="s">
        <v>124</v>
      </c>
      <c r="F17" s="161"/>
      <c r="G17" s="187"/>
      <c r="H17" s="89">
        <f t="shared" si="0"/>
        <v>0</v>
      </c>
    </row>
    <row r="18" spans="1:8" ht="15.6" hidden="1" x14ac:dyDescent="0.25">
      <c r="A18" s="192"/>
      <c r="B18" s="192"/>
      <c r="C18" s="193" t="s">
        <v>62</v>
      </c>
      <c r="D18" s="59" t="s">
        <v>4300</v>
      </c>
      <c r="E18" s="17" t="s">
        <v>124</v>
      </c>
      <c r="F18" s="161"/>
      <c r="G18" s="187"/>
      <c r="H18" s="89">
        <f t="shared" si="0"/>
        <v>0</v>
      </c>
    </row>
    <row r="19" spans="1:8" ht="26.4" hidden="1" x14ac:dyDescent="0.25">
      <c r="A19" s="192"/>
      <c r="B19" s="192"/>
      <c r="C19" s="193" t="s">
        <v>63</v>
      </c>
      <c r="D19" s="59" t="s">
        <v>1560</v>
      </c>
      <c r="E19" s="17" t="s">
        <v>124</v>
      </c>
      <c r="F19" s="161"/>
      <c r="G19" s="187"/>
      <c r="H19" s="89">
        <f t="shared" si="0"/>
        <v>0</v>
      </c>
    </row>
    <row r="20" spans="1:8" ht="15.6" hidden="1" x14ac:dyDescent="0.25">
      <c r="A20" s="192"/>
      <c r="B20" s="192"/>
      <c r="C20" s="193" t="s">
        <v>64</v>
      </c>
      <c r="D20" s="59" t="s">
        <v>1561</v>
      </c>
      <c r="E20" s="17" t="s">
        <v>124</v>
      </c>
      <c r="F20" s="161"/>
      <c r="G20" s="187"/>
      <c r="H20" s="89">
        <f t="shared" si="0"/>
        <v>0</v>
      </c>
    </row>
    <row r="21" spans="1:8" ht="15.6" hidden="1" x14ac:dyDescent="0.25">
      <c r="A21" s="192"/>
      <c r="B21" s="192"/>
      <c r="C21" s="193" t="s">
        <v>1554</v>
      </c>
      <c r="D21" s="59" t="s">
        <v>1562</v>
      </c>
      <c r="E21" s="17" t="s">
        <v>124</v>
      </c>
      <c r="F21" s="161"/>
      <c r="G21" s="187"/>
      <c r="H21" s="89">
        <f t="shared" si="0"/>
        <v>0</v>
      </c>
    </row>
    <row r="22" spans="1:8" ht="26.4" hidden="1" x14ac:dyDescent="0.25">
      <c r="A22" s="192"/>
      <c r="B22" s="192"/>
      <c r="C22" s="193" t="s">
        <v>1555</v>
      </c>
      <c r="D22" s="59" t="s">
        <v>1563</v>
      </c>
      <c r="E22" s="17" t="s">
        <v>124</v>
      </c>
      <c r="F22" s="161"/>
      <c r="G22" s="187"/>
      <c r="H22" s="89">
        <f t="shared" si="0"/>
        <v>0</v>
      </c>
    </row>
    <row r="23" spans="1:8" ht="26.4" hidden="1" x14ac:dyDescent="0.25">
      <c r="A23" s="192"/>
      <c r="B23" s="192"/>
      <c r="C23" s="193" t="s">
        <v>1556</v>
      </c>
      <c r="D23" s="59" t="s">
        <v>1564</v>
      </c>
      <c r="E23" s="17" t="s">
        <v>124</v>
      </c>
      <c r="F23" s="161"/>
      <c r="G23" s="187"/>
      <c r="H23" s="89">
        <f t="shared" si="0"/>
        <v>0</v>
      </c>
    </row>
    <row r="24" spans="1:8" hidden="1" x14ac:dyDescent="0.25">
      <c r="A24" s="192"/>
      <c r="B24" s="192" t="s">
        <v>1565</v>
      </c>
      <c r="C24" s="193"/>
      <c r="D24" s="59" t="s">
        <v>1566</v>
      </c>
      <c r="E24" s="120"/>
      <c r="F24" s="17"/>
      <c r="G24" s="191"/>
      <c r="H24" s="190"/>
    </row>
    <row r="25" spans="1:8" ht="15.6" hidden="1" x14ac:dyDescent="0.25">
      <c r="A25" s="192"/>
      <c r="B25" s="192"/>
      <c r="C25" s="193" t="s">
        <v>37</v>
      </c>
      <c r="D25" s="59" t="s">
        <v>1567</v>
      </c>
      <c r="E25" s="17" t="s">
        <v>124</v>
      </c>
      <c r="F25" s="161"/>
      <c r="G25" s="187"/>
      <c r="H25" s="89">
        <f>F25*G25</f>
        <v>0</v>
      </c>
    </row>
    <row r="26" spans="1:8" ht="15.6" hidden="1" x14ac:dyDescent="0.25">
      <c r="A26" s="192"/>
      <c r="B26" s="192"/>
      <c r="C26" s="193" t="s">
        <v>39</v>
      </c>
      <c r="D26" s="59" t="s">
        <v>1568</v>
      </c>
      <c r="E26" s="17" t="s">
        <v>124</v>
      </c>
      <c r="F26" s="161"/>
      <c r="G26" s="187"/>
      <c r="H26" s="89">
        <f>F26*G26</f>
        <v>0</v>
      </c>
    </row>
    <row r="27" spans="1:8" ht="15.6" hidden="1" x14ac:dyDescent="0.25">
      <c r="A27" s="192"/>
      <c r="B27" s="192" t="s">
        <v>1569</v>
      </c>
      <c r="C27" s="193"/>
      <c r="D27" s="59" t="s">
        <v>1570</v>
      </c>
      <c r="E27" s="17" t="s">
        <v>124</v>
      </c>
      <c r="F27" s="161"/>
      <c r="G27" s="187"/>
      <c r="H27" s="89">
        <f>F27*G27</f>
        <v>0</v>
      </c>
    </row>
    <row r="28" spans="1:8" ht="26.4" hidden="1" x14ac:dyDescent="0.25">
      <c r="A28" s="192"/>
      <c r="B28" s="192" t="s">
        <v>1573</v>
      </c>
      <c r="C28" s="193"/>
      <c r="D28" s="59" t="s">
        <v>1571</v>
      </c>
      <c r="E28" s="17" t="s">
        <v>124</v>
      </c>
      <c r="F28" s="161"/>
      <c r="G28" s="187"/>
      <c r="H28" s="89">
        <f>F28*G28</f>
        <v>0</v>
      </c>
    </row>
    <row r="29" spans="1:8" hidden="1" x14ac:dyDescent="0.25">
      <c r="A29" s="192"/>
      <c r="B29" s="192" t="s">
        <v>1574</v>
      </c>
      <c r="C29" s="193"/>
      <c r="D29" s="59" t="s">
        <v>1572</v>
      </c>
      <c r="E29" s="120"/>
      <c r="F29" s="17"/>
      <c r="G29" s="191"/>
      <c r="H29" s="190"/>
    </row>
    <row r="30" spans="1:8" ht="15.6" hidden="1" x14ac:dyDescent="0.25">
      <c r="A30" s="192"/>
      <c r="B30" s="192"/>
      <c r="C30" s="193" t="s">
        <v>37</v>
      </c>
      <c r="D30" s="59" t="s">
        <v>1575</v>
      </c>
      <c r="E30" s="17" t="s">
        <v>124</v>
      </c>
      <c r="F30" s="161"/>
      <c r="G30" s="187"/>
      <c r="H30" s="89">
        <f>F30*G30</f>
        <v>0</v>
      </c>
    </row>
    <row r="31" spans="1:8" ht="15.6" hidden="1" x14ac:dyDescent="0.25">
      <c r="A31" s="192"/>
      <c r="B31" s="192"/>
      <c r="C31" s="193" t="s">
        <v>39</v>
      </c>
      <c r="D31" s="59" t="s">
        <v>1576</v>
      </c>
      <c r="E31" s="17" t="s">
        <v>124</v>
      </c>
      <c r="F31" s="161"/>
      <c r="G31" s="187"/>
      <c r="H31" s="89">
        <f>F31*G31</f>
        <v>0</v>
      </c>
    </row>
    <row r="32" spans="1:8" ht="15.6" hidden="1" x14ac:dyDescent="0.25">
      <c r="A32" s="192"/>
      <c r="B32" s="192"/>
      <c r="C32" s="193" t="s">
        <v>59</v>
      </c>
      <c r="D32" s="59" t="s">
        <v>1577</v>
      </c>
      <c r="E32" s="17" t="s">
        <v>124</v>
      </c>
      <c r="F32" s="161"/>
      <c r="G32" s="187"/>
      <c r="H32" s="89">
        <f>F32*G32</f>
        <v>0</v>
      </c>
    </row>
    <row r="33" spans="1:8" ht="15.6" hidden="1" x14ac:dyDescent="0.25">
      <c r="A33" s="192"/>
      <c r="B33" s="192" t="s">
        <v>1579</v>
      </c>
      <c r="C33" s="193"/>
      <c r="D33" s="59" t="s">
        <v>1578</v>
      </c>
      <c r="E33" s="17" t="s">
        <v>124</v>
      </c>
      <c r="F33" s="161"/>
      <c r="G33" s="187"/>
      <c r="H33" s="89">
        <f>F33*G33</f>
        <v>0</v>
      </c>
    </row>
    <row r="34" spans="1:8" ht="39.6" x14ac:dyDescent="0.25">
      <c r="A34" s="192" t="s">
        <v>1581</v>
      </c>
      <c r="B34" s="192"/>
      <c r="C34" s="193"/>
      <c r="D34" s="100" t="s">
        <v>1580</v>
      </c>
      <c r="E34" s="120"/>
      <c r="F34" s="17"/>
      <c r="G34" s="191"/>
      <c r="H34" s="190"/>
    </row>
    <row r="35" spans="1:8" x14ac:dyDescent="0.25">
      <c r="A35" s="192"/>
      <c r="B35" s="192" t="s">
        <v>1582</v>
      </c>
      <c r="C35" s="193"/>
      <c r="D35" s="59" t="s">
        <v>1557</v>
      </c>
      <c r="E35" s="120"/>
      <c r="F35" s="17"/>
      <c r="G35" s="191"/>
      <c r="H35" s="190"/>
    </row>
    <row r="36" spans="1:8" ht="15.6" x14ac:dyDescent="0.25">
      <c r="A36" s="192"/>
      <c r="B36" s="192"/>
      <c r="C36" s="193" t="s">
        <v>37</v>
      </c>
      <c r="D36" s="59" t="s">
        <v>1558</v>
      </c>
      <c r="E36" s="17" t="s">
        <v>124</v>
      </c>
      <c r="F36" s="161"/>
      <c r="G36" s="187"/>
      <c r="H36" s="89">
        <f t="shared" ref="H36:H52" si="1">F36*G36</f>
        <v>0</v>
      </c>
    </row>
    <row r="37" spans="1:8" ht="15.6" hidden="1" x14ac:dyDescent="0.25">
      <c r="A37" s="192"/>
      <c r="B37" s="192"/>
      <c r="C37" s="193" t="s">
        <v>39</v>
      </c>
      <c r="D37" s="59" t="s">
        <v>1559</v>
      </c>
      <c r="E37" s="17" t="s">
        <v>124</v>
      </c>
      <c r="F37" s="161"/>
      <c r="G37" s="187"/>
      <c r="H37" s="89">
        <f t="shared" si="1"/>
        <v>0</v>
      </c>
    </row>
    <row r="38" spans="1:8" ht="15.6" hidden="1" x14ac:dyDescent="0.25">
      <c r="A38" s="192"/>
      <c r="B38" s="192"/>
      <c r="C38" s="193" t="s">
        <v>59</v>
      </c>
      <c r="D38" s="59" t="s">
        <v>4300</v>
      </c>
      <c r="E38" s="17" t="s">
        <v>124</v>
      </c>
      <c r="F38" s="161"/>
      <c r="G38" s="187"/>
      <c r="H38" s="89">
        <f t="shared" si="1"/>
        <v>0</v>
      </c>
    </row>
    <row r="39" spans="1:8" ht="15.6" hidden="1" x14ac:dyDescent="0.25">
      <c r="A39" s="192"/>
      <c r="B39" s="192"/>
      <c r="C39" s="193" t="s">
        <v>42</v>
      </c>
      <c r="D39" s="59" t="s">
        <v>4300</v>
      </c>
      <c r="E39" s="17" t="s">
        <v>124</v>
      </c>
      <c r="F39" s="161"/>
      <c r="G39" s="187"/>
      <c r="H39" s="89">
        <f t="shared" si="1"/>
        <v>0</v>
      </c>
    </row>
    <row r="40" spans="1:8" ht="15.6" hidden="1" x14ac:dyDescent="0.25">
      <c r="A40" s="192"/>
      <c r="B40" s="192"/>
      <c r="C40" s="193" t="s">
        <v>43</v>
      </c>
      <c r="D40" s="59" t="s">
        <v>4300</v>
      </c>
      <c r="E40" s="17" t="s">
        <v>124</v>
      </c>
      <c r="F40" s="161"/>
      <c r="G40" s="187"/>
      <c r="H40" s="89">
        <f t="shared" si="1"/>
        <v>0</v>
      </c>
    </row>
    <row r="41" spans="1:8" ht="15.6" hidden="1" x14ac:dyDescent="0.25">
      <c r="A41" s="192"/>
      <c r="B41" s="192"/>
      <c r="C41" s="193" t="s">
        <v>45</v>
      </c>
      <c r="D41" s="59" t="s">
        <v>4300</v>
      </c>
      <c r="E41" s="17" t="s">
        <v>124</v>
      </c>
      <c r="F41" s="161"/>
      <c r="G41" s="187"/>
      <c r="H41" s="89">
        <f t="shared" si="1"/>
        <v>0</v>
      </c>
    </row>
    <row r="42" spans="1:8" ht="15.6" hidden="1" x14ac:dyDescent="0.25">
      <c r="A42" s="192"/>
      <c r="B42" s="192"/>
      <c r="C42" s="193" t="s">
        <v>46</v>
      </c>
      <c r="D42" s="59" t="s">
        <v>4300</v>
      </c>
      <c r="E42" s="17" t="s">
        <v>124</v>
      </c>
      <c r="F42" s="161"/>
      <c r="G42" s="187"/>
      <c r="H42" s="89">
        <f t="shared" si="1"/>
        <v>0</v>
      </c>
    </row>
    <row r="43" spans="1:8" ht="15.6" hidden="1" x14ac:dyDescent="0.25">
      <c r="A43" s="192"/>
      <c r="B43" s="192"/>
      <c r="C43" s="193" t="s">
        <v>47</v>
      </c>
      <c r="D43" s="59" t="s">
        <v>4300</v>
      </c>
      <c r="E43" s="17" t="s">
        <v>124</v>
      </c>
      <c r="F43" s="161"/>
      <c r="G43" s="187"/>
      <c r="H43" s="89">
        <f t="shared" si="1"/>
        <v>0</v>
      </c>
    </row>
    <row r="44" spans="1:8" ht="15.6" hidden="1" x14ac:dyDescent="0.25">
      <c r="A44" s="192"/>
      <c r="B44" s="192"/>
      <c r="C44" s="193" t="s">
        <v>36</v>
      </c>
      <c r="D44" s="59" t="s">
        <v>4300</v>
      </c>
      <c r="E44" s="17" t="s">
        <v>124</v>
      </c>
      <c r="F44" s="161"/>
      <c r="G44" s="187"/>
      <c r="H44" s="89">
        <f t="shared" si="1"/>
        <v>0</v>
      </c>
    </row>
    <row r="45" spans="1:8" ht="15.6" hidden="1" x14ac:dyDescent="0.25">
      <c r="A45" s="192"/>
      <c r="B45" s="192"/>
      <c r="C45" s="193" t="s">
        <v>48</v>
      </c>
      <c r="D45" s="59" t="s">
        <v>4300</v>
      </c>
      <c r="E45" s="17" t="s">
        <v>124</v>
      </c>
      <c r="F45" s="161"/>
      <c r="G45" s="187"/>
      <c r="H45" s="89">
        <f t="shared" si="1"/>
        <v>0</v>
      </c>
    </row>
    <row r="46" spans="1:8" ht="15.6" hidden="1" x14ac:dyDescent="0.25">
      <c r="A46" s="192"/>
      <c r="B46" s="192"/>
      <c r="C46" s="193" t="s">
        <v>61</v>
      </c>
      <c r="D46" s="59" t="s">
        <v>4300</v>
      </c>
      <c r="E46" s="17" t="s">
        <v>124</v>
      </c>
      <c r="F46" s="161"/>
      <c r="G46" s="187"/>
      <c r="H46" s="89">
        <f t="shared" si="1"/>
        <v>0</v>
      </c>
    </row>
    <row r="47" spans="1:8" ht="15.6" hidden="1" x14ac:dyDescent="0.25">
      <c r="A47" s="192"/>
      <c r="B47" s="192"/>
      <c r="C47" s="193" t="s">
        <v>62</v>
      </c>
      <c r="D47" s="59" t="s">
        <v>4300</v>
      </c>
      <c r="E47" s="17" t="s">
        <v>124</v>
      </c>
      <c r="F47" s="161"/>
      <c r="G47" s="187"/>
      <c r="H47" s="89">
        <f t="shared" si="1"/>
        <v>0</v>
      </c>
    </row>
    <row r="48" spans="1:8" ht="26.4" hidden="1" x14ac:dyDescent="0.25">
      <c r="A48" s="192"/>
      <c r="B48" s="192"/>
      <c r="C48" s="193" t="s">
        <v>63</v>
      </c>
      <c r="D48" s="59" t="s">
        <v>1560</v>
      </c>
      <c r="E48" s="17" t="s">
        <v>124</v>
      </c>
      <c r="F48" s="161"/>
      <c r="G48" s="187"/>
      <c r="H48" s="89">
        <f t="shared" si="1"/>
        <v>0</v>
      </c>
    </row>
    <row r="49" spans="1:8" ht="15.6" hidden="1" x14ac:dyDescent="0.25">
      <c r="A49" s="192"/>
      <c r="B49" s="192"/>
      <c r="C49" s="193" t="s">
        <v>64</v>
      </c>
      <c r="D49" s="59" t="s">
        <v>1561</v>
      </c>
      <c r="E49" s="17" t="s">
        <v>124</v>
      </c>
      <c r="F49" s="161"/>
      <c r="G49" s="187"/>
      <c r="H49" s="89">
        <f t="shared" si="1"/>
        <v>0</v>
      </c>
    </row>
    <row r="50" spans="1:8" ht="15.6" hidden="1" x14ac:dyDescent="0.25">
      <c r="A50" s="192"/>
      <c r="B50" s="192"/>
      <c r="C50" s="193" t="s">
        <v>1554</v>
      </c>
      <c r="D50" s="59" t="s">
        <v>1562</v>
      </c>
      <c r="E50" s="17" t="s">
        <v>124</v>
      </c>
      <c r="F50" s="161"/>
      <c r="G50" s="187"/>
      <c r="H50" s="89">
        <f t="shared" si="1"/>
        <v>0</v>
      </c>
    </row>
    <row r="51" spans="1:8" ht="26.4" hidden="1" x14ac:dyDescent="0.25">
      <c r="A51" s="192"/>
      <c r="B51" s="192"/>
      <c r="C51" s="193" t="s">
        <v>1555</v>
      </c>
      <c r="D51" s="59" t="s">
        <v>1563</v>
      </c>
      <c r="E51" s="17" t="s">
        <v>124</v>
      </c>
      <c r="F51" s="161"/>
      <c r="G51" s="187"/>
      <c r="H51" s="89">
        <f t="shared" si="1"/>
        <v>0</v>
      </c>
    </row>
    <row r="52" spans="1:8" ht="26.4" hidden="1" x14ac:dyDescent="0.25">
      <c r="A52" s="192"/>
      <c r="B52" s="192"/>
      <c r="C52" s="193" t="s">
        <v>1556</v>
      </c>
      <c r="D52" s="59" t="s">
        <v>1564</v>
      </c>
      <c r="E52" s="17" t="s">
        <v>124</v>
      </c>
      <c r="F52" s="161"/>
      <c r="G52" s="187"/>
      <c r="H52" s="89">
        <f t="shared" si="1"/>
        <v>0</v>
      </c>
    </row>
    <row r="53" spans="1:8" hidden="1" x14ac:dyDescent="0.25">
      <c r="A53" s="192"/>
      <c r="B53" s="192" t="s">
        <v>1583</v>
      </c>
      <c r="C53" s="193"/>
      <c r="D53" s="59" t="s">
        <v>1566</v>
      </c>
      <c r="E53" s="120"/>
      <c r="F53" s="17"/>
      <c r="G53" s="191"/>
      <c r="H53" s="190"/>
    </row>
    <row r="54" spans="1:8" ht="15.6" hidden="1" x14ac:dyDescent="0.25">
      <c r="A54" s="192"/>
      <c r="B54" s="192"/>
      <c r="C54" s="193" t="s">
        <v>37</v>
      </c>
      <c r="D54" s="59" t="s">
        <v>1567</v>
      </c>
      <c r="E54" s="17" t="s">
        <v>124</v>
      </c>
      <c r="F54" s="161"/>
      <c r="G54" s="187"/>
      <c r="H54" s="89">
        <f>F54*G54</f>
        <v>0</v>
      </c>
    </row>
    <row r="55" spans="1:8" ht="15.6" hidden="1" x14ac:dyDescent="0.25">
      <c r="A55" s="192"/>
      <c r="B55" s="192"/>
      <c r="C55" s="193" t="s">
        <v>39</v>
      </c>
      <c r="D55" s="59" t="s">
        <v>1568</v>
      </c>
      <c r="E55" s="17" t="s">
        <v>124</v>
      </c>
      <c r="F55" s="161"/>
      <c r="G55" s="187"/>
      <c r="H55" s="89">
        <f>F55*G55</f>
        <v>0</v>
      </c>
    </row>
    <row r="56" spans="1:8" hidden="1" x14ac:dyDescent="0.25">
      <c r="A56" s="192"/>
      <c r="B56" s="192" t="s">
        <v>1584</v>
      </c>
      <c r="C56" s="193"/>
      <c r="D56" s="59" t="s">
        <v>1570</v>
      </c>
      <c r="E56" s="120" t="s">
        <v>1099</v>
      </c>
      <c r="F56" s="161"/>
      <c r="G56" s="187"/>
      <c r="H56" s="89">
        <f>F56*G56</f>
        <v>0</v>
      </c>
    </row>
    <row r="57" spans="1:8" ht="26.4" hidden="1" x14ac:dyDescent="0.25">
      <c r="A57" s="192"/>
      <c r="B57" s="192" t="s">
        <v>1585</v>
      </c>
      <c r="C57" s="193"/>
      <c r="D57" s="59" t="s">
        <v>1571</v>
      </c>
      <c r="E57" s="120" t="s">
        <v>1099</v>
      </c>
      <c r="F57" s="161"/>
      <c r="G57" s="187"/>
      <c r="H57" s="89">
        <f>F57*G57</f>
        <v>0</v>
      </c>
    </row>
    <row r="58" spans="1:8" hidden="1" x14ac:dyDescent="0.25">
      <c r="A58" s="192"/>
      <c r="B58" s="192" t="s">
        <v>1586</v>
      </c>
      <c r="C58" s="193"/>
      <c r="D58" s="59" t="s">
        <v>1572</v>
      </c>
      <c r="E58" s="120"/>
      <c r="F58" s="17"/>
      <c r="G58" s="191"/>
      <c r="H58" s="190"/>
    </row>
    <row r="59" spans="1:8" ht="15.6" hidden="1" x14ac:dyDescent="0.25">
      <c r="A59" s="192"/>
      <c r="B59" s="192"/>
      <c r="C59" s="193" t="s">
        <v>37</v>
      </c>
      <c r="D59" s="59" t="s">
        <v>1575</v>
      </c>
      <c r="E59" s="17" t="s">
        <v>124</v>
      </c>
      <c r="F59" s="161"/>
      <c r="G59" s="187"/>
      <c r="H59" s="89">
        <f>F59*G59</f>
        <v>0</v>
      </c>
    </row>
    <row r="60" spans="1:8" ht="15.6" hidden="1" x14ac:dyDescent="0.25">
      <c r="A60" s="192"/>
      <c r="B60" s="192"/>
      <c r="C60" s="193" t="s">
        <v>39</v>
      </c>
      <c r="D60" s="59" t="s">
        <v>1576</v>
      </c>
      <c r="E60" s="17" t="s">
        <v>124</v>
      </c>
      <c r="F60" s="161"/>
      <c r="G60" s="187"/>
      <c r="H60" s="89">
        <f>F60*G60</f>
        <v>0</v>
      </c>
    </row>
    <row r="61" spans="1:8" ht="15.6" hidden="1" x14ac:dyDescent="0.25">
      <c r="A61" s="192"/>
      <c r="B61" s="192"/>
      <c r="C61" s="193" t="s">
        <v>59</v>
      </c>
      <c r="D61" s="59" t="s">
        <v>1577</v>
      </c>
      <c r="E61" s="17" t="s">
        <v>124</v>
      </c>
      <c r="F61" s="161"/>
      <c r="G61" s="187"/>
      <c r="H61" s="89">
        <f>F61*G61</f>
        <v>0</v>
      </c>
    </row>
    <row r="62" spans="1:8" ht="15.6" hidden="1" x14ac:dyDescent="0.25">
      <c r="A62" s="192"/>
      <c r="B62" s="192" t="s">
        <v>1587</v>
      </c>
      <c r="C62" s="193"/>
      <c r="D62" s="59" t="s">
        <v>1578</v>
      </c>
      <c r="E62" s="17" t="s">
        <v>124</v>
      </c>
      <c r="F62" s="161"/>
      <c r="G62" s="187"/>
      <c r="H62" s="89">
        <f>F62*G62</f>
        <v>0</v>
      </c>
    </row>
    <row r="63" spans="1:8" ht="39.6" hidden="1" x14ac:dyDescent="0.25">
      <c r="A63" s="192" t="s">
        <v>1588</v>
      </c>
      <c r="B63" s="192"/>
      <c r="C63" s="193"/>
      <c r="D63" s="100" t="s">
        <v>1589</v>
      </c>
      <c r="E63" s="17"/>
      <c r="F63" s="17"/>
      <c r="G63" s="191"/>
      <c r="H63" s="190"/>
    </row>
    <row r="64" spans="1:8" hidden="1" x14ac:dyDescent="0.25">
      <c r="A64" s="192"/>
      <c r="B64" s="192" t="s">
        <v>1592</v>
      </c>
      <c r="C64" s="193"/>
      <c r="D64" s="59" t="s">
        <v>1590</v>
      </c>
      <c r="E64" s="120" t="s">
        <v>425</v>
      </c>
      <c r="F64" s="17"/>
      <c r="G64" s="17"/>
      <c r="H64" s="188"/>
    </row>
    <row r="65" spans="1:8" ht="26.4" hidden="1" x14ac:dyDescent="0.25">
      <c r="A65" s="192"/>
      <c r="B65" s="192" t="s">
        <v>1593</v>
      </c>
      <c r="C65" s="193"/>
      <c r="D65" s="59" t="s">
        <v>1591</v>
      </c>
      <c r="E65" s="120" t="s">
        <v>361</v>
      </c>
      <c r="F65" s="191"/>
      <c r="G65" s="195"/>
      <c r="H65" s="190">
        <f>F65*G65</f>
        <v>0</v>
      </c>
    </row>
    <row r="66" spans="1:8" x14ac:dyDescent="0.25">
      <c r="A66" s="192" t="s">
        <v>1595</v>
      </c>
      <c r="B66" s="192"/>
      <c r="C66" s="193"/>
      <c r="D66" s="100" t="s">
        <v>1594</v>
      </c>
      <c r="E66" s="17"/>
      <c r="F66" s="17"/>
      <c r="G66" s="17"/>
      <c r="H66" s="190"/>
    </row>
    <row r="67" spans="1:8" x14ac:dyDescent="0.25">
      <c r="A67" s="192"/>
      <c r="B67" s="192" t="s">
        <v>1598</v>
      </c>
      <c r="C67" s="193"/>
      <c r="D67" s="59" t="s">
        <v>1596</v>
      </c>
      <c r="E67" s="17" t="s">
        <v>133</v>
      </c>
      <c r="F67" s="161"/>
      <c r="G67" s="187"/>
      <c r="H67" s="89">
        <f>F67*G67</f>
        <v>0</v>
      </c>
    </row>
    <row r="68" spans="1:8" x14ac:dyDescent="0.25">
      <c r="A68" s="192"/>
      <c r="B68" s="192" t="s">
        <v>1599</v>
      </c>
      <c r="C68" s="193"/>
      <c r="D68" s="59" t="s">
        <v>1597</v>
      </c>
      <c r="E68" s="17" t="s">
        <v>133</v>
      </c>
      <c r="F68" s="161"/>
      <c r="G68" s="187"/>
      <c r="H68" s="542" t="s">
        <v>5568</v>
      </c>
    </row>
    <row r="69" spans="1:8" hidden="1" x14ac:dyDescent="0.25">
      <c r="A69" s="192"/>
      <c r="B69" s="192" t="s">
        <v>1600</v>
      </c>
      <c r="C69" s="193"/>
      <c r="D69" s="59" t="s">
        <v>4301</v>
      </c>
      <c r="E69" s="17" t="s">
        <v>133</v>
      </c>
      <c r="F69" s="161"/>
      <c r="G69" s="187"/>
      <c r="H69" s="89">
        <f>F69*G69</f>
        <v>0</v>
      </c>
    </row>
    <row r="70" spans="1:8" hidden="1" x14ac:dyDescent="0.25">
      <c r="A70" s="192" t="s">
        <v>1601</v>
      </c>
      <c r="B70" s="192"/>
      <c r="C70" s="193"/>
      <c r="D70" s="150" t="s">
        <v>1602</v>
      </c>
      <c r="E70" s="17"/>
      <c r="F70" s="161"/>
      <c r="G70" s="161"/>
      <c r="H70" s="190"/>
    </row>
    <row r="71" spans="1:8" hidden="1" x14ac:dyDescent="0.25">
      <c r="A71" s="192"/>
      <c r="B71" s="192" t="s">
        <v>1603</v>
      </c>
      <c r="C71" s="193"/>
      <c r="D71" s="278" t="s">
        <v>4661</v>
      </c>
      <c r="E71" s="17" t="s">
        <v>133</v>
      </c>
      <c r="F71" s="161"/>
      <c r="G71" s="187"/>
      <c r="H71" s="89">
        <f>F71*G71</f>
        <v>0</v>
      </c>
    </row>
    <row r="72" spans="1:8" hidden="1" x14ac:dyDescent="0.25">
      <c r="A72" s="192"/>
      <c r="B72" s="192" t="s">
        <v>1604</v>
      </c>
      <c r="C72" s="193"/>
      <c r="D72" s="278" t="s">
        <v>4662</v>
      </c>
      <c r="E72" s="17" t="s">
        <v>133</v>
      </c>
      <c r="F72" s="161"/>
      <c r="G72" s="187"/>
      <c r="H72" s="89">
        <f>F72*G72</f>
        <v>0</v>
      </c>
    </row>
    <row r="73" spans="1:8" ht="26.4" hidden="1" x14ac:dyDescent="0.25">
      <c r="A73" s="192" t="s">
        <v>1605</v>
      </c>
      <c r="B73" s="192"/>
      <c r="C73" s="193"/>
      <c r="D73" s="284" t="s">
        <v>4663</v>
      </c>
      <c r="E73" s="17" t="s">
        <v>133</v>
      </c>
      <c r="F73" s="161"/>
      <c r="G73" s="187"/>
      <c r="H73" s="89">
        <f>F73*G73</f>
        <v>0</v>
      </c>
    </row>
    <row r="74" spans="1:8" ht="39.6" hidden="1" x14ac:dyDescent="0.25">
      <c r="A74" s="192" t="s">
        <v>1607</v>
      </c>
      <c r="B74" s="192"/>
      <c r="C74" s="193"/>
      <c r="D74" s="150" t="s">
        <v>1606</v>
      </c>
      <c r="E74" s="17"/>
      <c r="F74" s="17"/>
      <c r="G74" s="17"/>
      <c r="H74" s="190"/>
    </row>
    <row r="75" spans="1:8" hidden="1" x14ac:dyDescent="0.25">
      <c r="A75" s="192"/>
      <c r="B75" s="192" t="s">
        <v>1608</v>
      </c>
      <c r="C75" s="193"/>
      <c r="D75" s="101" t="s">
        <v>1610</v>
      </c>
      <c r="E75" s="120" t="s">
        <v>425</v>
      </c>
      <c r="F75" s="17"/>
      <c r="G75" s="17"/>
      <c r="H75" s="188"/>
    </row>
    <row r="76" spans="1:8" ht="26.4" hidden="1" x14ac:dyDescent="0.25">
      <c r="A76" s="192"/>
      <c r="B76" s="192" t="s">
        <v>1609</v>
      </c>
      <c r="C76" s="193"/>
      <c r="D76" s="59" t="s">
        <v>1611</v>
      </c>
      <c r="E76" s="120" t="s">
        <v>361</v>
      </c>
      <c r="F76" s="191"/>
      <c r="G76" s="195"/>
      <c r="H76" s="190">
        <f>F76*G76</f>
        <v>0</v>
      </c>
    </row>
    <row r="77" spans="1:8" x14ac:dyDescent="0.25">
      <c r="A77" s="101"/>
      <c r="B77" s="101"/>
      <c r="C77" s="161"/>
      <c r="D77" s="101"/>
      <c r="E77" s="120"/>
      <c r="F77" s="17"/>
      <c r="G77" s="17"/>
      <c r="H77" s="190"/>
    </row>
    <row r="78" spans="1:8" x14ac:dyDescent="0.25">
      <c r="A78" s="101"/>
      <c r="B78" s="101"/>
      <c r="C78" s="161"/>
      <c r="D78" s="101"/>
      <c r="E78" s="120"/>
      <c r="F78" s="17"/>
      <c r="G78" s="17"/>
      <c r="H78" s="190"/>
    </row>
    <row r="79" spans="1:8" x14ac:dyDescent="0.25">
      <c r="A79" s="64"/>
      <c r="B79" s="64"/>
      <c r="C79" s="161"/>
      <c r="D79" s="60"/>
      <c r="E79" s="17"/>
      <c r="F79" s="17"/>
      <c r="G79" s="17"/>
      <c r="H79" s="190"/>
    </row>
    <row r="80" spans="1:8" x14ac:dyDescent="0.25">
      <c r="A80" s="168" t="s">
        <v>34</v>
      </c>
      <c r="B80" s="168"/>
      <c r="C80" s="168"/>
      <c r="D80" s="168"/>
      <c r="E80" s="179"/>
      <c r="F80" s="185"/>
      <c r="G80" s="185"/>
      <c r="H80" s="174">
        <f>SUM(H5:H79)</f>
        <v>0</v>
      </c>
    </row>
    <row r="1048356" spans="5:5" x14ac:dyDescent="0.25">
      <c r="E104835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2275-5757-4D20-BE2A-6AD735A603C0}">
  <dimension ref="A1:I1048371"/>
  <sheetViews>
    <sheetView workbookViewId="0"/>
  </sheetViews>
  <sheetFormatPr defaultRowHeight="13.2" x14ac:dyDescent="0.25"/>
  <cols>
    <col min="1" max="1" width="9.33203125" style="41" customWidth="1"/>
    <col min="2" max="2" width="9" style="41" bestFit="1" customWidth="1"/>
    <col min="3" max="3" width="3.6640625" style="41" customWidth="1"/>
    <col min="4" max="4" width="3.109375" style="41" customWidth="1"/>
    <col min="5" max="5" width="40.6640625" style="41" customWidth="1"/>
    <col min="6" max="6" width="23.33203125" style="41" bestFit="1" customWidth="1"/>
    <col min="7" max="9" width="20.6640625" style="41" customWidth="1"/>
    <col min="10" max="248" width="9.109375" style="41"/>
    <col min="249" max="249" width="9.33203125" style="41" customWidth="1"/>
    <col min="250" max="250" width="6.6640625" style="41" customWidth="1"/>
    <col min="251" max="251" width="40.6640625" style="41" customWidth="1"/>
    <col min="252" max="255" width="9.33203125" style="41" customWidth="1"/>
    <col min="256" max="504" width="9.109375" style="41"/>
    <col min="505" max="505" width="9.33203125" style="41" customWidth="1"/>
    <col min="506" max="506" width="6.6640625" style="41" customWidth="1"/>
    <col min="507" max="507" width="40.6640625" style="41" customWidth="1"/>
    <col min="508" max="511" width="9.33203125" style="41" customWidth="1"/>
    <col min="512" max="760" width="9.109375" style="41"/>
    <col min="761" max="761" width="9.33203125" style="41" customWidth="1"/>
    <col min="762" max="762" width="6.6640625" style="41" customWidth="1"/>
    <col min="763" max="763" width="40.6640625" style="41" customWidth="1"/>
    <col min="764" max="767" width="9.33203125" style="41" customWidth="1"/>
    <col min="768" max="1016" width="9.109375" style="41"/>
    <col min="1017" max="1017" width="9.33203125" style="41" customWidth="1"/>
    <col min="1018" max="1018" width="6.6640625" style="41" customWidth="1"/>
    <col min="1019" max="1019" width="40.6640625" style="41" customWidth="1"/>
    <col min="1020" max="1023" width="9.33203125" style="41" customWidth="1"/>
    <col min="1024" max="1272" width="9.109375" style="41"/>
    <col min="1273" max="1273" width="9.33203125" style="41" customWidth="1"/>
    <col min="1274" max="1274" width="6.6640625" style="41" customWidth="1"/>
    <col min="1275" max="1275" width="40.6640625" style="41" customWidth="1"/>
    <col min="1276" max="1279" width="9.33203125" style="41" customWidth="1"/>
    <col min="1280" max="1528" width="9.109375" style="41"/>
    <col min="1529" max="1529" width="9.33203125" style="41" customWidth="1"/>
    <col min="1530" max="1530" width="6.6640625" style="41" customWidth="1"/>
    <col min="1531" max="1531" width="40.6640625" style="41" customWidth="1"/>
    <col min="1532" max="1535" width="9.33203125" style="41" customWidth="1"/>
    <col min="1536" max="1784" width="9.109375" style="41"/>
    <col min="1785" max="1785" width="9.33203125" style="41" customWidth="1"/>
    <col min="1786" max="1786" width="6.6640625" style="41" customWidth="1"/>
    <col min="1787" max="1787" width="40.6640625" style="41" customWidth="1"/>
    <col min="1788" max="1791" width="9.33203125" style="41" customWidth="1"/>
    <col min="1792" max="2040" width="9.109375" style="41"/>
    <col min="2041" max="2041" width="9.33203125" style="41" customWidth="1"/>
    <col min="2042" max="2042" width="6.6640625" style="41" customWidth="1"/>
    <col min="2043" max="2043" width="40.6640625" style="41" customWidth="1"/>
    <col min="2044" max="2047" width="9.33203125" style="41" customWidth="1"/>
    <col min="2048" max="2296" width="9.109375" style="41"/>
    <col min="2297" max="2297" width="9.33203125" style="41" customWidth="1"/>
    <col min="2298" max="2298" width="6.6640625" style="41" customWidth="1"/>
    <col min="2299" max="2299" width="40.6640625" style="41" customWidth="1"/>
    <col min="2300" max="2303" width="9.33203125" style="41" customWidth="1"/>
    <col min="2304" max="2552" width="9.109375" style="41"/>
    <col min="2553" max="2553" width="9.33203125" style="41" customWidth="1"/>
    <col min="2554" max="2554" width="6.6640625" style="41" customWidth="1"/>
    <col min="2555" max="2555" width="40.6640625" style="41" customWidth="1"/>
    <col min="2556" max="2559" width="9.33203125" style="41" customWidth="1"/>
    <col min="2560" max="2808" width="9.109375" style="41"/>
    <col min="2809" max="2809" width="9.33203125" style="41" customWidth="1"/>
    <col min="2810" max="2810" width="6.6640625" style="41" customWidth="1"/>
    <col min="2811" max="2811" width="40.6640625" style="41" customWidth="1"/>
    <col min="2812" max="2815" width="9.33203125" style="41" customWidth="1"/>
    <col min="2816" max="3064" width="9.109375" style="41"/>
    <col min="3065" max="3065" width="9.33203125" style="41" customWidth="1"/>
    <col min="3066" max="3066" width="6.6640625" style="41" customWidth="1"/>
    <col min="3067" max="3067" width="40.6640625" style="41" customWidth="1"/>
    <col min="3068" max="3071" width="9.33203125" style="41" customWidth="1"/>
    <col min="3072" max="3320" width="9.109375" style="41"/>
    <col min="3321" max="3321" width="9.33203125" style="41" customWidth="1"/>
    <col min="3322" max="3322" width="6.6640625" style="41" customWidth="1"/>
    <col min="3323" max="3323" width="40.6640625" style="41" customWidth="1"/>
    <col min="3324" max="3327" width="9.33203125" style="41" customWidth="1"/>
    <col min="3328" max="3576" width="9.109375" style="41"/>
    <col min="3577" max="3577" width="9.33203125" style="41" customWidth="1"/>
    <col min="3578" max="3578" width="6.6640625" style="41" customWidth="1"/>
    <col min="3579" max="3579" width="40.6640625" style="41" customWidth="1"/>
    <col min="3580" max="3583" width="9.33203125" style="41" customWidth="1"/>
    <col min="3584" max="3832" width="9.109375" style="41"/>
    <col min="3833" max="3833" width="9.33203125" style="41" customWidth="1"/>
    <col min="3834" max="3834" width="6.6640625" style="41" customWidth="1"/>
    <col min="3835" max="3835" width="40.6640625" style="41" customWidth="1"/>
    <col min="3836" max="3839" width="9.33203125" style="41" customWidth="1"/>
    <col min="3840" max="4088" width="9.109375" style="41"/>
    <col min="4089" max="4089" width="9.33203125" style="41" customWidth="1"/>
    <col min="4090" max="4090" width="6.6640625" style="41" customWidth="1"/>
    <col min="4091" max="4091" width="40.6640625" style="41" customWidth="1"/>
    <col min="4092" max="4095" width="9.33203125" style="41" customWidth="1"/>
    <col min="4096" max="4344" width="9.109375" style="41"/>
    <col min="4345" max="4345" width="9.33203125" style="41" customWidth="1"/>
    <col min="4346" max="4346" width="6.6640625" style="41" customWidth="1"/>
    <col min="4347" max="4347" width="40.6640625" style="41" customWidth="1"/>
    <col min="4348" max="4351" width="9.33203125" style="41" customWidth="1"/>
    <col min="4352" max="4600" width="9.109375" style="41"/>
    <col min="4601" max="4601" width="9.33203125" style="41" customWidth="1"/>
    <col min="4602" max="4602" width="6.6640625" style="41" customWidth="1"/>
    <col min="4603" max="4603" width="40.6640625" style="41" customWidth="1"/>
    <col min="4604" max="4607" width="9.33203125" style="41" customWidth="1"/>
    <col min="4608" max="4856" width="9.109375" style="41"/>
    <col min="4857" max="4857" width="9.33203125" style="41" customWidth="1"/>
    <col min="4858" max="4858" width="6.6640625" style="41" customWidth="1"/>
    <col min="4859" max="4859" width="40.6640625" style="41" customWidth="1"/>
    <col min="4860" max="4863" width="9.33203125" style="41" customWidth="1"/>
    <col min="4864" max="5112" width="9.109375" style="41"/>
    <col min="5113" max="5113" width="9.33203125" style="41" customWidth="1"/>
    <col min="5114" max="5114" width="6.6640625" style="41" customWidth="1"/>
    <col min="5115" max="5115" width="40.6640625" style="41" customWidth="1"/>
    <col min="5116" max="5119" width="9.33203125" style="41" customWidth="1"/>
    <col min="5120" max="5368" width="9.109375" style="41"/>
    <col min="5369" max="5369" width="9.33203125" style="41" customWidth="1"/>
    <col min="5370" max="5370" width="6.6640625" style="41" customWidth="1"/>
    <col min="5371" max="5371" width="40.6640625" style="41" customWidth="1"/>
    <col min="5372" max="5375" width="9.33203125" style="41" customWidth="1"/>
    <col min="5376" max="5624" width="9.109375" style="41"/>
    <col min="5625" max="5625" width="9.33203125" style="41" customWidth="1"/>
    <col min="5626" max="5626" width="6.6640625" style="41" customWidth="1"/>
    <col min="5627" max="5627" width="40.6640625" style="41" customWidth="1"/>
    <col min="5628" max="5631" width="9.33203125" style="41" customWidth="1"/>
    <col min="5632" max="5880" width="9.109375" style="41"/>
    <col min="5881" max="5881" width="9.33203125" style="41" customWidth="1"/>
    <col min="5882" max="5882" width="6.6640625" style="41" customWidth="1"/>
    <col min="5883" max="5883" width="40.6640625" style="41" customWidth="1"/>
    <col min="5884" max="5887" width="9.33203125" style="41" customWidth="1"/>
    <col min="5888" max="6136" width="9.109375" style="41"/>
    <col min="6137" max="6137" width="9.33203125" style="41" customWidth="1"/>
    <col min="6138" max="6138" width="6.6640625" style="41" customWidth="1"/>
    <col min="6139" max="6139" width="40.6640625" style="41" customWidth="1"/>
    <col min="6140" max="6143" width="9.33203125" style="41" customWidth="1"/>
    <col min="6144" max="6392" width="9.109375" style="41"/>
    <col min="6393" max="6393" width="9.33203125" style="41" customWidth="1"/>
    <col min="6394" max="6394" width="6.6640625" style="41" customWidth="1"/>
    <col min="6395" max="6395" width="40.6640625" style="41" customWidth="1"/>
    <col min="6396" max="6399" width="9.33203125" style="41" customWidth="1"/>
    <col min="6400" max="6648" width="9.109375" style="41"/>
    <col min="6649" max="6649" width="9.33203125" style="41" customWidth="1"/>
    <col min="6650" max="6650" width="6.6640625" style="41" customWidth="1"/>
    <col min="6651" max="6651" width="40.6640625" style="41" customWidth="1"/>
    <col min="6652" max="6655" width="9.33203125" style="41" customWidth="1"/>
    <col min="6656" max="6904" width="9.109375" style="41"/>
    <col min="6905" max="6905" width="9.33203125" style="41" customWidth="1"/>
    <col min="6906" max="6906" width="6.6640625" style="41" customWidth="1"/>
    <col min="6907" max="6907" width="40.6640625" style="41" customWidth="1"/>
    <col min="6908" max="6911" width="9.33203125" style="41" customWidth="1"/>
    <col min="6912" max="7160" width="9.109375" style="41"/>
    <col min="7161" max="7161" width="9.33203125" style="41" customWidth="1"/>
    <col min="7162" max="7162" width="6.6640625" style="41" customWidth="1"/>
    <col min="7163" max="7163" width="40.6640625" style="41" customWidth="1"/>
    <col min="7164" max="7167" width="9.33203125" style="41" customWidth="1"/>
    <col min="7168" max="7416" width="9.109375" style="41"/>
    <col min="7417" max="7417" width="9.33203125" style="41" customWidth="1"/>
    <col min="7418" max="7418" width="6.6640625" style="41" customWidth="1"/>
    <col min="7419" max="7419" width="40.6640625" style="41" customWidth="1"/>
    <col min="7420" max="7423" width="9.33203125" style="41" customWidth="1"/>
    <col min="7424" max="7672" width="9.109375" style="41"/>
    <col min="7673" max="7673" width="9.33203125" style="41" customWidth="1"/>
    <col min="7674" max="7674" width="6.6640625" style="41" customWidth="1"/>
    <col min="7675" max="7675" width="40.6640625" style="41" customWidth="1"/>
    <col min="7676" max="7679" width="9.33203125" style="41" customWidth="1"/>
    <col min="7680" max="7928" width="9.109375" style="41"/>
    <col min="7929" max="7929" width="9.33203125" style="41" customWidth="1"/>
    <col min="7930" max="7930" width="6.6640625" style="41" customWidth="1"/>
    <col min="7931" max="7931" width="40.6640625" style="41" customWidth="1"/>
    <col min="7932" max="7935" width="9.33203125" style="41" customWidth="1"/>
    <col min="7936" max="8184" width="9.109375" style="41"/>
    <col min="8185" max="8185" width="9.33203125" style="41" customWidth="1"/>
    <col min="8186" max="8186" width="6.6640625" style="41" customWidth="1"/>
    <col min="8187" max="8187" width="40.6640625" style="41" customWidth="1"/>
    <col min="8188" max="8191" width="9.33203125" style="41" customWidth="1"/>
    <col min="8192" max="8440" width="9.109375" style="41"/>
    <col min="8441" max="8441" width="9.33203125" style="41" customWidth="1"/>
    <col min="8442" max="8442" width="6.6640625" style="41" customWidth="1"/>
    <col min="8443" max="8443" width="40.6640625" style="41" customWidth="1"/>
    <col min="8444" max="8447" width="9.33203125" style="41" customWidth="1"/>
    <col min="8448" max="8696" width="9.109375" style="41"/>
    <col min="8697" max="8697" width="9.33203125" style="41" customWidth="1"/>
    <col min="8698" max="8698" width="6.6640625" style="41" customWidth="1"/>
    <col min="8699" max="8699" width="40.6640625" style="41" customWidth="1"/>
    <col min="8700" max="8703" width="9.33203125" style="41" customWidth="1"/>
    <col min="8704" max="8952" width="9.109375" style="41"/>
    <col min="8953" max="8953" width="9.33203125" style="41" customWidth="1"/>
    <col min="8954" max="8954" width="6.6640625" style="41" customWidth="1"/>
    <col min="8955" max="8955" width="40.6640625" style="41" customWidth="1"/>
    <col min="8956" max="8959" width="9.33203125" style="41" customWidth="1"/>
    <col min="8960" max="9208" width="9.109375" style="41"/>
    <col min="9209" max="9209" width="9.33203125" style="41" customWidth="1"/>
    <col min="9210" max="9210" width="6.6640625" style="41" customWidth="1"/>
    <col min="9211" max="9211" width="40.6640625" style="41" customWidth="1"/>
    <col min="9212" max="9215" width="9.33203125" style="41" customWidth="1"/>
    <col min="9216" max="9464" width="9.109375" style="41"/>
    <col min="9465" max="9465" width="9.33203125" style="41" customWidth="1"/>
    <col min="9466" max="9466" width="6.6640625" style="41" customWidth="1"/>
    <col min="9467" max="9467" width="40.6640625" style="41" customWidth="1"/>
    <col min="9468" max="9471" width="9.33203125" style="41" customWidth="1"/>
    <col min="9472" max="9720" width="9.109375" style="41"/>
    <col min="9721" max="9721" width="9.33203125" style="41" customWidth="1"/>
    <col min="9722" max="9722" width="6.6640625" style="41" customWidth="1"/>
    <col min="9723" max="9723" width="40.6640625" style="41" customWidth="1"/>
    <col min="9724" max="9727" width="9.33203125" style="41" customWidth="1"/>
    <col min="9728" max="9976" width="9.109375" style="41"/>
    <col min="9977" max="9977" width="9.33203125" style="41" customWidth="1"/>
    <col min="9978" max="9978" width="6.6640625" style="41" customWidth="1"/>
    <col min="9979" max="9979" width="40.6640625" style="41" customWidth="1"/>
    <col min="9980" max="9983" width="9.33203125" style="41" customWidth="1"/>
    <col min="9984" max="10232" width="9.109375" style="41"/>
    <col min="10233" max="10233" width="9.33203125" style="41" customWidth="1"/>
    <col min="10234" max="10234" width="6.6640625" style="41" customWidth="1"/>
    <col min="10235" max="10235" width="40.6640625" style="41" customWidth="1"/>
    <col min="10236" max="10239" width="9.33203125" style="41" customWidth="1"/>
    <col min="10240" max="10488" width="9.109375" style="41"/>
    <col min="10489" max="10489" width="9.33203125" style="41" customWidth="1"/>
    <col min="10490" max="10490" width="6.6640625" style="41" customWidth="1"/>
    <col min="10491" max="10491" width="40.6640625" style="41" customWidth="1"/>
    <col min="10492" max="10495" width="9.33203125" style="41" customWidth="1"/>
    <col min="10496" max="10744" width="9.109375" style="41"/>
    <col min="10745" max="10745" width="9.33203125" style="41" customWidth="1"/>
    <col min="10746" max="10746" width="6.6640625" style="41" customWidth="1"/>
    <col min="10747" max="10747" width="40.6640625" style="41" customWidth="1"/>
    <col min="10748" max="10751" width="9.33203125" style="41" customWidth="1"/>
    <col min="10752" max="11000" width="9.109375" style="41"/>
    <col min="11001" max="11001" width="9.33203125" style="41" customWidth="1"/>
    <col min="11002" max="11002" width="6.6640625" style="41" customWidth="1"/>
    <col min="11003" max="11003" width="40.6640625" style="41" customWidth="1"/>
    <col min="11004" max="11007" width="9.33203125" style="41" customWidth="1"/>
    <col min="11008" max="11256" width="9.109375" style="41"/>
    <col min="11257" max="11257" width="9.33203125" style="41" customWidth="1"/>
    <col min="11258" max="11258" width="6.6640625" style="41" customWidth="1"/>
    <col min="11259" max="11259" width="40.6640625" style="41" customWidth="1"/>
    <col min="11260" max="11263" width="9.33203125" style="41" customWidth="1"/>
    <col min="11264" max="11512" width="9.109375" style="41"/>
    <col min="11513" max="11513" width="9.33203125" style="41" customWidth="1"/>
    <col min="11514" max="11514" width="6.6640625" style="41" customWidth="1"/>
    <col min="11515" max="11515" width="40.6640625" style="41" customWidth="1"/>
    <col min="11516" max="11519" width="9.33203125" style="41" customWidth="1"/>
    <col min="11520" max="11768" width="9.109375" style="41"/>
    <col min="11769" max="11769" width="9.33203125" style="41" customWidth="1"/>
    <col min="11770" max="11770" width="6.6640625" style="41" customWidth="1"/>
    <col min="11771" max="11771" width="40.6640625" style="41" customWidth="1"/>
    <col min="11772" max="11775" width="9.33203125" style="41" customWidth="1"/>
    <col min="11776" max="12024" width="9.109375" style="41"/>
    <col min="12025" max="12025" width="9.33203125" style="41" customWidth="1"/>
    <col min="12026" max="12026" width="6.6640625" style="41" customWidth="1"/>
    <col min="12027" max="12027" width="40.6640625" style="41" customWidth="1"/>
    <col min="12028" max="12031" width="9.33203125" style="41" customWidth="1"/>
    <col min="12032" max="12280" width="9.109375" style="41"/>
    <col min="12281" max="12281" width="9.33203125" style="41" customWidth="1"/>
    <col min="12282" max="12282" width="6.6640625" style="41" customWidth="1"/>
    <col min="12283" max="12283" width="40.6640625" style="41" customWidth="1"/>
    <col min="12284" max="12287" width="9.33203125" style="41" customWidth="1"/>
    <col min="12288" max="12536" width="9.109375" style="41"/>
    <col min="12537" max="12537" width="9.33203125" style="41" customWidth="1"/>
    <col min="12538" max="12538" width="6.6640625" style="41" customWidth="1"/>
    <col min="12539" max="12539" width="40.6640625" style="41" customWidth="1"/>
    <col min="12540" max="12543" width="9.33203125" style="41" customWidth="1"/>
    <col min="12544" max="12792" width="9.109375" style="41"/>
    <col min="12793" max="12793" width="9.33203125" style="41" customWidth="1"/>
    <col min="12794" max="12794" width="6.6640625" style="41" customWidth="1"/>
    <col min="12795" max="12795" width="40.6640625" style="41" customWidth="1"/>
    <col min="12796" max="12799" width="9.33203125" style="41" customWidth="1"/>
    <col min="12800" max="13048" width="9.109375" style="41"/>
    <col min="13049" max="13049" width="9.33203125" style="41" customWidth="1"/>
    <col min="13050" max="13050" width="6.6640625" style="41" customWidth="1"/>
    <col min="13051" max="13051" width="40.6640625" style="41" customWidth="1"/>
    <col min="13052" max="13055" width="9.33203125" style="41" customWidth="1"/>
    <col min="13056" max="13304" width="9.109375" style="41"/>
    <col min="13305" max="13305" width="9.33203125" style="41" customWidth="1"/>
    <col min="13306" max="13306" width="6.6640625" style="41" customWidth="1"/>
    <col min="13307" max="13307" width="40.6640625" style="41" customWidth="1"/>
    <col min="13308" max="13311" width="9.33203125" style="41" customWidth="1"/>
    <col min="13312" max="13560" width="9.109375" style="41"/>
    <col min="13561" max="13561" width="9.33203125" style="41" customWidth="1"/>
    <col min="13562" max="13562" width="6.6640625" style="41" customWidth="1"/>
    <col min="13563" max="13563" width="40.6640625" style="41" customWidth="1"/>
    <col min="13564" max="13567" width="9.33203125" style="41" customWidth="1"/>
    <col min="13568" max="13816" width="9.109375" style="41"/>
    <col min="13817" max="13817" width="9.33203125" style="41" customWidth="1"/>
    <col min="13818" max="13818" width="6.6640625" style="41" customWidth="1"/>
    <col min="13819" max="13819" width="40.6640625" style="41" customWidth="1"/>
    <col min="13820" max="13823" width="9.33203125" style="41" customWidth="1"/>
    <col min="13824" max="14072" width="9.109375" style="41"/>
    <col min="14073" max="14073" width="9.33203125" style="41" customWidth="1"/>
    <col min="14074" max="14074" width="6.6640625" style="41" customWidth="1"/>
    <col min="14075" max="14075" width="40.6640625" style="41" customWidth="1"/>
    <col min="14076" max="14079" width="9.33203125" style="41" customWidth="1"/>
    <col min="14080" max="14328" width="9.109375" style="41"/>
    <col min="14329" max="14329" width="9.33203125" style="41" customWidth="1"/>
    <col min="14330" max="14330" width="6.6640625" style="41" customWidth="1"/>
    <col min="14331" max="14331" width="40.6640625" style="41" customWidth="1"/>
    <col min="14332" max="14335" width="9.33203125" style="41" customWidth="1"/>
    <col min="14336" max="14584" width="9.109375" style="41"/>
    <col min="14585" max="14585" width="9.33203125" style="41" customWidth="1"/>
    <col min="14586" max="14586" width="6.6640625" style="41" customWidth="1"/>
    <col min="14587" max="14587" width="40.6640625" style="41" customWidth="1"/>
    <col min="14588" max="14591" width="9.33203125" style="41" customWidth="1"/>
    <col min="14592" max="14840" width="9.109375" style="41"/>
    <col min="14841" max="14841" width="9.33203125" style="41" customWidth="1"/>
    <col min="14842" max="14842" width="6.6640625" style="41" customWidth="1"/>
    <col min="14843" max="14843" width="40.6640625" style="41" customWidth="1"/>
    <col min="14844" max="14847" width="9.33203125" style="41" customWidth="1"/>
    <col min="14848" max="15096" width="9.109375" style="41"/>
    <col min="15097" max="15097" width="9.33203125" style="41" customWidth="1"/>
    <col min="15098" max="15098" width="6.6640625" style="41" customWidth="1"/>
    <col min="15099" max="15099" width="40.6640625" style="41" customWidth="1"/>
    <col min="15100" max="15103" width="9.33203125" style="41" customWidth="1"/>
    <col min="15104" max="15352" width="9.109375" style="41"/>
    <col min="15353" max="15353" width="9.33203125" style="41" customWidth="1"/>
    <col min="15354" max="15354" width="6.6640625" style="41" customWidth="1"/>
    <col min="15355" max="15355" width="40.6640625" style="41" customWidth="1"/>
    <col min="15356" max="15359" width="9.33203125" style="41" customWidth="1"/>
    <col min="15360" max="15608" width="9.109375" style="41"/>
    <col min="15609" max="15609" width="9.33203125" style="41" customWidth="1"/>
    <col min="15610" max="15610" width="6.6640625" style="41" customWidth="1"/>
    <col min="15611" max="15611" width="40.6640625" style="41" customWidth="1"/>
    <col min="15612" max="15615" width="9.33203125" style="41" customWidth="1"/>
    <col min="15616" max="15864" width="9.109375" style="41"/>
    <col min="15865" max="15865" width="9.33203125" style="41" customWidth="1"/>
    <col min="15866" max="15866" width="6.6640625" style="41" customWidth="1"/>
    <col min="15867" max="15867" width="40.6640625" style="41" customWidth="1"/>
    <col min="15868" max="15871" width="9.33203125" style="41" customWidth="1"/>
    <col min="15872" max="16120" width="9.109375" style="41"/>
    <col min="16121" max="16121" width="9.33203125" style="41" customWidth="1"/>
    <col min="16122" max="16122" width="6.6640625" style="41" customWidth="1"/>
    <col min="16123" max="16123" width="40.6640625" style="41" customWidth="1"/>
    <col min="16124" max="16127" width="9.33203125" style="41" customWidth="1"/>
    <col min="16128" max="16384" width="9.109375" style="41"/>
  </cols>
  <sheetData>
    <row r="1" spans="1:9" x14ac:dyDescent="0.25">
      <c r="A1" s="39" t="s">
        <v>1614</v>
      </c>
      <c r="B1" s="40"/>
      <c r="C1" s="40"/>
      <c r="D1" s="40"/>
      <c r="E1" s="40"/>
      <c r="F1" s="774" t="s">
        <v>1615</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5"/>
      <c r="I3" s="5"/>
    </row>
    <row r="4" spans="1:9" x14ac:dyDescent="0.25">
      <c r="A4" s="192"/>
      <c r="B4" s="192"/>
      <c r="C4" s="193"/>
      <c r="D4" s="193"/>
      <c r="E4" s="64"/>
      <c r="F4" s="17"/>
      <c r="G4" s="17"/>
      <c r="H4" s="15"/>
      <c r="I4" s="15"/>
    </row>
    <row r="5" spans="1:9" x14ac:dyDescent="0.25">
      <c r="A5" s="192" t="s">
        <v>1616</v>
      </c>
      <c r="B5" s="192"/>
      <c r="C5" s="193"/>
      <c r="D5" s="193"/>
      <c r="E5" s="157" t="s">
        <v>1617</v>
      </c>
      <c r="F5" s="17"/>
      <c r="G5" s="17"/>
      <c r="H5" s="15"/>
      <c r="I5" s="189"/>
    </row>
    <row r="6" spans="1:9" ht="15.6" hidden="1" x14ac:dyDescent="0.25">
      <c r="A6" s="192"/>
      <c r="B6" s="192" t="s">
        <v>1618</v>
      </c>
      <c r="C6" s="193"/>
      <c r="D6" s="193"/>
      <c r="E6" s="101" t="s">
        <v>4302</v>
      </c>
      <c r="F6" s="17" t="s">
        <v>124</v>
      </c>
      <c r="G6" s="161"/>
      <c r="H6" s="187"/>
      <c r="I6" s="89">
        <f t="shared" ref="I6:I11" si="0">G6*H6</f>
        <v>0</v>
      </c>
    </row>
    <row r="7" spans="1:9" ht="15.6" x14ac:dyDescent="0.25">
      <c r="A7" s="192"/>
      <c r="B7" s="192" t="s">
        <v>1619</v>
      </c>
      <c r="C7" s="193"/>
      <c r="D7" s="193"/>
      <c r="E7" s="101" t="s">
        <v>4303</v>
      </c>
      <c r="F7" s="17" t="s">
        <v>124</v>
      </c>
      <c r="G7" s="161"/>
      <c r="H7" s="187"/>
      <c r="I7" s="89">
        <f t="shared" si="0"/>
        <v>0</v>
      </c>
    </row>
    <row r="8" spans="1:9" ht="26.4" hidden="1" x14ac:dyDescent="0.25">
      <c r="A8" s="192"/>
      <c r="B8" s="192" t="s">
        <v>1620</v>
      </c>
      <c r="C8" s="193"/>
      <c r="D8" s="193"/>
      <c r="E8" s="101" t="s">
        <v>4304</v>
      </c>
      <c r="F8" s="17" t="s">
        <v>124</v>
      </c>
      <c r="G8" s="161"/>
      <c r="H8" s="187"/>
      <c r="I8" s="89">
        <f t="shared" si="0"/>
        <v>0</v>
      </c>
    </row>
    <row r="9" spans="1:9" ht="26.4" hidden="1" x14ac:dyDescent="0.25">
      <c r="A9" s="192"/>
      <c r="B9" s="192" t="s">
        <v>1621</v>
      </c>
      <c r="C9" s="193"/>
      <c r="D9" s="193"/>
      <c r="E9" s="101" t="s">
        <v>4305</v>
      </c>
      <c r="F9" s="17" t="s">
        <v>124</v>
      </c>
      <c r="G9" s="161"/>
      <c r="H9" s="187"/>
      <c r="I9" s="89">
        <f t="shared" si="0"/>
        <v>0</v>
      </c>
    </row>
    <row r="10" spans="1:9" ht="26.4" hidden="1" x14ac:dyDescent="0.25">
      <c r="A10" s="192"/>
      <c r="B10" s="192" t="s">
        <v>1622</v>
      </c>
      <c r="C10" s="193"/>
      <c r="D10" s="193"/>
      <c r="E10" s="101" t="s">
        <v>4306</v>
      </c>
      <c r="F10" s="17" t="s">
        <v>124</v>
      </c>
      <c r="G10" s="161"/>
      <c r="H10" s="187"/>
      <c r="I10" s="89">
        <f t="shared" si="0"/>
        <v>0</v>
      </c>
    </row>
    <row r="11" spans="1:9" ht="26.4" hidden="1" x14ac:dyDescent="0.25">
      <c r="A11" s="192"/>
      <c r="B11" s="192" t="s">
        <v>1623</v>
      </c>
      <c r="C11" s="193"/>
      <c r="D11" s="193"/>
      <c r="E11" s="101" t="s">
        <v>4307</v>
      </c>
      <c r="F11" s="17" t="s">
        <v>124</v>
      </c>
      <c r="G11" s="161"/>
      <c r="H11" s="187"/>
      <c r="I11" s="89">
        <f t="shared" si="0"/>
        <v>0</v>
      </c>
    </row>
    <row r="12" spans="1:9" ht="26.4" hidden="1" x14ac:dyDescent="0.25">
      <c r="A12" s="192" t="s">
        <v>1624</v>
      </c>
      <c r="B12" s="192"/>
      <c r="C12" s="193"/>
      <c r="D12" s="193"/>
      <c r="E12" s="157" t="s">
        <v>4664</v>
      </c>
      <c r="F12" s="17"/>
      <c r="G12" s="17"/>
      <c r="H12" s="191"/>
      <c r="I12" s="190"/>
    </row>
    <row r="13" spans="1:9" ht="26.4" hidden="1" x14ac:dyDescent="0.25">
      <c r="A13" s="192"/>
      <c r="B13" s="192" t="s">
        <v>1625</v>
      </c>
      <c r="C13" s="193"/>
      <c r="D13" s="193"/>
      <c r="E13" s="158" t="s">
        <v>1627</v>
      </c>
      <c r="F13" s="17"/>
      <c r="G13" s="17"/>
      <c r="H13" s="191"/>
      <c r="I13" s="190"/>
    </row>
    <row r="14" spans="1:9" ht="15.6" hidden="1" x14ac:dyDescent="0.25">
      <c r="A14" s="192"/>
      <c r="B14" s="192"/>
      <c r="C14" s="193" t="s">
        <v>37</v>
      </c>
      <c r="D14" s="193"/>
      <c r="E14" s="160" t="s">
        <v>1628</v>
      </c>
      <c r="F14" s="17" t="s">
        <v>124</v>
      </c>
      <c r="G14" s="161"/>
      <c r="H14" s="187"/>
      <c r="I14" s="89">
        <f>G14*H14</f>
        <v>0</v>
      </c>
    </row>
    <row r="15" spans="1:9" ht="15.6" hidden="1" x14ac:dyDescent="0.25">
      <c r="A15" s="192"/>
      <c r="B15" s="192"/>
      <c r="C15" s="193" t="s">
        <v>39</v>
      </c>
      <c r="D15" s="193"/>
      <c r="E15" s="160" t="s">
        <v>1629</v>
      </c>
      <c r="F15" s="17" t="s">
        <v>124</v>
      </c>
      <c r="G15" s="161"/>
      <c r="H15" s="187"/>
      <c r="I15" s="89">
        <f>G15*H15</f>
        <v>0</v>
      </c>
    </row>
    <row r="16" spans="1:9" ht="15.6" hidden="1" x14ac:dyDescent="0.25">
      <c r="A16" s="192"/>
      <c r="B16" s="192"/>
      <c r="C16" s="193" t="s">
        <v>59</v>
      </c>
      <c r="D16" s="193"/>
      <c r="E16" s="160" t="s">
        <v>1630</v>
      </c>
      <c r="F16" s="17" t="s">
        <v>124</v>
      </c>
      <c r="G16" s="161"/>
      <c r="H16" s="187"/>
      <c r="I16" s="89">
        <f>G16*H16</f>
        <v>0</v>
      </c>
    </row>
    <row r="17" spans="1:9" ht="15.6" hidden="1" x14ac:dyDescent="0.25">
      <c r="A17" s="192"/>
      <c r="B17" s="192"/>
      <c r="C17" s="193" t="s">
        <v>42</v>
      </c>
      <c r="D17" s="193"/>
      <c r="E17" s="160" t="s">
        <v>1249</v>
      </c>
      <c r="F17" s="17" t="s">
        <v>124</v>
      </c>
      <c r="G17" s="161"/>
      <c r="H17" s="187"/>
      <c r="I17" s="89">
        <f>G17*H17</f>
        <v>0</v>
      </c>
    </row>
    <row r="18" spans="1:9" ht="15.6" hidden="1" x14ac:dyDescent="0.25">
      <c r="A18" s="192"/>
      <c r="B18" s="192"/>
      <c r="C18" s="193" t="s">
        <v>43</v>
      </c>
      <c r="D18" s="193"/>
      <c r="E18" s="160" t="s">
        <v>1250</v>
      </c>
      <c r="F18" s="17" t="s">
        <v>124</v>
      </c>
      <c r="G18" s="161"/>
      <c r="H18" s="187"/>
      <c r="I18" s="89">
        <f>G18*H18</f>
        <v>0</v>
      </c>
    </row>
    <row r="19" spans="1:9" ht="39.6" hidden="1" x14ac:dyDescent="0.25">
      <c r="A19" s="192"/>
      <c r="B19" s="192" t="s">
        <v>1626</v>
      </c>
      <c r="C19" s="193"/>
      <c r="D19" s="193"/>
      <c r="E19" s="60" t="s">
        <v>1631</v>
      </c>
      <c r="F19" s="17"/>
      <c r="G19" s="17"/>
      <c r="H19" s="191"/>
      <c r="I19" s="190"/>
    </row>
    <row r="20" spans="1:9" ht="15.6" hidden="1" x14ac:dyDescent="0.25">
      <c r="A20" s="192"/>
      <c r="B20" s="192"/>
      <c r="C20" s="193" t="s">
        <v>37</v>
      </c>
      <c r="D20" s="193"/>
      <c r="E20" s="160" t="s">
        <v>1628</v>
      </c>
      <c r="F20" s="17" t="s">
        <v>124</v>
      </c>
      <c r="G20" s="161"/>
      <c r="H20" s="187"/>
      <c r="I20" s="89">
        <f>G20*H20</f>
        <v>0</v>
      </c>
    </row>
    <row r="21" spans="1:9" ht="15.6" hidden="1" x14ac:dyDescent="0.25">
      <c r="A21" s="192"/>
      <c r="B21" s="192"/>
      <c r="C21" s="193" t="s">
        <v>39</v>
      </c>
      <c r="D21" s="193"/>
      <c r="E21" s="160" t="s">
        <v>1632</v>
      </c>
      <c r="F21" s="17" t="s">
        <v>124</v>
      </c>
      <c r="G21" s="161"/>
      <c r="H21" s="187"/>
      <c r="I21" s="89">
        <f>G21*H21</f>
        <v>0</v>
      </c>
    </row>
    <row r="22" spans="1:9" ht="26.4" hidden="1" x14ac:dyDescent="0.25">
      <c r="A22" s="192" t="s">
        <v>1633</v>
      </c>
      <c r="B22" s="192"/>
      <c r="C22" s="193"/>
      <c r="D22" s="193"/>
      <c r="E22" s="157" t="s">
        <v>4665</v>
      </c>
      <c r="F22" s="17"/>
      <c r="G22" s="17"/>
      <c r="H22" s="191"/>
      <c r="I22" s="190"/>
    </row>
    <row r="23" spans="1:9" ht="26.4" hidden="1" x14ac:dyDescent="0.25">
      <c r="A23" s="192"/>
      <c r="B23" s="192" t="s">
        <v>1635</v>
      </c>
      <c r="C23" s="193"/>
      <c r="D23" s="193"/>
      <c r="E23" s="158" t="s">
        <v>1627</v>
      </c>
      <c r="F23" s="17"/>
      <c r="G23" s="17"/>
      <c r="H23" s="191"/>
      <c r="I23" s="190"/>
    </row>
    <row r="24" spans="1:9" ht="15.6" hidden="1" x14ac:dyDescent="0.25">
      <c r="A24" s="192"/>
      <c r="B24" s="192"/>
      <c r="C24" s="193" t="s">
        <v>37</v>
      </c>
      <c r="D24" s="193"/>
      <c r="E24" s="160" t="s">
        <v>1628</v>
      </c>
      <c r="F24" s="17" t="s">
        <v>124</v>
      </c>
      <c r="G24" s="161"/>
      <c r="H24" s="187"/>
      <c r="I24" s="89">
        <f>G24*H24</f>
        <v>0</v>
      </c>
    </row>
    <row r="25" spans="1:9" ht="15.6" hidden="1" x14ac:dyDescent="0.25">
      <c r="A25" s="192"/>
      <c r="B25" s="192"/>
      <c r="C25" s="193" t="s">
        <v>39</v>
      </c>
      <c r="D25" s="193"/>
      <c r="E25" s="160" t="s">
        <v>1629</v>
      </c>
      <c r="F25" s="17" t="s">
        <v>124</v>
      </c>
      <c r="G25" s="161"/>
      <c r="H25" s="187"/>
      <c r="I25" s="89">
        <f>G25*H25</f>
        <v>0</v>
      </c>
    </row>
    <row r="26" spans="1:9" ht="15.6" hidden="1" x14ac:dyDescent="0.25">
      <c r="A26" s="192"/>
      <c r="B26" s="192"/>
      <c r="C26" s="193" t="s">
        <v>59</v>
      </c>
      <c r="D26" s="193"/>
      <c r="E26" s="160" t="s">
        <v>1630</v>
      </c>
      <c r="F26" s="17" t="s">
        <v>124</v>
      </c>
      <c r="G26" s="161"/>
      <c r="H26" s="187"/>
      <c r="I26" s="89">
        <f>G26*H26</f>
        <v>0</v>
      </c>
    </row>
    <row r="27" spans="1:9" ht="15.6" hidden="1" x14ac:dyDescent="0.25">
      <c r="A27" s="192"/>
      <c r="B27" s="192"/>
      <c r="C27" s="193" t="s">
        <v>42</v>
      </c>
      <c r="D27" s="193"/>
      <c r="E27" s="160" t="s">
        <v>1249</v>
      </c>
      <c r="F27" s="17" t="s">
        <v>124</v>
      </c>
      <c r="G27" s="161"/>
      <c r="H27" s="187"/>
      <c r="I27" s="89">
        <f>G27*H27</f>
        <v>0</v>
      </c>
    </row>
    <row r="28" spans="1:9" ht="15.6" hidden="1" x14ac:dyDescent="0.25">
      <c r="A28" s="192"/>
      <c r="B28" s="192"/>
      <c r="C28" s="193" t="s">
        <v>43</v>
      </c>
      <c r="D28" s="193"/>
      <c r="E28" s="160" t="s">
        <v>1250</v>
      </c>
      <c r="F28" s="17" t="s">
        <v>124</v>
      </c>
      <c r="G28" s="161"/>
      <c r="H28" s="187"/>
      <c r="I28" s="89">
        <f>G28*H28</f>
        <v>0</v>
      </c>
    </row>
    <row r="29" spans="1:9" ht="39.6" hidden="1" x14ac:dyDescent="0.25">
      <c r="A29" s="192"/>
      <c r="B29" s="192" t="s">
        <v>1636</v>
      </c>
      <c r="C29" s="193"/>
      <c r="D29" s="193"/>
      <c r="E29" s="60" t="s">
        <v>1631</v>
      </c>
      <c r="F29" s="17"/>
      <c r="G29" s="17"/>
      <c r="H29" s="191"/>
      <c r="I29" s="190"/>
    </row>
    <row r="30" spans="1:9" ht="15.6" hidden="1" x14ac:dyDescent="0.25">
      <c r="A30" s="192"/>
      <c r="B30" s="192"/>
      <c r="C30" s="193" t="s">
        <v>37</v>
      </c>
      <c r="D30" s="193"/>
      <c r="E30" s="160" t="s">
        <v>1628</v>
      </c>
      <c r="F30" s="17" t="s">
        <v>124</v>
      </c>
      <c r="G30" s="161"/>
      <c r="H30" s="187"/>
      <c r="I30" s="89">
        <f>G30*H30</f>
        <v>0</v>
      </c>
    </row>
    <row r="31" spans="1:9" ht="15.6" hidden="1" x14ac:dyDescent="0.25">
      <c r="A31" s="192"/>
      <c r="B31" s="192"/>
      <c r="C31" s="193" t="s">
        <v>39</v>
      </c>
      <c r="D31" s="193"/>
      <c r="E31" s="160" t="s">
        <v>1632</v>
      </c>
      <c r="F31" s="17" t="s">
        <v>124</v>
      </c>
      <c r="G31" s="161"/>
      <c r="H31" s="187"/>
      <c r="I31" s="89">
        <f>G31*H31</f>
        <v>0</v>
      </c>
    </row>
    <row r="32" spans="1:9" x14ac:dyDescent="0.25">
      <c r="A32" s="192" t="s">
        <v>1639</v>
      </c>
      <c r="B32" s="192"/>
      <c r="C32" s="193"/>
      <c r="D32" s="193"/>
      <c r="E32" s="157" t="s">
        <v>1634</v>
      </c>
      <c r="F32" s="17"/>
      <c r="G32" s="17"/>
      <c r="H32" s="191"/>
      <c r="I32" s="190"/>
    </row>
    <row r="33" spans="1:9" x14ac:dyDescent="0.25">
      <c r="A33" s="192"/>
      <c r="B33" s="192" t="s">
        <v>1641</v>
      </c>
      <c r="C33" s="193"/>
      <c r="D33" s="193"/>
      <c r="E33" s="160" t="s">
        <v>4284</v>
      </c>
      <c r="F33" s="17"/>
      <c r="G33" s="17"/>
      <c r="H33" s="191"/>
      <c r="I33" s="190"/>
    </row>
    <row r="34" spans="1:9" ht="15.6" x14ac:dyDescent="0.25">
      <c r="A34" s="192"/>
      <c r="B34" s="192"/>
      <c r="C34" s="193" t="s">
        <v>37</v>
      </c>
      <c r="D34" s="193"/>
      <c r="E34" s="160" t="s">
        <v>1637</v>
      </c>
      <c r="F34" s="17" t="s">
        <v>124</v>
      </c>
      <c r="G34" s="161"/>
      <c r="H34" s="187"/>
      <c r="I34" s="89">
        <f>G34*H34</f>
        <v>0</v>
      </c>
    </row>
    <row r="35" spans="1:9" ht="15.6" x14ac:dyDescent="0.25">
      <c r="A35" s="192"/>
      <c r="B35" s="192"/>
      <c r="C35" s="193" t="s">
        <v>39</v>
      </c>
      <c r="D35" s="193"/>
      <c r="E35" s="160" t="s">
        <v>1638</v>
      </c>
      <c r="F35" s="17" t="s">
        <v>124</v>
      </c>
      <c r="G35" s="161"/>
      <c r="H35" s="187"/>
      <c r="I35" s="89">
        <f>G35*H35</f>
        <v>0</v>
      </c>
    </row>
    <row r="36" spans="1:9" x14ac:dyDescent="0.25">
      <c r="A36" s="192"/>
      <c r="B36" s="192" t="s">
        <v>1642</v>
      </c>
      <c r="C36" s="193"/>
      <c r="D36" s="193"/>
      <c r="E36" s="160" t="s">
        <v>4308</v>
      </c>
      <c r="F36" s="17"/>
      <c r="G36" s="17"/>
      <c r="H36" s="191"/>
      <c r="I36" s="190"/>
    </row>
    <row r="37" spans="1:9" ht="15.6" x14ac:dyDescent="0.25">
      <c r="A37" s="192"/>
      <c r="B37" s="192"/>
      <c r="C37" s="193" t="s">
        <v>37</v>
      </c>
      <c r="D37" s="193"/>
      <c r="E37" s="160" t="s">
        <v>1637</v>
      </c>
      <c r="F37" s="17" t="s">
        <v>124</v>
      </c>
      <c r="G37" s="161"/>
      <c r="H37" s="187"/>
      <c r="I37" s="89">
        <f>G37*H37</f>
        <v>0</v>
      </c>
    </row>
    <row r="38" spans="1:9" ht="15.6" x14ac:dyDescent="0.25">
      <c r="A38" s="192"/>
      <c r="B38" s="192"/>
      <c r="C38" s="193" t="s">
        <v>39</v>
      </c>
      <c r="D38" s="193"/>
      <c r="E38" s="160" t="s">
        <v>1638</v>
      </c>
      <c r="F38" s="17" t="s">
        <v>124</v>
      </c>
      <c r="G38" s="161"/>
      <c r="H38" s="187"/>
      <c r="I38" s="89">
        <f>G38*H38</f>
        <v>0</v>
      </c>
    </row>
    <row r="39" spans="1:9" ht="26.4" x14ac:dyDescent="0.25">
      <c r="A39" s="192" t="s">
        <v>1646</v>
      </c>
      <c r="B39" s="192"/>
      <c r="C39" s="193"/>
      <c r="D39" s="193"/>
      <c r="E39" s="157" t="s">
        <v>1640</v>
      </c>
      <c r="F39" s="17"/>
      <c r="G39" s="17"/>
      <c r="H39" s="191"/>
      <c r="I39" s="190"/>
    </row>
    <row r="40" spans="1:9" ht="15.6" x14ac:dyDescent="0.25">
      <c r="A40" s="192"/>
      <c r="B40" s="192" t="s">
        <v>1648</v>
      </c>
      <c r="C40" s="193"/>
      <c r="D40" s="193"/>
      <c r="E40" s="160" t="s">
        <v>1643</v>
      </c>
      <c r="F40" s="17" t="s">
        <v>124</v>
      </c>
      <c r="G40" s="161"/>
      <c r="H40" s="187"/>
      <c r="I40" s="89">
        <f>G40*H40</f>
        <v>0</v>
      </c>
    </row>
    <row r="41" spans="1:9" ht="15.6" x14ac:dyDescent="0.25">
      <c r="A41" s="192"/>
      <c r="B41" s="192" t="s">
        <v>1649</v>
      </c>
      <c r="C41" s="193"/>
      <c r="D41" s="193"/>
      <c r="E41" s="160" t="s">
        <v>1644</v>
      </c>
      <c r="F41" s="17" t="s">
        <v>124</v>
      </c>
      <c r="G41" s="161"/>
      <c r="H41" s="187"/>
      <c r="I41" s="89">
        <f>G41*H41</f>
        <v>0</v>
      </c>
    </row>
    <row r="42" spans="1:9" ht="39.6" hidden="1" x14ac:dyDescent="0.25">
      <c r="A42" s="192"/>
      <c r="B42" s="192" t="s">
        <v>1650</v>
      </c>
      <c r="C42" s="193"/>
      <c r="D42" s="193"/>
      <c r="E42" s="160" t="s">
        <v>1645</v>
      </c>
      <c r="F42" s="17" t="s">
        <v>124</v>
      </c>
      <c r="G42" s="161"/>
      <c r="H42" s="187"/>
      <c r="I42" s="89">
        <f>G42*H42</f>
        <v>0</v>
      </c>
    </row>
    <row r="43" spans="1:9" x14ac:dyDescent="0.25">
      <c r="A43" s="192" t="s">
        <v>1657</v>
      </c>
      <c r="B43" s="192"/>
      <c r="C43" s="193"/>
      <c r="D43" s="193"/>
      <c r="E43" s="157" t="s">
        <v>1647</v>
      </c>
      <c r="F43" s="17"/>
      <c r="G43" s="161"/>
      <c r="H43" s="187"/>
      <c r="I43" s="190"/>
    </row>
    <row r="44" spans="1:9" ht="15.6" x14ac:dyDescent="0.25">
      <c r="A44" s="192"/>
      <c r="B44" s="192" t="s">
        <v>1659</v>
      </c>
      <c r="C44" s="193"/>
      <c r="D44" s="193"/>
      <c r="E44" s="160" t="s">
        <v>1651</v>
      </c>
      <c r="F44" s="17" t="s">
        <v>2269</v>
      </c>
      <c r="G44" s="161"/>
      <c r="H44" s="187"/>
      <c r="I44" s="542" t="s">
        <v>5568</v>
      </c>
    </row>
    <row r="45" spans="1:9" ht="15.6" hidden="1" x14ac:dyDescent="0.25">
      <c r="A45" s="192"/>
      <c r="B45" s="192" t="s">
        <v>1660</v>
      </c>
      <c r="C45" s="193"/>
      <c r="D45" s="193"/>
      <c r="E45" s="160" t="s">
        <v>1652</v>
      </c>
      <c r="F45" s="17" t="s">
        <v>2269</v>
      </c>
      <c r="G45" s="161"/>
      <c r="H45" s="187"/>
      <c r="I45" s="542" t="s">
        <v>5568</v>
      </c>
    </row>
    <row r="46" spans="1:9" ht="15.6" x14ac:dyDescent="0.25">
      <c r="A46" s="192"/>
      <c r="B46" s="192" t="s">
        <v>1661</v>
      </c>
      <c r="C46" s="193"/>
      <c r="D46" s="193"/>
      <c r="E46" s="160" t="s">
        <v>1653</v>
      </c>
      <c r="F46" s="17" t="s">
        <v>2269</v>
      </c>
      <c r="G46" s="161"/>
      <c r="H46" s="187"/>
      <c r="I46" s="542" t="s">
        <v>5568</v>
      </c>
    </row>
    <row r="47" spans="1:9" ht="15.6" hidden="1" x14ac:dyDescent="0.25">
      <c r="A47" s="192"/>
      <c r="B47" s="192" t="s">
        <v>1662</v>
      </c>
      <c r="C47" s="193"/>
      <c r="D47" s="193"/>
      <c r="E47" s="290" t="s">
        <v>4667</v>
      </c>
      <c r="F47" s="17" t="s">
        <v>2269</v>
      </c>
      <c r="G47" s="161"/>
      <c r="H47" s="187"/>
      <c r="I47" s="542" t="s">
        <v>5568</v>
      </c>
    </row>
    <row r="48" spans="1:9" ht="15.6" x14ac:dyDescent="0.25">
      <c r="A48" s="192"/>
      <c r="B48" s="192" t="s">
        <v>1663</v>
      </c>
      <c r="C48" s="193"/>
      <c r="D48" s="193"/>
      <c r="E48" s="290" t="s">
        <v>1654</v>
      </c>
      <c r="F48" s="17" t="s">
        <v>2269</v>
      </c>
      <c r="G48" s="161"/>
      <c r="H48" s="187"/>
      <c r="I48" s="542" t="s">
        <v>5568</v>
      </c>
    </row>
    <row r="49" spans="1:9" ht="15.6" x14ac:dyDescent="0.25">
      <c r="A49" s="192"/>
      <c r="B49" s="192" t="s">
        <v>1664</v>
      </c>
      <c r="C49" s="193"/>
      <c r="D49" s="193"/>
      <c r="E49" s="290" t="s">
        <v>1655</v>
      </c>
      <c r="F49" s="17" t="s">
        <v>2269</v>
      </c>
      <c r="G49" s="161"/>
      <c r="H49" s="187"/>
      <c r="I49" s="542" t="s">
        <v>5568</v>
      </c>
    </row>
    <row r="50" spans="1:9" ht="15.6" hidden="1" x14ac:dyDescent="0.25">
      <c r="A50" s="192"/>
      <c r="B50" s="192" t="s">
        <v>1665</v>
      </c>
      <c r="C50" s="193"/>
      <c r="D50" s="193"/>
      <c r="E50" s="290" t="s">
        <v>1656</v>
      </c>
      <c r="F50" s="17" t="s">
        <v>2269</v>
      </c>
      <c r="G50" s="161"/>
      <c r="H50" s="187"/>
      <c r="I50" s="89">
        <f t="shared" ref="I50:I51" si="1">G50*H50</f>
        <v>0</v>
      </c>
    </row>
    <row r="51" spans="1:9" ht="15.6" hidden="1" x14ac:dyDescent="0.25">
      <c r="A51" s="192"/>
      <c r="B51" s="192" t="s">
        <v>4666</v>
      </c>
      <c r="C51" s="193"/>
      <c r="D51" s="193"/>
      <c r="E51" s="290" t="s">
        <v>4668</v>
      </c>
      <c r="F51" s="17" t="s">
        <v>2269</v>
      </c>
      <c r="G51" s="161"/>
      <c r="H51" s="187"/>
      <c r="I51" s="89">
        <f t="shared" si="1"/>
        <v>0</v>
      </c>
    </row>
    <row r="52" spans="1:9" hidden="1" x14ac:dyDescent="0.25">
      <c r="A52" s="192" t="s">
        <v>1672</v>
      </c>
      <c r="B52" s="192"/>
      <c r="C52" s="193"/>
      <c r="D52" s="193"/>
      <c r="E52" s="157" t="s">
        <v>1658</v>
      </c>
      <c r="F52" s="17"/>
      <c r="G52" s="17"/>
      <c r="H52" s="191"/>
      <c r="I52" s="190"/>
    </row>
    <row r="53" spans="1:9" ht="39.6" hidden="1" x14ac:dyDescent="0.25">
      <c r="A53" s="192"/>
      <c r="B53" s="192" t="s">
        <v>1673</v>
      </c>
      <c r="C53" s="193"/>
      <c r="D53" s="193"/>
      <c r="E53" s="160" t="s">
        <v>1666</v>
      </c>
      <c r="F53" s="17" t="s">
        <v>124</v>
      </c>
      <c r="G53" s="161"/>
      <c r="H53" s="187"/>
      <c r="I53" s="89">
        <f t="shared" ref="I53:I63" si="2">G53*H53</f>
        <v>0</v>
      </c>
    </row>
    <row r="54" spans="1:9" ht="52.8" hidden="1" x14ac:dyDescent="0.25">
      <c r="A54" s="192"/>
      <c r="B54" s="192" t="s">
        <v>1674</v>
      </c>
      <c r="C54" s="193"/>
      <c r="D54" s="193"/>
      <c r="E54" s="160" t="s">
        <v>1667</v>
      </c>
      <c r="F54" s="17" t="s">
        <v>124</v>
      </c>
      <c r="G54" s="161"/>
      <c r="H54" s="187"/>
      <c r="I54" s="89">
        <f t="shared" si="2"/>
        <v>0</v>
      </c>
    </row>
    <row r="55" spans="1:9" hidden="1" x14ac:dyDescent="0.25">
      <c r="A55" s="192"/>
      <c r="B55" s="192" t="s">
        <v>1675</v>
      </c>
      <c r="C55" s="193"/>
      <c r="D55" s="193"/>
      <c r="E55" s="160" t="s">
        <v>1668</v>
      </c>
      <c r="F55" s="17"/>
      <c r="G55" s="17"/>
      <c r="H55" s="191"/>
      <c r="I55" s="89"/>
    </row>
    <row r="56" spans="1:9" ht="15.6" hidden="1" x14ac:dyDescent="0.25">
      <c r="A56" s="192"/>
      <c r="B56" s="192" t="s">
        <v>1676</v>
      </c>
      <c r="C56" s="193"/>
      <c r="D56" s="193"/>
      <c r="E56" s="160" t="s">
        <v>4670</v>
      </c>
      <c r="F56" s="17" t="s">
        <v>124</v>
      </c>
      <c r="G56" s="161"/>
      <c r="H56" s="187"/>
      <c r="I56" s="89">
        <f t="shared" si="2"/>
        <v>0</v>
      </c>
    </row>
    <row r="57" spans="1:9" ht="15.6" hidden="1" x14ac:dyDescent="0.25">
      <c r="A57" s="192"/>
      <c r="B57" s="192"/>
      <c r="C57" s="193" t="s">
        <v>37</v>
      </c>
      <c r="D57" s="193"/>
      <c r="E57" s="160" t="s">
        <v>1682</v>
      </c>
      <c r="F57" s="17" t="s">
        <v>124</v>
      </c>
      <c r="G57" s="161"/>
      <c r="H57" s="187"/>
      <c r="I57" s="89">
        <f t="shared" si="2"/>
        <v>0</v>
      </c>
    </row>
    <row r="58" spans="1:9" ht="15.6" hidden="1" x14ac:dyDescent="0.25">
      <c r="A58" s="192"/>
      <c r="B58" s="192"/>
      <c r="C58" s="193" t="s">
        <v>39</v>
      </c>
      <c r="D58" s="193"/>
      <c r="E58" s="160" t="s">
        <v>1683</v>
      </c>
      <c r="F58" s="17" t="s">
        <v>124</v>
      </c>
      <c r="G58" s="161"/>
      <c r="H58" s="187"/>
      <c r="I58" s="89">
        <f t="shared" si="2"/>
        <v>0</v>
      </c>
    </row>
    <row r="59" spans="1:9" ht="15.6" hidden="1" x14ac:dyDescent="0.25">
      <c r="A59" s="192"/>
      <c r="B59" s="192"/>
      <c r="C59" s="193" t="s">
        <v>59</v>
      </c>
      <c r="D59" s="193"/>
      <c r="E59" s="160" t="s">
        <v>4671</v>
      </c>
      <c r="F59" s="17" t="s">
        <v>124</v>
      </c>
      <c r="G59" s="161"/>
      <c r="H59" s="187"/>
      <c r="I59" s="89">
        <f t="shared" si="2"/>
        <v>0</v>
      </c>
    </row>
    <row r="60" spans="1:9" hidden="1" x14ac:dyDescent="0.25">
      <c r="A60" s="192"/>
      <c r="B60" s="192" t="s">
        <v>1677</v>
      </c>
      <c r="C60" s="193"/>
      <c r="D60" s="193"/>
      <c r="E60" s="101" t="s">
        <v>1669</v>
      </c>
      <c r="F60" s="17"/>
      <c r="G60" s="17"/>
      <c r="H60" s="191"/>
      <c r="I60" s="89"/>
    </row>
    <row r="61" spans="1:9" ht="15.6" hidden="1" x14ac:dyDescent="0.25">
      <c r="A61" s="192"/>
      <c r="B61" s="192"/>
      <c r="C61" s="193" t="s">
        <v>37</v>
      </c>
      <c r="D61" s="193"/>
      <c r="E61" s="101" t="s">
        <v>1688</v>
      </c>
      <c r="F61" s="17" t="s">
        <v>124</v>
      </c>
      <c r="G61" s="161"/>
      <c r="H61" s="187"/>
      <c r="I61" s="89">
        <f t="shared" ref="I61:I62" si="3">G61*H61</f>
        <v>0</v>
      </c>
    </row>
    <row r="62" spans="1:9" ht="15.6" hidden="1" x14ac:dyDescent="0.25">
      <c r="A62" s="192"/>
      <c r="B62" s="192"/>
      <c r="C62" s="193" t="s">
        <v>39</v>
      </c>
      <c r="D62" s="193"/>
      <c r="E62" s="101" t="s">
        <v>1689</v>
      </c>
      <c r="F62" s="17" t="s">
        <v>124</v>
      </c>
      <c r="G62" s="161"/>
      <c r="H62" s="187"/>
      <c r="I62" s="89">
        <f t="shared" si="3"/>
        <v>0</v>
      </c>
    </row>
    <row r="63" spans="1:9" ht="15.6" hidden="1" x14ac:dyDescent="0.25">
      <c r="A63" s="192"/>
      <c r="B63" s="192" t="s">
        <v>4669</v>
      </c>
      <c r="C63" s="193"/>
      <c r="D63" s="193"/>
      <c r="E63" s="101" t="s">
        <v>1670</v>
      </c>
      <c r="F63" s="17" t="s">
        <v>124</v>
      </c>
      <c r="G63" s="161"/>
      <c r="H63" s="187"/>
      <c r="I63" s="89">
        <f t="shared" si="2"/>
        <v>0</v>
      </c>
    </row>
    <row r="64" spans="1:9" ht="26.4" hidden="1" x14ac:dyDescent="0.25">
      <c r="A64" s="192" t="s">
        <v>1679</v>
      </c>
      <c r="B64" s="192"/>
      <c r="C64" s="193"/>
      <c r="D64" s="193"/>
      <c r="E64" s="157" t="s">
        <v>1671</v>
      </c>
      <c r="F64" s="17"/>
      <c r="G64" s="17"/>
      <c r="H64" s="191"/>
      <c r="I64" s="190"/>
    </row>
    <row r="65" spans="1:9" ht="39.6" hidden="1" x14ac:dyDescent="0.25">
      <c r="A65" s="192"/>
      <c r="B65" s="192" t="s">
        <v>1680</v>
      </c>
      <c r="C65" s="193"/>
      <c r="D65" s="193"/>
      <c r="E65" s="64" t="s">
        <v>4313</v>
      </c>
      <c r="F65" s="17" t="s">
        <v>124</v>
      </c>
      <c r="G65" s="161"/>
      <c r="H65" s="187"/>
      <c r="I65" s="89">
        <f>G65*H65</f>
        <v>0</v>
      </c>
    </row>
    <row r="66" spans="1:9" ht="39.6" hidden="1" x14ac:dyDescent="0.25">
      <c r="A66" s="192"/>
      <c r="B66" s="192" t="s">
        <v>1681</v>
      </c>
      <c r="C66" s="193"/>
      <c r="D66" s="193"/>
      <c r="E66" s="160" t="s">
        <v>4312</v>
      </c>
      <c r="F66" s="17" t="s">
        <v>124</v>
      </c>
      <c r="G66" s="161"/>
      <c r="H66" s="187"/>
      <c r="I66" s="89">
        <f>G66*H66</f>
        <v>0</v>
      </c>
    </row>
    <row r="67" spans="1:9" ht="52.8" hidden="1" x14ac:dyDescent="0.25">
      <c r="A67" s="192"/>
      <c r="B67" s="192" t="s">
        <v>4672</v>
      </c>
      <c r="C67" s="193"/>
      <c r="D67" s="193"/>
      <c r="E67" s="160" t="s">
        <v>4311</v>
      </c>
      <c r="F67" s="17" t="s">
        <v>124</v>
      </c>
      <c r="G67" s="161"/>
      <c r="H67" s="187"/>
      <c r="I67" s="89">
        <f>G67*H67</f>
        <v>0</v>
      </c>
    </row>
    <row r="68" spans="1:9" ht="15.6" hidden="1" x14ac:dyDescent="0.25">
      <c r="A68" s="192"/>
      <c r="B68" s="192" t="s">
        <v>4673</v>
      </c>
      <c r="C68" s="193"/>
      <c r="D68" s="193"/>
      <c r="E68" s="160" t="s">
        <v>4315</v>
      </c>
      <c r="F68" s="17" t="s">
        <v>124</v>
      </c>
      <c r="G68" s="161"/>
      <c r="H68" s="187"/>
      <c r="I68" s="89">
        <f>G68*H68</f>
        <v>0</v>
      </c>
    </row>
    <row r="69" spans="1:9" ht="26.4" hidden="1" x14ac:dyDescent="0.25">
      <c r="A69" s="192"/>
      <c r="B69" s="192" t="s">
        <v>4674</v>
      </c>
      <c r="C69" s="193"/>
      <c r="D69" s="193"/>
      <c r="E69" s="160" t="s">
        <v>4314</v>
      </c>
      <c r="F69" s="17" t="s">
        <v>1678</v>
      </c>
      <c r="G69" s="161"/>
      <c r="H69" s="187"/>
      <c r="I69" s="89">
        <f>G69*H69</f>
        <v>0</v>
      </c>
    </row>
    <row r="70" spans="1:9" ht="26.4" hidden="1" x14ac:dyDescent="0.25">
      <c r="A70" s="192" t="s">
        <v>1684</v>
      </c>
      <c r="B70" s="192"/>
      <c r="C70" s="193"/>
      <c r="D70" s="193"/>
      <c r="E70" s="157" t="s">
        <v>4675</v>
      </c>
      <c r="F70" s="17"/>
      <c r="G70" s="17"/>
      <c r="H70" s="191"/>
      <c r="I70" s="190"/>
    </row>
    <row r="71" spans="1:9" ht="15.6" hidden="1" x14ac:dyDescent="0.25">
      <c r="A71" s="192"/>
      <c r="B71" s="192" t="s">
        <v>1686</v>
      </c>
      <c r="C71" s="193"/>
      <c r="D71" s="193"/>
      <c r="E71" s="160" t="s">
        <v>1682</v>
      </c>
      <c r="F71" s="17" t="s">
        <v>124</v>
      </c>
      <c r="G71" s="161"/>
      <c r="H71" s="187"/>
      <c r="I71" s="89">
        <f>G71*H71</f>
        <v>0</v>
      </c>
    </row>
    <row r="72" spans="1:9" ht="15.6" hidden="1" x14ac:dyDescent="0.25">
      <c r="A72" s="192"/>
      <c r="B72" s="192" t="s">
        <v>1687</v>
      </c>
      <c r="C72" s="193"/>
      <c r="D72" s="193"/>
      <c r="E72" s="160" t="s">
        <v>1683</v>
      </c>
      <c r="F72" s="17" t="s">
        <v>124</v>
      </c>
      <c r="G72" s="161"/>
      <c r="H72" s="187"/>
      <c r="I72" s="89">
        <f>G72*H72</f>
        <v>0</v>
      </c>
    </row>
    <row r="73" spans="1:9" ht="15.6" hidden="1" x14ac:dyDescent="0.25">
      <c r="A73" s="192"/>
      <c r="B73" s="192" t="s">
        <v>4676</v>
      </c>
      <c r="C73" s="193"/>
      <c r="D73" s="193"/>
      <c r="E73" s="160" t="s">
        <v>4671</v>
      </c>
      <c r="F73" s="17" t="s">
        <v>124</v>
      </c>
      <c r="G73" s="161"/>
      <c r="H73" s="187"/>
      <c r="I73" s="89">
        <f>G73*H73</f>
        <v>0</v>
      </c>
    </row>
    <row r="74" spans="1:9" ht="26.4" hidden="1" x14ac:dyDescent="0.25">
      <c r="A74" s="192" t="s">
        <v>1690</v>
      </c>
      <c r="B74" s="192"/>
      <c r="C74" s="193"/>
      <c r="D74" s="193"/>
      <c r="E74" s="157" t="s">
        <v>1685</v>
      </c>
      <c r="F74" s="17"/>
      <c r="G74" s="17"/>
      <c r="H74" s="191"/>
      <c r="I74" s="190"/>
    </row>
    <row r="75" spans="1:9" ht="15.6" hidden="1" x14ac:dyDescent="0.25">
      <c r="A75" s="192"/>
      <c r="B75" s="192" t="s">
        <v>1800</v>
      </c>
      <c r="C75" s="193"/>
      <c r="D75" s="193"/>
      <c r="E75" s="160" t="s">
        <v>1688</v>
      </c>
      <c r="F75" s="17" t="s">
        <v>124</v>
      </c>
      <c r="G75" s="161"/>
      <c r="H75" s="187"/>
      <c r="I75" s="89">
        <f>G75*H75</f>
        <v>0</v>
      </c>
    </row>
    <row r="76" spans="1:9" ht="15.6" hidden="1" x14ac:dyDescent="0.25">
      <c r="A76" s="192"/>
      <c r="B76" s="192" t="s">
        <v>4677</v>
      </c>
      <c r="C76" s="193"/>
      <c r="D76" s="193"/>
      <c r="E76" s="160" t="s">
        <v>1689</v>
      </c>
      <c r="F76" s="17" t="s">
        <v>124</v>
      </c>
      <c r="G76" s="161"/>
      <c r="H76" s="187"/>
      <c r="I76" s="89">
        <f>G76*H76</f>
        <v>0</v>
      </c>
    </row>
    <row r="77" spans="1:9" ht="26.4" x14ac:dyDescent="0.25">
      <c r="A77" s="192" t="s">
        <v>1692</v>
      </c>
      <c r="B77" s="192"/>
      <c r="C77" s="193"/>
      <c r="D77" s="193"/>
      <c r="E77" s="159" t="s">
        <v>1691</v>
      </c>
      <c r="F77" s="17" t="s">
        <v>124</v>
      </c>
      <c r="G77" s="161"/>
      <c r="H77" s="187"/>
      <c r="I77" s="89">
        <f>G77*H77</f>
        <v>0</v>
      </c>
    </row>
    <row r="78" spans="1:9" hidden="1" x14ac:dyDescent="0.25">
      <c r="A78" s="192" t="s">
        <v>1701</v>
      </c>
      <c r="B78" s="192"/>
      <c r="C78" s="193"/>
      <c r="D78" s="193"/>
      <c r="E78" s="157" t="s">
        <v>1693</v>
      </c>
      <c r="F78" s="17"/>
      <c r="G78" s="17"/>
      <c r="H78" s="191"/>
      <c r="I78" s="190"/>
    </row>
    <row r="79" spans="1:9" hidden="1" x14ac:dyDescent="0.25">
      <c r="A79" s="192"/>
      <c r="B79" s="192" t="s">
        <v>1702</v>
      </c>
      <c r="C79" s="193"/>
      <c r="D79" s="193"/>
      <c r="E79" s="160" t="s">
        <v>4678</v>
      </c>
      <c r="F79" s="17"/>
      <c r="G79" s="17"/>
      <c r="H79" s="191"/>
      <c r="I79" s="190"/>
    </row>
    <row r="80" spans="1:9" ht="15.6" hidden="1" x14ac:dyDescent="0.25">
      <c r="A80" s="192"/>
      <c r="B80" s="192"/>
      <c r="C80" s="193" t="s">
        <v>37</v>
      </c>
      <c r="D80" s="193"/>
      <c r="E80" s="160" t="s">
        <v>1694</v>
      </c>
      <c r="F80" s="17" t="s">
        <v>124</v>
      </c>
      <c r="G80" s="161"/>
      <c r="H80" s="187"/>
      <c r="I80" s="89">
        <f>G80*H80</f>
        <v>0</v>
      </c>
    </row>
    <row r="81" spans="1:9" ht="15.6" hidden="1" x14ac:dyDescent="0.25">
      <c r="A81" s="192"/>
      <c r="B81" s="192"/>
      <c r="C81" s="193" t="s">
        <v>39</v>
      </c>
      <c r="D81" s="193"/>
      <c r="E81" s="160" t="s">
        <v>1695</v>
      </c>
      <c r="F81" s="17" t="s">
        <v>124</v>
      </c>
      <c r="G81" s="161"/>
      <c r="H81" s="187"/>
      <c r="I81" s="89">
        <f>G81*H81</f>
        <v>0</v>
      </c>
    </row>
    <row r="82" spans="1:9" ht="26.4" hidden="1" x14ac:dyDescent="0.25">
      <c r="A82" s="192"/>
      <c r="B82" s="192" t="s">
        <v>1703</v>
      </c>
      <c r="C82" s="193"/>
      <c r="D82" s="193"/>
      <c r="E82" s="160" t="s">
        <v>1696</v>
      </c>
      <c r="F82" s="120"/>
      <c r="G82" s="17"/>
      <c r="H82" s="191"/>
      <c r="I82" s="190"/>
    </row>
    <row r="83" spans="1:9" hidden="1" x14ac:dyDescent="0.25">
      <c r="A83" s="192"/>
      <c r="B83" s="192"/>
      <c r="C83" s="193" t="s">
        <v>37</v>
      </c>
      <c r="D83" s="193"/>
      <c r="E83" s="160" t="s">
        <v>1697</v>
      </c>
      <c r="F83" s="120"/>
      <c r="G83" s="17"/>
      <c r="H83" s="191"/>
      <c r="I83" s="190"/>
    </row>
    <row r="84" spans="1:9" ht="15.6" hidden="1" x14ac:dyDescent="0.25">
      <c r="A84" s="192"/>
      <c r="B84" s="192"/>
      <c r="C84" s="193"/>
      <c r="D84" s="193" t="s">
        <v>36</v>
      </c>
      <c r="E84" s="160" t="s">
        <v>1237</v>
      </c>
      <c r="F84" s="17" t="s">
        <v>124</v>
      </c>
      <c r="G84" s="161"/>
      <c r="H84" s="187"/>
      <c r="I84" s="89">
        <f>G84*H84</f>
        <v>0</v>
      </c>
    </row>
    <row r="85" spans="1:9" ht="26.4" hidden="1" x14ac:dyDescent="0.25">
      <c r="A85" s="192"/>
      <c r="B85" s="192"/>
      <c r="C85" s="193"/>
      <c r="D85" s="193" t="s">
        <v>35</v>
      </c>
      <c r="E85" s="160" t="s">
        <v>1698</v>
      </c>
      <c r="F85" s="17" t="s">
        <v>124</v>
      </c>
      <c r="G85" s="161"/>
      <c r="H85" s="187"/>
      <c r="I85" s="89">
        <f>G85*H85</f>
        <v>0</v>
      </c>
    </row>
    <row r="86" spans="1:9" hidden="1" x14ac:dyDescent="0.25">
      <c r="A86" s="192"/>
      <c r="B86" s="192"/>
      <c r="C86" s="193" t="s">
        <v>39</v>
      </c>
      <c r="D86" s="193"/>
      <c r="E86" s="160" t="s">
        <v>1699</v>
      </c>
      <c r="F86" s="120"/>
      <c r="G86" s="17"/>
      <c r="H86" s="191"/>
      <c r="I86" s="190"/>
    </row>
    <row r="87" spans="1:9" ht="15.6" hidden="1" x14ac:dyDescent="0.25">
      <c r="A87" s="192"/>
      <c r="B87" s="192"/>
      <c r="C87" s="193"/>
      <c r="D87" s="193" t="s">
        <v>36</v>
      </c>
      <c r="E87" s="160" t="s">
        <v>1237</v>
      </c>
      <c r="F87" s="17" t="s">
        <v>124</v>
      </c>
      <c r="G87" s="161"/>
      <c r="H87" s="187"/>
      <c r="I87" s="89">
        <f>G87*H87</f>
        <v>0</v>
      </c>
    </row>
    <row r="88" spans="1:9" ht="26.4" hidden="1" x14ac:dyDescent="0.25">
      <c r="A88" s="192"/>
      <c r="B88" s="192"/>
      <c r="C88" s="193"/>
      <c r="D88" s="193" t="s">
        <v>35</v>
      </c>
      <c r="E88" s="160" t="s">
        <v>1698</v>
      </c>
      <c r="F88" s="17" t="s">
        <v>124</v>
      </c>
      <c r="G88" s="161"/>
      <c r="H88" s="187"/>
      <c r="I88" s="89">
        <f>G88*H88</f>
        <v>0</v>
      </c>
    </row>
    <row r="89" spans="1:9" hidden="1" x14ac:dyDescent="0.25">
      <c r="A89" s="192" t="s">
        <v>4679</v>
      </c>
      <c r="B89" s="192"/>
      <c r="C89" s="193"/>
      <c r="D89" s="193"/>
      <c r="E89" s="157" t="s">
        <v>1700</v>
      </c>
      <c r="F89" s="120"/>
      <c r="G89" s="161"/>
      <c r="H89" s="187"/>
      <c r="I89" s="89"/>
    </row>
    <row r="90" spans="1:9" ht="26.4" hidden="1" x14ac:dyDescent="0.25">
      <c r="A90" s="192"/>
      <c r="B90" s="192" t="s">
        <v>4680</v>
      </c>
      <c r="C90" s="193"/>
      <c r="D90" s="193"/>
      <c r="E90" s="160" t="s">
        <v>4309</v>
      </c>
      <c r="F90" s="17" t="s">
        <v>124</v>
      </c>
      <c r="G90" s="161"/>
      <c r="H90" s="187"/>
      <c r="I90" s="89">
        <f>G90*H90</f>
        <v>0</v>
      </c>
    </row>
    <row r="91" spans="1:9" ht="26.4" hidden="1" x14ac:dyDescent="0.25">
      <c r="A91" s="101"/>
      <c r="B91" s="101" t="s">
        <v>4681</v>
      </c>
      <c r="C91" s="161"/>
      <c r="D91" s="161"/>
      <c r="E91" s="160" t="s">
        <v>4310</v>
      </c>
      <c r="F91" s="17" t="s">
        <v>124</v>
      </c>
      <c r="G91" s="161"/>
      <c r="H91" s="187"/>
      <c r="I91" s="89">
        <f>G91*H91</f>
        <v>0</v>
      </c>
    </row>
    <row r="92" spans="1:9" x14ac:dyDescent="0.25">
      <c r="A92" s="101"/>
      <c r="B92" s="101"/>
      <c r="C92" s="161"/>
      <c r="D92" s="161"/>
      <c r="E92" s="101"/>
      <c r="F92" s="120"/>
      <c r="G92" s="161"/>
      <c r="H92" s="161"/>
      <c r="I92" s="190"/>
    </row>
    <row r="93" spans="1:9" x14ac:dyDescent="0.25">
      <c r="A93" s="101"/>
      <c r="B93" s="101"/>
      <c r="C93" s="161"/>
      <c r="D93" s="161"/>
      <c r="E93" s="101"/>
      <c r="F93" s="120"/>
      <c r="G93" s="161"/>
      <c r="H93" s="161"/>
      <c r="I93" s="190"/>
    </row>
    <row r="94" spans="1:9" x14ac:dyDescent="0.25">
      <c r="A94" s="64"/>
      <c r="B94" s="64"/>
      <c r="C94" s="161"/>
      <c r="D94" s="161"/>
      <c r="E94" s="60"/>
      <c r="F94" s="17"/>
      <c r="G94" s="161"/>
      <c r="H94" s="161"/>
      <c r="I94" s="190"/>
    </row>
    <row r="95" spans="1:9" x14ac:dyDescent="0.25">
      <c r="A95" s="168" t="s">
        <v>34</v>
      </c>
      <c r="B95" s="168"/>
      <c r="C95" s="168"/>
      <c r="D95" s="168"/>
      <c r="E95" s="168"/>
      <c r="F95" s="179"/>
      <c r="G95" s="168"/>
      <c r="H95" s="168"/>
      <c r="I95" s="174">
        <f>SUM(I5:I94)</f>
        <v>0</v>
      </c>
    </row>
    <row r="1048371" spans="6:6" x14ac:dyDescent="0.25">
      <c r="F1048371"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96C78-E03C-47D7-B54A-D6899733A54C}">
  <dimension ref="A1:H1048327"/>
  <sheetViews>
    <sheetView workbookViewId="0"/>
  </sheetViews>
  <sheetFormatPr defaultRowHeight="13.2" x14ac:dyDescent="0.25"/>
  <cols>
    <col min="1" max="1" width="9.33203125" style="41" customWidth="1"/>
    <col min="2" max="2" width="9" style="41" bestFit="1" customWidth="1"/>
    <col min="3" max="3" width="3.6640625" style="41" customWidth="1"/>
    <col min="4" max="4" width="40.6640625" style="41" customWidth="1"/>
    <col min="5" max="5" width="24.6640625" style="4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1704</v>
      </c>
      <c r="B1" s="40"/>
      <c r="C1" s="40"/>
      <c r="D1" s="40"/>
      <c r="E1" s="774" t="s">
        <v>1705</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x14ac:dyDescent="0.25">
      <c r="A5" s="192" t="s">
        <v>1706</v>
      </c>
      <c r="B5" s="192"/>
      <c r="C5" s="193"/>
      <c r="D5" s="157" t="s">
        <v>1707</v>
      </c>
      <c r="E5" s="17"/>
      <c r="F5" s="17"/>
      <c r="G5" s="17"/>
      <c r="H5" s="189"/>
    </row>
    <row r="6" spans="1:8" ht="28.8" x14ac:dyDescent="0.25">
      <c r="A6" s="192"/>
      <c r="B6" s="192" t="s">
        <v>1708</v>
      </c>
      <c r="C6" s="193"/>
      <c r="D6" s="290" t="s">
        <v>4682</v>
      </c>
      <c r="E6" s="120" t="s">
        <v>429</v>
      </c>
      <c r="F6" s="161"/>
      <c r="G6" s="187"/>
      <c r="H6" s="89">
        <f>F6*G6</f>
        <v>0</v>
      </c>
    </row>
    <row r="7" spans="1:8" ht="28.8" x14ac:dyDescent="0.25">
      <c r="A7" s="192"/>
      <c r="B7" s="192" t="s">
        <v>1709</v>
      </c>
      <c r="C7" s="193"/>
      <c r="D7" s="290" t="s">
        <v>4683</v>
      </c>
      <c r="E7" s="120" t="s">
        <v>429</v>
      </c>
      <c r="F7" s="161"/>
      <c r="G7" s="187"/>
      <c r="H7" s="89">
        <f>F7*G7</f>
        <v>0</v>
      </c>
    </row>
    <row r="8" spans="1:8" x14ac:dyDescent="0.25">
      <c r="A8" s="192" t="s">
        <v>1710</v>
      </c>
      <c r="B8" s="192"/>
      <c r="C8" s="193"/>
      <c r="D8" s="157" t="s">
        <v>1711</v>
      </c>
      <c r="E8" s="17"/>
      <c r="F8" s="17"/>
      <c r="G8" s="191"/>
      <c r="H8" s="190"/>
    </row>
    <row r="9" spans="1:8" ht="26.4" x14ac:dyDescent="0.25">
      <c r="A9" s="192"/>
      <c r="B9" s="192" t="s">
        <v>1712</v>
      </c>
      <c r="C9" s="193"/>
      <c r="D9" s="160" t="s">
        <v>4316</v>
      </c>
      <c r="E9" s="17"/>
      <c r="F9" s="17"/>
      <c r="G9" s="191"/>
      <c r="H9" s="190"/>
    </row>
    <row r="10" spans="1:8" ht="15.6" x14ac:dyDescent="0.25">
      <c r="A10" s="192"/>
      <c r="B10" s="192"/>
      <c r="C10" s="193" t="s">
        <v>37</v>
      </c>
      <c r="D10" s="160" t="s">
        <v>4317</v>
      </c>
      <c r="E10" s="17" t="s">
        <v>124</v>
      </c>
      <c r="F10" s="161"/>
      <c r="G10" s="187"/>
      <c r="H10" s="89">
        <f>F10*G10</f>
        <v>0</v>
      </c>
    </row>
    <row r="11" spans="1:8" ht="15.6" x14ac:dyDescent="0.25">
      <c r="A11" s="192"/>
      <c r="B11" s="192"/>
      <c r="C11" s="193" t="s">
        <v>39</v>
      </c>
      <c r="D11" s="160" t="s">
        <v>4318</v>
      </c>
      <c r="E11" s="17" t="s">
        <v>124</v>
      </c>
      <c r="F11" s="161"/>
      <c r="G11" s="187"/>
      <c r="H11" s="89">
        <f>F11*G11</f>
        <v>0</v>
      </c>
    </row>
    <row r="12" spans="1:8" ht="15.6" x14ac:dyDescent="0.25">
      <c r="A12" s="192"/>
      <c r="B12" s="192"/>
      <c r="C12" s="193" t="s">
        <v>59</v>
      </c>
      <c r="D12" s="160" t="s">
        <v>1719</v>
      </c>
      <c r="E12" s="17" t="s">
        <v>2269</v>
      </c>
      <c r="F12" s="161"/>
      <c r="G12" s="187"/>
      <c r="H12" s="89">
        <f>F12*G12</f>
        <v>0</v>
      </c>
    </row>
    <row r="13" spans="1:8" ht="39.6" x14ac:dyDescent="0.25">
      <c r="A13" s="192"/>
      <c r="B13" s="192" t="s">
        <v>1713</v>
      </c>
      <c r="C13" s="193"/>
      <c r="D13" s="160" t="s">
        <v>4323</v>
      </c>
      <c r="E13" s="17"/>
      <c r="F13" s="17"/>
      <c r="G13" s="191"/>
      <c r="H13" s="190"/>
    </row>
    <row r="14" spans="1:8" ht="15.6" x14ac:dyDescent="0.25">
      <c r="A14" s="192"/>
      <c r="B14" s="192"/>
      <c r="C14" s="193" t="s">
        <v>37</v>
      </c>
      <c r="D14" s="160" t="s">
        <v>4317</v>
      </c>
      <c r="E14" s="17" t="s">
        <v>124</v>
      </c>
      <c r="F14" s="161"/>
      <c r="G14" s="187"/>
      <c r="H14" s="89">
        <f>F14*G14</f>
        <v>0</v>
      </c>
    </row>
    <row r="15" spans="1:8" ht="15.6" x14ac:dyDescent="0.25">
      <c r="A15" s="192"/>
      <c r="B15" s="192"/>
      <c r="C15" s="193" t="s">
        <v>39</v>
      </c>
      <c r="D15" s="160" t="s">
        <v>4318</v>
      </c>
      <c r="E15" s="17" t="s">
        <v>124</v>
      </c>
      <c r="F15" s="161"/>
      <c r="G15" s="187"/>
      <c r="H15" s="89">
        <f>F15*G15</f>
        <v>0</v>
      </c>
    </row>
    <row r="16" spans="1:8" ht="15.6" x14ac:dyDescent="0.25">
      <c r="A16" s="192"/>
      <c r="B16" s="192"/>
      <c r="C16" s="193" t="s">
        <v>59</v>
      </c>
      <c r="D16" s="160" t="s">
        <v>1719</v>
      </c>
      <c r="E16" s="17" t="s">
        <v>2269</v>
      </c>
      <c r="F16" s="161"/>
      <c r="G16" s="187"/>
      <c r="H16" s="89">
        <f>F16*G16</f>
        <v>0</v>
      </c>
    </row>
    <row r="17" spans="1:8" ht="39.6" x14ac:dyDescent="0.25">
      <c r="A17" s="192"/>
      <c r="B17" s="192" t="s">
        <v>1714</v>
      </c>
      <c r="C17" s="193"/>
      <c r="D17" s="160" t="s">
        <v>4319</v>
      </c>
      <c r="E17" s="17"/>
      <c r="F17" s="17"/>
      <c r="G17" s="191"/>
      <c r="H17" s="190"/>
    </row>
    <row r="18" spans="1:8" ht="15.6" x14ac:dyDescent="0.25">
      <c r="A18" s="192"/>
      <c r="B18" s="192" t="s">
        <v>1715</v>
      </c>
      <c r="C18" s="193"/>
      <c r="D18" s="160" t="s">
        <v>1720</v>
      </c>
      <c r="E18" s="17" t="s">
        <v>124</v>
      </c>
      <c r="F18" s="161"/>
      <c r="G18" s="187"/>
      <c r="H18" s="89">
        <f t="shared" ref="H18:H23" si="0">F18*G18</f>
        <v>0</v>
      </c>
    </row>
    <row r="19" spans="1:8" ht="15.6" x14ac:dyDescent="0.25">
      <c r="A19" s="192"/>
      <c r="B19" s="192" t="s">
        <v>1716</v>
      </c>
      <c r="C19" s="193"/>
      <c r="D19" s="160" t="s">
        <v>1721</v>
      </c>
      <c r="E19" s="17" t="s">
        <v>124</v>
      </c>
      <c r="F19" s="161"/>
      <c r="G19" s="187"/>
      <c r="H19" s="89">
        <f t="shared" si="0"/>
        <v>0</v>
      </c>
    </row>
    <row r="20" spans="1:8" ht="15.6" x14ac:dyDescent="0.25">
      <c r="A20" s="192"/>
      <c r="B20" s="192" t="s">
        <v>1717</v>
      </c>
      <c r="C20" s="193"/>
      <c r="D20" s="160" t="s">
        <v>1722</v>
      </c>
      <c r="E20" s="17" t="s">
        <v>124</v>
      </c>
      <c r="F20" s="161"/>
      <c r="G20" s="187"/>
      <c r="H20" s="89">
        <f t="shared" si="0"/>
        <v>0</v>
      </c>
    </row>
    <row r="21" spans="1:8" ht="15.6" x14ac:dyDescent="0.25">
      <c r="A21" s="192"/>
      <c r="B21" s="192" t="s">
        <v>1718</v>
      </c>
      <c r="C21" s="193"/>
      <c r="D21" s="160" t="s">
        <v>1723</v>
      </c>
      <c r="E21" s="17" t="s">
        <v>124</v>
      </c>
      <c r="F21" s="161"/>
      <c r="G21" s="187"/>
      <c r="H21" s="89">
        <f t="shared" si="0"/>
        <v>0</v>
      </c>
    </row>
    <row r="22" spans="1:8" ht="39.6" x14ac:dyDescent="0.25">
      <c r="A22" s="192" t="s">
        <v>1724</v>
      </c>
      <c r="B22" s="192"/>
      <c r="C22" s="193"/>
      <c r="D22" s="157" t="s">
        <v>4320</v>
      </c>
      <c r="E22" s="17" t="s">
        <v>124</v>
      </c>
      <c r="F22" s="161"/>
      <c r="G22" s="187"/>
      <c r="H22" s="89">
        <f t="shared" si="0"/>
        <v>0</v>
      </c>
    </row>
    <row r="23" spans="1:8" ht="26.4" x14ac:dyDescent="0.25">
      <c r="A23" s="192" t="s">
        <v>1725</v>
      </c>
      <c r="B23" s="192"/>
      <c r="C23" s="193"/>
      <c r="D23" s="125" t="s">
        <v>1726</v>
      </c>
      <c r="E23" s="17" t="s">
        <v>124</v>
      </c>
      <c r="F23" s="161"/>
      <c r="G23" s="187"/>
      <c r="H23" s="89">
        <f t="shared" si="0"/>
        <v>0</v>
      </c>
    </row>
    <row r="24" spans="1:8" x14ac:dyDescent="0.25">
      <c r="A24" s="192" t="s">
        <v>1728</v>
      </c>
      <c r="B24" s="192"/>
      <c r="C24" s="193"/>
      <c r="D24" s="157" t="s">
        <v>1727</v>
      </c>
      <c r="E24" s="17"/>
      <c r="F24" s="17"/>
      <c r="G24" s="191"/>
      <c r="H24" s="190"/>
    </row>
    <row r="25" spans="1:8" ht="26.4" x14ac:dyDescent="0.25">
      <c r="A25" s="192"/>
      <c r="B25" s="192" t="s">
        <v>1729</v>
      </c>
      <c r="C25" s="193"/>
      <c r="D25" s="160" t="s">
        <v>4321</v>
      </c>
      <c r="E25" s="17" t="s">
        <v>124</v>
      </c>
      <c r="F25" s="161"/>
      <c r="G25" s="187"/>
      <c r="H25" s="89">
        <f>F25*G25</f>
        <v>0</v>
      </c>
    </row>
    <row r="26" spans="1:8" ht="39.6" x14ac:dyDescent="0.25">
      <c r="A26" s="192"/>
      <c r="B26" s="192" t="s">
        <v>1730</v>
      </c>
      <c r="C26" s="193"/>
      <c r="D26" s="160" t="s">
        <v>4324</v>
      </c>
      <c r="E26" s="17" t="s">
        <v>124</v>
      </c>
      <c r="F26" s="161"/>
      <c r="G26" s="187"/>
      <c r="H26" s="89">
        <f>F26*G26</f>
        <v>0</v>
      </c>
    </row>
    <row r="27" spans="1:8" x14ac:dyDescent="0.25">
      <c r="A27" s="192" t="s">
        <v>1731</v>
      </c>
      <c r="B27" s="192"/>
      <c r="C27" s="193"/>
      <c r="D27" s="157" t="s">
        <v>1732</v>
      </c>
      <c r="E27" s="17"/>
      <c r="F27" s="17"/>
      <c r="G27" s="191"/>
      <c r="H27" s="190"/>
    </row>
    <row r="28" spans="1:8" ht="26.4" x14ac:dyDescent="0.25">
      <c r="A28" s="192"/>
      <c r="B28" s="192" t="s">
        <v>1733</v>
      </c>
      <c r="C28" s="193"/>
      <c r="D28" s="160" t="s">
        <v>4322</v>
      </c>
      <c r="E28" s="17" t="s">
        <v>124</v>
      </c>
      <c r="F28" s="161"/>
      <c r="G28" s="187"/>
      <c r="H28" s="89">
        <f>F28*G28</f>
        <v>0</v>
      </c>
    </row>
    <row r="29" spans="1:8" ht="39.6" x14ac:dyDescent="0.25">
      <c r="A29" s="192"/>
      <c r="B29" s="192" t="s">
        <v>1734</v>
      </c>
      <c r="C29" s="193"/>
      <c r="D29" s="160" t="s">
        <v>4684</v>
      </c>
      <c r="E29" s="17" t="s">
        <v>124</v>
      </c>
      <c r="F29" s="161"/>
      <c r="G29" s="187"/>
      <c r="H29" s="89">
        <f>F29*G29</f>
        <v>0</v>
      </c>
    </row>
    <row r="30" spans="1:8" x14ac:dyDescent="0.25">
      <c r="A30" s="192" t="s">
        <v>1735</v>
      </c>
      <c r="B30" s="192"/>
      <c r="C30" s="193"/>
      <c r="D30" s="125" t="s">
        <v>1736</v>
      </c>
      <c r="E30" s="17"/>
      <c r="F30" s="17"/>
      <c r="G30" s="191"/>
      <c r="H30" s="190"/>
    </row>
    <row r="31" spans="1:8" ht="15.6" x14ac:dyDescent="0.25">
      <c r="A31" s="192"/>
      <c r="B31" s="192" t="s">
        <v>1737</v>
      </c>
      <c r="C31" s="193"/>
      <c r="D31" s="160" t="s">
        <v>1742</v>
      </c>
      <c r="E31" s="17" t="s">
        <v>124</v>
      </c>
      <c r="F31" s="161"/>
      <c r="G31" s="187"/>
      <c r="H31" s="89">
        <f>F31*G31</f>
        <v>0</v>
      </c>
    </row>
    <row r="32" spans="1:8" ht="15.6" x14ac:dyDescent="0.25">
      <c r="A32" s="192"/>
      <c r="B32" s="192" t="s">
        <v>1738</v>
      </c>
      <c r="C32" s="193"/>
      <c r="D32" s="160" t="s">
        <v>1743</v>
      </c>
      <c r="E32" s="17" t="s">
        <v>124</v>
      </c>
      <c r="F32" s="161"/>
      <c r="G32" s="187"/>
      <c r="H32" s="89">
        <f>F32*G32</f>
        <v>0</v>
      </c>
    </row>
    <row r="33" spans="1:8" x14ac:dyDescent="0.25">
      <c r="A33" s="192"/>
      <c r="B33" s="192" t="s">
        <v>1739</v>
      </c>
      <c r="C33" s="193"/>
      <c r="D33" s="160" t="s">
        <v>1576</v>
      </c>
      <c r="E33" s="17" t="s">
        <v>1099</v>
      </c>
      <c r="F33" s="161"/>
      <c r="G33" s="187"/>
      <c r="H33" s="89">
        <f>F33*G33</f>
        <v>0</v>
      </c>
    </row>
    <row r="34" spans="1:8" ht="15.6" x14ac:dyDescent="0.25">
      <c r="A34" s="192"/>
      <c r="B34" s="192" t="s">
        <v>1740</v>
      </c>
      <c r="C34" s="193"/>
      <c r="D34" s="160" t="s">
        <v>4685</v>
      </c>
      <c r="E34" s="17" t="s">
        <v>124</v>
      </c>
      <c r="F34" s="161"/>
      <c r="G34" s="187"/>
      <c r="H34" s="89">
        <f>F34*G34</f>
        <v>0</v>
      </c>
    </row>
    <row r="35" spans="1:8" ht="15.6" x14ac:dyDescent="0.25">
      <c r="A35" s="192"/>
      <c r="B35" s="192" t="s">
        <v>1741</v>
      </c>
      <c r="C35" s="193"/>
      <c r="D35" s="160" t="s">
        <v>1719</v>
      </c>
      <c r="E35" s="17" t="s">
        <v>124</v>
      </c>
      <c r="F35" s="161"/>
      <c r="G35" s="187"/>
      <c r="H35" s="89">
        <f>F35*G35</f>
        <v>0</v>
      </c>
    </row>
    <row r="36" spans="1:8" ht="26.4" x14ac:dyDescent="0.25">
      <c r="A36" s="192" t="s">
        <v>1744</v>
      </c>
      <c r="B36" s="192"/>
      <c r="C36" s="193"/>
      <c r="D36" s="159" t="s">
        <v>4686</v>
      </c>
      <c r="E36" s="17"/>
      <c r="F36" s="17"/>
      <c r="G36" s="191"/>
      <c r="H36" s="89"/>
    </row>
    <row r="37" spans="1:8" ht="28.8" x14ac:dyDescent="0.25">
      <c r="A37" s="192"/>
      <c r="B37" s="192" t="s">
        <v>1746</v>
      </c>
      <c r="C37" s="193"/>
      <c r="D37" s="160" t="s">
        <v>4689</v>
      </c>
      <c r="E37" s="17" t="s">
        <v>4690</v>
      </c>
      <c r="F37" s="161"/>
      <c r="G37" s="187"/>
      <c r="H37" s="89">
        <f>F37*G37</f>
        <v>0</v>
      </c>
    </row>
    <row r="38" spans="1:8" ht="28.8" x14ac:dyDescent="0.25">
      <c r="A38" s="192"/>
      <c r="B38" s="192" t="s">
        <v>1747</v>
      </c>
      <c r="C38" s="193"/>
      <c r="D38" s="160" t="s">
        <v>4691</v>
      </c>
      <c r="E38" s="17" t="s">
        <v>4690</v>
      </c>
      <c r="F38" s="161"/>
      <c r="G38" s="187"/>
      <c r="H38" s="89">
        <f>F38*G38</f>
        <v>0</v>
      </c>
    </row>
    <row r="39" spans="1:8" ht="28.8" x14ac:dyDescent="0.25">
      <c r="A39" s="192"/>
      <c r="B39" s="192" t="s">
        <v>4687</v>
      </c>
      <c r="C39" s="193"/>
      <c r="D39" s="160" t="s">
        <v>4692</v>
      </c>
      <c r="E39" s="17" t="s">
        <v>4690</v>
      </c>
      <c r="F39" s="161"/>
      <c r="G39" s="187"/>
      <c r="H39" s="89">
        <f>F39*G39</f>
        <v>0</v>
      </c>
    </row>
    <row r="40" spans="1:8" ht="28.8" x14ac:dyDescent="0.25">
      <c r="A40" s="192"/>
      <c r="B40" s="192" t="s">
        <v>4688</v>
      </c>
      <c r="C40" s="193"/>
      <c r="D40" s="160" t="s">
        <v>4693</v>
      </c>
      <c r="E40" s="17" t="s">
        <v>4690</v>
      </c>
      <c r="F40" s="161"/>
      <c r="G40" s="187"/>
      <c r="H40" s="89">
        <f>F40*G40</f>
        <v>0</v>
      </c>
    </row>
    <row r="41" spans="1:8" ht="15.6" x14ac:dyDescent="0.25">
      <c r="A41" s="192" t="s">
        <v>1749</v>
      </c>
      <c r="B41" s="192"/>
      <c r="C41" s="193"/>
      <c r="D41" s="159" t="s">
        <v>1788</v>
      </c>
      <c r="E41" s="17" t="s">
        <v>124</v>
      </c>
      <c r="F41" s="161"/>
      <c r="G41" s="187"/>
      <c r="H41" s="89">
        <f>F41*G41</f>
        <v>0</v>
      </c>
    </row>
    <row r="42" spans="1:8" x14ac:dyDescent="0.25">
      <c r="A42" s="192" t="s">
        <v>4694</v>
      </c>
      <c r="B42" s="192"/>
      <c r="C42" s="193"/>
      <c r="D42" s="125" t="s">
        <v>1745</v>
      </c>
      <c r="E42" s="17"/>
      <c r="F42" s="161"/>
      <c r="G42" s="187"/>
      <c r="H42" s="190"/>
    </row>
    <row r="43" spans="1:8" ht="15.6" x14ac:dyDescent="0.25">
      <c r="A43" s="192"/>
      <c r="B43" s="192" t="s">
        <v>4695</v>
      </c>
      <c r="C43" s="193"/>
      <c r="D43" s="59" t="s">
        <v>1748</v>
      </c>
      <c r="E43" s="17" t="s">
        <v>124</v>
      </c>
      <c r="F43" s="161"/>
      <c r="G43" s="187"/>
      <c r="H43" s="89">
        <f>F43*G43</f>
        <v>0</v>
      </c>
    </row>
    <row r="44" spans="1:8" ht="39.6" x14ac:dyDescent="0.25">
      <c r="A44" s="192"/>
      <c r="B44" s="192" t="s">
        <v>4696</v>
      </c>
      <c r="C44" s="193"/>
      <c r="D44" s="101" t="s">
        <v>4697</v>
      </c>
      <c r="E44" s="17" t="s">
        <v>124</v>
      </c>
      <c r="F44" s="161"/>
      <c r="G44" s="187"/>
      <c r="H44" s="89">
        <f>F44*G44</f>
        <v>0</v>
      </c>
    </row>
    <row r="45" spans="1:8" ht="26.4" x14ac:dyDescent="0.25">
      <c r="A45" s="192" t="s">
        <v>4698</v>
      </c>
      <c r="B45" s="192"/>
      <c r="C45" s="193"/>
      <c r="D45" s="125" t="s">
        <v>1750</v>
      </c>
      <c r="E45" s="17"/>
      <c r="F45" s="17"/>
      <c r="G45" s="191"/>
      <c r="H45" s="190"/>
    </row>
    <row r="46" spans="1:8" ht="15.6" x14ac:dyDescent="0.25">
      <c r="A46" s="192"/>
      <c r="B46" s="192" t="s">
        <v>4699</v>
      </c>
      <c r="C46" s="193"/>
      <c r="D46" s="101" t="s">
        <v>1751</v>
      </c>
      <c r="E46" s="17" t="s">
        <v>2269</v>
      </c>
      <c r="F46" s="161"/>
      <c r="G46" s="187"/>
      <c r="H46" s="89">
        <f>F46*G46</f>
        <v>0</v>
      </c>
    </row>
    <row r="47" spans="1:8" ht="15.6" x14ac:dyDescent="0.25">
      <c r="A47" s="192"/>
      <c r="B47" s="192" t="s">
        <v>4700</v>
      </c>
      <c r="C47" s="193"/>
      <c r="D47" s="101" t="s">
        <v>1752</v>
      </c>
      <c r="E47" s="17" t="s">
        <v>2269</v>
      </c>
      <c r="F47" s="161"/>
      <c r="G47" s="187"/>
      <c r="H47" s="89">
        <f>F47*G47</f>
        <v>0</v>
      </c>
    </row>
    <row r="48" spans="1:8" x14ac:dyDescent="0.25">
      <c r="A48" s="192"/>
      <c r="B48" s="192"/>
      <c r="C48" s="193"/>
      <c r="D48" s="157"/>
      <c r="E48" s="17"/>
      <c r="F48" s="17"/>
      <c r="G48" s="191"/>
      <c r="H48" s="190"/>
    </row>
    <row r="49" spans="1:8" x14ac:dyDescent="0.25">
      <c r="A49" s="192"/>
      <c r="B49" s="192"/>
      <c r="C49" s="193"/>
      <c r="D49" s="157"/>
      <c r="E49" s="17"/>
      <c r="F49" s="17"/>
      <c r="G49" s="191"/>
      <c r="H49" s="190"/>
    </row>
    <row r="50" spans="1:8" x14ac:dyDescent="0.25">
      <c r="A50" s="64"/>
      <c r="B50" s="64"/>
      <c r="C50" s="161"/>
      <c r="D50" s="60"/>
      <c r="E50" s="17"/>
      <c r="F50" s="17"/>
      <c r="G50" s="191"/>
      <c r="H50" s="190"/>
    </row>
    <row r="51" spans="1:8" x14ac:dyDescent="0.25">
      <c r="A51" s="168" t="s">
        <v>34</v>
      </c>
      <c r="B51" s="168"/>
      <c r="C51" s="168"/>
      <c r="D51" s="168"/>
      <c r="E51" s="179"/>
      <c r="F51" s="185"/>
      <c r="G51" s="198"/>
      <c r="H51" s="174">
        <f>SUM(H5:H50)</f>
        <v>0</v>
      </c>
    </row>
    <row r="1048327" spans="5:5" x14ac:dyDescent="0.25">
      <c r="E1048327"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81C6D-B232-40A0-A7AC-535E286A770F}">
  <sheetPr>
    <tabColor theme="9" tint="0.79998168889431442"/>
  </sheetPr>
  <dimension ref="A1:H1048290"/>
  <sheetViews>
    <sheetView topLeftCell="B1" zoomScaleNormal="100" workbookViewId="0">
      <selection activeCell="G7" sqref="G7"/>
    </sheetView>
  </sheetViews>
  <sheetFormatPr defaultRowHeight="13.2" x14ac:dyDescent="0.25"/>
  <cols>
    <col min="1" max="1" width="9.33203125" style="12" customWidth="1"/>
    <col min="2" max="2" width="9" style="12" bestFit="1" customWidth="1"/>
    <col min="3" max="3" width="4.6640625" style="12" customWidth="1"/>
    <col min="4" max="4" width="40.6640625" style="12" customWidth="1"/>
    <col min="5" max="5" width="25.5546875" style="12" bestFit="1" customWidth="1"/>
    <col min="6" max="6" width="20.6640625" style="12" customWidth="1"/>
    <col min="7" max="7" width="20.6640625" style="643" customWidth="1"/>
    <col min="8" max="8" width="20.6640625" style="12" customWidth="1"/>
    <col min="9" max="223" width="9.109375" style="12"/>
    <col min="224" max="224" width="9.33203125" style="12" customWidth="1"/>
    <col min="225" max="225" width="6.6640625" style="12" customWidth="1"/>
    <col min="226" max="226" width="40.6640625" style="12" customWidth="1"/>
    <col min="227" max="230" width="9.33203125" style="12" customWidth="1"/>
    <col min="231" max="479" width="9.109375" style="12"/>
    <col min="480" max="480" width="9.33203125" style="12" customWidth="1"/>
    <col min="481" max="481" width="6.6640625" style="12" customWidth="1"/>
    <col min="482" max="482" width="40.6640625" style="12" customWidth="1"/>
    <col min="483" max="486" width="9.33203125" style="12" customWidth="1"/>
    <col min="487" max="735" width="9.109375" style="12"/>
    <col min="736" max="736" width="9.33203125" style="12" customWidth="1"/>
    <col min="737" max="737" width="6.6640625" style="12" customWidth="1"/>
    <col min="738" max="738" width="40.6640625" style="12" customWidth="1"/>
    <col min="739" max="742" width="9.33203125" style="12" customWidth="1"/>
    <col min="743" max="991" width="9.109375" style="12"/>
    <col min="992" max="992" width="9.33203125" style="12" customWidth="1"/>
    <col min="993" max="993" width="6.6640625" style="12" customWidth="1"/>
    <col min="994" max="994" width="40.6640625" style="12" customWidth="1"/>
    <col min="995" max="998" width="9.33203125" style="12" customWidth="1"/>
    <col min="999" max="1247" width="9.109375" style="12"/>
    <col min="1248" max="1248" width="9.33203125" style="12" customWidth="1"/>
    <col min="1249" max="1249" width="6.6640625" style="12" customWidth="1"/>
    <col min="1250" max="1250" width="40.6640625" style="12" customWidth="1"/>
    <col min="1251" max="1254" width="9.33203125" style="12" customWidth="1"/>
    <col min="1255" max="1503" width="9.109375" style="12"/>
    <col min="1504" max="1504" width="9.33203125" style="12" customWidth="1"/>
    <col min="1505" max="1505" width="6.6640625" style="12" customWidth="1"/>
    <col min="1506" max="1506" width="40.6640625" style="12" customWidth="1"/>
    <col min="1507" max="1510" width="9.33203125" style="12" customWidth="1"/>
    <col min="1511" max="1759" width="9.109375" style="12"/>
    <col min="1760" max="1760" width="9.33203125" style="12" customWidth="1"/>
    <col min="1761" max="1761" width="6.6640625" style="12" customWidth="1"/>
    <col min="1762" max="1762" width="40.6640625" style="12" customWidth="1"/>
    <col min="1763" max="1766" width="9.33203125" style="12" customWidth="1"/>
    <col min="1767" max="2015" width="9.109375" style="12"/>
    <col min="2016" max="2016" width="9.33203125" style="12" customWidth="1"/>
    <col min="2017" max="2017" width="6.6640625" style="12" customWidth="1"/>
    <col min="2018" max="2018" width="40.6640625" style="12" customWidth="1"/>
    <col min="2019" max="2022" width="9.33203125" style="12" customWidth="1"/>
    <col min="2023" max="2271" width="9.109375" style="12"/>
    <col min="2272" max="2272" width="9.33203125" style="12" customWidth="1"/>
    <col min="2273" max="2273" width="6.6640625" style="12" customWidth="1"/>
    <col min="2274" max="2274" width="40.6640625" style="12" customWidth="1"/>
    <col min="2275" max="2278" width="9.33203125" style="12" customWidth="1"/>
    <col min="2279" max="2527" width="9.109375" style="12"/>
    <col min="2528" max="2528" width="9.33203125" style="12" customWidth="1"/>
    <col min="2529" max="2529" width="6.6640625" style="12" customWidth="1"/>
    <col min="2530" max="2530" width="40.6640625" style="12" customWidth="1"/>
    <col min="2531" max="2534" width="9.33203125" style="12" customWidth="1"/>
    <col min="2535" max="2783" width="9.109375" style="12"/>
    <col min="2784" max="2784" width="9.33203125" style="12" customWidth="1"/>
    <col min="2785" max="2785" width="6.6640625" style="12" customWidth="1"/>
    <col min="2786" max="2786" width="40.6640625" style="12" customWidth="1"/>
    <col min="2787" max="2790" width="9.33203125" style="12" customWidth="1"/>
    <col min="2791" max="3039" width="9.109375" style="12"/>
    <col min="3040" max="3040" width="9.33203125" style="12" customWidth="1"/>
    <col min="3041" max="3041" width="6.6640625" style="12" customWidth="1"/>
    <col min="3042" max="3042" width="40.6640625" style="12" customWidth="1"/>
    <col min="3043" max="3046" width="9.33203125" style="12" customWidth="1"/>
    <col min="3047" max="3295" width="9.109375" style="12"/>
    <col min="3296" max="3296" width="9.33203125" style="12" customWidth="1"/>
    <col min="3297" max="3297" width="6.6640625" style="12" customWidth="1"/>
    <col min="3298" max="3298" width="40.6640625" style="12" customWidth="1"/>
    <col min="3299" max="3302" width="9.33203125" style="12" customWidth="1"/>
    <col min="3303" max="3551" width="9.109375" style="12"/>
    <col min="3552" max="3552" width="9.33203125" style="12" customWidth="1"/>
    <col min="3553" max="3553" width="6.6640625" style="12" customWidth="1"/>
    <col min="3554" max="3554" width="40.6640625" style="12" customWidth="1"/>
    <col min="3555" max="3558" width="9.33203125" style="12" customWidth="1"/>
    <col min="3559" max="3807" width="9.109375" style="12"/>
    <col min="3808" max="3808" width="9.33203125" style="12" customWidth="1"/>
    <col min="3809" max="3809" width="6.6640625" style="12" customWidth="1"/>
    <col min="3810" max="3810" width="40.6640625" style="12" customWidth="1"/>
    <col min="3811" max="3814" width="9.33203125" style="12" customWidth="1"/>
    <col min="3815" max="4063" width="9.109375" style="12"/>
    <col min="4064" max="4064" width="9.33203125" style="12" customWidth="1"/>
    <col min="4065" max="4065" width="6.6640625" style="12" customWidth="1"/>
    <col min="4066" max="4066" width="40.6640625" style="12" customWidth="1"/>
    <col min="4067" max="4070" width="9.33203125" style="12" customWidth="1"/>
    <col min="4071" max="4319" width="9.109375" style="12"/>
    <col min="4320" max="4320" width="9.33203125" style="12" customWidth="1"/>
    <col min="4321" max="4321" width="6.6640625" style="12" customWidth="1"/>
    <col min="4322" max="4322" width="40.6640625" style="12" customWidth="1"/>
    <col min="4323" max="4326" width="9.33203125" style="12" customWidth="1"/>
    <col min="4327" max="4575" width="9.109375" style="12"/>
    <col min="4576" max="4576" width="9.33203125" style="12" customWidth="1"/>
    <col min="4577" max="4577" width="6.6640625" style="12" customWidth="1"/>
    <col min="4578" max="4578" width="40.6640625" style="12" customWidth="1"/>
    <col min="4579" max="4582" width="9.33203125" style="12" customWidth="1"/>
    <col min="4583" max="4831" width="9.109375" style="12"/>
    <col min="4832" max="4832" width="9.33203125" style="12" customWidth="1"/>
    <col min="4833" max="4833" width="6.6640625" style="12" customWidth="1"/>
    <col min="4834" max="4834" width="40.6640625" style="12" customWidth="1"/>
    <col min="4835" max="4838" width="9.33203125" style="12" customWidth="1"/>
    <col min="4839" max="5087" width="9.109375" style="12"/>
    <col min="5088" max="5088" width="9.33203125" style="12" customWidth="1"/>
    <col min="5089" max="5089" width="6.6640625" style="12" customWidth="1"/>
    <col min="5090" max="5090" width="40.6640625" style="12" customWidth="1"/>
    <col min="5091" max="5094" width="9.33203125" style="12" customWidth="1"/>
    <col min="5095" max="5343" width="9.109375" style="12"/>
    <col min="5344" max="5344" width="9.33203125" style="12" customWidth="1"/>
    <col min="5345" max="5345" width="6.6640625" style="12" customWidth="1"/>
    <col min="5346" max="5346" width="40.6640625" style="12" customWidth="1"/>
    <col min="5347" max="5350" width="9.33203125" style="12" customWidth="1"/>
    <col min="5351" max="5599" width="9.109375" style="12"/>
    <col min="5600" max="5600" width="9.33203125" style="12" customWidth="1"/>
    <col min="5601" max="5601" width="6.6640625" style="12" customWidth="1"/>
    <col min="5602" max="5602" width="40.6640625" style="12" customWidth="1"/>
    <col min="5603" max="5606" width="9.33203125" style="12" customWidth="1"/>
    <col min="5607" max="5855" width="9.109375" style="12"/>
    <col min="5856" max="5856" width="9.33203125" style="12" customWidth="1"/>
    <col min="5857" max="5857" width="6.6640625" style="12" customWidth="1"/>
    <col min="5858" max="5858" width="40.6640625" style="12" customWidth="1"/>
    <col min="5859" max="5862" width="9.33203125" style="12" customWidth="1"/>
    <col min="5863" max="6111" width="9.109375" style="12"/>
    <col min="6112" max="6112" width="9.33203125" style="12" customWidth="1"/>
    <col min="6113" max="6113" width="6.6640625" style="12" customWidth="1"/>
    <col min="6114" max="6114" width="40.6640625" style="12" customWidth="1"/>
    <col min="6115" max="6118" width="9.33203125" style="12" customWidth="1"/>
    <col min="6119" max="6367" width="9.109375" style="12"/>
    <col min="6368" max="6368" width="9.33203125" style="12" customWidth="1"/>
    <col min="6369" max="6369" width="6.6640625" style="12" customWidth="1"/>
    <col min="6370" max="6370" width="40.6640625" style="12" customWidth="1"/>
    <col min="6371" max="6374" width="9.33203125" style="12" customWidth="1"/>
    <col min="6375" max="6623" width="9.109375" style="12"/>
    <col min="6624" max="6624" width="9.33203125" style="12" customWidth="1"/>
    <col min="6625" max="6625" width="6.6640625" style="12" customWidth="1"/>
    <col min="6626" max="6626" width="40.6640625" style="12" customWidth="1"/>
    <col min="6627" max="6630" width="9.33203125" style="12" customWidth="1"/>
    <col min="6631" max="6879" width="9.109375" style="12"/>
    <col min="6880" max="6880" width="9.33203125" style="12" customWidth="1"/>
    <col min="6881" max="6881" width="6.6640625" style="12" customWidth="1"/>
    <col min="6882" max="6882" width="40.6640625" style="12" customWidth="1"/>
    <col min="6883" max="6886" width="9.33203125" style="12" customWidth="1"/>
    <col min="6887" max="7135" width="9.109375" style="12"/>
    <col min="7136" max="7136" width="9.33203125" style="12" customWidth="1"/>
    <col min="7137" max="7137" width="6.6640625" style="12" customWidth="1"/>
    <col min="7138" max="7138" width="40.6640625" style="12" customWidth="1"/>
    <col min="7139" max="7142" width="9.33203125" style="12" customWidth="1"/>
    <col min="7143" max="7391" width="9.109375" style="12"/>
    <col min="7392" max="7392" width="9.33203125" style="12" customWidth="1"/>
    <col min="7393" max="7393" width="6.6640625" style="12" customWidth="1"/>
    <col min="7394" max="7394" width="40.6640625" style="12" customWidth="1"/>
    <col min="7395" max="7398" width="9.33203125" style="12" customWidth="1"/>
    <col min="7399" max="7647" width="9.109375" style="12"/>
    <col min="7648" max="7648" width="9.33203125" style="12" customWidth="1"/>
    <col min="7649" max="7649" width="6.6640625" style="12" customWidth="1"/>
    <col min="7650" max="7650" width="40.6640625" style="12" customWidth="1"/>
    <col min="7651" max="7654" width="9.33203125" style="12" customWidth="1"/>
    <col min="7655" max="7903" width="9.109375" style="12"/>
    <col min="7904" max="7904" width="9.33203125" style="12" customWidth="1"/>
    <col min="7905" max="7905" width="6.6640625" style="12" customWidth="1"/>
    <col min="7906" max="7906" width="40.6640625" style="12" customWidth="1"/>
    <col min="7907" max="7910" width="9.33203125" style="12" customWidth="1"/>
    <col min="7911" max="8159" width="9.109375" style="12"/>
    <col min="8160" max="8160" width="9.33203125" style="12" customWidth="1"/>
    <col min="8161" max="8161" width="6.6640625" style="12" customWidth="1"/>
    <col min="8162" max="8162" width="40.6640625" style="12" customWidth="1"/>
    <col min="8163" max="8166" width="9.33203125" style="12" customWidth="1"/>
    <col min="8167" max="8415" width="9.109375" style="12"/>
    <col min="8416" max="8416" width="9.33203125" style="12" customWidth="1"/>
    <col min="8417" max="8417" width="6.6640625" style="12" customWidth="1"/>
    <col min="8418" max="8418" width="40.6640625" style="12" customWidth="1"/>
    <col min="8419" max="8422" width="9.33203125" style="12" customWidth="1"/>
    <col min="8423" max="8671" width="9.109375" style="12"/>
    <col min="8672" max="8672" width="9.33203125" style="12" customWidth="1"/>
    <col min="8673" max="8673" width="6.6640625" style="12" customWidth="1"/>
    <col min="8674" max="8674" width="40.6640625" style="12" customWidth="1"/>
    <col min="8675" max="8678" width="9.33203125" style="12" customWidth="1"/>
    <col min="8679" max="8927" width="9.109375" style="12"/>
    <col min="8928" max="8928" width="9.33203125" style="12" customWidth="1"/>
    <col min="8929" max="8929" width="6.6640625" style="12" customWidth="1"/>
    <col min="8930" max="8930" width="40.6640625" style="12" customWidth="1"/>
    <col min="8931" max="8934" width="9.33203125" style="12" customWidth="1"/>
    <col min="8935" max="9183" width="9.109375" style="12"/>
    <col min="9184" max="9184" width="9.33203125" style="12" customWidth="1"/>
    <col min="9185" max="9185" width="6.6640625" style="12" customWidth="1"/>
    <col min="9186" max="9186" width="40.6640625" style="12" customWidth="1"/>
    <col min="9187" max="9190" width="9.33203125" style="12" customWidth="1"/>
    <col min="9191" max="9439" width="9.109375" style="12"/>
    <col min="9440" max="9440" width="9.33203125" style="12" customWidth="1"/>
    <col min="9441" max="9441" width="6.6640625" style="12" customWidth="1"/>
    <col min="9442" max="9442" width="40.6640625" style="12" customWidth="1"/>
    <col min="9443" max="9446" width="9.33203125" style="12" customWidth="1"/>
    <col min="9447" max="9695" width="9.109375" style="12"/>
    <col min="9696" max="9696" width="9.33203125" style="12" customWidth="1"/>
    <col min="9697" max="9697" width="6.6640625" style="12" customWidth="1"/>
    <col min="9698" max="9698" width="40.6640625" style="12" customWidth="1"/>
    <col min="9699" max="9702" width="9.33203125" style="12" customWidth="1"/>
    <col min="9703" max="9951" width="9.109375" style="12"/>
    <col min="9952" max="9952" width="9.33203125" style="12" customWidth="1"/>
    <col min="9953" max="9953" width="6.6640625" style="12" customWidth="1"/>
    <col min="9954" max="9954" width="40.6640625" style="12" customWidth="1"/>
    <col min="9955" max="9958" width="9.33203125" style="12" customWidth="1"/>
    <col min="9959" max="10207" width="9.109375" style="12"/>
    <col min="10208" max="10208" width="9.33203125" style="12" customWidth="1"/>
    <col min="10209" max="10209" width="6.6640625" style="12" customWidth="1"/>
    <col min="10210" max="10210" width="40.6640625" style="12" customWidth="1"/>
    <col min="10211" max="10214" width="9.33203125" style="12" customWidth="1"/>
    <col min="10215" max="10463" width="9.109375" style="12"/>
    <col min="10464" max="10464" width="9.33203125" style="12" customWidth="1"/>
    <col min="10465" max="10465" width="6.6640625" style="12" customWidth="1"/>
    <col min="10466" max="10466" width="40.6640625" style="12" customWidth="1"/>
    <col min="10467" max="10470" width="9.33203125" style="12" customWidth="1"/>
    <col min="10471" max="10719" width="9.109375" style="12"/>
    <col min="10720" max="10720" width="9.33203125" style="12" customWidth="1"/>
    <col min="10721" max="10721" width="6.6640625" style="12" customWidth="1"/>
    <col min="10722" max="10722" width="40.6640625" style="12" customWidth="1"/>
    <col min="10723" max="10726" width="9.33203125" style="12" customWidth="1"/>
    <col min="10727" max="10975" width="9.109375" style="12"/>
    <col min="10976" max="10976" width="9.33203125" style="12" customWidth="1"/>
    <col min="10977" max="10977" width="6.6640625" style="12" customWidth="1"/>
    <col min="10978" max="10978" width="40.6640625" style="12" customWidth="1"/>
    <col min="10979" max="10982" width="9.33203125" style="12" customWidth="1"/>
    <col min="10983" max="11231" width="9.109375" style="12"/>
    <col min="11232" max="11232" width="9.33203125" style="12" customWidth="1"/>
    <col min="11233" max="11233" width="6.6640625" style="12" customWidth="1"/>
    <col min="11234" max="11234" width="40.6640625" style="12" customWidth="1"/>
    <col min="11235" max="11238" width="9.33203125" style="12" customWidth="1"/>
    <col min="11239" max="11487" width="9.109375" style="12"/>
    <col min="11488" max="11488" width="9.33203125" style="12" customWidth="1"/>
    <col min="11489" max="11489" width="6.6640625" style="12" customWidth="1"/>
    <col min="11490" max="11490" width="40.6640625" style="12" customWidth="1"/>
    <col min="11491" max="11494" width="9.33203125" style="12" customWidth="1"/>
    <col min="11495" max="11743" width="9.109375" style="12"/>
    <col min="11744" max="11744" width="9.33203125" style="12" customWidth="1"/>
    <col min="11745" max="11745" width="6.6640625" style="12" customWidth="1"/>
    <col min="11746" max="11746" width="40.6640625" style="12" customWidth="1"/>
    <col min="11747" max="11750" width="9.33203125" style="12" customWidth="1"/>
    <col min="11751" max="11999" width="9.109375" style="12"/>
    <col min="12000" max="12000" width="9.33203125" style="12" customWidth="1"/>
    <col min="12001" max="12001" width="6.6640625" style="12" customWidth="1"/>
    <col min="12002" max="12002" width="40.6640625" style="12" customWidth="1"/>
    <col min="12003" max="12006" width="9.33203125" style="12" customWidth="1"/>
    <col min="12007" max="12255" width="9.109375" style="12"/>
    <col min="12256" max="12256" width="9.33203125" style="12" customWidth="1"/>
    <col min="12257" max="12257" width="6.6640625" style="12" customWidth="1"/>
    <col min="12258" max="12258" width="40.6640625" style="12" customWidth="1"/>
    <col min="12259" max="12262" width="9.33203125" style="12" customWidth="1"/>
    <col min="12263" max="12511" width="9.109375" style="12"/>
    <col min="12512" max="12512" width="9.33203125" style="12" customWidth="1"/>
    <col min="12513" max="12513" width="6.6640625" style="12" customWidth="1"/>
    <col min="12514" max="12514" width="40.6640625" style="12" customWidth="1"/>
    <col min="12515" max="12518" width="9.33203125" style="12" customWidth="1"/>
    <col min="12519" max="12767" width="9.109375" style="12"/>
    <col min="12768" max="12768" width="9.33203125" style="12" customWidth="1"/>
    <col min="12769" max="12769" width="6.6640625" style="12" customWidth="1"/>
    <col min="12770" max="12770" width="40.6640625" style="12" customWidth="1"/>
    <col min="12771" max="12774" width="9.33203125" style="12" customWidth="1"/>
    <col min="12775" max="13023" width="9.109375" style="12"/>
    <col min="13024" max="13024" width="9.33203125" style="12" customWidth="1"/>
    <col min="13025" max="13025" width="6.6640625" style="12" customWidth="1"/>
    <col min="13026" max="13026" width="40.6640625" style="12" customWidth="1"/>
    <col min="13027" max="13030" width="9.33203125" style="12" customWidth="1"/>
    <col min="13031" max="13279" width="9.109375" style="12"/>
    <col min="13280" max="13280" width="9.33203125" style="12" customWidth="1"/>
    <col min="13281" max="13281" width="6.6640625" style="12" customWidth="1"/>
    <col min="13282" max="13282" width="40.6640625" style="12" customWidth="1"/>
    <col min="13283" max="13286" width="9.33203125" style="12" customWidth="1"/>
    <col min="13287" max="13535" width="9.109375" style="12"/>
    <col min="13536" max="13536" width="9.33203125" style="12" customWidth="1"/>
    <col min="13537" max="13537" width="6.6640625" style="12" customWidth="1"/>
    <col min="13538" max="13538" width="40.6640625" style="12" customWidth="1"/>
    <col min="13539" max="13542" width="9.33203125" style="12" customWidth="1"/>
    <col min="13543" max="13791" width="9.109375" style="12"/>
    <col min="13792" max="13792" width="9.33203125" style="12" customWidth="1"/>
    <col min="13793" max="13793" width="6.6640625" style="12" customWidth="1"/>
    <col min="13794" max="13794" width="40.6640625" style="12" customWidth="1"/>
    <col min="13795" max="13798" width="9.33203125" style="12" customWidth="1"/>
    <col min="13799" max="14047" width="9.109375" style="12"/>
    <col min="14048" max="14048" width="9.33203125" style="12" customWidth="1"/>
    <col min="14049" max="14049" width="6.6640625" style="12" customWidth="1"/>
    <col min="14050" max="14050" width="40.6640625" style="12" customWidth="1"/>
    <col min="14051" max="14054" width="9.33203125" style="12" customWidth="1"/>
    <col min="14055" max="14303" width="9.109375" style="12"/>
    <col min="14304" max="14304" width="9.33203125" style="12" customWidth="1"/>
    <col min="14305" max="14305" width="6.6640625" style="12" customWidth="1"/>
    <col min="14306" max="14306" width="40.6640625" style="12" customWidth="1"/>
    <col min="14307" max="14310" width="9.33203125" style="12" customWidth="1"/>
    <col min="14311" max="14559" width="9.109375" style="12"/>
    <col min="14560" max="14560" width="9.33203125" style="12" customWidth="1"/>
    <col min="14561" max="14561" width="6.6640625" style="12" customWidth="1"/>
    <col min="14562" max="14562" width="40.6640625" style="12" customWidth="1"/>
    <col min="14563" max="14566" width="9.33203125" style="12" customWidth="1"/>
    <col min="14567" max="14815" width="9.109375" style="12"/>
    <col min="14816" max="14816" width="9.33203125" style="12" customWidth="1"/>
    <col min="14817" max="14817" width="6.6640625" style="12" customWidth="1"/>
    <col min="14818" max="14818" width="40.6640625" style="12" customWidth="1"/>
    <col min="14819" max="14822" width="9.33203125" style="12" customWidth="1"/>
    <col min="14823" max="15071" width="9.109375" style="12"/>
    <col min="15072" max="15072" width="9.33203125" style="12" customWidth="1"/>
    <col min="15073" max="15073" width="6.6640625" style="12" customWidth="1"/>
    <col min="15074" max="15074" width="40.6640625" style="12" customWidth="1"/>
    <col min="15075" max="15078" width="9.33203125" style="12" customWidth="1"/>
    <col min="15079" max="15327" width="9.109375" style="12"/>
    <col min="15328" max="15328" width="9.33203125" style="12" customWidth="1"/>
    <col min="15329" max="15329" width="6.6640625" style="12" customWidth="1"/>
    <col min="15330" max="15330" width="40.6640625" style="12" customWidth="1"/>
    <col min="15331" max="15334" width="9.33203125" style="12" customWidth="1"/>
    <col min="15335" max="15583" width="9.109375" style="12"/>
    <col min="15584" max="15584" width="9.33203125" style="12" customWidth="1"/>
    <col min="15585" max="15585" width="6.6640625" style="12" customWidth="1"/>
    <col min="15586" max="15586" width="40.6640625" style="12" customWidth="1"/>
    <col min="15587" max="15590" width="9.33203125" style="12" customWidth="1"/>
    <col min="15591" max="15839" width="9.109375" style="12"/>
    <col min="15840" max="15840" width="9.33203125" style="12" customWidth="1"/>
    <col min="15841" max="15841" width="6.6640625" style="12" customWidth="1"/>
    <col min="15842" max="15842" width="40.6640625" style="12" customWidth="1"/>
    <col min="15843" max="15846" width="9.33203125" style="12" customWidth="1"/>
    <col min="15847" max="16095" width="9.109375" style="12"/>
    <col min="16096" max="16096" width="9.33203125" style="12" customWidth="1"/>
    <col min="16097" max="16097" width="6.6640625" style="12" customWidth="1"/>
    <col min="16098" max="16098" width="40.6640625" style="12" customWidth="1"/>
    <col min="16099" max="16102" width="9.33203125" style="12" customWidth="1"/>
    <col min="16103" max="16384" width="9.109375" style="12"/>
  </cols>
  <sheetData>
    <row r="1" spans="1:8" x14ac:dyDescent="0.25">
      <c r="A1" s="22" t="s">
        <v>1753</v>
      </c>
      <c r="B1" s="587"/>
      <c r="C1" s="587"/>
      <c r="D1" s="587"/>
      <c r="E1" s="771" t="s">
        <v>1754</v>
      </c>
      <c r="F1" s="771"/>
      <c r="G1" s="771"/>
      <c r="H1" s="771"/>
    </row>
    <row r="2" spans="1:8" ht="12.75" customHeight="1" x14ac:dyDescent="0.25">
      <c r="A2" s="23" t="s">
        <v>0</v>
      </c>
      <c r="B2" s="23"/>
      <c r="C2" s="616"/>
      <c r="D2" s="9" t="s">
        <v>1</v>
      </c>
      <c r="E2" s="9" t="s">
        <v>2</v>
      </c>
      <c r="F2" s="9" t="s">
        <v>3</v>
      </c>
      <c r="G2" s="636" t="s">
        <v>4</v>
      </c>
      <c r="H2" s="9" t="s">
        <v>5</v>
      </c>
    </row>
    <row r="3" spans="1:8" x14ac:dyDescent="0.25">
      <c r="A3" s="13"/>
      <c r="B3" s="13"/>
      <c r="C3" s="617"/>
      <c r="D3" s="173"/>
      <c r="E3" s="11"/>
      <c r="F3" s="11"/>
      <c r="G3" s="624"/>
      <c r="H3" s="173"/>
    </row>
    <row r="4" spans="1:8" x14ac:dyDescent="0.25">
      <c r="A4" s="668"/>
      <c r="B4" s="668"/>
      <c r="C4" s="669"/>
      <c r="D4" s="15"/>
      <c r="E4" s="17"/>
      <c r="F4" s="17"/>
      <c r="G4" s="197"/>
      <c r="H4" s="15"/>
    </row>
    <row r="5" spans="1:8" x14ac:dyDescent="0.25">
      <c r="A5" s="668" t="s">
        <v>1757</v>
      </c>
      <c r="B5" s="668"/>
      <c r="C5" s="669"/>
      <c r="D5" s="32" t="s">
        <v>1758</v>
      </c>
      <c r="E5" s="17"/>
      <c r="F5" s="17"/>
      <c r="G5" s="197"/>
      <c r="H5" s="189"/>
    </row>
    <row r="6" spans="1:8" ht="26.4" x14ac:dyDescent="0.25">
      <c r="A6" s="668"/>
      <c r="B6" s="668" t="s">
        <v>1759</v>
      </c>
      <c r="C6" s="669"/>
      <c r="D6" s="33" t="s">
        <v>1760</v>
      </c>
      <c r="E6" s="17"/>
      <c r="F6" s="17"/>
      <c r="G6" s="197"/>
      <c r="H6" s="189"/>
    </row>
    <row r="7" spans="1:8" ht="26.4" x14ac:dyDescent="0.25">
      <c r="A7" s="668"/>
      <c r="B7" s="668"/>
      <c r="C7" s="669" t="s">
        <v>47</v>
      </c>
      <c r="D7" s="33" t="s">
        <v>6706</v>
      </c>
      <c r="E7" s="17" t="s">
        <v>124</v>
      </c>
      <c r="F7" s="17">
        <v>465</v>
      </c>
      <c r="G7" s="593"/>
      <c r="H7" s="172">
        <f t="shared" ref="H7" si="0">F7*G7</f>
        <v>0</v>
      </c>
    </row>
    <row r="8" spans="1:8" x14ac:dyDescent="0.25">
      <c r="A8" s="668" t="s">
        <v>1753</v>
      </c>
      <c r="B8" s="668" t="s">
        <v>1931</v>
      </c>
      <c r="C8" s="669"/>
      <c r="D8" s="32" t="s">
        <v>5762</v>
      </c>
      <c r="E8" s="17"/>
      <c r="F8" s="17"/>
      <c r="G8" s="197"/>
      <c r="H8" s="190"/>
    </row>
    <row r="9" spans="1:8" ht="15.6" x14ac:dyDescent="0.25">
      <c r="A9" s="668"/>
      <c r="B9" s="668" t="s">
        <v>1933</v>
      </c>
      <c r="C9" s="669"/>
      <c r="D9" s="33" t="s">
        <v>6219</v>
      </c>
      <c r="E9" s="17" t="s">
        <v>124</v>
      </c>
      <c r="F9" s="17">
        <v>50</v>
      </c>
      <c r="G9" s="593"/>
      <c r="H9" s="172">
        <f t="shared" ref="H9" si="1">F9*G9</f>
        <v>0</v>
      </c>
    </row>
    <row r="10" spans="1:8" x14ac:dyDescent="0.25">
      <c r="A10" s="668"/>
      <c r="B10" s="668"/>
      <c r="C10" s="669"/>
      <c r="D10" s="32"/>
      <c r="E10" s="17"/>
      <c r="F10" s="17"/>
      <c r="G10" s="197"/>
      <c r="H10" s="190"/>
    </row>
    <row r="11" spans="1:8" x14ac:dyDescent="0.25">
      <c r="A11" s="668"/>
      <c r="B11" s="668"/>
      <c r="C11" s="669"/>
      <c r="D11" s="212"/>
      <c r="E11" s="17"/>
      <c r="F11" s="17"/>
      <c r="G11" s="197"/>
      <c r="H11" s="189"/>
    </row>
    <row r="12" spans="1:8" x14ac:dyDescent="0.25">
      <c r="A12" s="620"/>
      <c r="B12" s="620"/>
      <c r="C12" s="17"/>
      <c r="D12" s="620"/>
      <c r="E12" s="17"/>
      <c r="F12" s="17"/>
      <c r="G12" s="197"/>
      <c r="H12" s="189"/>
    </row>
    <row r="13" spans="1:8" x14ac:dyDescent="0.25">
      <c r="A13" s="15"/>
      <c r="B13" s="15"/>
      <c r="C13" s="17"/>
      <c r="D13" s="15"/>
      <c r="E13" s="17"/>
      <c r="F13" s="17"/>
      <c r="G13" s="197"/>
      <c r="H13" s="189"/>
    </row>
    <row r="14" spans="1:8" x14ac:dyDescent="0.25">
      <c r="A14" s="183" t="s">
        <v>34</v>
      </c>
      <c r="B14" s="183"/>
      <c r="C14" s="183"/>
      <c r="D14" s="183"/>
      <c r="E14" s="179"/>
      <c r="F14" s="185"/>
      <c r="G14" s="676"/>
      <c r="H14" s="174">
        <f>SUM(H5:H13)</f>
        <v>0</v>
      </c>
    </row>
    <row r="1048290" spans="5:5" x14ac:dyDescent="0.25">
      <c r="E1048290" s="11"/>
    </row>
  </sheetData>
  <sheetProtection algorithmName="SHA-512" hashValue="/c0zzGDRMI28OcbBBqPF3MpoAKZdcQtubj3TI2bc32Lll6a1z8vU0QX1O5R0B8NojdL6exNrnOzDmbDVzIrYyQ==" saltValue="Io/Wwv93RBD6jAzNb+ZZqw=="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A7E53-872D-47BB-A48A-CF66A4E48092}">
  <dimension ref="A1:H1048327"/>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47" width="9.109375" style="41"/>
    <col min="248" max="248" width="9.33203125" style="41" customWidth="1"/>
    <col min="249" max="249" width="6.6640625" style="41" customWidth="1"/>
    <col min="250" max="250" width="40.6640625" style="41" customWidth="1"/>
    <col min="251" max="254" width="9.33203125" style="41" customWidth="1"/>
    <col min="255" max="503" width="9.109375" style="41"/>
    <col min="504" max="504" width="9.33203125" style="41" customWidth="1"/>
    <col min="505" max="505" width="6.6640625" style="41" customWidth="1"/>
    <col min="506" max="506" width="40.6640625" style="41" customWidth="1"/>
    <col min="507" max="510" width="9.33203125" style="41" customWidth="1"/>
    <col min="511" max="759" width="9.109375" style="41"/>
    <col min="760" max="760" width="9.33203125" style="41" customWidth="1"/>
    <col min="761" max="761" width="6.6640625" style="41" customWidth="1"/>
    <col min="762" max="762" width="40.6640625" style="41" customWidth="1"/>
    <col min="763" max="766" width="9.33203125" style="41" customWidth="1"/>
    <col min="767" max="1015" width="9.109375" style="41"/>
    <col min="1016" max="1016" width="9.33203125" style="41" customWidth="1"/>
    <col min="1017" max="1017" width="6.6640625" style="41" customWidth="1"/>
    <col min="1018" max="1018" width="40.6640625" style="41" customWidth="1"/>
    <col min="1019" max="1022" width="9.33203125" style="41" customWidth="1"/>
    <col min="1023" max="1271" width="9.109375" style="41"/>
    <col min="1272" max="1272" width="9.33203125" style="41" customWidth="1"/>
    <col min="1273" max="1273" width="6.6640625" style="41" customWidth="1"/>
    <col min="1274" max="1274" width="40.6640625" style="41" customWidth="1"/>
    <col min="1275" max="1278" width="9.33203125" style="41" customWidth="1"/>
    <col min="1279" max="1527" width="9.109375" style="41"/>
    <col min="1528" max="1528" width="9.33203125" style="41" customWidth="1"/>
    <col min="1529" max="1529" width="6.6640625" style="41" customWidth="1"/>
    <col min="1530" max="1530" width="40.6640625" style="41" customWidth="1"/>
    <col min="1531" max="1534" width="9.33203125" style="41" customWidth="1"/>
    <col min="1535" max="1783" width="9.109375" style="41"/>
    <col min="1784" max="1784" width="9.33203125" style="41" customWidth="1"/>
    <col min="1785" max="1785" width="6.6640625" style="41" customWidth="1"/>
    <col min="1786" max="1786" width="40.6640625" style="41" customWidth="1"/>
    <col min="1787" max="1790" width="9.33203125" style="41" customWidth="1"/>
    <col min="1791" max="2039" width="9.109375" style="41"/>
    <col min="2040" max="2040" width="9.33203125" style="41" customWidth="1"/>
    <col min="2041" max="2041" width="6.6640625" style="41" customWidth="1"/>
    <col min="2042" max="2042" width="40.6640625" style="41" customWidth="1"/>
    <col min="2043" max="2046" width="9.33203125" style="41" customWidth="1"/>
    <col min="2047" max="2295" width="9.109375" style="41"/>
    <col min="2296" max="2296" width="9.33203125" style="41" customWidth="1"/>
    <col min="2297" max="2297" width="6.6640625" style="41" customWidth="1"/>
    <col min="2298" max="2298" width="40.6640625" style="41" customWidth="1"/>
    <col min="2299" max="2302" width="9.33203125" style="41" customWidth="1"/>
    <col min="2303" max="2551" width="9.109375" style="41"/>
    <col min="2552" max="2552" width="9.33203125" style="41" customWidth="1"/>
    <col min="2553" max="2553" width="6.6640625" style="41" customWidth="1"/>
    <col min="2554" max="2554" width="40.6640625" style="41" customWidth="1"/>
    <col min="2555" max="2558" width="9.33203125" style="41" customWidth="1"/>
    <col min="2559" max="2807" width="9.109375" style="41"/>
    <col min="2808" max="2808" width="9.33203125" style="41" customWidth="1"/>
    <col min="2809" max="2809" width="6.6640625" style="41" customWidth="1"/>
    <col min="2810" max="2810" width="40.6640625" style="41" customWidth="1"/>
    <col min="2811" max="2814" width="9.33203125" style="41" customWidth="1"/>
    <col min="2815" max="3063" width="9.109375" style="41"/>
    <col min="3064" max="3064" width="9.33203125" style="41" customWidth="1"/>
    <col min="3065" max="3065" width="6.6640625" style="41" customWidth="1"/>
    <col min="3066" max="3066" width="40.6640625" style="41" customWidth="1"/>
    <col min="3067" max="3070" width="9.33203125" style="41" customWidth="1"/>
    <col min="3071" max="3319" width="9.109375" style="41"/>
    <col min="3320" max="3320" width="9.33203125" style="41" customWidth="1"/>
    <col min="3321" max="3321" width="6.6640625" style="41" customWidth="1"/>
    <col min="3322" max="3322" width="40.6640625" style="41" customWidth="1"/>
    <col min="3323" max="3326" width="9.33203125" style="41" customWidth="1"/>
    <col min="3327" max="3575" width="9.109375" style="41"/>
    <col min="3576" max="3576" width="9.33203125" style="41" customWidth="1"/>
    <col min="3577" max="3577" width="6.6640625" style="41" customWidth="1"/>
    <col min="3578" max="3578" width="40.6640625" style="41" customWidth="1"/>
    <col min="3579" max="3582" width="9.33203125" style="41" customWidth="1"/>
    <col min="3583" max="3831" width="9.109375" style="41"/>
    <col min="3832" max="3832" width="9.33203125" style="41" customWidth="1"/>
    <col min="3833" max="3833" width="6.6640625" style="41" customWidth="1"/>
    <col min="3834" max="3834" width="40.6640625" style="41" customWidth="1"/>
    <col min="3835" max="3838" width="9.33203125" style="41" customWidth="1"/>
    <col min="3839" max="4087" width="9.109375" style="41"/>
    <col min="4088" max="4088" width="9.33203125" style="41" customWidth="1"/>
    <col min="4089" max="4089" width="6.6640625" style="41" customWidth="1"/>
    <col min="4090" max="4090" width="40.6640625" style="41" customWidth="1"/>
    <col min="4091" max="4094" width="9.33203125" style="41" customWidth="1"/>
    <col min="4095" max="4343" width="9.109375" style="41"/>
    <col min="4344" max="4344" width="9.33203125" style="41" customWidth="1"/>
    <col min="4345" max="4345" width="6.6640625" style="41" customWidth="1"/>
    <col min="4346" max="4346" width="40.6640625" style="41" customWidth="1"/>
    <col min="4347" max="4350" width="9.33203125" style="41" customWidth="1"/>
    <col min="4351" max="4599" width="9.109375" style="41"/>
    <col min="4600" max="4600" width="9.33203125" style="41" customWidth="1"/>
    <col min="4601" max="4601" width="6.6640625" style="41" customWidth="1"/>
    <col min="4602" max="4602" width="40.6640625" style="41" customWidth="1"/>
    <col min="4603" max="4606" width="9.33203125" style="41" customWidth="1"/>
    <col min="4607" max="4855" width="9.109375" style="41"/>
    <col min="4856" max="4856" width="9.33203125" style="41" customWidth="1"/>
    <col min="4857" max="4857" width="6.6640625" style="41" customWidth="1"/>
    <col min="4858" max="4858" width="40.6640625" style="41" customWidth="1"/>
    <col min="4859" max="4862" width="9.33203125" style="41" customWidth="1"/>
    <col min="4863" max="5111" width="9.109375" style="41"/>
    <col min="5112" max="5112" width="9.33203125" style="41" customWidth="1"/>
    <col min="5113" max="5113" width="6.6640625" style="41" customWidth="1"/>
    <col min="5114" max="5114" width="40.6640625" style="41" customWidth="1"/>
    <col min="5115" max="5118" width="9.33203125" style="41" customWidth="1"/>
    <col min="5119" max="5367" width="9.109375" style="41"/>
    <col min="5368" max="5368" width="9.33203125" style="41" customWidth="1"/>
    <col min="5369" max="5369" width="6.6640625" style="41" customWidth="1"/>
    <col min="5370" max="5370" width="40.6640625" style="41" customWidth="1"/>
    <col min="5371" max="5374" width="9.33203125" style="41" customWidth="1"/>
    <col min="5375" max="5623" width="9.109375" style="41"/>
    <col min="5624" max="5624" width="9.33203125" style="41" customWidth="1"/>
    <col min="5625" max="5625" width="6.6640625" style="41" customWidth="1"/>
    <col min="5626" max="5626" width="40.6640625" style="41" customWidth="1"/>
    <col min="5627" max="5630" width="9.33203125" style="41" customWidth="1"/>
    <col min="5631" max="5879" width="9.109375" style="41"/>
    <col min="5880" max="5880" width="9.33203125" style="41" customWidth="1"/>
    <col min="5881" max="5881" width="6.6640625" style="41" customWidth="1"/>
    <col min="5882" max="5882" width="40.6640625" style="41" customWidth="1"/>
    <col min="5883" max="5886" width="9.33203125" style="41" customWidth="1"/>
    <col min="5887" max="6135" width="9.109375" style="41"/>
    <col min="6136" max="6136" width="9.33203125" style="41" customWidth="1"/>
    <col min="6137" max="6137" width="6.6640625" style="41" customWidth="1"/>
    <col min="6138" max="6138" width="40.6640625" style="41" customWidth="1"/>
    <col min="6139" max="6142" width="9.33203125" style="41" customWidth="1"/>
    <col min="6143" max="6391" width="9.109375" style="41"/>
    <col min="6392" max="6392" width="9.33203125" style="41" customWidth="1"/>
    <col min="6393" max="6393" width="6.6640625" style="41" customWidth="1"/>
    <col min="6394" max="6394" width="40.6640625" style="41" customWidth="1"/>
    <col min="6395" max="6398" width="9.33203125" style="41" customWidth="1"/>
    <col min="6399" max="6647" width="9.109375" style="41"/>
    <col min="6648" max="6648" width="9.33203125" style="41" customWidth="1"/>
    <col min="6649" max="6649" width="6.6640625" style="41" customWidth="1"/>
    <col min="6650" max="6650" width="40.6640625" style="41" customWidth="1"/>
    <col min="6651" max="6654" width="9.33203125" style="41" customWidth="1"/>
    <col min="6655" max="6903" width="9.109375" style="41"/>
    <col min="6904" max="6904" width="9.33203125" style="41" customWidth="1"/>
    <col min="6905" max="6905" width="6.6640625" style="41" customWidth="1"/>
    <col min="6906" max="6906" width="40.6640625" style="41" customWidth="1"/>
    <col min="6907" max="6910" width="9.33203125" style="41" customWidth="1"/>
    <col min="6911" max="7159" width="9.109375" style="41"/>
    <col min="7160" max="7160" width="9.33203125" style="41" customWidth="1"/>
    <col min="7161" max="7161" width="6.6640625" style="41" customWidth="1"/>
    <col min="7162" max="7162" width="40.6640625" style="41" customWidth="1"/>
    <col min="7163" max="7166" width="9.33203125" style="41" customWidth="1"/>
    <col min="7167" max="7415" width="9.109375" style="41"/>
    <col min="7416" max="7416" width="9.33203125" style="41" customWidth="1"/>
    <col min="7417" max="7417" width="6.6640625" style="41" customWidth="1"/>
    <col min="7418" max="7418" width="40.6640625" style="41" customWidth="1"/>
    <col min="7419" max="7422" width="9.33203125" style="41" customWidth="1"/>
    <col min="7423" max="7671" width="9.109375" style="41"/>
    <col min="7672" max="7672" width="9.33203125" style="41" customWidth="1"/>
    <col min="7673" max="7673" width="6.6640625" style="41" customWidth="1"/>
    <col min="7674" max="7674" width="40.6640625" style="41" customWidth="1"/>
    <col min="7675" max="7678" width="9.33203125" style="41" customWidth="1"/>
    <col min="7679" max="7927" width="9.109375" style="41"/>
    <col min="7928" max="7928" width="9.33203125" style="41" customWidth="1"/>
    <col min="7929" max="7929" width="6.6640625" style="41" customWidth="1"/>
    <col min="7930" max="7930" width="40.6640625" style="41" customWidth="1"/>
    <col min="7931" max="7934" width="9.33203125" style="41" customWidth="1"/>
    <col min="7935" max="8183" width="9.109375" style="41"/>
    <col min="8184" max="8184" width="9.33203125" style="41" customWidth="1"/>
    <col min="8185" max="8185" width="6.6640625" style="41" customWidth="1"/>
    <col min="8186" max="8186" width="40.6640625" style="41" customWidth="1"/>
    <col min="8187" max="8190" width="9.33203125" style="41" customWidth="1"/>
    <col min="8191" max="8439" width="9.109375" style="41"/>
    <col min="8440" max="8440" width="9.33203125" style="41" customWidth="1"/>
    <col min="8441" max="8441" width="6.6640625" style="41" customWidth="1"/>
    <col min="8442" max="8442" width="40.6640625" style="41" customWidth="1"/>
    <col min="8443" max="8446" width="9.33203125" style="41" customWidth="1"/>
    <col min="8447" max="8695" width="9.109375" style="41"/>
    <col min="8696" max="8696" width="9.33203125" style="41" customWidth="1"/>
    <col min="8697" max="8697" width="6.6640625" style="41" customWidth="1"/>
    <col min="8698" max="8698" width="40.6640625" style="41" customWidth="1"/>
    <col min="8699" max="8702" width="9.33203125" style="41" customWidth="1"/>
    <col min="8703" max="8951" width="9.109375" style="41"/>
    <col min="8952" max="8952" width="9.33203125" style="41" customWidth="1"/>
    <col min="8953" max="8953" width="6.6640625" style="41" customWidth="1"/>
    <col min="8954" max="8954" width="40.6640625" style="41" customWidth="1"/>
    <col min="8955" max="8958" width="9.33203125" style="41" customWidth="1"/>
    <col min="8959" max="9207" width="9.109375" style="41"/>
    <col min="9208" max="9208" width="9.33203125" style="41" customWidth="1"/>
    <col min="9209" max="9209" width="6.6640625" style="41" customWidth="1"/>
    <col min="9210" max="9210" width="40.6640625" style="41" customWidth="1"/>
    <col min="9211" max="9214" width="9.33203125" style="41" customWidth="1"/>
    <col min="9215" max="9463" width="9.109375" style="41"/>
    <col min="9464" max="9464" width="9.33203125" style="41" customWidth="1"/>
    <col min="9465" max="9465" width="6.6640625" style="41" customWidth="1"/>
    <col min="9466" max="9466" width="40.6640625" style="41" customWidth="1"/>
    <col min="9467" max="9470" width="9.33203125" style="41" customWidth="1"/>
    <col min="9471" max="9719" width="9.109375" style="41"/>
    <col min="9720" max="9720" width="9.33203125" style="41" customWidth="1"/>
    <col min="9721" max="9721" width="6.6640625" style="41" customWidth="1"/>
    <col min="9722" max="9722" width="40.6640625" style="41" customWidth="1"/>
    <col min="9723" max="9726" width="9.33203125" style="41" customWidth="1"/>
    <col min="9727" max="9975" width="9.109375" style="41"/>
    <col min="9976" max="9976" width="9.33203125" style="41" customWidth="1"/>
    <col min="9977" max="9977" width="6.6640625" style="41" customWidth="1"/>
    <col min="9978" max="9978" width="40.6640625" style="41" customWidth="1"/>
    <col min="9979" max="9982" width="9.33203125" style="41" customWidth="1"/>
    <col min="9983" max="10231" width="9.109375" style="41"/>
    <col min="10232" max="10232" width="9.33203125" style="41" customWidth="1"/>
    <col min="10233" max="10233" width="6.6640625" style="41" customWidth="1"/>
    <col min="10234" max="10234" width="40.6640625" style="41" customWidth="1"/>
    <col min="10235" max="10238" width="9.33203125" style="41" customWidth="1"/>
    <col min="10239" max="10487" width="9.109375" style="41"/>
    <col min="10488" max="10488" width="9.33203125" style="41" customWidth="1"/>
    <col min="10489" max="10489" width="6.6640625" style="41" customWidth="1"/>
    <col min="10490" max="10490" width="40.6640625" style="41" customWidth="1"/>
    <col min="10491" max="10494" width="9.33203125" style="41" customWidth="1"/>
    <col min="10495" max="10743" width="9.109375" style="41"/>
    <col min="10744" max="10744" width="9.33203125" style="41" customWidth="1"/>
    <col min="10745" max="10745" width="6.6640625" style="41" customWidth="1"/>
    <col min="10746" max="10746" width="40.6640625" style="41" customWidth="1"/>
    <col min="10747" max="10750" width="9.33203125" style="41" customWidth="1"/>
    <col min="10751" max="10999" width="9.109375" style="41"/>
    <col min="11000" max="11000" width="9.33203125" style="41" customWidth="1"/>
    <col min="11001" max="11001" width="6.6640625" style="41" customWidth="1"/>
    <col min="11002" max="11002" width="40.6640625" style="41" customWidth="1"/>
    <col min="11003" max="11006" width="9.33203125" style="41" customWidth="1"/>
    <col min="11007" max="11255" width="9.109375" style="41"/>
    <col min="11256" max="11256" width="9.33203125" style="41" customWidth="1"/>
    <col min="11257" max="11257" width="6.6640625" style="41" customWidth="1"/>
    <col min="11258" max="11258" width="40.6640625" style="41" customWidth="1"/>
    <col min="11259" max="11262" width="9.33203125" style="41" customWidth="1"/>
    <col min="11263" max="11511" width="9.109375" style="41"/>
    <col min="11512" max="11512" width="9.33203125" style="41" customWidth="1"/>
    <col min="11513" max="11513" width="6.6640625" style="41" customWidth="1"/>
    <col min="11514" max="11514" width="40.6640625" style="41" customWidth="1"/>
    <col min="11515" max="11518" width="9.33203125" style="41" customWidth="1"/>
    <col min="11519" max="11767" width="9.109375" style="41"/>
    <col min="11768" max="11768" width="9.33203125" style="41" customWidth="1"/>
    <col min="11769" max="11769" width="6.6640625" style="41" customWidth="1"/>
    <col min="11770" max="11770" width="40.6640625" style="41" customWidth="1"/>
    <col min="11771" max="11774" width="9.33203125" style="41" customWidth="1"/>
    <col min="11775" max="12023" width="9.109375" style="41"/>
    <col min="12024" max="12024" width="9.33203125" style="41" customWidth="1"/>
    <col min="12025" max="12025" width="6.6640625" style="41" customWidth="1"/>
    <col min="12026" max="12026" width="40.6640625" style="41" customWidth="1"/>
    <col min="12027" max="12030" width="9.33203125" style="41" customWidth="1"/>
    <col min="12031" max="12279" width="9.109375" style="41"/>
    <col min="12280" max="12280" width="9.33203125" style="41" customWidth="1"/>
    <col min="12281" max="12281" width="6.6640625" style="41" customWidth="1"/>
    <col min="12282" max="12282" width="40.6640625" style="41" customWidth="1"/>
    <col min="12283" max="12286" width="9.33203125" style="41" customWidth="1"/>
    <col min="12287" max="12535" width="9.109375" style="41"/>
    <col min="12536" max="12536" width="9.33203125" style="41" customWidth="1"/>
    <col min="12537" max="12537" width="6.6640625" style="41" customWidth="1"/>
    <col min="12538" max="12538" width="40.6640625" style="41" customWidth="1"/>
    <col min="12539" max="12542" width="9.33203125" style="41" customWidth="1"/>
    <col min="12543" max="12791" width="9.109375" style="41"/>
    <col min="12792" max="12792" width="9.33203125" style="41" customWidth="1"/>
    <col min="12793" max="12793" width="6.6640625" style="41" customWidth="1"/>
    <col min="12794" max="12794" width="40.6640625" style="41" customWidth="1"/>
    <col min="12795" max="12798" width="9.33203125" style="41" customWidth="1"/>
    <col min="12799" max="13047" width="9.109375" style="41"/>
    <col min="13048" max="13048" width="9.33203125" style="41" customWidth="1"/>
    <col min="13049" max="13049" width="6.6640625" style="41" customWidth="1"/>
    <col min="13050" max="13050" width="40.6640625" style="41" customWidth="1"/>
    <col min="13051" max="13054" width="9.33203125" style="41" customWidth="1"/>
    <col min="13055" max="13303" width="9.109375" style="41"/>
    <col min="13304" max="13304" width="9.33203125" style="41" customWidth="1"/>
    <col min="13305" max="13305" width="6.6640625" style="41" customWidth="1"/>
    <col min="13306" max="13306" width="40.6640625" style="41" customWidth="1"/>
    <col min="13307" max="13310" width="9.33203125" style="41" customWidth="1"/>
    <col min="13311" max="13559" width="9.109375" style="41"/>
    <col min="13560" max="13560" width="9.33203125" style="41" customWidth="1"/>
    <col min="13561" max="13561" width="6.6640625" style="41" customWidth="1"/>
    <col min="13562" max="13562" width="40.6640625" style="41" customWidth="1"/>
    <col min="13563" max="13566" width="9.33203125" style="41" customWidth="1"/>
    <col min="13567" max="13815" width="9.109375" style="41"/>
    <col min="13816" max="13816" width="9.33203125" style="41" customWidth="1"/>
    <col min="13817" max="13817" width="6.6640625" style="41" customWidth="1"/>
    <col min="13818" max="13818" width="40.6640625" style="41" customWidth="1"/>
    <col min="13819" max="13822" width="9.33203125" style="41" customWidth="1"/>
    <col min="13823" max="14071" width="9.109375" style="41"/>
    <col min="14072" max="14072" width="9.33203125" style="41" customWidth="1"/>
    <col min="14073" max="14073" width="6.6640625" style="41" customWidth="1"/>
    <col min="14074" max="14074" width="40.6640625" style="41" customWidth="1"/>
    <col min="14075" max="14078" width="9.33203125" style="41" customWidth="1"/>
    <col min="14079" max="14327" width="9.109375" style="41"/>
    <col min="14328" max="14328" width="9.33203125" style="41" customWidth="1"/>
    <col min="14329" max="14329" width="6.6640625" style="41" customWidth="1"/>
    <col min="14330" max="14330" width="40.6640625" style="41" customWidth="1"/>
    <col min="14331" max="14334" width="9.33203125" style="41" customWidth="1"/>
    <col min="14335" max="14583" width="9.109375" style="41"/>
    <col min="14584" max="14584" width="9.33203125" style="41" customWidth="1"/>
    <col min="14585" max="14585" width="6.6640625" style="41" customWidth="1"/>
    <col min="14586" max="14586" width="40.6640625" style="41" customWidth="1"/>
    <col min="14587" max="14590" width="9.33203125" style="41" customWidth="1"/>
    <col min="14591" max="14839" width="9.109375" style="41"/>
    <col min="14840" max="14840" width="9.33203125" style="41" customWidth="1"/>
    <col min="14841" max="14841" width="6.6640625" style="41" customWidth="1"/>
    <col min="14842" max="14842" width="40.6640625" style="41" customWidth="1"/>
    <col min="14843" max="14846" width="9.33203125" style="41" customWidth="1"/>
    <col min="14847" max="15095" width="9.109375" style="41"/>
    <col min="15096" max="15096" width="9.33203125" style="41" customWidth="1"/>
    <col min="15097" max="15097" width="6.6640625" style="41" customWidth="1"/>
    <col min="15098" max="15098" width="40.6640625" style="41" customWidth="1"/>
    <col min="15099" max="15102" width="9.33203125" style="41" customWidth="1"/>
    <col min="15103" max="15351" width="9.109375" style="41"/>
    <col min="15352" max="15352" width="9.33203125" style="41" customWidth="1"/>
    <col min="15353" max="15353" width="6.6640625" style="41" customWidth="1"/>
    <col min="15354" max="15354" width="40.6640625" style="41" customWidth="1"/>
    <col min="15355" max="15358" width="9.33203125" style="41" customWidth="1"/>
    <col min="15359" max="15607" width="9.109375" style="41"/>
    <col min="15608" max="15608" width="9.33203125" style="41" customWidth="1"/>
    <col min="15609" max="15609" width="6.6640625" style="41" customWidth="1"/>
    <col min="15610" max="15610" width="40.6640625" style="41" customWidth="1"/>
    <col min="15611" max="15614" width="9.33203125" style="41" customWidth="1"/>
    <col min="15615" max="15863" width="9.109375" style="41"/>
    <col min="15864" max="15864" width="9.33203125" style="41" customWidth="1"/>
    <col min="15865" max="15865" width="6.6640625" style="41" customWidth="1"/>
    <col min="15866" max="15866" width="40.6640625" style="41" customWidth="1"/>
    <col min="15867" max="15870" width="9.33203125" style="41" customWidth="1"/>
    <col min="15871" max="16119" width="9.109375" style="41"/>
    <col min="16120" max="16120" width="9.33203125" style="41" customWidth="1"/>
    <col min="16121" max="16121" width="6.6640625" style="41" customWidth="1"/>
    <col min="16122" max="16122" width="40.6640625" style="41" customWidth="1"/>
    <col min="16123" max="16126" width="9.33203125" style="41" customWidth="1"/>
    <col min="16127" max="16384" width="9.109375" style="41"/>
  </cols>
  <sheetData>
    <row r="1" spans="1:8" x14ac:dyDescent="0.25">
      <c r="A1" s="39" t="s">
        <v>1815</v>
      </c>
      <c r="B1" s="40"/>
      <c r="C1" s="40"/>
      <c r="D1" s="40"/>
      <c r="E1" s="774" t="s">
        <v>1816</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hidden="1" x14ac:dyDescent="0.25">
      <c r="A5" s="192" t="s">
        <v>1817</v>
      </c>
      <c r="B5" s="192"/>
      <c r="C5" s="193"/>
      <c r="D5" s="157" t="s">
        <v>1820</v>
      </c>
      <c r="E5" s="120"/>
      <c r="F5" s="17"/>
      <c r="G5" s="17"/>
      <c r="H5" s="189"/>
    </row>
    <row r="6" spans="1:8" ht="26.4" hidden="1" x14ac:dyDescent="0.25">
      <c r="A6" s="192"/>
      <c r="B6" s="192" t="s">
        <v>1818</v>
      </c>
      <c r="C6" s="193"/>
      <c r="D6" s="290" t="s">
        <v>4745</v>
      </c>
      <c r="E6" s="17" t="s">
        <v>124</v>
      </c>
      <c r="F6" s="161"/>
      <c r="G6" s="187"/>
      <c r="H6" s="89">
        <f>F6*G6</f>
        <v>0</v>
      </c>
    </row>
    <row r="7" spans="1:8" ht="39.6" hidden="1" x14ac:dyDescent="0.25">
      <c r="A7" s="192"/>
      <c r="B7" s="192" t="s">
        <v>1819</v>
      </c>
      <c r="C7" s="193"/>
      <c r="D7" s="290" t="s">
        <v>4746</v>
      </c>
      <c r="E7" s="17" t="s">
        <v>124</v>
      </c>
      <c r="F7" s="161"/>
      <c r="G7" s="187"/>
      <c r="H7" s="89">
        <f>F7*G7</f>
        <v>0</v>
      </c>
    </row>
    <row r="8" spans="1:8" x14ac:dyDescent="0.25">
      <c r="A8" s="192" t="s">
        <v>1821</v>
      </c>
      <c r="B8" s="192"/>
      <c r="C8" s="193"/>
      <c r="D8" s="157" t="s">
        <v>1822</v>
      </c>
      <c r="E8" s="120"/>
      <c r="F8" s="17"/>
      <c r="G8" s="191"/>
      <c r="H8" s="190"/>
    </row>
    <row r="9" spans="1:8" ht="39.6" x14ac:dyDescent="0.25">
      <c r="A9" s="192"/>
      <c r="B9" s="192" t="s">
        <v>1823</v>
      </c>
      <c r="C9" s="193"/>
      <c r="D9" s="290" t="s">
        <v>4747</v>
      </c>
      <c r="E9" s="17"/>
      <c r="F9" s="161"/>
      <c r="G9" s="187"/>
      <c r="H9" s="89"/>
    </row>
    <row r="10" spans="1:8" ht="15.6" x14ac:dyDescent="0.25">
      <c r="A10" s="192"/>
      <c r="B10" s="192"/>
      <c r="C10" s="193" t="s">
        <v>6563</v>
      </c>
      <c r="D10" s="290" t="s">
        <v>6561</v>
      </c>
      <c r="E10" s="17" t="s">
        <v>124</v>
      </c>
      <c r="F10" s="161"/>
      <c r="G10" s="187"/>
      <c r="H10" s="89">
        <f t="shared" ref="H10:H11" si="0">F10*G10</f>
        <v>0</v>
      </c>
    </row>
    <row r="11" spans="1:8" ht="15.6" x14ac:dyDescent="0.25">
      <c r="A11" s="192"/>
      <c r="B11" s="192"/>
      <c r="C11" s="193" t="s">
        <v>6564</v>
      </c>
      <c r="D11" s="290" t="s">
        <v>6562</v>
      </c>
      <c r="E11" s="17" t="s">
        <v>124</v>
      </c>
      <c r="F11" s="161"/>
      <c r="G11" s="187"/>
      <c r="H11" s="89">
        <f t="shared" si="0"/>
        <v>0</v>
      </c>
    </row>
    <row r="12" spans="1:8" ht="52.8" hidden="1" x14ac:dyDescent="0.25">
      <c r="A12" s="192"/>
      <c r="B12" s="192" t="s">
        <v>1824</v>
      </c>
      <c r="C12" s="193"/>
      <c r="D12" s="290" t="s">
        <v>4748</v>
      </c>
      <c r="E12" s="17" t="s">
        <v>124</v>
      </c>
      <c r="F12" s="161"/>
      <c r="G12" s="187"/>
      <c r="H12" s="89">
        <f>F12*G12</f>
        <v>0</v>
      </c>
    </row>
    <row r="13" spans="1:8" ht="39.6" hidden="1" x14ac:dyDescent="0.25">
      <c r="A13" s="192" t="s">
        <v>1825</v>
      </c>
      <c r="B13" s="192"/>
      <c r="C13" s="193"/>
      <c r="D13" s="291" t="s">
        <v>4749</v>
      </c>
      <c r="E13" s="17" t="s">
        <v>124</v>
      </c>
      <c r="F13" s="161"/>
      <c r="G13" s="187"/>
      <c r="H13" s="89">
        <f>F13*G13</f>
        <v>0</v>
      </c>
    </row>
    <row r="14" spans="1:8" ht="26.4" hidden="1" x14ac:dyDescent="0.25">
      <c r="A14" s="192" t="s">
        <v>1826</v>
      </c>
      <c r="B14" s="192"/>
      <c r="C14" s="193"/>
      <c r="D14" s="291" t="s">
        <v>4750</v>
      </c>
      <c r="E14" s="17" t="s">
        <v>124</v>
      </c>
      <c r="F14" s="161"/>
      <c r="G14" s="187"/>
      <c r="H14" s="89">
        <f>F14*G14</f>
        <v>0</v>
      </c>
    </row>
    <row r="15" spans="1:8" ht="26.4" x14ac:dyDescent="0.25">
      <c r="A15" s="192" t="s">
        <v>1827</v>
      </c>
      <c r="B15" s="192"/>
      <c r="C15" s="193"/>
      <c r="D15" s="157" t="s">
        <v>1830</v>
      </c>
      <c r="E15" s="120"/>
      <c r="F15" s="17"/>
      <c r="G15" s="191"/>
      <c r="H15" s="190"/>
    </row>
    <row r="16" spans="1:8" ht="26.4" x14ac:dyDescent="0.25">
      <c r="A16" s="192"/>
      <c r="B16" s="192" t="s">
        <v>1828</v>
      </c>
      <c r="C16" s="193"/>
      <c r="D16" s="290" t="s">
        <v>4751</v>
      </c>
      <c r="E16" s="120"/>
      <c r="F16" s="17"/>
      <c r="G16" s="191"/>
      <c r="H16" s="190"/>
    </row>
    <row r="17" spans="1:8" x14ac:dyDescent="0.25">
      <c r="A17" s="192"/>
      <c r="B17" s="192"/>
      <c r="C17" s="193" t="s">
        <v>37</v>
      </c>
      <c r="D17" s="290" t="s">
        <v>1831</v>
      </c>
      <c r="E17" s="120" t="s">
        <v>133</v>
      </c>
      <c r="F17" s="161"/>
      <c r="G17" s="187"/>
      <c r="H17" s="89">
        <f>F17*G17</f>
        <v>0</v>
      </c>
    </row>
    <row r="18" spans="1:8" ht="26.4" hidden="1" x14ac:dyDescent="0.25">
      <c r="A18" s="192"/>
      <c r="B18" s="192"/>
      <c r="C18" s="193" t="s">
        <v>39</v>
      </c>
      <c r="D18" s="290" t="s">
        <v>1832</v>
      </c>
      <c r="E18" s="120" t="s">
        <v>133</v>
      </c>
      <c r="F18" s="161"/>
      <c r="G18" s="187"/>
      <c r="H18" s="89">
        <f>F18*G18</f>
        <v>0</v>
      </c>
    </row>
    <row r="19" spans="1:8" ht="52.8" x14ac:dyDescent="0.25">
      <c r="A19" s="192"/>
      <c r="B19" s="192" t="s">
        <v>1829</v>
      </c>
      <c r="C19" s="193"/>
      <c r="D19" s="290" t="s">
        <v>4752</v>
      </c>
      <c r="E19" s="120"/>
      <c r="F19" s="17"/>
      <c r="G19" s="191"/>
      <c r="H19" s="190"/>
    </row>
    <row r="20" spans="1:8" x14ac:dyDescent="0.25">
      <c r="A20" s="192"/>
      <c r="B20" s="192"/>
      <c r="C20" s="193" t="s">
        <v>37</v>
      </c>
      <c r="D20" s="290" t="s">
        <v>1831</v>
      </c>
      <c r="E20" s="120" t="s">
        <v>133</v>
      </c>
      <c r="F20" s="161"/>
      <c r="G20" s="187"/>
      <c r="H20" s="89">
        <f>F20*G20</f>
        <v>0</v>
      </c>
    </row>
    <row r="21" spans="1:8" ht="26.4" hidden="1" x14ac:dyDescent="0.25">
      <c r="A21" s="192"/>
      <c r="B21" s="192"/>
      <c r="C21" s="193" t="s">
        <v>39</v>
      </c>
      <c r="D21" s="290" t="s">
        <v>1832</v>
      </c>
      <c r="E21" s="120" t="s">
        <v>133</v>
      </c>
      <c r="F21" s="161"/>
      <c r="G21" s="187"/>
      <c r="H21" s="89">
        <f>F21*G21</f>
        <v>0</v>
      </c>
    </row>
    <row r="22" spans="1:8" ht="26.4" hidden="1" x14ac:dyDescent="0.25">
      <c r="A22" s="192" t="s">
        <v>1833</v>
      </c>
      <c r="B22" s="192"/>
      <c r="C22" s="193"/>
      <c r="D22" s="291" t="s">
        <v>4753</v>
      </c>
      <c r="E22" s="120"/>
      <c r="F22" s="17"/>
      <c r="G22" s="191"/>
      <c r="H22" s="190"/>
    </row>
    <row r="23" spans="1:8" hidden="1" x14ac:dyDescent="0.25">
      <c r="A23" s="192"/>
      <c r="B23" s="192" t="s">
        <v>1834</v>
      </c>
      <c r="C23" s="193"/>
      <c r="D23" s="158" t="s">
        <v>1596</v>
      </c>
      <c r="E23" s="120" t="s">
        <v>133</v>
      </c>
      <c r="F23" s="161"/>
      <c r="G23" s="187"/>
      <c r="H23" s="89">
        <f>F23*G23</f>
        <v>0</v>
      </c>
    </row>
    <row r="24" spans="1:8" hidden="1" x14ac:dyDescent="0.25">
      <c r="A24" s="192"/>
      <c r="B24" s="192" t="s">
        <v>1835</v>
      </c>
      <c r="C24" s="193"/>
      <c r="D24" s="158" t="s">
        <v>1836</v>
      </c>
      <c r="E24" s="120" t="s">
        <v>133</v>
      </c>
      <c r="F24" s="161"/>
      <c r="G24" s="187"/>
      <c r="H24" s="89">
        <f>F24*G24</f>
        <v>0</v>
      </c>
    </row>
    <row r="25" spans="1:8" hidden="1" x14ac:dyDescent="0.25">
      <c r="A25" s="192" t="s">
        <v>1837</v>
      </c>
      <c r="B25" s="192"/>
      <c r="C25" s="193"/>
      <c r="D25" s="157" t="s">
        <v>4754</v>
      </c>
      <c r="E25" s="17"/>
      <c r="F25" s="17"/>
      <c r="G25" s="191"/>
      <c r="H25" s="89"/>
    </row>
    <row r="26" spans="1:8" ht="39.6" hidden="1" x14ac:dyDescent="0.25">
      <c r="A26" s="192"/>
      <c r="B26" s="192" t="s">
        <v>4755</v>
      </c>
      <c r="C26" s="193"/>
      <c r="D26" s="158" t="s">
        <v>4756</v>
      </c>
      <c r="E26" s="27" t="s">
        <v>1152</v>
      </c>
      <c r="F26" s="161"/>
      <c r="G26" s="187"/>
      <c r="H26" s="89">
        <f>F26*G26</f>
        <v>0</v>
      </c>
    </row>
    <row r="27" spans="1:8" ht="52.8" hidden="1" x14ac:dyDescent="0.25">
      <c r="A27" s="192"/>
      <c r="B27" s="192" t="s">
        <v>4757</v>
      </c>
      <c r="C27" s="193"/>
      <c r="D27" s="158" t="s">
        <v>4758</v>
      </c>
      <c r="E27" s="27" t="s">
        <v>1152</v>
      </c>
      <c r="F27" s="161"/>
      <c r="G27" s="187"/>
      <c r="H27" s="89">
        <f>F27*G27</f>
        <v>0</v>
      </c>
    </row>
    <row r="28" spans="1:8" ht="26.4" hidden="1" x14ac:dyDescent="0.25">
      <c r="A28" s="192" t="s">
        <v>1838</v>
      </c>
      <c r="B28" s="192"/>
      <c r="C28" s="193"/>
      <c r="D28" s="291" t="s">
        <v>4759</v>
      </c>
      <c r="E28" s="120"/>
      <c r="F28" s="17"/>
      <c r="G28" s="191"/>
      <c r="H28" s="190"/>
    </row>
    <row r="29" spans="1:8" hidden="1" x14ac:dyDescent="0.25">
      <c r="A29" s="192"/>
      <c r="B29" s="192" t="s">
        <v>1839</v>
      </c>
      <c r="C29" s="193"/>
      <c r="D29" s="158" t="s">
        <v>4327</v>
      </c>
      <c r="E29" s="27" t="s">
        <v>1152</v>
      </c>
      <c r="F29" s="161"/>
      <c r="G29" s="187"/>
      <c r="H29" s="89">
        <f>F29*G29</f>
        <v>0</v>
      </c>
    </row>
    <row r="30" spans="1:8" hidden="1" x14ac:dyDescent="0.25">
      <c r="A30" s="192"/>
      <c r="B30" s="192" t="s">
        <v>1840</v>
      </c>
      <c r="C30" s="193"/>
      <c r="D30" s="158" t="s">
        <v>4328</v>
      </c>
      <c r="E30" s="27" t="s">
        <v>1152</v>
      </c>
      <c r="F30" s="161"/>
      <c r="G30" s="187"/>
      <c r="H30" s="89">
        <f>F30*G30</f>
        <v>0</v>
      </c>
    </row>
    <row r="31" spans="1:8" hidden="1" x14ac:dyDescent="0.25">
      <c r="A31" s="192"/>
      <c r="B31" s="192" t="s">
        <v>1841</v>
      </c>
      <c r="C31" s="193"/>
      <c r="D31" s="158" t="s">
        <v>1843</v>
      </c>
      <c r="E31" s="27" t="s">
        <v>1152</v>
      </c>
      <c r="F31" s="161"/>
      <c r="G31" s="187"/>
      <c r="H31" s="89">
        <f>F31*G31</f>
        <v>0</v>
      </c>
    </row>
    <row r="32" spans="1:8" hidden="1" x14ac:dyDescent="0.25">
      <c r="A32" s="192"/>
      <c r="B32" s="192" t="s">
        <v>1842</v>
      </c>
      <c r="C32" s="193"/>
      <c r="D32" s="290" t="s">
        <v>4743</v>
      </c>
      <c r="E32" s="27" t="s">
        <v>1152</v>
      </c>
      <c r="F32" s="161"/>
      <c r="G32" s="187"/>
      <c r="H32" s="89">
        <f>F32*G32</f>
        <v>0</v>
      </c>
    </row>
    <row r="33" spans="1:8" hidden="1" x14ac:dyDescent="0.25">
      <c r="A33" s="192" t="s">
        <v>1844</v>
      </c>
      <c r="B33" s="192"/>
      <c r="C33" s="193"/>
      <c r="D33" s="157" t="s">
        <v>4760</v>
      </c>
      <c r="E33" s="120"/>
      <c r="F33" s="17"/>
      <c r="G33" s="191"/>
      <c r="H33" s="190"/>
    </row>
    <row r="34" spans="1:8" ht="26.4" hidden="1" x14ac:dyDescent="0.25">
      <c r="A34" s="192"/>
      <c r="B34" s="192" t="s">
        <v>1845</v>
      </c>
      <c r="C34" s="193"/>
      <c r="D34" s="290" t="s">
        <v>4761</v>
      </c>
      <c r="E34" s="120" t="s">
        <v>133</v>
      </c>
      <c r="F34" s="161"/>
      <c r="G34" s="187"/>
      <c r="H34" s="89">
        <f>F34*G34</f>
        <v>0</v>
      </c>
    </row>
    <row r="35" spans="1:8" ht="39.6" hidden="1" x14ac:dyDescent="0.25">
      <c r="A35" s="192"/>
      <c r="B35" s="192" t="s">
        <v>1846</v>
      </c>
      <c r="C35" s="193"/>
      <c r="D35" s="290" t="s">
        <v>4762</v>
      </c>
      <c r="E35" s="120" t="s">
        <v>133</v>
      </c>
      <c r="F35" s="161"/>
      <c r="G35" s="187"/>
      <c r="H35" s="89">
        <f>F35*G35</f>
        <v>0</v>
      </c>
    </row>
    <row r="36" spans="1:8" x14ac:dyDescent="0.25">
      <c r="A36" s="192" t="s">
        <v>1847</v>
      </c>
      <c r="B36" s="192"/>
      <c r="C36" s="193"/>
      <c r="D36" s="157" t="s">
        <v>24</v>
      </c>
      <c r="E36" s="27" t="s">
        <v>1678</v>
      </c>
      <c r="F36" s="161"/>
      <c r="G36" s="187"/>
      <c r="H36" s="89">
        <f>F36*G36</f>
        <v>0</v>
      </c>
    </row>
    <row r="37" spans="1:8" ht="26.4" x14ac:dyDescent="0.25">
      <c r="A37" s="192" t="s">
        <v>1848</v>
      </c>
      <c r="B37" s="192"/>
      <c r="C37" s="193"/>
      <c r="D37" s="157" t="s">
        <v>25</v>
      </c>
      <c r="E37" s="17" t="s">
        <v>2269</v>
      </c>
      <c r="F37" s="161"/>
      <c r="G37" s="187"/>
      <c r="H37" s="89">
        <f>F37*G37</f>
        <v>0</v>
      </c>
    </row>
    <row r="38" spans="1:8" ht="26.4" hidden="1" x14ac:dyDescent="0.25">
      <c r="A38" s="192" t="s">
        <v>1849</v>
      </c>
      <c r="B38" s="192"/>
      <c r="C38" s="193"/>
      <c r="D38" s="291" t="s">
        <v>4763</v>
      </c>
      <c r="E38" s="120"/>
      <c r="F38" s="17"/>
      <c r="G38" s="191"/>
      <c r="H38" s="190"/>
    </row>
    <row r="39" spans="1:8" hidden="1" x14ac:dyDescent="0.25">
      <c r="A39" s="192"/>
      <c r="B39" s="192" t="s">
        <v>1850</v>
      </c>
      <c r="C39" s="193"/>
      <c r="D39" s="158" t="s">
        <v>1854</v>
      </c>
      <c r="E39" s="27" t="s">
        <v>1152</v>
      </c>
      <c r="F39" s="161"/>
      <c r="G39" s="187"/>
      <c r="H39" s="89">
        <f t="shared" ref="H39:H47" si="1">F39*G39</f>
        <v>0</v>
      </c>
    </row>
    <row r="40" spans="1:8" hidden="1" x14ac:dyDescent="0.25">
      <c r="A40" s="192"/>
      <c r="B40" s="192" t="s">
        <v>1851</v>
      </c>
      <c r="C40" s="193"/>
      <c r="D40" s="158" t="s">
        <v>1855</v>
      </c>
      <c r="E40" s="27" t="s">
        <v>1152</v>
      </c>
      <c r="F40" s="161"/>
      <c r="G40" s="187"/>
      <c r="H40" s="89">
        <f t="shared" si="1"/>
        <v>0</v>
      </c>
    </row>
    <row r="41" spans="1:8" hidden="1" x14ac:dyDescent="0.25">
      <c r="A41" s="192"/>
      <c r="B41" s="192" t="s">
        <v>1852</v>
      </c>
      <c r="C41" s="193"/>
      <c r="D41" s="158" t="s">
        <v>1856</v>
      </c>
      <c r="E41" s="27" t="s">
        <v>1152</v>
      </c>
      <c r="F41" s="161"/>
      <c r="G41" s="187"/>
      <c r="H41" s="89">
        <f t="shared" si="1"/>
        <v>0</v>
      </c>
    </row>
    <row r="42" spans="1:8" hidden="1" x14ac:dyDescent="0.25">
      <c r="A42" s="192"/>
      <c r="B42" s="192" t="s">
        <v>1853</v>
      </c>
      <c r="C42" s="193"/>
      <c r="D42" s="158" t="s">
        <v>1857</v>
      </c>
      <c r="E42" s="27" t="s">
        <v>1152</v>
      </c>
      <c r="F42" s="161"/>
      <c r="G42" s="187"/>
      <c r="H42" s="89">
        <f t="shared" si="1"/>
        <v>0</v>
      </c>
    </row>
    <row r="43" spans="1:8" ht="15.6" hidden="1" x14ac:dyDescent="0.25">
      <c r="A43" s="192" t="s">
        <v>1858</v>
      </c>
      <c r="B43" s="192"/>
      <c r="C43" s="193"/>
      <c r="D43" s="291" t="s">
        <v>4764</v>
      </c>
      <c r="E43" s="17" t="s">
        <v>2269</v>
      </c>
      <c r="F43" s="161"/>
      <c r="G43" s="187"/>
      <c r="H43" s="89">
        <f t="shared" si="1"/>
        <v>0</v>
      </c>
    </row>
    <row r="44" spans="1:8" ht="15.6" hidden="1" x14ac:dyDescent="0.25">
      <c r="A44" s="192" t="s">
        <v>1859</v>
      </c>
      <c r="B44" s="192"/>
      <c r="C44" s="193"/>
      <c r="D44" s="157" t="s">
        <v>1860</v>
      </c>
      <c r="E44" s="17" t="s">
        <v>124</v>
      </c>
      <c r="F44" s="161"/>
      <c r="G44" s="187"/>
      <c r="H44" s="89">
        <f t="shared" si="1"/>
        <v>0</v>
      </c>
    </row>
    <row r="45" spans="1:8" ht="26.4" hidden="1" x14ac:dyDescent="0.25">
      <c r="A45" s="192" t="s">
        <v>1861</v>
      </c>
      <c r="B45" s="192"/>
      <c r="C45" s="193"/>
      <c r="D45" s="291" t="s">
        <v>4765</v>
      </c>
      <c r="E45" s="17" t="s">
        <v>2269</v>
      </c>
      <c r="F45" s="161"/>
      <c r="G45" s="187"/>
      <c r="H45" s="89">
        <f t="shared" si="1"/>
        <v>0</v>
      </c>
    </row>
    <row r="46" spans="1:8" ht="15.6" hidden="1" x14ac:dyDescent="0.25">
      <c r="A46" s="192" t="s">
        <v>1862</v>
      </c>
      <c r="B46" s="192"/>
      <c r="C46" s="193"/>
      <c r="D46" s="157" t="s">
        <v>1863</v>
      </c>
      <c r="E46" s="17" t="s">
        <v>124</v>
      </c>
      <c r="F46" s="161"/>
      <c r="G46" s="187"/>
      <c r="H46" s="89">
        <f t="shared" si="1"/>
        <v>0</v>
      </c>
    </row>
    <row r="47" spans="1:8" ht="15.6" hidden="1" x14ac:dyDescent="0.25">
      <c r="A47" s="192" t="s">
        <v>1864</v>
      </c>
      <c r="B47" s="192"/>
      <c r="C47" s="193"/>
      <c r="D47" s="157" t="s">
        <v>1865</v>
      </c>
      <c r="E47" s="17" t="s">
        <v>124</v>
      </c>
      <c r="F47" s="161"/>
      <c r="G47" s="187"/>
      <c r="H47" s="89">
        <f t="shared" si="1"/>
        <v>0</v>
      </c>
    </row>
    <row r="48" spans="1:8" x14ac:dyDescent="0.25">
      <c r="A48" s="192"/>
      <c r="B48" s="192"/>
      <c r="C48" s="193"/>
      <c r="D48" s="157"/>
      <c r="E48" s="17"/>
      <c r="F48" s="17"/>
      <c r="G48" s="17"/>
      <c r="H48" s="189"/>
    </row>
    <row r="49" spans="1:8" x14ac:dyDescent="0.25">
      <c r="A49" s="192"/>
      <c r="B49" s="192"/>
      <c r="C49" s="193"/>
      <c r="D49" s="157"/>
      <c r="E49" s="17"/>
      <c r="F49" s="17"/>
      <c r="G49" s="17"/>
      <c r="H49" s="189"/>
    </row>
    <row r="50" spans="1:8" x14ac:dyDescent="0.25">
      <c r="A50" s="64"/>
      <c r="B50" s="64"/>
      <c r="C50" s="161"/>
      <c r="D50" s="60"/>
      <c r="E50" s="17"/>
      <c r="F50" s="17"/>
      <c r="G50" s="17"/>
      <c r="H50" s="189"/>
    </row>
    <row r="51" spans="1:8" x14ac:dyDescent="0.25">
      <c r="A51" s="168" t="s">
        <v>34</v>
      </c>
      <c r="B51" s="168"/>
      <c r="C51" s="168"/>
      <c r="D51" s="168"/>
      <c r="E51" s="179"/>
      <c r="F51" s="185"/>
      <c r="G51" s="185"/>
      <c r="H51" s="174">
        <f>SUM(H5:H50)</f>
        <v>0</v>
      </c>
    </row>
    <row r="1048327" spans="5:5" x14ac:dyDescent="0.25">
      <c r="E1048327"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E2834-1D2E-4407-B648-1BAFF38A71A5}">
  <dimension ref="A1:I1048478"/>
  <sheetViews>
    <sheetView workbookViewId="0"/>
  </sheetViews>
  <sheetFormatPr defaultRowHeight="13.2" x14ac:dyDescent="0.25"/>
  <cols>
    <col min="1" max="1" width="9.33203125" style="41" customWidth="1"/>
    <col min="2" max="2" width="9" style="41" bestFit="1" customWidth="1"/>
    <col min="3" max="3" width="3.88671875" style="41" customWidth="1"/>
    <col min="4" max="4" width="3.6640625" style="41" customWidth="1"/>
    <col min="5" max="5" width="40.6640625" style="41" customWidth="1"/>
    <col min="6" max="6" width="25.5546875" style="41" bestFit="1" customWidth="1"/>
    <col min="7" max="9" width="20.6640625" style="41" customWidth="1"/>
    <col min="10" max="246" width="9.109375" style="41"/>
    <col min="247" max="247" width="9.33203125" style="41" customWidth="1"/>
    <col min="248" max="248" width="6.6640625" style="41" customWidth="1"/>
    <col min="249" max="249" width="40.6640625" style="41" customWidth="1"/>
    <col min="250" max="253" width="9.33203125" style="41" customWidth="1"/>
    <col min="254" max="502" width="9.109375" style="41"/>
    <col min="503" max="503" width="9.33203125" style="41" customWidth="1"/>
    <col min="504" max="504" width="6.6640625" style="41" customWidth="1"/>
    <col min="505" max="505" width="40.6640625" style="41" customWidth="1"/>
    <col min="506" max="509" width="9.33203125" style="41" customWidth="1"/>
    <col min="510" max="758" width="9.109375" style="41"/>
    <col min="759" max="759" width="9.33203125" style="41" customWidth="1"/>
    <col min="760" max="760" width="6.6640625" style="41" customWidth="1"/>
    <col min="761" max="761" width="40.6640625" style="41" customWidth="1"/>
    <col min="762" max="765" width="9.33203125" style="41" customWidth="1"/>
    <col min="766" max="1014" width="9.109375" style="41"/>
    <col min="1015" max="1015" width="9.33203125" style="41" customWidth="1"/>
    <col min="1016" max="1016" width="6.6640625" style="41" customWidth="1"/>
    <col min="1017" max="1017" width="40.6640625" style="41" customWidth="1"/>
    <col min="1018" max="1021" width="9.33203125" style="41" customWidth="1"/>
    <col min="1022" max="1270" width="9.109375" style="41"/>
    <col min="1271" max="1271" width="9.33203125" style="41" customWidth="1"/>
    <col min="1272" max="1272" width="6.6640625" style="41" customWidth="1"/>
    <col min="1273" max="1273" width="40.6640625" style="41" customWidth="1"/>
    <col min="1274" max="1277" width="9.33203125" style="41" customWidth="1"/>
    <col min="1278" max="1526" width="9.109375" style="41"/>
    <col min="1527" max="1527" width="9.33203125" style="41" customWidth="1"/>
    <col min="1528" max="1528" width="6.6640625" style="41" customWidth="1"/>
    <col min="1529" max="1529" width="40.6640625" style="41" customWidth="1"/>
    <col min="1530" max="1533" width="9.33203125" style="41" customWidth="1"/>
    <col min="1534" max="1782" width="9.109375" style="41"/>
    <col min="1783" max="1783" width="9.33203125" style="41" customWidth="1"/>
    <col min="1784" max="1784" width="6.6640625" style="41" customWidth="1"/>
    <col min="1785" max="1785" width="40.6640625" style="41" customWidth="1"/>
    <col min="1786" max="1789" width="9.33203125" style="41" customWidth="1"/>
    <col min="1790" max="2038" width="9.109375" style="41"/>
    <col min="2039" max="2039" width="9.33203125" style="41" customWidth="1"/>
    <col min="2040" max="2040" width="6.6640625" style="41" customWidth="1"/>
    <col min="2041" max="2041" width="40.6640625" style="41" customWidth="1"/>
    <col min="2042" max="2045" width="9.33203125" style="41" customWidth="1"/>
    <col min="2046" max="2294" width="9.109375" style="41"/>
    <col min="2295" max="2295" width="9.33203125" style="41" customWidth="1"/>
    <col min="2296" max="2296" width="6.6640625" style="41" customWidth="1"/>
    <col min="2297" max="2297" width="40.6640625" style="41" customWidth="1"/>
    <col min="2298" max="2301" width="9.33203125" style="41" customWidth="1"/>
    <col min="2302" max="2550" width="9.109375" style="41"/>
    <col min="2551" max="2551" width="9.33203125" style="41" customWidth="1"/>
    <col min="2552" max="2552" width="6.6640625" style="41" customWidth="1"/>
    <col min="2553" max="2553" width="40.6640625" style="41" customWidth="1"/>
    <col min="2554" max="2557" width="9.33203125" style="41" customWidth="1"/>
    <col min="2558" max="2806" width="9.109375" style="41"/>
    <col min="2807" max="2807" width="9.33203125" style="41" customWidth="1"/>
    <col min="2808" max="2808" width="6.6640625" style="41" customWidth="1"/>
    <col min="2809" max="2809" width="40.6640625" style="41" customWidth="1"/>
    <col min="2810" max="2813" width="9.33203125" style="41" customWidth="1"/>
    <col min="2814" max="3062" width="9.109375" style="41"/>
    <col min="3063" max="3063" width="9.33203125" style="41" customWidth="1"/>
    <col min="3064" max="3064" width="6.6640625" style="41" customWidth="1"/>
    <col min="3065" max="3065" width="40.6640625" style="41" customWidth="1"/>
    <col min="3066" max="3069" width="9.33203125" style="41" customWidth="1"/>
    <col min="3070" max="3318" width="9.109375" style="41"/>
    <col min="3319" max="3319" width="9.33203125" style="41" customWidth="1"/>
    <col min="3320" max="3320" width="6.6640625" style="41" customWidth="1"/>
    <col min="3321" max="3321" width="40.6640625" style="41" customWidth="1"/>
    <col min="3322" max="3325" width="9.33203125" style="41" customWidth="1"/>
    <col min="3326" max="3574" width="9.109375" style="41"/>
    <col min="3575" max="3575" width="9.33203125" style="41" customWidth="1"/>
    <col min="3576" max="3576" width="6.6640625" style="41" customWidth="1"/>
    <col min="3577" max="3577" width="40.6640625" style="41" customWidth="1"/>
    <col min="3578" max="3581" width="9.33203125" style="41" customWidth="1"/>
    <col min="3582" max="3830" width="9.109375" style="41"/>
    <col min="3831" max="3831" width="9.33203125" style="41" customWidth="1"/>
    <col min="3832" max="3832" width="6.6640625" style="41" customWidth="1"/>
    <col min="3833" max="3833" width="40.6640625" style="41" customWidth="1"/>
    <col min="3834" max="3837" width="9.33203125" style="41" customWidth="1"/>
    <col min="3838" max="4086" width="9.109375" style="41"/>
    <col min="4087" max="4087" width="9.33203125" style="41" customWidth="1"/>
    <col min="4088" max="4088" width="6.6640625" style="41" customWidth="1"/>
    <col min="4089" max="4089" width="40.6640625" style="41" customWidth="1"/>
    <col min="4090" max="4093" width="9.33203125" style="41" customWidth="1"/>
    <col min="4094" max="4342" width="9.109375" style="41"/>
    <col min="4343" max="4343" width="9.33203125" style="41" customWidth="1"/>
    <col min="4344" max="4344" width="6.6640625" style="41" customWidth="1"/>
    <col min="4345" max="4345" width="40.6640625" style="41" customWidth="1"/>
    <col min="4346" max="4349" width="9.33203125" style="41" customWidth="1"/>
    <col min="4350" max="4598" width="9.109375" style="41"/>
    <col min="4599" max="4599" width="9.33203125" style="41" customWidth="1"/>
    <col min="4600" max="4600" width="6.6640625" style="41" customWidth="1"/>
    <col min="4601" max="4601" width="40.6640625" style="41" customWidth="1"/>
    <col min="4602" max="4605" width="9.33203125" style="41" customWidth="1"/>
    <col min="4606" max="4854" width="9.109375" style="41"/>
    <col min="4855" max="4855" width="9.33203125" style="41" customWidth="1"/>
    <col min="4856" max="4856" width="6.6640625" style="41" customWidth="1"/>
    <col min="4857" max="4857" width="40.6640625" style="41" customWidth="1"/>
    <col min="4858" max="4861" width="9.33203125" style="41" customWidth="1"/>
    <col min="4862" max="5110" width="9.109375" style="41"/>
    <col min="5111" max="5111" width="9.33203125" style="41" customWidth="1"/>
    <col min="5112" max="5112" width="6.6640625" style="41" customWidth="1"/>
    <col min="5113" max="5113" width="40.6640625" style="41" customWidth="1"/>
    <col min="5114" max="5117" width="9.33203125" style="41" customWidth="1"/>
    <col min="5118" max="5366" width="9.109375" style="41"/>
    <col min="5367" max="5367" width="9.33203125" style="41" customWidth="1"/>
    <col min="5368" max="5368" width="6.6640625" style="41" customWidth="1"/>
    <col min="5369" max="5369" width="40.6640625" style="41" customWidth="1"/>
    <col min="5370" max="5373" width="9.33203125" style="41" customWidth="1"/>
    <col min="5374" max="5622" width="9.109375" style="41"/>
    <col min="5623" max="5623" width="9.33203125" style="41" customWidth="1"/>
    <col min="5624" max="5624" width="6.6640625" style="41" customWidth="1"/>
    <col min="5625" max="5625" width="40.6640625" style="41" customWidth="1"/>
    <col min="5626" max="5629" width="9.33203125" style="41" customWidth="1"/>
    <col min="5630" max="5878" width="9.109375" style="41"/>
    <col min="5879" max="5879" width="9.33203125" style="41" customWidth="1"/>
    <col min="5880" max="5880" width="6.6640625" style="41" customWidth="1"/>
    <col min="5881" max="5881" width="40.6640625" style="41" customWidth="1"/>
    <col min="5882" max="5885" width="9.33203125" style="41" customWidth="1"/>
    <col min="5886" max="6134" width="9.109375" style="41"/>
    <col min="6135" max="6135" width="9.33203125" style="41" customWidth="1"/>
    <col min="6136" max="6136" width="6.6640625" style="41" customWidth="1"/>
    <col min="6137" max="6137" width="40.6640625" style="41" customWidth="1"/>
    <col min="6138" max="6141" width="9.33203125" style="41" customWidth="1"/>
    <col min="6142" max="6390" width="9.109375" style="41"/>
    <col min="6391" max="6391" width="9.33203125" style="41" customWidth="1"/>
    <col min="6392" max="6392" width="6.6640625" style="41" customWidth="1"/>
    <col min="6393" max="6393" width="40.6640625" style="41" customWidth="1"/>
    <col min="6394" max="6397" width="9.33203125" style="41" customWidth="1"/>
    <col min="6398" max="6646" width="9.109375" style="41"/>
    <col min="6647" max="6647" width="9.33203125" style="41" customWidth="1"/>
    <col min="6648" max="6648" width="6.6640625" style="41" customWidth="1"/>
    <col min="6649" max="6649" width="40.6640625" style="41" customWidth="1"/>
    <col min="6650" max="6653" width="9.33203125" style="41" customWidth="1"/>
    <col min="6654" max="6902" width="9.109375" style="41"/>
    <col min="6903" max="6903" width="9.33203125" style="41" customWidth="1"/>
    <col min="6904" max="6904" width="6.6640625" style="41" customWidth="1"/>
    <col min="6905" max="6905" width="40.6640625" style="41" customWidth="1"/>
    <col min="6906" max="6909" width="9.33203125" style="41" customWidth="1"/>
    <col min="6910" max="7158" width="9.109375" style="41"/>
    <col min="7159" max="7159" width="9.33203125" style="41" customWidth="1"/>
    <col min="7160" max="7160" width="6.6640625" style="41" customWidth="1"/>
    <col min="7161" max="7161" width="40.6640625" style="41" customWidth="1"/>
    <col min="7162" max="7165" width="9.33203125" style="41" customWidth="1"/>
    <col min="7166" max="7414" width="9.109375" style="41"/>
    <col min="7415" max="7415" width="9.33203125" style="41" customWidth="1"/>
    <col min="7416" max="7416" width="6.6640625" style="41" customWidth="1"/>
    <col min="7417" max="7417" width="40.6640625" style="41" customWidth="1"/>
    <col min="7418" max="7421" width="9.33203125" style="41" customWidth="1"/>
    <col min="7422" max="7670" width="9.109375" style="41"/>
    <col min="7671" max="7671" width="9.33203125" style="41" customWidth="1"/>
    <col min="7672" max="7672" width="6.6640625" style="41" customWidth="1"/>
    <col min="7673" max="7673" width="40.6640625" style="41" customWidth="1"/>
    <col min="7674" max="7677" width="9.33203125" style="41" customWidth="1"/>
    <col min="7678" max="7926" width="9.109375" style="41"/>
    <col min="7927" max="7927" width="9.33203125" style="41" customWidth="1"/>
    <col min="7928" max="7928" width="6.6640625" style="41" customWidth="1"/>
    <col min="7929" max="7929" width="40.6640625" style="41" customWidth="1"/>
    <col min="7930" max="7933" width="9.33203125" style="41" customWidth="1"/>
    <col min="7934" max="8182" width="9.109375" style="41"/>
    <col min="8183" max="8183" width="9.33203125" style="41" customWidth="1"/>
    <col min="8184" max="8184" width="6.6640625" style="41" customWidth="1"/>
    <col min="8185" max="8185" width="40.6640625" style="41" customWidth="1"/>
    <col min="8186" max="8189" width="9.33203125" style="41" customWidth="1"/>
    <col min="8190" max="8438" width="9.109375" style="41"/>
    <col min="8439" max="8439" width="9.33203125" style="41" customWidth="1"/>
    <col min="8440" max="8440" width="6.6640625" style="41" customWidth="1"/>
    <col min="8441" max="8441" width="40.6640625" style="41" customWidth="1"/>
    <col min="8442" max="8445" width="9.33203125" style="41" customWidth="1"/>
    <col min="8446" max="8694" width="9.109375" style="41"/>
    <col min="8695" max="8695" width="9.33203125" style="41" customWidth="1"/>
    <col min="8696" max="8696" width="6.6640625" style="41" customWidth="1"/>
    <col min="8697" max="8697" width="40.6640625" style="41" customWidth="1"/>
    <col min="8698" max="8701" width="9.33203125" style="41" customWidth="1"/>
    <col min="8702" max="8950" width="9.109375" style="41"/>
    <col min="8951" max="8951" width="9.33203125" style="41" customWidth="1"/>
    <col min="8952" max="8952" width="6.6640625" style="41" customWidth="1"/>
    <col min="8953" max="8953" width="40.6640625" style="41" customWidth="1"/>
    <col min="8954" max="8957" width="9.33203125" style="41" customWidth="1"/>
    <col min="8958" max="9206" width="9.109375" style="41"/>
    <col min="9207" max="9207" width="9.33203125" style="41" customWidth="1"/>
    <col min="9208" max="9208" width="6.6640625" style="41" customWidth="1"/>
    <col min="9209" max="9209" width="40.6640625" style="41" customWidth="1"/>
    <col min="9210" max="9213" width="9.33203125" style="41" customWidth="1"/>
    <col min="9214" max="9462" width="9.109375" style="41"/>
    <col min="9463" max="9463" width="9.33203125" style="41" customWidth="1"/>
    <col min="9464" max="9464" width="6.6640625" style="41" customWidth="1"/>
    <col min="9465" max="9465" width="40.6640625" style="41" customWidth="1"/>
    <col min="9466" max="9469" width="9.33203125" style="41" customWidth="1"/>
    <col min="9470" max="9718" width="9.109375" style="41"/>
    <col min="9719" max="9719" width="9.33203125" style="41" customWidth="1"/>
    <col min="9720" max="9720" width="6.6640625" style="41" customWidth="1"/>
    <col min="9721" max="9721" width="40.6640625" style="41" customWidth="1"/>
    <col min="9722" max="9725" width="9.33203125" style="41" customWidth="1"/>
    <col min="9726" max="9974" width="9.109375" style="41"/>
    <col min="9975" max="9975" width="9.33203125" style="41" customWidth="1"/>
    <col min="9976" max="9976" width="6.6640625" style="41" customWidth="1"/>
    <col min="9977" max="9977" width="40.6640625" style="41" customWidth="1"/>
    <col min="9978" max="9981" width="9.33203125" style="41" customWidth="1"/>
    <col min="9982" max="10230" width="9.109375" style="41"/>
    <col min="10231" max="10231" width="9.33203125" style="41" customWidth="1"/>
    <col min="10232" max="10232" width="6.6640625" style="41" customWidth="1"/>
    <col min="10233" max="10233" width="40.6640625" style="41" customWidth="1"/>
    <col min="10234" max="10237" width="9.33203125" style="41" customWidth="1"/>
    <col min="10238" max="10486" width="9.109375" style="41"/>
    <col min="10487" max="10487" width="9.33203125" style="41" customWidth="1"/>
    <col min="10488" max="10488" width="6.6640625" style="41" customWidth="1"/>
    <col min="10489" max="10489" width="40.6640625" style="41" customWidth="1"/>
    <col min="10490" max="10493" width="9.33203125" style="41" customWidth="1"/>
    <col min="10494" max="10742" width="9.109375" style="41"/>
    <col min="10743" max="10743" width="9.33203125" style="41" customWidth="1"/>
    <col min="10744" max="10744" width="6.6640625" style="41" customWidth="1"/>
    <col min="10745" max="10745" width="40.6640625" style="41" customWidth="1"/>
    <col min="10746" max="10749" width="9.33203125" style="41" customWidth="1"/>
    <col min="10750" max="10998" width="9.109375" style="41"/>
    <col min="10999" max="10999" width="9.33203125" style="41" customWidth="1"/>
    <col min="11000" max="11000" width="6.6640625" style="41" customWidth="1"/>
    <col min="11001" max="11001" width="40.6640625" style="41" customWidth="1"/>
    <col min="11002" max="11005" width="9.33203125" style="41" customWidth="1"/>
    <col min="11006" max="11254" width="9.109375" style="41"/>
    <col min="11255" max="11255" width="9.33203125" style="41" customWidth="1"/>
    <col min="11256" max="11256" width="6.6640625" style="41" customWidth="1"/>
    <col min="11257" max="11257" width="40.6640625" style="41" customWidth="1"/>
    <col min="11258" max="11261" width="9.33203125" style="41" customWidth="1"/>
    <col min="11262" max="11510" width="9.109375" style="41"/>
    <col min="11511" max="11511" width="9.33203125" style="41" customWidth="1"/>
    <col min="11512" max="11512" width="6.6640625" style="41" customWidth="1"/>
    <col min="11513" max="11513" width="40.6640625" style="41" customWidth="1"/>
    <col min="11514" max="11517" width="9.33203125" style="41" customWidth="1"/>
    <col min="11518" max="11766" width="9.109375" style="41"/>
    <col min="11767" max="11767" width="9.33203125" style="41" customWidth="1"/>
    <col min="11768" max="11768" width="6.6640625" style="41" customWidth="1"/>
    <col min="11769" max="11769" width="40.6640625" style="41" customWidth="1"/>
    <col min="11770" max="11773" width="9.33203125" style="41" customWidth="1"/>
    <col min="11774" max="12022" width="9.109375" style="41"/>
    <col min="12023" max="12023" width="9.33203125" style="41" customWidth="1"/>
    <col min="12024" max="12024" width="6.6640625" style="41" customWidth="1"/>
    <col min="12025" max="12025" width="40.6640625" style="41" customWidth="1"/>
    <col min="12026" max="12029" width="9.33203125" style="41" customWidth="1"/>
    <col min="12030" max="12278" width="9.109375" style="41"/>
    <col min="12279" max="12279" width="9.33203125" style="41" customWidth="1"/>
    <col min="12280" max="12280" width="6.6640625" style="41" customWidth="1"/>
    <col min="12281" max="12281" width="40.6640625" style="41" customWidth="1"/>
    <col min="12282" max="12285" width="9.33203125" style="41" customWidth="1"/>
    <col min="12286" max="12534" width="9.109375" style="41"/>
    <col min="12535" max="12535" width="9.33203125" style="41" customWidth="1"/>
    <col min="12536" max="12536" width="6.6640625" style="41" customWidth="1"/>
    <col min="12537" max="12537" width="40.6640625" style="41" customWidth="1"/>
    <col min="12538" max="12541" width="9.33203125" style="41" customWidth="1"/>
    <col min="12542" max="12790" width="9.109375" style="41"/>
    <col min="12791" max="12791" width="9.33203125" style="41" customWidth="1"/>
    <col min="12792" max="12792" width="6.6640625" style="41" customWidth="1"/>
    <col min="12793" max="12793" width="40.6640625" style="41" customWidth="1"/>
    <col min="12794" max="12797" width="9.33203125" style="41" customWidth="1"/>
    <col min="12798" max="13046" width="9.109375" style="41"/>
    <col min="13047" max="13047" width="9.33203125" style="41" customWidth="1"/>
    <col min="13048" max="13048" width="6.6640625" style="41" customWidth="1"/>
    <col min="13049" max="13049" width="40.6640625" style="41" customWidth="1"/>
    <col min="13050" max="13053" width="9.33203125" style="41" customWidth="1"/>
    <col min="13054" max="13302" width="9.109375" style="41"/>
    <col min="13303" max="13303" width="9.33203125" style="41" customWidth="1"/>
    <col min="13304" max="13304" width="6.6640625" style="41" customWidth="1"/>
    <col min="13305" max="13305" width="40.6640625" style="41" customWidth="1"/>
    <col min="13306" max="13309" width="9.33203125" style="41" customWidth="1"/>
    <col min="13310" max="13558" width="9.109375" style="41"/>
    <col min="13559" max="13559" width="9.33203125" style="41" customWidth="1"/>
    <col min="13560" max="13560" width="6.6640625" style="41" customWidth="1"/>
    <col min="13561" max="13561" width="40.6640625" style="41" customWidth="1"/>
    <col min="13562" max="13565" width="9.33203125" style="41" customWidth="1"/>
    <col min="13566" max="13814" width="9.109375" style="41"/>
    <col min="13815" max="13815" width="9.33203125" style="41" customWidth="1"/>
    <col min="13816" max="13816" width="6.6640625" style="41" customWidth="1"/>
    <col min="13817" max="13817" width="40.6640625" style="41" customWidth="1"/>
    <col min="13818" max="13821" width="9.33203125" style="41" customWidth="1"/>
    <col min="13822" max="14070" width="9.109375" style="41"/>
    <col min="14071" max="14071" width="9.33203125" style="41" customWidth="1"/>
    <col min="14072" max="14072" width="6.6640625" style="41" customWidth="1"/>
    <col min="14073" max="14073" width="40.6640625" style="41" customWidth="1"/>
    <col min="14074" max="14077" width="9.33203125" style="41" customWidth="1"/>
    <col min="14078" max="14326" width="9.109375" style="41"/>
    <col min="14327" max="14327" width="9.33203125" style="41" customWidth="1"/>
    <col min="14328" max="14328" width="6.6640625" style="41" customWidth="1"/>
    <col min="14329" max="14329" width="40.6640625" style="41" customWidth="1"/>
    <col min="14330" max="14333" width="9.33203125" style="41" customWidth="1"/>
    <col min="14334" max="14582" width="9.109375" style="41"/>
    <col min="14583" max="14583" width="9.33203125" style="41" customWidth="1"/>
    <col min="14584" max="14584" width="6.6640625" style="41" customWidth="1"/>
    <col min="14585" max="14585" width="40.6640625" style="41" customWidth="1"/>
    <col min="14586" max="14589" width="9.33203125" style="41" customWidth="1"/>
    <col min="14590" max="14838" width="9.109375" style="41"/>
    <col min="14839" max="14839" width="9.33203125" style="41" customWidth="1"/>
    <col min="14840" max="14840" width="6.6640625" style="41" customWidth="1"/>
    <col min="14841" max="14841" width="40.6640625" style="41" customWidth="1"/>
    <col min="14842" max="14845" width="9.33203125" style="41" customWidth="1"/>
    <col min="14846" max="15094" width="9.109375" style="41"/>
    <col min="15095" max="15095" width="9.33203125" style="41" customWidth="1"/>
    <col min="15096" max="15096" width="6.6640625" style="41" customWidth="1"/>
    <col min="15097" max="15097" width="40.6640625" style="41" customWidth="1"/>
    <col min="15098" max="15101" width="9.33203125" style="41" customWidth="1"/>
    <col min="15102" max="15350" width="9.109375" style="41"/>
    <col min="15351" max="15351" width="9.33203125" style="41" customWidth="1"/>
    <col min="15352" max="15352" width="6.6640625" style="41" customWidth="1"/>
    <col min="15353" max="15353" width="40.6640625" style="41" customWidth="1"/>
    <col min="15354" max="15357" width="9.33203125" style="41" customWidth="1"/>
    <col min="15358" max="15606" width="9.109375" style="41"/>
    <col min="15607" max="15607" width="9.33203125" style="41" customWidth="1"/>
    <col min="15608" max="15608" width="6.6640625" style="41" customWidth="1"/>
    <col min="15609" max="15609" width="40.6640625" style="41" customWidth="1"/>
    <col min="15610" max="15613" width="9.33203125" style="41" customWidth="1"/>
    <col min="15614" max="15862" width="9.109375" style="41"/>
    <col min="15863" max="15863" width="9.33203125" style="41" customWidth="1"/>
    <col min="15864" max="15864" width="6.6640625" style="41" customWidth="1"/>
    <col min="15865" max="15865" width="40.6640625" style="41" customWidth="1"/>
    <col min="15866" max="15869" width="9.33203125" style="41" customWidth="1"/>
    <col min="15870" max="16118" width="9.109375" style="41"/>
    <col min="16119" max="16119" width="9.33203125" style="41" customWidth="1"/>
    <col min="16120" max="16120" width="6.6640625" style="41" customWidth="1"/>
    <col min="16121" max="16121" width="40.6640625" style="41" customWidth="1"/>
    <col min="16122" max="16125" width="9.33203125" style="41" customWidth="1"/>
    <col min="16126" max="16384" width="9.109375" style="41"/>
  </cols>
  <sheetData>
    <row r="1" spans="1:9" x14ac:dyDescent="0.25">
      <c r="A1" s="39" t="s">
        <v>1866</v>
      </c>
      <c r="B1" s="40"/>
      <c r="C1" s="40"/>
      <c r="D1" s="40"/>
      <c r="E1" s="40"/>
      <c r="F1" s="774" t="s">
        <v>1867</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6"/>
      <c r="I3" s="5"/>
    </row>
    <row r="4" spans="1:9" x14ac:dyDescent="0.25">
      <c r="A4" s="192"/>
      <c r="B4" s="192"/>
      <c r="C4" s="193"/>
      <c r="D4" s="193"/>
      <c r="E4" s="64"/>
      <c r="F4" s="17"/>
      <c r="G4" s="17"/>
      <c r="H4" s="17"/>
      <c r="I4" s="15"/>
    </row>
    <row r="5" spans="1:9" ht="39.6" x14ac:dyDescent="0.25">
      <c r="A5" s="192" t="s">
        <v>1868</v>
      </c>
      <c r="B5" s="192"/>
      <c r="C5" s="193"/>
      <c r="D5" s="193"/>
      <c r="E5" s="159" t="s">
        <v>1869</v>
      </c>
      <c r="F5" s="120" t="s">
        <v>429</v>
      </c>
      <c r="G5" s="161"/>
      <c r="H5" s="187"/>
      <c r="I5" s="89">
        <f>G5*H5</f>
        <v>0</v>
      </c>
    </row>
    <row r="6" spans="1:9" hidden="1" x14ac:dyDescent="0.25">
      <c r="A6" s="192" t="s">
        <v>1870</v>
      </c>
      <c r="B6" s="192"/>
      <c r="C6" s="193"/>
      <c r="D6" s="193"/>
      <c r="E6" s="157" t="s">
        <v>1871</v>
      </c>
      <c r="F6" s="120"/>
      <c r="G6" s="17"/>
      <c r="H6" s="191"/>
      <c r="I6" s="190"/>
    </row>
    <row r="7" spans="1:9" hidden="1" x14ac:dyDescent="0.25">
      <c r="A7" s="192"/>
      <c r="B7" s="192" t="s">
        <v>1872</v>
      </c>
      <c r="C7" s="193"/>
      <c r="D7" s="193"/>
      <c r="E7" s="158" t="s">
        <v>1874</v>
      </c>
      <c r="F7" s="120"/>
      <c r="G7" s="17"/>
      <c r="H7" s="191"/>
      <c r="I7" s="190"/>
    </row>
    <row r="8" spans="1:9" hidden="1" x14ac:dyDescent="0.25">
      <c r="A8" s="192"/>
      <c r="B8" s="192"/>
      <c r="C8" s="193" t="s">
        <v>37</v>
      </c>
      <c r="D8" s="193"/>
      <c r="E8" s="290" t="s">
        <v>4766</v>
      </c>
      <c r="F8" s="17" t="s">
        <v>422</v>
      </c>
      <c r="G8" s="161"/>
      <c r="H8" s="187"/>
      <c r="I8" s="89">
        <f>G8*H8</f>
        <v>0</v>
      </c>
    </row>
    <row r="9" spans="1:9" hidden="1" x14ac:dyDescent="0.25">
      <c r="A9" s="192"/>
      <c r="B9" s="192"/>
      <c r="C9" s="193" t="s">
        <v>39</v>
      </c>
      <c r="D9" s="193"/>
      <c r="E9" s="278" t="s">
        <v>4766</v>
      </c>
      <c r="F9" s="17" t="s">
        <v>422</v>
      </c>
      <c r="G9" s="161"/>
      <c r="H9" s="187"/>
      <c r="I9" s="89">
        <f>G9*H9</f>
        <v>0</v>
      </c>
    </row>
    <row r="10" spans="1:9" hidden="1" x14ac:dyDescent="0.25">
      <c r="A10" s="192"/>
      <c r="B10" s="192"/>
      <c r="C10" s="193" t="s">
        <v>59</v>
      </c>
      <c r="D10" s="193"/>
      <c r="E10" s="278" t="s">
        <v>5401</v>
      </c>
      <c r="F10" s="17" t="s">
        <v>422</v>
      </c>
      <c r="G10" s="161"/>
      <c r="H10" s="187"/>
      <c r="I10" s="89">
        <f>G10*H10</f>
        <v>0</v>
      </c>
    </row>
    <row r="11" spans="1:9" hidden="1" x14ac:dyDescent="0.25">
      <c r="A11" s="192"/>
      <c r="B11" s="192" t="s">
        <v>1873</v>
      </c>
      <c r="C11" s="193"/>
      <c r="D11" s="193"/>
      <c r="E11" s="290" t="s">
        <v>1875</v>
      </c>
      <c r="F11" s="120"/>
      <c r="G11" s="17"/>
      <c r="H11" s="191"/>
      <c r="I11" s="190"/>
    </row>
    <row r="12" spans="1:9" hidden="1" x14ac:dyDescent="0.25">
      <c r="A12" s="192"/>
      <c r="B12" s="192"/>
      <c r="C12" s="193" t="s">
        <v>37</v>
      </c>
      <c r="D12" s="193"/>
      <c r="E12" s="278" t="s">
        <v>4766</v>
      </c>
      <c r="F12" s="17" t="s">
        <v>422</v>
      </c>
      <c r="G12" s="161"/>
      <c r="H12" s="187"/>
      <c r="I12" s="89">
        <f t="shared" ref="I12:I18" si="0">G12*H12</f>
        <v>0</v>
      </c>
    </row>
    <row r="13" spans="1:9" hidden="1" x14ac:dyDescent="0.25">
      <c r="A13" s="192"/>
      <c r="B13" s="192"/>
      <c r="C13" s="193" t="s">
        <v>39</v>
      </c>
      <c r="D13" s="193"/>
      <c r="E13" s="278" t="s">
        <v>4766</v>
      </c>
      <c r="F13" s="17" t="s">
        <v>422</v>
      </c>
      <c r="G13" s="161"/>
      <c r="H13" s="187"/>
      <c r="I13" s="89">
        <f t="shared" si="0"/>
        <v>0</v>
      </c>
    </row>
    <row r="14" spans="1:9" hidden="1" x14ac:dyDescent="0.25">
      <c r="A14" s="192"/>
      <c r="B14" s="192"/>
      <c r="C14" s="193" t="s">
        <v>59</v>
      </c>
      <c r="D14" s="193"/>
      <c r="E14" s="59" t="s">
        <v>5401</v>
      </c>
      <c r="F14" s="17" t="s">
        <v>422</v>
      </c>
      <c r="G14" s="161"/>
      <c r="H14" s="187"/>
      <c r="I14" s="89">
        <f t="shared" si="0"/>
        <v>0</v>
      </c>
    </row>
    <row r="15" spans="1:9" ht="26.4" x14ac:dyDescent="0.25">
      <c r="A15" s="192" t="s">
        <v>1876</v>
      </c>
      <c r="B15" s="192"/>
      <c r="C15" s="193"/>
      <c r="D15" s="193"/>
      <c r="E15" s="157" t="s">
        <v>1877</v>
      </c>
      <c r="F15" s="120" t="s">
        <v>429</v>
      </c>
      <c r="G15" s="161"/>
      <c r="H15" s="187"/>
      <c r="I15" s="89">
        <f t="shared" si="0"/>
        <v>0</v>
      </c>
    </row>
    <row r="16" spans="1:9" ht="26.4" x14ac:dyDescent="0.25">
      <c r="A16" s="192" t="s">
        <v>1878</v>
      </c>
      <c r="B16" s="192"/>
      <c r="C16" s="193"/>
      <c r="D16" s="193"/>
      <c r="E16" s="157" t="s">
        <v>1879</v>
      </c>
      <c r="F16" s="120" t="s">
        <v>429</v>
      </c>
      <c r="G16" s="161"/>
      <c r="H16" s="187"/>
      <c r="I16" s="89">
        <f t="shared" si="0"/>
        <v>0</v>
      </c>
    </row>
    <row r="17" spans="1:9" ht="26.4" x14ac:dyDescent="0.25">
      <c r="A17" s="192" t="s">
        <v>1880</v>
      </c>
      <c r="B17" s="192"/>
      <c r="C17" s="193"/>
      <c r="D17" s="193"/>
      <c r="E17" s="157" t="s">
        <v>1881</v>
      </c>
      <c r="F17" s="17" t="s">
        <v>124</v>
      </c>
      <c r="G17" s="161"/>
      <c r="H17" s="187"/>
      <c r="I17" s="89">
        <f t="shared" si="0"/>
        <v>0</v>
      </c>
    </row>
    <row r="18" spans="1:9" ht="26.4" hidden="1" x14ac:dyDescent="0.25">
      <c r="A18" s="192" t="s">
        <v>1882</v>
      </c>
      <c r="B18" s="192"/>
      <c r="C18" s="193"/>
      <c r="D18" s="193"/>
      <c r="E18" s="157" t="s">
        <v>1883</v>
      </c>
      <c r="F18" s="17" t="s">
        <v>124</v>
      </c>
      <c r="G18" s="161"/>
      <c r="H18" s="187"/>
      <c r="I18" s="89">
        <f t="shared" si="0"/>
        <v>0</v>
      </c>
    </row>
    <row r="19" spans="1:9" x14ac:dyDescent="0.25">
      <c r="A19" s="192" t="s">
        <v>1885</v>
      </c>
      <c r="B19" s="192"/>
      <c r="C19" s="193"/>
      <c r="D19" s="193"/>
      <c r="E19" s="157" t="s">
        <v>1884</v>
      </c>
      <c r="F19" s="120"/>
      <c r="G19" s="17"/>
      <c r="H19" s="191"/>
      <c r="I19" s="190"/>
    </row>
    <row r="20" spans="1:9" ht="39.6" x14ac:dyDescent="0.25">
      <c r="A20" s="192"/>
      <c r="B20" s="192" t="s">
        <v>1886</v>
      </c>
      <c r="C20" s="193"/>
      <c r="D20" s="193"/>
      <c r="E20" s="158" t="s">
        <v>4351</v>
      </c>
      <c r="F20" s="17" t="s">
        <v>2269</v>
      </c>
      <c r="G20" s="161"/>
      <c r="H20" s="187"/>
      <c r="I20" s="89">
        <f>G20*H20</f>
        <v>0</v>
      </c>
    </row>
    <row r="21" spans="1:9" ht="26.4" hidden="1" x14ac:dyDescent="0.25">
      <c r="A21" s="192"/>
      <c r="B21" s="192" t="s">
        <v>1887</v>
      </c>
      <c r="C21" s="193"/>
      <c r="D21" s="193"/>
      <c r="E21" s="158" t="s">
        <v>4329</v>
      </c>
      <c r="F21" s="17" t="s">
        <v>2269</v>
      </c>
      <c r="G21" s="161"/>
      <c r="H21" s="187"/>
      <c r="I21" s="89">
        <f>G21*H21</f>
        <v>0</v>
      </c>
    </row>
    <row r="22" spans="1:9" ht="26.4" x14ac:dyDescent="0.25">
      <c r="A22" s="192" t="s">
        <v>1888</v>
      </c>
      <c r="B22" s="192"/>
      <c r="C22" s="193"/>
      <c r="D22" s="193"/>
      <c r="E22" s="157" t="s">
        <v>4771</v>
      </c>
      <c r="F22" s="120"/>
      <c r="G22" s="17"/>
      <c r="H22" s="191"/>
      <c r="I22" s="190"/>
    </row>
    <row r="23" spans="1:9" ht="26.4" x14ac:dyDescent="0.25">
      <c r="A23" s="192"/>
      <c r="B23" s="192" t="s">
        <v>1889</v>
      </c>
      <c r="C23" s="193"/>
      <c r="D23" s="193"/>
      <c r="E23" s="290" t="s">
        <v>4767</v>
      </c>
      <c r="F23" s="17" t="s">
        <v>124</v>
      </c>
      <c r="G23" s="161"/>
      <c r="H23" s="187"/>
      <c r="I23" s="89">
        <f>G23*H23</f>
        <v>0</v>
      </c>
    </row>
    <row r="24" spans="1:9" ht="15.6" x14ac:dyDescent="0.25">
      <c r="A24" s="192"/>
      <c r="B24" s="192" t="s">
        <v>1890</v>
      </c>
      <c r="C24" s="193"/>
      <c r="D24" s="193"/>
      <c r="E24" s="290" t="s">
        <v>4768</v>
      </c>
      <c r="F24" s="17" t="s">
        <v>124</v>
      </c>
      <c r="G24" s="161"/>
      <c r="H24" s="187"/>
      <c r="I24" s="89">
        <f>G24*H24</f>
        <v>0</v>
      </c>
    </row>
    <row r="25" spans="1:9" ht="26.4" hidden="1" x14ac:dyDescent="0.25">
      <c r="A25" s="192"/>
      <c r="B25" s="192" t="s">
        <v>1891</v>
      </c>
      <c r="C25" s="193"/>
      <c r="D25" s="193"/>
      <c r="E25" s="290" t="s">
        <v>4769</v>
      </c>
      <c r="F25" s="17" t="s">
        <v>124</v>
      </c>
      <c r="G25" s="161"/>
      <c r="H25" s="187"/>
      <c r="I25" s="89">
        <f>G25*H25</f>
        <v>0</v>
      </c>
    </row>
    <row r="26" spans="1:9" ht="15.6" x14ac:dyDescent="0.25">
      <c r="A26" s="192"/>
      <c r="B26" s="192" t="s">
        <v>1892</v>
      </c>
      <c r="C26" s="193"/>
      <c r="D26" s="193"/>
      <c r="E26" s="290" t="s">
        <v>4770</v>
      </c>
      <c r="F26" s="17" t="s">
        <v>124</v>
      </c>
      <c r="G26" s="161"/>
      <c r="H26" s="187"/>
      <c r="I26" s="89">
        <f>G26*H26</f>
        <v>0</v>
      </c>
    </row>
    <row r="27" spans="1:9" ht="26.4" x14ac:dyDescent="0.25">
      <c r="A27" s="192" t="s">
        <v>1893</v>
      </c>
      <c r="B27" s="192"/>
      <c r="C27" s="193"/>
      <c r="D27" s="193"/>
      <c r="E27" s="157" t="s">
        <v>1894</v>
      </c>
      <c r="F27" s="17" t="s">
        <v>124</v>
      </c>
      <c r="G27" s="161"/>
      <c r="H27" s="187"/>
      <c r="I27" s="89">
        <f>G27*H27</f>
        <v>0</v>
      </c>
    </row>
    <row r="28" spans="1:9" ht="26.4" x14ac:dyDescent="0.25">
      <c r="A28" s="192" t="s">
        <v>1895</v>
      </c>
      <c r="B28" s="192"/>
      <c r="C28" s="193"/>
      <c r="D28" s="193"/>
      <c r="E28" s="157" t="s">
        <v>4772</v>
      </c>
      <c r="F28" s="120"/>
      <c r="G28" s="17"/>
      <c r="H28" s="191"/>
      <c r="I28" s="190"/>
    </row>
    <row r="29" spans="1:9" ht="15.6" x14ac:dyDescent="0.25">
      <c r="A29" s="192"/>
      <c r="B29" s="192" t="s">
        <v>1896</v>
      </c>
      <c r="C29" s="193"/>
      <c r="D29" s="193"/>
      <c r="E29" s="290" t="s">
        <v>1653</v>
      </c>
      <c r="F29" s="17" t="s">
        <v>2269</v>
      </c>
      <c r="G29" s="161"/>
      <c r="H29" s="187"/>
      <c r="I29" s="89">
        <f t="shared" ref="I29:I35" si="1">G29*H29</f>
        <v>0</v>
      </c>
    </row>
    <row r="30" spans="1:9" ht="15.6" hidden="1" x14ac:dyDescent="0.25">
      <c r="A30" s="192"/>
      <c r="B30" s="192" t="s">
        <v>1897</v>
      </c>
      <c r="C30" s="193"/>
      <c r="D30" s="193"/>
      <c r="E30" s="290" t="s">
        <v>4667</v>
      </c>
      <c r="F30" s="17" t="s">
        <v>2269</v>
      </c>
      <c r="G30" s="161"/>
      <c r="H30" s="187"/>
      <c r="I30" s="89">
        <f t="shared" si="1"/>
        <v>0</v>
      </c>
    </row>
    <row r="31" spans="1:9" ht="15.6" hidden="1" x14ac:dyDescent="0.25">
      <c r="A31" s="192"/>
      <c r="B31" s="192" t="s">
        <v>1898</v>
      </c>
      <c r="C31" s="193"/>
      <c r="D31" s="193"/>
      <c r="E31" s="290" t="s">
        <v>4773</v>
      </c>
      <c r="F31" s="17" t="s">
        <v>2269</v>
      </c>
      <c r="G31" s="161"/>
      <c r="H31" s="187"/>
      <c r="I31" s="89">
        <f t="shared" si="1"/>
        <v>0</v>
      </c>
    </row>
    <row r="32" spans="1:9" ht="15.6" hidden="1" x14ac:dyDescent="0.25">
      <c r="A32" s="192"/>
      <c r="B32" s="192" t="s">
        <v>1899</v>
      </c>
      <c r="C32" s="193"/>
      <c r="D32" s="193"/>
      <c r="E32" s="290" t="s">
        <v>4668</v>
      </c>
      <c r="F32" s="17" t="s">
        <v>2269</v>
      </c>
      <c r="G32" s="161"/>
      <c r="H32" s="187"/>
      <c r="I32" s="89">
        <f t="shared" si="1"/>
        <v>0</v>
      </c>
    </row>
    <row r="33" spans="1:9" x14ac:dyDescent="0.25">
      <c r="A33" s="192" t="s">
        <v>1900</v>
      </c>
      <c r="B33" s="192"/>
      <c r="C33" s="193"/>
      <c r="D33" s="193"/>
      <c r="E33" s="157" t="s">
        <v>1901</v>
      </c>
      <c r="F33" s="27" t="s">
        <v>1678</v>
      </c>
      <c r="G33" s="161"/>
      <c r="H33" s="187"/>
      <c r="I33" s="89">
        <f t="shared" si="1"/>
        <v>0</v>
      </c>
    </row>
    <row r="34" spans="1:9" ht="15.6" x14ac:dyDescent="0.25">
      <c r="A34" s="192" t="s">
        <v>1902</v>
      </c>
      <c r="B34" s="192"/>
      <c r="C34" s="193"/>
      <c r="D34" s="193"/>
      <c r="E34" s="157" t="s">
        <v>1903</v>
      </c>
      <c r="F34" s="17" t="s">
        <v>124</v>
      </c>
      <c r="G34" s="161"/>
      <c r="H34" s="187"/>
      <c r="I34" s="89">
        <f t="shared" si="1"/>
        <v>0</v>
      </c>
    </row>
    <row r="35" spans="1:9" ht="26.4" x14ac:dyDescent="0.25">
      <c r="A35" s="192" t="s">
        <v>1904</v>
      </c>
      <c r="B35" s="192"/>
      <c r="C35" s="193"/>
      <c r="D35" s="193"/>
      <c r="E35" s="291" t="s">
        <v>4774</v>
      </c>
      <c r="F35" s="17" t="s">
        <v>124</v>
      </c>
      <c r="G35" s="161"/>
      <c r="H35" s="187"/>
      <c r="I35" s="89">
        <f t="shared" si="1"/>
        <v>0</v>
      </c>
    </row>
    <row r="36" spans="1:9" ht="39.6" hidden="1" x14ac:dyDescent="0.25">
      <c r="A36" s="192" t="s">
        <v>1905</v>
      </c>
      <c r="B36" s="192"/>
      <c r="C36" s="193"/>
      <c r="D36" s="193"/>
      <c r="E36" s="157" t="s">
        <v>4775</v>
      </c>
      <c r="F36" s="17"/>
      <c r="G36" s="17"/>
      <c r="H36" s="191"/>
      <c r="I36" s="190"/>
    </row>
    <row r="37" spans="1:9" ht="26.4" hidden="1" x14ac:dyDescent="0.25">
      <c r="A37" s="192"/>
      <c r="B37" s="192" t="s">
        <v>1906</v>
      </c>
      <c r="C37" s="193"/>
      <c r="D37" s="193"/>
      <c r="E37" s="290" t="s">
        <v>4330</v>
      </c>
      <c r="F37" s="17"/>
      <c r="G37" s="17"/>
      <c r="H37" s="191"/>
      <c r="I37" s="190"/>
    </row>
    <row r="38" spans="1:9" ht="26.4" hidden="1" x14ac:dyDescent="0.25">
      <c r="A38" s="192"/>
      <c r="B38" s="192"/>
      <c r="C38" s="193" t="s">
        <v>37</v>
      </c>
      <c r="D38" s="193"/>
      <c r="E38" s="290" t="s">
        <v>4776</v>
      </c>
      <c r="F38" s="17" t="s">
        <v>124</v>
      </c>
      <c r="G38" s="161"/>
      <c r="H38" s="187"/>
      <c r="I38" s="89">
        <f>G38*H38</f>
        <v>0</v>
      </c>
    </row>
    <row r="39" spans="1:9" ht="26.4" hidden="1" x14ac:dyDescent="0.25">
      <c r="A39" s="192"/>
      <c r="B39" s="192"/>
      <c r="C39" s="193" t="s">
        <v>39</v>
      </c>
      <c r="D39" s="193"/>
      <c r="E39" s="290" t="s">
        <v>4777</v>
      </c>
      <c r="F39" s="17" t="s">
        <v>124</v>
      </c>
      <c r="G39" s="161"/>
      <c r="H39" s="187"/>
      <c r="I39" s="89">
        <f>G39*H39</f>
        <v>0</v>
      </c>
    </row>
    <row r="40" spans="1:9" ht="39.6" hidden="1" x14ac:dyDescent="0.25">
      <c r="A40" s="192"/>
      <c r="B40" s="192"/>
      <c r="C40" s="193" t="s">
        <v>59</v>
      </c>
      <c r="D40" s="193"/>
      <c r="E40" s="290" t="s">
        <v>4778</v>
      </c>
      <c r="F40" s="17" t="s">
        <v>124</v>
      </c>
      <c r="G40" s="161"/>
      <c r="H40" s="187"/>
      <c r="I40" s="89">
        <f>G40*H40</f>
        <v>0</v>
      </c>
    </row>
    <row r="41" spans="1:9" ht="26.4" hidden="1" x14ac:dyDescent="0.25">
      <c r="A41" s="192"/>
      <c r="B41" s="192"/>
      <c r="C41" s="193" t="s">
        <v>42</v>
      </c>
      <c r="D41" s="193"/>
      <c r="E41" s="290" t="s">
        <v>4779</v>
      </c>
      <c r="F41" s="17" t="s">
        <v>124</v>
      </c>
      <c r="G41" s="161"/>
      <c r="H41" s="187"/>
      <c r="I41" s="89">
        <f>G41*H41</f>
        <v>0</v>
      </c>
    </row>
    <row r="42" spans="1:9" ht="26.4" hidden="1" x14ac:dyDescent="0.25">
      <c r="A42" s="192"/>
      <c r="B42" s="192" t="s">
        <v>1907</v>
      </c>
      <c r="C42" s="193"/>
      <c r="D42" s="193"/>
      <c r="E42" s="290" t="s">
        <v>4331</v>
      </c>
      <c r="F42" s="17"/>
      <c r="G42" s="17"/>
      <c r="H42" s="191"/>
      <c r="I42" s="190"/>
    </row>
    <row r="43" spans="1:9" ht="26.4" hidden="1" x14ac:dyDescent="0.25">
      <c r="A43" s="192"/>
      <c r="B43" s="192"/>
      <c r="C43" s="193" t="s">
        <v>37</v>
      </c>
      <c r="D43" s="193"/>
      <c r="E43" s="290" t="s">
        <v>4776</v>
      </c>
      <c r="F43" s="17" t="s">
        <v>124</v>
      </c>
      <c r="G43" s="161"/>
      <c r="H43" s="187"/>
      <c r="I43" s="89">
        <f>G43*H43</f>
        <v>0</v>
      </c>
    </row>
    <row r="44" spans="1:9" ht="26.4" hidden="1" x14ac:dyDescent="0.25">
      <c r="A44" s="192"/>
      <c r="B44" s="192"/>
      <c r="C44" s="193" t="s">
        <v>39</v>
      </c>
      <c r="D44" s="193"/>
      <c r="E44" s="290" t="s">
        <v>4777</v>
      </c>
      <c r="F44" s="17" t="s">
        <v>124</v>
      </c>
      <c r="G44" s="161"/>
      <c r="H44" s="187"/>
      <c r="I44" s="89">
        <f>G44*H44</f>
        <v>0</v>
      </c>
    </row>
    <row r="45" spans="1:9" ht="39.6" hidden="1" x14ac:dyDescent="0.25">
      <c r="A45" s="192"/>
      <c r="B45" s="192"/>
      <c r="C45" s="193" t="s">
        <v>59</v>
      </c>
      <c r="D45" s="193"/>
      <c r="E45" s="290" t="s">
        <v>4780</v>
      </c>
      <c r="F45" s="17" t="s">
        <v>124</v>
      </c>
      <c r="G45" s="161"/>
      <c r="H45" s="187"/>
      <c r="I45" s="89">
        <f>G45*H45</f>
        <v>0</v>
      </c>
    </row>
    <row r="46" spans="1:9" ht="26.4" hidden="1" x14ac:dyDescent="0.25">
      <c r="A46" s="192"/>
      <c r="B46" s="192"/>
      <c r="C46" s="193" t="s">
        <v>42</v>
      </c>
      <c r="D46" s="193"/>
      <c r="E46" s="290" t="s">
        <v>4779</v>
      </c>
      <c r="F46" s="17" t="s">
        <v>124</v>
      </c>
      <c r="G46" s="161"/>
      <c r="H46" s="187"/>
      <c r="I46" s="89">
        <f>G46*H46</f>
        <v>0</v>
      </c>
    </row>
    <row r="47" spans="1:9" ht="26.4" hidden="1" x14ac:dyDescent="0.25">
      <c r="A47" s="192"/>
      <c r="B47" s="192" t="s">
        <v>1908</v>
      </c>
      <c r="C47" s="193"/>
      <c r="D47" s="193"/>
      <c r="E47" s="290" t="s">
        <v>4332</v>
      </c>
      <c r="F47" s="17"/>
      <c r="G47" s="17"/>
      <c r="H47" s="191"/>
      <c r="I47" s="190"/>
    </row>
    <row r="48" spans="1:9" ht="26.4" hidden="1" x14ac:dyDescent="0.25">
      <c r="A48" s="192"/>
      <c r="B48" s="192"/>
      <c r="C48" s="193" t="s">
        <v>37</v>
      </c>
      <c r="D48" s="193"/>
      <c r="E48" s="290" t="s">
        <v>4776</v>
      </c>
      <c r="F48" s="17" t="s">
        <v>124</v>
      </c>
      <c r="G48" s="161"/>
      <c r="H48" s="187"/>
      <c r="I48" s="89">
        <f>G48*H48</f>
        <v>0</v>
      </c>
    </row>
    <row r="49" spans="1:9" ht="26.4" hidden="1" x14ac:dyDescent="0.25">
      <c r="A49" s="192"/>
      <c r="B49" s="192"/>
      <c r="C49" s="193" t="s">
        <v>39</v>
      </c>
      <c r="D49" s="193"/>
      <c r="E49" s="290" t="s">
        <v>4777</v>
      </c>
      <c r="F49" s="17" t="s">
        <v>124</v>
      </c>
      <c r="G49" s="161"/>
      <c r="H49" s="187"/>
      <c r="I49" s="89">
        <f>G49*H49</f>
        <v>0</v>
      </c>
    </row>
    <row r="50" spans="1:9" ht="39.6" hidden="1" x14ac:dyDescent="0.25">
      <c r="A50" s="192"/>
      <c r="B50" s="192"/>
      <c r="C50" s="193" t="s">
        <v>59</v>
      </c>
      <c r="D50" s="193"/>
      <c r="E50" s="290" t="s">
        <v>4778</v>
      </c>
      <c r="F50" s="17" t="s">
        <v>124</v>
      </c>
      <c r="G50" s="161"/>
      <c r="H50" s="187"/>
      <c r="I50" s="89">
        <f>G50*H50</f>
        <v>0</v>
      </c>
    </row>
    <row r="51" spans="1:9" ht="26.4" hidden="1" x14ac:dyDescent="0.25">
      <c r="A51" s="192"/>
      <c r="B51" s="192"/>
      <c r="C51" s="193" t="s">
        <v>42</v>
      </c>
      <c r="D51" s="193"/>
      <c r="E51" s="290" t="s">
        <v>4779</v>
      </c>
      <c r="F51" s="17" t="s">
        <v>124</v>
      </c>
      <c r="G51" s="161"/>
      <c r="H51" s="187"/>
      <c r="I51" s="89">
        <f>G51*H51</f>
        <v>0</v>
      </c>
    </row>
    <row r="52" spans="1:9" ht="39.6" x14ac:dyDescent="0.25">
      <c r="A52" s="192" t="s">
        <v>1910</v>
      </c>
      <c r="B52" s="192"/>
      <c r="C52" s="193"/>
      <c r="D52" s="193"/>
      <c r="E52" s="157" t="s">
        <v>4781</v>
      </c>
      <c r="F52" s="120"/>
      <c r="G52" s="17"/>
      <c r="H52" s="191"/>
      <c r="I52" s="190"/>
    </row>
    <row r="53" spans="1:9" ht="26.4" x14ac:dyDescent="0.25">
      <c r="A53" s="192"/>
      <c r="B53" s="192" t="s">
        <v>1911</v>
      </c>
      <c r="C53" s="193"/>
      <c r="D53" s="193"/>
      <c r="E53" s="158" t="s">
        <v>4333</v>
      </c>
      <c r="F53" s="120"/>
      <c r="G53" s="17"/>
      <c r="H53" s="191"/>
      <c r="I53" s="190"/>
    </row>
    <row r="54" spans="1:9" ht="26.4" hidden="1" x14ac:dyDescent="0.25">
      <c r="A54" s="192"/>
      <c r="B54" s="192"/>
      <c r="C54" s="193" t="s">
        <v>37</v>
      </c>
      <c r="D54" s="193"/>
      <c r="E54" s="290" t="s">
        <v>4776</v>
      </c>
      <c r="F54" s="17" t="s">
        <v>124</v>
      </c>
      <c r="G54" s="161"/>
      <c r="H54" s="187"/>
      <c r="I54" s="89">
        <f>G54*H54</f>
        <v>0</v>
      </c>
    </row>
    <row r="55" spans="1:9" ht="26.4" hidden="1" x14ac:dyDescent="0.25">
      <c r="A55" s="192"/>
      <c r="B55" s="192"/>
      <c r="C55" s="193" t="s">
        <v>39</v>
      </c>
      <c r="D55" s="193"/>
      <c r="E55" s="290" t="s">
        <v>4777</v>
      </c>
      <c r="F55" s="17" t="s">
        <v>124</v>
      </c>
      <c r="G55" s="161"/>
      <c r="H55" s="187"/>
      <c r="I55" s="89">
        <f>G55*H55</f>
        <v>0</v>
      </c>
    </row>
    <row r="56" spans="1:9" ht="39.6" hidden="1" x14ac:dyDescent="0.25">
      <c r="A56" s="192"/>
      <c r="B56" s="192"/>
      <c r="C56" s="193" t="s">
        <v>59</v>
      </c>
      <c r="D56" s="193"/>
      <c r="E56" s="290" t="s">
        <v>4778</v>
      </c>
      <c r="F56" s="17" t="s">
        <v>124</v>
      </c>
      <c r="G56" s="161"/>
      <c r="H56" s="187"/>
      <c r="I56" s="89">
        <f>G56*H56</f>
        <v>0</v>
      </c>
    </row>
    <row r="57" spans="1:9" ht="26.4" x14ac:dyDescent="0.25">
      <c r="A57" s="192"/>
      <c r="B57" s="192"/>
      <c r="C57" s="193" t="s">
        <v>42</v>
      </c>
      <c r="D57" s="193"/>
      <c r="E57" s="290" t="s">
        <v>4779</v>
      </c>
      <c r="F57" s="17"/>
      <c r="G57" s="161"/>
      <c r="H57" s="187"/>
      <c r="I57" s="89"/>
    </row>
    <row r="58" spans="1:9" ht="15.6" x14ac:dyDescent="0.25">
      <c r="A58" s="192"/>
      <c r="B58" s="192"/>
      <c r="C58" s="193"/>
      <c r="D58" s="193" t="s">
        <v>6563</v>
      </c>
      <c r="E58" s="290" t="s">
        <v>6565</v>
      </c>
      <c r="F58" s="17" t="s">
        <v>124</v>
      </c>
      <c r="G58" s="161"/>
      <c r="H58" s="187"/>
      <c r="I58" s="89">
        <f t="shared" ref="I58:I59" si="2">G58*H58</f>
        <v>0</v>
      </c>
    </row>
    <row r="59" spans="1:9" ht="15.6" x14ac:dyDescent="0.25">
      <c r="A59" s="192"/>
      <c r="B59" s="192"/>
      <c r="C59" s="193"/>
      <c r="D59" s="193" t="s">
        <v>6564</v>
      </c>
      <c r="E59" s="290" t="s">
        <v>6566</v>
      </c>
      <c r="F59" s="17" t="s">
        <v>124</v>
      </c>
      <c r="G59" s="161"/>
      <c r="H59" s="187"/>
      <c r="I59" s="89">
        <f t="shared" si="2"/>
        <v>0</v>
      </c>
    </row>
    <row r="60" spans="1:9" ht="26.4" hidden="1" x14ac:dyDescent="0.25">
      <c r="A60" s="192"/>
      <c r="B60" s="192" t="s">
        <v>1912</v>
      </c>
      <c r="C60" s="193"/>
      <c r="D60" s="193"/>
      <c r="E60" s="290" t="s">
        <v>4334</v>
      </c>
      <c r="F60" s="120"/>
      <c r="G60" s="17"/>
      <c r="H60" s="191"/>
      <c r="I60" s="190"/>
    </row>
    <row r="61" spans="1:9" ht="26.4" hidden="1" x14ac:dyDescent="0.25">
      <c r="A61" s="192"/>
      <c r="B61" s="192"/>
      <c r="C61" s="193" t="s">
        <v>37</v>
      </c>
      <c r="D61" s="193"/>
      <c r="E61" s="290" t="s">
        <v>4776</v>
      </c>
      <c r="F61" s="17" t="s">
        <v>124</v>
      </c>
      <c r="G61" s="161"/>
      <c r="H61" s="187"/>
      <c r="I61" s="89">
        <f>G61*H61</f>
        <v>0</v>
      </c>
    </row>
    <row r="62" spans="1:9" ht="26.4" hidden="1" x14ac:dyDescent="0.25">
      <c r="A62" s="192"/>
      <c r="B62" s="192"/>
      <c r="C62" s="193" t="s">
        <v>39</v>
      </c>
      <c r="D62" s="193"/>
      <c r="E62" s="290" t="s">
        <v>4777</v>
      </c>
      <c r="F62" s="17" t="s">
        <v>124</v>
      </c>
      <c r="G62" s="161"/>
      <c r="H62" s="187"/>
      <c r="I62" s="89">
        <f>G62*H62</f>
        <v>0</v>
      </c>
    </row>
    <row r="63" spans="1:9" ht="39.6" hidden="1" x14ac:dyDescent="0.25">
      <c r="A63" s="192"/>
      <c r="B63" s="192"/>
      <c r="C63" s="193" t="s">
        <v>59</v>
      </c>
      <c r="D63" s="193"/>
      <c r="E63" s="290" t="s">
        <v>4778</v>
      </c>
      <c r="F63" s="17" t="s">
        <v>124</v>
      </c>
      <c r="G63" s="161"/>
      <c r="H63" s="187"/>
      <c r="I63" s="89">
        <f>G63*H63</f>
        <v>0</v>
      </c>
    </row>
    <row r="64" spans="1:9" ht="26.4" hidden="1" x14ac:dyDescent="0.25">
      <c r="A64" s="192"/>
      <c r="B64" s="192"/>
      <c r="C64" s="193" t="s">
        <v>42</v>
      </c>
      <c r="D64" s="193"/>
      <c r="E64" s="290" t="s">
        <v>4779</v>
      </c>
      <c r="F64" s="17" t="s">
        <v>124</v>
      </c>
      <c r="G64" s="161"/>
      <c r="H64" s="187"/>
      <c r="I64" s="89">
        <f>G64*H64</f>
        <v>0</v>
      </c>
    </row>
    <row r="65" spans="1:9" ht="26.4" hidden="1" x14ac:dyDescent="0.25">
      <c r="A65" s="192"/>
      <c r="B65" s="192" t="s">
        <v>1913</v>
      </c>
      <c r="C65" s="193"/>
      <c r="D65" s="193"/>
      <c r="E65" s="158" t="s">
        <v>4335</v>
      </c>
      <c r="F65" s="120"/>
      <c r="G65" s="17"/>
      <c r="H65" s="191"/>
      <c r="I65" s="190"/>
    </row>
    <row r="66" spans="1:9" ht="26.4" hidden="1" x14ac:dyDescent="0.25">
      <c r="A66" s="192"/>
      <c r="B66" s="192"/>
      <c r="C66" s="193" t="s">
        <v>37</v>
      </c>
      <c r="D66" s="193"/>
      <c r="E66" s="290" t="s">
        <v>4776</v>
      </c>
      <c r="F66" s="17" t="s">
        <v>124</v>
      </c>
      <c r="G66" s="161"/>
      <c r="H66" s="187"/>
      <c r="I66" s="89">
        <f>G66*H66</f>
        <v>0</v>
      </c>
    </row>
    <row r="67" spans="1:9" ht="26.4" hidden="1" x14ac:dyDescent="0.25">
      <c r="A67" s="192"/>
      <c r="B67" s="192"/>
      <c r="C67" s="193" t="s">
        <v>39</v>
      </c>
      <c r="D67" s="193"/>
      <c r="E67" s="290" t="s">
        <v>4777</v>
      </c>
      <c r="F67" s="17" t="s">
        <v>124</v>
      </c>
      <c r="G67" s="161"/>
      <c r="H67" s="187"/>
      <c r="I67" s="89">
        <f>G67*H67</f>
        <v>0</v>
      </c>
    </row>
    <row r="68" spans="1:9" ht="39.6" hidden="1" x14ac:dyDescent="0.25">
      <c r="A68" s="192"/>
      <c r="B68" s="192"/>
      <c r="C68" s="193" t="s">
        <v>59</v>
      </c>
      <c r="D68" s="193"/>
      <c r="E68" s="290" t="s">
        <v>4780</v>
      </c>
      <c r="F68" s="17" t="s">
        <v>124</v>
      </c>
      <c r="G68" s="161"/>
      <c r="H68" s="187"/>
      <c r="I68" s="89">
        <f>G68*H68</f>
        <v>0</v>
      </c>
    </row>
    <row r="69" spans="1:9" ht="26.4" hidden="1" x14ac:dyDescent="0.25">
      <c r="A69" s="192"/>
      <c r="B69" s="192"/>
      <c r="C69" s="193" t="s">
        <v>42</v>
      </c>
      <c r="D69" s="193"/>
      <c r="E69" s="290" t="s">
        <v>4779</v>
      </c>
      <c r="F69" s="17" t="s">
        <v>124</v>
      </c>
      <c r="G69" s="161"/>
      <c r="H69" s="187"/>
      <c r="I69" s="89">
        <f>G69*H69</f>
        <v>0</v>
      </c>
    </row>
    <row r="70" spans="1:9" ht="39.6" hidden="1" x14ac:dyDescent="0.25">
      <c r="A70" s="192" t="s">
        <v>1914</v>
      </c>
      <c r="B70" s="192"/>
      <c r="C70" s="193"/>
      <c r="D70" s="193"/>
      <c r="E70" s="291" t="s">
        <v>4782</v>
      </c>
      <c r="F70" s="17"/>
      <c r="G70" s="17"/>
      <c r="H70" s="191"/>
      <c r="I70" s="190"/>
    </row>
    <row r="71" spans="1:9" ht="26.4" hidden="1" x14ac:dyDescent="0.25">
      <c r="A71" s="192"/>
      <c r="B71" s="192" t="s">
        <v>1915</v>
      </c>
      <c r="C71" s="193"/>
      <c r="D71" s="193"/>
      <c r="E71" s="158" t="s">
        <v>4336</v>
      </c>
      <c r="F71" s="120"/>
      <c r="G71" s="17"/>
      <c r="H71" s="191"/>
      <c r="I71" s="190"/>
    </row>
    <row r="72" spans="1:9" ht="26.4" hidden="1" x14ac:dyDescent="0.25">
      <c r="A72" s="192"/>
      <c r="B72" s="192"/>
      <c r="C72" s="193" t="s">
        <v>37</v>
      </c>
      <c r="D72" s="193"/>
      <c r="E72" s="290" t="s">
        <v>4776</v>
      </c>
      <c r="F72" s="17" t="s">
        <v>124</v>
      </c>
      <c r="G72" s="161"/>
      <c r="H72" s="187"/>
      <c r="I72" s="89">
        <f>G72*H72</f>
        <v>0</v>
      </c>
    </row>
    <row r="73" spans="1:9" ht="26.4" hidden="1" x14ac:dyDescent="0.25">
      <c r="A73" s="192"/>
      <c r="B73" s="192"/>
      <c r="C73" s="193" t="s">
        <v>39</v>
      </c>
      <c r="D73" s="193"/>
      <c r="E73" s="290" t="s">
        <v>4777</v>
      </c>
      <c r="F73" s="17" t="s">
        <v>124</v>
      </c>
      <c r="G73" s="161"/>
      <c r="H73" s="187"/>
      <c r="I73" s="89">
        <f>G73*H73</f>
        <v>0</v>
      </c>
    </row>
    <row r="74" spans="1:9" ht="39.6" hidden="1" x14ac:dyDescent="0.25">
      <c r="A74" s="192"/>
      <c r="B74" s="192"/>
      <c r="C74" s="193" t="s">
        <v>59</v>
      </c>
      <c r="D74" s="193"/>
      <c r="E74" s="290" t="s">
        <v>4778</v>
      </c>
      <c r="F74" s="17" t="s">
        <v>124</v>
      </c>
      <c r="G74" s="161"/>
      <c r="H74" s="187"/>
      <c r="I74" s="89">
        <f>G74*H74</f>
        <v>0</v>
      </c>
    </row>
    <row r="75" spans="1:9" ht="26.4" hidden="1" x14ac:dyDescent="0.25">
      <c r="A75" s="192"/>
      <c r="B75" s="192"/>
      <c r="C75" s="193" t="s">
        <v>42</v>
      </c>
      <c r="D75" s="193"/>
      <c r="E75" s="290" t="s">
        <v>4779</v>
      </c>
      <c r="F75" s="17" t="s">
        <v>124</v>
      </c>
      <c r="G75" s="161"/>
      <c r="H75" s="187"/>
      <c r="I75" s="89">
        <f>G75*H75</f>
        <v>0</v>
      </c>
    </row>
    <row r="76" spans="1:9" ht="26.4" hidden="1" x14ac:dyDescent="0.25">
      <c r="A76" s="192"/>
      <c r="B76" s="192" t="s">
        <v>1916</v>
      </c>
      <c r="C76" s="193"/>
      <c r="D76" s="193"/>
      <c r="E76" s="290" t="s">
        <v>4337</v>
      </c>
      <c r="F76" s="27"/>
      <c r="G76" s="17"/>
      <c r="H76" s="191"/>
      <c r="I76" s="190"/>
    </row>
    <row r="77" spans="1:9" ht="26.4" hidden="1" x14ac:dyDescent="0.25">
      <c r="A77" s="192"/>
      <c r="B77" s="192"/>
      <c r="C77" s="193" t="s">
        <v>37</v>
      </c>
      <c r="D77" s="193"/>
      <c r="E77" s="290" t="s">
        <v>4776</v>
      </c>
      <c r="F77" s="17" t="s">
        <v>124</v>
      </c>
      <c r="G77" s="161"/>
      <c r="H77" s="187"/>
      <c r="I77" s="89">
        <f>G77*H77</f>
        <v>0</v>
      </c>
    </row>
    <row r="78" spans="1:9" ht="26.4" hidden="1" x14ac:dyDescent="0.25">
      <c r="A78" s="192"/>
      <c r="B78" s="192"/>
      <c r="C78" s="193" t="s">
        <v>39</v>
      </c>
      <c r="D78" s="193"/>
      <c r="E78" s="290" t="s">
        <v>4777</v>
      </c>
      <c r="F78" s="17" t="s">
        <v>124</v>
      </c>
      <c r="G78" s="161"/>
      <c r="H78" s="187"/>
      <c r="I78" s="89">
        <f>G78*H78</f>
        <v>0</v>
      </c>
    </row>
    <row r="79" spans="1:9" ht="39.6" hidden="1" x14ac:dyDescent="0.25">
      <c r="A79" s="192"/>
      <c r="B79" s="192"/>
      <c r="C79" s="193" t="s">
        <v>59</v>
      </c>
      <c r="D79" s="193"/>
      <c r="E79" s="290" t="s">
        <v>4783</v>
      </c>
      <c r="F79" s="17" t="s">
        <v>124</v>
      </c>
      <c r="G79" s="161"/>
      <c r="H79" s="187"/>
      <c r="I79" s="89">
        <f>G79*H79</f>
        <v>0</v>
      </c>
    </row>
    <row r="80" spans="1:9" ht="26.4" hidden="1" x14ac:dyDescent="0.25">
      <c r="A80" s="192"/>
      <c r="B80" s="192"/>
      <c r="C80" s="193" t="s">
        <v>42</v>
      </c>
      <c r="D80" s="193"/>
      <c r="E80" s="290" t="s">
        <v>4779</v>
      </c>
      <c r="F80" s="17" t="s">
        <v>124</v>
      </c>
      <c r="G80" s="161"/>
      <c r="H80" s="187"/>
      <c r="I80" s="89">
        <f>G80*H80</f>
        <v>0</v>
      </c>
    </row>
    <row r="81" spans="1:9" ht="26.4" hidden="1" x14ac:dyDescent="0.25">
      <c r="A81" s="192"/>
      <c r="B81" s="192" t="s">
        <v>1917</v>
      </c>
      <c r="C81" s="193"/>
      <c r="D81" s="193"/>
      <c r="E81" s="290" t="s">
        <v>4338</v>
      </c>
      <c r="F81" s="27"/>
      <c r="G81" s="17"/>
      <c r="H81" s="191"/>
      <c r="I81" s="190"/>
    </row>
    <row r="82" spans="1:9" ht="26.4" hidden="1" x14ac:dyDescent="0.25">
      <c r="A82" s="192"/>
      <c r="B82" s="192"/>
      <c r="C82" s="193" t="s">
        <v>37</v>
      </c>
      <c r="D82" s="193"/>
      <c r="E82" s="290" t="s">
        <v>4776</v>
      </c>
      <c r="F82" s="17" t="s">
        <v>124</v>
      </c>
      <c r="G82" s="161"/>
      <c r="H82" s="187"/>
      <c r="I82" s="89">
        <f>G82*H82</f>
        <v>0</v>
      </c>
    </row>
    <row r="83" spans="1:9" ht="26.4" hidden="1" x14ac:dyDescent="0.25">
      <c r="A83" s="192"/>
      <c r="B83" s="192"/>
      <c r="C83" s="193" t="s">
        <v>39</v>
      </c>
      <c r="D83" s="193"/>
      <c r="E83" s="290" t="s">
        <v>4777</v>
      </c>
      <c r="F83" s="17" t="s">
        <v>124</v>
      </c>
      <c r="G83" s="161"/>
      <c r="H83" s="187"/>
      <c r="I83" s="89">
        <f>G83*H83</f>
        <v>0</v>
      </c>
    </row>
    <row r="84" spans="1:9" ht="39.6" hidden="1" x14ac:dyDescent="0.25">
      <c r="A84" s="192"/>
      <c r="B84" s="192"/>
      <c r="C84" s="193" t="s">
        <v>59</v>
      </c>
      <c r="D84" s="193"/>
      <c r="E84" s="290" t="s">
        <v>4778</v>
      </c>
      <c r="F84" s="17" t="s">
        <v>124</v>
      </c>
      <c r="G84" s="161"/>
      <c r="H84" s="187"/>
      <c r="I84" s="89">
        <f>G84*H84</f>
        <v>0</v>
      </c>
    </row>
    <row r="85" spans="1:9" ht="26.4" hidden="1" x14ac:dyDescent="0.25">
      <c r="A85" s="192"/>
      <c r="B85" s="192"/>
      <c r="C85" s="193" t="s">
        <v>42</v>
      </c>
      <c r="D85" s="193"/>
      <c r="E85" s="290" t="s">
        <v>4779</v>
      </c>
      <c r="F85" s="17" t="s">
        <v>124</v>
      </c>
      <c r="G85" s="161"/>
      <c r="H85" s="187"/>
      <c r="I85" s="89">
        <f>G85*H85</f>
        <v>0</v>
      </c>
    </row>
    <row r="86" spans="1:9" ht="39.6" hidden="1" x14ac:dyDescent="0.25">
      <c r="A86" s="192" t="s">
        <v>1918</v>
      </c>
      <c r="B86" s="192"/>
      <c r="C86" s="193"/>
      <c r="D86" s="193"/>
      <c r="E86" s="157" t="s">
        <v>4784</v>
      </c>
      <c r="F86" s="27"/>
      <c r="G86" s="17"/>
      <c r="H86" s="191"/>
      <c r="I86" s="190"/>
    </row>
    <row r="87" spans="1:9" ht="26.4" hidden="1" x14ac:dyDescent="0.25">
      <c r="A87" s="192"/>
      <c r="B87" s="192" t="s">
        <v>1919</v>
      </c>
      <c r="C87" s="193"/>
      <c r="D87" s="193"/>
      <c r="E87" s="290" t="s">
        <v>4330</v>
      </c>
      <c r="F87" s="27"/>
      <c r="G87" s="17"/>
      <c r="H87" s="191"/>
      <c r="I87" s="190"/>
    </row>
    <row r="88" spans="1:9" ht="26.4" hidden="1" x14ac:dyDescent="0.25">
      <c r="A88" s="192"/>
      <c r="B88" s="192"/>
      <c r="C88" s="193" t="s">
        <v>37</v>
      </c>
      <c r="D88" s="193"/>
      <c r="E88" s="290" t="s">
        <v>4776</v>
      </c>
      <c r="F88" s="17" t="s">
        <v>124</v>
      </c>
      <c r="G88" s="161"/>
      <c r="H88" s="187"/>
      <c r="I88" s="89">
        <f>G88*H88</f>
        <v>0</v>
      </c>
    </row>
    <row r="89" spans="1:9" ht="26.4" hidden="1" x14ac:dyDescent="0.25">
      <c r="A89" s="192"/>
      <c r="B89" s="192"/>
      <c r="C89" s="193" t="s">
        <v>39</v>
      </c>
      <c r="D89" s="193"/>
      <c r="E89" s="290" t="s">
        <v>4777</v>
      </c>
      <c r="F89" s="17" t="s">
        <v>124</v>
      </c>
      <c r="G89" s="161"/>
      <c r="H89" s="187"/>
      <c r="I89" s="89">
        <f>G89*H89</f>
        <v>0</v>
      </c>
    </row>
    <row r="90" spans="1:9" ht="39.6" hidden="1" x14ac:dyDescent="0.25">
      <c r="A90" s="192"/>
      <c r="B90" s="192"/>
      <c r="C90" s="193" t="s">
        <v>59</v>
      </c>
      <c r="D90" s="193"/>
      <c r="E90" s="290" t="s">
        <v>4778</v>
      </c>
      <c r="F90" s="17" t="s">
        <v>124</v>
      </c>
      <c r="G90" s="161"/>
      <c r="H90" s="187"/>
      <c r="I90" s="89">
        <f>G90*H90</f>
        <v>0</v>
      </c>
    </row>
    <row r="91" spans="1:9" ht="26.4" hidden="1" x14ac:dyDescent="0.25">
      <c r="A91" s="192"/>
      <c r="B91" s="192"/>
      <c r="C91" s="193" t="s">
        <v>42</v>
      </c>
      <c r="D91" s="193"/>
      <c r="E91" s="290" t="s">
        <v>4779</v>
      </c>
      <c r="F91" s="17" t="s">
        <v>124</v>
      </c>
      <c r="G91" s="161"/>
      <c r="H91" s="187"/>
      <c r="I91" s="89">
        <f>G91*H91</f>
        <v>0</v>
      </c>
    </row>
    <row r="92" spans="1:9" ht="26.4" hidden="1" x14ac:dyDescent="0.25">
      <c r="A92" s="192"/>
      <c r="B92" s="192" t="s">
        <v>1920</v>
      </c>
      <c r="C92" s="193"/>
      <c r="D92" s="193"/>
      <c r="E92" s="290" t="s">
        <v>4331</v>
      </c>
      <c r="F92" s="27"/>
      <c r="G92" s="17"/>
      <c r="H92" s="191"/>
      <c r="I92" s="190"/>
    </row>
    <row r="93" spans="1:9" ht="26.4" hidden="1" x14ac:dyDescent="0.25">
      <c r="A93" s="192"/>
      <c r="B93" s="192"/>
      <c r="C93" s="193" t="s">
        <v>37</v>
      </c>
      <c r="D93" s="193"/>
      <c r="E93" s="290" t="s">
        <v>4776</v>
      </c>
      <c r="F93" s="17" t="s">
        <v>124</v>
      </c>
      <c r="G93" s="161"/>
      <c r="H93" s="187"/>
      <c r="I93" s="89">
        <f>G93*H93</f>
        <v>0</v>
      </c>
    </row>
    <row r="94" spans="1:9" ht="26.4" hidden="1" x14ac:dyDescent="0.25">
      <c r="A94" s="192"/>
      <c r="B94" s="192"/>
      <c r="C94" s="193" t="s">
        <v>39</v>
      </c>
      <c r="D94" s="193"/>
      <c r="E94" s="290" t="s">
        <v>4777</v>
      </c>
      <c r="F94" s="17" t="s">
        <v>124</v>
      </c>
      <c r="G94" s="161"/>
      <c r="H94" s="187"/>
      <c r="I94" s="89">
        <f>G94*H94</f>
        <v>0</v>
      </c>
    </row>
    <row r="95" spans="1:9" ht="39.6" hidden="1" x14ac:dyDescent="0.25">
      <c r="A95" s="192"/>
      <c r="B95" s="192"/>
      <c r="C95" s="193" t="s">
        <v>59</v>
      </c>
      <c r="D95" s="193"/>
      <c r="E95" s="290" t="s">
        <v>4778</v>
      </c>
      <c r="F95" s="17" t="s">
        <v>124</v>
      </c>
      <c r="G95" s="161"/>
      <c r="H95" s="187"/>
      <c r="I95" s="89">
        <f>G95*H95</f>
        <v>0</v>
      </c>
    </row>
    <row r="96" spans="1:9" ht="26.4" hidden="1" x14ac:dyDescent="0.25">
      <c r="A96" s="192"/>
      <c r="B96" s="192"/>
      <c r="C96" s="193" t="s">
        <v>42</v>
      </c>
      <c r="D96" s="193"/>
      <c r="E96" s="290" t="s">
        <v>4779</v>
      </c>
      <c r="F96" s="17" t="s">
        <v>124</v>
      </c>
      <c r="G96" s="161"/>
      <c r="H96" s="187"/>
      <c r="I96" s="89">
        <f>G96*H96</f>
        <v>0</v>
      </c>
    </row>
    <row r="97" spans="1:9" ht="26.4" hidden="1" x14ac:dyDescent="0.25">
      <c r="A97" s="192"/>
      <c r="B97" s="192" t="s">
        <v>1921</v>
      </c>
      <c r="C97" s="193"/>
      <c r="D97" s="193"/>
      <c r="E97" s="290" t="s">
        <v>4332</v>
      </c>
      <c r="F97" s="27"/>
      <c r="G97" s="17"/>
      <c r="H97" s="191"/>
      <c r="I97" s="190"/>
    </row>
    <row r="98" spans="1:9" ht="26.4" hidden="1" x14ac:dyDescent="0.25">
      <c r="A98" s="192"/>
      <c r="B98" s="192"/>
      <c r="C98" s="193" t="s">
        <v>37</v>
      </c>
      <c r="D98" s="193"/>
      <c r="E98" s="290" t="s">
        <v>4776</v>
      </c>
      <c r="F98" s="17" t="s">
        <v>124</v>
      </c>
      <c r="G98" s="161"/>
      <c r="H98" s="187"/>
      <c r="I98" s="89">
        <f>G98*H98</f>
        <v>0</v>
      </c>
    </row>
    <row r="99" spans="1:9" ht="26.4" hidden="1" x14ac:dyDescent="0.25">
      <c r="A99" s="192"/>
      <c r="B99" s="192"/>
      <c r="C99" s="193" t="s">
        <v>39</v>
      </c>
      <c r="D99" s="193"/>
      <c r="E99" s="290" t="s">
        <v>4777</v>
      </c>
      <c r="F99" s="17" t="s">
        <v>124</v>
      </c>
      <c r="G99" s="161"/>
      <c r="H99" s="187"/>
      <c r="I99" s="89">
        <f>G99*H99</f>
        <v>0</v>
      </c>
    </row>
    <row r="100" spans="1:9" ht="39.6" hidden="1" x14ac:dyDescent="0.25">
      <c r="A100" s="192"/>
      <c r="B100" s="192"/>
      <c r="C100" s="193" t="s">
        <v>59</v>
      </c>
      <c r="D100" s="193"/>
      <c r="E100" s="290" t="s">
        <v>4778</v>
      </c>
      <c r="F100" s="17" t="s">
        <v>124</v>
      </c>
      <c r="G100" s="161"/>
      <c r="H100" s="187"/>
      <c r="I100" s="89">
        <f>G100*H100</f>
        <v>0</v>
      </c>
    </row>
    <row r="101" spans="1:9" ht="26.4" hidden="1" x14ac:dyDescent="0.25">
      <c r="A101" s="192"/>
      <c r="B101" s="192"/>
      <c r="C101" s="193" t="s">
        <v>42</v>
      </c>
      <c r="D101" s="193"/>
      <c r="E101" s="290" t="s">
        <v>4779</v>
      </c>
      <c r="F101" s="17" t="s">
        <v>124</v>
      </c>
      <c r="G101" s="161"/>
      <c r="H101" s="187"/>
      <c r="I101" s="89">
        <f>G101*H101</f>
        <v>0</v>
      </c>
    </row>
    <row r="102" spans="1:9" ht="39.6" hidden="1" x14ac:dyDescent="0.25">
      <c r="A102" s="192" t="s">
        <v>1922</v>
      </c>
      <c r="B102" s="192"/>
      <c r="C102" s="193"/>
      <c r="D102" s="193"/>
      <c r="E102" s="291" t="s">
        <v>4786</v>
      </c>
      <c r="F102" s="17"/>
      <c r="G102" s="17"/>
      <c r="H102" s="191"/>
      <c r="I102" s="190"/>
    </row>
    <row r="103" spans="1:9" ht="26.4" hidden="1" x14ac:dyDescent="0.25">
      <c r="A103" s="192"/>
      <c r="B103" s="192" t="s">
        <v>1923</v>
      </c>
      <c r="C103" s="193"/>
      <c r="D103" s="193"/>
      <c r="E103" s="290" t="s">
        <v>4333</v>
      </c>
      <c r="F103" s="120"/>
      <c r="G103" s="17"/>
      <c r="H103" s="191"/>
      <c r="I103" s="190"/>
    </row>
    <row r="104" spans="1:9" ht="26.4" hidden="1" x14ac:dyDescent="0.25">
      <c r="A104" s="192"/>
      <c r="B104" s="192"/>
      <c r="C104" s="193" t="s">
        <v>37</v>
      </c>
      <c r="D104" s="193"/>
      <c r="E104" s="290" t="s">
        <v>4776</v>
      </c>
      <c r="F104" s="17" t="s">
        <v>124</v>
      </c>
      <c r="G104" s="161"/>
      <c r="H104" s="187"/>
      <c r="I104" s="89">
        <f>G104*H104</f>
        <v>0</v>
      </c>
    </row>
    <row r="105" spans="1:9" ht="26.4" hidden="1" x14ac:dyDescent="0.25">
      <c r="A105" s="192"/>
      <c r="B105" s="192"/>
      <c r="C105" s="193" t="s">
        <v>39</v>
      </c>
      <c r="D105" s="193"/>
      <c r="E105" s="290" t="s">
        <v>4777</v>
      </c>
      <c r="F105" s="17" t="s">
        <v>124</v>
      </c>
      <c r="G105" s="161"/>
      <c r="H105" s="187"/>
      <c r="I105" s="89">
        <f>G105*H105</f>
        <v>0</v>
      </c>
    </row>
    <row r="106" spans="1:9" ht="39.6" hidden="1" x14ac:dyDescent="0.25">
      <c r="A106" s="192"/>
      <c r="B106" s="192"/>
      <c r="C106" s="193" t="s">
        <v>59</v>
      </c>
      <c r="D106" s="193"/>
      <c r="E106" s="290" t="s">
        <v>4778</v>
      </c>
      <c r="F106" s="17" t="s">
        <v>124</v>
      </c>
      <c r="G106" s="161"/>
      <c r="H106" s="187"/>
      <c r="I106" s="89">
        <f>G106*H106</f>
        <v>0</v>
      </c>
    </row>
    <row r="107" spans="1:9" ht="26.4" hidden="1" x14ac:dyDescent="0.25">
      <c r="A107" s="192"/>
      <c r="B107" s="192"/>
      <c r="C107" s="193" t="s">
        <v>42</v>
      </c>
      <c r="D107" s="193"/>
      <c r="E107" s="290" t="s">
        <v>4785</v>
      </c>
      <c r="F107" s="17" t="s">
        <v>124</v>
      </c>
      <c r="G107" s="161"/>
      <c r="H107" s="187"/>
      <c r="I107" s="89">
        <f>G107*H107</f>
        <v>0</v>
      </c>
    </row>
    <row r="108" spans="1:9" ht="26.4" hidden="1" x14ac:dyDescent="0.25">
      <c r="A108" s="192"/>
      <c r="B108" s="192" t="s">
        <v>1924</v>
      </c>
      <c r="C108" s="193"/>
      <c r="D108" s="193"/>
      <c r="E108" s="290" t="s">
        <v>4334</v>
      </c>
      <c r="F108" s="27"/>
      <c r="G108" s="17"/>
      <c r="H108" s="191"/>
      <c r="I108" s="190"/>
    </row>
    <row r="109" spans="1:9" ht="26.4" hidden="1" x14ac:dyDescent="0.25">
      <c r="A109" s="192"/>
      <c r="B109" s="192"/>
      <c r="C109" s="193" t="s">
        <v>37</v>
      </c>
      <c r="D109" s="193"/>
      <c r="E109" s="290" t="s">
        <v>4776</v>
      </c>
      <c r="F109" s="17" t="s">
        <v>124</v>
      </c>
      <c r="G109" s="161"/>
      <c r="H109" s="187"/>
      <c r="I109" s="89">
        <f>G109*H109</f>
        <v>0</v>
      </c>
    </row>
    <row r="110" spans="1:9" ht="26.4" hidden="1" x14ac:dyDescent="0.25">
      <c r="A110" s="192"/>
      <c r="B110" s="192"/>
      <c r="C110" s="193" t="s">
        <v>39</v>
      </c>
      <c r="D110" s="193"/>
      <c r="E110" s="290" t="s">
        <v>4777</v>
      </c>
      <c r="F110" s="17" t="s">
        <v>124</v>
      </c>
      <c r="G110" s="161"/>
      <c r="H110" s="187"/>
      <c r="I110" s="89">
        <f>G110*H110</f>
        <v>0</v>
      </c>
    </row>
    <row r="111" spans="1:9" ht="39.6" hidden="1" x14ac:dyDescent="0.25">
      <c r="A111" s="192"/>
      <c r="B111" s="192"/>
      <c r="C111" s="193" t="s">
        <v>59</v>
      </c>
      <c r="D111" s="193"/>
      <c r="E111" s="290" t="s">
        <v>4778</v>
      </c>
      <c r="F111" s="17" t="s">
        <v>124</v>
      </c>
      <c r="G111" s="161"/>
      <c r="H111" s="187"/>
      <c r="I111" s="89">
        <f>G111*H111</f>
        <v>0</v>
      </c>
    </row>
    <row r="112" spans="1:9" ht="26.4" hidden="1" x14ac:dyDescent="0.25">
      <c r="A112" s="192"/>
      <c r="B112" s="192"/>
      <c r="C112" s="193" t="s">
        <v>42</v>
      </c>
      <c r="D112" s="193"/>
      <c r="E112" s="290" t="s">
        <v>4779</v>
      </c>
      <c r="F112" s="17" t="s">
        <v>124</v>
      </c>
      <c r="G112" s="161"/>
      <c r="H112" s="187"/>
      <c r="I112" s="89">
        <f>G112*H112</f>
        <v>0</v>
      </c>
    </row>
    <row r="113" spans="1:9" ht="26.4" hidden="1" x14ac:dyDescent="0.25">
      <c r="A113" s="192"/>
      <c r="B113" s="192" t="s">
        <v>1925</v>
      </c>
      <c r="C113" s="193"/>
      <c r="D113" s="193"/>
      <c r="E113" s="290" t="s">
        <v>4335</v>
      </c>
      <c r="F113" s="27"/>
      <c r="G113" s="17"/>
      <c r="H113" s="191"/>
      <c r="I113" s="190"/>
    </row>
    <row r="114" spans="1:9" ht="26.4" hidden="1" x14ac:dyDescent="0.25">
      <c r="A114" s="192"/>
      <c r="B114" s="192"/>
      <c r="C114" s="193" t="s">
        <v>37</v>
      </c>
      <c r="D114" s="193"/>
      <c r="E114" s="290" t="s">
        <v>4776</v>
      </c>
      <c r="F114" s="17" t="s">
        <v>124</v>
      </c>
      <c r="G114" s="161"/>
      <c r="H114" s="187"/>
      <c r="I114" s="89">
        <f>G114*H114</f>
        <v>0</v>
      </c>
    </row>
    <row r="115" spans="1:9" ht="26.4" hidden="1" x14ac:dyDescent="0.25">
      <c r="A115" s="192"/>
      <c r="B115" s="192"/>
      <c r="C115" s="193" t="s">
        <v>39</v>
      </c>
      <c r="D115" s="193"/>
      <c r="E115" s="290" t="s">
        <v>4777</v>
      </c>
      <c r="F115" s="17" t="s">
        <v>124</v>
      </c>
      <c r="G115" s="161"/>
      <c r="H115" s="187"/>
      <c r="I115" s="89">
        <f>G115*H115</f>
        <v>0</v>
      </c>
    </row>
    <row r="116" spans="1:9" ht="39.6" hidden="1" x14ac:dyDescent="0.25">
      <c r="A116" s="192"/>
      <c r="B116" s="192"/>
      <c r="C116" s="193" t="s">
        <v>59</v>
      </c>
      <c r="D116" s="193"/>
      <c r="E116" s="290" t="s">
        <v>4780</v>
      </c>
      <c r="F116" s="17" t="s">
        <v>124</v>
      </c>
      <c r="G116" s="161"/>
      <c r="H116" s="187"/>
      <c r="I116" s="89">
        <f>G116*H116</f>
        <v>0</v>
      </c>
    </row>
    <row r="117" spans="1:9" ht="26.4" hidden="1" x14ac:dyDescent="0.25">
      <c r="A117" s="192"/>
      <c r="B117" s="192"/>
      <c r="C117" s="193" t="s">
        <v>42</v>
      </c>
      <c r="D117" s="193"/>
      <c r="E117" s="290" t="s">
        <v>4779</v>
      </c>
      <c r="F117" s="17" t="s">
        <v>124</v>
      </c>
      <c r="G117" s="161"/>
      <c r="H117" s="187"/>
      <c r="I117" s="89">
        <f>G117*H117</f>
        <v>0</v>
      </c>
    </row>
    <row r="118" spans="1:9" ht="39.6" hidden="1" x14ac:dyDescent="0.25">
      <c r="A118" s="192" t="s">
        <v>1926</v>
      </c>
      <c r="B118" s="192"/>
      <c r="C118" s="193"/>
      <c r="D118" s="193"/>
      <c r="E118" s="291" t="s">
        <v>4787</v>
      </c>
      <c r="F118" s="27"/>
      <c r="G118" s="17"/>
      <c r="H118" s="191"/>
      <c r="I118" s="190"/>
    </row>
    <row r="119" spans="1:9" ht="26.4" hidden="1" x14ac:dyDescent="0.25">
      <c r="A119" s="192"/>
      <c r="B119" s="192" t="s">
        <v>1927</v>
      </c>
      <c r="C119" s="193"/>
      <c r="D119" s="193"/>
      <c r="E119" s="290" t="s">
        <v>1930</v>
      </c>
      <c r="F119" s="27"/>
      <c r="G119" s="17"/>
      <c r="H119" s="191"/>
      <c r="I119" s="190"/>
    </row>
    <row r="120" spans="1:9" ht="26.4" hidden="1" x14ac:dyDescent="0.25">
      <c r="A120" s="192"/>
      <c r="B120" s="192"/>
      <c r="C120" s="193" t="s">
        <v>37</v>
      </c>
      <c r="D120" s="193"/>
      <c r="E120" s="290" t="s">
        <v>4776</v>
      </c>
      <c r="F120" s="17" t="s">
        <v>124</v>
      </c>
      <c r="G120" s="161"/>
      <c r="H120" s="187"/>
      <c r="I120" s="89">
        <f>G120*H120</f>
        <v>0</v>
      </c>
    </row>
    <row r="121" spans="1:9" ht="26.4" hidden="1" x14ac:dyDescent="0.25">
      <c r="A121" s="192"/>
      <c r="B121" s="192"/>
      <c r="C121" s="193" t="s">
        <v>39</v>
      </c>
      <c r="D121" s="193"/>
      <c r="E121" s="290" t="s">
        <v>4777</v>
      </c>
      <c r="F121" s="17" t="s">
        <v>124</v>
      </c>
      <c r="G121" s="161"/>
      <c r="H121" s="187"/>
      <c r="I121" s="89">
        <f>G121*H121</f>
        <v>0</v>
      </c>
    </row>
    <row r="122" spans="1:9" ht="39.6" hidden="1" x14ac:dyDescent="0.25">
      <c r="A122" s="192"/>
      <c r="B122" s="192"/>
      <c r="C122" s="193" t="s">
        <v>59</v>
      </c>
      <c r="D122" s="193"/>
      <c r="E122" s="290" t="s">
        <v>4778</v>
      </c>
      <c r="F122" s="17" t="s">
        <v>124</v>
      </c>
      <c r="G122" s="161"/>
      <c r="H122" s="187"/>
      <c r="I122" s="89">
        <f>G122*H122</f>
        <v>0</v>
      </c>
    </row>
    <row r="123" spans="1:9" ht="26.4" hidden="1" x14ac:dyDescent="0.25">
      <c r="A123" s="192"/>
      <c r="B123" s="192"/>
      <c r="C123" s="193" t="s">
        <v>42</v>
      </c>
      <c r="D123" s="193"/>
      <c r="E123" s="290" t="s">
        <v>4779</v>
      </c>
      <c r="F123" s="17" t="s">
        <v>124</v>
      </c>
      <c r="G123" s="161"/>
      <c r="H123" s="187"/>
      <c r="I123" s="89">
        <f>G123*H123</f>
        <v>0</v>
      </c>
    </row>
    <row r="124" spans="1:9" ht="26.4" hidden="1" x14ac:dyDescent="0.25">
      <c r="A124" s="192"/>
      <c r="B124" s="192" t="s">
        <v>1928</v>
      </c>
      <c r="C124" s="193"/>
      <c r="D124" s="193"/>
      <c r="E124" s="290" t="s">
        <v>4339</v>
      </c>
      <c r="F124" s="27"/>
      <c r="G124" s="17"/>
      <c r="H124" s="191"/>
      <c r="I124" s="190"/>
    </row>
    <row r="125" spans="1:9" ht="26.4" hidden="1" x14ac:dyDescent="0.25">
      <c r="A125" s="192"/>
      <c r="B125" s="192"/>
      <c r="C125" s="193" t="s">
        <v>37</v>
      </c>
      <c r="D125" s="193"/>
      <c r="E125" s="290" t="s">
        <v>4776</v>
      </c>
      <c r="F125" s="17" t="s">
        <v>124</v>
      </c>
      <c r="G125" s="161"/>
      <c r="H125" s="187"/>
      <c r="I125" s="89">
        <f>G125*H125</f>
        <v>0</v>
      </c>
    </row>
    <row r="126" spans="1:9" ht="26.4" hidden="1" x14ac:dyDescent="0.25">
      <c r="A126" s="192"/>
      <c r="B126" s="192"/>
      <c r="C126" s="193" t="s">
        <v>39</v>
      </c>
      <c r="D126" s="193"/>
      <c r="E126" s="290" t="s">
        <v>4777</v>
      </c>
      <c r="F126" s="17" t="s">
        <v>124</v>
      </c>
      <c r="G126" s="161"/>
      <c r="H126" s="187"/>
      <c r="I126" s="89">
        <f>G126*H126</f>
        <v>0</v>
      </c>
    </row>
    <row r="127" spans="1:9" ht="39.6" hidden="1" x14ac:dyDescent="0.25">
      <c r="A127" s="192"/>
      <c r="B127" s="192"/>
      <c r="C127" s="193" t="s">
        <v>59</v>
      </c>
      <c r="D127" s="193"/>
      <c r="E127" s="290" t="s">
        <v>4778</v>
      </c>
      <c r="F127" s="17" t="s">
        <v>124</v>
      </c>
      <c r="G127" s="161"/>
      <c r="H127" s="187"/>
      <c r="I127" s="89">
        <f>G127*H127</f>
        <v>0</v>
      </c>
    </row>
    <row r="128" spans="1:9" ht="26.4" hidden="1" x14ac:dyDescent="0.25">
      <c r="A128" s="192"/>
      <c r="B128" s="192"/>
      <c r="C128" s="193" t="s">
        <v>42</v>
      </c>
      <c r="D128" s="193"/>
      <c r="E128" s="290" t="s">
        <v>4779</v>
      </c>
      <c r="F128" s="17" t="s">
        <v>124</v>
      </c>
      <c r="G128" s="161"/>
      <c r="H128" s="187"/>
      <c r="I128" s="89">
        <f>G128*H128</f>
        <v>0</v>
      </c>
    </row>
    <row r="129" spans="1:9" ht="26.4" hidden="1" x14ac:dyDescent="0.25">
      <c r="A129" s="192"/>
      <c r="B129" s="192" t="s">
        <v>1929</v>
      </c>
      <c r="C129" s="193"/>
      <c r="D129" s="193"/>
      <c r="E129" s="290" t="s">
        <v>4340</v>
      </c>
      <c r="F129" s="27"/>
      <c r="G129" s="17"/>
      <c r="H129" s="191"/>
      <c r="I129" s="190"/>
    </row>
    <row r="130" spans="1:9" ht="26.4" hidden="1" x14ac:dyDescent="0.25">
      <c r="A130" s="192"/>
      <c r="B130" s="192"/>
      <c r="C130" s="193" t="s">
        <v>37</v>
      </c>
      <c r="D130" s="193"/>
      <c r="E130" s="290" t="s">
        <v>4776</v>
      </c>
      <c r="F130" s="17" t="s">
        <v>124</v>
      </c>
      <c r="G130" s="161"/>
      <c r="H130" s="187"/>
      <c r="I130" s="89">
        <f>G130*H130</f>
        <v>0</v>
      </c>
    </row>
    <row r="131" spans="1:9" ht="26.4" hidden="1" x14ac:dyDescent="0.25">
      <c r="A131" s="192"/>
      <c r="B131" s="192"/>
      <c r="C131" s="193" t="s">
        <v>39</v>
      </c>
      <c r="D131" s="193"/>
      <c r="E131" s="290" t="s">
        <v>4777</v>
      </c>
      <c r="F131" s="17" t="s">
        <v>124</v>
      </c>
      <c r="G131" s="161"/>
      <c r="H131" s="187"/>
      <c r="I131" s="89">
        <f>G131*H131</f>
        <v>0</v>
      </c>
    </row>
    <row r="132" spans="1:9" ht="39.6" hidden="1" x14ac:dyDescent="0.25">
      <c r="A132" s="192"/>
      <c r="B132" s="192"/>
      <c r="C132" s="193" t="s">
        <v>59</v>
      </c>
      <c r="D132" s="193"/>
      <c r="E132" s="290" t="s">
        <v>4778</v>
      </c>
      <c r="F132" s="17" t="s">
        <v>124</v>
      </c>
      <c r="G132" s="161"/>
      <c r="H132" s="187"/>
      <c r="I132" s="89">
        <f>G132*H132</f>
        <v>0</v>
      </c>
    </row>
    <row r="133" spans="1:9" ht="26.4" hidden="1" x14ac:dyDescent="0.25">
      <c r="A133" s="192"/>
      <c r="B133" s="192"/>
      <c r="C133" s="193" t="s">
        <v>42</v>
      </c>
      <c r="D133" s="193"/>
      <c r="E133" s="290" t="s">
        <v>4779</v>
      </c>
      <c r="F133" s="17" t="s">
        <v>124</v>
      </c>
      <c r="G133" s="161"/>
      <c r="H133" s="187"/>
      <c r="I133" s="89">
        <f>G133*H133</f>
        <v>0</v>
      </c>
    </row>
    <row r="134" spans="1:9" x14ac:dyDescent="0.25">
      <c r="A134" s="192" t="s">
        <v>1931</v>
      </c>
      <c r="B134" s="192"/>
      <c r="C134" s="193"/>
      <c r="D134" s="193"/>
      <c r="E134" s="157" t="s">
        <v>1932</v>
      </c>
      <c r="F134" s="27"/>
      <c r="G134" s="17"/>
      <c r="H134" s="191"/>
      <c r="I134" s="190"/>
    </row>
    <row r="135" spans="1:9" ht="15.6" hidden="1" x14ac:dyDescent="0.25">
      <c r="A135" s="192"/>
      <c r="B135" s="192" t="s">
        <v>1933</v>
      </c>
      <c r="C135" s="193"/>
      <c r="D135" s="193"/>
      <c r="E135" s="158" t="s">
        <v>1936</v>
      </c>
      <c r="F135" s="17" t="s">
        <v>124</v>
      </c>
      <c r="G135" s="161"/>
      <c r="H135" s="187"/>
      <c r="I135" s="89">
        <f>G135*H135</f>
        <v>0</v>
      </c>
    </row>
    <row r="136" spans="1:9" ht="15.6" x14ac:dyDescent="0.25">
      <c r="A136" s="192"/>
      <c r="B136" s="192" t="s">
        <v>1934</v>
      </c>
      <c r="C136" s="193"/>
      <c r="D136" s="193"/>
      <c r="E136" s="158" t="s">
        <v>1937</v>
      </c>
      <c r="F136" s="17" t="s">
        <v>124</v>
      </c>
      <c r="G136" s="161"/>
      <c r="H136" s="187"/>
      <c r="I136" s="89">
        <f>G136*H136</f>
        <v>0</v>
      </c>
    </row>
    <row r="137" spans="1:9" ht="15.6" hidden="1" x14ac:dyDescent="0.25">
      <c r="A137" s="192"/>
      <c r="B137" s="192" t="s">
        <v>1935</v>
      </c>
      <c r="C137" s="193"/>
      <c r="D137" s="193"/>
      <c r="E137" s="158" t="s">
        <v>1938</v>
      </c>
      <c r="F137" s="17" t="s">
        <v>124</v>
      </c>
      <c r="G137" s="161"/>
      <c r="H137" s="187"/>
      <c r="I137" s="89">
        <f>G137*H137</f>
        <v>0</v>
      </c>
    </row>
    <row r="138" spans="1:9" hidden="1" x14ac:dyDescent="0.25">
      <c r="A138" s="192" t="s">
        <v>1939</v>
      </c>
      <c r="B138" s="192"/>
      <c r="C138" s="193"/>
      <c r="D138" s="193"/>
      <c r="E138" s="157" t="s">
        <v>1940</v>
      </c>
      <c r="F138" s="17"/>
      <c r="G138" s="17"/>
      <c r="H138" s="191"/>
      <c r="I138" s="190"/>
    </row>
    <row r="139" spans="1:9" hidden="1" x14ac:dyDescent="0.25">
      <c r="A139" s="192"/>
      <c r="B139" s="192" t="s">
        <v>1941</v>
      </c>
      <c r="C139" s="193"/>
      <c r="D139" s="193"/>
      <c r="E139" s="158" t="s">
        <v>1944</v>
      </c>
      <c r="F139" s="17"/>
      <c r="G139" s="17"/>
      <c r="H139" s="191"/>
      <c r="I139" s="190"/>
    </row>
    <row r="140" spans="1:9" ht="15.6" hidden="1" x14ac:dyDescent="0.25">
      <c r="A140" s="192"/>
      <c r="B140" s="192"/>
      <c r="C140" s="193" t="s">
        <v>37</v>
      </c>
      <c r="D140" s="193"/>
      <c r="E140" s="158" t="s">
        <v>1945</v>
      </c>
      <c r="F140" s="17" t="s">
        <v>2269</v>
      </c>
      <c r="G140" s="161"/>
      <c r="H140" s="187"/>
      <c r="I140" s="89">
        <f>G140*H140</f>
        <v>0</v>
      </c>
    </row>
    <row r="141" spans="1:9" ht="15.6" hidden="1" x14ac:dyDescent="0.25">
      <c r="A141" s="192"/>
      <c r="B141" s="192"/>
      <c r="C141" s="193" t="s">
        <v>39</v>
      </c>
      <c r="D141" s="193"/>
      <c r="E141" s="158" t="s">
        <v>1946</v>
      </c>
      <c r="F141" s="17" t="s">
        <v>2269</v>
      </c>
      <c r="G141" s="161"/>
      <c r="H141" s="187"/>
      <c r="I141" s="89">
        <f>G141*H141</f>
        <v>0</v>
      </c>
    </row>
    <row r="142" spans="1:9" hidden="1" x14ac:dyDescent="0.25">
      <c r="A142" s="192"/>
      <c r="B142" s="192" t="s">
        <v>1942</v>
      </c>
      <c r="C142" s="193"/>
      <c r="D142" s="193"/>
      <c r="E142" s="158" t="s">
        <v>1947</v>
      </c>
      <c r="F142" s="17"/>
      <c r="G142" s="17"/>
      <c r="H142" s="191"/>
      <c r="I142" s="190"/>
    </row>
    <row r="143" spans="1:9" ht="15.6" hidden="1" x14ac:dyDescent="0.25">
      <c r="A143" s="192"/>
      <c r="B143" s="192"/>
      <c r="C143" s="193" t="s">
        <v>37</v>
      </c>
      <c r="D143" s="193"/>
      <c r="E143" s="158" t="s">
        <v>1945</v>
      </c>
      <c r="F143" s="17" t="s">
        <v>2269</v>
      </c>
      <c r="G143" s="161"/>
      <c r="H143" s="187"/>
      <c r="I143" s="89">
        <f>G143*H143</f>
        <v>0</v>
      </c>
    </row>
    <row r="144" spans="1:9" ht="15.6" hidden="1" x14ac:dyDescent="0.25">
      <c r="A144" s="192"/>
      <c r="B144" s="192"/>
      <c r="C144" s="193" t="s">
        <v>39</v>
      </c>
      <c r="D144" s="193"/>
      <c r="E144" s="158" t="s">
        <v>1946</v>
      </c>
      <c r="F144" s="17" t="s">
        <v>2269</v>
      </c>
      <c r="G144" s="161"/>
      <c r="H144" s="187"/>
      <c r="I144" s="89">
        <f>G144*H144</f>
        <v>0</v>
      </c>
    </row>
    <row r="145" spans="1:9" hidden="1" x14ac:dyDescent="0.25">
      <c r="A145" s="192"/>
      <c r="B145" s="192" t="s">
        <v>1943</v>
      </c>
      <c r="C145" s="193"/>
      <c r="D145" s="193"/>
      <c r="E145" s="158" t="s">
        <v>1948</v>
      </c>
      <c r="F145" s="27" t="s">
        <v>1152</v>
      </c>
      <c r="G145" s="161"/>
      <c r="H145" s="187"/>
      <c r="I145" s="89">
        <f>G145*H145</f>
        <v>0</v>
      </c>
    </row>
    <row r="146" spans="1:9" ht="26.4" hidden="1" x14ac:dyDescent="0.25">
      <c r="A146" s="192" t="s">
        <v>1949</v>
      </c>
      <c r="B146" s="192"/>
      <c r="C146" s="193"/>
      <c r="D146" s="193"/>
      <c r="E146" s="157" t="s">
        <v>4788</v>
      </c>
      <c r="F146" s="17"/>
      <c r="G146" s="17"/>
      <c r="H146" s="191"/>
      <c r="I146" s="190"/>
    </row>
    <row r="147" spans="1:9" hidden="1" x14ac:dyDescent="0.25">
      <c r="A147" s="192"/>
      <c r="B147" s="192" t="s">
        <v>1950</v>
      </c>
      <c r="C147" s="193"/>
      <c r="D147" s="193"/>
      <c r="E147" s="158" t="s">
        <v>1951</v>
      </c>
      <c r="F147" s="17"/>
      <c r="G147" s="17"/>
      <c r="H147" s="191"/>
      <c r="I147" s="190"/>
    </row>
    <row r="148" spans="1:9" hidden="1" x14ac:dyDescent="0.25">
      <c r="A148" s="192"/>
      <c r="B148" s="192"/>
      <c r="C148" s="193" t="s">
        <v>37</v>
      </c>
      <c r="D148" s="193"/>
      <c r="E148" s="158" t="s">
        <v>1952</v>
      </c>
      <c r="F148" s="17"/>
      <c r="G148" s="17"/>
      <c r="H148" s="191"/>
      <c r="I148" s="190"/>
    </row>
    <row r="149" spans="1:9" ht="28.8" hidden="1" x14ac:dyDescent="0.25">
      <c r="A149" s="192"/>
      <c r="B149" s="192"/>
      <c r="C149" s="193"/>
      <c r="D149" s="193" t="s">
        <v>36</v>
      </c>
      <c r="E149" s="158" t="s">
        <v>4341</v>
      </c>
      <c r="F149" s="17" t="s">
        <v>124</v>
      </c>
      <c r="G149" s="161"/>
      <c r="H149" s="187"/>
      <c r="I149" s="89">
        <f>G149*H149</f>
        <v>0</v>
      </c>
    </row>
    <row r="150" spans="1:9" ht="28.8" hidden="1" x14ac:dyDescent="0.25">
      <c r="A150" s="192"/>
      <c r="B150" s="192"/>
      <c r="C150" s="193"/>
      <c r="D150" s="193" t="s">
        <v>35</v>
      </c>
      <c r="E150" s="158" t="s">
        <v>4342</v>
      </c>
      <c r="F150" s="17" t="s">
        <v>124</v>
      </c>
      <c r="G150" s="161"/>
      <c r="H150" s="187"/>
      <c r="I150" s="89">
        <f>G150*H150</f>
        <v>0</v>
      </c>
    </row>
    <row r="151" spans="1:9" ht="28.8" hidden="1" x14ac:dyDescent="0.25">
      <c r="A151" s="192"/>
      <c r="B151" s="192"/>
      <c r="C151" s="193"/>
      <c r="D151" s="193" t="s">
        <v>49</v>
      </c>
      <c r="E151" s="158" t="s">
        <v>4343</v>
      </c>
      <c r="F151" s="17" t="s">
        <v>124</v>
      </c>
      <c r="G151" s="161"/>
      <c r="H151" s="187"/>
      <c r="I151" s="89">
        <f>G151*H151</f>
        <v>0</v>
      </c>
    </row>
    <row r="152" spans="1:9" hidden="1" x14ac:dyDescent="0.25">
      <c r="A152" s="192"/>
      <c r="B152" s="192"/>
      <c r="C152" s="193" t="s">
        <v>39</v>
      </c>
      <c r="D152" s="193"/>
      <c r="E152" s="158" t="s">
        <v>1953</v>
      </c>
      <c r="F152" s="17"/>
      <c r="G152" s="17"/>
      <c r="H152" s="191"/>
      <c r="I152" s="190"/>
    </row>
    <row r="153" spans="1:9" ht="28.8" hidden="1" x14ac:dyDescent="0.25">
      <c r="A153" s="192"/>
      <c r="B153" s="192"/>
      <c r="C153" s="193"/>
      <c r="D153" s="193" t="s">
        <v>36</v>
      </c>
      <c r="E153" s="158" t="s">
        <v>4341</v>
      </c>
      <c r="F153" s="17" t="s">
        <v>124</v>
      </c>
      <c r="G153" s="161"/>
      <c r="H153" s="187"/>
      <c r="I153" s="89">
        <f>G153*H153</f>
        <v>0</v>
      </c>
    </row>
    <row r="154" spans="1:9" ht="28.8" hidden="1" x14ac:dyDescent="0.25">
      <c r="A154" s="192"/>
      <c r="B154" s="192"/>
      <c r="C154" s="193"/>
      <c r="D154" s="193" t="s">
        <v>35</v>
      </c>
      <c r="E154" s="158" t="s">
        <v>4342</v>
      </c>
      <c r="F154" s="17" t="s">
        <v>124</v>
      </c>
      <c r="G154" s="161"/>
      <c r="H154" s="187"/>
      <c r="I154" s="89">
        <f>G154*H154</f>
        <v>0</v>
      </c>
    </row>
    <row r="155" spans="1:9" ht="28.8" hidden="1" x14ac:dyDescent="0.25">
      <c r="A155" s="192"/>
      <c r="B155" s="192"/>
      <c r="C155" s="193"/>
      <c r="D155" s="193" t="s">
        <v>49</v>
      </c>
      <c r="E155" s="158" t="s">
        <v>4344</v>
      </c>
      <c r="F155" s="17" t="s">
        <v>124</v>
      </c>
      <c r="G155" s="161"/>
      <c r="H155" s="187"/>
      <c r="I155" s="89">
        <f>G155*H155</f>
        <v>0</v>
      </c>
    </row>
    <row r="156" spans="1:9" ht="26.4" hidden="1" x14ac:dyDescent="0.25">
      <c r="A156" s="192"/>
      <c r="B156" s="192"/>
      <c r="C156" s="193" t="s">
        <v>59</v>
      </c>
      <c r="D156" s="193"/>
      <c r="E156" s="290" t="s">
        <v>4789</v>
      </c>
      <c r="F156" s="17"/>
      <c r="G156" s="17"/>
      <c r="H156" s="191"/>
      <c r="I156" s="190"/>
    </row>
    <row r="157" spans="1:9" ht="28.8" hidden="1" x14ac:dyDescent="0.25">
      <c r="A157" s="192"/>
      <c r="B157" s="192"/>
      <c r="C157" s="193"/>
      <c r="D157" s="193" t="s">
        <v>36</v>
      </c>
      <c r="E157" s="158" t="s">
        <v>4341</v>
      </c>
      <c r="F157" s="17" t="s">
        <v>124</v>
      </c>
      <c r="G157" s="161"/>
      <c r="H157" s="187"/>
      <c r="I157" s="89">
        <f>G157*H157</f>
        <v>0</v>
      </c>
    </row>
    <row r="158" spans="1:9" ht="28.8" hidden="1" x14ac:dyDescent="0.25">
      <c r="A158" s="192"/>
      <c r="B158" s="192"/>
      <c r="C158" s="193"/>
      <c r="D158" s="193" t="s">
        <v>35</v>
      </c>
      <c r="E158" s="158" t="s">
        <v>4342</v>
      </c>
      <c r="F158" s="17" t="s">
        <v>124</v>
      </c>
      <c r="G158" s="161"/>
      <c r="H158" s="187"/>
      <c r="I158" s="89">
        <f>G158*H158</f>
        <v>0</v>
      </c>
    </row>
    <row r="159" spans="1:9" ht="28.8" hidden="1" x14ac:dyDescent="0.25">
      <c r="A159" s="192"/>
      <c r="B159" s="192"/>
      <c r="C159" s="193"/>
      <c r="D159" s="193" t="s">
        <v>49</v>
      </c>
      <c r="E159" s="158" t="s">
        <v>4343</v>
      </c>
      <c r="F159" s="17" t="s">
        <v>124</v>
      </c>
      <c r="G159" s="161"/>
      <c r="H159" s="187"/>
      <c r="I159" s="89">
        <f>G159*H159</f>
        <v>0</v>
      </c>
    </row>
    <row r="160" spans="1:9" ht="26.4" hidden="1" x14ac:dyDescent="0.25">
      <c r="A160" s="192"/>
      <c r="B160" s="192" t="s">
        <v>1954</v>
      </c>
      <c r="C160" s="193"/>
      <c r="D160" s="193"/>
      <c r="E160" s="158" t="s">
        <v>1955</v>
      </c>
      <c r="F160" s="17"/>
      <c r="G160" s="17"/>
      <c r="H160" s="191"/>
      <c r="I160" s="190"/>
    </row>
    <row r="161" spans="1:9" hidden="1" x14ac:dyDescent="0.25">
      <c r="A161" s="192"/>
      <c r="B161" s="192"/>
      <c r="C161" s="193" t="s">
        <v>37</v>
      </c>
      <c r="D161" s="193"/>
      <c r="E161" s="158" t="s">
        <v>1956</v>
      </c>
      <c r="F161" s="17"/>
      <c r="G161" s="17"/>
      <c r="H161" s="191"/>
      <c r="I161" s="190"/>
    </row>
    <row r="162" spans="1:9" ht="28.8" hidden="1" x14ac:dyDescent="0.25">
      <c r="A162" s="192"/>
      <c r="B162" s="192"/>
      <c r="C162" s="193"/>
      <c r="D162" s="193" t="s">
        <v>36</v>
      </c>
      <c r="E162" s="158" t="s">
        <v>4341</v>
      </c>
      <c r="F162" s="17" t="s">
        <v>124</v>
      </c>
      <c r="G162" s="161"/>
      <c r="H162" s="187"/>
      <c r="I162" s="89">
        <f>G162*H162</f>
        <v>0</v>
      </c>
    </row>
    <row r="163" spans="1:9" ht="28.8" hidden="1" x14ac:dyDescent="0.25">
      <c r="A163" s="192"/>
      <c r="B163" s="192"/>
      <c r="C163" s="193"/>
      <c r="D163" s="193" t="s">
        <v>35</v>
      </c>
      <c r="E163" s="158" t="s">
        <v>4342</v>
      </c>
      <c r="F163" s="17" t="s">
        <v>124</v>
      </c>
      <c r="G163" s="161"/>
      <c r="H163" s="187"/>
      <c r="I163" s="89">
        <f>G163*H163</f>
        <v>0</v>
      </c>
    </row>
    <row r="164" spans="1:9" ht="28.8" hidden="1" x14ac:dyDescent="0.25">
      <c r="A164" s="192"/>
      <c r="B164" s="192"/>
      <c r="C164" s="193"/>
      <c r="D164" s="193" t="s">
        <v>49</v>
      </c>
      <c r="E164" s="158" t="s">
        <v>4345</v>
      </c>
      <c r="F164" s="17" t="s">
        <v>124</v>
      </c>
      <c r="G164" s="161"/>
      <c r="H164" s="187"/>
      <c r="I164" s="89">
        <f>G164*H164</f>
        <v>0</v>
      </c>
    </row>
    <row r="165" spans="1:9" hidden="1" x14ac:dyDescent="0.25">
      <c r="A165" s="192"/>
      <c r="B165" s="192"/>
      <c r="C165" s="193" t="s">
        <v>39</v>
      </c>
      <c r="D165" s="193"/>
      <c r="E165" s="158" t="s">
        <v>1953</v>
      </c>
      <c r="F165" s="17"/>
      <c r="G165" s="17"/>
      <c r="H165" s="191"/>
      <c r="I165" s="190"/>
    </row>
    <row r="166" spans="1:9" ht="28.8" hidden="1" x14ac:dyDescent="0.25">
      <c r="A166" s="192"/>
      <c r="B166" s="192"/>
      <c r="C166" s="193"/>
      <c r="D166" s="193" t="s">
        <v>36</v>
      </c>
      <c r="E166" s="158" t="s">
        <v>4341</v>
      </c>
      <c r="F166" s="17" t="s">
        <v>124</v>
      </c>
      <c r="G166" s="161"/>
      <c r="H166" s="187"/>
      <c r="I166" s="89">
        <f>G166*H166</f>
        <v>0</v>
      </c>
    </row>
    <row r="167" spans="1:9" ht="28.8" hidden="1" x14ac:dyDescent="0.25">
      <c r="A167" s="192"/>
      <c r="B167" s="192"/>
      <c r="C167" s="193"/>
      <c r="D167" s="193" t="s">
        <v>35</v>
      </c>
      <c r="E167" s="158" t="s">
        <v>4342</v>
      </c>
      <c r="F167" s="17" t="s">
        <v>124</v>
      </c>
      <c r="G167" s="161"/>
      <c r="H167" s="187"/>
      <c r="I167" s="89">
        <f>G167*H167</f>
        <v>0</v>
      </c>
    </row>
    <row r="168" spans="1:9" ht="28.8" hidden="1" x14ac:dyDescent="0.25">
      <c r="A168" s="192"/>
      <c r="B168" s="192"/>
      <c r="C168" s="193"/>
      <c r="D168" s="193" t="s">
        <v>49</v>
      </c>
      <c r="E168" s="158" t="s">
        <v>4344</v>
      </c>
      <c r="F168" s="17" t="s">
        <v>124</v>
      </c>
      <c r="G168" s="161"/>
      <c r="H168" s="187"/>
      <c r="I168" s="89">
        <f>G168*H168</f>
        <v>0</v>
      </c>
    </row>
    <row r="169" spans="1:9" ht="26.4" hidden="1" x14ac:dyDescent="0.25">
      <c r="A169" s="192"/>
      <c r="B169" s="192"/>
      <c r="C169" s="193" t="s">
        <v>59</v>
      </c>
      <c r="D169" s="193"/>
      <c r="E169" s="290" t="s">
        <v>4790</v>
      </c>
      <c r="F169" s="17"/>
      <c r="G169" s="17"/>
      <c r="H169" s="191"/>
      <c r="I169" s="190"/>
    </row>
    <row r="170" spans="1:9" ht="28.8" hidden="1" x14ac:dyDescent="0.25">
      <c r="A170" s="192"/>
      <c r="B170" s="192"/>
      <c r="C170" s="193"/>
      <c r="D170" s="193" t="s">
        <v>36</v>
      </c>
      <c r="E170" s="158" t="s">
        <v>4341</v>
      </c>
      <c r="F170" s="17" t="s">
        <v>124</v>
      </c>
      <c r="G170" s="161"/>
      <c r="H170" s="187"/>
      <c r="I170" s="89">
        <f>G170*H170</f>
        <v>0</v>
      </c>
    </row>
    <row r="171" spans="1:9" ht="28.8" hidden="1" x14ac:dyDescent="0.25">
      <c r="A171" s="192"/>
      <c r="B171" s="192"/>
      <c r="C171" s="193"/>
      <c r="D171" s="193" t="s">
        <v>35</v>
      </c>
      <c r="E171" s="158" t="s">
        <v>4342</v>
      </c>
      <c r="F171" s="17" t="s">
        <v>124</v>
      </c>
      <c r="G171" s="161"/>
      <c r="H171" s="187"/>
      <c r="I171" s="89">
        <f>G171*H171</f>
        <v>0</v>
      </c>
    </row>
    <row r="172" spans="1:9" ht="28.8" hidden="1" x14ac:dyDescent="0.25">
      <c r="A172" s="192"/>
      <c r="B172" s="192"/>
      <c r="C172" s="193"/>
      <c r="D172" s="193" t="s">
        <v>49</v>
      </c>
      <c r="E172" s="158" t="s">
        <v>4344</v>
      </c>
      <c r="F172" s="17" t="s">
        <v>124</v>
      </c>
      <c r="G172" s="161"/>
      <c r="H172" s="187"/>
      <c r="I172" s="89">
        <f>G172*H172</f>
        <v>0</v>
      </c>
    </row>
    <row r="173" spans="1:9" ht="26.4" hidden="1" x14ac:dyDescent="0.25">
      <c r="A173" s="192" t="s">
        <v>1957</v>
      </c>
      <c r="B173" s="192"/>
      <c r="C173" s="193"/>
      <c r="D173" s="193"/>
      <c r="E173" s="157" t="s">
        <v>4346</v>
      </c>
      <c r="F173" s="17"/>
      <c r="G173" s="17"/>
      <c r="H173" s="191"/>
      <c r="I173" s="190"/>
    </row>
    <row r="174" spans="1:9" ht="26.4" hidden="1" x14ac:dyDescent="0.25">
      <c r="A174" s="192"/>
      <c r="B174" s="192" t="s">
        <v>1958</v>
      </c>
      <c r="C174" s="193"/>
      <c r="D174" s="193"/>
      <c r="E174" s="158" t="s">
        <v>4346</v>
      </c>
      <c r="F174" s="27" t="s">
        <v>136</v>
      </c>
      <c r="G174" s="161"/>
      <c r="H174" s="187"/>
      <c r="I174" s="89">
        <f>G174*H174</f>
        <v>0</v>
      </c>
    </row>
    <row r="175" spans="1:9" ht="39.6" hidden="1" x14ac:dyDescent="0.25">
      <c r="A175" s="192"/>
      <c r="B175" s="192" t="s">
        <v>1959</v>
      </c>
      <c r="C175" s="193"/>
      <c r="D175" s="193"/>
      <c r="E175" s="158" t="s">
        <v>4347</v>
      </c>
      <c r="F175" s="27" t="s">
        <v>136</v>
      </c>
      <c r="G175" s="161"/>
      <c r="H175" s="187"/>
      <c r="I175" s="89">
        <f>G175*H175</f>
        <v>0</v>
      </c>
    </row>
    <row r="176" spans="1:9" ht="26.4" hidden="1" x14ac:dyDescent="0.25">
      <c r="A176" s="192" t="s">
        <v>1960</v>
      </c>
      <c r="B176" s="192"/>
      <c r="C176" s="193"/>
      <c r="D176" s="193"/>
      <c r="E176" s="157" t="s">
        <v>4348</v>
      </c>
      <c r="F176" s="17"/>
      <c r="G176" s="17"/>
      <c r="H176" s="191"/>
      <c r="I176" s="190"/>
    </row>
    <row r="177" spans="1:9" ht="39.6" hidden="1" x14ac:dyDescent="0.25">
      <c r="A177" s="192"/>
      <c r="B177" s="192" t="s">
        <v>1961</v>
      </c>
      <c r="C177" s="193"/>
      <c r="D177" s="193"/>
      <c r="E177" s="158" t="s">
        <v>4349</v>
      </c>
      <c r="F177" s="27" t="s">
        <v>136</v>
      </c>
      <c r="G177" s="161"/>
      <c r="H177" s="187"/>
      <c r="I177" s="89">
        <f>G177*H177</f>
        <v>0</v>
      </c>
    </row>
    <row r="178" spans="1:9" ht="39.6" hidden="1" x14ac:dyDescent="0.25">
      <c r="A178" s="192"/>
      <c r="B178" s="192" t="s">
        <v>1962</v>
      </c>
      <c r="C178" s="193"/>
      <c r="D178" s="193"/>
      <c r="E178" s="158" t="s">
        <v>4791</v>
      </c>
      <c r="F178" s="27" t="s">
        <v>136</v>
      </c>
      <c r="G178" s="161"/>
      <c r="H178" s="187"/>
      <c r="I178" s="89">
        <f>G178*H178</f>
        <v>0</v>
      </c>
    </row>
    <row r="179" spans="1:9" ht="26.4" hidden="1" x14ac:dyDescent="0.25">
      <c r="A179" s="192" t="s">
        <v>1963</v>
      </c>
      <c r="B179" s="192"/>
      <c r="C179" s="193"/>
      <c r="D179" s="193"/>
      <c r="E179" s="157" t="s">
        <v>1964</v>
      </c>
      <c r="F179" s="17" t="s">
        <v>2269</v>
      </c>
      <c r="G179" s="161"/>
      <c r="H179" s="187"/>
      <c r="I179" s="89">
        <f>G179*H179</f>
        <v>0</v>
      </c>
    </row>
    <row r="180" spans="1:9" ht="26.4" hidden="1" x14ac:dyDescent="0.25">
      <c r="A180" s="192" t="s">
        <v>1965</v>
      </c>
      <c r="B180" s="192"/>
      <c r="C180" s="193"/>
      <c r="D180" s="193"/>
      <c r="E180" s="157" t="s">
        <v>1966</v>
      </c>
      <c r="F180" s="17"/>
      <c r="G180" s="17"/>
      <c r="H180" s="191"/>
      <c r="I180" s="190"/>
    </row>
    <row r="181" spans="1:9" ht="26.4" hidden="1" x14ac:dyDescent="0.25">
      <c r="A181" s="192"/>
      <c r="B181" s="192" t="s">
        <v>1967</v>
      </c>
      <c r="C181" s="110"/>
      <c r="D181" s="110"/>
      <c r="E181" s="158" t="s">
        <v>1969</v>
      </c>
      <c r="F181" s="17"/>
      <c r="G181" s="17"/>
      <c r="H181" s="191"/>
      <c r="I181" s="190"/>
    </row>
    <row r="182" spans="1:9" ht="66" hidden="1" x14ac:dyDescent="0.25">
      <c r="A182" s="192"/>
      <c r="B182" s="192"/>
      <c r="C182" s="193" t="s">
        <v>37</v>
      </c>
      <c r="D182" s="193"/>
      <c r="E182" s="158" t="s">
        <v>4792</v>
      </c>
      <c r="F182" s="17"/>
      <c r="G182" s="17"/>
      <c r="H182" s="191"/>
      <c r="I182" s="190"/>
    </row>
    <row r="183" spans="1:9" ht="28.8" hidden="1" x14ac:dyDescent="0.25">
      <c r="A183" s="192"/>
      <c r="B183" s="192"/>
      <c r="C183" s="193"/>
      <c r="D183" s="193" t="s">
        <v>36</v>
      </c>
      <c r="E183" s="158" t="s">
        <v>4341</v>
      </c>
      <c r="F183" s="17" t="s">
        <v>1099</v>
      </c>
      <c r="G183" s="161"/>
      <c r="H183" s="187"/>
      <c r="I183" s="89">
        <f>G183*H183</f>
        <v>0</v>
      </c>
    </row>
    <row r="184" spans="1:9" ht="28.8" hidden="1" x14ac:dyDescent="0.25">
      <c r="A184" s="192"/>
      <c r="B184" s="192"/>
      <c r="C184" s="193"/>
      <c r="D184" s="193" t="s">
        <v>35</v>
      </c>
      <c r="E184" s="158" t="s">
        <v>4342</v>
      </c>
      <c r="F184" s="17" t="s">
        <v>1099</v>
      </c>
      <c r="G184" s="161"/>
      <c r="H184" s="187"/>
      <c r="I184" s="89">
        <f>G184*H184</f>
        <v>0</v>
      </c>
    </row>
    <row r="185" spans="1:9" ht="28.8" hidden="1" x14ac:dyDescent="0.25">
      <c r="A185" s="192"/>
      <c r="B185" s="192"/>
      <c r="C185" s="193"/>
      <c r="D185" s="193" t="s">
        <v>49</v>
      </c>
      <c r="E185" s="158" t="s">
        <v>4344</v>
      </c>
      <c r="F185" s="17" t="s">
        <v>1099</v>
      </c>
      <c r="G185" s="161"/>
      <c r="H185" s="187"/>
      <c r="I185" s="89">
        <f>G185*H185</f>
        <v>0</v>
      </c>
    </row>
    <row r="186" spans="1:9" ht="79.2" hidden="1" x14ac:dyDescent="0.25">
      <c r="A186" s="192"/>
      <c r="B186" s="192"/>
      <c r="C186" s="193" t="s">
        <v>39</v>
      </c>
      <c r="D186" s="193"/>
      <c r="E186" s="290" t="s">
        <v>4793</v>
      </c>
      <c r="F186" s="17"/>
      <c r="G186" s="17"/>
      <c r="H186" s="191"/>
      <c r="I186" s="190"/>
    </row>
    <row r="187" spans="1:9" ht="28.8" hidden="1" x14ac:dyDescent="0.25">
      <c r="A187" s="192"/>
      <c r="B187" s="192"/>
      <c r="C187" s="193"/>
      <c r="D187" s="193" t="s">
        <v>36</v>
      </c>
      <c r="E187" s="158" t="s">
        <v>4341</v>
      </c>
      <c r="F187" s="17" t="s">
        <v>124</v>
      </c>
      <c r="G187" s="161"/>
      <c r="H187" s="187"/>
      <c r="I187" s="89">
        <f>G187*H187</f>
        <v>0</v>
      </c>
    </row>
    <row r="188" spans="1:9" ht="28.8" hidden="1" x14ac:dyDescent="0.25">
      <c r="A188" s="192"/>
      <c r="B188" s="192"/>
      <c r="C188" s="193"/>
      <c r="D188" s="193" t="s">
        <v>35</v>
      </c>
      <c r="E188" s="158" t="s">
        <v>4342</v>
      </c>
      <c r="F188" s="17" t="s">
        <v>124</v>
      </c>
      <c r="G188" s="161"/>
      <c r="H188" s="187"/>
      <c r="I188" s="89">
        <f>G188*H188</f>
        <v>0</v>
      </c>
    </row>
    <row r="189" spans="1:9" ht="28.8" hidden="1" x14ac:dyDescent="0.25">
      <c r="A189" s="192"/>
      <c r="B189" s="192"/>
      <c r="C189" s="193"/>
      <c r="D189" s="193" t="s">
        <v>49</v>
      </c>
      <c r="E189" s="200" t="s">
        <v>4350</v>
      </c>
      <c r="F189" s="17" t="s">
        <v>124</v>
      </c>
      <c r="G189" s="161"/>
      <c r="H189" s="187"/>
      <c r="I189" s="89">
        <f>G189*H189</f>
        <v>0</v>
      </c>
    </row>
    <row r="190" spans="1:9" ht="39.6" hidden="1" x14ac:dyDescent="0.25">
      <c r="A190" s="192"/>
      <c r="B190" s="192" t="s">
        <v>1968</v>
      </c>
      <c r="C190" s="193"/>
      <c r="D190" s="193"/>
      <c r="E190" s="158" t="s">
        <v>1970</v>
      </c>
      <c r="F190" s="17"/>
      <c r="G190" s="17"/>
      <c r="H190" s="191"/>
      <c r="I190" s="190"/>
    </row>
    <row r="191" spans="1:9" ht="66" hidden="1" x14ac:dyDescent="0.25">
      <c r="A191" s="192"/>
      <c r="B191" s="192"/>
      <c r="C191" s="193" t="s">
        <v>37</v>
      </c>
      <c r="D191" s="193"/>
      <c r="E191" s="290" t="s">
        <v>4794</v>
      </c>
      <c r="F191" s="17"/>
      <c r="G191" s="17"/>
      <c r="H191" s="191"/>
      <c r="I191" s="190"/>
    </row>
    <row r="192" spans="1:9" ht="28.8" hidden="1" x14ac:dyDescent="0.25">
      <c r="A192" s="192"/>
      <c r="B192" s="192"/>
      <c r="C192" s="193"/>
      <c r="D192" s="193" t="s">
        <v>36</v>
      </c>
      <c r="E192" s="158" t="s">
        <v>4341</v>
      </c>
      <c r="F192" s="17" t="s">
        <v>124</v>
      </c>
      <c r="G192" s="161"/>
      <c r="H192" s="187"/>
      <c r="I192" s="89">
        <f>G192*H192</f>
        <v>0</v>
      </c>
    </row>
    <row r="193" spans="1:9" ht="28.8" hidden="1" x14ac:dyDescent="0.25">
      <c r="A193" s="192"/>
      <c r="B193" s="192"/>
      <c r="C193" s="193"/>
      <c r="D193" s="193" t="s">
        <v>35</v>
      </c>
      <c r="E193" s="158" t="s">
        <v>4342</v>
      </c>
      <c r="F193" s="17" t="s">
        <v>124</v>
      </c>
      <c r="G193" s="161"/>
      <c r="H193" s="187"/>
      <c r="I193" s="89">
        <f>G193*H193</f>
        <v>0</v>
      </c>
    </row>
    <row r="194" spans="1:9" ht="28.8" hidden="1" x14ac:dyDescent="0.25">
      <c r="A194" s="192"/>
      <c r="B194" s="192"/>
      <c r="C194" s="193"/>
      <c r="D194" s="193" t="s">
        <v>49</v>
      </c>
      <c r="E194" s="158" t="s">
        <v>4343</v>
      </c>
      <c r="F194" s="17" t="s">
        <v>124</v>
      </c>
      <c r="G194" s="161"/>
      <c r="H194" s="187"/>
      <c r="I194" s="89">
        <f>G194*H194</f>
        <v>0</v>
      </c>
    </row>
    <row r="195" spans="1:9" ht="79.2" hidden="1" x14ac:dyDescent="0.25">
      <c r="A195" s="192"/>
      <c r="B195" s="192"/>
      <c r="C195" s="193" t="s">
        <v>39</v>
      </c>
      <c r="D195" s="193"/>
      <c r="E195" s="290" t="s">
        <v>4793</v>
      </c>
      <c r="F195" s="17"/>
      <c r="G195" s="17"/>
      <c r="H195" s="191"/>
      <c r="I195" s="190"/>
    </row>
    <row r="196" spans="1:9" ht="28.8" hidden="1" x14ac:dyDescent="0.25">
      <c r="A196" s="192"/>
      <c r="B196" s="192"/>
      <c r="C196" s="193"/>
      <c r="D196" s="193" t="s">
        <v>36</v>
      </c>
      <c r="E196" s="158" t="s">
        <v>4341</v>
      </c>
      <c r="F196" s="17" t="s">
        <v>124</v>
      </c>
      <c r="G196" s="161"/>
      <c r="H196" s="187"/>
      <c r="I196" s="89">
        <f>G196*H196</f>
        <v>0</v>
      </c>
    </row>
    <row r="197" spans="1:9" ht="28.8" hidden="1" x14ac:dyDescent="0.25">
      <c r="A197" s="192"/>
      <c r="B197" s="192"/>
      <c r="C197" s="193"/>
      <c r="D197" s="193" t="s">
        <v>35</v>
      </c>
      <c r="E197" s="158" t="s">
        <v>4342</v>
      </c>
      <c r="F197" s="17" t="s">
        <v>124</v>
      </c>
      <c r="G197" s="161"/>
      <c r="H197" s="187"/>
      <c r="I197" s="89">
        <f>G197*H197</f>
        <v>0</v>
      </c>
    </row>
    <row r="198" spans="1:9" ht="28.8" hidden="1" x14ac:dyDescent="0.25">
      <c r="A198" s="192"/>
      <c r="B198" s="192"/>
      <c r="C198" s="193"/>
      <c r="D198" s="193" t="s">
        <v>49</v>
      </c>
      <c r="E198" s="158" t="s">
        <v>4343</v>
      </c>
      <c r="F198" s="17" t="s">
        <v>124</v>
      </c>
      <c r="G198" s="161"/>
      <c r="H198" s="187"/>
      <c r="I198" s="89">
        <f>G198*H198</f>
        <v>0</v>
      </c>
    </row>
    <row r="199" spans="1:9" x14ac:dyDescent="0.25">
      <c r="A199" s="192"/>
      <c r="B199" s="192"/>
      <c r="C199" s="193"/>
      <c r="D199" s="193"/>
      <c r="E199" s="157"/>
      <c r="F199" s="17"/>
      <c r="G199" s="17"/>
      <c r="H199" s="191"/>
      <c r="I199" s="190"/>
    </row>
    <row r="200" spans="1:9" x14ac:dyDescent="0.25">
      <c r="A200" s="192"/>
      <c r="B200" s="192"/>
      <c r="C200" s="193"/>
      <c r="D200" s="193"/>
      <c r="E200" s="157"/>
      <c r="F200" s="17"/>
      <c r="G200" s="17"/>
      <c r="H200" s="191"/>
      <c r="I200" s="190"/>
    </row>
    <row r="201" spans="1:9" x14ac:dyDescent="0.25">
      <c r="A201" s="64"/>
      <c r="B201" s="64"/>
      <c r="C201" s="161"/>
      <c r="D201" s="161"/>
      <c r="E201" s="60"/>
      <c r="F201" s="17"/>
      <c r="G201" s="17"/>
      <c r="H201" s="191"/>
      <c r="I201" s="190"/>
    </row>
    <row r="202" spans="1:9" x14ac:dyDescent="0.25">
      <c r="A202" s="168" t="s">
        <v>34</v>
      </c>
      <c r="B202" s="168"/>
      <c r="C202" s="168"/>
      <c r="D202" s="168"/>
      <c r="E202" s="168"/>
      <c r="F202" s="179"/>
      <c r="G202" s="185"/>
      <c r="H202" s="198"/>
      <c r="I202" s="174">
        <f>SUM(I5:I201)</f>
        <v>0</v>
      </c>
    </row>
    <row r="1048478" spans="6:6" x14ac:dyDescent="0.25">
      <c r="F1048478"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rowBreaks count="1" manualBreakCount="1">
    <brk id="160" max="8"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58CBE-27C0-448A-BE5E-CD6F17013E49}">
  <dimension ref="A1:I104832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1971</v>
      </c>
      <c r="B1" s="40"/>
      <c r="C1" s="40"/>
      <c r="D1" s="40"/>
      <c r="E1" s="774" t="s">
        <v>1972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1973</v>
      </c>
      <c r="B5" s="192"/>
      <c r="C5" s="193"/>
      <c r="D5" s="150" t="s">
        <v>1974</v>
      </c>
      <c r="E5" s="120"/>
      <c r="F5" s="17"/>
      <c r="G5" s="17"/>
      <c r="H5" s="189"/>
    </row>
    <row r="6" spans="1:9" ht="26.4" x14ac:dyDescent="0.25">
      <c r="A6" s="192"/>
      <c r="B6" s="192" t="s">
        <v>1975</v>
      </c>
      <c r="C6" s="193"/>
      <c r="D6" s="283" t="s">
        <v>4795</v>
      </c>
      <c r="E6" s="17" t="s">
        <v>2269</v>
      </c>
      <c r="F6" s="161"/>
      <c r="G6" s="187"/>
      <c r="H6" s="89">
        <f>F6*G6</f>
        <v>0</v>
      </c>
      <c r="I6" s="307" t="s">
        <v>5398</v>
      </c>
    </row>
    <row r="7" spans="1:9" ht="26.4" x14ac:dyDescent="0.25">
      <c r="A7" s="192"/>
      <c r="B7" s="192" t="s">
        <v>1976</v>
      </c>
      <c r="C7" s="193"/>
      <c r="D7" s="283" t="s">
        <v>4796</v>
      </c>
      <c r="E7" s="17" t="s">
        <v>2269</v>
      </c>
      <c r="F7" s="161"/>
      <c r="G7" s="187"/>
      <c r="H7" s="89">
        <f>F7*G7</f>
        <v>0</v>
      </c>
      <c r="I7" s="307" t="s">
        <v>5398</v>
      </c>
    </row>
    <row r="8" spans="1:9" ht="26.4" x14ac:dyDescent="0.25">
      <c r="A8" s="192" t="s">
        <v>1977</v>
      </c>
      <c r="B8" s="192"/>
      <c r="C8" s="193"/>
      <c r="D8" s="150" t="s">
        <v>1978</v>
      </c>
      <c r="E8" s="120"/>
      <c r="F8" s="17"/>
      <c r="G8" s="191"/>
      <c r="H8" s="190"/>
    </row>
    <row r="9" spans="1:9" x14ac:dyDescent="0.25">
      <c r="A9" s="192"/>
      <c r="B9" s="192" t="s">
        <v>1979</v>
      </c>
      <c r="C9" s="193"/>
      <c r="D9" s="64" t="s">
        <v>1982</v>
      </c>
      <c r="E9"/>
      <c r="F9" s="17"/>
      <c r="G9" s="191"/>
      <c r="H9" s="190"/>
    </row>
    <row r="10" spans="1:9" ht="26.4" x14ac:dyDescent="0.25">
      <c r="A10" s="192"/>
      <c r="B10" s="192"/>
      <c r="C10" s="193" t="s">
        <v>37</v>
      </c>
      <c r="D10" s="283" t="s">
        <v>4797</v>
      </c>
      <c r="E10" s="17" t="s">
        <v>2269</v>
      </c>
      <c r="F10" s="161"/>
      <c r="G10" s="187"/>
      <c r="H10" s="89">
        <f>F10*G10</f>
        <v>0</v>
      </c>
      <c r="I10" s="307" t="s">
        <v>5398</v>
      </c>
    </row>
    <row r="11" spans="1:9" ht="26.4" x14ac:dyDescent="0.25">
      <c r="A11" s="192"/>
      <c r="B11" s="192"/>
      <c r="C11" s="193" t="s">
        <v>39</v>
      </c>
      <c r="D11" s="283" t="s">
        <v>4798</v>
      </c>
      <c r="E11" s="17" t="s">
        <v>2269</v>
      </c>
      <c r="F11" s="161"/>
      <c r="G11" s="187"/>
      <c r="H11" s="89">
        <f>F11*G11</f>
        <v>0</v>
      </c>
      <c r="I11" s="307" t="s">
        <v>5398</v>
      </c>
    </row>
    <row r="12" spans="1:9" x14ac:dyDescent="0.25">
      <c r="A12" s="192"/>
      <c r="B12" s="192" t="s">
        <v>1980</v>
      </c>
      <c r="C12" s="193"/>
      <c r="D12" s="283" t="s">
        <v>1983</v>
      </c>
      <c r="E12" s="120"/>
      <c r="F12" s="17"/>
      <c r="G12" s="191"/>
      <c r="H12" s="190"/>
    </row>
    <row r="13" spans="1:9" ht="26.4" x14ac:dyDescent="0.25">
      <c r="A13" s="192"/>
      <c r="B13" s="192"/>
      <c r="C13" s="193" t="s">
        <v>37</v>
      </c>
      <c r="D13" s="278" t="s">
        <v>4797</v>
      </c>
      <c r="E13" s="17" t="s">
        <v>2269</v>
      </c>
      <c r="F13" s="161"/>
      <c r="G13" s="187"/>
      <c r="H13" s="89">
        <f>F13*G13</f>
        <v>0</v>
      </c>
      <c r="I13" s="307" t="s">
        <v>5398</v>
      </c>
    </row>
    <row r="14" spans="1:9" ht="26.4" x14ac:dyDescent="0.25">
      <c r="A14" s="192"/>
      <c r="B14" s="192"/>
      <c r="C14" s="193" t="s">
        <v>39</v>
      </c>
      <c r="D14" s="283" t="s">
        <v>4799</v>
      </c>
      <c r="E14" s="17" t="s">
        <v>2269</v>
      </c>
      <c r="F14" s="161"/>
      <c r="G14" s="187"/>
      <c r="H14" s="89">
        <f>F14*G14</f>
        <v>0</v>
      </c>
      <c r="I14" s="307" t="s">
        <v>5398</v>
      </c>
    </row>
    <row r="15" spans="1:9" ht="39.6" x14ac:dyDescent="0.25">
      <c r="A15" s="192"/>
      <c r="B15" s="192" t="s">
        <v>1981</v>
      </c>
      <c r="C15" s="193"/>
      <c r="D15" s="64" t="s">
        <v>1984</v>
      </c>
      <c r="E15" s="17" t="s">
        <v>124</v>
      </c>
      <c r="F15" s="161"/>
      <c r="G15" s="187"/>
      <c r="H15" s="89">
        <f>F15*G15</f>
        <v>0</v>
      </c>
    </row>
    <row r="16" spans="1:9" ht="39.6" x14ac:dyDescent="0.25">
      <c r="A16" s="192" t="s">
        <v>1985</v>
      </c>
      <c r="B16" s="192"/>
      <c r="C16" s="193"/>
      <c r="D16" s="150" t="s">
        <v>1988</v>
      </c>
      <c r="E16" s="120"/>
      <c r="F16" s="17"/>
      <c r="G16" s="191"/>
      <c r="H16" s="190"/>
    </row>
    <row r="17" spans="1:9" ht="26.4" x14ac:dyDescent="0.25">
      <c r="A17" s="192"/>
      <c r="B17" s="192" t="s">
        <v>1986</v>
      </c>
      <c r="C17" s="193"/>
      <c r="D17" s="64" t="s">
        <v>1991</v>
      </c>
      <c r="E17" s="120"/>
      <c r="F17" s="17"/>
      <c r="G17" s="191"/>
      <c r="H17" s="190"/>
    </row>
    <row r="18" spans="1:9" ht="26.4" x14ac:dyDescent="0.25">
      <c r="A18" s="192"/>
      <c r="B18" s="192"/>
      <c r="C18" s="193" t="s">
        <v>37</v>
      </c>
      <c r="D18" s="283" t="s">
        <v>4797</v>
      </c>
      <c r="E18" s="17" t="s">
        <v>2269</v>
      </c>
      <c r="F18" s="161"/>
      <c r="G18" s="187"/>
      <c r="H18" s="89">
        <f>F18*G18</f>
        <v>0</v>
      </c>
      <c r="I18" s="307" t="s">
        <v>5398</v>
      </c>
    </row>
    <row r="19" spans="1:9" ht="26.4" x14ac:dyDescent="0.25">
      <c r="A19" s="192"/>
      <c r="B19" s="192"/>
      <c r="C19" s="193" t="s">
        <v>39</v>
      </c>
      <c r="D19" s="283" t="s">
        <v>4798</v>
      </c>
      <c r="E19" s="17" t="s">
        <v>2269</v>
      </c>
      <c r="F19" s="161"/>
      <c r="G19" s="187"/>
      <c r="H19" s="89">
        <f>F19*G19</f>
        <v>0</v>
      </c>
      <c r="I19" s="307" t="s">
        <v>5398</v>
      </c>
    </row>
    <row r="20" spans="1:9" x14ac:dyDescent="0.25">
      <c r="A20" s="192" t="s">
        <v>1987</v>
      </c>
      <c r="B20" s="192"/>
      <c r="C20" s="193"/>
      <c r="D20" s="150" t="s">
        <v>1993</v>
      </c>
      <c r="E20" s="120"/>
      <c r="F20" s="17"/>
      <c r="G20" s="191"/>
      <c r="H20" s="190"/>
    </row>
    <row r="21" spans="1:9" x14ac:dyDescent="0.25">
      <c r="A21" s="192"/>
      <c r="B21" s="192" t="s">
        <v>1989</v>
      </c>
      <c r="C21" s="193"/>
      <c r="D21" s="64" t="s">
        <v>1994</v>
      </c>
      <c r="E21" s="120"/>
      <c r="F21" s="17"/>
      <c r="G21" s="191"/>
      <c r="H21" s="190"/>
    </row>
    <row r="22" spans="1:9" ht="15.6" x14ac:dyDescent="0.25">
      <c r="A22" s="192"/>
      <c r="B22" s="192"/>
      <c r="C22" s="193" t="s">
        <v>37</v>
      </c>
      <c r="D22" s="64" t="s">
        <v>1995</v>
      </c>
      <c r="E22" s="17" t="s">
        <v>2269</v>
      </c>
      <c r="F22" s="161"/>
      <c r="G22" s="187"/>
      <c r="H22" s="89">
        <f>F22*G22</f>
        <v>0</v>
      </c>
    </row>
    <row r="23" spans="1:9" ht="15.6" x14ac:dyDescent="0.25">
      <c r="A23" s="192"/>
      <c r="B23" s="192"/>
      <c r="C23" s="193" t="s">
        <v>39</v>
      </c>
      <c r="D23" s="64" t="s">
        <v>1996</v>
      </c>
      <c r="E23" s="17" t="s">
        <v>2269</v>
      </c>
      <c r="F23" s="161"/>
      <c r="G23" s="187"/>
      <c r="H23" s="89">
        <f>F23*G23</f>
        <v>0</v>
      </c>
    </row>
    <row r="24" spans="1:9" ht="15.6" x14ac:dyDescent="0.25">
      <c r="A24" s="192"/>
      <c r="B24" s="192" t="s">
        <v>1990</v>
      </c>
      <c r="C24" s="193"/>
      <c r="D24" s="64" t="s">
        <v>1997</v>
      </c>
      <c r="E24" s="17" t="s">
        <v>2269</v>
      </c>
      <c r="F24" s="161"/>
      <c r="G24" s="187"/>
      <c r="H24" s="89">
        <f>F24*G24</f>
        <v>0</v>
      </c>
    </row>
    <row r="25" spans="1:9" x14ac:dyDescent="0.25">
      <c r="A25" s="192"/>
      <c r="B25" s="192" t="s">
        <v>4800</v>
      </c>
      <c r="C25" s="193"/>
      <c r="D25" s="64" t="s">
        <v>1998</v>
      </c>
      <c r="E25" s="120"/>
      <c r="F25" s="17"/>
      <c r="G25" s="191"/>
      <c r="H25" s="190"/>
    </row>
    <row r="26" spans="1:9" ht="15.6" x14ac:dyDescent="0.25">
      <c r="A26" s="192"/>
      <c r="B26" s="192"/>
      <c r="C26" s="193" t="s">
        <v>37</v>
      </c>
      <c r="D26" s="64" t="s">
        <v>1995</v>
      </c>
      <c r="E26" s="17" t="s">
        <v>2269</v>
      </c>
      <c r="F26" s="161"/>
      <c r="G26" s="187"/>
      <c r="H26" s="89">
        <f>F26*G26</f>
        <v>0</v>
      </c>
    </row>
    <row r="27" spans="1:9" ht="15.6" x14ac:dyDescent="0.25">
      <c r="A27" s="192"/>
      <c r="B27" s="192"/>
      <c r="C27" s="193" t="s">
        <v>39</v>
      </c>
      <c r="D27" s="64" t="s">
        <v>1996</v>
      </c>
      <c r="E27" s="17" t="s">
        <v>2269</v>
      </c>
      <c r="F27" s="161"/>
      <c r="G27" s="187"/>
      <c r="H27" s="89">
        <f>F27*G27</f>
        <v>0</v>
      </c>
    </row>
    <row r="28" spans="1:9" ht="26.4" x14ac:dyDescent="0.25">
      <c r="A28" s="192" t="s">
        <v>1992</v>
      </c>
      <c r="B28" s="192"/>
      <c r="C28" s="193"/>
      <c r="D28" s="150" t="s">
        <v>2000</v>
      </c>
      <c r="E28" s="27" t="s">
        <v>1152</v>
      </c>
      <c r="F28" s="161"/>
      <c r="G28" s="187"/>
      <c r="H28" s="89">
        <f>F28*G28</f>
        <v>0</v>
      </c>
    </row>
    <row r="29" spans="1:9" x14ac:dyDescent="0.25">
      <c r="A29" s="192" t="s">
        <v>1999</v>
      </c>
      <c r="B29" s="192"/>
      <c r="C29" s="193"/>
      <c r="D29" s="150" t="s">
        <v>2002</v>
      </c>
      <c r="E29" s="120"/>
      <c r="F29" s="17"/>
      <c r="G29" s="191"/>
      <c r="H29" s="190"/>
    </row>
    <row r="30" spans="1:9" x14ac:dyDescent="0.25">
      <c r="A30" s="192"/>
      <c r="B30" s="192" t="s">
        <v>4801</v>
      </c>
      <c r="C30" s="193"/>
      <c r="D30" s="64" t="s">
        <v>2006</v>
      </c>
      <c r="E30" s="27" t="s">
        <v>136</v>
      </c>
      <c r="F30" s="161"/>
      <c r="G30" s="187"/>
      <c r="H30" s="89">
        <f>F30*G30</f>
        <v>0</v>
      </c>
    </row>
    <row r="31" spans="1:9" x14ac:dyDescent="0.25">
      <c r="A31" s="192"/>
      <c r="B31" s="192" t="s">
        <v>4802</v>
      </c>
      <c r="C31" s="193"/>
      <c r="D31" s="64" t="s">
        <v>2007</v>
      </c>
      <c r="E31" s="120"/>
      <c r="F31" s="17"/>
      <c r="G31" s="191"/>
      <c r="H31" s="190"/>
    </row>
    <row r="32" spans="1:9" ht="26.4" x14ac:dyDescent="0.25">
      <c r="A32" s="192"/>
      <c r="B32" s="192"/>
      <c r="C32" s="193" t="s">
        <v>37</v>
      </c>
      <c r="D32" s="283" t="s">
        <v>4807</v>
      </c>
      <c r="E32" s="27" t="s">
        <v>136</v>
      </c>
      <c r="F32" s="161"/>
      <c r="G32" s="187"/>
      <c r="H32" s="89">
        <f>F32*G32</f>
        <v>0</v>
      </c>
      <c r="I32" s="307" t="s">
        <v>5398</v>
      </c>
    </row>
    <row r="33" spans="1:9" ht="26.4" x14ac:dyDescent="0.25">
      <c r="A33" s="192"/>
      <c r="B33" s="192"/>
      <c r="C33" s="193" t="s">
        <v>39</v>
      </c>
      <c r="D33" s="283" t="s">
        <v>4808</v>
      </c>
      <c r="E33" s="27" t="s">
        <v>136</v>
      </c>
      <c r="F33" s="161"/>
      <c r="G33" s="187"/>
      <c r="H33" s="89">
        <f>F33*G33</f>
        <v>0</v>
      </c>
      <c r="I33" s="307" t="s">
        <v>5398</v>
      </c>
    </row>
    <row r="34" spans="1:9" ht="39.6" x14ac:dyDescent="0.25">
      <c r="A34" s="192"/>
      <c r="B34" s="192" t="s">
        <v>4803</v>
      </c>
      <c r="C34" s="193"/>
      <c r="D34" s="283" t="s">
        <v>4809</v>
      </c>
      <c r="E34" s="27" t="s">
        <v>136</v>
      </c>
      <c r="F34" s="161"/>
      <c r="G34" s="187"/>
      <c r="H34" s="89">
        <f>F34*G34</f>
        <v>0</v>
      </c>
      <c r="I34" s="307" t="s">
        <v>5398</v>
      </c>
    </row>
    <row r="35" spans="1:9" ht="39.6" x14ac:dyDescent="0.25">
      <c r="A35" s="192"/>
      <c r="B35" s="192" t="s">
        <v>4804</v>
      </c>
      <c r="C35" s="193"/>
      <c r="D35" s="283" t="s">
        <v>4810</v>
      </c>
      <c r="E35" s="120"/>
      <c r="F35" s="17"/>
      <c r="G35" s="191"/>
      <c r="H35" s="190"/>
      <c r="I35" s="307" t="s">
        <v>5398</v>
      </c>
    </row>
    <row r="36" spans="1:9" x14ac:dyDescent="0.25">
      <c r="A36" s="192"/>
      <c r="B36" s="192"/>
      <c r="C36" s="193" t="s">
        <v>37</v>
      </c>
      <c r="D36" s="283" t="s">
        <v>2008</v>
      </c>
      <c r="E36" s="120" t="s">
        <v>429</v>
      </c>
      <c r="F36" s="161"/>
      <c r="G36" s="187"/>
      <c r="H36" s="89">
        <f>F36*G36</f>
        <v>0</v>
      </c>
    </row>
    <row r="37" spans="1:9" x14ac:dyDescent="0.25">
      <c r="A37" s="192"/>
      <c r="B37" s="192"/>
      <c r="C37" s="193" t="s">
        <v>39</v>
      </c>
      <c r="D37" s="283" t="s">
        <v>2009</v>
      </c>
      <c r="E37" s="120" t="s">
        <v>429</v>
      </c>
      <c r="F37" s="161"/>
      <c r="G37" s="187"/>
      <c r="H37" s="89">
        <f>F37*G37</f>
        <v>0</v>
      </c>
    </row>
    <row r="38" spans="1:9" ht="26.4" x14ac:dyDescent="0.25">
      <c r="A38" s="192"/>
      <c r="B38" s="192" t="s">
        <v>4805</v>
      </c>
      <c r="C38" s="193"/>
      <c r="D38" s="283" t="s">
        <v>4811</v>
      </c>
      <c r="E38" s="120"/>
      <c r="F38" s="17"/>
      <c r="G38" s="191"/>
      <c r="H38" s="190"/>
      <c r="I38" s="307" t="s">
        <v>5398</v>
      </c>
    </row>
    <row r="39" spans="1:9" x14ac:dyDescent="0.25">
      <c r="A39" s="192"/>
      <c r="B39" s="192"/>
      <c r="C39" s="193" t="s">
        <v>37</v>
      </c>
      <c r="D39" s="64" t="s">
        <v>2010</v>
      </c>
      <c r="E39" s="120" t="s">
        <v>429</v>
      </c>
      <c r="F39" s="161"/>
      <c r="G39" s="187"/>
      <c r="H39" s="89">
        <f>F39*G39</f>
        <v>0</v>
      </c>
    </row>
    <row r="40" spans="1:9" x14ac:dyDescent="0.25">
      <c r="A40" s="192"/>
      <c r="B40" s="192"/>
      <c r="C40" s="193" t="s">
        <v>39</v>
      </c>
      <c r="D40" s="64" t="s">
        <v>2011</v>
      </c>
      <c r="E40" s="120" t="s">
        <v>429</v>
      </c>
      <c r="F40" s="161"/>
      <c r="G40" s="187"/>
      <c r="H40" s="89">
        <f>F40*G40</f>
        <v>0</v>
      </c>
    </row>
    <row r="41" spans="1:9" ht="26.4" x14ac:dyDescent="0.25">
      <c r="A41" s="192"/>
      <c r="B41" s="192" t="s">
        <v>4806</v>
      </c>
      <c r="C41" s="193"/>
      <c r="D41" s="64" t="s">
        <v>2012</v>
      </c>
      <c r="E41" s="27" t="s">
        <v>136</v>
      </c>
      <c r="F41" s="161"/>
      <c r="G41" s="187"/>
      <c r="H41" s="89">
        <f>F41*G41</f>
        <v>0</v>
      </c>
    </row>
    <row r="42" spans="1:9" x14ac:dyDescent="0.25">
      <c r="A42" s="192" t="s">
        <v>2001</v>
      </c>
      <c r="B42" s="192"/>
      <c r="C42" s="193"/>
      <c r="D42" s="150" t="s">
        <v>2014</v>
      </c>
      <c r="E42" s="120"/>
      <c r="F42" s="17"/>
      <c r="G42" s="191"/>
      <c r="H42" s="190"/>
    </row>
    <row r="43" spans="1:9" x14ac:dyDescent="0.25">
      <c r="A43" s="192"/>
      <c r="B43" s="192" t="s">
        <v>2003</v>
      </c>
      <c r="C43" s="193"/>
      <c r="D43" s="64" t="s">
        <v>2017</v>
      </c>
      <c r="E43" s="120" t="s">
        <v>133</v>
      </c>
      <c r="F43" s="161"/>
      <c r="G43" s="187"/>
      <c r="H43" s="89">
        <f>F43*G43</f>
        <v>0</v>
      </c>
    </row>
    <row r="44" spans="1:9" x14ac:dyDescent="0.25">
      <c r="A44" s="192"/>
      <c r="B44" s="192" t="s">
        <v>2004</v>
      </c>
      <c r="C44" s="193"/>
      <c r="D44" s="64" t="s">
        <v>2018</v>
      </c>
      <c r="E44" s="120" t="s">
        <v>133</v>
      </c>
      <c r="F44" s="161"/>
      <c r="G44" s="187"/>
      <c r="H44" s="89">
        <f>F44*G44</f>
        <v>0</v>
      </c>
    </row>
    <row r="45" spans="1:9" x14ac:dyDescent="0.25">
      <c r="A45" s="192"/>
      <c r="B45" s="192" t="s">
        <v>2005</v>
      </c>
      <c r="C45" s="193"/>
      <c r="D45" s="64" t="s">
        <v>2020</v>
      </c>
      <c r="E45" s="120" t="s">
        <v>423</v>
      </c>
      <c r="F45" s="161"/>
      <c r="G45" s="187"/>
      <c r="H45" s="89">
        <f>F45*G45</f>
        <v>0</v>
      </c>
    </row>
    <row r="46" spans="1:9" x14ac:dyDescent="0.25">
      <c r="A46" s="192" t="s">
        <v>2013</v>
      </c>
      <c r="B46" s="192"/>
      <c r="C46" s="193"/>
      <c r="D46" s="150" t="s">
        <v>2019</v>
      </c>
      <c r="E46" s="120"/>
      <c r="F46" s="17"/>
      <c r="G46" s="191"/>
      <c r="H46" s="190"/>
    </row>
    <row r="47" spans="1:9" ht="26.4" x14ac:dyDescent="0.25">
      <c r="A47" s="192"/>
      <c r="B47" s="192" t="s">
        <v>2015</v>
      </c>
      <c r="C47" s="193"/>
      <c r="D47" s="64" t="s">
        <v>4352</v>
      </c>
      <c r="E47" s="120" t="s">
        <v>429</v>
      </c>
      <c r="F47" s="161"/>
      <c r="G47" s="187"/>
      <c r="H47" s="89">
        <f>F47*G47</f>
        <v>0</v>
      </c>
    </row>
    <row r="48" spans="1:9" ht="26.4" x14ac:dyDescent="0.25">
      <c r="A48" s="192"/>
      <c r="B48" s="192" t="s">
        <v>2016</v>
      </c>
      <c r="C48" s="193"/>
      <c r="D48" s="64" t="s">
        <v>4353</v>
      </c>
      <c r="E48" s="120" t="s">
        <v>429</v>
      </c>
      <c r="F48" s="161"/>
      <c r="G48" s="187"/>
      <c r="H48" s="89">
        <f>F48*G48</f>
        <v>0</v>
      </c>
    </row>
    <row r="49" spans="1:9" x14ac:dyDescent="0.25">
      <c r="A49" s="192"/>
      <c r="B49" s="192"/>
      <c r="C49" s="193"/>
      <c r="D49" s="158"/>
      <c r="E49" s="120"/>
      <c r="F49" s="17"/>
      <c r="G49" s="17"/>
      <c r="H49" s="190"/>
    </row>
    <row r="50" spans="1:9" x14ac:dyDescent="0.25">
      <c r="A50" s="192"/>
      <c r="B50" s="192"/>
      <c r="C50" s="193"/>
      <c r="D50" s="157"/>
      <c r="E50" s="17"/>
      <c r="F50" s="17"/>
      <c r="G50" s="17"/>
      <c r="H50" s="190"/>
      <c r="I50" s="323" t="s">
        <v>5421</v>
      </c>
    </row>
    <row r="51" spans="1:9" x14ac:dyDescent="0.25">
      <c r="A51" s="64"/>
      <c r="B51" s="64"/>
      <c r="C51" s="161"/>
      <c r="D51" s="60"/>
      <c r="E51" s="17"/>
      <c r="F51" s="17"/>
      <c r="G51" s="17"/>
      <c r="H51" s="190"/>
    </row>
    <row r="52" spans="1:9" x14ac:dyDescent="0.25">
      <c r="A52" s="168" t="s">
        <v>34</v>
      </c>
      <c r="B52" s="168"/>
      <c r="C52" s="168"/>
      <c r="D52" s="168"/>
      <c r="E52" s="179"/>
      <c r="F52" s="185"/>
      <c r="G52" s="185"/>
      <c r="H52" s="174">
        <f>SUM(H5:H51)</f>
        <v>0</v>
      </c>
    </row>
    <row r="1048328" spans="5:5" x14ac:dyDescent="0.25">
      <c r="E104832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8C4FC-1A4D-440C-91C4-22412DB257BD}">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2021</v>
      </c>
      <c r="B1" s="40"/>
      <c r="C1" s="40"/>
      <c r="D1" s="774" t="s">
        <v>2022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2023</v>
      </c>
      <c r="B5" s="192"/>
      <c r="C5" s="176" t="s">
        <v>2024</v>
      </c>
      <c r="D5" s="120"/>
      <c r="E5" s="17"/>
      <c r="F5" s="191"/>
      <c r="G5" s="190"/>
    </row>
    <row r="6" spans="1:8" ht="26.4" x14ac:dyDescent="0.25">
      <c r="A6" s="192"/>
      <c r="B6" s="192" t="s">
        <v>2025</v>
      </c>
      <c r="C6" s="283" t="s">
        <v>4813</v>
      </c>
      <c r="D6" s="17" t="s">
        <v>2269</v>
      </c>
      <c r="E6" s="161"/>
      <c r="F6" s="187"/>
      <c r="G6" s="89">
        <f>E6*F6</f>
        <v>0</v>
      </c>
      <c r="H6" s="307" t="s">
        <v>5398</v>
      </c>
    </row>
    <row r="7" spans="1:8" ht="26.4" x14ac:dyDescent="0.25">
      <c r="A7" s="192" t="s">
        <v>2026</v>
      </c>
      <c r="B7" s="192"/>
      <c r="C7" s="284" t="s">
        <v>2027</v>
      </c>
      <c r="D7" s="17" t="s">
        <v>124</v>
      </c>
      <c r="E7" s="161"/>
      <c r="F7" s="187"/>
      <c r="G7" s="89">
        <f>E7*F7</f>
        <v>0</v>
      </c>
    </row>
    <row r="8" spans="1:8" ht="26.4" x14ac:dyDescent="0.25">
      <c r="A8" s="192" t="s">
        <v>2028</v>
      </c>
      <c r="B8" s="192"/>
      <c r="C8" s="284" t="s">
        <v>2029</v>
      </c>
      <c r="D8" s="120"/>
      <c r="E8" s="17"/>
      <c r="F8" s="191"/>
      <c r="G8" s="190"/>
    </row>
    <row r="9" spans="1:8" x14ac:dyDescent="0.25">
      <c r="A9" s="192"/>
      <c r="B9" s="192" t="s">
        <v>2030</v>
      </c>
      <c r="C9" s="295" t="s">
        <v>2032</v>
      </c>
      <c r="D9" s="27" t="s">
        <v>581</v>
      </c>
      <c r="E9" s="17" t="s">
        <v>4225</v>
      </c>
      <c r="F9" s="191" t="s">
        <v>4226</v>
      </c>
      <c r="G9" s="188"/>
    </row>
    <row r="10" spans="1:8" ht="26.4" x14ac:dyDescent="0.25">
      <c r="A10" s="192"/>
      <c r="B10" s="192" t="s">
        <v>2031</v>
      </c>
      <c r="C10" s="281" t="s">
        <v>2033</v>
      </c>
      <c r="D10" s="120" t="s">
        <v>361</v>
      </c>
      <c r="E10" s="197">
        <f>G9</f>
        <v>0</v>
      </c>
      <c r="F10" s="195"/>
      <c r="G10" s="190">
        <f>F10*E10</f>
        <v>0</v>
      </c>
    </row>
    <row r="11" spans="1:8" ht="26.4" x14ac:dyDescent="0.25">
      <c r="A11" s="192" t="s">
        <v>2034</v>
      </c>
      <c r="B11" s="192"/>
      <c r="C11" s="284" t="s">
        <v>4812</v>
      </c>
      <c r="D11" s="120"/>
      <c r="E11" s="17"/>
      <c r="F11" s="191"/>
      <c r="G11" s="190"/>
    </row>
    <row r="12" spans="1:8" ht="26.4" x14ac:dyDescent="0.25">
      <c r="A12" s="192"/>
      <c r="B12" s="192" t="s">
        <v>2035</v>
      </c>
      <c r="C12" s="283" t="s">
        <v>4813</v>
      </c>
      <c r="D12" s="17" t="s">
        <v>2269</v>
      </c>
      <c r="E12" s="161"/>
      <c r="F12" s="187"/>
      <c r="G12" s="89">
        <f>E12*F12</f>
        <v>0</v>
      </c>
      <c r="H12" s="307" t="s">
        <v>5398</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BCFE1-7F56-4D98-A498-6DB1FD19D42C}">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2036</v>
      </c>
      <c r="B1" s="40"/>
      <c r="C1" s="40"/>
      <c r="D1" s="774" t="s">
        <v>2037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2038</v>
      </c>
      <c r="B5" s="192"/>
      <c r="C5" s="150" t="s">
        <v>4814</v>
      </c>
      <c r="D5" s="120"/>
      <c r="E5" s="17"/>
      <c r="F5" s="17"/>
      <c r="G5" s="189"/>
    </row>
    <row r="6" spans="1:8" x14ac:dyDescent="0.25">
      <c r="A6" s="192"/>
      <c r="B6" s="192" t="s">
        <v>2039</v>
      </c>
      <c r="C6" s="64" t="s">
        <v>2045</v>
      </c>
      <c r="D6" s="120" t="s">
        <v>136</v>
      </c>
      <c r="E6" s="161"/>
      <c r="F6" s="187"/>
      <c r="G6" s="89">
        <f t="shared" ref="G6:G11" si="0">E6*F6</f>
        <v>0</v>
      </c>
    </row>
    <row r="7" spans="1:8" ht="26.4" x14ac:dyDescent="0.25">
      <c r="A7" s="192"/>
      <c r="B7" s="192" t="s">
        <v>2040</v>
      </c>
      <c r="C7" s="283" t="s">
        <v>4815</v>
      </c>
      <c r="D7" s="120" t="s">
        <v>136</v>
      </c>
      <c r="E7" s="161"/>
      <c r="F7" s="187"/>
      <c r="G7" s="89">
        <f t="shared" si="0"/>
        <v>0</v>
      </c>
      <c r="H7" s="307" t="s">
        <v>5398</v>
      </c>
    </row>
    <row r="8" spans="1:8" ht="26.4" x14ac:dyDescent="0.25">
      <c r="A8" s="192"/>
      <c r="B8" s="192" t="s">
        <v>2041</v>
      </c>
      <c r="C8" s="64" t="s">
        <v>4354</v>
      </c>
      <c r="D8" s="120" t="s">
        <v>136</v>
      </c>
      <c r="E8" s="161"/>
      <c r="F8" s="187"/>
      <c r="G8" s="89">
        <f t="shared" si="0"/>
        <v>0</v>
      </c>
    </row>
    <row r="9" spans="1:8" ht="26.4" x14ac:dyDescent="0.25">
      <c r="A9" s="192"/>
      <c r="B9" s="192" t="s">
        <v>2042</v>
      </c>
      <c r="C9" s="64" t="s">
        <v>4355</v>
      </c>
      <c r="D9" s="120" t="s">
        <v>136</v>
      </c>
      <c r="E9" s="161"/>
      <c r="F9" s="187"/>
      <c r="G9" s="89">
        <f t="shared" si="0"/>
        <v>0</v>
      </c>
    </row>
    <row r="10" spans="1:8" ht="26.4" x14ac:dyDescent="0.25">
      <c r="A10" s="192"/>
      <c r="B10" s="192" t="s">
        <v>2043</v>
      </c>
      <c r="C10" s="64" t="s">
        <v>2046</v>
      </c>
      <c r="D10" s="120" t="s">
        <v>136</v>
      </c>
      <c r="E10" s="161"/>
      <c r="F10" s="187"/>
      <c r="G10" s="89">
        <f t="shared" si="0"/>
        <v>0</v>
      </c>
    </row>
    <row r="11" spans="1:8" x14ac:dyDescent="0.25">
      <c r="A11" s="192"/>
      <c r="B11" s="192" t="s">
        <v>2044</v>
      </c>
      <c r="C11" s="64" t="s">
        <v>2047</v>
      </c>
      <c r="D11" s="120" t="s">
        <v>1152</v>
      </c>
      <c r="E11" s="161"/>
      <c r="F11" s="187"/>
      <c r="G11" s="89">
        <f t="shared" si="0"/>
        <v>0</v>
      </c>
    </row>
    <row r="12" spans="1:8" ht="39.6" x14ac:dyDescent="0.25">
      <c r="A12" s="192" t="s">
        <v>2048</v>
      </c>
      <c r="B12" s="192"/>
      <c r="C12" s="150" t="s">
        <v>4816</v>
      </c>
      <c r="D12" s="11" t="s">
        <v>33</v>
      </c>
      <c r="E12" s="161"/>
      <c r="F12" s="187"/>
      <c r="G12" s="89">
        <f>E12*F12</f>
        <v>0</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BE9D0-8426-4959-AF84-ABB32E199641}">
  <dimension ref="A1:I104831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2054</v>
      </c>
      <c r="B1" s="40"/>
      <c r="C1" s="40"/>
      <c r="D1" s="40"/>
      <c r="E1" s="774" t="s">
        <v>4817</v>
      </c>
      <c r="F1" s="774"/>
      <c r="G1" s="774"/>
      <c r="H1" s="774"/>
    </row>
    <row r="2" spans="1:9" x14ac:dyDescent="0.25">
      <c r="A2" s="42" t="s">
        <v>0</v>
      </c>
      <c r="B2" s="42"/>
      <c r="C2" s="42"/>
      <c r="D2" s="43" t="s">
        <v>1</v>
      </c>
      <c r="E2" s="43" t="s">
        <v>2</v>
      </c>
      <c r="F2" s="43" t="s">
        <v>3</v>
      </c>
      <c r="G2" s="43" t="s">
        <v>4</v>
      </c>
      <c r="H2" s="43" t="s">
        <v>5</v>
      </c>
      <c r="I2" s="306" t="s">
        <v>5399</v>
      </c>
    </row>
    <row r="3" spans="1:9" x14ac:dyDescent="0.25">
      <c r="A3" s="44"/>
      <c r="B3" s="44"/>
      <c r="C3" s="44"/>
      <c r="D3" s="45"/>
      <c r="E3" s="6"/>
      <c r="F3" s="6"/>
      <c r="G3" s="6"/>
      <c r="H3" s="5"/>
    </row>
    <row r="4" spans="1:9" ht="39.6" x14ac:dyDescent="0.25">
      <c r="A4" s="192" t="s">
        <v>2056</v>
      </c>
      <c r="B4" s="192"/>
      <c r="C4" s="192"/>
      <c r="D4" s="150" t="s">
        <v>2049</v>
      </c>
      <c r="E4" s="120"/>
      <c r="F4" s="17"/>
      <c r="G4" s="191"/>
      <c r="H4" s="190"/>
    </row>
    <row r="5" spans="1:9" ht="26.4" x14ac:dyDescent="0.25">
      <c r="A5" s="192"/>
      <c r="B5" s="192" t="s">
        <v>4818</v>
      </c>
      <c r="C5" s="192"/>
      <c r="D5" s="283" t="s">
        <v>4826</v>
      </c>
      <c r="E5" s="120" t="s">
        <v>136</v>
      </c>
      <c r="F5" s="161"/>
      <c r="G5" s="187"/>
      <c r="H5" s="89">
        <f t="shared" ref="H5:H13" si="0">F5*G5</f>
        <v>0</v>
      </c>
      <c r="I5" s="307" t="s">
        <v>5398</v>
      </c>
    </row>
    <row r="6" spans="1:9" ht="26.4" x14ac:dyDescent="0.25">
      <c r="A6" s="192"/>
      <c r="B6" s="192" t="s">
        <v>4819</v>
      </c>
      <c r="C6" s="192"/>
      <c r="D6" s="283" t="s">
        <v>4827</v>
      </c>
      <c r="E6" s="120" t="s">
        <v>136</v>
      </c>
      <c r="F6" s="161"/>
      <c r="G6" s="187"/>
      <c r="H6" s="89">
        <f t="shared" si="0"/>
        <v>0</v>
      </c>
      <c r="I6" s="307" t="s">
        <v>5398</v>
      </c>
    </row>
    <row r="7" spans="1:9" ht="26.4" x14ac:dyDescent="0.25">
      <c r="A7" s="192"/>
      <c r="B7" s="192" t="s">
        <v>4820</v>
      </c>
      <c r="C7" s="192"/>
      <c r="D7" s="283" t="s">
        <v>4828</v>
      </c>
      <c r="E7" s="120" t="s">
        <v>136</v>
      </c>
      <c r="F7" s="161"/>
      <c r="G7" s="187"/>
      <c r="H7" s="89">
        <f t="shared" si="0"/>
        <v>0</v>
      </c>
      <c r="I7" s="307" t="s">
        <v>5398</v>
      </c>
    </row>
    <row r="8" spans="1:9" ht="26.4" x14ac:dyDescent="0.25">
      <c r="A8" s="192"/>
      <c r="B8" s="192" t="s">
        <v>4821</v>
      </c>
      <c r="C8" s="192"/>
      <c r="D8" s="283" t="s">
        <v>4829</v>
      </c>
      <c r="E8" s="120" t="s">
        <v>136</v>
      </c>
      <c r="F8" s="161"/>
      <c r="G8" s="187"/>
      <c r="H8" s="89">
        <f t="shared" si="0"/>
        <v>0</v>
      </c>
      <c r="I8" s="307" t="s">
        <v>5398</v>
      </c>
    </row>
    <row r="9" spans="1:9" ht="26.4" x14ac:dyDescent="0.25">
      <c r="A9" s="192"/>
      <c r="B9" s="192" t="s">
        <v>4822</v>
      </c>
      <c r="C9" s="192"/>
      <c r="D9" s="283" t="s">
        <v>4830</v>
      </c>
      <c r="E9" s="120" t="s">
        <v>136</v>
      </c>
      <c r="F9" s="161"/>
      <c r="G9" s="187"/>
      <c r="H9" s="89">
        <f t="shared" si="0"/>
        <v>0</v>
      </c>
      <c r="I9" s="307" t="s">
        <v>5398</v>
      </c>
    </row>
    <row r="10" spans="1:9" ht="26.4" x14ac:dyDescent="0.25">
      <c r="A10" s="192"/>
      <c r="B10" s="192" t="s">
        <v>4823</v>
      </c>
      <c r="C10" s="192"/>
      <c r="D10" s="64" t="s">
        <v>2050</v>
      </c>
      <c r="E10" s="120" t="s">
        <v>423</v>
      </c>
      <c r="F10" s="161"/>
      <c r="G10" s="187"/>
      <c r="H10" s="89">
        <f t="shared" si="0"/>
        <v>0</v>
      </c>
    </row>
    <row r="11" spans="1:9" ht="26.4" x14ac:dyDescent="0.25">
      <c r="A11" s="192"/>
      <c r="B11" s="192" t="s">
        <v>4824</v>
      </c>
      <c r="C11" s="192"/>
      <c r="D11" s="64" t="s">
        <v>2046</v>
      </c>
      <c r="E11" s="120" t="s">
        <v>136</v>
      </c>
      <c r="F11" s="161"/>
      <c r="G11" s="187"/>
      <c r="H11" s="89">
        <f t="shared" si="0"/>
        <v>0</v>
      </c>
    </row>
    <row r="12" spans="1:9" x14ac:dyDescent="0.25">
      <c r="A12" s="192"/>
      <c r="B12" s="192" t="s">
        <v>4825</v>
      </c>
      <c r="C12" s="192"/>
      <c r="D12" s="64" t="s">
        <v>2047</v>
      </c>
      <c r="E12" s="120" t="s">
        <v>1152</v>
      </c>
      <c r="F12" s="161"/>
      <c r="G12" s="187"/>
      <c r="H12" s="89">
        <f t="shared" si="0"/>
        <v>0</v>
      </c>
    </row>
    <row r="13" spans="1:9" x14ac:dyDescent="0.25">
      <c r="A13" s="192" t="s">
        <v>2057</v>
      </c>
      <c r="B13" s="192"/>
      <c r="C13" s="192"/>
      <c r="D13" s="150" t="s">
        <v>2058</v>
      </c>
      <c r="E13" s="120" t="s">
        <v>136</v>
      </c>
      <c r="F13" s="161"/>
      <c r="G13" s="187"/>
      <c r="H13" s="89">
        <f t="shared" si="0"/>
        <v>0</v>
      </c>
    </row>
    <row r="14" spans="1:9" ht="26.4" x14ac:dyDescent="0.25">
      <c r="A14" s="192" t="s">
        <v>2059</v>
      </c>
      <c r="B14" s="192"/>
      <c r="C14" s="192"/>
      <c r="D14" s="150" t="s">
        <v>2051</v>
      </c>
      <c r="E14" s="120"/>
      <c r="F14" s="17"/>
      <c r="G14" s="191"/>
      <c r="H14" s="190"/>
    </row>
    <row r="15" spans="1:9" ht="26.4" x14ac:dyDescent="0.25">
      <c r="A15" s="111"/>
      <c r="B15" s="192" t="s">
        <v>4831</v>
      </c>
      <c r="C15" s="192"/>
      <c r="D15" s="283" t="s">
        <v>4835</v>
      </c>
      <c r="E15" s="120" t="s">
        <v>429</v>
      </c>
      <c r="F15" s="161"/>
      <c r="G15" s="187"/>
      <c r="H15" s="89">
        <f>F15*G15</f>
        <v>0</v>
      </c>
      <c r="I15" s="307" t="s">
        <v>5398</v>
      </c>
    </row>
    <row r="16" spans="1:9" ht="26.4" x14ac:dyDescent="0.25">
      <c r="A16" s="192"/>
      <c r="B16" s="192" t="s">
        <v>4832</v>
      </c>
      <c r="C16" s="192"/>
      <c r="D16" s="283" t="s">
        <v>2052</v>
      </c>
      <c r="E16" s="120" t="s">
        <v>1152</v>
      </c>
      <c r="F16" s="161"/>
      <c r="G16" s="187"/>
      <c r="H16" s="89">
        <f>F16*G16</f>
        <v>0</v>
      </c>
    </row>
    <row r="17" spans="1:9" ht="52.8" x14ac:dyDescent="0.25">
      <c r="A17" s="192"/>
      <c r="B17" s="192" t="s">
        <v>4833</v>
      </c>
      <c r="C17" s="192"/>
      <c r="D17" s="283" t="s">
        <v>4836</v>
      </c>
      <c r="E17" s="120" t="s">
        <v>429</v>
      </c>
      <c r="F17" s="161"/>
      <c r="G17" s="187"/>
      <c r="H17" s="89">
        <f>F17*G17</f>
        <v>0</v>
      </c>
      <c r="I17" s="307" t="s">
        <v>5398</v>
      </c>
    </row>
    <row r="18" spans="1:9" ht="26.4" x14ac:dyDescent="0.25">
      <c r="A18" s="192"/>
      <c r="B18" s="192" t="s">
        <v>4834</v>
      </c>
      <c r="C18" s="192"/>
      <c r="D18" s="290" t="s">
        <v>4842</v>
      </c>
      <c r="E18" s="17" t="s">
        <v>124</v>
      </c>
      <c r="F18" s="161"/>
      <c r="G18" s="187"/>
      <c r="H18" s="89">
        <f>F18*G18</f>
        <v>0</v>
      </c>
    </row>
    <row r="19" spans="1:9" ht="26.4" x14ac:dyDescent="0.25">
      <c r="A19" s="192" t="s">
        <v>2060</v>
      </c>
      <c r="B19" s="192"/>
      <c r="C19" s="192"/>
      <c r="D19" s="159" t="s">
        <v>2053</v>
      </c>
      <c r="E19" s="120"/>
      <c r="F19" s="17"/>
      <c r="G19" s="191"/>
      <c r="H19" s="190"/>
    </row>
    <row r="20" spans="1:9" ht="26.4" x14ac:dyDescent="0.25">
      <c r="A20" s="192"/>
      <c r="B20" s="192" t="s">
        <v>4837</v>
      </c>
      <c r="C20" s="192"/>
      <c r="D20" s="283" t="s">
        <v>4840</v>
      </c>
      <c r="E20" s="120" t="s">
        <v>429</v>
      </c>
      <c r="F20" s="161"/>
      <c r="G20" s="187"/>
      <c r="H20" s="89">
        <f>F20*G20</f>
        <v>0</v>
      </c>
      <c r="I20" s="307" t="s">
        <v>5398</v>
      </c>
    </row>
    <row r="21" spans="1:9" ht="52.8" x14ac:dyDescent="0.25">
      <c r="A21" s="192"/>
      <c r="B21" s="192" t="s">
        <v>4838</v>
      </c>
      <c r="C21" s="192"/>
      <c r="D21" s="283" t="s">
        <v>4841</v>
      </c>
      <c r="E21" s="120" t="s">
        <v>429</v>
      </c>
      <c r="F21" s="161"/>
      <c r="G21" s="187"/>
      <c r="H21" s="89">
        <f>F21*G21</f>
        <v>0</v>
      </c>
      <c r="I21" s="307" t="s">
        <v>5398</v>
      </c>
    </row>
    <row r="22" spans="1:9" ht="26.4" x14ac:dyDescent="0.25">
      <c r="A22" s="192"/>
      <c r="B22" s="192" t="s">
        <v>4839</v>
      </c>
      <c r="C22" s="192"/>
      <c r="D22" s="160" t="s">
        <v>4842</v>
      </c>
      <c r="E22" s="120" t="s">
        <v>429</v>
      </c>
      <c r="F22" s="161"/>
      <c r="G22" s="187"/>
      <c r="H22" s="89">
        <f>F22*G22</f>
        <v>0</v>
      </c>
    </row>
    <row r="23" spans="1:9" x14ac:dyDescent="0.25">
      <c r="A23" s="192" t="s">
        <v>2061</v>
      </c>
      <c r="B23" s="192"/>
      <c r="C23" s="192"/>
      <c r="D23" s="159" t="s">
        <v>2065</v>
      </c>
      <c r="E23" s="17"/>
      <c r="F23" s="17"/>
      <c r="G23" s="191"/>
      <c r="H23" s="190"/>
    </row>
    <row r="24" spans="1:9" x14ac:dyDescent="0.25">
      <c r="A24" s="192"/>
      <c r="B24" s="192" t="s">
        <v>2062</v>
      </c>
      <c r="C24" s="192"/>
      <c r="D24" s="160" t="s">
        <v>2068</v>
      </c>
      <c r="E24" s="120" t="s">
        <v>429</v>
      </c>
      <c r="F24" s="161"/>
      <c r="G24" s="187"/>
      <c r="H24" s="89">
        <f>F24*G24</f>
        <v>0</v>
      </c>
    </row>
    <row r="25" spans="1:9" x14ac:dyDescent="0.25">
      <c r="A25" s="192"/>
      <c r="B25" s="192" t="s">
        <v>2063</v>
      </c>
      <c r="C25" s="192"/>
      <c r="D25" s="160" t="s">
        <v>2069</v>
      </c>
      <c r="E25" s="120" t="s">
        <v>429</v>
      </c>
      <c r="F25" s="161"/>
      <c r="G25" s="187"/>
      <c r="H25" s="89">
        <f>F25*G25</f>
        <v>0</v>
      </c>
    </row>
    <row r="26" spans="1:9" x14ac:dyDescent="0.25">
      <c r="A26" s="192" t="s">
        <v>2064</v>
      </c>
      <c r="B26" s="192"/>
      <c r="C26" s="192"/>
      <c r="D26" s="150" t="s">
        <v>1993</v>
      </c>
      <c r="E26" s="17"/>
      <c r="F26" s="17"/>
      <c r="G26" s="191"/>
      <c r="H26" s="190"/>
    </row>
    <row r="27" spans="1:9" ht="15.6" x14ac:dyDescent="0.25">
      <c r="A27" s="192"/>
      <c r="B27" s="192" t="s">
        <v>2066</v>
      </c>
      <c r="C27" s="192"/>
      <c r="D27" s="64" t="s">
        <v>4843</v>
      </c>
      <c r="E27" s="17" t="s">
        <v>2269</v>
      </c>
      <c r="F27" s="161"/>
      <c r="G27" s="187"/>
      <c r="H27" s="89">
        <f>F27*G27</f>
        <v>0</v>
      </c>
    </row>
    <row r="28" spans="1:9" x14ac:dyDescent="0.25">
      <c r="A28" s="192"/>
      <c r="B28" s="192" t="s">
        <v>2067</v>
      </c>
      <c r="C28" s="192"/>
      <c r="D28" s="64" t="s">
        <v>2071</v>
      </c>
      <c r="E28" s="17"/>
      <c r="F28" s="17"/>
      <c r="G28" s="191"/>
      <c r="H28" s="190"/>
    </row>
    <row r="29" spans="1:9" ht="15.6" x14ac:dyDescent="0.25">
      <c r="A29" s="192"/>
      <c r="B29" s="192"/>
      <c r="C29" s="192" t="s">
        <v>37</v>
      </c>
      <c r="D29" s="160" t="s">
        <v>1995</v>
      </c>
      <c r="E29" s="17" t="s">
        <v>2269</v>
      </c>
      <c r="F29" s="161"/>
      <c r="G29" s="187"/>
      <c r="H29" s="89">
        <f>F29*G29</f>
        <v>0</v>
      </c>
    </row>
    <row r="30" spans="1:9" ht="26.4" x14ac:dyDescent="0.25">
      <c r="A30" s="192" t="s">
        <v>2070</v>
      </c>
      <c r="B30" s="192"/>
      <c r="C30" s="192"/>
      <c r="D30" s="150" t="s">
        <v>2000</v>
      </c>
      <c r="E30" s="27" t="s">
        <v>1152</v>
      </c>
      <c r="F30" s="161"/>
      <c r="G30" s="187"/>
      <c r="H30" s="89">
        <f>F30*G30</f>
        <v>0</v>
      </c>
    </row>
    <row r="31" spans="1:9" x14ac:dyDescent="0.25">
      <c r="A31" s="192" t="s">
        <v>2072</v>
      </c>
      <c r="B31" s="192"/>
      <c r="C31" s="192"/>
      <c r="D31" s="176" t="s">
        <v>2014</v>
      </c>
      <c r="E31" s="17"/>
      <c r="F31" s="17"/>
      <c r="G31" s="191"/>
      <c r="H31" s="190"/>
    </row>
    <row r="32" spans="1:9" x14ac:dyDescent="0.25">
      <c r="A32" s="192"/>
      <c r="B32" s="192" t="s">
        <v>4844</v>
      </c>
      <c r="C32" s="192"/>
      <c r="D32" s="64" t="s">
        <v>2017</v>
      </c>
      <c r="E32" s="17" t="s">
        <v>133</v>
      </c>
      <c r="F32" s="161"/>
      <c r="G32" s="187"/>
      <c r="H32" s="89">
        <f>F32*G32</f>
        <v>0</v>
      </c>
    </row>
    <row r="33" spans="1:9" x14ac:dyDescent="0.25">
      <c r="A33" s="110"/>
      <c r="B33" s="192" t="s">
        <v>4845</v>
      </c>
      <c r="C33" s="192"/>
      <c r="D33" s="64" t="s">
        <v>2018</v>
      </c>
      <c r="E33" s="17" t="s">
        <v>133</v>
      </c>
      <c r="F33" s="161"/>
      <c r="G33" s="187"/>
      <c r="H33" s="89">
        <f>F33*G33</f>
        <v>0</v>
      </c>
    </row>
    <row r="34" spans="1:9" x14ac:dyDescent="0.25">
      <c r="A34" s="192"/>
      <c r="B34" s="192" t="s">
        <v>4846</v>
      </c>
      <c r="C34" s="192"/>
      <c r="D34" s="64" t="s">
        <v>2020</v>
      </c>
      <c r="E34" s="120" t="s">
        <v>423</v>
      </c>
      <c r="F34" s="161"/>
      <c r="G34" s="187"/>
      <c r="H34" s="89">
        <f>F34*G34</f>
        <v>0</v>
      </c>
    </row>
    <row r="35" spans="1:9" x14ac:dyDescent="0.25">
      <c r="A35" s="192"/>
      <c r="B35" s="192"/>
      <c r="C35" s="192"/>
      <c r="D35" s="201" t="s">
        <v>23</v>
      </c>
      <c r="E35" s="27"/>
      <c r="F35" s="161"/>
      <c r="G35" s="161"/>
      <c r="H35" s="189"/>
    </row>
    <row r="36" spans="1:9" x14ac:dyDescent="0.25">
      <c r="A36" s="192"/>
      <c r="B36" s="192"/>
      <c r="C36" s="192"/>
      <c r="D36" s="201"/>
      <c r="E36" s="51"/>
      <c r="F36" s="161"/>
      <c r="G36" s="161"/>
      <c r="H36" s="186"/>
      <c r="I36" s="323" t="s">
        <v>5421</v>
      </c>
    </row>
    <row r="37" spans="1:9" x14ac:dyDescent="0.25">
      <c r="A37" s="64"/>
      <c r="B37" s="64"/>
      <c r="C37" s="64"/>
      <c r="D37" s="60"/>
      <c r="E37" s="17"/>
      <c r="F37" s="161"/>
      <c r="G37" s="161"/>
      <c r="H37" s="189"/>
    </row>
    <row r="38" spans="1:9" x14ac:dyDescent="0.25">
      <c r="A38" s="168" t="s">
        <v>34</v>
      </c>
      <c r="B38" s="168"/>
      <c r="C38" s="168"/>
      <c r="D38" s="168"/>
      <c r="E38" s="179"/>
      <c r="F38" s="184"/>
      <c r="G38" s="184"/>
      <c r="H38" s="174">
        <f>SUM(H23:H37)</f>
        <v>0</v>
      </c>
    </row>
    <row r="45" spans="1:9" x14ac:dyDescent="0.25">
      <c r="A45" s="310"/>
      <c r="B45" s="310"/>
      <c r="C45" s="310"/>
      <c r="D45" s="226"/>
      <c r="E45" s="311"/>
      <c r="F45" s="238"/>
      <c r="G45" s="312"/>
      <c r="H45" s="313"/>
    </row>
    <row r="46" spans="1:9" x14ac:dyDescent="0.25">
      <c r="A46" s="310"/>
      <c r="B46" s="310"/>
      <c r="C46" s="310"/>
      <c r="D46" s="226"/>
      <c r="E46" s="311"/>
      <c r="F46" s="314"/>
      <c r="G46" s="315"/>
      <c r="H46" s="313"/>
    </row>
    <row r="47" spans="1:9" x14ac:dyDescent="0.25">
      <c r="A47" s="310"/>
      <c r="B47" s="310"/>
      <c r="C47" s="310"/>
      <c r="D47" s="226"/>
      <c r="E47" s="316"/>
      <c r="F47" s="238"/>
      <c r="G47" s="312"/>
      <c r="H47" s="313"/>
    </row>
    <row r="48" spans="1:9" x14ac:dyDescent="0.25">
      <c r="A48" s="310"/>
      <c r="B48" s="310"/>
      <c r="C48" s="310"/>
      <c r="D48" s="226"/>
      <c r="E48" s="311"/>
      <c r="F48" s="238"/>
      <c r="G48" s="312"/>
      <c r="H48" s="313"/>
    </row>
    <row r="49" spans="1:8" x14ac:dyDescent="0.25">
      <c r="A49" s="317"/>
      <c r="B49" s="310"/>
      <c r="C49" s="310"/>
      <c r="D49" s="226"/>
      <c r="E49" s="314"/>
      <c r="F49" s="314"/>
      <c r="G49" s="315"/>
      <c r="H49" s="318"/>
    </row>
    <row r="50" spans="1:8" x14ac:dyDescent="0.25">
      <c r="A50" s="310"/>
      <c r="B50" s="310"/>
      <c r="C50" s="310"/>
      <c r="D50" s="319"/>
      <c r="E50" s="316"/>
      <c r="F50" s="238"/>
      <c r="G50" s="312"/>
      <c r="H50" s="313"/>
    </row>
    <row r="51" spans="1:8" x14ac:dyDescent="0.25">
      <c r="A51" s="310"/>
      <c r="B51" s="310"/>
      <c r="C51" s="310"/>
      <c r="D51" s="264"/>
      <c r="E51" s="316"/>
      <c r="F51" s="238"/>
      <c r="G51" s="312"/>
      <c r="H51" s="313"/>
    </row>
    <row r="52" spans="1:8" x14ac:dyDescent="0.25">
      <c r="A52" s="317"/>
      <c r="B52" s="310"/>
      <c r="C52" s="310"/>
      <c r="D52" s="85"/>
      <c r="E52" s="314"/>
      <c r="F52" s="314"/>
      <c r="G52" s="315"/>
      <c r="H52" s="318"/>
    </row>
    <row r="53" spans="1:8" x14ac:dyDescent="0.25">
      <c r="A53" s="310"/>
      <c r="B53" s="310"/>
      <c r="C53" s="310"/>
      <c r="D53" s="86"/>
      <c r="E53" s="316"/>
      <c r="F53" s="238"/>
      <c r="G53" s="312"/>
      <c r="H53" s="313"/>
    </row>
    <row r="54" spans="1:8" x14ac:dyDescent="0.25">
      <c r="A54" s="310"/>
      <c r="B54" s="310"/>
      <c r="C54" s="310"/>
      <c r="D54" s="86"/>
      <c r="E54" s="316"/>
      <c r="F54" s="238"/>
      <c r="G54" s="312"/>
      <c r="H54" s="313"/>
    </row>
    <row r="55" spans="1:8" x14ac:dyDescent="0.25">
      <c r="A55" s="317"/>
      <c r="B55" s="310"/>
      <c r="C55" s="310"/>
      <c r="D55" s="226"/>
      <c r="E55" s="314"/>
      <c r="F55" s="314"/>
      <c r="G55" s="315"/>
      <c r="H55" s="318"/>
    </row>
    <row r="56" spans="1:8" x14ac:dyDescent="0.25">
      <c r="A56" s="310"/>
      <c r="B56" s="310"/>
      <c r="C56" s="310"/>
      <c r="D56" s="320"/>
      <c r="E56" s="314"/>
      <c r="F56" s="238"/>
      <c r="G56" s="312"/>
      <c r="H56" s="313"/>
    </row>
    <row r="57" spans="1:8" x14ac:dyDescent="0.25">
      <c r="A57" s="310"/>
      <c r="B57" s="310"/>
      <c r="C57" s="310"/>
      <c r="D57" s="320"/>
      <c r="E57" s="314"/>
      <c r="F57" s="314"/>
      <c r="G57" s="315"/>
      <c r="H57" s="318"/>
    </row>
    <row r="58" spans="1:8" x14ac:dyDescent="0.25">
      <c r="A58" s="310"/>
      <c r="B58" s="310"/>
      <c r="C58" s="310"/>
      <c r="D58" s="86"/>
      <c r="E58" s="314"/>
      <c r="F58" s="314"/>
      <c r="G58" s="315"/>
      <c r="H58" s="318"/>
    </row>
    <row r="59" spans="1:8" x14ac:dyDescent="0.25">
      <c r="A59" s="310"/>
      <c r="B59" s="310"/>
      <c r="C59" s="310"/>
      <c r="D59" s="321"/>
      <c r="E59" s="314"/>
      <c r="F59" s="238"/>
      <c r="G59" s="312"/>
      <c r="H59" s="313"/>
    </row>
    <row r="60" spans="1:8" x14ac:dyDescent="0.25">
      <c r="A60" s="317"/>
      <c r="B60" s="310"/>
      <c r="C60" s="310"/>
      <c r="D60" s="226"/>
      <c r="E60" s="311"/>
      <c r="F60" s="238"/>
      <c r="G60" s="312"/>
      <c r="H60" s="313"/>
    </row>
    <row r="61" spans="1:8" x14ac:dyDescent="0.25">
      <c r="A61" s="317"/>
      <c r="B61" s="310"/>
      <c r="C61" s="310"/>
      <c r="D61" s="322"/>
      <c r="E61" s="314"/>
      <c r="F61" s="314"/>
      <c r="G61" s="315"/>
      <c r="H61" s="318"/>
    </row>
    <row r="62" spans="1:8" x14ac:dyDescent="0.25">
      <c r="A62" s="310"/>
      <c r="B62" s="310"/>
      <c r="C62" s="310"/>
      <c r="D62" s="320"/>
      <c r="E62" s="314"/>
      <c r="F62" s="238"/>
      <c r="G62" s="312"/>
      <c r="H62" s="313"/>
    </row>
    <row r="63" spans="1:8" x14ac:dyDescent="0.25">
      <c r="A63" s="264"/>
      <c r="B63" s="310"/>
      <c r="C63" s="310"/>
      <c r="D63" s="320"/>
      <c r="E63" s="314"/>
      <c r="F63" s="238"/>
      <c r="G63" s="312"/>
      <c r="H63" s="313"/>
    </row>
    <row r="64" spans="1:8" x14ac:dyDescent="0.25">
      <c r="A64" s="310"/>
      <c r="B64" s="310"/>
      <c r="C64" s="310"/>
      <c r="D64" s="320"/>
      <c r="E64" s="316"/>
      <c r="F64" s="238"/>
      <c r="G64" s="312"/>
      <c r="H64" s="313"/>
    </row>
    <row r="1048314" spans="5:5" x14ac:dyDescent="0.25">
      <c r="E104831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05E5D-BF55-45F4-9D04-03287363C7D6}">
  <dimension ref="A1:Q104832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17" ht="48" customHeight="1" x14ac:dyDescent="0.25">
      <c r="A1" s="39" t="s">
        <v>2073</v>
      </c>
      <c r="B1" s="40"/>
      <c r="C1" s="40"/>
      <c r="D1" s="774" t="s">
        <v>2074</v>
      </c>
      <c r="E1" s="774"/>
      <c r="F1" s="774"/>
      <c r="G1" s="774"/>
    </row>
    <row r="2" spans="1:17" x14ac:dyDescent="0.25">
      <c r="A2" s="42" t="s">
        <v>0</v>
      </c>
      <c r="B2" s="42"/>
      <c r="C2" s="43" t="s">
        <v>1</v>
      </c>
      <c r="D2" s="43" t="s">
        <v>2</v>
      </c>
      <c r="E2" s="43" t="s">
        <v>3</v>
      </c>
      <c r="F2" s="43" t="s">
        <v>4</v>
      </c>
      <c r="G2" s="43" t="s">
        <v>5</v>
      </c>
      <c r="H2" s="306" t="s">
        <v>5399</v>
      </c>
    </row>
    <row r="3" spans="1:17" x14ac:dyDescent="0.25">
      <c r="A3" s="44"/>
      <c r="B3" s="44"/>
      <c r="C3" s="45"/>
      <c r="D3" s="6"/>
      <c r="E3" s="6"/>
      <c r="F3" s="6"/>
      <c r="G3" s="5"/>
    </row>
    <row r="4" spans="1:17" x14ac:dyDescent="0.25">
      <c r="A4" s="192"/>
      <c r="B4" s="192"/>
      <c r="C4" s="64"/>
      <c r="D4" s="17"/>
      <c r="E4" s="17"/>
      <c r="F4" s="17"/>
      <c r="G4" s="15"/>
    </row>
    <row r="5" spans="1:17" x14ac:dyDescent="0.25">
      <c r="A5" s="192" t="s">
        <v>2075</v>
      </c>
      <c r="B5" s="192"/>
      <c r="C5" s="150" t="s">
        <v>2076</v>
      </c>
      <c r="D5" s="120"/>
      <c r="E5" s="17"/>
      <c r="F5" s="17"/>
      <c r="G5" s="189"/>
    </row>
    <row r="6" spans="1:17" ht="15.6" x14ac:dyDescent="0.25">
      <c r="A6" s="192"/>
      <c r="B6" s="192" t="s">
        <v>2077</v>
      </c>
      <c r="C6" s="64" t="s">
        <v>2080</v>
      </c>
      <c r="D6" s="17" t="s">
        <v>124</v>
      </c>
      <c r="E6" s="161"/>
      <c r="F6" s="187"/>
      <c r="G6" s="89">
        <f>E6*F6</f>
        <v>0</v>
      </c>
    </row>
    <row r="7" spans="1:17" ht="15.6" x14ac:dyDescent="0.25">
      <c r="A7" s="192"/>
      <c r="B7" s="192" t="s">
        <v>2078</v>
      </c>
      <c r="C7" s="64" t="s">
        <v>75</v>
      </c>
      <c r="D7" s="17" t="s">
        <v>124</v>
      </c>
      <c r="E7" s="161"/>
      <c r="F7" s="187"/>
      <c r="G7" s="89">
        <f>E7*F7</f>
        <v>0</v>
      </c>
    </row>
    <row r="8" spans="1:17" ht="15.6" x14ac:dyDescent="0.25">
      <c r="A8" s="192"/>
      <c r="B8" s="192" t="s">
        <v>2079</v>
      </c>
      <c r="C8" s="64" t="s">
        <v>2081</v>
      </c>
      <c r="D8" s="17" t="s">
        <v>124</v>
      </c>
      <c r="E8" s="161"/>
      <c r="F8" s="187"/>
      <c r="G8" s="89">
        <f>E8*F8</f>
        <v>0</v>
      </c>
    </row>
    <row r="9" spans="1:17" ht="26.4" x14ac:dyDescent="0.25">
      <c r="A9" s="192" t="s">
        <v>2082</v>
      </c>
      <c r="B9" s="192"/>
      <c r="C9" s="150" t="s">
        <v>2083</v>
      </c>
      <c r="D9" s="17" t="s">
        <v>124</v>
      </c>
      <c r="E9" s="161"/>
      <c r="F9" s="187"/>
      <c r="G9" s="89">
        <f>E9*F9</f>
        <v>0</v>
      </c>
    </row>
    <row r="10" spans="1:17" ht="26.4" x14ac:dyDescent="0.25">
      <c r="A10" s="192" t="s">
        <v>2084</v>
      </c>
      <c r="B10" s="192"/>
      <c r="C10" s="150" t="s">
        <v>2085</v>
      </c>
      <c r="D10" s="17" t="s">
        <v>124</v>
      </c>
      <c r="E10" s="161"/>
      <c r="F10" s="187"/>
      <c r="G10" s="89">
        <f>E10*F10</f>
        <v>0</v>
      </c>
    </row>
    <row r="11" spans="1:17" x14ac:dyDescent="0.25">
      <c r="A11" s="192" t="s">
        <v>2086</v>
      </c>
      <c r="B11" s="192"/>
      <c r="C11" s="150" t="s">
        <v>2087</v>
      </c>
      <c r="D11" s="120"/>
      <c r="E11" s="17"/>
      <c r="F11" s="191"/>
      <c r="G11" s="190"/>
    </row>
    <row r="12" spans="1:17" x14ac:dyDescent="0.25">
      <c r="A12" s="192"/>
      <c r="B12" s="192" t="s">
        <v>2088</v>
      </c>
      <c r="C12" s="283" t="s">
        <v>4847</v>
      </c>
      <c r="D12" s="120" t="s">
        <v>429</v>
      </c>
      <c r="E12" s="161"/>
      <c r="F12" s="187"/>
      <c r="G12" s="89">
        <f>E12*F12</f>
        <v>0</v>
      </c>
      <c r="H12" s="307" t="s">
        <v>5398</v>
      </c>
    </row>
    <row r="13" spans="1:17" x14ac:dyDescent="0.25">
      <c r="A13" s="192"/>
      <c r="B13" s="192" t="s">
        <v>2089</v>
      </c>
      <c r="C13" s="283" t="s">
        <v>4848</v>
      </c>
      <c r="D13" s="120" t="s">
        <v>429</v>
      </c>
      <c r="E13" s="161"/>
      <c r="F13" s="187"/>
      <c r="G13" s="89">
        <f>E13*F13</f>
        <v>0</v>
      </c>
      <c r="H13" s="307" t="s">
        <v>5398</v>
      </c>
      <c r="Q13"/>
    </row>
    <row r="14" spans="1:17" ht="26.4" x14ac:dyDescent="0.25">
      <c r="A14" s="192" t="s">
        <v>2090</v>
      </c>
      <c r="B14" s="192"/>
      <c r="C14" s="150" t="s">
        <v>2091</v>
      </c>
      <c r="D14" s="17" t="s">
        <v>2269</v>
      </c>
      <c r="E14" s="161"/>
      <c r="F14" s="187"/>
      <c r="G14" s="89">
        <f>E14*F14</f>
        <v>0</v>
      </c>
    </row>
    <row r="15" spans="1:17" ht="26.4" x14ac:dyDescent="0.25">
      <c r="A15" s="192" t="s">
        <v>2092</v>
      </c>
      <c r="B15" s="192"/>
      <c r="C15" s="150" t="s">
        <v>2093</v>
      </c>
      <c r="D15" s="17" t="s">
        <v>124</v>
      </c>
      <c r="E15" s="161"/>
      <c r="F15" s="187"/>
      <c r="G15" s="89">
        <f>E15*F15</f>
        <v>0</v>
      </c>
    </row>
    <row r="16" spans="1:17" ht="26.4" x14ac:dyDescent="0.25">
      <c r="A16" s="192" t="s">
        <v>2094</v>
      </c>
      <c r="B16" s="192"/>
      <c r="C16" s="150" t="s">
        <v>2095</v>
      </c>
      <c r="D16" s="120" t="s">
        <v>429</v>
      </c>
      <c r="E16" s="161"/>
      <c r="F16" s="187"/>
      <c r="G16" s="89">
        <f>E16*F16</f>
        <v>0</v>
      </c>
    </row>
    <row r="17" spans="1:8" ht="26.4" x14ac:dyDescent="0.25">
      <c r="A17" s="192" t="s">
        <v>2096</v>
      </c>
      <c r="B17" s="192"/>
      <c r="C17" s="150" t="s">
        <v>2097</v>
      </c>
      <c r="D17" s="202"/>
      <c r="E17" s="17"/>
      <c r="F17" s="191"/>
      <c r="G17" s="190"/>
    </row>
    <row r="18" spans="1:8" x14ac:dyDescent="0.25">
      <c r="A18" s="192"/>
      <c r="B18" s="192" t="s">
        <v>2099</v>
      </c>
      <c r="C18" s="283" t="s">
        <v>4849</v>
      </c>
      <c r="D18" s="120" t="s">
        <v>136</v>
      </c>
      <c r="E18" s="161"/>
      <c r="F18" s="187"/>
      <c r="G18" s="89">
        <f>E18*F18</f>
        <v>0</v>
      </c>
      <c r="H18" s="307" t="s">
        <v>5398</v>
      </c>
    </row>
    <row r="19" spans="1:8" ht="26.4" x14ac:dyDescent="0.25">
      <c r="A19" s="192" t="s">
        <v>2098</v>
      </c>
      <c r="B19" s="192"/>
      <c r="C19" s="150" t="s">
        <v>2100</v>
      </c>
      <c r="D19" s="120"/>
      <c r="E19" s="17"/>
      <c r="F19" s="191"/>
      <c r="G19" s="190"/>
    </row>
    <row r="20" spans="1:8" ht="15.6" x14ac:dyDescent="0.25">
      <c r="A20" s="192"/>
      <c r="B20" s="192" t="s">
        <v>2101</v>
      </c>
      <c r="C20" s="64" t="s">
        <v>2103</v>
      </c>
      <c r="D20" s="17" t="s">
        <v>124</v>
      </c>
      <c r="E20" s="161"/>
      <c r="F20" s="187"/>
      <c r="G20" s="89">
        <f>E20*F20</f>
        <v>0</v>
      </c>
    </row>
    <row r="21" spans="1:8" ht="15.6" x14ac:dyDescent="0.25">
      <c r="A21" s="192"/>
      <c r="B21" s="192" t="s">
        <v>2102</v>
      </c>
      <c r="C21" s="64" t="s">
        <v>1461</v>
      </c>
      <c r="D21" s="17" t="s">
        <v>124</v>
      </c>
      <c r="E21" s="161"/>
      <c r="F21" s="187"/>
      <c r="G21" s="89">
        <f>E21*F21</f>
        <v>0</v>
      </c>
    </row>
    <row r="22" spans="1:8" ht="15.6" x14ac:dyDescent="0.25">
      <c r="A22" s="192"/>
      <c r="B22" s="192" t="s">
        <v>1191</v>
      </c>
      <c r="C22" s="64" t="s">
        <v>1470</v>
      </c>
      <c r="D22" s="17" t="s">
        <v>124</v>
      </c>
      <c r="E22" s="161"/>
      <c r="F22" s="187"/>
      <c r="G22" s="89">
        <f>E22*F22</f>
        <v>0</v>
      </c>
    </row>
    <row r="23" spans="1:8" ht="26.4" x14ac:dyDescent="0.25">
      <c r="A23" s="192" t="s">
        <v>2104</v>
      </c>
      <c r="B23" s="192"/>
      <c r="C23" s="150" t="s">
        <v>2105</v>
      </c>
      <c r="D23" s="120"/>
      <c r="E23" s="17"/>
      <c r="F23" s="191"/>
      <c r="G23" s="190"/>
    </row>
    <row r="24" spans="1:8" ht="15.6" x14ac:dyDescent="0.25">
      <c r="A24" s="192"/>
      <c r="B24" s="192" t="s">
        <v>2106</v>
      </c>
      <c r="C24" s="64" t="s">
        <v>2112</v>
      </c>
      <c r="D24" s="17" t="s">
        <v>2269</v>
      </c>
      <c r="E24" s="161"/>
      <c r="F24" s="187"/>
      <c r="G24" s="89">
        <f t="shared" ref="G24:G29" si="0">E24*F24</f>
        <v>0</v>
      </c>
    </row>
    <row r="25" spans="1:8" ht="26.4" x14ac:dyDescent="0.25">
      <c r="A25" s="192"/>
      <c r="B25" s="192" t="s">
        <v>2107</v>
      </c>
      <c r="C25" s="283" t="s">
        <v>4850</v>
      </c>
      <c r="D25" s="17" t="s">
        <v>2269</v>
      </c>
      <c r="E25" s="161"/>
      <c r="F25" s="187"/>
      <c r="G25" s="89">
        <f t="shared" si="0"/>
        <v>0</v>
      </c>
      <c r="H25" s="307" t="s">
        <v>5398</v>
      </c>
    </row>
    <row r="26" spans="1:8" ht="26.4" x14ac:dyDescent="0.25">
      <c r="A26" s="192"/>
      <c r="B26" s="192" t="s">
        <v>2108</v>
      </c>
      <c r="C26" s="283" t="s">
        <v>4851</v>
      </c>
      <c r="D26" s="17" t="s">
        <v>2269</v>
      </c>
      <c r="E26" s="161"/>
      <c r="F26" s="187"/>
      <c r="G26" s="89">
        <f t="shared" si="0"/>
        <v>0</v>
      </c>
      <c r="H26" s="307" t="s">
        <v>5398</v>
      </c>
    </row>
    <row r="27" spans="1:8" ht="39.6" x14ac:dyDescent="0.25">
      <c r="A27" s="192"/>
      <c r="B27" s="192" t="s">
        <v>2109</v>
      </c>
      <c r="C27" s="283" t="s">
        <v>4852</v>
      </c>
      <c r="D27" s="17" t="s">
        <v>2269</v>
      </c>
      <c r="E27" s="161"/>
      <c r="F27" s="187"/>
      <c r="G27" s="89">
        <f t="shared" si="0"/>
        <v>0</v>
      </c>
      <c r="H27" s="307" t="s">
        <v>5398</v>
      </c>
    </row>
    <row r="28" spans="1:8" ht="26.4" x14ac:dyDescent="0.25">
      <c r="A28" s="192"/>
      <c r="B28" s="192" t="s">
        <v>2110</v>
      </c>
      <c r="C28" s="283" t="s">
        <v>4853</v>
      </c>
      <c r="D28" s="120" t="s">
        <v>133</v>
      </c>
      <c r="E28" s="161"/>
      <c r="F28" s="187"/>
      <c r="G28" s="89">
        <f t="shared" si="0"/>
        <v>0</v>
      </c>
      <c r="H28" s="307" t="s">
        <v>5398</v>
      </c>
    </row>
    <row r="29" spans="1:8" ht="26.4" x14ac:dyDescent="0.25">
      <c r="A29" s="192"/>
      <c r="B29" s="192" t="s">
        <v>2111</v>
      </c>
      <c r="C29" s="283" t="s">
        <v>2113</v>
      </c>
      <c r="D29" s="17" t="s">
        <v>124</v>
      </c>
      <c r="E29" s="161"/>
      <c r="F29" s="187"/>
      <c r="G29" s="89">
        <f t="shared" si="0"/>
        <v>0</v>
      </c>
    </row>
    <row r="30" spans="1:8" ht="26.4" x14ac:dyDescent="0.25">
      <c r="A30" s="192" t="s">
        <v>2114</v>
      </c>
      <c r="B30" s="192"/>
      <c r="C30" s="284" t="s">
        <v>5402</v>
      </c>
      <c r="D30" s="120"/>
      <c r="E30" s="17"/>
      <c r="F30" s="191"/>
      <c r="G30" s="190"/>
    </row>
    <row r="31" spans="1:8" ht="26.4" x14ac:dyDescent="0.25">
      <c r="A31" s="192"/>
      <c r="B31" s="192" t="s">
        <v>2115</v>
      </c>
      <c r="C31" s="283" t="s">
        <v>4854</v>
      </c>
      <c r="D31" s="17" t="s">
        <v>2269</v>
      </c>
      <c r="E31" s="161"/>
      <c r="F31" s="187"/>
      <c r="G31" s="89">
        <f>E31*F31</f>
        <v>0</v>
      </c>
      <c r="H31" s="307" t="s">
        <v>5398</v>
      </c>
    </row>
    <row r="32" spans="1:8" ht="26.4" x14ac:dyDescent="0.25">
      <c r="A32" s="192"/>
      <c r="B32" s="192" t="s">
        <v>2116</v>
      </c>
      <c r="C32" s="283" t="s">
        <v>4855</v>
      </c>
      <c r="D32" s="17" t="s">
        <v>2269</v>
      </c>
      <c r="E32" s="161"/>
      <c r="F32" s="187"/>
      <c r="G32" s="89">
        <f>E32*F32</f>
        <v>0</v>
      </c>
      <c r="H32" s="307" t="s">
        <v>5398</v>
      </c>
    </row>
    <row r="33" spans="1:8" x14ac:dyDescent="0.25">
      <c r="A33" s="192" t="s">
        <v>2117</v>
      </c>
      <c r="B33" s="192"/>
      <c r="C33" s="159" t="s">
        <v>2065</v>
      </c>
      <c r="D33" s="120"/>
      <c r="E33" s="17"/>
      <c r="F33" s="191"/>
      <c r="G33" s="190"/>
    </row>
    <row r="34" spans="1:8" x14ac:dyDescent="0.25">
      <c r="A34" s="192"/>
      <c r="B34" s="192" t="s">
        <v>2118</v>
      </c>
      <c r="C34" s="160" t="s">
        <v>2068</v>
      </c>
      <c r="D34" s="120" t="s">
        <v>429</v>
      </c>
      <c r="E34" s="161"/>
      <c r="F34" s="187"/>
      <c r="G34" s="89">
        <f>E34*F34</f>
        <v>0</v>
      </c>
    </row>
    <row r="35" spans="1:8" x14ac:dyDescent="0.25">
      <c r="A35" s="192"/>
      <c r="B35" s="192" t="s">
        <v>2119</v>
      </c>
      <c r="C35" s="160" t="s">
        <v>2069</v>
      </c>
      <c r="D35" s="120" t="s">
        <v>429</v>
      </c>
      <c r="E35" s="161"/>
      <c r="F35" s="187"/>
      <c r="G35" s="89">
        <f>E35*F35</f>
        <v>0</v>
      </c>
    </row>
    <row r="36" spans="1:8" x14ac:dyDescent="0.25">
      <c r="A36" s="192" t="s">
        <v>2120</v>
      </c>
      <c r="B36" s="192"/>
      <c r="C36" s="150" t="s">
        <v>1993</v>
      </c>
      <c r="D36" s="120"/>
      <c r="E36" s="17"/>
      <c r="F36" s="191"/>
      <c r="G36" s="190"/>
    </row>
    <row r="37" spans="1:8" ht="26.4" x14ac:dyDescent="0.25">
      <c r="A37" s="192"/>
      <c r="B37" s="192" t="s">
        <v>2121</v>
      </c>
      <c r="C37" s="283" t="s">
        <v>4856</v>
      </c>
      <c r="D37" s="17" t="s">
        <v>2269</v>
      </c>
      <c r="E37" s="161"/>
      <c r="F37" s="187"/>
      <c r="G37" s="89">
        <f>E37*F37</f>
        <v>0</v>
      </c>
      <c r="H37" s="307" t="s">
        <v>5398</v>
      </c>
    </row>
    <row r="38" spans="1:8" ht="15.6" x14ac:dyDescent="0.25">
      <c r="A38" s="192"/>
      <c r="B38" s="192" t="s">
        <v>2122</v>
      </c>
      <c r="C38" s="64" t="s">
        <v>2071</v>
      </c>
      <c r="D38" s="17" t="s">
        <v>2269</v>
      </c>
      <c r="E38" s="161"/>
      <c r="F38" s="187"/>
      <c r="G38" s="89">
        <f>E38*F38</f>
        <v>0</v>
      </c>
    </row>
    <row r="39" spans="1:8" ht="26.4" x14ac:dyDescent="0.25">
      <c r="A39" s="192" t="s">
        <v>2123</v>
      </c>
      <c r="B39" s="192"/>
      <c r="C39" s="150" t="s">
        <v>2000</v>
      </c>
      <c r="D39" s="120" t="s">
        <v>1152</v>
      </c>
      <c r="E39" s="161"/>
      <c r="F39" s="187"/>
      <c r="G39" s="89">
        <f>E39*F39</f>
        <v>0</v>
      </c>
    </row>
    <row r="40" spans="1:8" x14ac:dyDescent="0.25">
      <c r="A40" s="192" t="s">
        <v>2124</v>
      </c>
      <c r="B40" s="192"/>
      <c r="C40" s="150" t="s">
        <v>2014</v>
      </c>
      <c r="D40" s="120"/>
      <c r="E40" s="17"/>
      <c r="F40" s="191"/>
      <c r="G40" s="190"/>
    </row>
    <row r="41" spans="1:8" x14ac:dyDescent="0.25">
      <c r="A41" s="192"/>
      <c r="B41" s="192" t="s">
        <v>2125</v>
      </c>
      <c r="C41" s="64" t="s">
        <v>2017</v>
      </c>
      <c r="D41" s="120" t="s">
        <v>133</v>
      </c>
      <c r="E41" s="161"/>
      <c r="F41" s="187"/>
      <c r="G41" s="89">
        <f>E41*F41</f>
        <v>0</v>
      </c>
    </row>
    <row r="42" spans="1:8" x14ac:dyDescent="0.25">
      <c r="A42" s="192"/>
      <c r="B42" s="192" t="s">
        <v>2126</v>
      </c>
      <c r="C42" s="64" t="s">
        <v>2018</v>
      </c>
      <c r="D42" s="120" t="s">
        <v>133</v>
      </c>
      <c r="E42" s="161"/>
      <c r="F42" s="187"/>
      <c r="G42" s="89">
        <f>E42*F42</f>
        <v>0</v>
      </c>
    </row>
    <row r="43" spans="1:8" x14ac:dyDescent="0.25">
      <c r="A43" s="192"/>
      <c r="B43" s="192" t="s">
        <v>2127</v>
      </c>
      <c r="C43" s="64" t="s">
        <v>2020</v>
      </c>
      <c r="D43" s="120" t="s">
        <v>423</v>
      </c>
      <c r="E43" s="161"/>
      <c r="F43" s="187"/>
      <c r="G43" s="89">
        <f>E43*F43</f>
        <v>0</v>
      </c>
    </row>
    <row r="44" spans="1:8" ht="26.4" x14ac:dyDescent="0.25">
      <c r="A44" s="192" t="s">
        <v>2128</v>
      </c>
      <c r="B44" s="192"/>
      <c r="C44" s="150" t="s">
        <v>2129</v>
      </c>
      <c r="D44" s="17" t="s">
        <v>2269</v>
      </c>
      <c r="E44" s="161"/>
      <c r="F44" s="187"/>
      <c r="G44" s="89">
        <f>E44*F44</f>
        <v>0</v>
      </c>
    </row>
    <row r="45" spans="1:8" x14ac:dyDescent="0.25">
      <c r="A45" s="192"/>
      <c r="B45" s="192"/>
      <c r="C45" s="150"/>
      <c r="D45" s="120"/>
      <c r="E45" s="17"/>
      <c r="F45" s="191"/>
      <c r="G45" s="190"/>
    </row>
    <row r="46" spans="1:8" x14ac:dyDescent="0.25">
      <c r="A46" s="192"/>
      <c r="B46" s="192"/>
      <c r="C46" s="150"/>
      <c r="D46" s="120"/>
      <c r="E46" s="17"/>
      <c r="F46" s="191"/>
      <c r="G46" s="190"/>
      <c r="H46" s="323" t="s">
        <v>5421</v>
      </c>
    </row>
    <row r="47" spans="1:8" x14ac:dyDescent="0.25">
      <c r="A47" s="64"/>
      <c r="B47" s="64"/>
      <c r="C47" s="60"/>
      <c r="D47" s="17"/>
      <c r="E47" s="17"/>
      <c r="F47" s="191"/>
      <c r="G47" s="190"/>
    </row>
    <row r="48" spans="1:8" x14ac:dyDescent="0.25">
      <c r="A48" s="168" t="s">
        <v>34</v>
      </c>
      <c r="B48" s="168"/>
      <c r="C48" s="168"/>
      <c r="D48" s="179"/>
      <c r="E48" s="185"/>
      <c r="F48" s="198"/>
      <c r="G48" s="174">
        <f>SUM(G5:G47)</f>
        <v>0</v>
      </c>
    </row>
    <row r="1048324" spans="4:4" x14ac:dyDescent="0.25">
      <c r="D104832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40917-A60C-405D-94DB-E8A0284F6F35}">
  <dimension ref="A1:H104828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2130</v>
      </c>
      <c r="B1" s="40"/>
      <c r="C1" s="40"/>
      <c r="D1" s="774" t="s">
        <v>2131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5"/>
      <c r="F3" s="5"/>
      <c r="G3" s="5"/>
    </row>
    <row r="4" spans="1:8" x14ac:dyDescent="0.25">
      <c r="A4" s="192"/>
      <c r="B4" s="192"/>
      <c r="C4" s="64"/>
      <c r="D4" s="17"/>
      <c r="E4" s="15"/>
      <c r="F4" s="15"/>
      <c r="G4" s="15"/>
    </row>
    <row r="5" spans="1:8" ht="26.4" x14ac:dyDescent="0.25">
      <c r="A5" s="192" t="s">
        <v>2132</v>
      </c>
      <c r="B5" s="192"/>
      <c r="C5" s="150" t="s">
        <v>2133</v>
      </c>
      <c r="D5" s="203" t="s">
        <v>2134</v>
      </c>
      <c r="E5" s="64"/>
      <c r="F5" s="188"/>
      <c r="G5" s="89">
        <f>E5*F5</f>
        <v>0</v>
      </c>
    </row>
    <row r="6" spans="1:8" x14ac:dyDescent="0.25">
      <c r="A6" s="192"/>
      <c r="B6" s="192"/>
      <c r="C6" s="150"/>
      <c r="D6" s="27"/>
      <c r="E6" s="15"/>
      <c r="F6" s="15"/>
      <c r="G6" s="189"/>
      <c r="H6" s="323" t="s">
        <v>5421</v>
      </c>
    </row>
    <row r="7" spans="1:8" x14ac:dyDescent="0.25">
      <c r="A7" s="64"/>
      <c r="B7" s="64"/>
      <c r="C7" s="60"/>
      <c r="D7" s="17"/>
      <c r="E7" s="15"/>
      <c r="F7" s="15"/>
      <c r="G7" s="189"/>
    </row>
    <row r="8" spans="1:8" x14ac:dyDescent="0.25">
      <c r="A8" s="168" t="s">
        <v>34</v>
      </c>
      <c r="B8" s="168"/>
      <c r="C8" s="168"/>
      <c r="D8" s="179"/>
      <c r="E8" s="183"/>
      <c r="F8" s="183"/>
      <c r="G8" s="174">
        <f>SUM(G5:G7)</f>
        <v>0</v>
      </c>
    </row>
    <row r="1048284" spans="4:4" x14ac:dyDescent="0.25">
      <c r="D104828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5CDE5-F3AE-496D-9986-DC0AD51B5411}">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2137</v>
      </c>
      <c r="B1" s="40"/>
      <c r="C1" s="40"/>
      <c r="D1" s="774" t="s">
        <v>2135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2136</v>
      </c>
      <c r="B5" s="192"/>
      <c r="C5" s="150" t="s">
        <v>4857</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8F87D-BB30-4D37-83B4-BFED367E3F27}">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2138</v>
      </c>
      <c r="B1" s="40"/>
      <c r="C1" s="40"/>
      <c r="D1" s="774" t="s">
        <v>2139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2140</v>
      </c>
      <c r="B5" s="192"/>
      <c r="C5" s="204" t="s">
        <v>4421</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662E-5456-48FC-88BC-DFC6402B6A81}">
  <dimension ref="A1:G1048293"/>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7" x14ac:dyDescent="0.25">
      <c r="A1" s="39" t="s">
        <v>2141</v>
      </c>
      <c r="B1" s="40"/>
      <c r="C1" s="40"/>
      <c r="D1" s="774" t="s">
        <v>27</v>
      </c>
      <c r="E1" s="774"/>
      <c r="F1" s="774"/>
      <c r="G1" s="774"/>
    </row>
    <row r="2" spans="1:7" x14ac:dyDescent="0.25">
      <c r="A2" s="42" t="s">
        <v>0</v>
      </c>
      <c r="B2" s="42"/>
      <c r="C2" s="43" t="s">
        <v>1</v>
      </c>
      <c r="D2" s="43" t="s">
        <v>2</v>
      </c>
      <c r="E2" s="43" t="s">
        <v>3</v>
      </c>
      <c r="F2" s="43" t="s">
        <v>4</v>
      </c>
      <c r="G2" s="43" t="s">
        <v>5</v>
      </c>
    </row>
    <row r="3" spans="1:7" x14ac:dyDescent="0.25">
      <c r="A3" s="44"/>
      <c r="B3" s="44"/>
      <c r="C3" s="45"/>
      <c r="D3" s="6"/>
      <c r="E3" s="6"/>
      <c r="F3" s="6"/>
      <c r="G3" s="5"/>
    </row>
    <row r="4" spans="1:7" x14ac:dyDescent="0.25">
      <c r="A4" s="192"/>
      <c r="B4" s="192"/>
      <c r="C4" s="64"/>
      <c r="D4" s="17"/>
      <c r="E4" s="17"/>
      <c r="F4" s="17"/>
      <c r="G4" s="15"/>
    </row>
    <row r="5" spans="1:7" x14ac:dyDescent="0.25">
      <c r="A5" s="192" t="s">
        <v>2142</v>
      </c>
      <c r="B5" s="192"/>
      <c r="C5" s="175" t="s">
        <v>28</v>
      </c>
      <c r="D5" s="17"/>
      <c r="E5" s="17"/>
      <c r="F5" s="17"/>
      <c r="G5" s="189"/>
    </row>
    <row r="6" spans="1:7" hidden="1" x14ac:dyDescent="0.25">
      <c r="A6" s="192"/>
      <c r="B6" s="192" t="s">
        <v>2143</v>
      </c>
      <c r="C6" s="64" t="s">
        <v>2148</v>
      </c>
      <c r="D6" s="27" t="s">
        <v>1152</v>
      </c>
      <c r="E6" s="161"/>
      <c r="F6" s="187"/>
      <c r="G6" s="89">
        <f>E6*F6</f>
        <v>0</v>
      </c>
    </row>
    <row r="7" spans="1:7" x14ac:dyDescent="0.25">
      <c r="A7" s="192"/>
      <c r="B7" s="192" t="s">
        <v>2144</v>
      </c>
      <c r="C7" s="64" t="s">
        <v>2149</v>
      </c>
      <c r="D7" s="27" t="s">
        <v>1152</v>
      </c>
      <c r="E7" s="161">
        <v>75500</v>
      </c>
      <c r="F7" s="187">
        <v>16</v>
      </c>
      <c r="G7" s="89">
        <f>E7*F7</f>
        <v>1208000</v>
      </c>
    </row>
    <row r="8" spans="1:7" x14ac:dyDescent="0.25">
      <c r="A8" s="192"/>
      <c r="B8" s="192" t="s">
        <v>2145</v>
      </c>
      <c r="C8" s="64" t="s">
        <v>1855</v>
      </c>
      <c r="D8" s="27" t="s">
        <v>1152</v>
      </c>
      <c r="E8" s="161">
        <v>75500</v>
      </c>
      <c r="F8" s="187">
        <v>13</v>
      </c>
      <c r="G8" s="89">
        <f>E8*F8</f>
        <v>981500</v>
      </c>
    </row>
    <row r="9" spans="1:7" ht="26.4" hidden="1" x14ac:dyDescent="0.25">
      <c r="A9" s="192"/>
      <c r="B9" s="192" t="s">
        <v>2146</v>
      </c>
      <c r="C9" s="283" t="s">
        <v>4858</v>
      </c>
      <c r="D9" s="27" t="s">
        <v>1152</v>
      </c>
      <c r="E9" s="161"/>
      <c r="F9" s="187"/>
      <c r="G9" s="89">
        <f>E9*F9</f>
        <v>0</v>
      </c>
    </row>
    <row r="10" spans="1:7" ht="26.4" hidden="1" x14ac:dyDescent="0.25">
      <c r="A10" s="192"/>
      <c r="B10" s="192" t="s">
        <v>2147</v>
      </c>
      <c r="C10" s="283" t="s">
        <v>4859</v>
      </c>
      <c r="D10" s="27" t="s">
        <v>1152</v>
      </c>
      <c r="E10" s="161"/>
      <c r="F10" s="187"/>
      <c r="G10" s="89">
        <f>E10*F10</f>
        <v>0</v>
      </c>
    </row>
    <row r="11" spans="1:7" x14ac:dyDescent="0.25">
      <c r="A11" s="192" t="s">
        <v>2151</v>
      </c>
      <c r="B11" s="192"/>
      <c r="C11" s="159" t="s">
        <v>30</v>
      </c>
      <c r="D11" s="27"/>
      <c r="E11" s="17"/>
      <c r="F11" s="191"/>
      <c r="G11" s="190"/>
    </row>
    <row r="12" spans="1:7" ht="15.6" x14ac:dyDescent="0.25">
      <c r="A12" s="192"/>
      <c r="B12" s="192" t="s">
        <v>2152</v>
      </c>
      <c r="C12" s="64" t="s">
        <v>2154</v>
      </c>
      <c r="D12" s="17" t="s">
        <v>124</v>
      </c>
      <c r="E12" s="161">
        <v>80</v>
      </c>
      <c r="F12" s="187">
        <v>7</v>
      </c>
      <c r="G12" s="89">
        <f>E12*F12</f>
        <v>560</v>
      </c>
    </row>
    <row r="13" spans="1:7" ht="15.6" x14ac:dyDescent="0.25">
      <c r="A13" s="192"/>
      <c r="B13" s="192" t="s">
        <v>2153</v>
      </c>
      <c r="C13" s="64" t="s">
        <v>2155</v>
      </c>
      <c r="D13" s="17" t="s">
        <v>124</v>
      </c>
      <c r="E13" s="161">
        <v>80</v>
      </c>
      <c r="F13" s="187">
        <v>7</v>
      </c>
      <c r="G13" s="89">
        <f>E13*F13</f>
        <v>560</v>
      </c>
    </row>
    <row r="14" spans="1:7" ht="39.6" x14ac:dyDescent="0.25">
      <c r="A14" s="192" t="s">
        <v>2156</v>
      </c>
      <c r="B14" s="192"/>
      <c r="C14" s="175" t="s">
        <v>2157</v>
      </c>
      <c r="D14" s="27" t="s">
        <v>1152</v>
      </c>
      <c r="E14" s="161">
        <v>1300</v>
      </c>
      <c r="F14" s="187">
        <v>3</v>
      </c>
      <c r="G14" s="89">
        <f>E14*F14</f>
        <v>3900</v>
      </c>
    </row>
    <row r="15" spans="1:7" x14ac:dyDescent="0.25">
      <c r="A15" s="192"/>
      <c r="B15" s="192"/>
      <c r="C15" s="150"/>
      <c r="D15" s="27"/>
      <c r="E15" s="17"/>
      <c r="F15" s="191"/>
      <c r="G15" s="190"/>
    </row>
    <row r="16" spans="1:7" x14ac:dyDescent="0.25">
      <c r="A16" s="64"/>
      <c r="B16" s="64"/>
      <c r="C16" s="60"/>
      <c r="D16" s="17"/>
      <c r="E16" s="17"/>
      <c r="F16" s="191"/>
      <c r="G16" s="190"/>
    </row>
    <row r="17" spans="1:7" x14ac:dyDescent="0.25">
      <c r="A17" s="168" t="s">
        <v>34</v>
      </c>
      <c r="B17" s="168"/>
      <c r="C17" s="168"/>
      <c r="D17" s="179"/>
      <c r="E17" s="185"/>
      <c r="F17" s="198"/>
      <c r="G17" s="174">
        <f>SUM(G5:G16)</f>
        <v>2194520</v>
      </c>
    </row>
    <row r="1048293" spans="4:4" x14ac:dyDescent="0.25">
      <c r="D1048293"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D29D0-D1A4-4F64-9142-A81A54491CB8}">
  <dimension ref="A1:I104829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2158</v>
      </c>
      <c r="B1" s="40"/>
      <c r="C1" s="40"/>
      <c r="D1" s="40"/>
      <c r="E1" s="774" t="s">
        <v>2159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2150</v>
      </c>
      <c r="B5" s="192"/>
      <c r="C5" s="193"/>
      <c r="D5" s="150" t="s">
        <v>2160</v>
      </c>
      <c r="E5" s="17"/>
      <c r="F5" s="17"/>
      <c r="G5" s="17"/>
      <c r="H5" s="189"/>
    </row>
    <row r="6" spans="1:9" x14ac:dyDescent="0.25">
      <c r="A6" s="192"/>
      <c r="B6" s="192" t="s">
        <v>2161</v>
      </c>
      <c r="C6" s="193"/>
      <c r="D6" s="64" t="s">
        <v>4356</v>
      </c>
      <c r="E6" s="27"/>
      <c r="F6" s="17"/>
      <c r="G6" s="17"/>
      <c r="H6" s="189"/>
    </row>
    <row r="7" spans="1:9" ht="26.4" x14ac:dyDescent="0.25">
      <c r="A7" s="192"/>
      <c r="B7" s="192"/>
      <c r="C7" s="193" t="s">
        <v>37</v>
      </c>
      <c r="D7" s="283" t="s">
        <v>4860</v>
      </c>
      <c r="E7" s="27" t="s">
        <v>1152</v>
      </c>
      <c r="F7" s="161"/>
      <c r="G7" s="187"/>
      <c r="H7" s="89">
        <f>F7*G7</f>
        <v>0</v>
      </c>
      <c r="I7" s="307" t="s">
        <v>5398</v>
      </c>
    </row>
    <row r="8" spans="1:9" x14ac:dyDescent="0.25">
      <c r="A8" s="192"/>
      <c r="B8" s="192" t="s">
        <v>2162</v>
      </c>
      <c r="C8" s="193"/>
      <c r="D8" s="283" t="s">
        <v>4357</v>
      </c>
      <c r="E8" s="27"/>
      <c r="F8" s="17"/>
      <c r="G8" s="191"/>
      <c r="H8" s="190"/>
    </row>
    <row r="9" spans="1:9" ht="26.4" x14ac:dyDescent="0.25">
      <c r="A9" s="192"/>
      <c r="B9" s="192"/>
      <c r="C9" s="193" t="s">
        <v>37</v>
      </c>
      <c r="D9" s="283" t="s">
        <v>4860</v>
      </c>
      <c r="E9" s="27" t="s">
        <v>1152</v>
      </c>
      <c r="F9" s="161"/>
      <c r="G9" s="187"/>
      <c r="H9" s="89">
        <f>F9*G9</f>
        <v>0</v>
      </c>
      <c r="I9" s="307" t="s">
        <v>5398</v>
      </c>
    </row>
    <row r="10" spans="1:9" x14ac:dyDescent="0.25">
      <c r="A10" s="192"/>
      <c r="B10" s="192" t="s">
        <v>2163</v>
      </c>
      <c r="C10" s="193"/>
      <c r="D10" s="283" t="s">
        <v>2165</v>
      </c>
      <c r="E10" s="27" t="s">
        <v>1152</v>
      </c>
      <c r="F10" s="161"/>
      <c r="G10" s="187"/>
      <c r="H10" s="89">
        <f>F10*G10</f>
        <v>0</v>
      </c>
    </row>
    <row r="11" spans="1:9" ht="26.4" x14ac:dyDescent="0.25">
      <c r="A11" s="192"/>
      <c r="B11" s="192" t="s">
        <v>2164</v>
      </c>
      <c r="C11" s="193"/>
      <c r="D11" s="283" t="s">
        <v>4861</v>
      </c>
      <c r="E11" s="27" t="s">
        <v>1152</v>
      </c>
      <c r="F11" s="161"/>
      <c r="G11" s="187"/>
      <c r="H11" s="89">
        <f>F11*G11</f>
        <v>0</v>
      </c>
      <c r="I11" s="307" t="s">
        <v>5398</v>
      </c>
    </row>
    <row r="12" spans="1:9" ht="26.4" x14ac:dyDescent="0.25">
      <c r="A12" s="192" t="s">
        <v>2166</v>
      </c>
      <c r="B12" s="192"/>
      <c r="C12" s="193"/>
      <c r="D12" s="284" t="s">
        <v>2167</v>
      </c>
      <c r="E12" s="17"/>
      <c r="F12" s="17"/>
      <c r="G12" s="191"/>
      <c r="H12" s="190"/>
    </row>
    <row r="13" spans="1:9" x14ac:dyDescent="0.25">
      <c r="A13" s="192"/>
      <c r="B13" s="192" t="s">
        <v>2168</v>
      </c>
      <c r="C13" s="193"/>
      <c r="D13" s="283" t="s">
        <v>4356</v>
      </c>
      <c r="E13" s="17"/>
      <c r="F13" s="17"/>
      <c r="G13" s="191"/>
      <c r="H13" s="190"/>
    </row>
    <row r="14" spans="1:9" ht="26.4" x14ac:dyDescent="0.25">
      <c r="A14" s="192"/>
      <c r="B14" s="192"/>
      <c r="C14" s="193" t="s">
        <v>37</v>
      </c>
      <c r="D14" s="283" t="s">
        <v>4860</v>
      </c>
      <c r="E14" s="27" t="s">
        <v>1152</v>
      </c>
      <c r="F14" s="161"/>
      <c r="G14" s="187"/>
      <c r="H14" s="89">
        <f>F14*G14</f>
        <v>0</v>
      </c>
      <c r="I14" s="307" t="s">
        <v>5398</v>
      </c>
    </row>
    <row r="15" spans="1:9" x14ac:dyDescent="0.25">
      <c r="A15" s="192"/>
      <c r="B15" s="192" t="s">
        <v>2169</v>
      </c>
      <c r="C15" s="193"/>
      <c r="D15" s="283" t="s">
        <v>4357</v>
      </c>
      <c r="E15" s="17"/>
      <c r="F15" s="17"/>
      <c r="G15" s="191"/>
      <c r="H15" s="190"/>
    </row>
    <row r="16" spans="1:9" ht="26.4" x14ac:dyDescent="0.25">
      <c r="A16" s="192"/>
      <c r="B16" s="192"/>
      <c r="C16" s="193" t="s">
        <v>37</v>
      </c>
      <c r="D16" s="283" t="s">
        <v>4860</v>
      </c>
      <c r="E16" s="27" t="s">
        <v>1152</v>
      </c>
      <c r="F16" s="161"/>
      <c r="G16" s="187"/>
      <c r="H16" s="89">
        <f>F16*G16</f>
        <v>0</v>
      </c>
      <c r="I16" s="307" t="s">
        <v>5398</v>
      </c>
    </row>
    <row r="17" spans="1:9" x14ac:dyDescent="0.25">
      <c r="A17" s="192"/>
      <c r="B17" s="192" t="s">
        <v>2170</v>
      </c>
      <c r="C17" s="193"/>
      <c r="D17" s="283" t="s">
        <v>2172</v>
      </c>
      <c r="E17" s="27" t="s">
        <v>1152</v>
      </c>
      <c r="F17" s="161"/>
      <c r="G17" s="187"/>
      <c r="H17" s="89">
        <f>F17*G17</f>
        <v>0</v>
      </c>
    </row>
    <row r="18" spans="1:9" ht="26.4" x14ac:dyDescent="0.25">
      <c r="A18" s="192"/>
      <c r="B18" s="192" t="s">
        <v>2171</v>
      </c>
      <c r="C18" s="193"/>
      <c r="D18" s="283" t="s">
        <v>4861</v>
      </c>
      <c r="E18" s="27" t="s">
        <v>1152</v>
      </c>
      <c r="F18" s="161"/>
      <c r="G18" s="187"/>
      <c r="H18" s="89">
        <f>F18*G18</f>
        <v>0</v>
      </c>
      <c r="I18" s="307" t="s">
        <v>5398</v>
      </c>
    </row>
    <row r="19" spans="1:9" x14ac:dyDescent="0.25">
      <c r="A19" s="192"/>
      <c r="B19" s="192"/>
      <c r="C19" s="193"/>
      <c r="D19" s="175"/>
      <c r="E19" s="17"/>
      <c r="F19" s="17"/>
      <c r="G19" s="191"/>
      <c r="H19" s="190"/>
    </row>
    <row r="20" spans="1:9" x14ac:dyDescent="0.25">
      <c r="A20" s="192"/>
      <c r="B20" s="192"/>
      <c r="C20" s="193"/>
      <c r="D20" s="157"/>
      <c r="E20" s="17"/>
      <c r="F20" s="17"/>
      <c r="G20" s="191"/>
      <c r="H20" s="190"/>
      <c r="I20" s="323" t="s">
        <v>5421</v>
      </c>
    </row>
    <row r="21" spans="1:9" x14ac:dyDescent="0.25">
      <c r="A21" s="64"/>
      <c r="B21" s="64"/>
      <c r="C21" s="161"/>
      <c r="D21" s="60"/>
      <c r="E21" s="17"/>
      <c r="F21" s="17"/>
      <c r="G21" s="191"/>
      <c r="H21" s="190"/>
    </row>
    <row r="22" spans="1:9" x14ac:dyDescent="0.25">
      <c r="A22" s="168" t="s">
        <v>34</v>
      </c>
      <c r="B22" s="168"/>
      <c r="C22" s="168"/>
      <c r="D22" s="168"/>
      <c r="E22" s="179"/>
      <c r="F22" s="185"/>
      <c r="G22" s="198"/>
      <c r="H22" s="174">
        <f>SUM(H5:H21)</f>
        <v>0</v>
      </c>
    </row>
    <row r="1048298" spans="5:5" x14ac:dyDescent="0.25">
      <c r="E104829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F2DDA-116E-4F74-8097-4324F3843331}">
  <dimension ref="A1:I1048288"/>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2173</v>
      </c>
      <c r="B1" s="40"/>
      <c r="C1" s="40"/>
      <c r="D1" s="774" t="s">
        <v>2174</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6"/>
      <c r="G3" s="5"/>
    </row>
    <row r="4" spans="1:9" x14ac:dyDescent="0.25">
      <c r="A4" s="192"/>
      <c r="B4" s="192"/>
      <c r="C4" s="64"/>
      <c r="D4" s="17"/>
      <c r="E4" s="17"/>
      <c r="F4" s="17"/>
      <c r="G4" s="15"/>
    </row>
    <row r="5" spans="1:9" x14ac:dyDescent="0.25">
      <c r="A5" s="192" t="s">
        <v>2175</v>
      </c>
      <c r="B5" s="192"/>
      <c r="C5" s="150" t="s">
        <v>2176</v>
      </c>
      <c r="D5" s="17"/>
      <c r="E5" s="17"/>
      <c r="F5" s="17"/>
      <c r="G5" s="189"/>
    </row>
    <row r="6" spans="1:9" ht="39.6" x14ac:dyDescent="0.25">
      <c r="A6" s="192"/>
      <c r="B6" s="192" t="s">
        <v>2177</v>
      </c>
      <c r="C6" s="283" t="s">
        <v>5409</v>
      </c>
      <c r="D6" s="17" t="s">
        <v>124</v>
      </c>
      <c r="E6" s="161"/>
      <c r="F6" s="187"/>
      <c r="G6" s="89">
        <f>E6*F6</f>
        <v>0</v>
      </c>
      <c r="H6" s="307" t="s">
        <v>5398</v>
      </c>
      <c r="I6" s="323" t="s">
        <v>5442</v>
      </c>
    </row>
    <row r="7" spans="1:9" ht="39.6" x14ac:dyDescent="0.25">
      <c r="A7" s="192"/>
      <c r="B7" s="192" t="s">
        <v>2178</v>
      </c>
      <c r="C7" s="283" t="s">
        <v>5410</v>
      </c>
      <c r="D7" s="17" t="s">
        <v>124</v>
      </c>
      <c r="E7" s="161"/>
      <c r="F7" s="187"/>
      <c r="G7" s="89">
        <f>E7*F7</f>
        <v>0</v>
      </c>
      <c r="H7" s="307" t="s">
        <v>5398</v>
      </c>
      <c r="I7" s="323" t="s">
        <v>5442</v>
      </c>
    </row>
    <row r="8" spans="1:9" ht="39.6" x14ac:dyDescent="0.25">
      <c r="A8" s="192"/>
      <c r="B8" s="192" t="s">
        <v>2179</v>
      </c>
      <c r="C8" s="283" t="s">
        <v>5411</v>
      </c>
      <c r="D8" s="17" t="s">
        <v>124</v>
      </c>
      <c r="E8" s="161"/>
      <c r="F8" s="187"/>
      <c r="G8" s="89">
        <f>E8*F8</f>
        <v>0</v>
      </c>
      <c r="H8" s="307" t="s">
        <v>5398</v>
      </c>
      <c r="I8" s="323" t="s">
        <v>5443</v>
      </c>
    </row>
    <row r="9" spans="1:9" x14ac:dyDescent="0.25">
      <c r="A9" s="192"/>
      <c r="B9" s="192"/>
      <c r="C9" s="64"/>
      <c r="D9" s="17"/>
      <c r="E9" s="17"/>
      <c r="F9" s="17"/>
      <c r="G9" s="189"/>
    </row>
    <row r="10" spans="1:9" x14ac:dyDescent="0.25">
      <c r="A10" s="192"/>
      <c r="B10" s="192"/>
      <c r="C10" s="157"/>
      <c r="D10" s="17"/>
      <c r="E10" s="17"/>
      <c r="F10" s="17"/>
      <c r="G10" s="189"/>
      <c r="H10" s="323" t="s">
        <v>5421</v>
      </c>
    </row>
    <row r="11" spans="1:9" x14ac:dyDescent="0.25">
      <c r="A11" s="64"/>
      <c r="B11" s="64"/>
      <c r="C11" s="60"/>
      <c r="D11" s="17"/>
      <c r="E11" s="17"/>
      <c r="F11" s="17"/>
      <c r="G11" s="189"/>
    </row>
    <row r="12" spans="1:9" x14ac:dyDescent="0.25">
      <c r="A12" s="168" t="s">
        <v>34</v>
      </c>
      <c r="B12" s="168"/>
      <c r="C12" s="168"/>
      <c r="D12" s="179"/>
      <c r="E12" s="185"/>
      <c r="F12" s="185"/>
      <c r="G12" s="174">
        <f>SUM(G5:G11)</f>
        <v>0</v>
      </c>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C8634-BF6D-49DC-9DF0-76811FA3FDE4}">
  <dimension ref="A1:I1048292"/>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2180</v>
      </c>
      <c r="B1" s="40"/>
      <c r="C1" s="40"/>
      <c r="D1" s="40"/>
      <c r="E1" s="774" t="s">
        <v>2181</v>
      </c>
      <c r="F1" s="774"/>
      <c r="G1" s="774"/>
      <c r="H1" s="774"/>
    </row>
    <row r="2" spans="1:9" x14ac:dyDescent="0.25">
      <c r="A2" s="42" t="s">
        <v>0</v>
      </c>
      <c r="B2" s="42"/>
      <c r="C2" s="97"/>
      <c r="D2" s="43" t="s">
        <v>1</v>
      </c>
      <c r="E2" s="9" t="s">
        <v>2</v>
      </c>
      <c r="F2" s="9" t="s">
        <v>3</v>
      </c>
      <c r="G2" s="9" t="s">
        <v>4</v>
      </c>
      <c r="H2" s="9"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2182</v>
      </c>
      <c r="B5" s="192"/>
      <c r="C5" s="193"/>
      <c r="D5" s="150" t="s">
        <v>2183</v>
      </c>
      <c r="E5" s="17"/>
      <c r="F5" s="17"/>
      <c r="G5" s="17"/>
      <c r="H5" s="189"/>
    </row>
    <row r="6" spans="1:9" ht="26.4" x14ac:dyDescent="0.25">
      <c r="A6" s="192"/>
      <c r="B6" s="192" t="s">
        <v>2184</v>
      </c>
      <c r="C6" s="193"/>
      <c r="D6" s="64" t="s">
        <v>4358</v>
      </c>
      <c r="E6" s="27" t="s">
        <v>1152</v>
      </c>
      <c r="F6" s="161"/>
      <c r="G6" s="187"/>
      <c r="H6" s="89">
        <f>F6*G6</f>
        <v>0</v>
      </c>
    </row>
    <row r="7" spans="1:9" x14ac:dyDescent="0.25">
      <c r="A7" s="192"/>
      <c r="B7" s="192" t="s">
        <v>2185</v>
      </c>
      <c r="C7" s="193"/>
      <c r="D7" s="64" t="s">
        <v>2186</v>
      </c>
      <c r="E7" s="17"/>
      <c r="F7" s="17"/>
      <c r="G7" s="191"/>
      <c r="H7" s="190"/>
    </row>
    <row r="8" spans="1:9" ht="26.4" x14ac:dyDescent="0.25">
      <c r="A8" s="192"/>
      <c r="B8" s="192"/>
      <c r="C8" s="193" t="s">
        <v>37</v>
      </c>
      <c r="D8" s="283" t="s">
        <v>4862</v>
      </c>
      <c r="E8" s="17" t="s">
        <v>133</v>
      </c>
      <c r="F8" s="161"/>
      <c r="G8" s="187"/>
      <c r="H8" s="89">
        <f>F8*G8</f>
        <v>0</v>
      </c>
      <c r="I8" s="307" t="s">
        <v>5398</v>
      </c>
    </row>
    <row r="9" spans="1:9" ht="26.4" x14ac:dyDescent="0.25">
      <c r="A9" s="192"/>
      <c r="B9" s="192"/>
      <c r="C9" s="193" t="s">
        <v>39</v>
      </c>
      <c r="D9" s="283" t="s">
        <v>4863</v>
      </c>
      <c r="E9" s="27" t="s">
        <v>133</v>
      </c>
      <c r="F9" s="161"/>
      <c r="G9" s="187"/>
      <c r="H9" s="89">
        <f>F9*G9</f>
        <v>0</v>
      </c>
      <c r="I9" s="307" t="s">
        <v>5398</v>
      </c>
    </row>
    <row r="10" spans="1:9" ht="26.4" x14ac:dyDescent="0.25">
      <c r="A10" s="192"/>
      <c r="B10" s="192"/>
      <c r="C10" s="193" t="s">
        <v>59</v>
      </c>
      <c r="D10" s="283" t="s">
        <v>4864</v>
      </c>
      <c r="E10" s="27" t="s">
        <v>133</v>
      </c>
      <c r="F10" s="161"/>
      <c r="G10" s="187"/>
      <c r="H10" s="89">
        <f>F10*G10</f>
        <v>0</v>
      </c>
      <c r="I10" s="307" t="s">
        <v>5398</v>
      </c>
    </row>
    <row r="11" spans="1:9" ht="26.4" x14ac:dyDescent="0.25">
      <c r="A11" s="192"/>
      <c r="B11" s="192"/>
      <c r="C11" s="193" t="s">
        <v>42</v>
      </c>
      <c r="D11" s="283" t="s">
        <v>4865</v>
      </c>
      <c r="E11" s="17" t="s">
        <v>124</v>
      </c>
      <c r="F11" s="161"/>
      <c r="G11" s="187"/>
      <c r="H11" s="89">
        <f>F11*G11</f>
        <v>0</v>
      </c>
      <c r="I11" s="307" t="s">
        <v>5398</v>
      </c>
    </row>
    <row r="12" spans="1:9" ht="26.4" x14ac:dyDescent="0.25">
      <c r="A12" s="192"/>
      <c r="B12" s="192"/>
      <c r="C12" s="193" t="s">
        <v>43</v>
      </c>
      <c r="D12" s="283" t="s">
        <v>4866</v>
      </c>
      <c r="E12" s="17" t="s">
        <v>124</v>
      </c>
      <c r="F12" s="161"/>
      <c r="G12" s="187"/>
      <c r="H12" s="89">
        <f>F12*G12</f>
        <v>0</v>
      </c>
      <c r="I12" s="307" t="s">
        <v>5398</v>
      </c>
    </row>
    <row r="13" spans="1:9" x14ac:dyDescent="0.25">
      <c r="A13" s="192"/>
      <c r="B13" s="192"/>
      <c r="C13" s="193"/>
      <c r="D13" s="64"/>
      <c r="E13" s="27"/>
      <c r="F13" s="17"/>
      <c r="G13" s="191"/>
      <c r="H13" s="190"/>
    </row>
    <row r="14" spans="1:9" x14ac:dyDescent="0.25">
      <c r="A14" s="192"/>
      <c r="B14" s="192"/>
      <c r="C14" s="193"/>
      <c r="D14" s="157"/>
      <c r="E14" s="17"/>
      <c r="F14" s="17"/>
      <c r="G14" s="191"/>
      <c r="H14" s="190"/>
      <c r="I14" s="323" t="s">
        <v>5421</v>
      </c>
    </row>
    <row r="15" spans="1:9" x14ac:dyDescent="0.25">
      <c r="A15" s="64"/>
      <c r="B15" s="64"/>
      <c r="C15" s="161"/>
      <c r="D15" s="60"/>
      <c r="E15" s="17"/>
      <c r="F15" s="17"/>
      <c r="G15" s="191"/>
      <c r="H15" s="190"/>
    </row>
    <row r="16" spans="1:9" x14ac:dyDescent="0.25">
      <c r="A16" s="168" t="s">
        <v>34</v>
      </c>
      <c r="B16" s="168"/>
      <c r="C16" s="168"/>
      <c r="D16" s="168"/>
      <c r="E16" s="179"/>
      <c r="F16" s="185"/>
      <c r="G16" s="198"/>
      <c r="H16" s="174">
        <f>SUM(H5:H15)</f>
        <v>0</v>
      </c>
    </row>
    <row r="1048292" spans="5:5" x14ac:dyDescent="0.25">
      <c r="E104829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527DF-BEB4-4A7B-AAA5-1A804497F1CC}">
  <sheetPr>
    <tabColor theme="9" tint="0.79998168889431442"/>
  </sheetPr>
  <dimension ref="A1:H1048291"/>
  <sheetViews>
    <sheetView zoomScaleNormal="100" workbookViewId="0">
      <selection activeCell="G7" sqref="G7"/>
    </sheetView>
  </sheetViews>
  <sheetFormatPr defaultRowHeight="13.2" x14ac:dyDescent="0.25"/>
  <cols>
    <col min="1" max="1" width="9.33203125" style="12" customWidth="1"/>
    <col min="2" max="2" width="8" style="12" bestFit="1" customWidth="1"/>
    <col min="3" max="3" width="3.88671875" style="12" customWidth="1"/>
    <col min="4" max="4" width="40.6640625" style="12" customWidth="1"/>
    <col min="5" max="5" width="25.5546875" style="12" bestFit="1" customWidth="1"/>
    <col min="6" max="8" width="20.6640625" style="12" customWidth="1"/>
    <col min="9" max="207" width="9.109375" style="12"/>
    <col min="208" max="208" width="9.33203125" style="12" customWidth="1"/>
    <col min="209" max="209" width="6.6640625" style="12" customWidth="1"/>
    <col min="210" max="210" width="40.6640625" style="12" customWidth="1"/>
    <col min="211" max="214" width="9.33203125" style="12" customWidth="1"/>
    <col min="215" max="463" width="9.109375" style="12"/>
    <col min="464" max="464" width="9.33203125" style="12" customWidth="1"/>
    <col min="465" max="465" width="6.6640625" style="12" customWidth="1"/>
    <col min="466" max="466" width="40.6640625" style="12" customWidth="1"/>
    <col min="467" max="470" width="9.33203125" style="12" customWidth="1"/>
    <col min="471" max="719" width="9.109375" style="12"/>
    <col min="720" max="720" width="9.33203125" style="12" customWidth="1"/>
    <col min="721" max="721" width="6.6640625" style="12" customWidth="1"/>
    <col min="722" max="722" width="40.6640625" style="12" customWidth="1"/>
    <col min="723" max="726" width="9.33203125" style="12" customWidth="1"/>
    <col min="727" max="975" width="9.109375" style="12"/>
    <col min="976" max="976" width="9.33203125" style="12" customWidth="1"/>
    <col min="977" max="977" width="6.6640625" style="12" customWidth="1"/>
    <col min="978" max="978" width="40.6640625" style="12" customWidth="1"/>
    <col min="979" max="982" width="9.33203125" style="12" customWidth="1"/>
    <col min="983" max="1231" width="9.109375" style="12"/>
    <col min="1232" max="1232" width="9.33203125" style="12" customWidth="1"/>
    <col min="1233" max="1233" width="6.6640625" style="12" customWidth="1"/>
    <col min="1234" max="1234" width="40.6640625" style="12" customWidth="1"/>
    <col min="1235" max="1238" width="9.33203125" style="12" customWidth="1"/>
    <col min="1239" max="1487" width="9.109375" style="12"/>
    <col min="1488" max="1488" width="9.33203125" style="12" customWidth="1"/>
    <col min="1489" max="1489" width="6.6640625" style="12" customWidth="1"/>
    <col min="1490" max="1490" width="40.6640625" style="12" customWidth="1"/>
    <col min="1491" max="1494" width="9.33203125" style="12" customWidth="1"/>
    <col min="1495" max="1743" width="9.109375" style="12"/>
    <col min="1744" max="1744" width="9.33203125" style="12" customWidth="1"/>
    <col min="1745" max="1745" width="6.6640625" style="12" customWidth="1"/>
    <col min="1746" max="1746" width="40.6640625" style="12" customWidth="1"/>
    <col min="1747" max="1750" width="9.33203125" style="12" customWidth="1"/>
    <col min="1751" max="1999" width="9.109375" style="12"/>
    <col min="2000" max="2000" width="9.33203125" style="12" customWidth="1"/>
    <col min="2001" max="2001" width="6.6640625" style="12" customWidth="1"/>
    <col min="2002" max="2002" width="40.6640625" style="12" customWidth="1"/>
    <col min="2003" max="2006" width="9.33203125" style="12" customWidth="1"/>
    <col min="2007" max="2255" width="9.109375" style="12"/>
    <col min="2256" max="2256" width="9.33203125" style="12" customWidth="1"/>
    <col min="2257" max="2257" width="6.6640625" style="12" customWidth="1"/>
    <col min="2258" max="2258" width="40.6640625" style="12" customWidth="1"/>
    <col min="2259" max="2262" width="9.33203125" style="12" customWidth="1"/>
    <col min="2263" max="2511" width="9.109375" style="12"/>
    <col min="2512" max="2512" width="9.33203125" style="12" customWidth="1"/>
    <col min="2513" max="2513" width="6.6640625" style="12" customWidth="1"/>
    <col min="2514" max="2514" width="40.6640625" style="12" customWidth="1"/>
    <col min="2515" max="2518" width="9.33203125" style="12" customWidth="1"/>
    <col min="2519" max="2767" width="9.109375" style="12"/>
    <col min="2768" max="2768" width="9.33203125" style="12" customWidth="1"/>
    <col min="2769" max="2769" width="6.6640625" style="12" customWidth="1"/>
    <col min="2770" max="2770" width="40.6640625" style="12" customWidth="1"/>
    <col min="2771" max="2774" width="9.33203125" style="12" customWidth="1"/>
    <col min="2775" max="3023" width="9.109375" style="12"/>
    <col min="3024" max="3024" width="9.33203125" style="12" customWidth="1"/>
    <col min="3025" max="3025" width="6.6640625" style="12" customWidth="1"/>
    <col min="3026" max="3026" width="40.6640625" style="12" customWidth="1"/>
    <col min="3027" max="3030" width="9.33203125" style="12" customWidth="1"/>
    <col min="3031" max="3279" width="9.109375" style="12"/>
    <col min="3280" max="3280" width="9.33203125" style="12" customWidth="1"/>
    <col min="3281" max="3281" width="6.6640625" style="12" customWidth="1"/>
    <col min="3282" max="3282" width="40.6640625" style="12" customWidth="1"/>
    <col min="3283" max="3286" width="9.33203125" style="12" customWidth="1"/>
    <col min="3287" max="3535" width="9.109375" style="12"/>
    <col min="3536" max="3536" width="9.33203125" style="12" customWidth="1"/>
    <col min="3537" max="3537" width="6.6640625" style="12" customWidth="1"/>
    <col min="3538" max="3538" width="40.6640625" style="12" customWidth="1"/>
    <col min="3539" max="3542" width="9.33203125" style="12" customWidth="1"/>
    <col min="3543" max="3791" width="9.109375" style="12"/>
    <col min="3792" max="3792" width="9.33203125" style="12" customWidth="1"/>
    <col min="3793" max="3793" width="6.6640625" style="12" customWidth="1"/>
    <col min="3794" max="3794" width="40.6640625" style="12" customWidth="1"/>
    <col min="3795" max="3798" width="9.33203125" style="12" customWidth="1"/>
    <col min="3799" max="4047" width="9.109375" style="12"/>
    <col min="4048" max="4048" width="9.33203125" style="12" customWidth="1"/>
    <col min="4049" max="4049" width="6.6640625" style="12" customWidth="1"/>
    <col min="4050" max="4050" width="40.6640625" style="12" customWidth="1"/>
    <col min="4051" max="4054" width="9.33203125" style="12" customWidth="1"/>
    <col min="4055" max="4303" width="9.109375" style="12"/>
    <col min="4304" max="4304" width="9.33203125" style="12" customWidth="1"/>
    <col min="4305" max="4305" width="6.6640625" style="12" customWidth="1"/>
    <col min="4306" max="4306" width="40.6640625" style="12" customWidth="1"/>
    <col min="4307" max="4310" width="9.33203125" style="12" customWidth="1"/>
    <col min="4311" max="4559" width="9.109375" style="12"/>
    <col min="4560" max="4560" width="9.33203125" style="12" customWidth="1"/>
    <col min="4561" max="4561" width="6.6640625" style="12" customWidth="1"/>
    <col min="4562" max="4562" width="40.6640625" style="12" customWidth="1"/>
    <col min="4563" max="4566" width="9.33203125" style="12" customWidth="1"/>
    <col min="4567" max="4815" width="9.109375" style="12"/>
    <col min="4816" max="4816" width="9.33203125" style="12" customWidth="1"/>
    <col min="4817" max="4817" width="6.6640625" style="12" customWidth="1"/>
    <col min="4818" max="4818" width="40.6640625" style="12" customWidth="1"/>
    <col min="4819" max="4822" width="9.33203125" style="12" customWidth="1"/>
    <col min="4823" max="5071" width="9.109375" style="12"/>
    <col min="5072" max="5072" width="9.33203125" style="12" customWidth="1"/>
    <col min="5073" max="5073" width="6.6640625" style="12" customWidth="1"/>
    <col min="5074" max="5074" width="40.6640625" style="12" customWidth="1"/>
    <col min="5075" max="5078" width="9.33203125" style="12" customWidth="1"/>
    <col min="5079" max="5327" width="9.109375" style="12"/>
    <col min="5328" max="5328" width="9.33203125" style="12" customWidth="1"/>
    <col min="5329" max="5329" width="6.6640625" style="12" customWidth="1"/>
    <col min="5330" max="5330" width="40.6640625" style="12" customWidth="1"/>
    <col min="5331" max="5334" width="9.33203125" style="12" customWidth="1"/>
    <col min="5335" max="5583" width="9.109375" style="12"/>
    <col min="5584" max="5584" width="9.33203125" style="12" customWidth="1"/>
    <col min="5585" max="5585" width="6.6640625" style="12" customWidth="1"/>
    <col min="5586" max="5586" width="40.6640625" style="12" customWidth="1"/>
    <col min="5587" max="5590" width="9.33203125" style="12" customWidth="1"/>
    <col min="5591" max="5839" width="9.109375" style="12"/>
    <col min="5840" max="5840" width="9.33203125" style="12" customWidth="1"/>
    <col min="5841" max="5841" width="6.6640625" style="12" customWidth="1"/>
    <col min="5842" max="5842" width="40.6640625" style="12" customWidth="1"/>
    <col min="5843" max="5846" width="9.33203125" style="12" customWidth="1"/>
    <col min="5847" max="6095" width="9.109375" style="12"/>
    <col min="6096" max="6096" width="9.33203125" style="12" customWidth="1"/>
    <col min="6097" max="6097" width="6.6640625" style="12" customWidth="1"/>
    <col min="6098" max="6098" width="40.6640625" style="12" customWidth="1"/>
    <col min="6099" max="6102" width="9.33203125" style="12" customWidth="1"/>
    <col min="6103" max="6351" width="9.109375" style="12"/>
    <col min="6352" max="6352" width="9.33203125" style="12" customWidth="1"/>
    <col min="6353" max="6353" width="6.6640625" style="12" customWidth="1"/>
    <col min="6354" max="6354" width="40.6640625" style="12" customWidth="1"/>
    <col min="6355" max="6358" width="9.33203125" style="12" customWidth="1"/>
    <col min="6359" max="6607" width="9.109375" style="12"/>
    <col min="6608" max="6608" width="9.33203125" style="12" customWidth="1"/>
    <col min="6609" max="6609" width="6.6640625" style="12" customWidth="1"/>
    <col min="6610" max="6610" width="40.6640625" style="12" customWidth="1"/>
    <col min="6611" max="6614" width="9.33203125" style="12" customWidth="1"/>
    <col min="6615" max="6863" width="9.109375" style="12"/>
    <col min="6864" max="6864" width="9.33203125" style="12" customWidth="1"/>
    <col min="6865" max="6865" width="6.6640625" style="12" customWidth="1"/>
    <col min="6866" max="6866" width="40.6640625" style="12" customWidth="1"/>
    <col min="6867" max="6870" width="9.33203125" style="12" customWidth="1"/>
    <col min="6871" max="7119" width="9.109375" style="12"/>
    <col min="7120" max="7120" width="9.33203125" style="12" customWidth="1"/>
    <col min="7121" max="7121" width="6.6640625" style="12" customWidth="1"/>
    <col min="7122" max="7122" width="40.6640625" style="12" customWidth="1"/>
    <col min="7123" max="7126" width="9.33203125" style="12" customWidth="1"/>
    <col min="7127" max="7375" width="9.109375" style="12"/>
    <col min="7376" max="7376" width="9.33203125" style="12" customWidth="1"/>
    <col min="7377" max="7377" width="6.6640625" style="12" customWidth="1"/>
    <col min="7378" max="7378" width="40.6640625" style="12" customWidth="1"/>
    <col min="7379" max="7382" width="9.33203125" style="12" customWidth="1"/>
    <col min="7383" max="7631" width="9.109375" style="12"/>
    <col min="7632" max="7632" width="9.33203125" style="12" customWidth="1"/>
    <col min="7633" max="7633" width="6.6640625" style="12" customWidth="1"/>
    <col min="7634" max="7634" width="40.6640625" style="12" customWidth="1"/>
    <col min="7635" max="7638" width="9.33203125" style="12" customWidth="1"/>
    <col min="7639" max="7887" width="9.109375" style="12"/>
    <col min="7888" max="7888" width="9.33203125" style="12" customWidth="1"/>
    <col min="7889" max="7889" width="6.6640625" style="12" customWidth="1"/>
    <col min="7890" max="7890" width="40.6640625" style="12" customWidth="1"/>
    <col min="7891" max="7894" width="9.33203125" style="12" customWidth="1"/>
    <col min="7895" max="8143" width="9.109375" style="12"/>
    <col min="8144" max="8144" width="9.33203125" style="12" customWidth="1"/>
    <col min="8145" max="8145" width="6.6640625" style="12" customWidth="1"/>
    <col min="8146" max="8146" width="40.6640625" style="12" customWidth="1"/>
    <col min="8147" max="8150" width="9.33203125" style="12" customWidth="1"/>
    <col min="8151" max="8399" width="9.109375" style="12"/>
    <col min="8400" max="8400" width="9.33203125" style="12" customWidth="1"/>
    <col min="8401" max="8401" width="6.6640625" style="12" customWidth="1"/>
    <col min="8402" max="8402" width="40.6640625" style="12" customWidth="1"/>
    <col min="8403" max="8406" width="9.33203125" style="12" customWidth="1"/>
    <col min="8407" max="8655" width="9.109375" style="12"/>
    <col min="8656" max="8656" width="9.33203125" style="12" customWidth="1"/>
    <col min="8657" max="8657" width="6.6640625" style="12" customWidth="1"/>
    <col min="8658" max="8658" width="40.6640625" style="12" customWidth="1"/>
    <col min="8659" max="8662" width="9.33203125" style="12" customWidth="1"/>
    <col min="8663" max="8911" width="9.109375" style="12"/>
    <col min="8912" max="8912" width="9.33203125" style="12" customWidth="1"/>
    <col min="8913" max="8913" width="6.6640625" style="12" customWidth="1"/>
    <col min="8914" max="8914" width="40.6640625" style="12" customWidth="1"/>
    <col min="8915" max="8918" width="9.33203125" style="12" customWidth="1"/>
    <col min="8919" max="9167" width="9.109375" style="12"/>
    <col min="9168" max="9168" width="9.33203125" style="12" customWidth="1"/>
    <col min="9169" max="9169" width="6.6640625" style="12" customWidth="1"/>
    <col min="9170" max="9170" width="40.6640625" style="12" customWidth="1"/>
    <col min="9171" max="9174" width="9.33203125" style="12" customWidth="1"/>
    <col min="9175" max="9423" width="9.109375" style="12"/>
    <col min="9424" max="9424" width="9.33203125" style="12" customWidth="1"/>
    <col min="9425" max="9425" width="6.6640625" style="12" customWidth="1"/>
    <col min="9426" max="9426" width="40.6640625" style="12" customWidth="1"/>
    <col min="9427" max="9430" width="9.33203125" style="12" customWidth="1"/>
    <col min="9431" max="9679" width="9.109375" style="12"/>
    <col min="9680" max="9680" width="9.33203125" style="12" customWidth="1"/>
    <col min="9681" max="9681" width="6.6640625" style="12" customWidth="1"/>
    <col min="9682" max="9682" width="40.6640625" style="12" customWidth="1"/>
    <col min="9683" max="9686" width="9.33203125" style="12" customWidth="1"/>
    <col min="9687" max="9935" width="9.109375" style="12"/>
    <col min="9936" max="9936" width="9.33203125" style="12" customWidth="1"/>
    <col min="9937" max="9937" width="6.6640625" style="12" customWidth="1"/>
    <col min="9938" max="9938" width="40.6640625" style="12" customWidth="1"/>
    <col min="9939" max="9942" width="9.33203125" style="12" customWidth="1"/>
    <col min="9943" max="10191" width="9.109375" style="12"/>
    <col min="10192" max="10192" width="9.33203125" style="12" customWidth="1"/>
    <col min="10193" max="10193" width="6.6640625" style="12" customWidth="1"/>
    <col min="10194" max="10194" width="40.6640625" style="12" customWidth="1"/>
    <col min="10195" max="10198" width="9.33203125" style="12" customWidth="1"/>
    <col min="10199" max="10447" width="9.109375" style="12"/>
    <col min="10448" max="10448" width="9.33203125" style="12" customWidth="1"/>
    <col min="10449" max="10449" width="6.6640625" style="12" customWidth="1"/>
    <col min="10450" max="10450" width="40.6640625" style="12" customWidth="1"/>
    <col min="10451" max="10454" width="9.33203125" style="12" customWidth="1"/>
    <col min="10455" max="10703" width="9.109375" style="12"/>
    <col min="10704" max="10704" width="9.33203125" style="12" customWidth="1"/>
    <col min="10705" max="10705" width="6.6640625" style="12" customWidth="1"/>
    <col min="10706" max="10706" width="40.6640625" style="12" customWidth="1"/>
    <col min="10707" max="10710" width="9.33203125" style="12" customWidth="1"/>
    <col min="10711" max="10959" width="9.109375" style="12"/>
    <col min="10960" max="10960" width="9.33203125" style="12" customWidth="1"/>
    <col min="10961" max="10961" width="6.6640625" style="12" customWidth="1"/>
    <col min="10962" max="10962" width="40.6640625" style="12" customWidth="1"/>
    <col min="10963" max="10966" width="9.33203125" style="12" customWidth="1"/>
    <col min="10967" max="11215" width="9.109375" style="12"/>
    <col min="11216" max="11216" width="9.33203125" style="12" customWidth="1"/>
    <col min="11217" max="11217" width="6.6640625" style="12" customWidth="1"/>
    <col min="11218" max="11218" width="40.6640625" style="12" customWidth="1"/>
    <col min="11219" max="11222" width="9.33203125" style="12" customWidth="1"/>
    <col min="11223" max="11471" width="9.109375" style="12"/>
    <col min="11472" max="11472" width="9.33203125" style="12" customWidth="1"/>
    <col min="11473" max="11473" width="6.6640625" style="12" customWidth="1"/>
    <col min="11474" max="11474" width="40.6640625" style="12" customWidth="1"/>
    <col min="11475" max="11478" width="9.33203125" style="12" customWidth="1"/>
    <col min="11479" max="11727" width="9.109375" style="12"/>
    <col min="11728" max="11728" width="9.33203125" style="12" customWidth="1"/>
    <col min="11729" max="11729" width="6.6640625" style="12" customWidth="1"/>
    <col min="11730" max="11730" width="40.6640625" style="12" customWidth="1"/>
    <col min="11731" max="11734" width="9.33203125" style="12" customWidth="1"/>
    <col min="11735" max="11983" width="9.109375" style="12"/>
    <col min="11984" max="11984" width="9.33203125" style="12" customWidth="1"/>
    <col min="11985" max="11985" width="6.6640625" style="12" customWidth="1"/>
    <col min="11986" max="11986" width="40.6640625" style="12" customWidth="1"/>
    <col min="11987" max="11990" width="9.33203125" style="12" customWidth="1"/>
    <col min="11991" max="12239" width="9.109375" style="12"/>
    <col min="12240" max="12240" width="9.33203125" style="12" customWidth="1"/>
    <col min="12241" max="12241" width="6.6640625" style="12" customWidth="1"/>
    <col min="12242" max="12242" width="40.6640625" style="12" customWidth="1"/>
    <col min="12243" max="12246" width="9.33203125" style="12" customWidth="1"/>
    <col min="12247" max="12495" width="9.109375" style="12"/>
    <col min="12496" max="12496" width="9.33203125" style="12" customWidth="1"/>
    <col min="12497" max="12497" width="6.6640625" style="12" customWidth="1"/>
    <col min="12498" max="12498" width="40.6640625" style="12" customWidth="1"/>
    <col min="12499" max="12502" width="9.33203125" style="12" customWidth="1"/>
    <col min="12503" max="12751" width="9.109375" style="12"/>
    <col min="12752" max="12752" width="9.33203125" style="12" customWidth="1"/>
    <col min="12753" max="12753" width="6.6640625" style="12" customWidth="1"/>
    <col min="12754" max="12754" width="40.6640625" style="12" customWidth="1"/>
    <col min="12755" max="12758" width="9.33203125" style="12" customWidth="1"/>
    <col min="12759" max="13007" width="9.109375" style="12"/>
    <col min="13008" max="13008" width="9.33203125" style="12" customWidth="1"/>
    <col min="13009" max="13009" width="6.6640625" style="12" customWidth="1"/>
    <col min="13010" max="13010" width="40.6640625" style="12" customWidth="1"/>
    <col min="13011" max="13014" width="9.33203125" style="12" customWidth="1"/>
    <col min="13015" max="13263" width="9.109375" style="12"/>
    <col min="13264" max="13264" width="9.33203125" style="12" customWidth="1"/>
    <col min="13265" max="13265" width="6.6640625" style="12" customWidth="1"/>
    <col min="13266" max="13266" width="40.6640625" style="12" customWidth="1"/>
    <col min="13267" max="13270" width="9.33203125" style="12" customWidth="1"/>
    <col min="13271" max="13519" width="9.109375" style="12"/>
    <col min="13520" max="13520" width="9.33203125" style="12" customWidth="1"/>
    <col min="13521" max="13521" width="6.6640625" style="12" customWidth="1"/>
    <col min="13522" max="13522" width="40.6640625" style="12" customWidth="1"/>
    <col min="13523" max="13526" width="9.33203125" style="12" customWidth="1"/>
    <col min="13527" max="13775" width="9.109375" style="12"/>
    <col min="13776" max="13776" width="9.33203125" style="12" customWidth="1"/>
    <col min="13777" max="13777" width="6.6640625" style="12" customWidth="1"/>
    <col min="13778" max="13778" width="40.6640625" style="12" customWidth="1"/>
    <col min="13779" max="13782" width="9.33203125" style="12" customWidth="1"/>
    <col min="13783" max="14031" width="9.109375" style="12"/>
    <col min="14032" max="14032" width="9.33203125" style="12" customWidth="1"/>
    <col min="14033" max="14033" width="6.6640625" style="12" customWidth="1"/>
    <col min="14034" max="14034" width="40.6640625" style="12" customWidth="1"/>
    <col min="14035" max="14038" width="9.33203125" style="12" customWidth="1"/>
    <col min="14039" max="14287" width="9.109375" style="12"/>
    <col min="14288" max="14288" width="9.33203125" style="12" customWidth="1"/>
    <col min="14289" max="14289" width="6.6640625" style="12" customWidth="1"/>
    <col min="14290" max="14290" width="40.6640625" style="12" customWidth="1"/>
    <col min="14291" max="14294" width="9.33203125" style="12" customWidth="1"/>
    <col min="14295" max="14543" width="9.109375" style="12"/>
    <col min="14544" max="14544" width="9.33203125" style="12" customWidth="1"/>
    <col min="14545" max="14545" width="6.6640625" style="12" customWidth="1"/>
    <col min="14546" max="14546" width="40.6640625" style="12" customWidth="1"/>
    <col min="14547" max="14550" width="9.33203125" style="12" customWidth="1"/>
    <col min="14551" max="14799" width="9.109375" style="12"/>
    <col min="14800" max="14800" width="9.33203125" style="12" customWidth="1"/>
    <col min="14801" max="14801" width="6.6640625" style="12" customWidth="1"/>
    <col min="14802" max="14802" width="40.6640625" style="12" customWidth="1"/>
    <col min="14803" max="14806" width="9.33203125" style="12" customWidth="1"/>
    <col min="14807" max="15055" width="9.109375" style="12"/>
    <col min="15056" max="15056" width="9.33203125" style="12" customWidth="1"/>
    <col min="15057" max="15057" width="6.6640625" style="12" customWidth="1"/>
    <col min="15058" max="15058" width="40.6640625" style="12" customWidth="1"/>
    <col min="15059" max="15062" width="9.33203125" style="12" customWidth="1"/>
    <col min="15063" max="15311" width="9.109375" style="12"/>
    <col min="15312" max="15312" width="9.33203125" style="12" customWidth="1"/>
    <col min="15313" max="15313" width="6.6640625" style="12" customWidth="1"/>
    <col min="15314" max="15314" width="40.6640625" style="12" customWidth="1"/>
    <col min="15315" max="15318" width="9.33203125" style="12" customWidth="1"/>
    <col min="15319" max="15567" width="9.109375" style="12"/>
    <col min="15568" max="15568" width="9.33203125" style="12" customWidth="1"/>
    <col min="15569" max="15569" width="6.6640625" style="12" customWidth="1"/>
    <col min="15570" max="15570" width="40.6640625" style="12" customWidth="1"/>
    <col min="15571" max="15574" width="9.33203125" style="12" customWidth="1"/>
    <col min="15575" max="15823" width="9.109375" style="12"/>
    <col min="15824" max="15824" width="9.33203125" style="12" customWidth="1"/>
    <col min="15825" max="15825" width="6.6640625" style="12" customWidth="1"/>
    <col min="15826" max="15826" width="40.6640625" style="12" customWidth="1"/>
    <col min="15827" max="15830" width="9.33203125" style="12" customWidth="1"/>
    <col min="15831" max="16079" width="9.109375" style="12"/>
    <col min="16080" max="16080" width="9.33203125" style="12" customWidth="1"/>
    <col min="16081" max="16081" width="6.6640625" style="12" customWidth="1"/>
    <col min="16082" max="16082" width="40.6640625" style="12" customWidth="1"/>
    <col min="16083" max="16086" width="9.33203125" style="12" customWidth="1"/>
    <col min="16087" max="16384" width="9.109375" style="12"/>
  </cols>
  <sheetData>
    <row r="1" spans="1:8" x14ac:dyDescent="0.25">
      <c r="A1" s="22" t="s">
        <v>2187</v>
      </c>
      <c r="B1" s="587"/>
      <c r="C1" s="587"/>
      <c r="D1" s="587"/>
      <c r="E1" s="771" t="s">
        <v>2188</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
      <c r="H3" s="173"/>
    </row>
    <row r="4" spans="1:8" x14ac:dyDescent="0.25">
      <c r="A4" s="668"/>
      <c r="B4" s="668"/>
      <c r="C4" s="669"/>
      <c r="D4" s="15"/>
      <c r="E4" s="17"/>
      <c r="F4" s="17"/>
      <c r="G4" s="17"/>
      <c r="H4" s="189"/>
    </row>
    <row r="5" spans="1:8" x14ac:dyDescent="0.25">
      <c r="A5" s="668" t="s">
        <v>2190</v>
      </c>
      <c r="B5" s="668"/>
      <c r="C5" s="669"/>
      <c r="D5" s="623" t="s">
        <v>2189</v>
      </c>
      <c r="E5" s="17"/>
      <c r="F5" s="17"/>
      <c r="G5" s="17"/>
      <c r="H5" s="189"/>
    </row>
    <row r="6" spans="1:8" x14ac:dyDescent="0.25">
      <c r="A6" s="668"/>
      <c r="B6" s="668" t="s">
        <v>2191</v>
      </c>
      <c r="C6" s="669"/>
      <c r="D6" s="15" t="s">
        <v>2197</v>
      </c>
      <c r="E6" s="11"/>
      <c r="F6" s="17"/>
      <c r="G6" s="17"/>
      <c r="H6" s="189"/>
    </row>
    <row r="7" spans="1:8" x14ac:dyDescent="0.25">
      <c r="A7" s="668"/>
      <c r="B7" s="668"/>
      <c r="C7" s="669" t="s">
        <v>37</v>
      </c>
      <c r="D7" s="15" t="s">
        <v>2198</v>
      </c>
      <c r="E7" s="11" t="s">
        <v>136</v>
      </c>
      <c r="F7" s="17">
        <v>100</v>
      </c>
      <c r="G7" s="187"/>
      <c r="H7" s="172">
        <f>F7*G7</f>
        <v>0</v>
      </c>
    </row>
    <row r="8" spans="1:8" x14ac:dyDescent="0.25">
      <c r="A8" s="668"/>
      <c r="B8" s="668" t="s">
        <v>2192</v>
      </c>
      <c r="C8" s="669"/>
      <c r="D8" s="15" t="s">
        <v>2200</v>
      </c>
      <c r="E8" s="11" t="s">
        <v>1152</v>
      </c>
      <c r="F8" s="17">
        <v>5</v>
      </c>
      <c r="G8" s="187"/>
      <c r="H8" s="172">
        <f>F8*G8</f>
        <v>0</v>
      </c>
    </row>
    <row r="9" spans="1:8" x14ac:dyDescent="0.25">
      <c r="A9" s="668"/>
      <c r="B9" s="668" t="s">
        <v>2193</v>
      </c>
      <c r="C9" s="669"/>
      <c r="D9" s="15" t="s">
        <v>6215</v>
      </c>
      <c r="E9" s="17" t="s">
        <v>1152</v>
      </c>
      <c r="F9" s="17">
        <v>40</v>
      </c>
      <c r="G9" s="187"/>
      <c r="H9" s="172">
        <f>F9*G9</f>
        <v>0</v>
      </c>
    </row>
    <row r="10" spans="1:8" x14ac:dyDescent="0.25">
      <c r="A10" s="668"/>
      <c r="B10" s="668" t="s">
        <v>2194</v>
      </c>
      <c r="C10" s="669"/>
      <c r="D10" s="15" t="s">
        <v>2201</v>
      </c>
      <c r="E10" s="11"/>
      <c r="F10" s="17"/>
      <c r="G10" s="191"/>
      <c r="H10" s="190"/>
    </row>
    <row r="11" spans="1:8" x14ac:dyDescent="0.25">
      <c r="A11" s="668"/>
      <c r="B11" s="668"/>
      <c r="C11" s="669" t="s">
        <v>37</v>
      </c>
      <c r="D11" s="15" t="s">
        <v>6846</v>
      </c>
      <c r="E11" s="11" t="s">
        <v>1152</v>
      </c>
      <c r="F11" s="17">
        <v>300</v>
      </c>
      <c r="G11" s="187"/>
      <c r="H11" s="172">
        <f>F11*G11</f>
        <v>0</v>
      </c>
    </row>
    <row r="12" spans="1:8" x14ac:dyDescent="0.25">
      <c r="A12" s="668"/>
      <c r="B12" s="668"/>
      <c r="C12" s="669"/>
      <c r="D12" s="15"/>
      <c r="E12" s="17"/>
      <c r="F12" s="17"/>
      <c r="G12" s="191"/>
      <c r="H12" s="190"/>
    </row>
    <row r="13" spans="1:8" x14ac:dyDescent="0.25">
      <c r="A13" s="668"/>
      <c r="B13" s="668"/>
      <c r="C13" s="669"/>
      <c r="D13" s="15"/>
      <c r="E13" s="17"/>
      <c r="F13" s="17"/>
      <c r="G13" s="191"/>
      <c r="H13" s="190"/>
    </row>
    <row r="14" spans="1:8" x14ac:dyDescent="0.25">
      <c r="A14" s="15"/>
      <c r="B14" s="15"/>
      <c r="C14" s="17"/>
      <c r="D14" s="15"/>
      <c r="E14" s="17"/>
      <c r="F14" s="17"/>
      <c r="G14" s="191"/>
      <c r="H14" s="190"/>
    </row>
    <row r="15" spans="1:8" x14ac:dyDescent="0.25">
      <c r="A15" s="183" t="s">
        <v>34</v>
      </c>
      <c r="B15" s="183"/>
      <c r="C15" s="183"/>
      <c r="D15" s="183"/>
      <c r="E15" s="179"/>
      <c r="F15" s="185"/>
      <c r="G15" s="198"/>
      <c r="H15" s="174">
        <f>SUM(H5:H14)</f>
        <v>0</v>
      </c>
    </row>
    <row r="1048291" spans="5:5" x14ac:dyDescent="0.25">
      <c r="E1048291" s="11"/>
    </row>
  </sheetData>
  <sheetProtection algorithmName="SHA-512" hashValue="e7kJAeHxdtwHqYR+fTaPlt8Xd+x60ecSE0HzvVtZ0v+DW+QaE3zazDEkcKRGIBJnjOVj06w41xX46hOzG7ETVg==" saltValue="0vr2XYESlW9JLP31X6ZLZw=="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7CCB9-A2BA-45B0-99F9-57DAF86252B8}">
  <sheetPr>
    <tabColor theme="9" tint="0.79998168889431442"/>
  </sheetPr>
  <dimension ref="A1:G1048286"/>
  <sheetViews>
    <sheetView zoomScaleNormal="100" workbookViewId="0">
      <selection activeCell="F6" sqref="F6"/>
    </sheetView>
  </sheetViews>
  <sheetFormatPr defaultRowHeight="13.2" x14ac:dyDescent="0.25"/>
  <cols>
    <col min="1" max="1" width="9.33203125" style="12" customWidth="1"/>
    <col min="2" max="2" width="8" style="12" bestFit="1" customWidth="1"/>
    <col min="3" max="3" width="40.6640625" style="12" customWidth="1"/>
    <col min="4" max="4" width="25.5546875" style="12" bestFit="1" customWidth="1"/>
    <col min="5" max="7" width="20.6640625" style="12" customWidth="1"/>
    <col min="8" max="215" width="9.109375" style="12"/>
    <col min="216" max="216" width="9.33203125" style="12" customWidth="1"/>
    <col min="217" max="217" width="6.6640625" style="12" customWidth="1"/>
    <col min="218" max="218" width="40.6640625" style="12" customWidth="1"/>
    <col min="219" max="222" width="9.33203125" style="12" customWidth="1"/>
    <col min="223" max="471" width="9.109375" style="12"/>
    <col min="472" max="472" width="9.33203125" style="12" customWidth="1"/>
    <col min="473" max="473" width="6.6640625" style="12" customWidth="1"/>
    <col min="474" max="474" width="40.6640625" style="12" customWidth="1"/>
    <col min="475" max="478" width="9.33203125" style="12" customWidth="1"/>
    <col min="479" max="727" width="9.109375" style="12"/>
    <col min="728" max="728" width="9.33203125" style="12" customWidth="1"/>
    <col min="729" max="729" width="6.6640625" style="12" customWidth="1"/>
    <col min="730" max="730" width="40.6640625" style="12" customWidth="1"/>
    <col min="731" max="734" width="9.33203125" style="12" customWidth="1"/>
    <col min="735" max="983" width="9.109375" style="12"/>
    <col min="984" max="984" width="9.33203125" style="12" customWidth="1"/>
    <col min="985" max="985" width="6.6640625" style="12" customWidth="1"/>
    <col min="986" max="986" width="40.6640625" style="12" customWidth="1"/>
    <col min="987" max="990" width="9.33203125" style="12" customWidth="1"/>
    <col min="991" max="1239" width="9.109375" style="12"/>
    <col min="1240" max="1240" width="9.33203125" style="12" customWidth="1"/>
    <col min="1241" max="1241" width="6.6640625" style="12" customWidth="1"/>
    <col min="1242" max="1242" width="40.6640625" style="12" customWidth="1"/>
    <col min="1243" max="1246" width="9.33203125" style="12" customWidth="1"/>
    <col min="1247" max="1495" width="9.109375" style="12"/>
    <col min="1496" max="1496" width="9.33203125" style="12" customWidth="1"/>
    <col min="1497" max="1497" width="6.6640625" style="12" customWidth="1"/>
    <col min="1498" max="1498" width="40.6640625" style="12" customWidth="1"/>
    <col min="1499" max="1502" width="9.33203125" style="12" customWidth="1"/>
    <col min="1503" max="1751" width="9.109375" style="12"/>
    <col min="1752" max="1752" width="9.33203125" style="12" customWidth="1"/>
    <col min="1753" max="1753" width="6.6640625" style="12" customWidth="1"/>
    <col min="1754" max="1754" width="40.6640625" style="12" customWidth="1"/>
    <col min="1755" max="1758" width="9.33203125" style="12" customWidth="1"/>
    <col min="1759" max="2007" width="9.109375" style="12"/>
    <col min="2008" max="2008" width="9.33203125" style="12" customWidth="1"/>
    <col min="2009" max="2009" width="6.6640625" style="12" customWidth="1"/>
    <col min="2010" max="2010" width="40.6640625" style="12" customWidth="1"/>
    <col min="2011" max="2014" width="9.33203125" style="12" customWidth="1"/>
    <col min="2015" max="2263" width="9.109375" style="12"/>
    <col min="2264" max="2264" width="9.33203125" style="12" customWidth="1"/>
    <col min="2265" max="2265" width="6.6640625" style="12" customWidth="1"/>
    <col min="2266" max="2266" width="40.6640625" style="12" customWidth="1"/>
    <col min="2267" max="2270" width="9.33203125" style="12" customWidth="1"/>
    <col min="2271" max="2519" width="9.109375" style="12"/>
    <col min="2520" max="2520" width="9.33203125" style="12" customWidth="1"/>
    <col min="2521" max="2521" width="6.6640625" style="12" customWidth="1"/>
    <col min="2522" max="2522" width="40.6640625" style="12" customWidth="1"/>
    <col min="2523" max="2526" width="9.33203125" style="12" customWidth="1"/>
    <col min="2527" max="2775" width="9.109375" style="12"/>
    <col min="2776" max="2776" width="9.33203125" style="12" customWidth="1"/>
    <col min="2777" max="2777" width="6.6640625" style="12" customWidth="1"/>
    <col min="2778" max="2778" width="40.6640625" style="12" customWidth="1"/>
    <col min="2779" max="2782" width="9.33203125" style="12" customWidth="1"/>
    <col min="2783" max="3031" width="9.109375" style="12"/>
    <col min="3032" max="3032" width="9.33203125" style="12" customWidth="1"/>
    <col min="3033" max="3033" width="6.6640625" style="12" customWidth="1"/>
    <col min="3034" max="3034" width="40.6640625" style="12" customWidth="1"/>
    <col min="3035" max="3038" width="9.33203125" style="12" customWidth="1"/>
    <col min="3039" max="3287" width="9.109375" style="12"/>
    <col min="3288" max="3288" width="9.33203125" style="12" customWidth="1"/>
    <col min="3289" max="3289" width="6.6640625" style="12" customWidth="1"/>
    <col min="3290" max="3290" width="40.6640625" style="12" customWidth="1"/>
    <col min="3291" max="3294" width="9.33203125" style="12" customWidth="1"/>
    <col min="3295" max="3543" width="9.109375" style="12"/>
    <col min="3544" max="3544" width="9.33203125" style="12" customWidth="1"/>
    <col min="3545" max="3545" width="6.6640625" style="12" customWidth="1"/>
    <col min="3546" max="3546" width="40.6640625" style="12" customWidth="1"/>
    <col min="3547" max="3550" width="9.33203125" style="12" customWidth="1"/>
    <col min="3551" max="3799" width="9.109375" style="12"/>
    <col min="3800" max="3800" width="9.33203125" style="12" customWidth="1"/>
    <col min="3801" max="3801" width="6.6640625" style="12" customWidth="1"/>
    <col min="3802" max="3802" width="40.6640625" style="12" customWidth="1"/>
    <col min="3803" max="3806" width="9.33203125" style="12" customWidth="1"/>
    <col min="3807" max="4055" width="9.109375" style="12"/>
    <col min="4056" max="4056" width="9.33203125" style="12" customWidth="1"/>
    <col min="4057" max="4057" width="6.6640625" style="12" customWidth="1"/>
    <col min="4058" max="4058" width="40.6640625" style="12" customWidth="1"/>
    <col min="4059" max="4062" width="9.33203125" style="12" customWidth="1"/>
    <col min="4063" max="4311" width="9.109375" style="12"/>
    <col min="4312" max="4312" width="9.33203125" style="12" customWidth="1"/>
    <col min="4313" max="4313" width="6.6640625" style="12" customWidth="1"/>
    <col min="4314" max="4314" width="40.6640625" style="12" customWidth="1"/>
    <col min="4315" max="4318" width="9.33203125" style="12" customWidth="1"/>
    <col min="4319" max="4567" width="9.109375" style="12"/>
    <col min="4568" max="4568" width="9.33203125" style="12" customWidth="1"/>
    <col min="4569" max="4569" width="6.6640625" style="12" customWidth="1"/>
    <col min="4570" max="4570" width="40.6640625" style="12" customWidth="1"/>
    <col min="4571" max="4574" width="9.33203125" style="12" customWidth="1"/>
    <col min="4575" max="4823" width="9.109375" style="12"/>
    <col min="4824" max="4824" width="9.33203125" style="12" customWidth="1"/>
    <col min="4825" max="4825" width="6.6640625" style="12" customWidth="1"/>
    <col min="4826" max="4826" width="40.6640625" style="12" customWidth="1"/>
    <col min="4827" max="4830" width="9.33203125" style="12" customWidth="1"/>
    <col min="4831" max="5079" width="9.109375" style="12"/>
    <col min="5080" max="5080" width="9.33203125" style="12" customWidth="1"/>
    <col min="5081" max="5081" width="6.6640625" style="12" customWidth="1"/>
    <col min="5082" max="5082" width="40.6640625" style="12" customWidth="1"/>
    <col min="5083" max="5086" width="9.33203125" style="12" customWidth="1"/>
    <col min="5087" max="5335" width="9.109375" style="12"/>
    <col min="5336" max="5336" width="9.33203125" style="12" customWidth="1"/>
    <col min="5337" max="5337" width="6.6640625" style="12" customWidth="1"/>
    <col min="5338" max="5338" width="40.6640625" style="12" customWidth="1"/>
    <col min="5339" max="5342" width="9.33203125" style="12" customWidth="1"/>
    <col min="5343" max="5591" width="9.109375" style="12"/>
    <col min="5592" max="5592" width="9.33203125" style="12" customWidth="1"/>
    <col min="5593" max="5593" width="6.6640625" style="12" customWidth="1"/>
    <col min="5594" max="5594" width="40.6640625" style="12" customWidth="1"/>
    <col min="5595" max="5598" width="9.33203125" style="12" customWidth="1"/>
    <col min="5599" max="5847" width="9.109375" style="12"/>
    <col min="5848" max="5848" width="9.33203125" style="12" customWidth="1"/>
    <col min="5849" max="5849" width="6.6640625" style="12" customWidth="1"/>
    <col min="5850" max="5850" width="40.6640625" style="12" customWidth="1"/>
    <col min="5851" max="5854" width="9.33203125" style="12" customWidth="1"/>
    <col min="5855" max="6103" width="9.109375" style="12"/>
    <col min="6104" max="6104" width="9.33203125" style="12" customWidth="1"/>
    <col min="6105" max="6105" width="6.6640625" style="12" customWidth="1"/>
    <col min="6106" max="6106" width="40.6640625" style="12" customWidth="1"/>
    <col min="6107" max="6110" width="9.33203125" style="12" customWidth="1"/>
    <col min="6111" max="6359" width="9.109375" style="12"/>
    <col min="6360" max="6360" width="9.33203125" style="12" customWidth="1"/>
    <col min="6361" max="6361" width="6.6640625" style="12" customWidth="1"/>
    <col min="6362" max="6362" width="40.6640625" style="12" customWidth="1"/>
    <col min="6363" max="6366" width="9.33203125" style="12" customWidth="1"/>
    <col min="6367" max="6615" width="9.109375" style="12"/>
    <col min="6616" max="6616" width="9.33203125" style="12" customWidth="1"/>
    <col min="6617" max="6617" width="6.6640625" style="12" customWidth="1"/>
    <col min="6618" max="6618" width="40.6640625" style="12" customWidth="1"/>
    <col min="6619" max="6622" width="9.33203125" style="12" customWidth="1"/>
    <col min="6623" max="6871" width="9.109375" style="12"/>
    <col min="6872" max="6872" width="9.33203125" style="12" customWidth="1"/>
    <col min="6873" max="6873" width="6.6640625" style="12" customWidth="1"/>
    <col min="6874" max="6874" width="40.6640625" style="12" customWidth="1"/>
    <col min="6875" max="6878" width="9.33203125" style="12" customWidth="1"/>
    <col min="6879" max="7127" width="9.109375" style="12"/>
    <col min="7128" max="7128" width="9.33203125" style="12" customWidth="1"/>
    <col min="7129" max="7129" width="6.6640625" style="12" customWidth="1"/>
    <col min="7130" max="7130" width="40.6640625" style="12" customWidth="1"/>
    <col min="7131" max="7134" width="9.33203125" style="12" customWidth="1"/>
    <col min="7135" max="7383" width="9.109375" style="12"/>
    <col min="7384" max="7384" width="9.33203125" style="12" customWidth="1"/>
    <col min="7385" max="7385" width="6.6640625" style="12" customWidth="1"/>
    <col min="7386" max="7386" width="40.6640625" style="12" customWidth="1"/>
    <col min="7387" max="7390" width="9.33203125" style="12" customWidth="1"/>
    <col min="7391" max="7639" width="9.109375" style="12"/>
    <col min="7640" max="7640" width="9.33203125" style="12" customWidth="1"/>
    <col min="7641" max="7641" width="6.6640625" style="12" customWidth="1"/>
    <col min="7642" max="7642" width="40.6640625" style="12" customWidth="1"/>
    <col min="7643" max="7646" width="9.33203125" style="12" customWidth="1"/>
    <col min="7647" max="7895" width="9.109375" style="12"/>
    <col min="7896" max="7896" width="9.33203125" style="12" customWidth="1"/>
    <col min="7897" max="7897" width="6.6640625" style="12" customWidth="1"/>
    <col min="7898" max="7898" width="40.6640625" style="12" customWidth="1"/>
    <col min="7899" max="7902" width="9.33203125" style="12" customWidth="1"/>
    <col min="7903" max="8151" width="9.109375" style="12"/>
    <col min="8152" max="8152" width="9.33203125" style="12" customWidth="1"/>
    <col min="8153" max="8153" width="6.6640625" style="12" customWidth="1"/>
    <col min="8154" max="8154" width="40.6640625" style="12" customWidth="1"/>
    <col min="8155" max="8158" width="9.33203125" style="12" customWidth="1"/>
    <col min="8159" max="8407" width="9.109375" style="12"/>
    <col min="8408" max="8408" width="9.33203125" style="12" customWidth="1"/>
    <col min="8409" max="8409" width="6.6640625" style="12" customWidth="1"/>
    <col min="8410" max="8410" width="40.6640625" style="12" customWidth="1"/>
    <col min="8411" max="8414" width="9.33203125" style="12" customWidth="1"/>
    <col min="8415" max="8663" width="9.109375" style="12"/>
    <col min="8664" max="8664" width="9.33203125" style="12" customWidth="1"/>
    <col min="8665" max="8665" width="6.6640625" style="12" customWidth="1"/>
    <col min="8666" max="8666" width="40.6640625" style="12" customWidth="1"/>
    <col min="8667" max="8670" width="9.33203125" style="12" customWidth="1"/>
    <col min="8671" max="8919" width="9.109375" style="12"/>
    <col min="8920" max="8920" width="9.33203125" style="12" customWidth="1"/>
    <col min="8921" max="8921" width="6.6640625" style="12" customWidth="1"/>
    <col min="8922" max="8922" width="40.6640625" style="12" customWidth="1"/>
    <col min="8923" max="8926" width="9.33203125" style="12" customWidth="1"/>
    <col min="8927" max="9175" width="9.109375" style="12"/>
    <col min="9176" max="9176" width="9.33203125" style="12" customWidth="1"/>
    <col min="9177" max="9177" width="6.6640625" style="12" customWidth="1"/>
    <col min="9178" max="9178" width="40.6640625" style="12" customWidth="1"/>
    <col min="9179" max="9182" width="9.33203125" style="12" customWidth="1"/>
    <col min="9183" max="9431" width="9.109375" style="12"/>
    <col min="9432" max="9432" width="9.33203125" style="12" customWidth="1"/>
    <col min="9433" max="9433" width="6.6640625" style="12" customWidth="1"/>
    <col min="9434" max="9434" width="40.6640625" style="12" customWidth="1"/>
    <col min="9435" max="9438" width="9.33203125" style="12" customWidth="1"/>
    <col min="9439" max="9687" width="9.109375" style="12"/>
    <col min="9688" max="9688" width="9.33203125" style="12" customWidth="1"/>
    <col min="9689" max="9689" width="6.6640625" style="12" customWidth="1"/>
    <col min="9690" max="9690" width="40.6640625" style="12" customWidth="1"/>
    <col min="9691" max="9694" width="9.33203125" style="12" customWidth="1"/>
    <col min="9695" max="9943" width="9.109375" style="12"/>
    <col min="9944" max="9944" width="9.33203125" style="12" customWidth="1"/>
    <col min="9945" max="9945" width="6.6640625" style="12" customWidth="1"/>
    <col min="9946" max="9946" width="40.6640625" style="12" customWidth="1"/>
    <col min="9947" max="9950" width="9.33203125" style="12" customWidth="1"/>
    <col min="9951" max="10199" width="9.109375" style="12"/>
    <col min="10200" max="10200" width="9.33203125" style="12" customWidth="1"/>
    <col min="10201" max="10201" width="6.6640625" style="12" customWidth="1"/>
    <col min="10202" max="10202" width="40.6640625" style="12" customWidth="1"/>
    <col min="10203" max="10206" width="9.33203125" style="12" customWidth="1"/>
    <col min="10207" max="10455" width="9.109375" style="12"/>
    <col min="10456" max="10456" width="9.33203125" style="12" customWidth="1"/>
    <col min="10457" max="10457" width="6.6640625" style="12" customWidth="1"/>
    <col min="10458" max="10458" width="40.6640625" style="12" customWidth="1"/>
    <col min="10459" max="10462" width="9.33203125" style="12" customWidth="1"/>
    <col min="10463" max="10711" width="9.109375" style="12"/>
    <col min="10712" max="10712" width="9.33203125" style="12" customWidth="1"/>
    <col min="10713" max="10713" width="6.6640625" style="12" customWidth="1"/>
    <col min="10714" max="10714" width="40.6640625" style="12" customWidth="1"/>
    <col min="10715" max="10718" width="9.33203125" style="12" customWidth="1"/>
    <col min="10719" max="10967" width="9.109375" style="12"/>
    <col min="10968" max="10968" width="9.33203125" style="12" customWidth="1"/>
    <col min="10969" max="10969" width="6.6640625" style="12" customWidth="1"/>
    <col min="10970" max="10970" width="40.6640625" style="12" customWidth="1"/>
    <col min="10971" max="10974" width="9.33203125" style="12" customWidth="1"/>
    <col min="10975" max="11223" width="9.109375" style="12"/>
    <col min="11224" max="11224" width="9.33203125" style="12" customWidth="1"/>
    <col min="11225" max="11225" width="6.6640625" style="12" customWidth="1"/>
    <col min="11226" max="11226" width="40.6640625" style="12" customWidth="1"/>
    <col min="11227" max="11230" width="9.33203125" style="12" customWidth="1"/>
    <col min="11231" max="11479" width="9.109375" style="12"/>
    <col min="11480" max="11480" width="9.33203125" style="12" customWidth="1"/>
    <col min="11481" max="11481" width="6.6640625" style="12" customWidth="1"/>
    <col min="11482" max="11482" width="40.6640625" style="12" customWidth="1"/>
    <col min="11483" max="11486" width="9.33203125" style="12" customWidth="1"/>
    <col min="11487" max="11735" width="9.109375" style="12"/>
    <col min="11736" max="11736" width="9.33203125" style="12" customWidth="1"/>
    <col min="11737" max="11737" width="6.6640625" style="12" customWidth="1"/>
    <col min="11738" max="11738" width="40.6640625" style="12" customWidth="1"/>
    <col min="11739" max="11742" width="9.33203125" style="12" customWidth="1"/>
    <col min="11743" max="11991" width="9.109375" style="12"/>
    <col min="11992" max="11992" width="9.33203125" style="12" customWidth="1"/>
    <col min="11993" max="11993" width="6.6640625" style="12" customWidth="1"/>
    <col min="11994" max="11994" width="40.6640625" style="12" customWidth="1"/>
    <col min="11995" max="11998" width="9.33203125" style="12" customWidth="1"/>
    <col min="11999" max="12247" width="9.109375" style="12"/>
    <col min="12248" max="12248" width="9.33203125" style="12" customWidth="1"/>
    <col min="12249" max="12249" width="6.6640625" style="12" customWidth="1"/>
    <col min="12250" max="12250" width="40.6640625" style="12" customWidth="1"/>
    <col min="12251" max="12254" width="9.33203125" style="12" customWidth="1"/>
    <col min="12255" max="12503" width="9.109375" style="12"/>
    <col min="12504" max="12504" width="9.33203125" style="12" customWidth="1"/>
    <col min="12505" max="12505" width="6.6640625" style="12" customWidth="1"/>
    <col min="12506" max="12506" width="40.6640625" style="12" customWidth="1"/>
    <col min="12507" max="12510" width="9.33203125" style="12" customWidth="1"/>
    <col min="12511" max="12759" width="9.109375" style="12"/>
    <col min="12760" max="12760" width="9.33203125" style="12" customWidth="1"/>
    <col min="12761" max="12761" width="6.6640625" style="12" customWidth="1"/>
    <col min="12762" max="12762" width="40.6640625" style="12" customWidth="1"/>
    <col min="12763" max="12766" width="9.33203125" style="12" customWidth="1"/>
    <col min="12767" max="13015" width="9.109375" style="12"/>
    <col min="13016" max="13016" width="9.33203125" style="12" customWidth="1"/>
    <col min="13017" max="13017" width="6.6640625" style="12" customWidth="1"/>
    <col min="13018" max="13018" width="40.6640625" style="12" customWidth="1"/>
    <col min="13019" max="13022" width="9.33203125" style="12" customWidth="1"/>
    <col min="13023" max="13271" width="9.109375" style="12"/>
    <col min="13272" max="13272" width="9.33203125" style="12" customWidth="1"/>
    <col min="13273" max="13273" width="6.6640625" style="12" customWidth="1"/>
    <col min="13274" max="13274" width="40.6640625" style="12" customWidth="1"/>
    <col min="13275" max="13278" width="9.33203125" style="12" customWidth="1"/>
    <col min="13279" max="13527" width="9.109375" style="12"/>
    <col min="13528" max="13528" width="9.33203125" style="12" customWidth="1"/>
    <col min="13529" max="13529" width="6.6640625" style="12" customWidth="1"/>
    <col min="13530" max="13530" width="40.6640625" style="12" customWidth="1"/>
    <col min="13531" max="13534" width="9.33203125" style="12" customWidth="1"/>
    <col min="13535" max="13783" width="9.109375" style="12"/>
    <col min="13784" max="13784" width="9.33203125" style="12" customWidth="1"/>
    <col min="13785" max="13785" width="6.6640625" style="12" customWidth="1"/>
    <col min="13786" max="13786" width="40.6640625" style="12" customWidth="1"/>
    <col min="13787" max="13790" width="9.33203125" style="12" customWidth="1"/>
    <col min="13791" max="14039" width="9.109375" style="12"/>
    <col min="14040" max="14040" width="9.33203125" style="12" customWidth="1"/>
    <col min="14041" max="14041" width="6.6640625" style="12" customWidth="1"/>
    <col min="14042" max="14042" width="40.6640625" style="12" customWidth="1"/>
    <col min="14043" max="14046" width="9.33203125" style="12" customWidth="1"/>
    <col min="14047" max="14295" width="9.109375" style="12"/>
    <col min="14296" max="14296" width="9.33203125" style="12" customWidth="1"/>
    <col min="14297" max="14297" width="6.6640625" style="12" customWidth="1"/>
    <col min="14298" max="14298" width="40.6640625" style="12" customWidth="1"/>
    <col min="14299" max="14302" width="9.33203125" style="12" customWidth="1"/>
    <col min="14303" max="14551" width="9.109375" style="12"/>
    <col min="14552" max="14552" width="9.33203125" style="12" customWidth="1"/>
    <col min="14553" max="14553" width="6.6640625" style="12" customWidth="1"/>
    <col min="14554" max="14554" width="40.6640625" style="12" customWidth="1"/>
    <col min="14555" max="14558" width="9.33203125" style="12" customWidth="1"/>
    <col min="14559" max="14807" width="9.109375" style="12"/>
    <col min="14808" max="14808" width="9.33203125" style="12" customWidth="1"/>
    <col min="14809" max="14809" width="6.6640625" style="12" customWidth="1"/>
    <col min="14810" max="14810" width="40.6640625" style="12" customWidth="1"/>
    <col min="14811" max="14814" width="9.33203125" style="12" customWidth="1"/>
    <col min="14815" max="15063" width="9.109375" style="12"/>
    <col min="15064" max="15064" width="9.33203125" style="12" customWidth="1"/>
    <col min="15065" max="15065" width="6.6640625" style="12" customWidth="1"/>
    <col min="15066" max="15066" width="40.6640625" style="12" customWidth="1"/>
    <col min="15067" max="15070" width="9.33203125" style="12" customWidth="1"/>
    <col min="15071" max="15319" width="9.109375" style="12"/>
    <col min="15320" max="15320" width="9.33203125" style="12" customWidth="1"/>
    <col min="15321" max="15321" width="6.6640625" style="12" customWidth="1"/>
    <col min="15322" max="15322" width="40.6640625" style="12" customWidth="1"/>
    <col min="15323" max="15326" width="9.33203125" style="12" customWidth="1"/>
    <col min="15327" max="15575" width="9.109375" style="12"/>
    <col min="15576" max="15576" width="9.33203125" style="12" customWidth="1"/>
    <col min="15577" max="15577" width="6.6640625" style="12" customWidth="1"/>
    <col min="15578" max="15578" width="40.6640625" style="12" customWidth="1"/>
    <col min="15579" max="15582" width="9.33203125" style="12" customWidth="1"/>
    <col min="15583" max="15831" width="9.109375" style="12"/>
    <col min="15832" max="15832" width="9.33203125" style="12" customWidth="1"/>
    <col min="15833" max="15833" width="6.6640625" style="12" customWidth="1"/>
    <col min="15834" max="15834" width="40.6640625" style="12" customWidth="1"/>
    <col min="15835" max="15838" width="9.33203125" style="12" customWidth="1"/>
    <col min="15839" max="16087" width="9.109375" style="12"/>
    <col min="16088" max="16088" width="9.33203125" style="12" customWidth="1"/>
    <col min="16089" max="16089" width="6.6640625" style="12" customWidth="1"/>
    <col min="16090" max="16090" width="40.6640625" style="12" customWidth="1"/>
    <col min="16091" max="16094" width="9.33203125" style="12" customWidth="1"/>
    <col min="16095" max="16384" width="9.109375" style="12"/>
  </cols>
  <sheetData>
    <row r="1" spans="1:7" x14ac:dyDescent="0.25">
      <c r="A1" s="22" t="s">
        <v>2203</v>
      </c>
      <c r="B1" s="587"/>
      <c r="C1" s="587"/>
      <c r="D1" s="771" t="s">
        <v>2204</v>
      </c>
      <c r="E1" s="771"/>
      <c r="F1" s="771"/>
      <c r="G1" s="771"/>
    </row>
    <row r="2" spans="1:7" ht="12.75" customHeight="1" x14ac:dyDescent="0.25">
      <c r="A2" s="23" t="s">
        <v>0</v>
      </c>
      <c r="B2" s="23"/>
      <c r="C2" s="9" t="s">
        <v>1</v>
      </c>
      <c r="D2" s="9" t="s">
        <v>2</v>
      </c>
      <c r="E2" s="9" t="s">
        <v>3</v>
      </c>
      <c r="F2" s="9" t="s">
        <v>4</v>
      </c>
      <c r="G2" s="9" t="s">
        <v>5</v>
      </c>
    </row>
    <row r="3" spans="1:7" x14ac:dyDescent="0.25">
      <c r="A3" s="13"/>
      <c r="B3" s="13"/>
      <c r="C3" s="173"/>
      <c r="D3" s="11"/>
      <c r="E3" s="11"/>
      <c r="F3" s="11"/>
      <c r="G3" s="173"/>
    </row>
    <row r="4" spans="1:7" x14ac:dyDescent="0.25">
      <c r="A4" s="668"/>
      <c r="B4" s="668"/>
      <c r="C4" s="15"/>
      <c r="D4" s="17"/>
      <c r="E4" s="17"/>
      <c r="F4" s="17"/>
      <c r="G4" s="15"/>
    </row>
    <row r="5" spans="1:7" x14ac:dyDescent="0.25">
      <c r="A5" s="668" t="s">
        <v>2205</v>
      </c>
      <c r="B5" s="668"/>
      <c r="C5" s="623" t="s">
        <v>2206</v>
      </c>
      <c r="D5" s="17"/>
      <c r="E5" s="17"/>
      <c r="F5" s="17"/>
      <c r="G5" s="189"/>
    </row>
    <row r="6" spans="1:7" ht="22.8" x14ac:dyDescent="0.25">
      <c r="A6" s="668"/>
      <c r="B6" s="668" t="s">
        <v>2207</v>
      </c>
      <c r="C6" s="354" t="s">
        <v>6211</v>
      </c>
      <c r="D6" s="11" t="s">
        <v>136</v>
      </c>
      <c r="E6" s="17">
        <v>100</v>
      </c>
      <c r="F6" s="187"/>
      <c r="G6" s="172">
        <f>E6*F6</f>
        <v>0</v>
      </c>
    </row>
    <row r="7" spans="1:7" x14ac:dyDescent="0.25">
      <c r="A7" s="668" t="s">
        <v>5444</v>
      </c>
      <c r="B7" s="668"/>
      <c r="C7" s="623" t="s">
        <v>5445</v>
      </c>
      <c r="D7" s="17"/>
      <c r="E7" s="17"/>
      <c r="F7" s="592"/>
      <c r="G7" s="610"/>
    </row>
    <row r="8" spans="1:7" x14ac:dyDescent="0.25">
      <c r="A8" s="668"/>
      <c r="B8" s="668" t="s">
        <v>5447</v>
      </c>
      <c r="C8" s="15" t="s">
        <v>6707</v>
      </c>
      <c r="D8" s="17" t="s">
        <v>1152</v>
      </c>
      <c r="E8" s="17">
        <v>2</v>
      </c>
      <c r="F8" s="595"/>
      <c r="G8" s="610">
        <f t="shared" ref="G8" si="0">E8*F8</f>
        <v>0</v>
      </c>
    </row>
    <row r="9" spans="1:7" x14ac:dyDescent="0.25">
      <c r="A9" s="15"/>
      <c r="B9" s="15"/>
      <c r="C9" s="15"/>
      <c r="D9" s="17"/>
      <c r="E9" s="17"/>
      <c r="F9" s="191"/>
      <c r="G9" s="190"/>
    </row>
    <row r="10" spans="1:7" x14ac:dyDescent="0.25">
      <c r="A10" s="183" t="s">
        <v>34</v>
      </c>
      <c r="B10" s="183"/>
      <c r="C10" s="183"/>
      <c r="D10" s="179"/>
      <c r="E10" s="185"/>
      <c r="F10" s="198"/>
      <c r="G10" s="174">
        <f>SUM(G5:G9)</f>
        <v>0</v>
      </c>
    </row>
    <row r="1048286" spans="4:4" x14ac:dyDescent="0.25">
      <c r="D1048286" s="11"/>
    </row>
  </sheetData>
  <sheetProtection algorithmName="SHA-512" hashValue="n0e8n2Ha4Jak7PGL2orZ8DHw6rPPAjgR8r0xAfh5gG7OZEEAOnjiAPToCpPq+QcfoTtOreY3SHZOyweLtuPYiA==" saltValue="/99mzEFrk/RtuMKMmq2r/A==" spinCount="100000" sheet="1" objects="1" scenarios="1" selectLockedCells="1"/>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FDDC3-B75F-4529-A957-EEAE7561EF1B}">
  <dimension ref="A1:H1048290"/>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2209</v>
      </c>
      <c r="B1" s="40"/>
      <c r="C1" s="40"/>
      <c r="D1" s="774" t="s">
        <v>2210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2211</v>
      </c>
      <c r="B5" s="192"/>
      <c r="C5" s="150" t="s">
        <v>79</v>
      </c>
      <c r="D5" s="17"/>
      <c r="E5" s="17"/>
      <c r="F5" s="17"/>
      <c r="G5" s="189"/>
    </row>
    <row r="6" spans="1:8" ht="26.4" x14ac:dyDescent="0.25">
      <c r="A6" s="192"/>
      <c r="B6" s="192" t="s">
        <v>2212</v>
      </c>
      <c r="C6" s="283" t="s">
        <v>4871</v>
      </c>
      <c r="D6" s="17" t="s">
        <v>2269</v>
      </c>
      <c r="E6" s="161"/>
      <c r="F6" s="187"/>
      <c r="G6" s="89">
        <f>E6*F6</f>
        <v>0</v>
      </c>
      <c r="H6" s="307" t="s">
        <v>5398</v>
      </c>
    </row>
    <row r="7" spans="1:8" x14ac:dyDescent="0.25">
      <c r="A7" s="192"/>
      <c r="B7" s="192" t="s">
        <v>2213</v>
      </c>
      <c r="C7" s="64" t="s">
        <v>4872</v>
      </c>
      <c r="D7" s="27" t="s">
        <v>1152</v>
      </c>
      <c r="E7" s="161"/>
      <c r="F7" s="187"/>
      <c r="G7" s="89">
        <f>E7*F7</f>
        <v>0</v>
      </c>
    </row>
    <row r="8" spans="1:8" x14ac:dyDescent="0.25">
      <c r="A8" s="192"/>
      <c r="B8" s="192" t="s">
        <v>2214</v>
      </c>
      <c r="C8" s="64" t="s">
        <v>2217</v>
      </c>
      <c r="D8" s="27" t="s">
        <v>1152</v>
      </c>
      <c r="E8" s="161"/>
      <c r="F8" s="187"/>
      <c r="G8" s="89">
        <f>E8*F8</f>
        <v>0</v>
      </c>
    </row>
    <row r="9" spans="1:8" x14ac:dyDescent="0.25">
      <c r="A9" s="192"/>
      <c r="B9" s="192" t="s">
        <v>2215</v>
      </c>
      <c r="C9" s="64" t="s">
        <v>2218</v>
      </c>
      <c r="D9" s="27" t="s">
        <v>1152</v>
      </c>
      <c r="E9" s="161"/>
      <c r="F9" s="187"/>
      <c r="G9" s="89">
        <f>E9*F9</f>
        <v>0</v>
      </c>
    </row>
    <row r="10" spans="1:8" x14ac:dyDescent="0.25">
      <c r="A10" s="192"/>
      <c r="B10" s="192" t="s">
        <v>2216</v>
      </c>
      <c r="C10" s="64" t="s">
        <v>2219</v>
      </c>
      <c r="D10" s="205" t="s">
        <v>2220</v>
      </c>
      <c r="E10" s="161"/>
      <c r="F10" s="187"/>
      <c r="G10" s="89">
        <f>E10*F10</f>
        <v>0</v>
      </c>
    </row>
    <row r="11" spans="1:8" x14ac:dyDescent="0.25">
      <c r="A11" s="192"/>
      <c r="B11" s="192"/>
      <c r="C11" s="157"/>
      <c r="D11" s="17"/>
      <c r="E11" s="17"/>
      <c r="F11" s="191"/>
      <c r="G11" s="190"/>
    </row>
    <row r="12" spans="1:8" x14ac:dyDescent="0.25">
      <c r="A12" s="192"/>
      <c r="B12" s="192"/>
      <c r="C12" s="157"/>
      <c r="D12" s="17"/>
      <c r="E12" s="17"/>
      <c r="F12" s="191"/>
      <c r="G12" s="190"/>
      <c r="H12" s="323" t="s">
        <v>5421</v>
      </c>
    </row>
    <row r="13" spans="1:8" x14ac:dyDescent="0.25">
      <c r="A13" s="64"/>
      <c r="B13" s="64"/>
      <c r="C13" s="60"/>
      <c r="D13" s="17"/>
      <c r="E13" s="17"/>
      <c r="F13" s="191"/>
      <c r="G13" s="190"/>
    </row>
    <row r="14" spans="1:8" x14ac:dyDescent="0.25">
      <c r="A14" s="168" t="s">
        <v>34</v>
      </c>
      <c r="B14" s="168"/>
      <c r="C14" s="168"/>
      <c r="D14" s="179"/>
      <c r="E14" s="185"/>
      <c r="F14" s="198"/>
      <c r="G14" s="174">
        <f>SUM(G5:G13)</f>
        <v>0</v>
      </c>
    </row>
    <row r="1048290" spans="4:4" x14ac:dyDescent="0.25">
      <c r="D1048290"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3FE59-D16A-4CB6-AABA-81D5026B2D7F}">
  <sheetPr>
    <tabColor theme="9" tint="0.79998168889431442"/>
  </sheetPr>
  <dimension ref="A1:H1048326"/>
  <sheetViews>
    <sheetView topLeftCell="A30" zoomScaleNormal="100" workbookViewId="0">
      <selection activeCell="G46" sqref="G46"/>
    </sheetView>
  </sheetViews>
  <sheetFormatPr defaultRowHeight="13.2" x14ac:dyDescent="0.25"/>
  <cols>
    <col min="1" max="1" width="9.33203125" style="12" customWidth="1"/>
    <col min="2" max="2" width="8" style="12" bestFit="1" customWidth="1"/>
    <col min="3" max="3" width="3.88671875" style="12" customWidth="1"/>
    <col min="4" max="4" width="40.6640625" style="12" customWidth="1"/>
    <col min="5" max="5" width="25.5546875" style="12" bestFit="1" customWidth="1"/>
    <col min="6" max="8" width="20.6640625" style="12" customWidth="1"/>
    <col min="9" max="228" width="9.109375" style="12"/>
    <col min="229" max="229" width="9.33203125" style="12" customWidth="1"/>
    <col min="230" max="230" width="6.6640625" style="12" customWidth="1"/>
    <col min="231" max="231" width="40.6640625" style="12" customWidth="1"/>
    <col min="232" max="235" width="9.33203125" style="12" customWidth="1"/>
    <col min="236" max="484" width="9.109375" style="12"/>
    <col min="485" max="485" width="9.33203125" style="12" customWidth="1"/>
    <col min="486" max="486" width="6.6640625" style="12" customWidth="1"/>
    <col min="487" max="487" width="40.6640625" style="12" customWidth="1"/>
    <col min="488" max="491" width="9.33203125" style="12" customWidth="1"/>
    <col min="492" max="740" width="9.109375" style="12"/>
    <col min="741" max="741" width="9.33203125" style="12" customWidth="1"/>
    <col min="742" max="742" width="6.6640625" style="12" customWidth="1"/>
    <col min="743" max="743" width="40.6640625" style="12" customWidth="1"/>
    <col min="744" max="747" width="9.33203125" style="12" customWidth="1"/>
    <col min="748" max="996" width="9.109375" style="12"/>
    <col min="997" max="997" width="9.33203125" style="12" customWidth="1"/>
    <col min="998" max="998" width="6.6640625" style="12" customWidth="1"/>
    <col min="999" max="999" width="40.6640625" style="12" customWidth="1"/>
    <col min="1000" max="1003" width="9.33203125" style="12" customWidth="1"/>
    <col min="1004" max="1252" width="9.109375" style="12"/>
    <col min="1253" max="1253" width="9.33203125" style="12" customWidth="1"/>
    <col min="1254" max="1254" width="6.6640625" style="12" customWidth="1"/>
    <col min="1255" max="1255" width="40.6640625" style="12" customWidth="1"/>
    <col min="1256" max="1259" width="9.33203125" style="12" customWidth="1"/>
    <col min="1260" max="1508" width="9.109375" style="12"/>
    <col min="1509" max="1509" width="9.33203125" style="12" customWidth="1"/>
    <col min="1510" max="1510" width="6.6640625" style="12" customWidth="1"/>
    <col min="1511" max="1511" width="40.6640625" style="12" customWidth="1"/>
    <col min="1512" max="1515" width="9.33203125" style="12" customWidth="1"/>
    <col min="1516" max="1764" width="9.109375" style="12"/>
    <col min="1765" max="1765" width="9.33203125" style="12" customWidth="1"/>
    <col min="1766" max="1766" width="6.6640625" style="12" customWidth="1"/>
    <col min="1767" max="1767" width="40.6640625" style="12" customWidth="1"/>
    <col min="1768" max="1771" width="9.33203125" style="12" customWidth="1"/>
    <col min="1772" max="2020" width="9.109375" style="12"/>
    <col min="2021" max="2021" width="9.33203125" style="12" customWidth="1"/>
    <col min="2022" max="2022" width="6.6640625" style="12" customWidth="1"/>
    <col min="2023" max="2023" width="40.6640625" style="12" customWidth="1"/>
    <col min="2024" max="2027" width="9.33203125" style="12" customWidth="1"/>
    <col min="2028" max="2276" width="9.109375" style="12"/>
    <col min="2277" max="2277" width="9.33203125" style="12" customWidth="1"/>
    <col min="2278" max="2278" width="6.6640625" style="12" customWidth="1"/>
    <col min="2279" max="2279" width="40.6640625" style="12" customWidth="1"/>
    <col min="2280" max="2283" width="9.33203125" style="12" customWidth="1"/>
    <col min="2284" max="2532" width="9.109375" style="12"/>
    <col min="2533" max="2533" width="9.33203125" style="12" customWidth="1"/>
    <col min="2534" max="2534" width="6.6640625" style="12" customWidth="1"/>
    <col min="2535" max="2535" width="40.6640625" style="12" customWidth="1"/>
    <col min="2536" max="2539" width="9.33203125" style="12" customWidth="1"/>
    <col min="2540" max="2788" width="9.109375" style="12"/>
    <col min="2789" max="2789" width="9.33203125" style="12" customWidth="1"/>
    <col min="2790" max="2790" width="6.6640625" style="12" customWidth="1"/>
    <col min="2791" max="2791" width="40.6640625" style="12" customWidth="1"/>
    <col min="2792" max="2795" width="9.33203125" style="12" customWidth="1"/>
    <col min="2796" max="3044" width="9.109375" style="12"/>
    <col min="3045" max="3045" width="9.33203125" style="12" customWidth="1"/>
    <col min="3046" max="3046" width="6.6640625" style="12" customWidth="1"/>
    <col min="3047" max="3047" width="40.6640625" style="12" customWidth="1"/>
    <col min="3048" max="3051" width="9.33203125" style="12" customWidth="1"/>
    <col min="3052" max="3300" width="9.109375" style="12"/>
    <col min="3301" max="3301" width="9.33203125" style="12" customWidth="1"/>
    <col min="3302" max="3302" width="6.6640625" style="12" customWidth="1"/>
    <col min="3303" max="3303" width="40.6640625" style="12" customWidth="1"/>
    <col min="3304" max="3307" width="9.33203125" style="12" customWidth="1"/>
    <col min="3308" max="3556" width="9.109375" style="12"/>
    <col min="3557" max="3557" width="9.33203125" style="12" customWidth="1"/>
    <col min="3558" max="3558" width="6.6640625" style="12" customWidth="1"/>
    <col min="3559" max="3559" width="40.6640625" style="12" customWidth="1"/>
    <col min="3560" max="3563" width="9.33203125" style="12" customWidth="1"/>
    <col min="3564" max="3812" width="9.109375" style="12"/>
    <col min="3813" max="3813" width="9.33203125" style="12" customWidth="1"/>
    <col min="3814" max="3814" width="6.6640625" style="12" customWidth="1"/>
    <col min="3815" max="3815" width="40.6640625" style="12" customWidth="1"/>
    <col min="3816" max="3819" width="9.33203125" style="12" customWidth="1"/>
    <col min="3820" max="4068" width="9.109375" style="12"/>
    <col min="4069" max="4069" width="9.33203125" style="12" customWidth="1"/>
    <col min="4070" max="4070" width="6.6640625" style="12" customWidth="1"/>
    <col min="4071" max="4071" width="40.6640625" style="12" customWidth="1"/>
    <col min="4072" max="4075" width="9.33203125" style="12" customWidth="1"/>
    <col min="4076" max="4324" width="9.109375" style="12"/>
    <col min="4325" max="4325" width="9.33203125" style="12" customWidth="1"/>
    <col min="4326" max="4326" width="6.6640625" style="12" customWidth="1"/>
    <col min="4327" max="4327" width="40.6640625" style="12" customWidth="1"/>
    <col min="4328" max="4331" width="9.33203125" style="12" customWidth="1"/>
    <col min="4332" max="4580" width="9.109375" style="12"/>
    <col min="4581" max="4581" width="9.33203125" style="12" customWidth="1"/>
    <col min="4582" max="4582" width="6.6640625" style="12" customWidth="1"/>
    <col min="4583" max="4583" width="40.6640625" style="12" customWidth="1"/>
    <col min="4584" max="4587" width="9.33203125" style="12" customWidth="1"/>
    <col min="4588" max="4836" width="9.109375" style="12"/>
    <col min="4837" max="4837" width="9.33203125" style="12" customWidth="1"/>
    <col min="4838" max="4838" width="6.6640625" style="12" customWidth="1"/>
    <col min="4839" max="4839" width="40.6640625" style="12" customWidth="1"/>
    <col min="4840" max="4843" width="9.33203125" style="12" customWidth="1"/>
    <col min="4844" max="5092" width="9.109375" style="12"/>
    <col min="5093" max="5093" width="9.33203125" style="12" customWidth="1"/>
    <col min="5094" max="5094" width="6.6640625" style="12" customWidth="1"/>
    <col min="5095" max="5095" width="40.6640625" style="12" customWidth="1"/>
    <col min="5096" max="5099" width="9.33203125" style="12" customWidth="1"/>
    <col min="5100" max="5348" width="9.109375" style="12"/>
    <col min="5349" max="5349" width="9.33203125" style="12" customWidth="1"/>
    <col min="5350" max="5350" width="6.6640625" style="12" customWidth="1"/>
    <col min="5351" max="5351" width="40.6640625" style="12" customWidth="1"/>
    <col min="5352" max="5355" width="9.33203125" style="12" customWidth="1"/>
    <col min="5356" max="5604" width="9.109375" style="12"/>
    <col min="5605" max="5605" width="9.33203125" style="12" customWidth="1"/>
    <col min="5606" max="5606" width="6.6640625" style="12" customWidth="1"/>
    <col min="5607" max="5607" width="40.6640625" style="12" customWidth="1"/>
    <col min="5608" max="5611" width="9.33203125" style="12" customWidth="1"/>
    <col min="5612" max="5860" width="9.109375" style="12"/>
    <col min="5861" max="5861" width="9.33203125" style="12" customWidth="1"/>
    <col min="5862" max="5862" width="6.6640625" style="12" customWidth="1"/>
    <col min="5863" max="5863" width="40.6640625" style="12" customWidth="1"/>
    <col min="5864" max="5867" width="9.33203125" style="12" customWidth="1"/>
    <col min="5868" max="6116" width="9.109375" style="12"/>
    <col min="6117" max="6117" width="9.33203125" style="12" customWidth="1"/>
    <col min="6118" max="6118" width="6.6640625" style="12" customWidth="1"/>
    <col min="6119" max="6119" width="40.6640625" style="12" customWidth="1"/>
    <col min="6120" max="6123" width="9.33203125" style="12" customWidth="1"/>
    <col min="6124" max="6372" width="9.109375" style="12"/>
    <col min="6373" max="6373" width="9.33203125" style="12" customWidth="1"/>
    <col min="6374" max="6374" width="6.6640625" style="12" customWidth="1"/>
    <col min="6375" max="6375" width="40.6640625" style="12" customWidth="1"/>
    <col min="6376" max="6379" width="9.33203125" style="12" customWidth="1"/>
    <col min="6380" max="6628" width="9.109375" style="12"/>
    <col min="6629" max="6629" width="9.33203125" style="12" customWidth="1"/>
    <col min="6630" max="6630" width="6.6640625" style="12" customWidth="1"/>
    <col min="6631" max="6631" width="40.6640625" style="12" customWidth="1"/>
    <col min="6632" max="6635" width="9.33203125" style="12" customWidth="1"/>
    <col min="6636" max="6884" width="9.109375" style="12"/>
    <col min="6885" max="6885" width="9.33203125" style="12" customWidth="1"/>
    <col min="6886" max="6886" width="6.6640625" style="12" customWidth="1"/>
    <col min="6887" max="6887" width="40.6640625" style="12" customWidth="1"/>
    <col min="6888" max="6891" width="9.33203125" style="12" customWidth="1"/>
    <col min="6892" max="7140" width="9.109375" style="12"/>
    <col min="7141" max="7141" width="9.33203125" style="12" customWidth="1"/>
    <col min="7142" max="7142" width="6.6640625" style="12" customWidth="1"/>
    <col min="7143" max="7143" width="40.6640625" style="12" customWidth="1"/>
    <col min="7144" max="7147" width="9.33203125" style="12" customWidth="1"/>
    <col min="7148" max="7396" width="9.109375" style="12"/>
    <col min="7397" max="7397" width="9.33203125" style="12" customWidth="1"/>
    <col min="7398" max="7398" width="6.6640625" style="12" customWidth="1"/>
    <col min="7399" max="7399" width="40.6640625" style="12" customWidth="1"/>
    <col min="7400" max="7403" width="9.33203125" style="12" customWidth="1"/>
    <col min="7404" max="7652" width="9.109375" style="12"/>
    <col min="7653" max="7653" width="9.33203125" style="12" customWidth="1"/>
    <col min="7654" max="7654" width="6.6640625" style="12" customWidth="1"/>
    <col min="7655" max="7655" width="40.6640625" style="12" customWidth="1"/>
    <col min="7656" max="7659" width="9.33203125" style="12" customWidth="1"/>
    <col min="7660" max="7908" width="9.109375" style="12"/>
    <col min="7909" max="7909" width="9.33203125" style="12" customWidth="1"/>
    <col min="7910" max="7910" width="6.6640625" style="12" customWidth="1"/>
    <col min="7911" max="7911" width="40.6640625" style="12" customWidth="1"/>
    <col min="7912" max="7915" width="9.33203125" style="12" customWidth="1"/>
    <col min="7916" max="8164" width="9.109375" style="12"/>
    <col min="8165" max="8165" width="9.33203125" style="12" customWidth="1"/>
    <col min="8166" max="8166" width="6.6640625" style="12" customWidth="1"/>
    <col min="8167" max="8167" width="40.6640625" style="12" customWidth="1"/>
    <col min="8168" max="8171" width="9.33203125" style="12" customWidth="1"/>
    <col min="8172" max="8420" width="9.109375" style="12"/>
    <col min="8421" max="8421" width="9.33203125" style="12" customWidth="1"/>
    <col min="8422" max="8422" width="6.6640625" style="12" customWidth="1"/>
    <col min="8423" max="8423" width="40.6640625" style="12" customWidth="1"/>
    <col min="8424" max="8427" width="9.33203125" style="12" customWidth="1"/>
    <col min="8428" max="8676" width="9.109375" style="12"/>
    <col min="8677" max="8677" width="9.33203125" style="12" customWidth="1"/>
    <col min="8678" max="8678" width="6.6640625" style="12" customWidth="1"/>
    <col min="8679" max="8679" width="40.6640625" style="12" customWidth="1"/>
    <col min="8680" max="8683" width="9.33203125" style="12" customWidth="1"/>
    <col min="8684" max="8932" width="9.109375" style="12"/>
    <col min="8933" max="8933" width="9.33203125" style="12" customWidth="1"/>
    <col min="8934" max="8934" width="6.6640625" style="12" customWidth="1"/>
    <col min="8935" max="8935" width="40.6640625" style="12" customWidth="1"/>
    <col min="8936" max="8939" width="9.33203125" style="12" customWidth="1"/>
    <col min="8940" max="9188" width="9.109375" style="12"/>
    <col min="9189" max="9189" width="9.33203125" style="12" customWidth="1"/>
    <col min="9190" max="9190" width="6.6640625" style="12" customWidth="1"/>
    <col min="9191" max="9191" width="40.6640625" style="12" customWidth="1"/>
    <col min="9192" max="9195" width="9.33203125" style="12" customWidth="1"/>
    <col min="9196" max="9444" width="9.109375" style="12"/>
    <col min="9445" max="9445" width="9.33203125" style="12" customWidth="1"/>
    <col min="9446" max="9446" width="6.6640625" style="12" customWidth="1"/>
    <col min="9447" max="9447" width="40.6640625" style="12" customWidth="1"/>
    <col min="9448" max="9451" width="9.33203125" style="12" customWidth="1"/>
    <col min="9452" max="9700" width="9.109375" style="12"/>
    <col min="9701" max="9701" width="9.33203125" style="12" customWidth="1"/>
    <col min="9702" max="9702" width="6.6640625" style="12" customWidth="1"/>
    <col min="9703" max="9703" width="40.6640625" style="12" customWidth="1"/>
    <col min="9704" max="9707" width="9.33203125" style="12" customWidth="1"/>
    <col min="9708" max="9956" width="9.109375" style="12"/>
    <col min="9957" max="9957" width="9.33203125" style="12" customWidth="1"/>
    <col min="9958" max="9958" width="6.6640625" style="12" customWidth="1"/>
    <col min="9959" max="9959" width="40.6640625" style="12" customWidth="1"/>
    <col min="9960" max="9963" width="9.33203125" style="12" customWidth="1"/>
    <col min="9964" max="10212" width="9.109375" style="12"/>
    <col min="10213" max="10213" width="9.33203125" style="12" customWidth="1"/>
    <col min="10214" max="10214" width="6.6640625" style="12" customWidth="1"/>
    <col min="10215" max="10215" width="40.6640625" style="12" customWidth="1"/>
    <col min="10216" max="10219" width="9.33203125" style="12" customWidth="1"/>
    <col min="10220" max="10468" width="9.109375" style="12"/>
    <col min="10469" max="10469" width="9.33203125" style="12" customWidth="1"/>
    <col min="10470" max="10470" width="6.6640625" style="12" customWidth="1"/>
    <col min="10471" max="10471" width="40.6640625" style="12" customWidth="1"/>
    <col min="10472" max="10475" width="9.33203125" style="12" customWidth="1"/>
    <col min="10476" max="10724" width="9.109375" style="12"/>
    <col min="10725" max="10725" width="9.33203125" style="12" customWidth="1"/>
    <col min="10726" max="10726" width="6.6640625" style="12" customWidth="1"/>
    <col min="10727" max="10727" width="40.6640625" style="12" customWidth="1"/>
    <col min="10728" max="10731" width="9.33203125" style="12" customWidth="1"/>
    <col min="10732" max="10980" width="9.109375" style="12"/>
    <col min="10981" max="10981" width="9.33203125" style="12" customWidth="1"/>
    <col min="10982" max="10982" width="6.6640625" style="12" customWidth="1"/>
    <col min="10983" max="10983" width="40.6640625" style="12" customWidth="1"/>
    <col min="10984" max="10987" width="9.33203125" style="12" customWidth="1"/>
    <col min="10988" max="11236" width="9.109375" style="12"/>
    <col min="11237" max="11237" width="9.33203125" style="12" customWidth="1"/>
    <col min="11238" max="11238" width="6.6640625" style="12" customWidth="1"/>
    <col min="11239" max="11239" width="40.6640625" style="12" customWidth="1"/>
    <col min="11240" max="11243" width="9.33203125" style="12" customWidth="1"/>
    <col min="11244" max="11492" width="9.109375" style="12"/>
    <col min="11493" max="11493" width="9.33203125" style="12" customWidth="1"/>
    <col min="11494" max="11494" width="6.6640625" style="12" customWidth="1"/>
    <col min="11495" max="11495" width="40.6640625" style="12" customWidth="1"/>
    <col min="11496" max="11499" width="9.33203125" style="12" customWidth="1"/>
    <col min="11500" max="11748" width="9.109375" style="12"/>
    <col min="11749" max="11749" width="9.33203125" style="12" customWidth="1"/>
    <col min="11750" max="11750" width="6.6640625" style="12" customWidth="1"/>
    <col min="11751" max="11751" width="40.6640625" style="12" customWidth="1"/>
    <col min="11752" max="11755" width="9.33203125" style="12" customWidth="1"/>
    <col min="11756" max="12004" width="9.109375" style="12"/>
    <col min="12005" max="12005" width="9.33203125" style="12" customWidth="1"/>
    <col min="12006" max="12006" width="6.6640625" style="12" customWidth="1"/>
    <col min="12007" max="12007" width="40.6640625" style="12" customWidth="1"/>
    <col min="12008" max="12011" width="9.33203125" style="12" customWidth="1"/>
    <col min="12012" max="12260" width="9.109375" style="12"/>
    <col min="12261" max="12261" width="9.33203125" style="12" customWidth="1"/>
    <col min="12262" max="12262" width="6.6640625" style="12" customWidth="1"/>
    <col min="12263" max="12263" width="40.6640625" style="12" customWidth="1"/>
    <col min="12264" max="12267" width="9.33203125" style="12" customWidth="1"/>
    <col min="12268" max="12516" width="9.109375" style="12"/>
    <col min="12517" max="12517" width="9.33203125" style="12" customWidth="1"/>
    <col min="12518" max="12518" width="6.6640625" style="12" customWidth="1"/>
    <col min="12519" max="12519" width="40.6640625" style="12" customWidth="1"/>
    <col min="12520" max="12523" width="9.33203125" style="12" customWidth="1"/>
    <col min="12524" max="12772" width="9.109375" style="12"/>
    <col min="12773" max="12773" width="9.33203125" style="12" customWidth="1"/>
    <col min="12774" max="12774" width="6.6640625" style="12" customWidth="1"/>
    <col min="12775" max="12775" width="40.6640625" style="12" customWidth="1"/>
    <col min="12776" max="12779" width="9.33203125" style="12" customWidth="1"/>
    <col min="12780" max="13028" width="9.109375" style="12"/>
    <col min="13029" max="13029" width="9.33203125" style="12" customWidth="1"/>
    <col min="13030" max="13030" width="6.6640625" style="12" customWidth="1"/>
    <col min="13031" max="13031" width="40.6640625" style="12" customWidth="1"/>
    <col min="13032" max="13035" width="9.33203125" style="12" customWidth="1"/>
    <col min="13036" max="13284" width="9.109375" style="12"/>
    <col min="13285" max="13285" width="9.33203125" style="12" customWidth="1"/>
    <col min="13286" max="13286" width="6.6640625" style="12" customWidth="1"/>
    <col min="13287" max="13287" width="40.6640625" style="12" customWidth="1"/>
    <col min="13288" max="13291" width="9.33203125" style="12" customWidth="1"/>
    <col min="13292" max="13540" width="9.109375" style="12"/>
    <col min="13541" max="13541" width="9.33203125" style="12" customWidth="1"/>
    <col min="13542" max="13542" width="6.6640625" style="12" customWidth="1"/>
    <col min="13543" max="13543" width="40.6640625" style="12" customWidth="1"/>
    <col min="13544" max="13547" width="9.33203125" style="12" customWidth="1"/>
    <col min="13548" max="13796" width="9.109375" style="12"/>
    <col min="13797" max="13797" width="9.33203125" style="12" customWidth="1"/>
    <col min="13798" max="13798" width="6.6640625" style="12" customWidth="1"/>
    <col min="13799" max="13799" width="40.6640625" style="12" customWidth="1"/>
    <col min="13800" max="13803" width="9.33203125" style="12" customWidth="1"/>
    <col min="13804" max="14052" width="9.109375" style="12"/>
    <col min="14053" max="14053" width="9.33203125" style="12" customWidth="1"/>
    <col min="14054" max="14054" width="6.6640625" style="12" customWidth="1"/>
    <col min="14055" max="14055" width="40.6640625" style="12" customWidth="1"/>
    <col min="14056" max="14059" width="9.33203125" style="12" customWidth="1"/>
    <col min="14060" max="14308" width="9.109375" style="12"/>
    <col min="14309" max="14309" width="9.33203125" style="12" customWidth="1"/>
    <col min="14310" max="14310" width="6.6640625" style="12" customWidth="1"/>
    <col min="14311" max="14311" width="40.6640625" style="12" customWidth="1"/>
    <col min="14312" max="14315" width="9.33203125" style="12" customWidth="1"/>
    <col min="14316" max="14564" width="9.109375" style="12"/>
    <col min="14565" max="14565" width="9.33203125" style="12" customWidth="1"/>
    <col min="14566" max="14566" width="6.6640625" style="12" customWidth="1"/>
    <col min="14567" max="14567" width="40.6640625" style="12" customWidth="1"/>
    <col min="14568" max="14571" width="9.33203125" style="12" customWidth="1"/>
    <col min="14572" max="14820" width="9.109375" style="12"/>
    <col min="14821" max="14821" width="9.33203125" style="12" customWidth="1"/>
    <col min="14822" max="14822" width="6.6640625" style="12" customWidth="1"/>
    <col min="14823" max="14823" width="40.6640625" style="12" customWidth="1"/>
    <col min="14824" max="14827" width="9.33203125" style="12" customWidth="1"/>
    <col min="14828" max="15076" width="9.109375" style="12"/>
    <col min="15077" max="15077" width="9.33203125" style="12" customWidth="1"/>
    <col min="15078" max="15078" width="6.6640625" style="12" customWidth="1"/>
    <col min="15079" max="15079" width="40.6640625" style="12" customWidth="1"/>
    <col min="15080" max="15083" width="9.33203125" style="12" customWidth="1"/>
    <col min="15084" max="15332" width="9.109375" style="12"/>
    <col min="15333" max="15333" width="9.33203125" style="12" customWidth="1"/>
    <col min="15334" max="15334" width="6.6640625" style="12" customWidth="1"/>
    <col min="15335" max="15335" width="40.6640625" style="12" customWidth="1"/>
    <col min="15336" max="15339" width="9.33203125" style="12" customWidth="1"/>
    <col min="15340" max="15588" width="9.109375" style="12"/>
    <col min="15589" max="15589" width="9.33203125" style="12" customWidth="1"/>
    <col min="15590" max="15590" width="6.6640625" style="12" customWidth="1"/>
    <col min="15591" max="15591" width="40.6640625" style="12" customWidth="1"/>
    <col min="15592" max="15595" width="9.33203125" style="12" customWidth="1"/>
    <col min="15596" max="15844" width="9.109375" style="12"/>
    <col min="15845" max="15845" width="9.33203125" style="12" customWidth="1"/>
    <col min="15846" max="15846" width="6.6640625" style="12" customWidth="1"/>
    <col min="15847" max="15847" width="40.6640625" style="12" customWidth="1"/>
    <col min="15848" max="15851" width="9.33203125" style="12" customWidth="1"/>
    <col min="15852" max="16100" width="9.109375" style="12"/>
    <col min="16101" max="16101" width="9.33203125" style="12" customWidth="1"/>
    <col min="16102" max="16102" width="6.6640625" style="12" customWidth="1"/>
    <col min="16103" max="16103" width="40.6640625" style="12" customWidth="1"/>
    <col min="16104" max="16107" width="9.33203125" style="12" customWidth="1"/>
    <col min="16108" max="16384" width="9.109375" style="12"/>
  </cols>
  <sheetData>
    <row r="1" spans="1:8" x14ac:dyDescent="0.25">
      <c r="A1" s="22" t="s">
        <v>2221</v>
      </c>
      <c r="B1" s="587"/>
      <c r="C1" s="587"/>
      <c r="D1" s="587"/>
      <c r="E1" s="771" t="s">
        <v>2222</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3"/>
    </row>
    <row r="4" spans="1:8" x14ac:dyDescent="0.25">
      <c r="A4" s="668"/>
      <c r="B4" s="668"/>
      <c r="C4" s="669"/>
      <c r="D4" s="15"/>
      <c r="E4" s="17"/>
      <c r="F4" s="17"/>
      <c r="G4" s="191"/>
      <c r="H4" s="15"/>
    </row>
    <row r="5" spans="1:8" x14ac:dyDescent="0.25">
      <c r="A5" s="668" t="s">
        <v>2223</v>
      </c>
      <c r="B5" s="668"/>
      <c r="C5" s="669"/>
      <c r="D5" s="623" t="s">
        <v>2224</v>
      </c>
      <c r="E5" s="17"/>
      <c r="F5" s="17"/>
      <c r="G5" s="191"/>
      <c r="H5" s="189"/>
    </row>
    <row r="6" spans="1:8" ht="26.4" x14ac:dyDescent="0.25">
      <c r="A6" s="668"/>
      <c r="B6" s="668" t="s">
        <v>2225</v>
      </c>
      <c r="C6" s="669"/>
      <c r="D6" s="15" t="s">
        <v>2228</v>
      </c>
      <c r="E6" s="17"/>
      <c r="F6" s="17"/>
      <c r="G6" s="191"/>
      <c r="H6" s="189"/>
    </row>
    <row r="7" spans="1:8" x14ac:dyDescent="0.25">
      <c r="A7" s="668"/>
      <c r="B7" s="668"/>
      <c r="C7" s="669" t="s">
        <v>37</v>
      </c>
      <c r="D7" s="15" t="s">
        <v>4257</v>
      </c>
      <c r="E7" s="17" t="s">
        <v>136</v>
      </c>
      <c r="F7" s="17">
        <v>110</v>
      </c>
      <c r="G7" s="187"/>
      <c r="H7" s="172">
        <f>F7*G7</f>
        <v>0</v>
      </c>
    </row>
    <row r="8" spans="1:8" x14ac:dyDescent="0.25">
      <c r="A8" s="668"/>
      <c r="B8" s="668"/>
      <c r="C8" s="669" t="s">
        <v>39</v>
      </c>
      <c r="D8" s="15" t="s">
        <v>4258</v>
      </c>
      <c r="E8" s="17" t="s">
        <v>136</v>
      </c>
      <c r="F8" s="17">
        <v>110</v>
      </c>
      <c r="G8" s="187"/>
      <c r="H8" s="172">
        <f>F8*G8</f>
        <v>0</v>
      </c>
    </row>
    <row r="9" spans="1:8" x14ac:dyDescent="0.25">
      <c r="A9" s="668"/>
      <c r="B9" s="668"/>
      <c r="C9" s="669" t="s">
        <v>59</v>
      </c>
      <c r="D9" s="15" t="s">
        <v>4293</v>
      </c>
      <c r="E9" s="17" t="s">
        <v>136</v>
      </c>
      <c r="F9" s="17">
        <v>80</v>
      </c>
      <c r="G9" s="187"/>
      <c r="H9" s="172">
        <f>F9*G9</f>
        <v>0</v>
      </c>
    </row>
    <row r="10" spans="1:8" x14ac:dyDescent="0.25">
      <c r="A10" s="668"/>
      <c r="B10" s="668" t="s">
        <v>2226</v>
      </c>
      <c r="C10" s="669"/>
      <c r="D10" s="15" t="s">
        <v>2229</v>
      </c>
      <c r="E10" s="17"/>
      <c r="F10" s="17"/>
      <c r="G10" s="191"/>
      <c r="H10" s="189"/>
    </row>
    <row r="11" spans="1:8" x14ac:dyDescent="0.25">
      <c r="A11" s="668"/>
      <c r="B11" s="668"/>
      <c r="C11" s="669" t="s">
        <v>37</v>
      </c>
      <c r="D11" s="15" t="s">
        <v>4359</v>
      </c>
      <c r="E11" s="17" t="s">
        <v>136</v>
      </c>
      <c r="F11" s="17">
        <v>50</v>
      </c>
      <c r="G11" s="187"/>
      <c r="H11" s="172">
        <f>F11*G11</f>
        <v>0</v>
      </c>
    </row>
    <row r="12" spans="1:8" x14ac:dyDescent="0.25">
      <c r="A12" s="668"/>
      <c r="B12" s="668"/>
      <c r="C12" s="669" t="s">
        <v>39</v>
      </c>
      <c r="D12" s="15" t="s">
        <v>4360</v>
      </c>
      <c r="E12" s="17" t="s">
        <v>136</v>
      </c>
      <c r="F12" s="17">
        <v>70</v>
      </c>
      <c r="G12" s="187"/>
      <c r="H12" s="172">
        <f>F12*G12</f>
        <v>0</v>
      </c>
    </row>
    <row r="13" spans="1:8" x14ac:dyDescent="0.25">
      <c r="A13" s="668"/>
      <c r="B13" s="668"/>
      <c r="C13" s="669" t="s">
        <v>59</v>
      </c>
      <c r="D13" s="15" t="s">
        <v>4361</v>
      </c>
      <c r="E13" s="17" t="s">
        <v>136</v>
      </c>
      <c r="F13" s="17">
        <v>70</v>
      </c>
      <c r="G13" s="187"/>
      <c r="H13" s="172">
        <f>F13*G13</f>
        <v>0</v>
      </c>
    </row>
    <row r="14" spans="1:8" ht="26.4" x14ac:dyDescent="0.25">
      <c r="A14" s="668" t="s">
        <v>2231</v>
      </c>
      <c r="B14" s="668"/>
      <c r="C14" s="669"/>
      <c r="D14" s="623" t="s">
        <v>2232</v>
      </c>
      <c r="E14" s="17"/>
      <c r="F14" s="17"/>
      <c r="G14" s="191"/>
      <c r="H14" s="189"/>
    </row>
    <row r="15" spans="1:8" x14ac:dyDescent="0.25">
      <c r="A15" s="668"/>
      <c r="B15" s="668" t="s">
        <v>2233</v>
      </c>
      <c r="C15" s="669"/>
      <c r="D15" s="15" t="s">
        <v>2236</v>
      </c>
      <c r="E15" s="17"/>
      <c r="F15" s="17"/>
      <c r="G15" s="191"/>
      <c r="H15" s="189"/>
    </row>
    <row r="16" spans="1:8" ht="26.4" x14ac:dyDescent="0.25">
      <c r="A16" s="668"/>
      <c r="B16" s="668"/>
      <c r="C16" s="669" t="s">
        <v>37</v>
      </c>
      <c r="D16" s="15" t="s">
        <v>4422</v>
      </c>
      <c r="E16" s="17" t="s">
        <v>124</v>
      </c>
      <c r="F16" s="17">
        <v>60</v>
      </c>
      <c r="G16" s="187"/>
      <c r="H16" s="172">
        <f>F16*G16</f>
        <v>0</v>
      </c>
    </row>
    <row r="17" spans="1:8" ht="26.4" x14ac:dyDescent="0.25">
      <c r="A17" s="668"/>
      <c r="B17" s="668"/>
      <c r="C17" s="669" t="s">
        <v>39</v>
      </c>
      <c r="D17" s="15" t="s">
        <v>4363</v>
      </c>
      <c r="E17" s="17" t="s">
        <v>124</v>
      </c>
      <c r="F17" s="17">
        <v>50</v>
      </c>
      <c r="G17" s="187"/>
      <c r="H17" s="172">
        <f>F17*G17</f>
        <v>0</v>
      </c>
    </row>
    <row r="18" spans="1:8" ht="26.4" x14ac:dyDescent="0.25">
      <c r="A18" s="668"/>
      <c r="B18" s="668"/>
      <c r="C18" s="669" t="s">
        <v>59</v>
      </c>
      <c r="D18" s="15" t="s">
        <v>4364</v>
      </c>
      <c r="E18" s="17" t="s">
        <v>124</v>
      </c>
      <c r="F18" s="17">
        <v>30</v>
      </c>
      <c r="G18" s="187"/>
      <c r="H18" s="172">
        <f>F18*G18</f>
        <v>0</v>
      </c>
    </row>
    <row r="19" spans="1:8" ht="15.6" x14ac:dyDescent="0.25">
      <c r="A19" s="668"/>
      <c r="B19" s="668"/>
      <c r="C19" s="669" t="s">
        <v>42</v>
      </c>
      <c r="D19" s="15" t="s">
        <v>4366</v>
      </c>
      <c r="E19" s="17" t="s">
        <v>124</v>
      </c>
      <c r="F19" s="17">
        <v>10</v>
      </c>
      <c r="G19" s="187"/>
      <c r="H19" s="172">
        <f>F19*G19</f>
        <v>0</v>
      </c>
    </row>
    <row r="20" spans="1:8" x14ac:dyDescent="0.25">
      <c r="A20" s="668"/>
      <c r="B20" s="668" t="s">
        <v>2234</v>
      </c>
      <c r="C20" s="669"/>
      <c r="D20" s="15" t="s">
        <v>2237</v>
      </c>
      <c r="E20" s="17"/>
      <c r="F20" s="17"/>
      <c r="G20" s="191"/>
      <c r="H20" s="189"/>
    </row>
    <row r="21" spans="1:8" ht="26.4" x14ac:dyDescent="0.25">
      <c r="A21" s="668"/>
      <c r="B21" s="668"/>
      <c r="C21" s="669" t="s">
        <v>37</v>
      </c>
      <c r="D21" s="15" t="s">
        <v>4422</v>
      </c>
      <c r="E21" s="17" t="s">
        <v>124</v>
      </c>
      <c r="F21" s="17">
        <v>30</v>
      </c>
      <c r="G21" s="187"/>
      <c r="H21" s="172">
        <f>F21*G21</f>
        <v>0</v>
      </c>
    </row>
    <row r="22" spans="1:8" ht="26.4" x14ac:dyDescent="0.25">
      <c r="A22" s="668"/>
      <c r="B22" s="668"/>
      <c r="C22" s="669" t="s">
        <v>39</v>
      </c>
      <c r="D22" s="15" t="s">
        <v>4365</v>
      </c>
      <c r="E22" s="17" t="s">
        <v>124</v>
      </c>
      <c r="F22" s="17">
        <v>30</v>
      </c>
      <c r="G22" s="187"/>
      <c r="H22" s="172">
        <f>F22*G22</f>
        <v>0</v>
      </c>
    </row>
    <row r="23" spans="1:8" ht="26.4" x14ac:dyDescent="0.25">
      <c r="A23" s="668"/>
      <c r="B23" s="668"/>
      <c r="C23" s="669" t="s">
        <v>59</v>
      </c>
      <c r="D23" s="15" t="s">
        <v>4364</v>
      </c>
      <c r="E23" s="17" t="s">
        <v>124</v>
      </c>
      <c r="F23" s="17">
        <v>15</v>
      </c>
      <c r="G23" s="187"/>
      <c r="H23" s="172">
        <f>F23*G23</f>
        <v>0</v>
      </c>
    </row>
    <row r="24" spans="1:8" ht="15.6" x14ac:dyDescent="0.25">
      <c r="A24" s="668"/>
      <c r="B24" s="668"/>
      <c r="C24" s="669" t="s">
        <v>42</v>
      </c>
      <c r="D24" s="15" t="s">
        <v>4366</v>
      </c>
      <c r="E24" s="17" t="s">
        <v>124</v>
      </c>
      <c r="F24" s="17">
        <v>5</v>
      </c>
      <c r="G24" s="187"/>
      <c r="H24" s="172">
        <f>F24*G24</f>
        <v>0</v>
      </c>
    </row>
    <row r="25" spans="1:8" x14ac:dyDescent="0.25">
      <c r="A25" s="668"/>
      <c r="B25" s="668" t="s">
        <v>2235</v>
      </c>
      <c r="C25" s="669"/>
      <c r="D25" s="15" t="s">
        <v>6708</v>
      </c>
      <c r="E25" s="17"/>
      <c r="F25" s="17"/>
      <c r="G25" s="191"/>
      <c r="H25" s="189"/>
    </row>
    <row r="26" spans="1:8" ht="26.4" x14ac:dyDescent="0.25">
      <c r="A26" s="668"/>
      <c r="B26" s="668"/>
      <c r="C26" s="669" t="s">
        <v>37</v>
      </c>
      <c r="D26" s="15" t="s">
        <v>4422</v>
      </c>
      <c r="E26" s="17" t="s">
        <v>124</v>
      </c>
      <c r="F26" s="17">
        <v>40</v>
      </c>
      <c r="G26" s="187"/>
      <c r="H26" s="172">
        <f>F26*G26</f>
        <v>0</v>
      </c>
    </row>
    <row r="27" spans="1:8" ht="26.4" x14ac:dyDescent="0.25">
      <c r="A27" s="668"/>
      <c r="B27" s="668"/>
      <c r="C27" s="669" t="s">
        <v>39</v>
      </c>
      <c r="D27" s="15" t="s">
        <v>4363</v>
      </c>
      <c r="E27" s="17" t="s">
        <v>124</v>
      </c>
      <c r="F27" s="17">
        <v>35</v>
      </c>
      <c r="G27" s="187"/>
      <c r="H27" s="172">
        <f>F27*G27</f>
        <v>0</v>
      </c>
    </row>
    <row r="28" spans="1:8" ht="26.4" x14ac:dyDescent="0.25">
      <c r="A28" s="668"/>
      <c r="B28" s="668"/>
      <c r="C28" s="669" t="s">
        <v>59</v>
      </c>
      <c r="D28" s="15" t="s">
        <v>4364</v>
      </c>
      <c r="E28" s="17" t="s">
        <v>124</v>
      </c>
      <c r="F28" s="17">
        <v>20</v>
      </c>
      <c r="G28" s="187"/>
      <c r="H28" s="172">
        <f>F28*G28</f>
        <v>0</v>
      </c>
    </row>
    <row r="29" spans="1:8" ht="15.6" x14ac:dyDescent="0.25">
      <c r="A29" s="668"/>
      <c r="B29" s="668"/>
      <c r="C29" s="669" t="s">
        <v>42</v>
      </c>
      <c r="D29" s="15" t="s">
        <v>4366</v>
      </c>
      <c r="E29" s="17" t="s">
        <v>124</v>
      </c>
      <c r="F29" s="17">
        <v>5</v>
      </c>
      <c r="G29" s="187"/>
      <c r="H29" s="172">
        <f>F29*G29</f>
        <v>0</v>
      </c>
    </row>
    <row r="30" spans="1:8" ht="26.4" x14ac:dyDescent="0.25">
      <c r="A30" s="668" t="s">
        <v>2238</v>
      </c>
      <c r="B30" s="668"/>
      <c r="C30" s="669"/>
      <c r="D30" s="623" t="s">
        <v>6745</v>
      </c>
      <c r="E30" s="17" t="s">
        <v>2269</v>
      </c>
      <c r="F30" s="17">
        <v>1750</v>
      </c>
      <c r="G30" s="187"/>
      <c r="H30" s="172">
        <f>F30*G30</f>
        <v>0</v>
      </c>
    </row>
    <row r="31" spans="1:8" x14ac:dyDescent="0.25">
      <c r="A31" s="668" t="s">
        <v>2239</v>
      </c>
      <c r="B31" s="668"/>
      <c r="C31" s="669"/>
      <c r="D31" s="623" t="s">
        <v>29</v>
      </c>
      <c r="E31" s="17"/>
      <c r="F31" s="17"/>
      <c r="G31" s="191"/>
      <c r="H31" s="189"/>
    </row>
    <row r="32" spans="1:8" ht="39.6" x14ac:dyDescent="0.25">
      <c r="A32" s="668"/>
      <c r="B32" s="668" t="s">
        <v>2241</v>
      </c>
      <c r="C32" s="669"/>
      <c r="D32" s="694" t="s">
        <v>6196</v>
      </c>
      <c r="E32" s="17"/>
      <c r="F32" s="17"/>
      <c r="G32" s="191"/>
      <c r="H32" s="189"/>
    </row>
    <row r="33" spans="1:8" ht="26.4" x14ac:dyDescent="0.25">
      <c r="A33" s="668"/>
      <c r="B33" s="668"/>
      <c r="C33" s="669" t="s">
        <v>37</v>
      </c>
      <c r="D33" s="15" t="s">
        <v>4422</v>
      </c>
      <c r="E33" s="17" t="s">
        <v>124</v>
      </c>
      <c r="F33" s="17">
        <v>30</v>
      </c>
      <c r="G33" s="187"/>
      <c r="H33" s="172">
        <f>F33*G33</f>
        <v>0</v>
      </c>
    </row>
    <row r="34" spans="1:8" ht="26.4" x14ac:dyDescent="0.25">
      <c r="A34" s="668"/>
      <c r="B34" s="668"/>
      <c r="C34" s="669" t="s">
        <v>39</v>
      </c>
      <c r="D34" s="15" t="s">
        <v>4363</v>
      </c>
      <c r="E34" s="17" t="s">
        <v>124</v>
      </c>
      <c r="F34" s="17">
        <v>35</v>
      </c>
      <c r="G34" s="187"/>
      <c r="H34" s="172">
        <f>F34*G34</f>
        <v>0</v>
      </c>
    </row>
    <row r="35" spans="1:8" ht="26.4" x14ac:dyDescent="0.25">
      <c r="A35" s="668"/>
      <c r="B35" s="668"/>
      <c r="C35" s="669" t="s">
        <v>59</v>
      </c>
      <c r="D35" s="15" t="s">
        <v>4364</v>
      </c>
      <c r="E35" s="17" t="s">
        <v>124</v>
      </c>
      <c r="F35" s="17">
        <v>35</v>
      </c>
      <c r="G35" s="187"/>
      <c r="H35" s="172">
        <f>F35*G35</f>
        <v>0</v>
      </c>
    </row>
    <row r="36" spans="1:8" ht="15.6" x14ac:dyDescent="0.25">
      <c r="A36" s="668"/>
      <c r="B36" s="668"/>
      <c r="C36" s="669" t="s">
        <v>42</v>
      </c>
      <c r="D36" s="15" t="s">
        <v>4366</v>
      </c>
      <c r="E36" s="17" t="s">
        <v>124</v>
      </c>
      <c r="F36" s="17">
        <v>70</v>
      </c>
      <c r="G36" s="187"/>
      <c r="H36" s="172">
        <f>F36*G36</f>
        <v>0</v>
      </c>
    </row>
    <row r="37" spans="1:8" ht="52.8" x14ac:dyDescent="0.25">
      <c r="A37" s="668"/>
      <c r="B37" s="668" t="s">
        <v>2242</v>
      </c>
      <c r="C37" s="669"/>
      <c r="D37" s="694" t="s">
        <v>6856</v>
      </c>
      <c r="E37" s="17"/>
      <c r="F37" s="17"/>
      <c r="G37" s="191"/>
      <c r="H37" s="189"/>
    </row>
    <row r="38" spans="1:8" ht="26.4" x14ac:dyDescent="0.25">
      <c r="A38" s="668"/>
      <c r="B38" s="668"/>
      <c r="C38" s="669" t="s">
        <v>37</v>
      </c>
      <c r="D38" s="15" t="s">
        <v>4422</v>
      </c>
      <c r="E38" s="17" t="s">
        <v>133</v>
      </c>
      <c r="F38" s="17">
        <v>110</v>
      </c>
      <c r="G38" s="187"/>
      <c r="H38" s="172">
        <f>F38*G38</f>
        <v>0</v>
      </c>
    </row>
    <row r="39" spans="1:8" ht="26.4" x14ac:dyDescent="0.25">
      <c r="A39" s="668"/>
      <c r="B39" s="668"/>
      <c r="C39" s="669" t="s">
        <v>39</v>
      </c>
      <c r="D39" s="15" t="s">
        <v>4363</v>
      </c>
      <c r="E39" s="17" t="s">
        <v>133</v>
      </c>
      <c r="F39" s="17">
        <v>130</v>
      </c>
      <c r="G39" s="187"/>
      <c r="H39" s="172">
        <f>F39*G39</f>
        <v>0</v>
      </c>
    </row>
    <row r="40" spans="1:8" x14ac:dyDescent="0.25">
      <c r="A40" s="668" t="s">
        <v>2246</v>
      </c>
      <c r="B40" s="668"/>
      <c r="C40" s="669"/>
      <c r="D40" s="623" t="s">
        <v>2244</v>
      </c>
      <c r="E40" s="17"/>
      <c r="F40" s="17"/>
      <c r="G40" s="191"/>
      <c r="H40" s="189"/>
    </row>
    <row r="41" spans="1:8" ht="26.4" x14ac:dyDescent="0.25">
      <c r="A41" s="668"/>
      <c r="B41" s="668" t="s">
        <v>2245</v>
      </c>
      <c r="C41" s="669"/>
      <c r="D41" s="694" t="s">
        <v>6189</v>
      </c>
      <c r="E41" s="17" t="s">
        <v>136</v>
      </c>
      <c r="F41" s="17">
        <v>100</v>
      </c>
      <c r="G41" s="187"/>
      <c r="H41" s="172">
        <f>F41*G41</f>
        <v>0</v>
      </c>
    </row>
    <row r="42" spans="1:8" x14ac:dyDescent="0.25">
      <c r="A42" s="668" t="s">
        <v>2247</v>
      </c>
      <c r="B42" s="668"/>
      <c r="C42" s="669"/>
      <c r="D42" s="623" t="s">
        <v>2248</v>
      </c>
      <c r="E42" s="17"/>
      <c r="F42" s="17"/>
      <c r="G42" s="191"/>
      <c r="H42" s="189"/>
    </row>
    <row r="43" spans="1:8" ht="26.4" x14ac:dyDescent="0.25">
      <c r="A43" s="668"/>
      <c r="B43" s="668" t="s">
        <v>2249</v>
      </c>
      <c r="C43" s="669"/>
      <c r="D43" s="15" t="s">
        <v>26</v>
      </c>
      <c r="E43" s="17" t="s">
        <v>136</v>
      </c>
      <c r="F43" s="17">
        <v>100</v>
      </c>
      <c r="G43" s="187"/>
      <c r="H43" s="172">
        <f>F43*G43</f>
        <v>0</v>
      </c>
    </row>
    <row r="44" spans="1:8" ht="28.8" x14ac:dyDescent="0.25">
      <c r="A44" s="668"/>
      <c r="B44" s="668" t="s">
        <v>2250</v>
      </c>
      <c r="C44" s="669"/>
      <c r="D44" s="694" t="s">
        <v>6718</v>
      </c>
      <c r="E44" s="17" t="s">
        <v>1152</v>
      </c>
      <c r="F44" s="17">
        <v>50</v>
      </c>
      <c r="G44" s="187"/>
      <c r="H44" s="172">
        <f>F44*G44</f>
        <v>0</v>
      </c>
    </row>
    <row r="45" spans="1:8" x14ac:dyDescent="0.25">
      <c r="A45" s="668"/>
      <c r="B45" s="668" t="s">
        <v>2251</v>
      </c>
      <c r="C45" s="669"/>
      <c r="D45" s="15" t="s">
        <v>2252</v>
      </c>
      <c r="E45" s="17"/>
      <c r="F45" s="17"/>
      <c r="G45" s="191"/>
      <c r="H45" s="189"/>
    </row>
    <row r="46" spans="1:8" ht="39.6" x14ac:dyDescent="0.25">
      <c r="A46" s="668"/>
      <c r="B46" s="668"/>
      <c r="C46" s="669" t="s">
        <v>37</v>
      </c>
      <c r="D46" s="694" t="s">
        <v>6857</v>
      </c>
      <c r="E46" s="17" t="s">
        <v>133</v>
      </c>
      <c r="F46" s="17">
        <v>10</v>
      </c>
      <c r="G46" s="187"/>
      <c r="H46" s="172">
        <f>F46*G46</f>
        <v>0</v>
      </c>
    </row>
    <row r="47" spans="1:8" x14ac:dyDescent="0.25">
      <c r="A47" s="668"/>
      <c r="B47" s="668"/>
      <c r="C47" s="669"/>
      <c r="D47" s="15"/>
      <c r="E47" s="17"/>
      <c r="F47" s="17"/>
      <c r="G47" s="191"/>
      <c r="H47" s="189"/>
    </row>
    <row r="48" spans="1:8" x14ac:dyDescent="0.25">
      <c r="A48" s="668"/>
      <c r="B48" s="668"/>
      <c r="C48" s="669"/>
      <c r="D48" s="32"/>
      <c r="E48" s="17"/>
      <c r="F48" s="17"/>
      <c r="G48" s="191"/>
      <c r="H48" s="189"/>
    </row>
    <row r="49" spans="1:8" x14ac:dyDescent="0.25">
      <c r="A49" s="15"/>
      <c r="B49" s="15"/>
      <c r="C49" s="17"/>
      <c r="D49" s="15"/>
      <c r="E49" s="17"/>
      <c r="F49" s="17"/>
      <c r="G49" s="191"/>
      <c r="H49" s="189"/>
    </row>
    <row r="50" spans="1:8" x14ac:dyDescent="0.25">
      <c r="A50" s="183" t="s">
        <v>34</v>
      </c>
      <c r="B50" s="183"/>
      <c r="C50" s="183"/>
      <c r="D50" s="183"/>
      <c r="E50" s="179"/>
      <c r="F50" s="185"/>
      <c r="G50" s="198"/>
      <c r="H50" s="174">
        <f>SUM(H5:H49)</f>
        <v>0</v>
      </c>
    </row>
    <row r="1048326" spans="5:5" x14ac:dyDescent="0.25">
      <c r="E1048326" s="11"/>
    </row>
  </sheetData>
  <sheetProtection algorithmName="SHA-512" hashValue="+nFCpPI2njzn1m9cjd/QARRtzD+Hs/oUsvpNXUG07kjGqIYVuQLyTuxXyqQEcf5XJE2SO12EbyiQ3YW0/9wKLw==" saltValue="cLjFIfqVDN2TnrCYNFiVJA=="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76A8E-CF4B-4B1D-BA39-B4158BB921CF}">
  <dimension ref="A1:H1048296"/>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2253</v>
      </c>
      <c r="B1" s="40"/>
      <c r="C1" s="40"/>
      <c r="D1" s="774" t="s">
        <v>2254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2255</v>
      </c>
      <c r="B5" s="192"/>
      <c r="C5" s="150" t="s">
        <v>2256</v>
      </c>
      <c r="D5" s="17"/>
      <c r="E5" s="17"/>
      <c r="F5" s="17"/>
      <c r="G5" s="189"/>
    </row>
    <row r="6" spans="1:8" ht="26.4" x14ac:dyDescent="0.25">
      <c r="A6" s="192"/>
      <c r="B6" s="192" t="s">
        <v>2257</v>
      </c>
      <c r="C6" s="64" t="s">
        <v>2259</v>
      </c>
      <c r="D6" s="11" t="s">
        <v>33</v>
      </c>
      <c r="E6" s="161"/>
      <c r="F6" s="187"/>
      <c r="G6" s="89">
        <f>E6*F6</f>
        <v>0</v>
      </c>
    </row>
    <row r="7" spans="1:8" ht="15.6" x14ac:dyDescent="0.25">
      <c r="A7" s="192"/>
      <c r="B7" s="192" t="s">
        <v>2258</v>
      </c>
      <c r="C7" s="64" t="s">
        <v>2260</v>
      </c>
      <c r="D7" s="17" t="s">
        <v>2269</v>
      </c>
      <c r="E7" s="161"/>
      <c r="F7" s="187"/>
      <c r="G7" s="89">
        <f>E7*F7</f>
        <v>0</v>
      </c>
    </row>
    <row r="8" spans="1:8" ht="26.4" x14ac:dyDescent="0.25">
      <c r="A8" s="192" t="s">
        <v>2261</v>
      </c>
      <c r="B8" s="192"/>
      <c r="C8" s="150" t="s">
        <v>2262</v>
      </c>
      <c r="D8" s="17"/>
      <c r="E8" s="17"/>
      <c r="F8" s="191"/>
      <c r="G8" s="189"/>
    </row>
    <row r="9" spans="1:8" ht="15.6" x14ac:dyDescent="0.25">
      <c r="A9" s="192"/>
      <c r="B9" s="192" t="s">
        <v>2263</v>
      </c>
      <c r="C9" s="283" t="s">
        <v>4884</v>
      </c>
      <c r="D9" s="17" t="s">
        <v>124</v>
      </c>
      <c r="E9" s="161"/>
      <c r="F9" s="187"/>
      <c r="G9" s="89">
        <f>E9*F9</f>
        <v>0</v>
      </c>
      <c r="H9" s="307" t="s">
        <v>5398</v>
      </c>
    </row>
    <row r="10" spans="1:8" ht="28.2" x14ac:dyDescent="0.25">
      <c r="A10" s="192"/>
      <c r="B10" s="192" t="s">
        <v>2264</v>
      </c>
      <c r="C10" s="283" t="s">
        <v>4885</v>
      </c>
      <c r="D10" s="17" t="s">
        <v>124</v>
      </c>
      <c r="E10" s="161"/>
      <c r="F10" s="187"/>
      <c r="G10" s="89">
        <f>E10*F10</f>
        <v>0</v>
      </c>
      <c r="H10" s="307" t="s">
        <v>5398</v>
      </c>
    </row>
    <row r="11" spans="1:8" ht="26.4" x14ac:dyDescent="0.25">
      <c r="A11" s="192" t="s">
        <v>2265</v>
      </c>
      <c r="B11" s="192"/>
      <c r="C11" s="150" t="s">
        <v>2266</v>
      </c>
      <c r="D11" s="17" t="s">
        <v>2269</v>
      </c>
      <c r="E11" s="161"/>
      <c r="F11" s="187"/>
      <c r="G11" s="89">
        <f>E11*F11</f>
        <v>0</v>
      </c>
    </row>
    <row r="12" spans="1:8" ht="26.4" x14ac:dyDescent="0.25">
      <c r="A12" s="192" t="s">
        <v>2267</v>
      </c>
      <c r="B12" s="192"/>
      <c r="C12" s="150" t="s">
        <v>2268</v>
      </c>
      <c r="D12" s="17" t="s">
        <v>2269</v>
      </c>
      <c r="E12" s="161"/>
      <c r="F12" s="187"/>
      <c r="G12" s="89">
        <f>E12*F12</f>
        <v>0</v>
      </c>
    </row>
    <row r="13" spans="1:8" x14ac:dyDescent="0.25">
      <c r="A13" s="192" t="s">
        <v>2272</v>
      </c>
      <c r="B13" s="192"/>
      <c r="C13" s="150" t="s">
        <v>2273</v>
      </c>
      <c r="D13" s="17"/>
      <c r="E13" s="17"/>
      <c r="F13" s="191"/>
      <c r="G13" s="189"/>
    </row>
    <row r="14" spans="1:8" x14ac:dyDescent="0.25">
      <c r="A14" s="192"/>
      <c r="B14" s="192" t="s">
        <v>2274</v>
      </c>
      <c r="C14" s="64" t="s">
        <v>2276</v>
      </c>
      <c r="D14" s="11" t="s">
        <v>33</v>
      </c>
      <c r="E14" s="161"/>
      <c r="F14" s="187"/>
      <c r="G14" s="89">
        <f>E14*F14</f>
        <v>0</v>
      </c>
    </row>
    <row r="15" spans="1:8" ht="15.6" x14ac:dyDescent="0.25">
      <c r="A15" s="192"/>
      <c r="B15" s="192" t="s">
        <v>2275</v>
      </c>
      <c r="C15" s="64" t="s">
        <v>2277</v>
      </c>
      <c r="D15" s="17" t="s">
        <v>2269</v>
      </c>
      <c r="E15" s="161"/>
      <c r="F15" s="187"/>
      <c r="G15" s="89">
        <f>E15*F15</f>
        <v>0</v>
      </c>
    </row>
    <row r="16" spans="1:8" ht="15.6" x14ac:dyDescent="0.25">
      <c r="A16" s="192" t="s">
        <v>2278</v>
      </c>
      <c r="B16" s="192"/>
      <c r="C16" s="150" t="s">
        <v>2279</v>
      </c>
      <c r="D16" s="17" t="s">
        <v>2269</v>
      </c>
      <c r="E16" s="161"/>
      <c r="F16" s="187"/>
      <c r="G16" s="89">
        <f>E16*F16</f>
        <v>0</v>
      </c>
    </row>
    <row r="17" spans="1:8" x14ac:dyDescent="0.25">
      <c r="A17" s="192"/>
      <c r="B17" s="192"/>
      <c r="C17" s="150"/>
      <c r="D17" s="17"/>
      <c r="E17" s="17"/>
      <c r="F17" s="17"/>
      <c r="G17" s="189"/>
    </row>
    <row r="18" spans="1:8" x14ac:dyDescent="0.25">
      <c r="A18" s="192"/>
      <c r="B18" s="192"/>
      <c r="C18" s="157"/>
      <c r="D18" s="17"/>
      <c r="E18" s="17"/>
      <c r="F18" s="17"/>
      <c r="G18" s="189"/>
      <c r="H18" s="323" t="s">
        <v>5421</v>
      </c>
    </row>
    <row r="19" spans="1:8" x14ac:dyDescent="0.25">
      <c r="A19" s="64"/>
      <c r="B19" s="64"/>
      <c r="C19" s="60"/>
      <c r="D19" s="17"/>
      <c r="E19" s="17"/>
      <c r="F19" s="17"/>
      <c r="G19" s="189"/>
    </row>
    <row r="20" spans="1:8" x14ac:dyDescent="0.25">
      <c r="A20" s="168" t="s">
        <v>34</v>
      </c>
      <c r="B20" s="168"/>
      <c r="C20" s="168"/>
      <c r="D20" s="179"/>
      <c r="E20" s="185"/>
      <c r="F20" s="185"/>
      <c r="G20" s="174">
        <f>SUM(G5:G19)</f>
        <v>0</v>
      </c>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F8AED-21CB-4DEA-B6E6-E49765D6EE28}">
  <dimension ref="A1:H1048380"/>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48" width="9.109375" style="41"/>
    <col min="249" max="249" width="9.33203125" style="41" customWidth="1"/>
    <col min="250" max="250" width="6.6640625" style="41" customWidth="1"/>
    <col min="251" max="251" width="40.6640625" style="41" customWidth="1"/>
    <col min="252" max="255" width="9.33203125" style="41" customWidth="1"/>
    <col min="256" max="504" width="9.109375" style="41"/>
    <col min="505" max="505" width="9.33203125" style="41" customWidth="1"/>
    <col min="506" max="506" width="6.6640625" style="41" customWidth="1"/>
    <col min="507" max="507" width="40.6640625" style="41" customWidth="1"/>
    <col min="508" max="511" width="9.33203125" style="41" customWidth="1"/>
    <col min="512" max="760" width="9.109375" style="41"/>
    <col min="761" max="761" width="9.33203125" style="41" customWidth="1"/>
    <col min="762" max="762" width="6.6640625" style="41" customWidth="1"/>
    <col min="763" max="763" width="40.6640625" style="41" customWidth="1"/>
    <col min="764" max="767" width="9.33203125" style="41" customWidth="1"/>
    <col min="768" max="1016" width="9.109375" style="41"/>
    <col min="1017" max="1017" width="9.33203125" style="41" customWidth="1"/>
    <col min="1018" max="1018" width="6.6640625" style="41" customWidth="1"/>
    <col min="1019" max="1019" width="40.6640625" style="41" customWidth="1"/>
    <col min="1020" max="1023" width="9.33203125" style="41" customWidth="1"/>
    <col min="1024" max="1272" width="9.109375" style="41"/>
    <col min="1273" max="1273" width="9.33203125" style="41" customWidth="1"/>
    <col min="1274" max="1274" width="6.6640625" style="41" customWidth="1"/>
    <col min="1275" max="1275" width="40.6640625" style="41" customWidth="1"/>
    <col min="1276" max="1279" width="9.33203125" style="41" customWidth="1"/>
    <col min="1280" max="1528" width="9.109375" style="41"/>
    <col min="1529" max="1529" width="9.33203125" style="41" customWidth="1"/>
    <col min="1530" max="1530" width="6.6640625" style="41" customWidth="1"/>
    <col min="1531" max="1531" width="40.6640625" style="41" customWidth="1"/>
    <col min="1532" max="1535" width="9.33203125" style="41" customWidth="1"/>
    <col min="1536" max="1784" width="9.109375" style="41"/>
    <col min="1785" max="1785" width="9.33203125" style="41" customWidth="1"/>
    <col min="1786" max="1786" width="6.6640625" style="41" customWidth="1"/>
    <col min="1787" max="1787" width="40.6640625" style="41" customWidth="1"/>
    <col min="1788" max="1791" width="9.33203125" style="41" customWidth="1"/>
    <col min="1792" max="2040" width="9.109375" style="41"/>
    <col min="2041" max="2041" width="9.33203125" style="41" customWidth="1"/>
    <col min="2042" max="2042" width="6.6640625" style="41" customWidth="1"/>
    <col min="2043" max="2043" width="40.6640625" style="41" customWidth="1"/>
    <col min="2044" max="2047" width="9.33203125" style="41" customWidth="1"/>
    <col min="2048" max="2296" width="9.109375" style="41"/>
    <col min="2297" max="2297" width="9.33203125" style="41" customWidth="1"/>
    <col min="2298" max="2298" width="6.6640625" style="41" customWidth="1"/>
    <col min="2299" max="2299" width="40.6640625" style="41" customWidth="1"/>
    <col min="2300" max="2303" width="9.33203125" style="41" customWidth="1"/>
    <col min="2304" max="2552" width="9.109375" style="41"/>
    <col min="2553" max="2553" width="9.33203125" style="41" customWidth="1"/>
    <col min="2554" max="2554" width="6.6640625" style="41" customWidth="1"/>
    <col min="2555" max="2555" width="40.6640625" style="41" customWidth="1"/>
    <col min="2556" max="2559" width="9.33203125" style="41" customWidth="1"/>
    <col min="2560" max="2808" width="9.109375" style="41"/>
    <col min="2809" max="2809" width="9.33203125" style="41" customWidth="1"/>
    <col min="2810" max="2810" width="6.6640625" style="41" customWidth="1"/>
    <col min="2811" max="2811" width="40.6640625" style="41" customWidth="1"/>
    <col min="2812" max="2815" width="9.33203125" style="41" customWidth="1"/>
    <col min="2816" max="3064" width="9.109375" style="41"/>
    <col min="3065" max="3065" width="9.33203125" style="41" customWidth="1"/>
    <col min="3066" max="3066" width="6.6640625" style="41" customWidth="1"/>
    <col min="3067" max="3067" width="40.6640625" style="41" customWidth="1"/>
    <col min="3068" max="3071" width="9.33203125" style="41" customWidth="1"/>
    <col min="3072" max="3320" width="9.109375" style="41"/>
    <col min="3321" max="3321" width="9.33203125" style="41" customWidth="1"/>
    <col min="3322" max="3322" width="6.6640625" style="41" customWidth="1"/>
    <col min="3323" max="3323" width="40.6640625" style="41" customWidth="1"/>
    <col min="3324" max="3327" width="9.33203125" style="41" customWidth="1"/>
    <col min="3328" max="3576" width="9.109375" style="41"/>
    <col min="3577" max="3577" width="9.33203125" style="41" customWidth="1"/>
    <col min="3578" max="3578" width="6.6640625" style="41" customWidth="1"/>
    <col min="3579" max="3579" width="40.6640625" style="41" customWidth="1"/>
    <col min="3580" max="3583" width="9.33203125" style="41" customWidth="1"/>
    <col min="3584" max="3832" width="9.109375" style="41"/>
    <col min="3833" max="3833" width="9.33203125" style="41" customWidth="1"/>
    <col min="3834" max="3834" width="6.6640625" style="41" customWidth="1"/>
    <col min="3835" max="3835" width="40.6640625" style="41" customWidth="1"/>
    <col min="3836" max="3839" width="9.33203125" style="41" customWidth="1"/>
    <col min="3840" max="4088" width="9.109375" style="41"/>
    <col min="4089" max="4089" width="9.33203125" style="41" customWidth="1"/>
    <col min="4090" max="4090" width="6.6640625" style="41" customWidth="1"/>
    <col min="4091" max="4091" width="40.6640625" style="41" customWidth="1"/>
    <col min="4092" max="4095" width="9.33203125" style="41" customWidth="1"/>
    <col min="4096" max="4344" width="9.109375" style="41"/>
    <col min="4345" max="4345" width="9.33203125" style="41" customWidth="1"/>
    <col min="4346" max="4346" width="6.6640625" style="41" customWidth="1"/>
    <col min="4347" max="4347" width="40.6640625" style="41" customWidth="1"/>
    <col min="4348" max="4351" width="9.33203125" style="41" customWidth="1"/>
    <col min="4352" max="4600" width="9.109375" style="41"/>
    <col min="4601" max="4601" width="9.33203125" style="41" customWidth="1"/>
    <col min="4602" max="4602" width="6.6640625" style="41" customWidth="1"/>
    <col min="4603" max="4603" width="40.6640625" style="41" customWidth="1"/>
    <col min="4604" max="4607" width="9.33203125" style="41" customWidth="1"/>
    <col min="4608" max="4856" width="9.109375" style="41"/>
    <col min="4857" max="4857" width="9.33203125" style="41" customWidth="1"/>
    <col min="4858" max="4858" width="6.6640625" style="41" customWidth="1"/>
    <col min="4859" max="4859" width="40.6640625" style="41" customWidth="1"/>
    <col min="4860" max="4863" width="9.33203125" style="41" customWidth="1"/>
    <col min="4864" max="5112" width="9.109375" style="41"/>
    <col min="5113" max="5113" width="9.33203125" style="41" customWidth="1"/>
    <col min="5114" max="5114" width="6.6640625" style="41" customWidth="1"/>
    <col min="5115" max="5115" width="40.6640625" style="41" customWidth="1"/>
    <col min="5116" max="5119" width="9.33203125" style="41" customWidth="1"/>
    <col min="5120" max="5368" width="9.109375" style="41"/>
    <col min="5369" max="5369" width="9.33203125" style="41" customWidth="1"/>
    <col min="5370" max="5370" width="6.6640625" style="41" customWidth="1"/>
    <col min="5371" max="5371" width="40.6640625" style="41" customWidth="1"/>
    <col min="5372" max="5375" width="9.33203125" style="41" customWidth="1"/>
    <col min="5376" max="5624" width="9.109375" style="41"/>
    <col min="5625" max="5625" width="9.33203125" style="41" customWidth="1"/>
    <col min="5626" max="5626" width="6.6640625" style="41" customWidth="1"/>
    <col min="5627" max="5627" width="40.6640625" style="41" customWidth="1"/>
    <col min="5628" max="5631" width="9.33203125" style="41" customWidth="1"/>
    <col min="5632" max="5880" width="9.109375" style="41"/>
    <col min="5881" max="5881" width="9.33203125" style="41" customWidth="1"/>
    <col min="5882" max="5882" width="6.6640625" style="41" customWidth="1"/>
    <col min="5883" max="5883" width="40.6640625" style="41" customWidth="1"/>
    <col min="5884" max="5887" width="9.33203125" style="41" customWidth="1"/>
    <col min="5888" max="6136" width="9.109375" style="41"/>
    <col min="6137" max="6137" width="9.33203125" style="41" customWidth="1"/>
    <col min="6138" max="6138" width="6.6640625" style="41" customWidth="1"/>
    <col min="6139" max="6139" width="40.6640625" style="41" customWidth="1"/>
    <col min="6140" max="6143" width="9.33203125" style="41" customWidth="1"/>
    <col min="6144" max="6392" width="9.109375" style="41"/>
    <col min="6393" max="6393" width="9.33203125" style="41" customWidth="1"/>
    <col min="6394" max="6394" width="6.6640625" style="41" customWidth="1"/>
    <col min="6395" max="6395" width="40.6640625" style="41" customWidth="1"/>
    <col min="6396" max="6399" width="9.33203125" style="41" customWidth="1"/>
    <col min="6400" max="6648" width="9.109375" style="41"/>
    <col min="6649" max="6649" width="9.33203125" style="41" customWidth="1"/>
    <col min="6650" max="6650" width="6.6640625" style="41" customWidth="1"/>
    <col min="6651" max="6651" width="40.6640625" style="41" customWidth="1"/>
    <col min="6652" max="6655" width="9.33203125" style="41" customWidth="1"/>
    <col min="6656" max="6904" width="9.109375" style="41"/>
    <col min="6905" max="6905" width="9.33203125" style="41" customWidth="1"/>
    <col min="6906" max="6906" width="6.6640625" style="41" customWidth="1"/>
    <col min="6907" max="6907" width="40.6640625" style="41" customWidth="1"/>
    <col min="6908" max="6911" width="9.33203125" style="41" customWidth="1"/>
    <col min="6912" max="7160" width="9.109375" style="41"/>
    <col min="7161" max="7161" width="9.33203125" style="41" customWidth="1"/>
    <col min="7162" max="7162" width="6.6640625" style="41" customWidth="1"/>
    <col min="7163" max="7163" width="40.6640625" style="41" customWidth="1"/>
    <col min="7164" max="7167" width="9.33203125" style="41" customWidth="1"/>
    <col min="7168" max="7416" width="9.109375" style="41"/>
    <col min="7417" max="7417" width="9.33203125" style="41" customWidth="1"/>
    <col min="7418" max="7418" width="6.6640625" style="41" customWidth="1"/>
    <col min="7419" max="7419" width="40.6640625" style="41" customWidth="1"/>
    <col min="7420" max="7423" width="9.33203125" style="41" customWidth="1"/>
    <col min="7424" max="7672" width="9.109375" style="41"/>
    <col min="7673" max="7673" width="9.33203125" style="41" customWidth="1"/>
    <col min="7674" max="7674" width="6.6640625" style="41" customWidth="1"/>
    <col min="7675" max="7675" width="40.6640625" style="41" customWidth="1"/>
    <col min="7676" max="7679" width="9.33203125" style="41" customWidth="1"/>
    <col min="7680" max="7928" width="9.109375" style="41"/>
    <col min="7929" max="7929" width="9.33203125" style="41" customWidth="1"/>
    <col min="7930" max="7930" width="6.6640625" style="41" customWidth="1"/>
    <col min="7931" max="7931" width="40.6640625" style="41" customWidth="1"/>
    <col min="7932" max="7935" width="9.33203125" style="41" customWidth="1"/>
    <col min="7936" max="8184" width="9.109375" style="41"/>
    <col min="8185" max="8185" width="9.33203125" style="41" customWidth="1"/>
    <col min="8186" max="8186" width="6.6640625" style="41" customWidth="1"/>
    <col min="8187" max="8187" width="40.6640625" style="41" customWidth="1"/>
    <col min="8188" max="8191" width="9.33203125" style="41" customWidth="1"/>
    <col min="8192" max="8440" width="9.109375" style="41"/>
    <col min="8441" max="8441" width="9.33203125" style="41" customWidth="1"/>
    <col min="8442" max="8442" width="6.6640625" style="41" customWidth="1"/>
    <col min="8443" max="8443" width="40.6640625" style="41" customWidth="1"/>
    <col min="8444" max="8447" width="9.33203125" style="41" customWidth="1"/>
    <col min="8448" max="8696" width="9.109375" style="41"/>
    <col min="8697" max="8697" width="9.33203125" style="41" customWidth="1"/>
    <col min="8698" max="8698" width="6.6640625" style="41" customWidth="1"/>
    <col min="8699" max="8699" width="40.6640625" style="41" customWidth="1"/>
    <col min="8700" max="8703" width="9.33203125" style="41" customWidth="1"/>
    <col min="8704" max="8952" width="9.109375" style="41"/>
    <col min="8953" max="8953" width="9.33203125" style="41" customWidth="1"/>
    <col min="8954" max="8954" width="6.6640625" style="41" customWidth="1"/>
    <col min="8955" max="8955" width="40.6640625" style="41" customWidth="1"/>
    <col min="8956" max="8959" width="9.33203125" style="41" customWidth="1"/>
    <col min="8960" max="9208" width="9.109375" style="41"/>
    <col min="9209" max="9209" width="9.33203125" style="41" customWidth="1"/>
    <col min="9210" max="9210" width="6.6640625" style="41" customWidth="1"/>
    <col min="9211" max="9211" width="40.6640625" style="41" customWidth="1"/>
    <col min="9212" max="9215" width="9.33203125" style="41" customWidth="1"/>
    <col min="9216" max="9464" width="9.109375" style="41"/>
    <col min="9465" max="9465" width="9.33203125" style="41" customWidth="1"/>
    <col min="9466" max="9466" width="6.6640625" style="41" customWidth="1"/>
    <col min="9467" max="9467" width="40.6640625" style="41" customWidth="1"/>
    <col min="9468" max="9471" width="9.33203125" style="41" customWidth="1"/>
    <col min="9472" max="9720" width="9.109375" style="41"/>
    <col min="9721" max="9721" width="9.33203125" style="41" customWidth="1"/>
    <col min="9722" max="9722" width="6.6640625" style="41" customWidth="1"/>
    <col min="9723" max="9723" width="40.6640625" style="41" customWidth="1"/>
    <col min="9724" max="9727" width="9.33203125" style="41" customWidth="1"/>
    <col min="9728" max="9976" width="9.109375" style="41"/>
    <col min="9977" max="9977" width="9.33203125" style="41" customWidth="1"/>
    <col min="9978" max="9978" width="6.6640625" style="41" customWidth="1"/>
    <col min="9979" max="9979" width="40.6640625" style="41" customWidth="1"/>
    <col min="9980" max="9983" width="9.33203125" style="41" customWidth="1"/>
    <col min="9984" max="10232" width="9.109375" style="41"/>
    <col min="10233" max="10233" width="9.33203125" style="41" customWidth="1"/>
    <col min="10234" max="10234" width="6.6640625" style="41" customWidth="1"/>
    <col min="10235" max="10235" width="40.6640625" style="41" customWidth="1"/>
    <col min="10236" max="10239" width="9.33203125" style="41" customWidth="1"/>
    <col min="10240" max="10488" width="9.109375" style="41"/>
    <col min="10489" max="10489" width="9.33203125" style="41" customWidth="1"/>
    <col min="10490" max="10490" width="6.6640625" style="41" customWidth="1"/>
    <col min="10491" max="10491" width="40.6640625" style="41" customWidth="1"/>
    <col min="10492" max="10495" width="9.33203125" style="41" customWidth="1"/>
    <col min="10496" max="10744" width="9.109375" style="41"/>
    <col min="10745" max="10745" width="9.33203125" style="41" customWidth="1"/>
    <col min="10746" max="10746" width="6.6640625" style="41" customWidth="1"/>
    <col min="10747" max="10747" width="40.6640625" style="41" customWidth="1"/>
    <col min="10748" max="10751" width="9.33203125" style="41" customWidth="1"/>
    <col min="10752" max="11000" width="9.109375" style="41"/>
    <col min="11001" max="11001" width="9.33203125" style="41" customWidth="1"/>
    <col min="11002" max="11002" width="6.6640625" style="41" customWidth="1"/>
    <col min="11003" max="11003" width="40.6640625" style="41" customWidth="1"/>
    <col min="11004" max="11007" width="9.33203125" style="41" customWidth="1"/>
    <col min="11008" max="11256" width="9.109375" style="41"/>
    <col min="11257" max="11257" width="9.33203125" style="41" customWidth="1"/>
    <col min="11258" max="11258" width="6.6640625" style="41" customWidth="1"/>
    <col min="11259" max="11259" width="40.6640625" style="41" customWidth="1"/>
    <col min="11260" max="11263" width="9.33203125" style="41" customWidth="1"/>
    <col min="11264" max="11512" width="9.109375" style="41"/>
    <col min="11513" max="11513" width="9.33203125" style="41" customWidth="1"/>
    <col min="11514" max="11514" width="6.6640625" style="41" customWidth="1"/>
    <col min="11515" max="11515" width="40.6640625" style="41" customWidth="1"/>
    <col min="11516" max="11519" width="9.33203125" style="41" customWidth="1"/>
    <col min="11520" max="11768" width="9.109375" style="41"/>
    <col min="11769" max="11769" width="9.33203125" style="41" customWidth="1"/>
    <col min="11770" max="11770" width="6.6640625" style="41" customWidth="1"/>
    <col min="11771" max="11771" width="40.6640625" style="41" customWidth="1"/>
    <col min="11772" max="11775" width="9.33203125" style="41" customWidth="1"/>
    <col min="11776" max="12024" width="9.109375" style="41"/>
    <col min="12025" max="12025" width="9.33203125" style="41" customWidth="1"/>
    <col min="12026" max="12026" width="6.6640625" style="41" customWidth="1"/>
    <col min="12027" max="12027" width="40.6640625" style="41" customWidth="1"/>
    <col min="12028" max="12031" width="9.33203125" style="41" customWidth="1"/>
    <col min="12032" max="12280" width="9.109375" style="41"/>
    <col min="12281" max="12281" width="9.33203125" style="41" customWidth="1"/>
    <col min="12282" max="12282" width="6.6640625" style="41" customWidth="1"/>
    <col min="12283" max="12283" width="40.6640625" style="41" customWidth="1"/>
    <col min="12284" max="12287" width="9.33203125" style="41" customWidth="1"/>
    <col min="12288" max="12536" width="9.109375" style="41"/>
    <col min="12537" max="12537" width="9.33203125" style="41" customWidth="1"/>
    <col min="12538" max="12538" width="6.6640625" style="41" customWidth="1"/>
    <col min="12539" max="12539" width="40.6640625" style="41" customWidth="1"/>
    <col min="12540" max="12543" width="9.33203125" style="41" customWidth="1"/>
    <col min="12544" max="12792" width="9.109375" style="41"/>
    <col min="12793" max="12793" width="9.33203125" style="41" customWidth="1"/>
    <col min="12794" max="12794" width="6.6640625" style="41" customWidth="1"/>
    <col min="12795" max="12795" width="40.6640625" style="41" customWidth="1"/>
    <col min="12796" max="12799" width="9.33203125" style="41" customWidth="1"/>
    <col min="12800" max="13048" width="9.109375" style="41"/>
    <col min="13049" max="13049" width="9.33203125" style="41" customWidth="1"/>
    <col min="13050" max="13050" width="6.6640625" style="41" customWidth="1"/>
    <col min="13051" max="13051" width="40.6640625" style="41" customWidth="1"/>
    <col min="13052" max="13055" width="9.33203125" style="41" customWidth="1"/>
    <col min="13056" max="13304" width="9.109375" style="41"/>
    <col min="13305" max="13305" width="9.33203125" style="41" customWidth="1"/>
    <col min="13306" max="13306" width="6.6640625" style="41" customWidth="1"/>
    <col min="13307" max="13307" width="40.6640625" style="41" customWidth="1"/>
    <col min="13308" max="13311" width="9.33203125" style="41" customWidth="1"/>
    <col min="13312" max="13560" width="9.109375" style="41"/>
    <col min="13561" max="13561" width="9.33203125" style="41" customWidth="1"/>
    <col min="13562" max="13562" width="6.6640625" style="41" customWidth="1"/>
    <col min="13563" max="13563" width="40.6640625" style="41" customWidth="1"/>
    <col min="13564" max="13567" width="9.33203125" style="41" customWidth="1"/>
    <col min="13568" max="13816" width="9.109375" style="41"/>
    <col min="13817" max="13817" width="9.33203125" style="41" customWidth="1"/>
    <col min="13818" max="13818" width="6.6640625" style="41" customWidth="1"/>
    <col min="13819" max="13819" width="40.6640625" style="41" customWidth="1"/>
    <col min="13820" max="13823" width="9.33203125" style="41" customWidth="1"/>
    <col min="13824" max="14072" width="9.109375" style="41"/>
    <col min="14073" max="14073" width="9.33203125" style="41" customWidth="1"/>
    <col min="14074" max="14074" width="6.6640625" style="41" customWidth="1"/>
    <col min="14075" max="14075" width="40.6640625" style="41" customWidth="1"/>
    <col min="14076" max="14079" width="9.33203125" style="41" customWidth="1"/>
    <col min="14080" max="14328" width="9.109375" style="41"/>
    <col min="14329" max="14329" width="9.33203125" style="41" customWidth="1"/>
    <col min="14330" max="14330" width="6.6640625" style="41" customWidth="1"/>
    <col min="14331" max="14331" width="40.6640625" style="41" customWidth="1"/>
    <col min="14332" max="14335" width="9.33203125" style="41" customWidth="1"/>
    <col min="14336" max="14584" width="9.109375" style="41"/>
    <col min="14585" max="14585" width="9.33203125" style="41" customWidth="1"/>
    <col min="14586" max="14586" width="6.6640625" style="41" customWidth="1"/>
    <col min="14587" max="14587" width="40.6640625" style="41" customWidth="1"/>
    <col min="14588" max="14591" width="9.33203125" style="41" customWidth="1"/>
    <col min="14592" max="14840" width="9.109375" style="41"/>
    <col min="14841" max="14841" width="9.33203125" style="41" customWidth="1"/>
    <col min="14842" max="14842" width="6.6640625" style="41" customWidth="1"/>
    <col min="14843" max="14843" width="40.6640625" style="41" customWidth="1"/>
    <col min="14844" max="14847" width="9.33203125" style="41" customWidth="1"/>
    <col min="14848" max="15096" width="9.109375" style="41"/>
    <col min="15097" max="15097" width="9.33203125" style="41" customWidth="1"/>
    <col min="15098" max="15098" width="6.6640625" style="41" customWidth="1"/>
    <col min="15099" max="15099" width="40.6640625" style="41" customWidth="1"/>
    <col min="15100" max="15103" width="9.33203125" style="41" customWidth="1"/>
    <col min="15104" max="15352" width="9.109375" style="41"/>
    <col min="15353" max="15353" width="9.33203125" style="41" customWidth="1"/>
    <col min="15354" max="15354" width="6.6640625" style="41" customWidth="1"/>
    <col min="15355" max="15355" width="40.6640625" style="41" customWidth="1"/>
    <col min="15356" max="15359" width="9.33203125" style="41" customWidth="1"/>
    <col min="15360" max="15608" width="9.109375" style="41"/>
    <col min="15609" max="15609" width="9.33203125" style="41" customWidth="1"/>
    <col min="15610" max="15610" width="6.6640625" style="41" customWidth="1"/>
    <col min="15611" max="15611" width="40.6640625" style="41" customWidth="1"/>
    <col min="15612" max="15615" width="9.33203125" style="41" customWidth="1"/>
    <col min="15616" max="15864" width="9.109375" style="41"/>
    <col min="15865" max="15865" width="9.33203125" style="41" customWidth="1"/>
    <col min="15866" max="15866" width="6.6640625" style="41" customWidth="1"/>
    <col min="15867" max="15867" width="40.6640625" style="41" customWidth="1"/>
    <col min="15868" max="15871" width="9.33203125" style="41" customWidth="1"/>
    <col min="15872" max="16120" width="9.109375" style="41"/>
    <col min="16121" max="16121" width="9.33203125" style="41" customWidth="1"/>
    <col min="16122" max="16122" width="6.6640625" style="41" customWidth="1"/>
    <col min="16123" max="16123" width="40.6640625" style="41" customWidth="1"/>
    <col min="16124" max="16127" width="9.33203125" style="41" customWidth="1"/>
    <col min="16128" max="16384" width="9.109375" style="41"/>
  </cols>
  <sheetData>
    <row r="1" spans="1:8" x14ac:dyDescent="0.25">
      <c r="A1" s="39" t="s">
        <v>2280</v>
      </c>
      <c r="B1" s="40"/>
      <c r="C1" s="40"/>
      <c r="D1" s="40"/>
      <c r="E1" s="774" t="s">
        <v>2281</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x14ac:dyDescent="0.25">
      <c r="A5" s="192" t="s">
        <v>2282</v>
      </c>
      <c r="B5" s="192"/>
      <c r="C5" s="193"/>
      <c r="D5" s="100" t="s">
        <v>2283</v>
      </c>
      <c r="E5" s="17"/>
      <c r="F5" s="17"/>
      <c r="G5" s="17"/>
      <c r="H5" s="189"/>
    </row>
    <row r="6" spans="1:8" x14ac:dyDescent="0.25">
      <c r="A6" s="192"/>
      <c r="B6" s="192" t="s">
        <v>2284</v>
      </c>
      <c r="C6" s="111"/>
      <c r="D6" s="101" t="s">
        <v>2286</v>
      </c>
      <c r="E6" s="17"/>
      <c r="F6" s="17"/>
      <c r="G6" s="17"/>
      <c r="H6" s="189"/>
    </row>
    <row r="7" spans="1:8" ht="26.4" x14ac:dyDescent="0.25">
      <c r="A7" s="192"/>
      <c r="B7" s="192"/>
      <c r="C7" s="193" t="s">
        <v>37</v>
      </c>
      <c r="D7" s="278" t="s">
        <v>6567</v>
      </c>
      <c r="E7" s="17" t="s">
        <v>33</v>
      </c>
      <c r="F7" s="17" t="s">
        <v>4220</v>
      </c>
      <c r="G7" s="17" t="s">
        <v>4221</v>
      </c>
      <c r="H7" s="188"/>
    </row>
    <row r="8" spans="1:8" ht="26.4" hidden="1" x14ac:dyDescent="0.25">
      <c r="A8" s="192"/>
      <c r="B8" s="192"/>
      <c r="C8" s="193" t="s">
        <v>39</v>
      </c>
      <c r="D8" s="278" t="s">
        <v>4887</v>
      </c>
      <c r="E8" s="17" t="s">
        <v>33</v>
      </c>
      <c r="F8" s="17" t="s">
        <v>4220</v>
      </c>
      <c r="G8" s="17" t="s">
        <v>4221</v>
      </c>
      <c r="H8" s="188"/>
    </row>
    <row r="9" spans="1:8" ht="14.25" hidden="1" customHeight="1" x14ac:dyDescent="0.25">
      <c r="A9" s="192"/>
      <c r="B9" s="192"/>
      <c r="C9" s="193" t="s">
        <v>59</v>
      </c>
      <c r="D9" s="278" t="s">
        <v>4888</v>
      </c>
      <c r="E9" s="17" t="s">
        <v>33</v>
      </c>
      <c r="F9" s="17" t="s">
        <v>4220</v>
      </c>
      <c r="G9" s="17" t="s">
        <v>4221</v>
      </c>
      <c r="H9" s="188"/>
    </row>
    <row r="10" spans="1:8" ht="26.4" hidden="1" x14ac:dyDescent="0.25">
      <c r="A10" s="192"/>
      <c r="B10" s="192"/>
      <c r="C10" s="193" t="s">
        <v>42</v>
      </c>
      <c r="D10" s="278" t="s">
        <v>4889</v>
      </c>
      <c r="E10" s="17" t="s">
        <v>33</v>
      </c>
      <c r="F10" s="17" t="s">
        <v>4220</v>
      </c>
      <c r="G10" s="17" t="s">
        <v>4221</v>
      </c>
      <c r="H10" s="188"/>
    </row>
    <row r="11" spans="1:8" hidden="1" x14ac:dyDescent="0.25">
      <c r="A11" s="192"/>
      <c r="B11" s="192"/>
      <c r="C11" s="193" t="s">
        <v>43</v>
      </c>
      <c r="D11" s="278" t="s">
        <v>4890</v>
      </c>
      <c r="E11" s="17" t="s">
        <v>33</v>
      </c>
      <c r="F11" s="17" t="s">
        <v>4220</v>
      </c>
      <c r="G11" s="17" t="s">
        <v>4221</v>
      </c>
      <c r="H11" s="188"/>
    </row>
    <row r="12" spans="1:8" ht="26.4" hidden="1" x14ac:dyDescent="0.25">
      <c r="A12" s="192"/>
      <c r="B12" s="192"/>
      <c r="C12" s="193" t="s">
        <v>45</v>
      </c>
      <c r="D12" s="278" t="s">
        <v>4895</v>
      </c>
      <c r="E12" s="17" t="s">
        <v>33</v>
      </c>
      <c r="F12" s="17" t="s">
        <v>4220</v>
      </c>
      <c r="G12" s="17" t="s">
        <v>4221</v>
      </c>
      <c r="H12" s="188"/>
    </row>
    <row r="13" spans="1:8" ht="26.4" hidden="1" x14ac:dyDescent="0.25">
      <c r="A13" s="192"/>
      <c r="B13" s="192"/>
      <c r="C13" s="193" t="s">
        <v>46</v>
      </c>
      <c r="D13" s="278" t="s">
        <v>4891</v>
      </c>
      <c r="E13" s="17" t="s">
        <v>33</v>
      </c>
      <c r="F13" s="17" t="s">
        <v>4220</v>
      </c>
      <c r="G13" s="17" t="s">
        <v>4221</v>
      </c>
      <c r="H13" s="188"/>
    </row>
    <row r="14" spans="1:8" x14ac:dyDescent="0.25">
      <c r="A14" s="192"/>
      <c r="B14" s="192" t="s">
        <v>2285</v>
      </c>
      <c r="C14" s="111"/>
      <c r="D14" s="278" t="s">
        <v>2287</v>
      </c>
      <c r="E14" s="17"/>
      <c r="F14" s="17"/>
      <c r="G14" s="17"/>
      <c r="H14" s="186"/>
    </row>
    <row r="15" spans="1:8" ht="26.4" x14ac:dyDescent="0.25">
      <c r="A15" s="192"/>
      <c r="B15" s="192"/>
      <c r="C15" s="193" t="s">
        <v>37</v>
      </c>
      <c r="D15" s="278" t="s">
        <v>4886</v>
      </c>
      <c r="E15" s="17"/>
      <c r="F15" s="17"/>
      <c r="G15" s="17"/>
      <c r="H15" s="188"/>
    </row>
    <row r="16" spans="1:8" x14ac:dyDescent="0.25">
      <c r="A16" s="192"/>
      <c r="B16" s="192"/>
      <c r="C16" s="193"/>
      <c r="D16" s="278" t="s">
        <v>6568</v>
      </c>
      <c r="E16" s="17" t="s">
        <v>33</v>
      </c>
      <c r="F16" s="17" t="s">
        <v>4220</v>
      </c>
      <c r="G16" s="17" t="s">
        <v>4221</v>
      </c>
      <c r="H16" s="188"/>
    </row>
    <row r="17" spans="1:8" x14ac:dyDescent="0.25">
      <c r="A17" s="192"/>
      <c r="B17" s="192"/>
      <c r="C17" s="193"/>
      <c r="D17" s="278" t="s">
        <v>6569</v>
      </c>
      <c r="E17" s="17" t="s">
        <v>33</v>
      </c>
      <c r="F17" s="17" t="s">
        <v>4220</v>
      </c>
      <c r="G17" s="17" t="s">
        <v>4221</v>
      </c>
      <c r="H17" s="188"/>
    </row>
    <row r="18" spans="1:8" ht="26.4" hidden="1" x14ac:dyDescent="0.25">
      <c r="A18" s="192"/>
      <c r="B18" s="192"/>
      <c r="C18" s="193" t="s">
        <v>39</v>
      </c>
      <c r="D18" s="278" t="s">
        <v>4892</v>
      </c>
      <c r="E18" s="17" t="s">
        <v>33</v>
      </c>
      <c r="F18" s="17" t="s">
        <v>4220</v>
      </c>
      <c r="G18" s="17" t="s">
        <v>4221</v>
      </c>
      <c r="H18" s="188"/>
    </row>
    <row r="19" spans="1:8" ht="26.4" hidden="1" x14ac:dyDescent="0.25">
      <c r="A19" s="192"/>
      <c r="B19" s="192"/>
      <c r="C19" s="193" t="s">
        <v>59</v>
      </c>
      <c r="D19" s="278" t="s">
        <v>4893</v>
      </c>
      <c r="E19" s="17" t="s">
        <v>33</v>
      </c>
      <c r="F19" s="17" t="s">
        <v>4220</v>
      </c>
      <c r="G19" s="17" t="s">
        <v>4221</v>
      </c>
      <c r="H19" s="188"/>
    </row>
    <row r="20" spans="1:8" ht="26.4" hidden="1" x14ac:dyDescent="0.25">
      <c r="A20" s="192"/>
      <c r="B20" s="192"/>
      <c r="C20" s="193" t="s">
        <v>42</v>
      </c>
      <c r="D20" s="278" t="s">
        <v>4894</v>
      </c>
      <c r="E20" s="17" t="s">
        <v>33</v>
      </c>
      <c r="F20" s="17" t="s">
        <v>4220</v>
      </c>
      <c r="G20" s="17" t="s">
        <v>4221</v>
      </c>
      <c r="H20" s="188"/>
    </row>
    <row r="21" spans="1:8" ht="26.4" hidden="1" x14ac:dyDescent="0.25">
      <c r="A21" s="192"/>
      <c r="B21" s="192"/>
      <c r="C21" s="193" t="s">
        <v>43</v>
      </c>
      <c r="D21" s="278" t="s">
        <v>4891</v>
      </c>
      <c r="E21" s="17" t="s">
        <v>33</v>
      </c>
      <c r="F21" s="17" t="s">
        <v>4220</v>
      </c>
      <c r="G21" s="17" t="s">
        <v>4221</v>
      </c>
      <c r="H21" s="188"/>
    </row>
    <row r="22" spans="1:8" x14ac:dyDescent="0.25">
      <c r="A22" s="192" t="s">
        <v>2288</v>
      </c>
      <c r="B22" s="192"/>
      <c r="C22" s="193"/>
      <c r="D22" s="285" t="s">
        <v>2289</v>
      </c>
      <c r="E22" s="17"/>
      <c r="F22" s="17"/>
      <c r="G22" s="191"/>
      <c r="H22" s="189"/>
    </row>
    <row r="23" spans="1:8" ht="34.200000000000003" x14ac:dyDescent="0.25">
      <c r="A23" s="192"/>
      <c r="B23" s="192" t="s">
        <v>2290</v>
      </c>
      <c r="C23" s="193"/>
      <c r="D23" s="379" t="s">
        <v>6570</v>
      </c>
      <c r="E23" s="17" t="s">
        <v>2269</v>
      </c>
      <c r="F23" s="161"/>
      <c r="G23" s="187"/>
      <c r="H23" s="89">
        <f>F23*G23</f>
        <v>0</v>
      </c>
    </row>
    <row r="24" spans="1:8" ht="26.4" x14ac:dyDescent="0.25">
      <c r="A24" s="192"/>
      <c r="B24" s="192" t="s">
        <v>2291</v>
      </c>
      <c r="C24" s="193"/>
      <c r="D24" s="101" t="s">
        <v>4896</v>
      </c>
      <c r="E24" s="17" t="s">
        <v>2269</v>
      </c>
      <c r="F24" s="161"/>
      <c r="G24" s="187"/>
      <c r="H24" s="89">
        <f>F24*G24</f>
        <v>0</v>
      </c>
    </row>
    <row r="25" spans="1:8" x14ac:dyDescent="0.25">
      <c r="A25" s="192" t="s">
        <v>2292</v>
      </c>
      <c r="B25" s="192"/>
      <c r="C25" s="193"/>
      <c r="D25" s="100" t="s">
        <v>2293</v>
      </c>
      <c r="E25" s="17"/>
      <c r="F25" s="17"/>
      <c r="G25" s="191"/>
      <c r="H25" s="189"/>
    </row>
    <row r="26" spans="1:8" ht="26.4" x14ac:dyDescent="0.25">
      <c r="A26" s="192"/>
      <c r="B26" s="192" t="s">
        <v>2294</v>
      </c>
      <c r="C26" s="193"/>
      <c r="D26" s="101" t="s">
        <v>4424</v>
      </c>
      <c r="E26" s="120" t="s">
        <v>1152</v>
      </c>
      <c r="F26" s="161"/>
      <c r="G26" s="187"/>
      <c r="H26" s="89">
        <f>F26*G26</f>
        <v>0</v>
      </c>
    </row>
    <row r="27" spans="1:8" ht="26.4" x14ac:dyDescent="0.25">
      <c r="A27" s="192"/>
      <c r="B27" s="192" t="s">
        <v>2295</v>
      </c>
      <c r="C27" s="193"/>
      <c r="D27" s="101" t="s">
        <v>2298</v>
      </c>
      <c r="E27" s="17" t="s">
        <v>1152</v>
      </c>
      <c r="F27" s="161"/>
      <c r="G27" s="187"/>
      <c r="H27" s="89">
        <f>F27*G27</f>
        <v>0</v>
      </c>
    </row>
    <row r="28" spans="1:8" ht="26.4" x14ac:dyDescent="0.25">
      <c r="A28" s="192"/>
      <c r="B28" s="192" t="s">
        <v>2296</v>
      </c>
      <c r="C28" s="193"/>
      <c r="D28" s="101" t="s">
        <v>2299</v>
      </c>
      <c r="E28" s="17" t="s">
        <v>1152</v>
      </c>
      <c r="F28" s="161"/>
      <c r="G28" s="187"/>
      <c r="H28" s="89">
        <f>F28*G28</f>
        <v>0</v>
      </c>
    </row>
    <row r="29" spans="1:8" ht="39.6" hidden="1" x14ac:dyDescent="0.25">
      <c r="A29" s="192"/>
      <c r="B29" s="192" t="s">
        <v>2297</v>
      </c>
      <c r="C29" s="193"/>
      <c r="D29" s="278" t="s">
        <v>4897</v>
      </c>
      <c r="E29" s="17" t="s">
        <v>1152</v>
      </c>
      <c r="F29" s="161"/>
      <c r="G29" s="187"/>
      <c r="H29" s="89">
        <f>F29*G29</f>
        <v>0</v>
      </c>
    </row>
    <row r="30" spans="1:8" hidden="1" x14ac:dyDescent="0.25">
      <c r="A30" s="192" t="s">
        <v>2300</v>
      </c>
      <c r="B30" s="192"/>
      <c r="C30" s="193"/>
      <c r="D30" s="100" t="s">
        <v>2301</v>
      </c>
      <c r="E30" s="17"/>
      <c r="F30" s="17"/>
      <c r="G30" s="191"/>
      <c r="H30" s="189"/>
    </row>
    <row r="31" spans="1:8" hidden="1" x14ac:dyDescent="0.25">
      <c r="A31" s="192"/>
      <c r="B31" s="192" t="s">
        <v>2302</v>
      </c>
      <c r="C31" s="193"/>
      <c r="D31" s="101" t="s">
        <v>2304</v>
      </c>
      <c r="E31" s="17"/>
      <c r="F31" s="17"/>
      <c r="G31" s="191"/>
      <c r="H31" s="189"/>
    </row>
    <row r="32" spans="1:8" ht="39.6" hidden="1" x14ac:dyDescent="0.25">
      <c r="A32" s="192"/>
      <c r="B32" s="192"/>
      <c r="C32" s="193" t="s">
        <v>37</v>
      </c>
      <c r="D32" s="283" t="s">
        <v>4898</v>
      </c>
      <c r="E32" s="17" t="s">
        <v>2269</v>
      </c>
      <c r="F32" s="161"/>
      <c r="G32" s="187"/>
      <c r="H32" s="89">
        <f>F32*G32</f>
        <v>0</v>
      </c>
    </row>
    <row r="33" spans="1:8" ht="39.6" hidden="1" x14ac:dyDescent="0.25">
      <c r="A33" s="192"/>
      <c r="B33" s="192"/>
      <c r="C33" s="193" t="s">
        <v>39</v>
      </c>
      <c r="D33" s="278" t="s">
        <v>4899</v>
      </c>
      <c r="E33" s="17" t="s">
        <v>2269</v>
      </c>
      <c r="F33" s="161"/>
      <c r="G33" s="187"/>
      <c r="H33" s="89">
        <f>F33*G33</f>
        <v>0</v>
      </c>
    </row>
    <row r="34" spans="1:8" ht="39.6" hidden="1" x14ac:dyDescent="0.25">
      <c r="A34" s="192"/>
      <c r="B34" s="192"/>
      <c r="C34" s="193" t="s">
        <v>59</v>
      </c>
      <c r="D34" s="283" t="s">
        <v>4900</v>
      </c>
      <c r="E34" s="17" t="s">
        <v>2269</v>
      </c>
      <c r="F34" s="161"/>
      <c r="G34" s="187"/>
      <c r="H34" s="89">
        <f>F34*G34</f>
        <v>0</v>
      </c>
    </row>
    <row r="35" spans="1:8" ht="52.8" hidden="1" x14ac:dyDescent="0.25">
      <c r="A35" s="192"/>
      <c r="B35" s="192"/>
      <c r="C35" s="193" t="s">
        <v>42</v>
      </c>
      <c r="D35" s="283" t="s">
        <v>4901</v>
      </c>
      <c r="E35" s="17" t="s">
        <v>2269</v>
      </c>
      <c r="F35" s="161"/>
      <c r="G35" s="187"/>
      <c r="H35" s="89">
        <f>F35*G35</f>
        <v>0</v>
      </c>
    </row>
    <row r="36" spans="1:8" ht="52.8" hidden="1" x14ac:dyDescent="0.25">
      <c r="A36" s="192"/>
      <c r="B36" s="192"/>
      <c r="C36" s="193" t="s">
        <v>43</v>
      </c>
      <c r="D36" s="283" t="s">
        <v>2305</v>
      </c>
      <c r="E36" s="17" t="s">
        <v>2269</v>
      </c>
      <c r="F36" s="161"/>
      <c r="G36" s="187"/>
      <c r="H36" s="89">
        <f>F36*G36</f>
        <v>0</v>
      </c>
    </row>
    <row r="37" spans="1:8" ht="26.4" hidden="1" x14ac:dyDescent="0.25">
      <c r="A37" s="192"/>
      <c r="B37" s="192"/>
      <c r="C37" s="193"/>
      <c r="D37" s="296" t="s">
        <v>2306</v>
      </c>
      <c r="E37" s="17"/>
      <c r="F37" s="17"/>
      <c r="G37" s="191"/>
      <c r="H37" s="189"/>
    </row>
    <row r="38" spans="1:8" hidden="1" x14ac:dyDescent="0.25">
      <c r="A38" s="192"/>
      <c r="B38" s="192" t="s">
        <v>2303</v>
      </c>
      <c r="C38" s="193"/>
      <c r="D38" s="101" t="s">
        <v>2307</v>
      </c>
      <c r="E38" s="17"/>
      <c r="F38" s="17"/>
      <c r="G38" s="191"/>
      <c r="H38" s="189"/>
    </row>
    <row r="39" spans="1:8" ht="39.6" hidden="1" x14ac:dyDescent="0.25">
      <c r="A39" s="192"/>
      <c r="B39" s="192"/>
      <c r="C39" s="193" t="s">
        <v>37</v>
      </c>
      <c r="D39" s="278" t="s">
        <v>4902</v>
      </c>
      <c r="E39" s="17" t="s">
        <v>133</v>
      </c>
      <c r="F39" s="161"/>
      <c r="G39" s="187"/>
      <c r="H39" s="89">
        <f>F39*G39</f>
        <v>0</v>
      </c>
    </row>
    <row r="40" spans="1:8" ht="39.6" hidden="1" x14ac:dyDescent="0.25">
      <c r="A40" s="192"/>
      <c r="B40" s="192"/>
      <c r="C40" s="193" t="s">
        <v>39</v>
      </c>
      <c r="D40" s="278" t="s">
        <v>4903</v>
      </c>
      <c r="E40" s="17" t="s">
        <v>133</v>
      </c>
      <c r="F40" s="161"/>
      <c r="G40" s="187"/>
      <c r="H40" s="89">
        <f>F40*G40</f>
        <v>0</v>
      </c>
    </row>
    <row r="41" spans="1:8" ht="39.6" hidden="1" x14ac:dyDescent="0.25">
      <c r="A41" s="192"/>
      <c r="B41" s="192"/>
      <c r="C41" s="193" t="s">
        <v>59</v>
      </c>
      <c r="D41" s="278" t="s">
        <v>4904</v>
      </c>
      <c r="E41" s="17" t="s">
        <v>133</v>
      </c>
      <c r="F41" s="161"/>
      <c r="G41" s="187"/>
      <c r="H41" s="89">
        <f>F41*G41</f>
        <v>0</v>
      </c>
    </row>
    <row r="42" spans="1:8" ht="52.8" hidden="1" x14ac:dyDescent="0.25">
      <c r="A42" s="192"/>
      <c r="B42" s="192"/>
      <c r="C42" s="193" t="s">
        <v>42</v>
      </c>
      <c r="D42" s="278" t="s">
        <v>4901</v>
      </c>
      <c r="E42" s="17" t="s">
        <v>133</v>
      </c>
      <c r="F42" s="161"/>
      <c r="G42" s="187"/>
      <c r="H42" s="89">
        <f>F42*G42</f>
        <v>0</v>
      </c>
    </row>
    <row r="43" spans="1:8" ht="52.8" hidden="1" x14ac:dyDescent="0.25">
      <c r="A43" s="192"/>
      <c r="B43" s="192"/>
      <c r="C43" s="193" t="s">
        <v>43</v>
      </c>
      <c r="D43" s="101" t="s">
        <v>2318</v>
      </c>
      <c r="E43" s="17" t="s">
        <v>133</v>
      </c>
      <c r="F43" s="161"/>
      <c r="G43" s="187"/>
      <c r="H43" s="89">
        <f>F43*G43</f>
        <v>0</v>
      </c>
    </row>
    <row r="44" spans="1:8" ht="26.4" hidden="1" x14ac:dyDescent="0.25">
      <c r="A44" s="192"/>
      <c r="B44" s="192"/>
      <c r="C44" s="193"/>
      <c r="D44" s="296" t="s">
        <v>2306</v>
      </c>
      <c r="E44" s="17"/>
      <c r="F44" s="17"/>
      <c r="G44" s="191"/>
      <c r="H44" s="189"/>
    </row>
    <row r="45" spans="1:8" x14ac:dyDescent="0.25">
      <c r="A45" s="192" t="s">
        <v>2308</v>
      </c>
      <c r="B45" s="192"/>
      <c r="C45" s="193"/>
      <c r="D45" s="100" t="s">
        <v>2309</v>
      </c>
      <c r="E45" s="17"/>
      <c r="F45" s="17"/>
      <c r="G45" s="191"/>
      <c r="H45" s="189"/>
    </row>
    <row r="46" spans="1:8" x14ac:dyDescent="0.25">
      <c r="A46" s="192"/>
      <c r="B46" s="192" t="s">
        <v>2310</v>
      </c>
      <c r="C46" s="193"/>
      <c r="D46" s="101" t="s">
        <v>2312</v>
      </c>
      <c r="E46" s="17"/>
      <c r="F46" s="17"/>
      <c r="G46" s="191"/>
      <c r="H46" s="189"/>
    </row>
    <row r="47" spans="1:8" ht="52.8" x14ac:dyDescent="0.25">
      <c r="A47" s="192"/>
      <c r="B47" s="192"/>
      <c r="C47" s="193" t="s">
        <v>37</v>
      </c>
      <c r="D47" s="278" t="s">
        <v>6571</v>
      </c>
      <c r="E47" s="17" t="s">
        <v>2269</v>
      </c>
      <c r="F47" s="161"/>
      <c r="G47" s="187"/>
      <c r="H47" s="89">
        <f t="shared" ref="H47:H55" si="0">F47*G47</f>
        <v>0</v>
      </c>
    </row>
    <row r="48" spans="1:8" ht="26.4" hidden="1" x14ac:dyDescent="0.25">
      <c r="A48" s="192"/>
      <c r="B48" s="192"/>
      <c r="C48" s="193" t="s">
        <v>39</v>
      </c>
      <c r="D48" s="278" t="s">
        <v>4905</v>
      </c>
      <c r="E48" s="17" t="s">
        <v>2269</v>
      </c>
      <c r="F48" s="161"/>
      <c r="G48" s="187"/>
      <c r="H48" s="89">
        <f t="shared" si="0"/>
        <v>0</v>
      </c>
    </row>
    <row r="49" spans="1:8" ht="26.4" hidden="1" x14ac:dyDescent="0.25">
      <c r="A49" s="192"/>
      <c r="B49" s="192"/>
      <c r="C49" s="193" t="s">
        <v>59</v>
      </c>
      <c r="D49" s="278" t="s">
        <v>4909</v>
      </c>
      <c r="E49" s="17" t="s">
        <v>2269</v>
      </c>
      <c r="F49" s="161"/>
      <c r="G49" s="187"/>
      <c r="H49" s="89">
        <f t="shared" si="0"/>
        <v>0</v>
      </c>
    </row>
    <row r="50" spans="1:8" ht="26.4" hidden="1" x14ac:dyDescent="0.25">
      <c r="A50" s="192"/>
      <c r="B50" s="192"/>
      <c r="C50" s="193" t="s">
        <v>42</v>
      </c>
      <c r="D50" s="278" t="s">
        <v>4910</v>
      </c>
      <c r="E50" s="17" t="s">
        <v>2269</v>
      </c>
      <c r="F50" s="161"/>
      <c r="G50" s="187"/>
      <c r="H50" s="89">
        <f t="shared" si="0"/>
        <v>0</v>
      </c>
    </row>
    <row r="51" spans="1:8" ht="39.6" hidden="1" x14ac:dyDescent="0.25">
      <c r="A51" s="192"/>
      <c r="B51" s="192"/>
      <c r="C51" s="193" t="s">
        <v>43</v>
      </c>
      <c r="D51" s="278" t="s">
        <v>4907</v>
      </c>
      <c r="E51" s="17" t="s">
        <v>2269</v>
      </c>
      <c r="F51" s="161"/>
      <c r="G51" s="187"/>
      <c r="H51" s="89">
        <f t="shared" si="0"/>
        <v>0</v>
      </c>
    </row>
    <row r="52" spans="1:8" ht="26.4" hidden="1" x14ac:dyDescent="0.25">
      <c r="A52" s="192"/>
      <c r="B52" s="192"/>
      <c r="C52" s="193" t="s">
        <v>45</v>
      </c>
      <c r="D52" s="278" t="s">
        <v>4908</v>
      </c>
      <c r="E52" s="17" t="s">
        <v>2269</v>
      </c>
      <c r="F52" s="161"/>
      <c r="G52" s="187"/>
      <c r="H52" s="89">
        <f t="shared" si="0"/>
        <v>0</v>
      </c>
    </row>
    <row r="53" spans="1:8" ht="26.4" hidden="1" x14ac:dyDescent="0.25">
      <c r="A53" s="192"/>
      <c r="B53" s="192"/>
      <c r="C53" s="193" t="s">
        <v>46</v>
      </c>
      <c r="D53" s="278" t="s">
        <v>4911</v>
      </c>
      <c r="E53" s="17" t="s">
        <v>2269</v>
      </c>
      <c r="F53" s="161"/>
      <c r="G53" s="187"/>
      <c r="H53" s="89">
        <f t="shared" si="0"/>
        <v>0</v>
      </c>
    </row>
    <row r="54" spans="1:8" ht="52.8" hidden="1" x14ac:dyDescent="0.25">
      <c r="A54" s="192"/>
      <c r="B54" s="192"/>
      <c r="C54" s="193" t="s">
        <v>47</v>
      </c>
      <c r="D54" s="278" t="s">
        <v>4901</v>
      </c>
      <c r="E54" s="17" t="s">
        <v>2269</v>
      </c>
      <c r="F54" s="161"/>
      <c r="G54" s="187"/>
      <c r="H54" s="89">
        <f t="shared" si="0"/>
        <v>0</v>
      </c>
    </row>
    <row r="55" spans="1:8" ht="52.8" hidden="1" x14ac:dyDescent="0.25">
      <c r="A55" s="192"/>
      <c r="B55" s="192"/>
      <c r="C55" s="193" t="s">
        <v>36</v>
      </c>
      <c r="D55" s="278" t="s">
        <v>2318</v>
      </c>
      <c r="E55" s="17" t="s">
        <v>2269</v>
      </c>
      <c r="F55" s="161"/>
      <c r="G55" s="187"/>
      <c r="H55" s="89">
        <f t="shared" si="0"/>
        <v>0</v>
      </c>
    </row>
    <row r="56" spans="1:8" ht="26.4" hidden="1" x14ac:dyDescent="0.25">
      <c r="A56" s="192"/>
      <c r="B56" s="192"/>
      <c r="C56" s="193"/>
      <c r="D56" s="296" t="s">
        <v>2306</v>
      </c>
      <c r="E56" s="17"/>
      <c r="F56" s="17"/>
      <c r="G56" s="191"/>
      <c r="H56" s="189"/>
    </row>
    <row r="57" spans="1:8" hidden="1" x14ac:dyDescent="0.25">
      <c r="A57" s="192"/>
      <c r="B57" s="192" t="s">
        <v>2311</v>
      </c>
      <c r="C57" s="193"/>
      <c r="D57" s="101" t="s">
        <v>2307</v>
      </c>
      <c r="E57" s="17"/>
      <c r="F57" s="17"/>
      <c r="G57" s="191"/>
      <c r="H57" s="189"/>
    </row>
    <row r="58" spans="1:8" ht="39.6" hidden="1" x14ac:dyDescent="0.25">
      <c r="A58" s="192"/>
      <c r="B58" s="192"/>
      <c r="C58" s="193" t="s">
        <v>37</v>
      </c>
      <c r="D58" s="283" t="s">
        <v>4912</v>
      </c>
      <c r="E58" s="17" t="s">
        <v>133</v>
      </c>
      <c r="F58" s="161"/>
      <c r="G58" s="187"/>
      <c r="H58" s="89">
        <f t="shared" ref="H58:H65" si="1">F58*G58</f>
        <v>0</v>
      </c>
    </row>
    <row r="59" spans="1:8" ht="26.4" hidden="1" x14ac:dyDescent="0.25">
      <c r="A59" s="192"/>
      <c r="B59" s="192"/>
      <c r="C59" s="193" t="s">
        <v>39</v>
      </c>
      <c r="D59" s="278" t="s">
        <v>4905</v>
      </c>
      <c r="E59" s="17" t="s">
        <v>133</v>
      </c>
      <c r="F59" s="161"/>
      <c r="G59" s="187"/>
      <c r="H59" s="89">
        <f t="shared" si="1"/>
        <v>0</v>
      </c>
    </row>
    <row r="60" spans="1:8" ht="26.4" hidden="1" x14ac:dyDescent="0.25">
      <c r="A60" s="192"/>
      <c r="B60" s="192"/>
      <c r="C60" s="193" t="s">
        <v>59</v>
      </c>
      <c r="D60" s="278" t="s">
        <v>4913</v>
      </c>
      <c r="E60" s="17" t="s">
        <v>133</v>
      </c>
      <c r="F60" s="161"/>
      <c r="G60" s="187"/>
      <c r="H60" s="89">
        <f t="shared" si="1"/>
        <v>0</v>
      </c>
    </row>
    <row r="61" spans="1:8" ht="26.4" hidden="1" x14ac:dyDescent="0.25">
      <c r="A61" s="192"/>
      <c r="B61" s="192"/>
      <c r="C61" s="193" t="s">
        <v>42</v>
      </c>
      <c r="D61" s="278" t="s">
        <v>4906</v>
      </c>
      <c r="E61" s="17" t="s">
        <v>133</v>
      </c>
      <c r="F61" s="161"/>
      <c r="G61" s="187"/>
      <c r="H61" s="89">
        <f t="shared" si="1"/>
        <v>0</v>
      </c>
    </row>
    <row r="62" spans="1:8" ht="39.6" hidden="1" x14ac:dyDescent="0.25">
      <c r="A62" s="192"/>
      <c r="B62" s="192"/>
      <c r="C62" s="193" t="s">
        <v>43</v>
      </c>
      <c r="D62" s="278" t="s">
        <v>4907</v>
      </c>
      <c r="E62" s="17" t="s">
        <v>133</v>
      </c>
      <c r="F62" s="161"/>
      <c r="G62" s="187"/>
      <c r="H62" s="89">
        <f t="shared" si="1"/>
        <v>0</v>
      </c>
    </row>
    <row r="63" spans="1:8" ht="26.4" hidden="1" x14ac:dyDescent="0.25">
      <c r="A63" s="192"/>
      <c r="B63" s="192"/>
      <c r="C63" s="193" t="s">
        <v>45</v>
      </c>
      <c r="D63" s="278" t="s">
        <v>4914</v>
      </c>
      <c r="E63" s="17" t="s">
        <v>133</v>
      </c>
      <c r="F63" s="161"/>
      <c r="G63" s="187"/>
      <c r="H63" s="89">
        <f t="shared" si="1"/>
        <v>0</v>
      </c>
    </row>
    <row r="64" spans="1:8" ht="52.8" hidden="1" x14ac:dyDescent="0.25">
      <c r="A64" s="192"/>
      <c r="B64" s="192"/>
      <c r="C64" s="193" t="s">
        <v>46</v>
      </c>
      <c r="D64" s="283" t="s">
        <v>4901</v>
      </c>
      <c r="E64" s="17" t="s">
        <v>133</v>
      </c>
      <c r="F64" s="161"/>
      <c r="G64" s="187"/>
      <c r="H64" s="89">
        <f t="shared" si="1"/>
        <v>0</v>
      </c>
    </row>
    <row r="65" spans="1:8" ht="52.8" hidden="1" x14ac:dyDescent="0.25">
      <c r="A65" s="192"/>
      <c r="B65" s="192"/>
      <c r="C65" s="193" t="s">
        <v>47</v>
      </c>
      <c r="D65" s="283" t="s">
        <v>2318</v>
      </c>
      <c r="E65" s="17" t="s">
        <v>133</v>
      </c>
      <c r="F65" s="161"/>
      <c r="G65" s="187"/>
      <c r="H65" s="89">
        <f t="shared" si="1"/>
        <v>0</v>
      </c>
    </row>
    <row r="66" spans="1:8" ht="26.4" hidden="1" x14ac:dyDescent="0.25">
      <c r="A66" s="192"/>
      <c r="B66" s="192"/>
      <c r="C66" s="193"/>
      <c r="D66" s="296" t="s">
        <v>2306</v>
      </c>
      <c r="E66" s="202"/>
      <c r="F66" s="17"/>
      <c r="G66" s="191"/>
      <c r="H66" s="189"/>
    </row>
    <row r="67" spans="1:8" ht="52.8" hidden="1" x14ac:dyDescent="0.25">
      <c r="A67" s="192" t="s">
        <v>2313</v>
      </c>
      <c r="B67" s="192"/>
      <c r="C67" s="193"/>
      <c r="D67" s="100" t="s">
        <v>4915</v>
      </c>
      <c r="E67" s="17" t="s">
        <v>133</v>
      </c>
      <c r="F67" s="161"/>
      <c r="G67" s="187"/>
      <c r="H67" s="89">
        <f>F67*G67</f>
        <v>0</v>
      </c>
    </row>
    <row r="68" spans="1:8" ht="26.4" x14ac:dyDescent="0.25">
      <c r="A68" s="192" t="s">
        <v>2314</v>
      </c>
      <c r="B68" s="192"/>
      <c r="C68" s="193"/>
      <c r="D68" s="100" t="s">
        <v>2315</v>
      </c>
      <c r="E68" s="202"/>
      <c r="F68" s="17"/>
      <c r="G68" s="191"/>
      <c r="H68" s="189"/>
    </row>
    <row r="69" spans="1:8" ht="52.8" x14ac:dyDescent="0.25">
      <c r="A69" s="192"/>
      <c r="B69" s="192" t="s">
        <v>2316</v>
      </c>
      <c r="C69" s="193"/>
      <c r="D69" s="278" t="s">
        <v>6572</v>
      </c>
      <c r="E69" s="17" t="s">
        <v>2269</v>
      </c>
      <c r="F69" s="161"/>
      <c r="G69" s="187"/>
      <c r="H69" s="89">
        <f>F69*G69</f>
        <v>0</v>
      </c>
    </row>
    <row r="70" spans="1:8" ht="52.8" hidden="1" x14ac:dyDescent="0.25">
      <c r="A70" s="192"/>
      <c r="B70" s="192" t="s">
        <v>2317</v>
      </c>
      <c r="C70" s="193"/>
      <c r="D70" s="278" t="s">
        <v>4916</v>
      </c>
      <c r="E70" s="17" t="s">
        <v>133</v>
      </c>
      <c r="F70" s="161"/>
      <c r="G70" s="187"/>
      <c r="H70" s="89">
        <f>F70*G70</f>
        <v>0</v>
      </c>
    </row>
    <row r="71" spans="1:8" hidden="1" x14ac:dyDescent="0.25">
      <c r="A71" s="192" t="s">
        <v>2319</v>
      </c>
      <c r="B71" s="192"/>
      <c r="C71" s="193"/>
      <c r="D71" s="100" t="s">
        <v>2320</v>
      </c>
      <c r="E71" s="202"/>
      <c r="F71" s="17"/>
      <c r="G71" s="191"/>
      <c r="H71" s="189"/>
    </row>
    <row r="72" spans="1:8" ht="52.8" hidden="1" x14ac:dyDescent="0.25">
      <c r="A72" s="192"/>
      <c r="B72" s="192" t="s">
        <v>2321</v>
      </c>
      <c r="C72" s="193"/>
      <c r="D72" s="278" t="s">
        <v>4917</v>
      </c>
      <c r="E72" s="17" t="s">
        <v>133</v>
      </c>
      <c r="F72" s="161"/>
      <c r="G72" s="187"/>
      <c r="H72" s="89">
        <f>F72*G72</f>
        <v>0</v>
      </c>
    </row>
    <row r="73" spans="1:8" ht="66" hidden="1" x14ac:dyDescent="0.25">
      <c r="A73" s="192"/>
      <c r="B73" s="192" t="s">
        <v>2322</v>
      </c>
      <c r="C73" s="193"/>
      <c r="D73" s="278" t="s">
        <v>4918</v>
      </c>
      <c r="E73" s="17" t="s">
        <v>133</v>
      </c>
      <c r="F73" s="161"/>
      <c r="G73" s="187"/>
      <c r="H73" s="89">
        <f>F73*G73</f>
        <v>0</v>
      </c>
    </row>
    <row r="74" spans="1:8" ht="26.4" hidden="1" x14ac:dyDescent="0.25">
      <c r="A74" s="192" t="s">
        <v>5432</v>
      </c>
      <c r="B74" s="192"/>
      <c r="C74" s="193"/>
      <c r="D74" s="291" t="s">
        <v>4919</v>
      </c>
      <c r="E74" s="17"/>
      <c r="F74" s="17"/>
      <c r="G74" s="191"/>
      <c r="H74" s="189"/>
    </row>
    <row r="75" spans="1:8" ht="15.6" hidden="1" x14ac:dyDescent="0.25">
      <c r="A75" s="192"/>
      <c r="B75" s="192" t="s">
        <v>2323</v>
      </c>
      <c r="C75" s="193"/>
      <c r="D75" s="101" t="s">
        <v>2325</v>
      </c>
      <c r="E75" s="17" t="s">
        <v>2269</v>
      </c>
      <c r="F75" s="161"/>
      <c r="G75" s="187"/>
      <c r="H75" s="89">
        <f>F75*G75</f>
        <v>0</v>
      </c>
    </row>
    <row r="76" spans="1:8" ht="15.6" hidden="1" x14ac:dyDescent="0.25">
      <c r="A76" s="192"/>
      <c r="B76" s="192" t="s">
        <v>2324</v>
      </c>
      <c r="C76" s="193"/>
      <c r="D76" s="101" t="s">
        <v>2326</v>
      </c>
      <c r="E76" s="17" t="s">
        <v>2269</v>
      </c>
      <c r="F76" s="161"/>
      <c r="G76" s="187"/>
      <c r="H76" s="89">
        <f>F76*G76</f>
        <v>0</v>
      </c>
    </row>
    <row r="77" spans="1:8" x14ac:dyDescent="0.25">
      <c r="A77" s="192" t="s">
        <v>2327</v>
      </c>
      <c r="B77" s="192"/>
      <c r="C77" s="193"/>
      <c r="D77" s="100" t="s">
        <v>2328</v>
      </c>
      <c r="E77" s="17"/>
      <c r="F77" s="17"/>
      <c r="G77" s="191"/>
      <c r="H77" s="189"/>
    </row>
    <row r="78" spans="1:8" x14ac:dyDescent="0.25">
      <c r="A78" s="192"/>
      <c r="B78" s="192" t="s">
        <v>2329</v>
      </c>
      <c r="C78" s="193"/>
      <c r="D78" s="278" t="s">
        <v>6573</v>
      </c>
      <c r="E78" s="17" t="s">
        <v>133</v>
      </c>
      <c r="F78" s="161"/>
      <c r="G78" s="187"/>
      <c r="H78" s="89">
        <f t="shared" ref="H78:H83" si="2">F78*G78</f>
        <v>0</v>
      </c>
    </row>
    <row r="79" spans="1:8" x14ac:dyDescent="0.25">
      <c r="A79" s="192"/>
      <c r="B79" s="192" t="s">
        <v>2330</v>
      </c>
      <c r="C79" s="193"/>
      <c r="D79" s="278" t="s">
        <v>2335</v>
      </c>
      <c r="E79" s="17" t="s">
        <v>133</v>
      </c>
      <c r="F79" s="161"/>
      <c r="G79" s="187"/>
      <c r="H79" s="89">
        <f t="shared" si="2"/>
        <v>0</v>
      </c>
    </row>
    <row r="80" spans="1:8" x14ac:dyDescent="0.25">
      <c r="A80" s="192"/>
      <c r="B80" s="192" t="s">
        <v>2331</v>
      </c>
      <c r="C80" s="193"/>
      <c r="D80" s="278" t="s">
        <v>5740</v>
      </c>
      <c r="E80" s="17" t="s">
        <v>133</v>
      </c>
      <c r="F80" s="161"/>
      <c r="G80" s="187"/>
      <c r="H80" s="89">
        <f t="shared" si="2"/>
        <v>0</v>
      </c>
    </row>
    <row r="81" spans="1:8" hidden="1" x14ac:dyDescent="0.25">
      <c r="A81" s="192"/>
      <c r="B81" s="192" t="s">
        <v>2332</v>
      </c>
      <c r="C81" s="193"/>
      <c r="D81" s="278" t="s">
        <v>4920</v>
      </c>
      <c r="E81" s="17" t="s">
        <v>133</v>
      </c>
      <c r="F81" s="161"/>
      <c r="G81" s="187"/>
      <c r="H81" s="89">
        <f t="shared" si="2"/>
        <v>0</v>
      </c>
    </row>
    <row r="82" spans="1:8" hidden="1" x14ac:dyDescent="0.25">
      <c r="A82" s="192"/>
      <c r="B82" s="192" t="s">
        <v>2333</v>
      </c>
      <c r="C82" s="193"/>
      <c r="D82" s="278" t="s">
        <v>2336</v>
      </c>
      <c r="E82" s="17" t="s">
        <v>133</v>
      </c>
      <c r="F82" s="161"/>
      <c r="G82" s="187"/>
      <c r="H82" s="89">
        <f t="shared" si="2"/>
        <v>0</v>
      </c>
    </row>
    <row r="83" spans="1:8" ht="26.4" x14ac:dyDescent="0.25">
      <c r="A83" s="192"/>
      <c r="B83" s="192" t="s">
        <v>2334</v>
      </c>
      <c r="C83" s="193"/>
      <c r="D83" s="278" t="s">
        <v>5739</v>
      </c>
      <c r="E83" s="17" t="s">
        <v>133</v>
      </c>
      <c r="F83" s="161"/>
      <c r="G83" s="187"/>
      <c r="H83" s="89">
        <f t="shared" si="2"/>
        <v>0</v>
      </c>
    </row>
    <row r="84" spans="1:8" ht="26.4" hidden="1" x14ac:dyDescent="0.25">
      <c r="A84" s="192" t="s">
        <v>2337</v>
      </c>
      <c r="B84" s="192"/>
      <c r="C84" s="193"/>
      <c r="D84" s="285" t="s">
        <v>4921</v>
      </c>
      <c r="E84" s="17"/>
      <c r="F84" s="17"/>
      <c r="G84" s="191"/>
      <c r="H84" s="189"/>
    </row>
    <row r="85" spans="1:8" ht="15.6" hidden="1" x14ac:dyDescent="0.25">
      <c r="A85" s="192"/>
      <c r="B85" s="192" t="s">
        <v>2338</v>
      </c>
      <c r="C85" s="193"/>
      <c r="D85" s="278" t="s">
        <v>2312</v>
      </c>
      <c r="E85" s="17" t="s">
        <v>2269</v>
      </c>
      <c r="F85" s="161"/>
      <c r="G85" s="187"/>
      <c r="H85" s="89">
        <f>F85*G85</f>
        <v>0</v>
      </c>
    </row>
    <row r="86" spans="1:8" hidden="1" x14ac:dyDescent="0.25">
      <c r="A86" s="192"/>
      <c r="B86" s="192" t="s">
        <v>2339</v>
      </c>
      <c r="C86" s="193"/>
      <c r="D86" s="278" t="s">
        <v>2340</v>
      </c>
      <c r="E86" s="17" t="s">
        <v>133</v>
      </c>
      <c r="F86" s="161"/>
      <c r="G86" s="187"/>
      <c r="H86" s="89">
        <f>F86*G86</f>
        <v>0</v>
      </c>
    </row>
    <row r="87" spans="1:8" ht="15.6" hidden="1" x14ac:dyDescent="0.25">
      <c r="A87" s="192" t="s">
        <v>2341</v>
      </c>
      <c r="B87" s="192"/>
      <c r="C87" s="193"/>
      <c r="D87" s="278" t="s">
        <v>4923</v>
      </c>
      <c r="E87" s="17" t="s">
        <v>2269</v>
      </c>
      <c r="F87" s="161"/>
      <c r="G87" s="187"/>
      <c r="H87" s="89">
        <f>F87*G87</f>
        <v>0</v>
      </c>
    </row>
    <row r="88" spans="1:8" x14ac:dyDescent="0.25">
      <c r="A88" s="192" t="s">
        <v>2342</v>
      </c>
      <c r="B88" s="111"/>
      <c r="C88" s="193"/>
      <c r="D88" s="285" t="s">
        <v>4924</v>
      </c>
      <c r="E88" s="17"/>
      <c r="F88" s="17"/>
      <c r="G88" s="191"/>
      <c r="H88" s="189"/>
    </row>
    <row r="89" spans="1:8" x14ac:dyDescent="0.25">
      <c r="A89" s="192"/>
      <c r="B89" s="192" t="s">
        <v>2343</v>
      </c>
      <c r="C89" s="193"/>
      <c r="D89" s="278" t="s">
        <v>4425</v>
      </c>
      <c r="E89" s="120" t="s">
        <v>429</v>
      </c>
      <c r="F89" s="161"/>
      <c r="G89" s="187"/>
      <c r="H89" s="89">
        <f>F89*G89</f>
        <v>0</v>
      </c>
    </row>
    <row r="90" spans="1:8" hidden="1" x14ac:dyDescent="0.25">
      <c r="A90" s="192"/>
      <c r="B90" s="192" t="s">
        <v>2344</v>
      </c>
      <c r="C90" s="193"/>
      <c r="D90" s="278" t="s">
        <v>4426</v>
      </c>
      <c r="E90" s="120" t="s">
        <v>429</v>
      </c>
      <c r="F90" s="161"/>
      <c r="G90" s="187"/>
      <c r="H90" s="89">
        <f>F90*G90</f>
        <v>0</v>
      </c>
    </row>
    <row r="91" spans="1:8" ht="26.4" hidden="1" x14ac:dyDescent="0.25">
      <c r="A91" s="192" t="s">
        <v>2345</v>
      </c>
      <c r="B91" s="192"/>
      <c r="C91" s="193"/>
      <c r="D91" s="285" t="s">
        <v>2346</v>
      </c>
      <c r="E91" s="17"/>
      <c r="F91" s="17"/>
      <c r="G91" s="191"/>
      <c r="H91" s="189"/>
    </row>
    <row r="92" spans="1:8" ht="52.8" hidden="1" x14ac:dyDescent="0.25">
      <c r="A92" s="192"/>
      <c r="B92" s="192" t="s">
        <v>2347</v>
      </c>
      <c r="C92" s="193"/>
      <c r="D92" s="278" t="s">
        <v>4922</v>
      </c>
      <c r="E92" s="17" t="s">
        <v>429</v>
      </c>
      <c r="F92" s="161"/>
      <c r="G92" s="187"/>
      <c r="H92" s="89">
        <f>F92*G92</f>
        <v>0</v>
      </c>
    </row>
    <row r="93" spans="1:8" ht="26.4" hidden="1" x14ac:dyDescent="0.25">
      <c r="A93" s="192"/>
      <c r="B93" s="192" t="s">
        <v>2348</v>
      </c>
      <c r="C93" s="193"/>
      <c r="D93" s="101" t="s">
        <v>2349</v>
      </c>
      <c r="E93" s="17" t="s">
        <v>2350</v>
      </c>
      <c r="F93" s="161"/>
      <c r="G93" s="187"/>
      <c r="H93" s="89">
        <f>F93*G93</f>
        <v>0</v>
      </c>
    </row>
    <row r="94" spans="1:8" ht="26.4" hidden="1" x14ac:dyDescent="0.25">
      <c r="A94" s="192" t="s">
        <v>2351</v>
      </c>
      <c r="B94" s="192"/>
      <c r="C94" s="193"/>
      <c r="D94" s="100" t="s">
        <v>2352</v>
      </c>
      <c r="E94" s="17"/>
      <c r="F94" s="17"/>
      <c r="G94" s="191"/>
      <c r="H94" s="189"/>
    </row>
    <row r="95" spans="1:8" ht="26.4" hidden="1" x14ac:dyDescent="0.25">
      <c r="A95" s="192"/>
      <c r="B95" s="192" t="s">
        <v>2353</v>
      </c>
      <c r="C95" s="193"/>
      <c r="D95" s="101" t="s">
        <v>2356</v>
      </c>
      <c r="E95" s="17" t="s">
        <v>429</v>
      </c>
      <c r="F95" s="161"/>
      <c r="G95" s="187"/>
      <c r="H95" s="89">
        <f>F95*G95</f>
        <v>0</v>
      </c>
    </row>
    <row r="96" spans="1:8" ht="26.4" hidden="1" x14ac:dyDescent="0.25">
      <c r="A96" s="192"/>
      <c r="B96" s="192" t="s">
        <v>2354</v>
      </c>
      <c r="C96" s="193"/>
      <c r="D96" s="101" t="s">
        <v>2357</v>
      </c>
      <c r="E96" s="17" t="s">
        <v>124</v>
      </c>
      <c r="F96" s="161"/>
      <c r="G96" s="187"/>
      <c r="H96" s="89">
        <f>F96*G96</f>
        <v>0</v>
      </c>
    </row>
    <row r="97" spans="1:8" ht="15.6" hidden="1" x14ac:dyDescent="0.25">
      <c r="A97" s="192"/>
      <c r="B97" s="192" t="s">
        <v>2355</v>
      </c>
      <c r="C97" s="193"/>
      <c r="D97" s="101" t="s">
        <v>2358</v>
      </c>
      <c r="E97" s="17" t="s">
        <v>2269</v>
      </c>
      <c r="F97" s="161"/>
      <c r="G97" s="187"/>
      <c r="H97" s="89">
        <f>F97*G97</f>
        <v>0</v>
      </c>
    </row>
    <row r="98" spans="1:8" ht="26.4" hidden="1" x14ac:dyDescent="0.25">
      <c r="A98" s="192" t="s">
        <v>2359</v>
      </c>
      <c r="B98" s="192"/>
      <c r="C98" s="193"/>
      <c r="D98" s="100" t="s">
        <v>2360</v>
      </c>
      <c r="E98" s="17"/>
      <c r="F98" s="17"/>
      <c r="G98" s="191"/>
      <c r="H98" s="189"/>
    </row>
    <row r="99" spans="1:8" ht="16.95" hidden="1" customHeight="1" x14ac:dyDescent="0.25">
      <c r="A99" s="192"/>
      <c r="B99" s="192" t="s">
        <v>2361</v>
      </c>
      <c r="C99" s="193"/>
      <c r="D99" s="101" t="s">
        <v>2363</v>
      </c>
      <c r="E99" s="17" t="s">
        <v>33</v>
      </c>
      <c r="F99" s="17" t="s">
        <v>4220</v>
      </c>
      <c r="G99" s="17" t="s">
        <v>4221</v>
      </c>
      <c r="H99" s="89"/>
    </row>
    <row r="100" spans="1:8" ht="26.4" hidden="1" x14ac:dyDescent="0.25">
      <c r="A100" s="192"/>
      <c r="B100" s="192" t="s">
        <v>2362</v>
      </c>
      <c r="C100" s="193"/>
      <c r="D100" s="278" t="s">
        <v>4925</v>
      </c>
      <c r="E100" s="17" t="s">
        <v>2269</v>
      </c>
      <c r="F100" s="161"/>
      <c r="G100" s="187"/>
      <c r="H100" s="89">
        <f>F100*G100</f>
        <v>0</v>
      </c>
    </row>
    <row r="101" spans="1:8" x14ac:dyDescent="0.25">
      <c r="A101" s="192"/>
      <c r="B101" s="192"/>
      <c r="C101" s="193"/>
      <c r="D101" s="150"/>
      <c r="E101" s="17"/>
      <c r="F101" s="17"/>
      <c r="G101" s="17"/>
      <c r="H101" s="189"/>
    </row>
    <row r="102" spans="1:8" x14ac:dyDescent="0.25">
      <c r="A102" s="192"/>
      <c r="B102" s="192"/>
      <c r="C102" s="193"/>
      <c r="D102" s="157"/>
      <c r="E102" s="17"/>
      <c r="F102" s="17"/>
      <c r="G102" s="17"/>
      <c r="H102" s="189"/>
    </row>
    <row r="103" spans="1:8" x14ac:dyDescent="0.25">
      <c r="A103" s="64"/>
      <c r="B103" s="64"/>
      <c r="C103" s="161"/>
      <c r="D103" s="60"/>
      <c r="E103" s="17"/>
      <c r="F103" s="17"/>
      <c r="G103" s="17"/>
      <c r="H103" s="189"/>
    </row>
    <row r="104" spans="1:8" x14ac:dyDescent="0.25">
      <c r="A104" s="168" t="s">
        <v>34</v>
      </c>
      <c r="B104" s="168"/>
      <c r="C104" s="168"/>
      <c r="D104" s="168"/>
      <c r="E104" s="179"/>
      <c r="F104" s="185"/>
      <c r="G104" s="185"/>
      <c r="H104" s="174">
        <f>SUM(H5:H103)</f>
        <v>0</v>
      </c>
    </row>
    <row r="1048380" spans="5:5" x14ac:dyDescent="0.25">
      <c r="E104838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64B6D-68E3-4503-9F14-5BD8162531DD}">
  <sheetPr>
    <tabColor theme="9" tint="0.79998168889431442"/>
  </sheetPr>
  <dimension ref="A1:H1048299"/>
  <sheetViews>
    <sheetView zoomScaleNormal="100" workbookViewId="0">
      <selection activeCell="G14" sqref="G14"/>
    </sheetView>
  </sheetViews>
  <sheetFormatPr defaultRowHeight="13.2" x14ac:dyDescent="0.25"/>
  <cols>
    <col min="1" max="1" width="9.66406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03" width="9.109375" style="12"/>
    <col min="204" max="204" width="9.33203125" style="12" customWidth="1"/>
    <col min="205" max="205" width="6.6640625" style="12" customWidth="1"/>
    <col min="206" max="206" width="40.6640625" style="12" customWidth="1"/>
    <col min="207" max="210" width="9.33203125" style="12" customWidth="1"/>
    <col min="211" max="459" width="9.109375" style="12"/>
    <col min="460" max="460" width="9.33203125" style="12" customWidth="1"/>
    <col min="461" max="461" width="6.6640625" style="12" customWidth="1"/>
    <col min="462" max="462" width="40.6640625" style="12" customWidth="1"/>
    <col min="463" max="466" width="9.33203125" style="12" customWidth="1"/>
    <col min="467" max="715" width="9.109375" style="12"/>
    <col min="716" max="716" width="9.33203125" style="12" customWidth="1"/>
    <col min="717" max="717" width="6.6640625" style="12" customWidth="1"/>
    <col min="718" max="718" width="40.6640625" style="12" customWidth="1"/>
    <col min="719" max="722" width="9.33203125" style="12" customWidth="1"/>
    <col min="723" max="971" width="9.109375" style="12"/>
    <col min="972" max="972" width="9.33203125" style="12" customWidth="1"/>
    <col min="973" max="973" width="6.6640625" style="12" customWidth="1"/>
    <col min="974" max="974" width="40.6640625" style="12" customWidth="1"/>
    <col min="975" max="978" width="9.33203125" style="12" customWidth="1"/>
    <col min="979" max="1227" width="9.109375" style="12"/>
    <col min="1228" max="1228" width="9.33203125" style="12" customWidth="1"/>
    <col min="1229" max="1229" width="6.6640625" style="12" customWidth="1"/>
    <col min="1230" max="1230" width="40.6640625" style="12" customWidth="1"/>
    <col min="1231" max="1234" width="9.33203125" style="12" customWidth="1"/>
    <col min="1235" max="1483" width="9.109375" style="12"/>
    <col min="1484" max="1484" width="9.33203125" style="12" customWidth="1"/>
    <col min="1485" max="1485" width="6.6640625" style="12" customWidth="1"/>
    <col min="1486" max="1486" width="40.6640625" style="12" customWidth="1"/>
    <col min="1487" max="1490" width="9.33203125" style="12" customWidth="1"/>
    <col min="1491" max="1739" width="9.109375" style="12"/>
    <col min="1740" max="1740" width="9.33203125" style="12" customWidth="1"/>
    <col min="1741" max="1741" width="6.6640625" style="12" customWidth="1"/>
    <col min="1742" max="1742" width="40.6640625" style="12" customWidth="1"/>
    <col min="1743" max="1746" width="9.33203125" style="12" customWidth="1"/>
    <col min="1747" max="1995" width="9.109375" style="12"/>
    <col min="1996" max="1996" width="9.33203125" style="12" customWidth="1"/>
    <col min="1997" max="1997" width="6.6640625" style="12" customWidth="1"/>
    <col min="1998" max="1998" width="40.6640625" style="12" customWidth="1"/>
    <col min="1999" max="2002" width="9.33203125" style="12" customWidth="1"/>
    <col min="2003" max="2251" width="9.109375" style="12"/>
    <col min="2252" max="2252" width="9.33203125" style="12" customWidth="1"/>
    <col min="2253" max="2253" width="6.6640625" style="12" customWidth="1"/>
    <col min="2254" max="2254" width="40.6640625" style="12" customWidth="1"/>
    <col min="2255" max="2258" width="9.33203125" style="12" customWidth="1"/>
    <col min="2259" max="2507" width="9.109375" style="12"/>
    <col min="2508" max="2508" width="9.33203125" style="12" customWidth="1"/>
    <col min="2509" max="2509" width="6.6640625" style="12" customWidth="1"/>
    <col min="2510" max="2510" width="40.6640625" style="12" customWidth="1"/>
    <col min="2511" max="2514" width="9.33203125" style="12" customWidth="1"/>
    <col min="2515" max="2763" width="9.109375" style="12"/>
    <col min="2764" max="2764" width="9.33203125" style="12" customWidth="1"/>
    <col min="2765" max="2765" width="6.6640625" style="12" customWidth="1"/>
    <col min="2766" max="2766" width="40.6640625" style="12" customWidth="1"/>
    <col min="2767" max="2770" width="9.33203125" style="12" customWidth="1"/>
    <col min="2771" max="3019" width="9.109375" style="12"/>
    <col min="3020" max="3020" width="9.33203125" style="12" customWidth="1"/>
    <col min="3021" max="3021" width="6.6640625" style="12" customWidth="1"/>
    <col min="3022" max="3022" width="40.6640625" style="12" customWidth="1"/>
    <col min="3023" max="3026" width="9.33203125" style="12" customWidth="1"/>
    <col min="3027" max="3275" width="9.109375" style="12"/>
    <col min="3276" max="3276" width="9.33203125" style="12" customWidth="1"/>
    <col min="3277" max="3277" width="6.6640625" style="12" customWidth="1"/>
    <col min="3278" max="3278" width="40.6640625" style="12" customWidth="1"/>
    <col min="3279" max="3282" width="9.33203125" style="12" customWidth="1"/>
    <col min="3283" max="3531" width="9.109375" style="12"/>
    <col min="3532" max="3532" width="9.33203125" style="12" customWidth="1"/>
    <col min="3533" max="3533" width="6.6640625" style="12" customWidth="1"/>
    <col min="3534" max="3534" width="40.6640625" style="12" customWidth="1"/>
    <col min="3535" max="3538" width="9.33203125" style="12" customWidth="1"/>
    <col min="3539" max="3787" width="9.109375" style="12"/>
    <col min="3788" max="3788" width="9.33203125" style="12" customWidth="1"/>
    <col min="3789" max="3789" width="6.6640625" style="12" customWidth="1"/>
    <col min="3790" max="3790" width="40.6640625" style="12" customWidth="1"/>
    <col min="3791" max="3794" width="9.33203125" style="12" customWidth="1"/>
    <col min="3795" max="4043" width="9.109375" style="12"/>
    <col min="4044" max="4044" width="9.33203125" style="12" customWidth="1"/>
    <col min="4045" max="4045" width="6.6640625" style="12" customWidth="1"/>
    <col min="4046" max="4046" width="40.6640625" style="12" customWidth="1"/>
    <col min="4047" max="4050" width="9.33203125" style="12" customWidth="1"/>
    <col min="4051" max="4299" width="9.109375" style="12"/>
    <col min="4300" max="4300" width="9.33203125" style="12" customWidth="1"/>
    <col min="4301" max="4301" width="6.6640625" style="12" customWidth="1"/>
    <col min="4302" max="4302" width="40.6640625" style="12" customWidth="1"/>
    <col min="4303" max="4306" width="9.33203125" style="12" customWidth="1"/>
    <col min="4307" max="4555" width="9.109375" style="12"/>
    <col min="4556" max="4556" width="9.33203125" style="12" customWidth="1"/>
    <col min="4557" max="4557" width="6.6640625" style="12" customWidth="1"/>
    <col min="4558" max="4558" width="40.6640625" style="12" customWidth="1"/>
    <col min="4559" max="4562" width="9.33203125" style="12" customWidth="1"/>
    <col min="4563" max="4811" width="9.109375" style="12"/>
    <col min="4812" max="4812" width="9.33203125" style="12" customWidth="1"/>
    <col min="4813" max="4813" width="6.6640625" style="12" customWidth="1"/>
    <col min="4814" max="4814" width="40.6640625" style="12" customWidth="1"/>
    <col min="4815" max="4818" width="9.33203125" style="12" customWidth="1"/>
    <col min="4819" max="5067" width="9.109375" style="12"/>
    <col min="5068" max="5068" width="9.33203125" style="12" customWidth="1"/>
    <col min="5069" max="5069" width="6.6640625" style="12" customWidth="1"/>
    <col min="5070" max="5070" width="40.6640625" style="12" customWidth="1"/>
    <col min="5071" max="5074" width="9.33203125" style="12" customWidth="1"/>
    <col min="5075" max="5323" width="9.109375" style="12"/>
    <col min="5324" max="5324" width="9.33203125" style="12" customWidth="1"/>
    <col min="5325" max="5325" width="6.6640625" style="12" customWidth="1"/>
    <col min="5326" max="5326" width="40.6640625" style="12" customWidth="1"/>
    <col min="5327" max="5330" width="9.33203125" style="12" customWidth="1"/>
    <col min="5331" max="5579" width="9.109375" style="12"/>
    <col min="5580" max="5580" width="9.33203125" style="12" customWidth="1"/>
    <col min="5581" max="5581" width="6.6640625" style="12" customWidth="1"/>
    <col min="5582" max="5582" width="40.6640625" style="12" customWidth="1"/>
    <col min="5583" max="5586" width="9.33203125" style="12" customWidth="1"/>
    <col min="5587" max="5835" width="9.109375" style="12"/>
    <col min="5836" max="5836" width="9.33203125" style="12" customWidth="1"/>
    <col min="5837" max="5837" width="6.6640625" style="12" customWidth="1"/>
    <col min="5838" max="5838" width="40.6640625" style="12" customWidth="1"/>
    <col min="5839" max="5842" width="9.33203125" style="12" customWidth="1"/>
    <col min="5843" max="6091" width="9.109375" style="12"/>
    <col min="6092" max="6092" width="9.33203125" style="12" customWidth="1"/>
    <col min="6093" max="6093" width="6.6640625" style="12" customWidth="1"/>
    <col min="6094" max="6094" width="40.6640625" style="12" customWidth="1"/>
    <col min="6095" max="6098" width="9.33203125" style="12" customWidth="1"/>
    <col min="6099" max="6347" width="9.109375" style="12"/>
    <col min="6348" max="6348" width="9.33203125" style="12" customWidth="1"/>
    <col min="6349" max="6349" width="6.6640625" style="12" customWidth="1"/>
    <col min="6350" max="6350" width="40.6640625" style="12" customWidth="1"/>
    <col min="6351" max="6354" width="9.33203125" style="12" customWidth="1"/>
    <col min="6355" max="6603" width="9.109375" style="12"/>
    <col min="6604" max="6604" width="9.33203125" style="12" customWidth="1"/>
    <col min="6605" max="6605" width="6.6640625" style="12" customWidth="1"/>
    <col min="6606" max="6606" width="40.6640625" style="12" customWidth="1"/>
    <col min="6607" max="6610" width="9.33203125" style="12" customWidth="1"/>
    <col min="6611" max="6859" width="9.109375" style="12"/>
    <col min="6860" max="6860" width="9.33203125" style="12" customWidth="1"/>
    <col min="6861" max="6861" width="6.6640625" style="12" customWidth="1"/>
    <col min="6862" max="6862" width="40.6640625" style="12" customWidth="1"/>
    <col min="6863" max="6866" width="9.33203125" style="12" customWidth="1"/>
    <col min="6867" max="7115" width="9.109375" style="12"/>
    <col min="7116" max="7116" width="9.33203125" style="12" customWidth="1"/>
    <col min="7117" max="7117" width="6.6640625" style="12" customWidth="1"/>
    <col min="7118" max="7118" width="40.6640625" style="12" customWidth="1"/>
    <col min="7119" max="7122" width="9.33203125" style="12" customWidth="1"/>
    <col min="7123" max="7371" width="9.109375" style="12"/>
    <col min="7372" max="7372" width="9.33203125" style="12" customWidth="1"/>
    <col min="7373" max="7373" width="6.6640625" style="12" customWidth="1"/>
    <col min="7374" max="7374" width="40.6640625" style="12" customWidth="1"/>
    <col min="7375" max="7378" width="9.33203125" style="12" customWidth="1"/>
    <col min="7379" max="7627" width="9.109375" style="12"/>
    <col min="7628" max="7628" width="9.33203125" style="12" customWidth="1"/>
    <col min="7629" max="7629" width="6.6640625" style="12" customWidth="1"/>
    <col min="7630" max="7630" width="40.6640625" style="12" customWidth="1"/>
    <col min="7631" max="7634" width="9.33203125" style="12" customWidth="1"/>
    <col min="7635" max="7883" width="9.109375" style="12"/>
    <col min="7884" max="7884" width="9.33203125" style="12" customWidth="1"/>
    <col min="7885" max="7885" width="6.6640625" style="12" customWidth="1"/>
    <col min="7886" max="7886" width="40.6640625" style="12" customWidth="1"/>
    <col min="7887" max="7890" width="9.33203125" style="12" customWidth="1"/>
    <col min="7891" max="8139" width="9.109375" style="12"/>
    <col min="8140" max="8140" width="9.33203125" style="12" customWidth="1"/>
    <col min="8141" max="8141" width="6.6640625" style="12" customWidth="1"/>
    <col min="8142" max="8142" width="40.6640625" style="12" customWidth="1"/>
    <col min="8143" max="8146" width="9.33203125" style="12" customWidth="1"/>
    <col min="8147" max="8395" width="9.109375" style="12"/>
    <col min="8396" max="8396" width="9.33203125" style="12" customWidth="1"/>
    <col min="8397" max="8397" width="6.6640625" style="12" customWidth="1"/>
    <col min="8398" max="8398" width="40.6640625" style="12" customWidth="1"/>
    <col min="8399" max="8402" width="9.33203125" style="12" customWidth="1"/>
    <col min="8403" max="8651" width="9.109375" style="12"/>
    <col min="8652" max="8652" width="9.33203125" style="12" customWidth="1"/>
    <col min="8653" max="8653" width="6.6640625" style="12" customWidth="1"/>
    <col min="8654" max="8654" width="40.6640625" style="12" customWidth="1"/>
    <col min="8655" max="8658" width="9.33203125" style="12" customWidth="1"/>
    <col min="8659" max="8907" width="9.109375" style="12"/>
    <col min="8908" max="8908" width="9.33203125" style="12" customWidth="1"/>
    <col min="8909" max="8909" width="6.6640625" style="12" customWidth="1"/>
    <col min="8910" max="8910" width="40.6640625" style="12" customWidth="1"/>
    <col min="8911" max="8914" width="9.33203125" style="12" customWidth="1"/>
    <col min="8915" max="9163" width="9.109375" style="12"/>
    <col min="9164" max="9164" width="9.33203125" style="12" customWidth="1"/>
    <col min="9165" max="9165" width="6.6640625" style="12" customWidth="1"/>
    <col min="9166" max="9166" width="40.6640625" style="12" customWidth="1"/>
    <col min="9167" max="9170" width="9.33203125" style="12" customWidth="1"/>
    <col min="9171" max="9419" width="9.109375" style="12"/>
    <col min="9420" max="9420" width="9.33203125" style="12" customWidth="1"/>
    <col min="9421" max="9421" width="6.6640625" style="12" customWidth="1"/>
    <col min="9422" max="9422" width="40.6640625" style="12" customWidth="1"/>
    <col min="9423" max="9426" width="9.33203125" style="12" customWidth="1"/>
    <col min="9427" max="9675" width="9.109375" style="12"/>
    <col min="9676" max="9676" width="9.33203125" style="12" customWidth="1"/>
    <col min="9677" max="9677" width="6.6640625" style="12" customWidth="1"/>
    <col min="9678" max="9678" width="40.6640625" style="12" customWidth="1"/>
    <col min="9679" max="9682" width="9.33203125" style="12" customWidth="1"/>
    <col min="9683" max="9931" width="9.109375" style="12"/>
    <col min="9932" max="9932" width="9.33203125" style="12" customWidth="1"/>
    <col min="9933" max="9933" width="6.6640625" style="12" customWidth="1"/>
    <col min="9934" max="9934" width="40.6640625" style="12" customWidth="1"/>
    <col min="9935" max="9938" width="9.33203125" style="12" customWidth="1"/>
    <col min="9939" max="10187" width="9.109375" style="12"/>
    <col min="10188" max="10188" width="9.33203125" style="12" customWidth="1"/>
    <col min="10189" max="10189" width="6.6640625" style="12" customWidth="1"/>
    <col min="10190" max="10190" width="40.6640625" style="12" customWidth="1"/>
    <col min="10191" max="10194" width="9.33203125" style="12" customWidth="1"/>
    <col min="10195" max="10443" width="9.109375" style="12"/>
    <col min="10444" max="10444" width="9.33203125" style="12" customWidth="1"/>
    <col min="10445" max="10445" width="6.6640625" style="12" customWidth="1"/>
    <col min="10446" max="10446" width="40.6640625" style="12" customWidth="1"/>
    <col min="10447" max="10450" width="9.33203125" style="12" customWidth="1"/>
    <col min="10451" max="10699" width="9.109375" style="12"/>
    <col min="10700" max="10700" width="9.33203125" style="12" customWidth="1"/>
    <col min="10701" max="10701" width="6.6640625" style="12" customWidth="1"/>
    <col min="10702" max="10702" width="40.6640625" style="12" customWidth="1"/>
    <col min="10703" max="10706" width="9.33203125" style="12" customWidth="1"/>
    <col min="10707" max="10955" width="9.109375" style="12"/>
    <col min="10956" max="10956" width="9.33203125" style="12" customWidth="1"/>
    <col min="10957" max="10957" width="6.6640625" style="12" customWidth="1"/>
    <col min="10958" max="10958" width="40.6640625" style="12" customWidth="1"/>
    <col min="10959" max="10962" width="9.33203125" style="12" customWidth="1"/>
    <col min="10963" max="11211" width="9.109375" style="12"/>
    <col min="11212" max="11212" width="9.33203125" style="12" customWidth="1"/>
    <col min="11213" max="11213" width="6.6640625" style="12" customWidth="1"/>
    <col min="11214" max="11214" width="40.6640625" style="12" customWidth="1"/>
    <col min="11215" max="11218" width="9.33203125" style="12" customWidth="1"/>
    <col min="11219" max="11467" width="9.109375" style="12"/>
    <col min="11468" max="11468" width="9.33203125" style="12" customWidth="1"/>
    <col min="11469" max="11469" width="6.6640625" style="12" customWidth="1"/>
    <col min="11470" max="11470" width="40.6640625" style="12" customWidth="1"/>
    <col min="11471" max="11474" width="9.33203125" style="12" customWidth="1"/>
    <col min="11475" max="11723" width="9.109375" style="12"/>
    <col min="11724" max="11724" width="9.33203125" style="12" customWidth="1"/>
    <col min="11725" max="11725" width="6.6640625" style="12" customWidth="1"/>
    <col min="11726" max="11726" width="40.6640625" style="12" customWidth="1"/>
    <col min="11727" max="11730" width="9.33203125" style="12" customWidth="1"/>
    <col min="11731" max="11979" width="9.109375" style="12"/>
    <col min="11980" max="11980" width="9.33203125" style="12" customWidth="1"/>
    <col min="11981" max="11981" width="6.6640625" style="12" customWidth="1"/>
    <col min="11982" max="11982" width="40.6640625" style="12" customWidth="1"/>
    <col min="11983" max="11986" width="9.33203125" style="12" customWidth="1"/>
    <col min="11987" max="12235" width="9.109375" style="12"/>
    <col min="12236" max="12236" width="9.33203125" style="12" customWidth="1"/>
    <col min="12237" max="12237" width="6.6640625" style="12" customWidth="1"/>
    <col min="12238" max="12238" width="40.6640625" style="12" customWidth="1"/>
    <col min="12239" max="12242" width="9.33203125" style="12" customWidth="1"/>
    <col min="12243" max="12491" width="9.109375" style="12"/>
    <col min="12492" max="12492" width="9.33203125" style="12" customWidth="1"/>
    <col min="12493" max="12493" width="6.6640625" style="12" customWidth="1"/>
    <col min="12494" max="12494" width="40.6640625" style="12" customWidth="1"/>
    <col min="12495" max="12498" width="9.33203125" style="12" customWidth="1"/>
    <col min="12499" max="12747" width="9.109375" style="12"/>
    <col min="12748" max="12748" width="9.33203125" style="12" customWidth="1"/>
    <col min="12749" max="12749" width="6.6640625" style="12" customWidth="1"/>
    <col min="12750" max="12750" width="40.6640625" style="12" customWidth="1"/>
    <col min="12751" max="12754" width="9.33203125" style="12" customWidth="1"/>
    <col min="12755" max="13003" width="9.109375" style="12"/>
    <col min="13004" max="13004" width="9.33203125" style="12" customWidth="1"/>
    <col min="13005" max="13005" width="6.6640625" style="12" customWidth="1"/>
    <col min="13006" max="13006" width="40.6640625" style="12" customWidth="1"/>
    <col min="13007" max="13010" width="9.33203125" style="12" customWidth="1"/>
    <col min="13011" max="13259" width="9.109375" style="12"/>
    <col min="13260" max="13260" width="9.33203125" style="12" customWidth="1"/>
    <col min="13261" max="13261" width="6.6640625" style="12" customWidth="1"/>
    <col min="13262" max="13262" width="40.6640625" style="12" customWidth="1"/>
    <col min="13263" max="13266" width="9.33203125" style="12" customWidth="1"/>
    <col min="13267" max="13515" width="9.109375" style="12"/>
    <col min="13516" max="13516" width="9.33203125" style="12" customWidth="1"/>
    <col min="13517" max="13517" width="6.6640625" style="12" customWidth="1"/>
    <col min="13518" max="13518" width="40.6640625" style="12" customWidth="1"/>
    <col min="13519" max="13522" width="9.33203125" style="12" customWidth="1"/>
    <col min="13523" max="13771" width="9.109375" style="12"/>
    <col min="13772" max="13772" width="9.33203125" style="12" customWidth="1"/>
    <col min="13773" max="13773" width="6.6640625" style="12" customWidth="1"/>
    <col min="13774" max="13774" width="40.6640625" style="12" customWidth="1"/>
    <col min="13775" max="13778" width="9.33203125" style="12" customWidth="1"/>
    <col min="13779" max="14027" width="9.109375" style="12"/>
    <col min="14028" max="14028" width="9.33203125" style="12" customWidth="1"/>
    <col min="14029" max="14029" width="6.6640625" style="12" customWidth="1"/>
    <col min="14030" max="14030" width="40.6640625" style="12" customWidth="1"/>
    <col min="14031" max="14034" width="9.33203125" style="12" customWidth="1"/>
    <col min="14035" max="14283" width="9.109375" style="12"/>
    <col min="14284" max="14284" width="9.33203125" style="12" customWidth="1"/>
    <col min="14285" max="14285" width="6.6640625" style="12" customWidth="1"/>
    <col min="14286" max="14286" width="40.6640625" style="12" customWidth="1"/>
    <col min="14287" max="14290" width="9.33203125" style="12" customWidth="1"/>
    <col min="14291" max="14539" width="9.109375" style="12"/>
    <col min="14540" max="14540" width="9.33203125" style="12" customWidth="1"/>
    <col min="14541" max="14541" width="6.6640625" style="12" customWidth="1"/>
    <col min="14542" max="14542" width="40.6640625" style="12" customWidth="1"/>
    <col min="14543" max="14546" width="9.33203125" style="12" customWidth="1"/>
    <col min="14547" max="14795" width="9.109375" style="12"/>
    <col min="14796" max="14796" width="9.33203125" style="12" customWidth="1"/>
    <col min="14797" max="14797" width="6.6640625" style="12" customWidth="1"/>
    <col min="14798" max="14798" width="40.6640625" style="12" customWidth="1"/>
    <col min="14799" max="14802" width="9.33203125" style="12" customWidth="1"/>
    <col min="14803" max="15051" width="9.109375" style="12"/>
    <col min="15052" max="15052" width="9.33203125" style="12" customWidth="1"/>
    <col min="15053" max="15053" width="6.6640625" style="12" customWidth="1"/>
    <col min="15054" max="15054" width="40.6640625" style="12" customWidth="1"/>
    <col min="15055" max="15058" width="9.33203125" style="12" customWidth="1"/>
    <col min="15059" max="15307" width="9.109375" style="12"/>
    <col min="15308" max="15308" width="9.33203125" style="12" customWidth="1"/>
    <col min="15309" max="15309" width="6.6640625" style="12" customWidth="1"/>
    <col min="15310" max="15310" width="40.6640625" style="12" customWidth="1"/>
    <col min="15311" max="15314" width="9.33203125" style="12" customWidth="1"/>
    <col min="15315" max="15563" width="9.109375" style="12"/>
    <col min="15564" max="15564" width="9.33203125" style="12" customWidth="1"/>
    <col min="15565" max="15565" width="6.6640625" style="12" customWidth="1"/>
    <col min="15566" max="15566" width="40.6640625" style="12" customWidth="1"/>
    <col min="15567" max="15570" width="9.33203125" style="12" customWidth="1"/>
    <col min="15571" max="15819" width="9.109375" style="12"/>
    <col min="15820" max="15820" width="9.33203125" style="12" customWidth="1"/>
    <col min="15821" max="15821" width="6.6640625" style="12" customWidth="1"/>
    <col min="15822" max="15822" width="40.6640625" style="12" customWidth="1"/>
    <col min="15823" max="15826" width="9.33203125" style="12" customWidth="1"/>
    <col min="15827" max="16075" width="9.109375" style="12"/>
    <col min="16076" max="16076" width="9.33203125" style="12" customWidth="1"/>
    <col min="16077" max="16077" width="6.6640625" style="12" customWidth="1"/>
    <col min="16078" max="16078" width="40.6640625" style="12" customWidth="1"/>
    <col min="16079" max="16082" width="9.33203125" style="12" customWidth="1"/>
    <col min="16083" max="16384" width="9.109375" style="12"/>
  </cols>
  <sheetData>
    <row r="1" spans="1:8" x14ac:dyDescent="0.25">
      <c r="A1" s="22" t="s">
        <v>2365</v>
      </c>
      <c r="B1" s="587"/>
      <c r="C1" s="587"/>
      <c r="D1" s="587"/>
      <c r="E1" s="771" t="s">
        <v>4195</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x14ac:dyDescent="0.25">
      <c r="A5" s="668" t="s">
        <v>2405</v>
      </c>
      <c r="B5" s="668"/>
      <c r="C5" s="669"/>
      <c r="D5" s="623" t="s">
        <v>31</v>
      </c>
      <c r="E5" s="17"/>
      <c r="F5" s="17"/>
      <c r="G5" s="191"/>
      <c r="H5" s="190"/>
    </row>
    <row r="6" spans="1:8" ht="26.4" x14ac:dyDescent="0.25">
      <c r="A6" s="668"/>
      <c r="B6" s="668" t="s">
        <v>2410</v>
      </c>
      <c r="C6" s="669"/>
      <c r="D6" s="15" t="s">
        <v>5737</v>
      </c>
      <c r="E6" s="17" t="s">
        <v>1152</v>
      </c>
      <c r="F6" s="17">
        <v>515</v>
      </c>
      <c r="G6" s="187"/>
      <c r="H6" s="172">
        <f t="shared" ref="H6:H7" si="0">F6*G6</f>
        <v>0</v>
      </c>
    </row>
    <row r="7" spans="1:8" ht="26.4" x14ac:dyDescent="0.25">
      <c r="A7" s="668"/>
      <c r="B7" s="668" t="s">
        <v>2412</v>
      </c>
      <c r="C7" s="669"/>
      <c r="D7" s="15" t="s">
        <v>5736</v>
      </c>
      <c r="E7" s="17" t="s">
        <v>1152</v>
      </c>
      <c r="F7" s="17">
        <v>400</v>
      </c>
      <c r="G7" s="187"/>
      <c r="H7" s="172">
        <f t="shared" si="0"/>
        <v>0</v>
      </c>
    </row>
    <row r="8" spans="1:8" x14ac:dyDescent="0.25">
      <c r="A8" s="668" t="s">
        <v>2421</v>
      </c>
      <c r="B8" s="668"/>
      <c r="C8" s="669"/>
      <c r="D8" s="623" t="s">
        <v>6743</v>
      </c>
      <c r="E8" s="17"/>
      <c r="F8" s="17"/>
      <c r="G8" s="191"/>
      <c r="H8" s="190"/>
    </row>
    <row r="9" spans="1:8" ht="14.25" customHeight="1" x14ac:dyDescent="0.25">
      <c r="A9" s="668"/>
      <c r="B9" s="668" t="s">
        <v>2426</v>
      </c>
      <c r="C9" s="202"/>
      <c r="D9" s="15" t="s">
        <v>4377</v>
      </c>
      <c r="E9" s="17" t="s">
        <v>124</v>
      </c>
      <c r="F9" s="17">
        <v>10</v>
      </c>
      <c r="G9" s="187"/>
      <c r="H9" s="172">
        <f t="shared" ref="H9" si="1">F9*G9</f>
        <v>0</v>
      </c>
    </row>
    <row r="10" spans="1:8" ht="26.4" x14ac:dyDescent="0.25">
      <c r="A10" s="668" t="s">
        <v>2440</v>
      </c>
      <c r="B10" s="668"/>
      <c r="C10" s="669"/>
      <c r="D10" s="623" t="s">
        <v>2441</v>
      </c>
      <c r="E10" s="17"/>
      <c r="F10" s="17"/>
      <c r="G10" s="191"/>
      <c r="H10" s="190"/>
    </row>
    <row r="11" spans="1:8" x14ac:dyDescent="0.25">
      <c r="A11" s="668"/>
      <c r="B11" s="668" t="s">
        <v>2442</v>
      </c>
      <c r="C11" s="669"/>
      <c r="D11" s="15" t="s">
        <v>5733</v>
      </c>
      <c r="E11" s="17" t="s">
        <v>1152</v>
      </c>
      <c r="F11" s="17">
        <v>60</v>
      </c>
      <c r="G11" s="187"/>
      <c r="H11" s="172">
        <f>F11*G11</f>
        <v>0</v>
      </c>
    </row>
    <row r="12" spans="1:8" ht="26.4" x14ac:dyDescent="0.25">
      <c r="A12" s="668" t="s">
        <v>2495</v>
      </c>
      <c r="B12" s="668"/>
      <c r="C12" s="669"/>
      <c r="D12" s="623" t="s">
        <v>2496</v>
      </c>
      <c r="E12" s="17"/>
      <c r="F12" s="17"/>
      <c r="G12" s="191"/>
      <c r="H12" s="172"/>
    </row>
    <row r="13" spans="1:8" ht="26.4" x14ac:dyDescent="0.25">
      <c r="A13" s="668"/>
      <c r="B13" s="192" t="s">
        <v>2497</v>
      </c>
      <c r="C13" s="193"/>
      <c r="D13" s="150" t="s">
        <v>6841</v>
      </c>
      <c r="E13" s="17"/>
      <c r="F13" s="17"/>
      <c r="G13" s="191"/>
      <c r="H13" s="172"/>
    </row>
    <row r="14" spans="1:8" ht="15.6" x14ac:dyDescent="0.25">
      <c r="A14" s="668"/>
      <c r="B14" s="192"/>
      <c r="C14" s="193">
        <v>1</v>
      </c>
      <c r="D14" s="283" t="s">
        <v>6842</v>
      </c>
      <c r="E14" s="17" t="s">
        <v>2269</v>
      </c>
      <c r="F14" s="17">
        <v>3600</v>
      </c>
      <c r="G14" s="187"/>
      <c r="H14" s="172">
        <f>F14*G14</f>
        <v>0</v>
      </c>
    </row>
    <row r="15" spans="1:8" ht="26.4" x14ac:dyDescent="0.25">
      <c r="A15" s="668"/>
      <c r="B15" s="192"/>
      <c r="C15" s="193">
        <v>2</v>
      </c>
      <c r="D15" s="283" t="s">
        <v>6843</v>
      </c>
      <c r="E15" s="17" t="s">
        <v>2269</v>
      </c>
      <c r="F15" s="17">
        <v>3600</v>
      </c>
      <c r="G15" s="187"/>
      <c r="H15" s="172">
        <f>F15*G15</f>
        <v>0</v>
      </c>
    </row>
    <row r="16" spans="1:8" ht="26.4" x14ac:dyDescent="0.25">
      <c r="A16" s="668"/>
      <c r="B16" s="668" t="s">
        <v>2500</v>
      </c>
      <c r="C16" s="669"/>
      <c r="D16" s="15" t="s">
        <v>6744</v>
      </c>
      <c r="E16" s="17" t="s">
        <v>2269</v>
      </c>
      <c r="F16" s="17">
        <v>7200</v>
      </c>
      <c r="G16" s="187"/>
      <c r="H16" s="172">
        <f>F16*G16</f>
        <v>0</v>
      </c>
    </row>
    <row r="17" spans="1:8" ht="26.4" x14ac:dyDescent="0.25">
      <c r="A17" s="668" t="s">
        <v>2507</v>
      </c>
      <c r="B17" s="668"/>
      <c r="C17" s="669"/>
      <c r="D17" s="623" t="s">
        <v>2506</v>
      </c>
      <c r="E17" s="17"/>
      <c r="F17" s="17"/>
      <c r="G17" s="191"/>
      <c r="H17" s="172"/>
    </row>
    <row r="18" spans="1:8" ht="14.25" customHeight="1" x14ac:dyDescent="0.25">
      <c r="A18" s="668"/>
      <c r="B18" s="668" t="s">
        <v>2510</v>
      </c>
      <c r="C18" s="669"/>
      <c r="D18" s="15" t="s">
        <v>2508</v>
      </c>
      <c r="E18" s="17" t="s">
        <v>124</v>
      </c>
      <c r="F18" s="17">
        <v>10</v>
      </c>
      <c r="G18" s="187"/>
      <c r="H18" s="172">
        <f>F18*G18</f>
        <v>0</v>
      </c>
    </row>
    <row r="19" spans="1:8" ht="14.25" customHeight="1" x14ac:dyDescent="0.25">
      <c r="A19" s="668"/>
      <c r="B19" s="668" t="s">
        <v>2511</v>
      </c>
      <c r="C19" s="669"/>
      <c r="D19" s="15" t="s">
        <v>2509</v>
      </c>
      <c r="E19" s="17" t="s">
        <v>124</v>
      </c>
      <c r="F19" s="17">
        <v>10</v>
      </c>
      <c r="G19" s="187"/>
      <c r="H19" s="172">
        <f>F19*G19</f>
        <v>0</v>
      </c>
    </row>
    <row r="20" spans="1:8" x14ac:dyDescent="0.25">
      <c r="A20" s="668"/>
      <c r="B20" s="668"/>
      <c r="C20" s="669"/>
      <c r="D20" s="689"/>
      <c r="E20" s="17"/>
      <c r="F20" s="17"/>
      <c r="G20" s="17"/>
      <c r="H20" s="189"/>
    </row>
    <row r="21" spans="1:8" x14ac:dyDescent="0.25">
      <c r="A21" s="668"/>
      <c r="B21" s="668"/>
      <c r="C21" s="669"/>
      <c r="D21" s="32"/>
      <c r="E21" s="17"/>
      <c r="F21" s="17"/>
      <c r="G21" s="17"/>
      <c r="H21" s="189"/>
    </row>
    <row r="22" spans="1:8" x14ac:dyDescent="0.25">
      <c r="A22" s="15"/>
      <c r="B22" s="15"/>
      <c r="C22" s="17"/>
      <c r="D22" s="15"/>
      <c r="E22" s="17"/>
      <c r="F22" s="17"/>
      <c r="G22" s="17"/>
      <c r="H22" s="189"/>
    </row>
    <row r="23" spans="1:8" x14ac:dyDescent="0.25">
      <c r="A23" s="183" t="s">
        <v>34</v>
      </c>
      <c r="B23" s="183"/>
      <c r="C23" s="183"/>
      <c r="D23" s="183"/>
      <c r="E23" s="179"/>
      <c r="F23" s="185"/>
      <c r="G23" s="185"/>
      <c r="H23" s="174">
        <f>SUM(H5:H22)</f>
        <v>0</v>
      </c>
    </row>
    <row r="1048299" spans="5:5" x14ac:dyDescent="0.25">
      <c r="E1048299" s="11"/>
    </row>
  </sheetData>
  <sheetProtection algorithmName="SHA-512" hashValue="N/2qga2KLag9tz46LXn1jMKRrUVzIaXBW0SDg+W4IYPFlnPfFy9q4QbKfKyvL0ix2VRAnSs3rp6+feEBLyuU7Q==" saltValue="6O9loUfaLljjOGF0KplHKg=="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9B04D-CA7E-4A8E-B0FE-20671587F828}">
  <dimension ref="A1:H1048313"/>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50" width="9.109375" style="41"/>
    <col min="251" max="251" width="9.33203125" style="41" customWidth="1"/>
    <col min="252" max="252" width="6.6640625" style="41" customWidth="1"/>
    <col min="253" max="253" width="40.6640625" style="41" customWidth="1"/>
    <col min="254" max="257" width="9.33203125" style="41" customWidth="1"/>
    <col min="258" max="506" width="9.109375" style="41"/>
    <col min="507" max="507" width="9.33203125" style="41" customWidth="1"/>
    <col min="508" max="508" width="6.6640625" style="41" customWidth="1"/>
    <col min="509" max="509" width="40.6640625" style="41" customWidth="1"/>
    <col min="510" max="513" width="9.33203125" style="41" customWidth="1"/>
    <col min="514" max="762" width="9.109375" style="41"/>
    <col min="763" max="763" width="9.33203125" style="41" customWidth="1"/>
    <col min="764" max="764" width="6.6640625" style="41" customWidth="1"/>
    <col min="765" max="765" width="40.6640625" style="41" customWidth="1"/>
    <col min="766" max="769" width="9.33203125" style="41" customWidth="1"/>
    <col min="770" max="1018" width="9.109375" style="41"/>
    <col min="1019" max="1019" width="9.33203125" style="41" customWidth="1"/>
    <col min="1020" max="1020" width="6.6640625" style="41" customWidth="1"/>
    <col min="1021" max="1021" width="40.6640625" style="41" customWidth="1"/>
    <col min="1022" max="1025" width="9.33203125" style="41" customWidth="1"/>
    <col min="1026" max="1274" width="9.109375" style="41"/>
    <col min="1275" max="1275" width="9.33203125" style="41" customWidth="1"/>
    <col min="1276" max="1276" width="6.6640625" style="41" customWidth="1"/>
    <col min="1277" max="1277" width="40.6640625" style="41" customWidth="1"/>
    <col min="1278" max="1281" width="9.33203125" style="41" customWidth="1"/>
    <col min="1282" max="1530" width="9.109375" style="41"/>
    <col min="1531" max="1531" width="9.33203125" style="41" customWidth="1"/>
    <col min="1532" max="1532" width="6.6640625" style="41" customWidth="1"/>
    <col min="1533" max="1533" width="40.6640625" style="41" customWidth="1"/>
    <col min="1534" max="1537" width="9.33203125" style="41" customWidth="1"/>
    <col min="1538" max="1786" width="9.109375" style="41"/>
    <col min="1787" max="1787" width="9.33203125" style="41" customWidth="1"/>
    <col min="1788" max="1788" width="6.6640625" style="41" customWidth="1"/>
    <col min="1789" max="1789" width="40.6640625" style="41" customWidth="1"/>
    <col min="1790" max="1793" width="9.33203125" style="41" customWidth="1"/>
    <col min="1794" max="2042" width="9.109375" style="41"/>
    <col min="2043" max="2043" width="9.33203125" style="41" customWidth="1"/>
    <col min="2044" max="2044" width="6.6640625" style="41" customWidth="1"/>
    <col min="2045" max="2045" width="40.6640625" style="41" customWidth="1"/>
    <col min="2046" max="2049" width="9.33203125" style="41" customWidth="1"/>
    <col min="2050" max="2298" width="9.109375" style="41"/>
    <col min="2299" max="2299" width="9.33203125" style="41" customWidth="1"/>
    <col min="2300" max="2300" width="6.6640625" style="41" customWidth="1"/>
    <col min="2301" max="2301" width="40.6640625" style="41" customWidth="1"/>
    <col min="2302" max="2305" width="9.33203125" style="41" customWidth="1"/>
    <col min="2306" max="2554" width="9.109375" style="41"/>
    <col min="2555" max="2555" width="9.33203125" style="41" customWidth="1"/>
    <col min="2556" max="2556" width="6.6640625" style="41" customWidth="1"/>
    <col min="2557" max="2557" width="40.6640625" style="41" customWidth="1"/>
    <col min="2558" max="2561" width="9.33203125" style="41" customWidth="1"/>
    <col min="2562" max="2810" width="9.109375" style="41"/>
    <col min="2811" max="2811" width="9.33203125" style="41" customWidth="1"/>
    <col min="2812" max="2812" width="6.6640625" style="41" customWidth="1"/>
    <col min="2813" max="2813" width="40.6640625" style="41" customWidth="1"/>
    <col min="2814" max="2817" width="9.33203125" style="41" customWidth="1"/>
    <col min="2818" max="3066" width="9.109375" style="41"/>
    <col min="3067" max="3067" width="9.33203125" style="41" customWidth="1"/>
    <col min="3068" max="3068" width="6.6640625" style="41" customWidth="1"/>
    <col min="3069" max="3069" width="40.6640625" style="41" customWidth="1"/>
    <col min="3070" max="3073" width="9.33203125" style="41" customWidth="1"/>
    <col min="3074" max="3322" width="9.109375" style="41"/>
    <col min="3323" max="3323" width="9.33203125" style="41" customWidth="1"/>
    <col min="3324" max="3324" width="6.6640625" style="41" customWidth="1"/>
    <col min="3325" max="3325" width="40.6640625" style="41" customWidth="1"/>
    <col min="3326" max="3329" width="9.33203125" style="41" customWidth="1"/>
    <col min="3330" max="3578" width="9.109375" style="41"/>
    <col min="3579" max="3579" width="9.33203125" style="41" customWidth="1"/>
    <col min="3580" max="3580" width="6.6640625" style="41" customWidth="1"/>
    <col min="3581" max="3581" width="40.6640625" style="41" customWidth="1"/>
    <col min="3582" max="3585" width="9.33203125" style="41" customWidth="1"/>
    <col min="3586" max="3834" width="9.109375" style="41"/>
    <col min="3835" max="3835" width="9.33203125" style="41" customWidth="1"/>
    <col min="3836" max="3836" width="6.6640625" style="41" customWidth="1"/>
    <col min="3837" max="3837" width="40.6640625" style="41" customWidth="1"/>
    <col min="3838" max="3841" width="9.33203125" style="41" customWidth="1"/>
    <col min="3842" max="4090" width="9.109375" style="41"/>
    <col min="4091" max="4091" width="9.33203125" style="41" customWidth="1"/>
    <col min="4092" max="4092" width="6.6640625" style="41" customWidth="1"/>
    <col min="4093" max="4093" width="40.6640625" style="41" customWidth="1"/>
    <col min="4094" max="4097" width="9.33203125" style="41" customWidth="1"/>
    <col min="4098" max="4346" width="9.109375" style="41"/>
    <col min="4347" max="4347" width="9.33203125" style="41" customWidth="1"/>
    <col min="4348" max="4348" width="6.6640625" style="41" customWidth="1"/>
    <col min="4349" max="4349" width="40.6640625" style="41" customWidth="1"/>
    <col min="4350" max="4353" width="9.33203125" style="41" customWidth="1"/>
    <col min="4354" max="4602" width="9.109375" style="41"/>
    <col min="4603" max="4603" width="9.33203125" style="41" customWidth="1"/>
    <col min="4604" max="4604" width="6.6640625" style="41" customWidth="1"/>
    <col min="4605" max="4605" width="40.6640625" style="41" customWidth="1"/>
    <col min="4606" max="4609" width="9.33203125" style="41" customWidth="1"/>
    <col min="4610" max="4858" width="9.109375" style="41"/>
    <col min="4859" max="4859" width="9.33203125" style="41" customWidth="1"/>
    <col min="4860" max="4860" width="6.6640625" style="41" customWidth="1"/>
    <col min="4861" max="4861" width="40.6640625" style="41" customWidth="1"/>
    <col min="4862" max="4865" width="9.33203125" style="41" customWidth="1"/>
    <col min="4866" max="5114" width="9.109375" style="41"/>
    <col min="5115" max="5115" width="9.33203125" style="41" customWidth="1"/>
    <col min="5116" max="5116" width="6.6640625" style="41" customWidth="1"/>
    <col min="5117" max="5117" width="40.6640625" style="41" customWidth="1"/>
    <col min="5118" max="5121" width="9.33203125" style="41" customWidth="1"/>
    <col min="5122" max="5370" width="9.109375" style="41"/>
    <col min="5371" max="5371" width="9.33203125" style="41" customWidth="1"/>
    <col min="5372" max="5372" width="6.6640625" style="41" customWidth="1"/>
    <col min="5373" max="5373" width="40.6640625" style="41" customWidth="1"/>
    <col min="5374" max="5377" width="9.33203125" style="41" customWidth="1"/>
    <col min="5378" max="5626" width="9.109375" style="41"/>
    <col min="5627" max="5627" width="9.33203125" style="41" customWidth="1"/>
    <col min="5628" max="5628" width="6.6640625" style="41" customWidth="1"/>
    <col min="5629" max="5629" width="40.6640625" style="41" customWidth="1"/>
    <col min="5630" max="5633" width="9.33203125" style="41" customWidth="1"/>
    <col min="5634" max="5882" width="9.109375" style="41"/>
    <col min="5883" max="5883" width="9.33203125" style="41" customWidth="1"/>
    <col min="5884" max="5884" width="6.6640625" style="41" customWidth="1"/>
    <col min="5885" max="5885" width="40.6640625" style="41" customWidth="1"/>
    <col min="5886" max="5889" width="9.33203125" style="41" customWidth="1"/>
    <col min="5890" max="6138" width="9.109375" style="41"/>
    <col min="6139" max="6139" width="9.33203125" style="41" customWidth="1"/>
    <col min="6140" max="6140" width="6.6640625" style="41" customWidth="1"/>
    <col min="6141" max="6141" width="40.6640625" style="41" customWidth="1"/>
    <col min="6142" max="6145" width="9.33203125" style="41" customWidth="1"/>
    <col min="6146" max="6394" width="9.109375" style="41"/>
    <col min="6395" max="6395" width="9.33203125" style="41" customWidth="1"/>
    <col min="6396" max="6396" width="6.6640625" style="41" customWidth="1"/>
    <col min="6397" max="6397" width="40.6640625" style="41" customWidth="1"/>
    <col min="6398" max="6401" width="9.33203125" style="41" customWidth="1"/>
    <col min="6402" max="6650" width="9.109375" style="41"/>
    <col min="6651" max="6651" width="9.33203125" style="41" customWidth="1"/>
    <col min="6652" max="6652" width="6.6640625" style="41" customWidth="1"/>
    <col min="6653" max="6653" width="40.6640625" style="41" customWidth="1"/>
    <col min="6654" max="6657" width="9.33203125" style="41" customWidth="1"/>
    <col min="6658" max="6906" width="9.109375" style="41"/>
    <col min="6907" max="6907" width="9.33203125" style="41" customWidth="1"/>
    <col min="6908" max="6908" width="6.6640625" style="41" customWidth="1"/>
    <col min="6909" max="6909" width="40.6640625" style="41" customWidth="1"/>
    <col min="6910" max="6913" width="9.33203125" style="41" customWidth="1"/>
    <col min="6914" max="7162" width="9.109375" style="41"/>
    <col min="7163" max="7163" width="9.33203125" style="41" customWidth="1"/>
    <col min="7164" max="7164" width="6.6640625" style="41" customWidth="1"/>
    <col min="7165" max="7165" width="40.6640625" style="41" customWidth="1"/>
    <col min="7166" max="7169" width="9.33203125" style="41" customWidth="1"/>
    <col min="7170" max="7418" width="9.109375" style="41"/>
    <col min="7419" max="7419" width="9.33203125" style="41" customWidth="1"/>
    <col min="7420" max="7420" width="6.6640625" style="41" customWidth="1"/>
    <col min="7421" max="7421" width="40.6640625" style="41" customWidth="1"/>
    <col min="7422" max="7425" width="9.33203125" style="41" customWidth="1"/>
    <col min="7426" max="7674" width="9.109375" style="41"/>
    <col min="7675" max="7675" width="9.33203125" style="41" customWidth="1"/>
    <col min="7676" max="7676" width="6.6640625" style="41" customWidth="1"/>
    <col min="7677" max="7677" width="40.6640625" style="41" customWidth="1"/>
    <col min="7678" max="7681" width="9.33203125" style="41" customWidth="1"/>
    <col min="7682" max="7930" width="9.109375" style="41"/>
    <col min="7931" max="7931" width="9.33203125" style="41" customWidth="1"/>
    <col min="7932" max="7932" width="6.6640625" style="41" customWidth="1"/>
    <col min="7933" max="7933" width="40.6640625" style="41" customWidth="1"/>
    <col min="7934" max="7937" width="9.33203125" style="41" customWidth="1"/>
    <col min="7938" max="8186" width="9.109375" style="41"/>
    <col min="8187" max="8187" width="9.33203125" style="41" customWidth="1"/>
    <col min="8188" max="8188" width="6.6640625" style="41" customWidth="1"/>
    <col min="8189" max="8189" width="40.6640625" style="41" customWidth="1"/>
    <col min="8190" max="8193" width="9.33203125" style="41" customWidth="1"/>
    <col min="8194" max="8442" width="9.109375" style="41"/>
    <col min="8443" max="8443" width="9.33203125" style="41" customWidth="1"/>
    <col min="8444" max="8444" width="6.6640625" style="41" customWidth="1"/>
    <col min="8445" max="8445" width="40.6640625" style="41" customWidth="1"/>
    <col min="8446" max="8449" width="9.33203125" style="41" customWidth="1"/>
    <col min="8450" max="8698" width="9.109375" style="41"/>
    <col min="8699" max="8699" width="9.33203125" style="41" customWidth="1"/>
    <col min="8700" max="8700" width="6.6640625" style="41" customWidth="1"/>
    <col min="8701" max="8701" width="40.6640625" style="41" customWidth="1"/>
    <col min="8702" max="8705" width="9.33203125" style="41" customWidth="1"/>
    <col min="8706" max="8954" width="9.109375" style="41"/>
    <col min="8955" max="8955" width="9.33203125" style="41" customWidth="1"/>
    <col min="8956" max="8956" width="6.6640625" style="41" customWidth="1"/>
    <col min="8957" max="8957" width="40.6640625" style="41" customWidth="1"/>
    <col min="8958" max="8961" width="9.33203125" style="41" customWidth="1"/>
    <col min="8962" max="9210" width="9.109375" style="41"/>
    <col min="9211" max="9211" width="9.33203125" style="41" customWidth="1"/>
    <col min="9212" max="9212" width="6.6640625" style="41" customWidth="1"/>
    <col min="9213" max="9213" width="40.6640625" style="41" customWidth="1"/>
    <col min="9214" max="9217" width="9.33203125" style="41" customWidth="1"/>
    <col min="9218" max="9466" width="9.109375" style="41"/>
    <col min="9467" max="9467" width="9.33203125" style="41" customWidth="1"/>
    <col min="9468" max="9468" width="6.6640625" style="41" customWidth="1"/>
    <col min="9469" max="9469" width="40.6640625" style="41" customWidth="1"/>
    <col min="9470" max="9473" width="9.33203125" style="41" customWidth="1"/>
    <col min="9474" max="9722" width="9.109375" style="41"/>
    <col min="9723" max="9723" width="9.33203125" style="41" customWidth="1"/>
    <col min="9724" max="9724" width="6.6640625" style="41" customWidth="1"/>
    <col min="9725" max="9725" width="40.6640625" style="41" customWidth="1"/>
    <col min="9726" max="9729" width="9.33203125" style="41" customWidth="1"/>
    <col min="9730" max="9978" width="9.109375" style="41"/>
    <col min="9979" max="9979" width="9.33203125" style="41" customWidth="1"/>
    <col min="9980" max="9980" width="6.6640625" style="41" customWidth="1"/>
    <col min="9981" max="9981" width="40.6640625" style="41" customWidth="1"/>
    <col min="9982" max="9985" width="9.33203125" style="41" customWidth="1"/>
    <col min="9986" max="10234" width="9.109375" style="41"/>
    <col min="10235" max="10235" width="9.33203125" style="41" customWidth="1"/>
    <col min="10236" max="10236" width="6.6640625" style="41" customWidth="1"/>
    <col min="10237" max="10237" width="40.6640625" style="41" customWidth="1"/>
    <col min="10238" max="10241" width="9.33203125" style="41" customWidth="1"/>
    <col min="10242" max="10490" width="9.109375" style="41"/>
    <col min="10491" max="10491" width="9.33203125" style="41" customWidth="1"/>
    <col min="10492" max="10492" width="6.6640625" style="41" customWidth="1"/>
    <col min="10493" max="10493" width="40.6640625" style="41" customWidth="1"/>
    <col min="10494" max="10497" width="9.33203125" style="41" customWidth="1"/>
    <col min="10498" max="10746" width="9.109375" style="41"/>
    <col min="10747" max="10747" width="9.33203125" style="41" customWidth="1"/>
    <col min="10748" max="10748" width="6.6640625" style="41" customWidth="1"/>
    <col min="10749" max="10749" width="40.6640625" style="41" customWidth="1"/>
    <col min="10750" max="10753" width="9.33203125" style="41" customWidth="1"/>
    <col min="10754" max="11002" width="9.109375" style="41"/>
    <col min="11003" max="11003" width="9.33203125" style="41" customWidth="1"/>
    <col min="11004" max="11004" width="6.6640625" style="41" customWidth="1"/>
    <col min="11005" max="11005" width="40.6640625" style="41" customWidth="1"/>
    <col min="11006" max="11009" width="9.33203125" style="41" customWidth="1"/>
    <col min="11010" max="11258" width="9.109375" style="41"/>
    <col min="11259" max="11259" width="9.33203125" style="41" customWidth="1"/>
    <col min="11260" max="11260" width="6.6640625" style="41" customWidth="1"/>
    <col min="11261" max="11261" width="40.6640625" style="41" customWidth="1"/>
    <col min="11262" max="11265" width="9.33203125" style="41" customWidth="1"/>
    <col min="11266" max="11514" width="9.109375" style="41"/>
    <col min="11515" max="11515" width="9.33203125" style="41" customWidth="1"/>
    <col min="11516" max="11516" width="6.6640625" style="41" customWidth="1"/>
    <col min="11517" max="11517" width="40.6640625" style="41" customWidth="1"/>
    <col min="11518" max="11521" width="9.33203125" style="41" customWidth="1"/>
    <col min="11522" max="11770" width="9.109375" style="41"/>
    <col min="11771" max="11771" width="9.33203125" style="41" customWidth="1"/>
    <col min="11772" max="11772" width="6.6640625" style="41" customWidth="1"/>
    <col min="11773" max="11773" width="40.6640625" style="41" customWidth="1"/>
    <col min="11774" max="11777" width="9.33203125" style="41" customWidth="1"/>
    <col min="11778" max="12026" width="9.109375" style="41"/>
    <col min="12027" max="12027" width="9.33203125" style="41" customWidth="1"/>
    <col min="12028" max="12028" width="6.6640625" style="41" customWidth="1"/>
    <col min="12029" max="12029" width="40.6640625" style="41" customWidth="1"/>
    <col min="12030" max="12033" width="9.33203125" style="41" customWidth="1"/>
    <col min="12034" max="12282" width="9.109375" style="41"/>
    <col min="12283" max="12283" width="9.33203125" style="41" customWidth="1"/>
    <col min="12284" max="12284" width="6.6640625" style="41" customWidth="1"/>
    <col min="12285" max="12285" width="40.6640625" style="41" customWidth="1"/>
    <col min="12286" max="12289" width="9.33203125" style="41" customWidth="1"/>
    <col min="12290" max="12538" width="9.109375" style="41"/>
    <col min="12539" max="12539" width="9.33203125" style="41" customWidth="1"/>
    <col min="12540" max="12540" width="6.6640625" style="41" customWidth="1"/>
    <col min="12541" max="12541" width="40.6640625" style="41" customWidth="1"/>
    <col min="12542" max="12545" width="9.33203125" style="41" customWidth="1"/>
    <col min="12546" max="12794" width="9.109375" style="41"/>
    <col min="12795" max="12795" width="9.33203125" style="41" customWidth="1"/>
    <col min="12796" max="12796" width="6.6640625" style="41" customWidth="1"/>
    <col min="12797" max="12797" width="40.6640625" style="41" customWidth="1"/>
    <col min="12798" max="12801" width="9.33203125" style="41" customWidth="1"/>
    <col min="12802" max="13050" width="9.109375" style="41"/>
    <col min="13051" max="13051" width="9.33203125" style="41" customWidth="1"/>
    <col min="13052" max="13052" width="6.6640625" style="41" customWidth="1"/>
    <col min="13053" max="13053" width="40.6640625" style="41" customWidth="1"/>
    <col min="13054" max="13057" width="9.33203125" style="41" customWidth="1"/>
    <col min="13058" max="13306" width="9.109375" style="41"/>
    <col min="13307" max="13307" width="9.33203125" style="41" customWidth="1"/>
    <col min="13308" max="13308" width="6.6640625" style="41" customWidth="1"/>
    <col min="13309" max="13309" width="40.6640625" style="41" customWidth="1"/>
    <col min="13310" max="13313" width="9.33203125" style="41" customWidth="1"/>
    <col min="13314" max="13562" width="9.109375" style="41"/>
    <col min="13563" max="13563" width="9.33203125" style="41" customWidth="1"/>
    <col min="13564" max="13564" width="6.6640625" style="41" customWidth="1"/>
    <col min="13565" max="13565" width="40.6640625" style="41" customWidth="1"/>
    <col min="13566" max="13569" width="9.33203125" style="41" customWidth="1"/>
    <col min="13570" max="13818" width="9.109375" style="41"/>
    <col min="13819" max="13819" width="9.33203125" style="41" customWidth="1"/>
    <col min="13820" max="13820" width="6.6640625" style="41" customWidth="1"/>
    <col min="13821" max="13821" width="40.6640625" style="41" customWidth="1"/>
    <col min="13822" max="13825" width="9.33203125" style="41" customWidth="1"/>
    <col min="13826" max="14074" width="9.109375" style="41"/>
    <col min="14075" max="14075" width="9.33203125" style="41" customWidth="1"/>
    <col min="14076" max="14076" width="6.6640625" style="41" customWidth="1"/>
    <col min="14077" max="14077" width="40.6640625" style="41" customWidth="1"/>
    <col min="14078" max="14081" width="9.33203125" style="41" customWidth="1"/>
    <col min="14082" max="14330" width="9.109375" style="41"/>
    <col min="14331" max="14331" width="9.33203125" style="41" customWidth="1"/>
    <col min="14332" max="14332" width="6.6640625" style="41" customWidth="1"/>
    <col min="14333" max="14333" width="40.6640625" style="41" customWidth="1"/>
    <col min="14334" max="14337" width="9.33203125" style="41" customWidth="1"/>
    <col min="14338" max="14586" width="9.109375" style="41"/>
    <col min="14587" max="14587" width="9.33203125" style="41" customWidth="1"/>
    <col min="14588" max="14588" width="6.6640625" style="41" customWidth="1"/>
    <col min="14589" max="14589" width="40.6640625" style="41" customWidth="1"/>
    <col min="14590" max="14593" width="9.33203125" style="41" customWidth="1"/>
    <col min="14594" max="14842" width="9.109375" style="41"/>
    <col min="14843" max="14843" width="9.33203125" style="41" customWidth="1"/>
    <col min="14844" max="14844" width="6.6640625" style="41" customWidth="1"/>
    <col min="14845" max="14845" width="40.6640625" style="41" customWidth="1"/>
    <col min="14846" max="14849" width="9.33203125" style="41" customWidth="1"/>
    <col min="14850" max="15098" width="9.109375" style="41"/>
    <col min="15099" max="15099" width="9.33203125" style="41" customWidth="1"/>
    <col min="15100" max="15100" width="6.6640625" style="41" customWidth="1"/>
    <col min="15101" max="15101" width="40.6640625" style="41" customWidth="1"/>
    <col min="15102" max="15105" width="9.33203125" style="41" customWidth="1"/>
    <col min="15106" max="15354" width="9.109375" style="41"/>
    <col min="15355" max="15355" width="9.33203125" style="41" customWidth="1"/>
    <col min="15356" max="15356" width="6.6640625" style="41" customWidth="1"/>
    <col min="15357" max="15357" width="40.6640625" style="41" customWidth="1"/>
    <col min="15358" max="15361" width="9.33203125" style="41" customWidth="1"/>
    <col min="15362" max="15610" width="9.109375" style="41"/>
    <col min="15611" max="15611" width="9.33203125" style="41" customWidth="1"/>
    <col min="15612" max="15612" width="6.6640625" style="41" customWidth="1"/>
    <col min="15613" max="15613" width="40.6640625" style="41" customWidth="1"/>
    <col min="15614" max="15617" width="9.33203125" style="41" customWidth="1"/>
    <col min="15618" max="15866" width="9.109375" style="41"/>
    <col min="15867" max="15867" width="9.33203125" style="41" customWidth="1"/>
    <col min="15868" max="15868" width="6.6640625" style="41" customWidth="1"/>
    <col min="15869" max="15869" width="40.6640625" style="41" customWidth="1"/>
    <col min="15870" max="15873" width="9.33203125" style="41" customWidth="1"/>
    <col min="15874" max="16122" width="9.109375" style="41"/>
    <col min="16123" max="16123" width="9.33203125" style="41" customWidth="1"/>
    <col min="16124" max="16124" width="6.6640625" style="41" customWidth="1"/>
    <col min="16125" max="16125" width="40.6640625" style="41" customWidth="1"/>
    <col min="16126" max="16129" width="9.33203125" style="41" customWidth="1"/>
    <col min="16130" max="16384" width="9.109375" style="41"/>
  </cols>
  <sheetData>
    <row r="1" spans="1:8" x14ac:dyDescent="0.25">
      <c r="A1" s="39" t="s">
        <v>2517</v>
      </c>
      <c r="B1" s="40"/>
      <c r="C1" s="40"/>
      <c r="D1" s="40"/>
      <c r="E1" s="774" t="s">
        <v>2608</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192"/>
      <c r="B4" s="192"/>
      <c r="C4" s="193"/>
      <c r="D4" s="64"/>
      <c r="E4" s="17"/>
      <c r="F4" s="17"/>
      <c r="G4" s="15"/>
      <c r="H4" s="15"/>
    </row>
    <row r="5" spans="1:8" ht="26.4" hidden="1" x14ac:dyDescent="0.25">
      <c r="A5" s="192" t="s">
        <v>2565</v>
      </c>
      <c r="B5" s="192"/>
      <c r="C5" s="193"/>
      <c r="D5" s="125" t="s">
        <v>2564</v>
      </c>
      <c r="E5" s="17"/>
      <c r="F5" s="17"/>
      <c r="G5" s="191"/>
      <c r="H5" s="190"/>
    </row>
    <row r="6" spans="1:8" ht="39.6" hidden="1" x14ac:dyDescent="0.25">
      <c r="A6" s="192"/>
      <c r="B6" s="192" t="s">
        <v>2577</v>
      </c>
      <c r="C6" s="193"/>
      <c r="D6" s="60" t="s">
        <v>4379</v>
      </c>
      <c r="E6" s="161" t="s">
        <v>124</v>
      </c>
      <c r="F6" s="161"/>
      <c r="G6" s="187"/>
      <c r="H6" s="190">
        <f>F6*G6</f>
        <v>0</v>
      </c>
    </row>
    <row r="7" spans="1:8" ht="39.6" hidden="1" x14ac:dyDescent="0.25">
      <c r="A7" s="192"/>
      <c r="B7" s="192" t="s">
        <v>2578</v>
      </c>
      <c r="C7" s="193"/>
      <c r="D7" s="59" t="s">
        <v>4378</v>
      </c>
      <c r="E7" s="161" t="s">
        <v>124</v>
      </c>
      <c r="F7" s="161"/>
      <c r="G7" s="187"/>
      <c r="H7" s="190">
        <f>F7*G7</f>
        <v>0</v>
      </c>
    </row>
    <row r="8" spans="1:8" x14ac:dyDescent="0.25">
      <c r="A8" s="192" t="s">
        <v>2566</v>
      </c>
      <c r="B8" s="192"/>
      <c r="C8" s="193"/>
      <c r="D8" s="125" t="s">
        <v>2568</v>
      </c>
      <c r="E8" s="17"/>
      <c r="F8" s="17"/>
      <c r="G8" s="191"/>
      <c r="H8" s="190"/>
    </row>
    <row r="9" spans="1:8" x14ac:dyDescent="0.25">
      <c r="A9" s="192"/>
      <c r="B9" s="192" t="s">
        <v>2579</v>
      </c>
      <c r="C9" s="193"/>
      <c r="D9" s="59" t="s">
        <v>2572</v>
      </c>
      <c r="E9" s="17"/>
      <c r="F9" s="17"/>
      <c r="G9" s="191"/>
      <c r="H9" s="190"/>
    </row>
    <row r="10" spans="1:8" ht="15.6" x14ac:dyDescent="0.25">
      <c r="A10" s="192"/>
      <c r="B10" s="192"/>
      <c r="C10" s="193" t="s">
        <v>37</v>
      </c>
      <c r="D10" s="59" t="s">
        <v>2573</v>
      </c>
      <c r="E10" s="161" t="s">
        <v>2269</v>
      </c>
      <c r="F10" s="161"/>
      <c r="G10" s="187"/>
      <c r="H10" s="190">
        <f>F10*G10</f>
        <v>0</v>
      </c>
    </row>
    <row r="11" spans="1:8" ht="15.6" hidden="1" x14ac:dyDescent="0.25">
      <c r="A11" s="192"/>
      <c r="B11" s="192"/>
      <c r="C11" s="193" t="s">
        <v>39</v>
      </c>
      <c r="D11" s="59" t="s">
        <v>2574</v>
      </c>
      <c r="E11" s="161" t="s">
        <v>2269</v>
      </c>
      <c r="F11" s="161"/>
      <c r="G11" s="187"/>
      <c r="H11" s="190">
        <f>F11*G11</f>
        <v>0</v>
      </c>
    </row>
    <row r="12" spans="1:8" ht="15.6" x14ac:dyDescent="0.25">
      <c r="A12" s="192"/>
      <c r="B12" s="192" t="s">
        <v>2580</v>
      </c>
      <c r="C12" s="193"/>
      <c r="D12" s="59" t="s">
        <v>2575</v>
      </c>
      <c r="E12" s="161" t="s">
        <v>2269</v>
      </c>
      <c r="F12" s="161"/>
      <c r="G12" s="187"/>
      <c r="H12" s="190">
        <f>F12*G12</f>
        <v>0</v>
      </c>
    </row>
    <row r="13" spans="1:8" ht="15.6" hidden="1" x14ac:dyDescent="0.25">
      <c r="A13" s="192"/>
      <c r="B13" s="192" t="s">
        <v>2581</v>
      </c>
      <c r="C13" s="193"/>
      <c r="D13" s="101" t="s">
        <v>2576</v>
      </c>
      <c r="E13" s="161" t="s">
        <v>2269</v>
      </c>
      <c r="F13" s="161"/>
      <c r="G13" s="187"/>
      <c r="H13" s="190">
        <f>F13*G13</f>
        <v>0</v>
      </c>
    </row>
    <row r="14" spans="1:8" x14ac:dyDescent="0.25">
      <c r="A14" s="192" t="s">
        <v>2582</v>
      </c>
      <c r="B14" s="192"/>
      <c r="C14" s="193"/>
      <c r="D14" s="125" t="s">
        <v>2583</v>
      </c>
      <c r="E14" s="17"/>
      <c r="F14" s="17"/>
      <c r="G14" s="191"/>
      <c r="H14" s="190"/>
    </row>
    <row r="15" spans="1:8" ht="15.6" x14ac:dyDescent="0.25">
      <c r="A15" s="192"/>
      <c r="B15" s="192" t="s">
        <v>2584</v>
      </c>
      <c r="C15" s="193"/>
      <c r="D15" s="278" t="s">
        <v>5724</v>
      </c>
      <c r="E15" s="161" t="s">
        <v>124</v>
      </c>
      <c r="F15" s="161"/>
      <c r="G15" s="187"/>
      <c r="H15" s="190">
        <f>F15*G15</f>
        <v>0</v>
      </c>
    </row>
    <row r="16" spans="1:8" ht="67.8" hidden="1" x14ac:dyDescent="0.25">
      <c r="A16" s="192"/>
      <c r="B16" s="192" t="s">
        <v>2585</v>
      </c>
      <c r="C16" s="193"/>
      <c r="D16" s="278" t="s">
        <v>4961</v>
      </c>
      <c r="E16" s="161" t="s">
        <v>124</v>
      </c>
      <c r="F16" s="161"/>
      <c r="G16" s="187"/>
      <c r="H16" s="190">
        <f>F16*G16</f>
        <v>0</v>
      </c>
    </row>
    <row r="17" spans="1:8" ht="15.6" x14ac:dyDescent="0.25">
      <c r="A17" s="192"/>
      <c r="B17" s="192" t="s">
        <v>2586</v>
      </c>
      <c r="C17" s="193"/>
      <c r="D17" s="278" t="s">
        <v>5723</v>
      </c>
      <c r="E17" s="161" t="s">
        <v>124</v>
      </c>
      <c r="F17" s="161"/>
      <c r="G17" s="187"/>
      <c r="H17" s="190">
        <f>F17*G17</f>
        <v>0</v>
      </c>
    </row>
    <row r="18" spans="1:8" x14ac:dyDescent="0.25">
      <c r="A18" s="192"/>
      <c r="B18" s="192" t="s">
        <v>2587</v>
      </c>
      <c r="C18" s="193"/>
      <c r="D18" s="278" t="s">
        <v>2588</v>
      </c>
      <c r="E18" s="212"/>
      <c r="F18" s="17"/>
      <c r="G18" s="191"/>
      <c r="H18" s="190"/>
    </row>
    <row r="19" spans="1:8" ht="15.6" hidden="1" x14ac:dyDescent="0.25">
      <c r="A19" s="192"/>
      <c r="B19" s="192"/>
      <c r="C19" s="193" t="s">
        <v>37</v>
      </c>
      <c r="D19" s="278" t="s">
        <v>2589</v>
      </c>
      <c r="E19" s="161" t="s">
        <v>124</v>
      </c>
      <c r="F19" s="161"/>
      <c r="G19" s="187"/>
      <c r="H19" s="190">
        <f>F19*G19</f>
        <v>0</v>
      </c>
    </row>
    <row r="20" spans="1:8" ht="15.6" x14ac:dyDescent="0.25">
      <c r="A20" s="192"/>
      <c r="B20" s="192"/>
      <c r="C20" s="193" t="s">
        <v>39</v>
      </c>
      <c r="D20" s="278" t="s">
        <v>6577</v>
      </c>
      <c r="E20" s="161" t="s">
        <v>124</v>
      </c>
      <c r="F20" s="161"/>
      <c r="G20" s="187"/>
      <c r="H20" s="190">
        <f>F20*G20</f>
        <v>0</v>
      </c>
    </row>
    <row r="21" spans="1:8" ht="26.4" x14ac:dyDescent="0.25">
      <c r="A21" s="192"/>
      <c r="B21" s="192"/>
      <c r="C21" s="193" t="s">
        <v>59</v>
      </c>
      <c r="D21" s="278" t="s">
        <v>6578</v>
      </c>
      <c r="E21" s="161" t="s">
        <v>2269</v>
      </c>
      <c r="F21" s="161"/>
      <c r="G21" s="187"/>
      <c r="H21" s="190">
        <f>F21*G21</f>
        <v>0</v>
      </c>
    </row>
    <row r="22" spans="1:8" hidden="1" x14ac:dyDescent="0.25">
      <c r="A22" s="192" t="s">
        <v>2590</v>
      </c>
      <c r="B22" s="192"/>
      <c r="C22" s="193"/>
      <c r="D22" s="125" t="s">
        <v>2591</v>
      </c>
      <c r="E22" s="110"/>
      <c r="F22" s="161"/>
      <c r="G22" s="187"/>
      <c r="H22" s="190"/>
    </row>
    <row r="23" spans="1:8" ht="15.6" hidden="1" x14ac:dyDescent="0.25">
      <c r="A23" s="192"/>
      <c r="B23" s="192" t="s">
        <v>2592</v>
      </c>
      <c r="C23" s="193"/>
      <c r="D23" s="59" t="s">
        <v>2595</v>
      </c>
      <c r="E23" s="161" t="s">
        <v>124</v>
      </c>
      <c r="F23" s="161"/>
      <c r="G23" s="187"/>
      <c r="H23" s="190">
        <f>F23*G23</f>
        <v>0</v>
      </c>
    </row>
    <row r="24" spans="1:8" ht="15.6" hidden="1" x14ac:dyDescent="0.25">
      <c r="A24" s="192"/>
      <c r="B24" s="192" t="s">
        <v>2593</v>
      </c>
      <c r="C24" s="193"/>
      <c r="D24" s="59" t="s">
        <v>2596</v>
      </c>
      <c r="E24" s="161" t="s">
        <v>124</v>
      </c>
      <c r="F24" s="161"/>
      <c r="G24" s="187"/>
      <c r="H24" s="190">
        <f>F24*G24</f>
        <v>0</v>
      </c>
    </row>
    <row r="25" spans="1:8" ht="26.4" hidden="1" x14ac:dyDescent="0.25">
      <c r="A25" s="192"/>
      <c r="B25" s="192" t="s">
        <v>2594</v>
      </c>
      <c r="C25" s="193"/>
      <c r="D25" s="59" t="s">
        <v>2597</v>
      </c>
      <c r="E25" s="161" t="s">
        <v>124</v>
      </c>
      <c r="F25" s="161"/>
      <c r="G25" s="187"/>
      <c r="H25" s="190">
        <f>F25*G25</f>
        <v>0</v>
      </c>
    </row>
    <row r="26" spans="1:8" hidden="1" x14ac:dyDescent="0.25">
      <c r="A26" s="192" t="s">
        <v>2598</v>
      </c>
      <c r="B26" s="192"/>
      <c r="C26" s="193"/>
      <c r="D26" s="125" t="s">
        <v>2599</v>
      </c>
      <c r="E26" s="205"/>
      <c r="F26" s="17"/>
      <c r="G26" s="191"/>
      <c r="H26" s="190"/>
    </row>
    <row r="27" spans="1:8" ht="39.6" hidden="1" x14ac:dyDescent="0.25">
      <c r="A27" s="192"/>
      <c r="B27" s="192" t="s">
        <v>2600</v>
      </c>
      <c r="C27" s="193"/>
      <c r="D27" s="278" t="s">
        <v>4962</v>
      </c>
      <c r="E27" s="161" t="s">
        <v>2269</v>
      </c>
      <c r="F27" s="161"/>
      <c r="G27" s="187"/>
      <c r="H27" s="190">
        <f>F27*G27</f>
        <v>0</v>
      </c>
    </row>
    <row r="28" spans="1:8" ht="26.4" hidden="1" x14ac:dyDescent="0.25">
      <c r="A28" s="192"/>
      <c r="B28" s="192" t="s">
        <v>2601</v>
      </c>
      <c r="C28" s="193"/>
      <c r="D28" s="278" t="s">
        <v>4963</v>
      </c>
      <c r="E28" s="161" t="s">
        <v>2269</v>
      </c>
      <c r="F28" s="161"/>
      <c r="G28" s="187"/>
      <c r="H28" s="190">
        <f>F28*G28</f>
        <v>0</v>
      </c>
    </row>
    <row r="29" spans="1:8" ht="26.4" hidden="1" x14ac:dyDescent="0.25">
      <c r="A29" s="192"/>
      <c r="B29" s="192" t="s">
        <v>2602</v>
      </c>
      <c r="C29" s="193"/>
      <c r="D29" s="278" t="s">
        <v>4964</v>
      </c>
      <c r="E29" s="51" t="s">
        <v>423</v>
      </c>
      <c r="F29" s="161"/>
      <c r="G29" s="187"/>
      <c r="H29" s="190">
        <f>F29*G29</f>
        <v>0</v>
      </c>
    </row>
    <row r="30" spans="1:8" ht="26.4" hidden="1" x14ac:dyDescent="0.25">
      <c r="A30" s="192" t="s">
        <v>2603</v>
      </c>
      <c r="B30" s="192"/>
      <c r="C30" s="193"/>
      <c r="D30" s="285" t="s">
        <v>4965</v>
      </c>
      <c r="E30" s="161" t="s">
        <v>124</v>
      </c>
      <c r="F30" s="161"/>
      <c r="G30" s="187"/>
      <c r="H30" s="190">
        <f>F30*G30</f>
        <v>0</v>
      </c>
    </row>
    <row r="31" spans="1:8" ht="26.4" x14ac:dyDescent="0.25">
      <c r="A31" s="192" t="s">
        <v>2604</v>
      </c>
      <c r="B31" s="192"/>
      <c r="C31" s="193"/>
      <c r="D31" s="125" t="s">
        <v>2605</v>
      </c>
      <c r="E31" s="205"/>
      <c r="F31" s="17"/>
      <c r="G31" s="191"/>
      <c r="H31" s="190"/>
    </row>
    <row r="32" spans="1:8" x14ac:dyDescent="0.25">
      <c r="A32" s="192"/>
      <c r="B32" s="192" t="s">
        <v>2606</v>
      </c>
      <c r="C32" s="193"/>
      <c r="D32" s="59" t="s">
        <v>2032</v>
      </c>
      <c r="E32" s="209" t="s">
        <v>581</v>
      </c>
      <c r="F32" s="17" t="s">
        <v>4225</v>
      </c>
      <c r="G32" s="17" t="s">
        <v>4226</v>
      </c>
      <c r="H32" s="190"/>
    </row>
    <row r="33" spans="1:8" ht="26.4" x14ac:dyDescent="0.25">
      <c r="A33" s="192"/>
      <c r="B33" s="192" t="s">
        <v>2607</v>
      </c>
      <c r="C33" s="193"/>
      <c r="D33" s="59" t="s">
        <v>2033</v>
      </c>
      <c r="E33" s="51" t="s">
        <v>361</v>
      </c>
      <c r="F33" s="197">
        <f>H32</f>
        <v>0</v>
      </c>
      <c r="G33" s="195"/>
      <c r="H33" s="190">
        <f>F33*G33</f>
        <v>0</v>
      </c>
    </row>
    <row r="34" spans="1:8" x14ac:dyDescent="0.25">
      <c r="A34" s="192"/>
      <c r="B34" s="192"/>
      <c r="C34" s="193"/>
      <c r="D34" s="59"/>
      <c r="E34" s="27"/>
      <c r="F34" s="17"/>
      <c r="G34" s="17"/>
      <c r="H34" s="190"/>
    </row>
    <row r="35" spans="1:8" x14ac:dyDescent="0.25">
      <c r="A35" s="192"/>
      <c r="B35" s="192"/>
      <c r="C35" s="193"/>
      <c r="D35" s="59"/>
      <c r="E35" s="205"/>
      <c r="F35" s="17"/>
      <c r="G35" s="17"/>
      <c r="H35" s="190"/>
    </row>
    <row r="36" spans="1:8" x14ac:dyDescent="0.25">
      <c r="A36" s="64"/>
      <c r="B36" s="64"/>
      <c r="C36" s="161"/>
      <c r="D36" s="60"/>
      <c r="E36" s="17"/>
      <c r="F36" s="17"/>
      <c r="G36" s="17"/>
      <c r="H36" s="190"/>
    </row>
    <row r="37" spans="1:8" x14ac:dyDescent="0.25">
      <c r="A37" s="168" t="s">
        <v>34</v>
      </c>
      <c r="B37" s="168"/>
      <c r="C37" s="168"/>
      <c r="D37" s="168"/>
      <c r="E37" s="179"/>
      <c r="F37" s="185"/>
      <c r="G37" s="185"/>
      <c r="H37" s="174">
        <f>SUM(H5:H36)</f>
        <v>0</v>
      </c>
    </row>
    <row r="1048313" spans="5:5" x14ac:dyDescent="0.25">
      <c r="E104831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0209-4311-4B9A-8645-E3E6D7155616}">
  <dimension ref="A1:H1048307"/>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2567</v>
      </c>
      <c r="B1" s="40"/>
      <c r="C1" s="40"/>
      <c r="D1" s="40"/>
      <c r="E1" s="774" t="s">
        <v>2609</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95"/>
      <c r="H3" s="5"/>
    </row>
    <row r="4" spans="1:8" x14ac:dyDescent="0.25">
      <c r="A4" s="192"/>
      <c r="B4" s="192"/>
      <c r="C4" s="193"/>
      <c r="D4" s="64"/>
      <c r="E4" s="17"/>
      <c r="F4" s="17"/>
      <c r="G4" s="191"/>
      <c r="H4" s="15"/>
    </row>
    <row r="5" spans="1:8" x14ac:dyDescent="0.25">
      <c r="A5" s="192" t="s">
        <v>2569</v>
      </c>
      <c r="B5" s="192"/>
      <c r="C5" s="193"/>
      <c r="D5" s="213" t="s">
        <v>2610</v>
      </c>
      <c r="E5" s="17"/>
      <c r="F5" s="17"/>
      <c r="G5" s="191"/>
      <c r="H5" s="189"/>
    </row>
    <row r="6" spans="1:8" ht="26.4" x14ac:dyDescent="0.25">
      <c r="A6" s="192"/>
      <c r="B6" s="192" t="s">
        <v>4196</v>
      </c>
      <c r="C6" s="193"/>
      <c r="D6" s="214" t="s">
        <v>2612</v>
      </c>
      <c r="E6" s="17"/>
      <c r="F6" s="17"/>
      <c r="G6" s="191"/>
      <c r="H6" s="189"/>
    </row>
    <row r="7" spans="1:8" ht="15.6" x14ac:dyDescent="0.25">
      <c r="A7" s="192"/>
      <c r="B7" s="192"/>
      <c r="C7" s="193" t="s">
        <v>37</v>
      </c>
      <c r="D7" s="215" t="s">
        <v>4265</v>
      </c>
      <c r="E7" s="161" t="s">
        <v>124</v>
      </c>
      <c r="F7" s="161"/>
      <c r="G7" s="187"/>
      <c r="H7" s="190">
        <f t="shared" ref="H7:H13" si="0">F7*G7</f>
        <v>0</v>
      </c>
    </row>
    <row r="8" spans="1:8" ht="15.6" hidden="1" x14ac:dyDescent="0.25">
      <c r="A8" s="192"/>
      <c r="B8" s="192"/>
      <c r="C8" s="193" t="s">
        <v>39</v>
      </c>
      <c r="D8" s="60" t="s">
        <v>4260</v>
      </c>
      <c r="E8" s="161" t="s">
        <v>124</v>
      </c>
      <c r="F8" s="161"/>
      <c r="G8" s="187"/>
      <c r="H8" s="190">
        <f t="shared" si="0"/>
        <v>0</v>
      </c>
    </row>
    <row r="9" spans="1:8" ht="15.6" hidden="1" x14ac:dyDescent="0.25">
      <c r="A9" s="192"/>
      <c r="B9" s="192"/>
      <c r="C9" s="193" t="s">
        <v>59</v>
      </c>
      <c r="D9" s="215" t="s">
        <v>4261</v>
      </c>
      <c r="E9" s="161" t="s">
        <v>124</v>
      </c>
      <c r="F9" s="161"/>
      <c r="G9" s="187"/>
      <c r="H9" s="190">
        <f t="shared" si="0"/>
        <v>0</v>
      </c>
    </row>
    <row r="10" spans="1:8" ht="26.4" x14ac:dyDescent="0.25">
      <c r="A10" s="192"/>
      <c r="B10" s="192" t="s">
        <v>4197</v>
      </c>
      <c r="C10" s="193"/>
      <c r="D10" s="60" t="s">
        <v>2613</v>
      </c>
      <c r="E10" s="161" t="s">
        <v>124</v>
      </c>
      <c r="F10" s="161"/>
      <c r="G10" s="187"/>
      <c r="H10" s="190">
        <f t="shared" si="0"/>
        <v>0</v>
      </c>
    </row>
    <row r="11" spans="1:8" ht="39.6" hidden="1" x14ac:dyDescent="0.25">
      <c r="A11" s="192"/>
      <c r="B11" s="192" t="s">
        <v>4198</v>
      </c>
      <c r="C11" s="193"/>
      <c r="D11" s="59" t="s">
        <v>4966</v>
      </c>
      <c r="E11" s="161" t="s">
        <v>124</v>
      </c>
      <c r="F11" s="161"/>
      <c r="G11" s="187"/>
      <c r="H11" s="190">
        <f t="shared" si="0"/>
        <v>0</v>
      </c>
    </row>
    <row r="12" spans="1:8" ht="39.6" hidden="1" x14ac:dyDescent="0.25">
      <c r="A12" s="192"/>
      <c r="B12" s="192" t="s">
        <v>4199</v>
      </c>
      <c r="C12" s="193"/>
      <c r="D12" s="59" t="s">
        <v>4967</v>
      </c>
      <c r="E12" s="161" t="s">
        <v>124</v>
      </c>
      <c r="F12" s="161"/>
      <c r="G12" s="187"/>
      <c r="H12" s="190">
        <f t="shared" si="0"/>
        <v>0</v>
      </c>
    </row>
    <row r="13" spans="1:8" ht="26.4" x14ac:dyDescent="0.25">
      <c r="A13" s="192" t="s">
        <v>2570</v>
      </c>
      <c r="B13" s="192"/>
      <c r="C13" s="193"/>
      <c r="D13" s="216" t="s">
        <v>2614</v>
      </c>
      <c r="E13" s="161" t="s">
        <v>2269</v>
      </c>
      <c r="F13" s="161"/>
      <c r="G13" s="187"/>
      <c r="H13" s="190">
        <f t="shared" si="0"/>
        <v>0</v>
      </c>
    </row>
    <row r="14" spans="1:8" x14ac:dyDescent="0.25">
      <c r="A14" s="192" t="s">
        <v>2571</v>
      </c>
      <c r="B14" s="192"/>
      <c r="C14" s="193"/>
      <c r="D14" s="216" t="s">
        <v>2615</v>
      </c>
      <c r="E14" s="17"/>
      <c r="F14" s="17"/>
      <c r="G14" s="191"/>
      <c r="H14" s="190"/>
    </row>
    <row r="15" spans="1:8" ht="15.6" hidden="1" x14ac:dyDescent="0.25">
      <c r="A15" s="192"/>
      <c r="B15" s="192" t="s">
        <v>2616</v>
      </c>
      <c r="C15" s="193"/>
      <c r="D15" s="298" t="s">
        <v>4968</v>
      </c>
      <c r="E15" s="161" t="s">
        <v>124</v>
      </c>
      <c r="F15" s="161"/>
      <c r="G15" s="187"/>
      <c r="H15" s="190">
        <f>F15*G15</f>
        <v>0</v>
      </c>
    </row>
    <row r="16" spans="1:8" x14ac:dyDescent="0.25">
      <c r="A16" s="192"/>
      <c r="B16" s="192" t="s">
        <v>2617</v>
      </c>
      <c r="C16" s="193"/>
      <c r="D16" s="298" t="s">
        <v>4969</v>
      </c>
      <c r="E16" s="161"/>
      <c r="F16" s="161"/>
      <c r="G16" s="187"/>
      <c r="H16" s="190"/>
    </row>
    <row r="17" spans="1:8" ht="15.6" x14ac:dyDescent="0.25">
      <c r="A17" s="192"/>
      <c r="B17" s="192"/>
      <c r="C17" s="193" t="s">
        <v>37</v>
      </c>
      <c r="D17" s="298"/>
      <c r="E17" s="161" t="s">
        <v>124</v>
      </c>
      <c r="F17" s="161"/>
      <c r="G17" s="187"/>
      <c r="H17" s="190">
        <f t="shared" ref="H17:H25" si="1">F17*G17</f>
        <v>0</v>
      </c>
    </row>
    <row r="18" spans="1:8" ht="15.6" x14ac:dyDescent="0.25">
      <c r="A18" s="192"/>
      <c r="B18" s="192"/>
      <c r="C18" s="193" t="s">
        <v>39</v>
      </c>
      <c r="D18" s="298"/>
      <c r="E18" s="161" t="s">
        <v>124</v>
      </c>
      <c r="F18" s="161"/>
      <c r="G18" s="187"/>
      <c r="H18" s="190">
        <f t="shared" si="1"/>
        <v>0</v>
      </c>
    </row>
    <row r="19" spans="1:8" ht="15.6" x14ac:dyDescent="0.25">
      <c r="A19" s="192"/>
      <c r="B19" s="192"/>
      <c r="C19" s="193" t="s">
        <v>59</v>
      </c>
      <c r="D19" s="298"/>
      <c r="E19" s="161" t="s">
        <v>124</v>
      </c>
      <c r="F19" s="161"/>
      <c r="G19" s="187"/>
      <c r="H19" s="190">
        <f t="shared" si="1"/>
        <v>0</v>
      </c>
    </row>
    <row r="20" spans="1:8" ht="15.6" x14ac:dyDescent="0.25">
      <c r="A20" s="192"/>
      <c r="B20" s="192"/>
      <c r="C20" s="193" t="s">
        <v>42</v>
      </c>
      <c r="D20" s="298"/>
      <c r="E20" s="161" t="s">
        <v>124</v>
      </c>
      <c r="F20" s="161"/>
      <c r="G20" s="187"/>
      <c r="H20" s="190">
        <f t="shared" si="1"/>
        <v>0</v>
      </c>
    </row>
    <row r="21" spans="1:8" ht="15.6" x14ac:dyDescent="0.25">
      <c r="A21" s="192"/>
      <c r="B21" s="192"/>
      <c r="C21" s="193" t="s">
        <v>43</v>
      </c>
      <c r="D21" s="298"/>
      <c r="E21" s="161" t="s">
        <v>124</v>
      </c>
      <c r="F21" s="161"/>
      <c r="G21" s="187"/>
      <c r="H21" s="190">
        <f t="shared" si="1"/>
        <v>0</v>
      </c>
    </row>
    <row r="22" spans="1:8" ht="26.4" hidden="1" x14ac:dyDescent="0.25">
      <c r="A22" s="192"/>
      <c r="B22" s="192" t="s">
        <v>2618</v>
      </c>
      <c r="C22" s="193"/>
      <c r="D22" s="298" t="s">
        <v>4970</v>
      </c>
      <c r="E22" s="161" t="s">
        <v>124</v>
      </c>
      <c r="F22" s="161"/>
      <c r="G22" s="187"/>
      <c r="H22" s="190">
        <f t="shared" si="1"/>
        <v>0</v>
      </c>
    </row>
    <row r="23" spans="1:8" ht="26.4" x14ac:dyDescent="0.25">
      <c r="A23" s="192"/>
      <c r="B23" s="192" t="s">
        <v>2619</v>
      </c>
      <c r="C23" s="193"/>
      <c r="D23" s="298" t="s">
        <v>4971</v>
      </c>
      <c r="E23" s="161"/>
      <c r="F23" s="161"/>
      <c r="G23" s="187"/>
      <c r="H23" s="190"/>
    </row>
    <row r="24" spans="1:8" ht="15.6" x14ac:dyDescent="0.25">
      <c r="A24" s="192"/>
      <c r="B24" s="192"/>
      <c r="C24" s="193" t="s">
        <v>37</v>
      </c>
      <c r="D24" s="298"/>
      <c r="E24" s="161" t="s">
        <v>124</v>
      </c>
      <c r="F24" s="161"/>
      <c r="G24" s="187"/>
      <c r="H24" s="190">
        <f t="shared" si="1"/>
        <v>0</v>
      </c>
    </row>
    <row r="25" spans="1:8" ht="15.6" x14ac:dyDescent="0.25">
      <c r="A25" s="192"/>
      <c r="B25" s="192"/>
      <c r="C25" s="193" t="s">
        <v>39</v>
      </c>
      <c r="D25" s="298"/>
      <c r="E25" s="161" t="s">
        <v>124</v>
      </c>
      <c r="F25" s="161"/>
      <c r="G25" s="187"/>
      <c r="H25" s="190">
        <f t="shared" si="1"/>
        <v>0</v>
      </c>
    </row>
    <row r="26" spans="1:8" ht="15.6" x14ac:dyDescent="0.25">
      <c r="A26" s="192"/>
      <c r="B26" s="192"/>
      <c r="C26" s="193" t="s">
        <v>59</v>
      </c>
      <c r="D26" s="298"/>
      <c r="E26" s="161" t="s">
        <v>124</v>
      </c>
      <c r="F26" s="161"/>
      <c r="G26" s="187"/>
      <c r="H26" s="545" t="s">
        <v>5568</v>
      </c>
    </row>
    <row r="27" spans="1:8" ht="15.6" x14ac:dyDescent="0.25">
      <c r="A27" s="192" t="s">
        <v>2611</v>
      </c>
      <c r="B27" s="192"/>
      <c r="C27" s="193"/>
      <c r="D27" s="217" t="s">
        <v>2620</v>
      </c>
      <c r="E27" s="161" t="s">
        <v>2269</v>
      </c>
      <c r="F27" s="161"/>
      <c r="G27" s="187"/>
      <c r="H27" s="190">
        <f>F27*G27</f>
        <v>0</v>
      </c>
    </row>
    <row r="28" spans="1:8" ht="15.6" x14ac:dyDescent="0.25">
      <c r="A28" s="192" t="s">
        <v>5707</v>
      </c>
      <c r="B28" s="192"/>
      <c r="C28" s="193"/>
      <c r="D28" s="64" t="s">
        <v>6579</v>
      </c>
      <c r="E28" s="161" t="s">
        <v>124</v>
      </c>
      <c r="F28" s="161"/>
      <c r="G28" s="187"/>
      <c r="H28" s="190">
        <f t="shared" ref="H28" si="2">F28*G28</f>
        <v>0</v>
      </c>
    </row>
    <row r="29" spans="1:8" x14ac:dyDescent="0.25">
      <c r="A29" s="192"/>
      <c r="B29" s="192"/>
      <c r="C29" s="193"/>
      <c r="D29" s="157"/>
      <c r="E29" s="17"/>
      <c r="F29" s="17"/>
      <c r="G29" s="191"/>
      <c r="H29" s="190"/>
    </row>
    <row r="30" spans="1:8" x14ac:dyDescent="0.25">
      <c r="A30" s="64"/>
      <c r="B30" s="64"/>
      <c r="C30" s="161"/>
      <c r="D30" s="60"/>
      <c r="E30" s="17"/>
      <c r="F30" s="15"/>
      <c r="G30" s="191"/>
      <c r="H30" s="190"/>
    </row>
    <row r="31" spans="1:8" x14ac:dyDescent="0.25">
      <c r="A31" s="168" t="s">
        <v>34</v>
      </c>
      <c r="B31" s="168"/>
      <c r="C31" s="168"/>
      <c r="D31" s="168"/>
      <c r="E31" s="179"/>
      <c r="F31" s="183"/>
      <c r="G31" s="198"/>
      <c r="H31" s="174">
        <f>SUM(H5:H30)</f>
        <v>0</v>
      </c>
    </row>
    <row r="1048307" spans="5:5" x14ac:dyDescent="0.25">
      <c r="E1048307"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0988F-41B0-4826-B0A6-80E45B252C4F}">
  <dimension ref="A1:G1048287"/>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2621</v>
      </c>
      <c r="B1" s="40"/>
      <c r="C1" s="774" t="s">
        <v>2622</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x14ac:dyDescent="0.25">
      <c r="A5" s="192" t="s">
        <v>2623</v>
      </c>
      <c r="B5" s="218" t="s">
        <v>2624</v>
      </c>
      <c r="C5" s="161" t="s">
        <v>429</v>
      </c>
      <c r="D5" s="161"/>
      <c r="E5" s="187"/>
      <c r="F5" s="190">
        <f>D5*E5</f>
        <v>0</v>
      </c>
    </row>
    <row r="6" spans="1:7" x14ac:dyDescent="0.25">
      <c r="A6" s="192" t="s">
        <v>2626</v>
      </c>
      <c r="B6" s="218" t="s">
        <v>2625</v>
      </c>
      <c r="C6" s="161" t="s">
        <v>429</v>
      </c>
      <c r="D6" s="161"/>
      <c r="E6" s="187"/>
      <c r="F6" s="190">
        <f>D6*E6</f>
        <v>0</v>
      </c>
    </row>
    <row r="7" spans="1:7" ht="26.4" x14ac:dyDescent="0.25">
      <c r="A7" s="192" t="s">
        <v>2627</v>
      </c>
      <c r="B7" s="299" t="s">
        <v>4972</v>
      </c>
      <c r="C7" s="161" t="s">
        <v>429</v>
      </c>
      <c r="D7" s="161"/>
      <c r="E7" s="187"/>
      <c r="F7" s="190">
        <f>D7*E7</f>
        <v>0</v>
      </c>
      <c r="G7" s="307" t="s">
        <v>5398</v>
      </c>
    </row>
    <row r="8" spans="1:7" x14ac:dyDescent="0.25">
      <c r="A8" s="192"/>
      <c r="B8" s="64"/>
      <c r="C8" s="17"/>
      <c r="D8" s="17"/>
      <c r="E8" s="190"/>
      <c r="F8" s="190"/>
    </row>
    <row r="9" spans="1:7" x14ac:dyDescent="0.25">
      <c r="A9" s="192"/>
      <c r="B9" s="157"/>
      <c r="C9" s="17"/>
      <c r="D9" s="17"/>
      <c r="E9" s="190"/>
      <c r="F9" s="190"/>
      <c r="G9" s="323" t="s">
        <v>5421</v>
      </c>
    </row>
    <row r="10" spans="1:7" x14ac:dyDescent="0.25">
      <c r="A10" s="64"/>
      <c r="B10" s="60"/>
      <c r="C10" s="17"/>
      <c r="D10" s="15"/>
      <c r="E10" s="190"/>
      <c r="F10" s="190"/>
    </row>
    <row r="11" spans="1:7" x14ac:dyDescent="0.25">
      <c r="A11" s="168" t="s">
        <v>34</v>
      </c>
      <c r="B11" s="168"/>
      <c r="C11" s="179"/>
      <c r="D11" s="183"/>
      <c r="E11" s="174"/>
      <c r="F11" s="174">
        <f>SUM(F5:F10)</f>
        <v>0</v>
      </c>
    </row>
    <row r="1048287" spans="3:3" x14ac:dyDescent="0.25">
      <c r="C1048287"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6075-D940-4FD7-BAF7-C1172CF5D26D}">
  <dimension ref="A1:H1048355"/>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8" x14ac:dyDescent="0.25">
      <c r="A1" s="39" t="s">
        <v>2629</v>
      </c>
      <c r="B1" s="40"/>
      <c r="C1" s="40"/>
      <c r="D1" s="40"/>
      <c r="E1" s="774" t="s">
        <v>2628</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89"/>
      <c r="H3" s="5"/>
    </row>
    <row r="4" spans="1:8" x14ac:dyDescent="0.25">
      <c r="A4" s="192"/>
      <c r="B4" s="192"/>
      <c r="C4" s="193"/>
      <c r="D4" s="64"/>
      <c r="E4" s="17"/>
      <c r="F4" s="17"/>
      <c r="G4" s="190"/>
      <c r="H4" s="190"/>
    </row>
    <row r="5" spans="1:8" x14ac:dyDescent="0.25">
      <c r="A5" s="192" t="s">
        <v>2630</v>
      </c>
      <c r="B5" s="192"/>
      <c r="C5" s="193"/>
      <c r="D5" s="150" t="s">
        <v>4989</v>
      </c>
      <c r="E5" s="17"/>
      <c r="F5" s="17"/>
      <c r="G5" s="190"/>
      <c r="H5" s="190"/>
    </row>
    <row r="6" spans="1:8" ht="26.4" x14ac:dyDescent="0.25">
      <c r="A6" s="192"/>
      <c r="B6" s="192" t="s">
        <v>2631</v>
      </c>
      <c r="C6" s="193"/>
      <c r="D6" s="59" t="s">
        <v>2633</v>
      </c>
      <c r="E6" s="17"/>
      <c r="F6" s="17"/>
      <c r="G6" s="191"/>
      <c r="H6" s="190"/>
    </row>
    <row r="7" spans="1:8" x14ac:dyDescent="0.25">
      <c r="A7" s="192"/>
      <c r="B7" s="192"/>
      <c r="C7" s="193" t="s">
        <v>37</v>
      </c>
      <c r="D7" s="278" t="s">
        <v>6581</v>
      </c>
      <c r="E7" s="161" t="s">
        <v>136</v>
      </c>
      <c r="F7" s="161"/>
      <c r="G7" s="187"/>
      <c r="H7" s="190">
        <f>F7*G7</f>
        <v>0</v>
      </c>
    </row>
    <row r="8" spans="1:8" ht="26.4" x14ac:dyDescent="0.25">
      <c r="A8" s="192"/>
      <c r="B8" s="192"/>
      <c r="C8" s="193" t="s">
        <v>39</v>
      </c>
      <c r="D8" s="278" t="s">
        <v>6580</v>
      </c>
      <c r="E8" s="161" t="s">
        <v>136</v>
      </c>
      <c r="F8" s="161"/>
      <c r="G8" s="187"/>
      <c r="H8" s="190">
        <f>F8*G8</f>
        <v>0</v>
      </c>
    </row>
    <row r="9" spans="1:8" ht="26.4" hidden="1" x14ac:dyDescent="0.25">
      <c r="A9" s="192"/>
      <c r="B9" s="192"/>
      <c r="C9" s="193" t="s">
        <v>59</v>
      </c>
      <c r="D9" s="278" t="s">
        <v>4976</v>
      </c>
      <c r="E9" s="161" t="s">
        <v>136</v>
      </c>
      <c r="F9" s="161"/>
      <c r="G9" s="187"/>
      <c r="H9" s="190">
        <f>F9*G9</f>
        <v>0</v>
      </c>
    </row>
    <row r="10" spans="1:8" ht="39.6" x14ac:dyDescent="0.25">
      <c r="A10" s="192"/>
      <c r="B10" s="192"/>
      <c r="C10" s="193" t="s">
        <v>42</v>
      </c>
      <c r="D10" s="278" t="s">
        <v>4977</v>
      </c>
      <c r="E10" s="161" t="s">
        <v>136</v>
      </c>
      <c r="F10" s="161"/>
      <c r="G10" s="187"/>
      <c r="H10" s="190">
        <f>F10*G10</f>
        <v>0</v>
      </c>
    </row>
    <row r="11" spans="1:8" ht="26.4" x14ac:dyDescent="0.25">
      <c r="A11" s="192"/>
      <c r="B11" s="192" t="s">
        <v>2632</v>
      </c>
      <c r="C11" s="193"/>
      <c r="D11" s="59" t="s">
        <v>2634</v>
      </c>
      <c r="E11" s="17"/>
      <c r="F11" s="17"/>
      <c r="G11" s="191"/>
      <c r="H11" s="190"/>
    </row>
    <row r="12" spans="1:8" x14ac:dyDescent="0.25">
      <c r="A12" s="192"/>
      <c r="B12" s="192"/>
      <c r="C12" s="193" t="s">
        <v>37</v>
      </c>
      <c r="D12" s="158" t="s">
        <v>2635</v>
      </c>
      <c r="E12" s="161" t="s">
        <v>429</v>
      </c>
      <c r="F12" s="161"/>
      <c r="G12" s="187"/>
      <c r="H12" s="545" t="s">
        <v>5568</v>
      </c>
    </row>
    <row r="13" spans="1:8" x14ac:dyDescent="0.25">
      <c r="A13" s="192"/>
      <c r="B13" s="192"/>
      <c r="C13" s="193" t="s">
        <v>39</v>
      </c>
      <c r="D13" s="158" t="s">
        <v>2636</v>
      </c>
      <c r="E13" s="161" t="s">
        <v>429</v>
      </c>
      <c r="F13" s="161"/>
      <c r="G13" s="187"/>
      <c r="H13" s="545" t="s">
        <v>5568</v>
      </c>
    </row>
    <row r="14" spans="1:8" hidden="1" x14ac:dyDescent="0.25">
      <c r="A14" s="192"/>
      <c r="B14" s="192"/>
      <c r="C14" s="193" t="s">
        <v>59</v>
      </c>
      <c r="D14" s="158" t="s">
        <v>2637</v>
      </c>
      <c r="E14" s="161" t="s">
        <v>429</v>
      </c>
      <c r="F14" s="161"/>
      <c r="G14" s="187"/>
      <c r="H14" s="190">
        <f t="shared" ref="H14:H18" si="0">F14*G14</f>
        <v>0</v>
      </c>
    </row>
    <row r="15" spans="1:8" ht="26.4" hidden="1" x14ac:dyDescent="0.25">
      <c r="A15" s="192"/>
      <c r="B15" s="192"/>
      <c r="C15" s="193" t="s">
        <v>42</v>
      </c>
      <c r="D15" s="290" t="s">
        <v>4973</v>
      </c>
      <c r="E15" s="161" t="s">
        <v>429</v>
      </c>
      <c r="F15" s="161"/>
      <c r="G15" s="187"/>
      <c r="H15" s="190">
        <f t="shared" si="0"/>
        <v>0</v>
      </c>
    </row>
    <row r="16" spans="1:8" ht="26.4" x14ac:dyDescent="0.25">
      <c r="A16" s="192"/>
      <c r="B16" s="192"/>
      <c r="C16" s="193" t="s">
        <v>43</v>
      </c>
      <c r="D16" s="290" t="s">
        <v>4974</v>
      </c>
      <c r="E16" s="161" t="s">
        <v>429</v>
      </c>
      <c r="F16" s="161"/>
      <c r="G16" s="187"/>
      <c r="H16" s="190">
        <f t="shared" si="0"/>
        <v>0</v>
      </c>
    </row>
    <row r="17" spans="1:8" ht="26.4" x14ac:dyDescent="0.25">
      <c r="A17" s="192"/>
      <c r="B17" s="192"/>
      <c r="C17" s="193" t="s">
        <v>45</v>
      </c>
      <c r="D17" s="290" t="s">
        <v>4975</v>
      </c>
      <c r="E17" s="161" t="s">
        <v>429</v>
      </c>
      <c r="F17" s="161"/>
      <c r="G17" s="187"/>
      <c r="H17" s="190">
        <f t="shared" si="0"/>
        <v>0</v>
      </c>
    </row>
    <row r="18" spans="1:8" ht="39.6" hidden="1" x14ac:dyDescent="0.25">
      <c r="A18" s="192"/>
      <c r="B18" s="192"/>
      <c r="C18" s="193" t="s">
        <v>46</v>
      </c>
      <c r="D18" s="158" t="s">
        <v>2718</v>
      </c>
      <c r="E18" s="161" t="s">
        <v>429</v>
      </c>
      <c r="F18" s="161"/>
      <c r="G18" s="187"/>
      <c r="H18" s="190">
        <f t="shared" si="0"/>
        <v>0</v>
      </c>
    </row>
    <row r="19" spans="1:8" ht="26.4" hidden="1" x14ac:dyDescent="0.25">
      <c r="A19" s="192" t="s">
        <v>5441</v>
      </c>
      <c r="B19" s="192"/>
      <c r="C19" s="193"/>
      <c r="D19" s="125" t="s">
        <v>2638</v>
      </c>
      <c r="E19" s="17"/>
      <c r="F19" s="17"/>
      <c r="G19" s="191"/>
      <c r="H19" s="190"/>
    </row>
    <row r="20" spans="1:8" ht="39.6" hidden="1" x14ac:dyDescent="0.25">
      <c r="A20" s="192"/>
      <c r="B20" s="192" t="s">
        <v>2639</v>
      </c>
      <c r="C20" s="193"/>
      <c r="D20" s="59" t="s">
        <v>2719</v>
      </c>
      <c r="E20" s="17"/>
      <c r="F20" s="17"/>
      <c r="G20" s="191"/>
      <c r="H20" s="190"/>
    </row>
    <row r="21" spans="1:8" ht="26.4" hidden="1" x14ac:dyDescent="0.25">
      <c r="A21" s="192"/>
      <c r="B21" s="192"/>
      <c r="C21" s="193" t="s">
        <v>37</v>
      </c>
      <c r="D21" s="278" t="s">
        <v>4978</v>
      </c>
      <c r="E21" s="161" t="s">
        <v>136</v>
      </c>
      <c r="F21" s="161"/>
      <c r="G21" s="187"/>
      <c r="H21" s="190">
        <f>F21*G21</f>
        <v>0</v>
      </c>
    </row>
    <row r="22" spans="1:8" ht="26.4" hidden="1" x14ac:dyDescent="0.25">
      <c r="A22" s="192"/>
      <c r="B22" s="192"/>
      <c r="C22" s="193" t="s">
        <v>39</v>
      </c>
      <c r="D22" s="278" t="s">
        <v>4979</v>
      </c>
      <c r="E22" s="161" t="s">
        <v>136</v>
      </c>
      <c r="F22" s="161"/>
      <c r="G22" s="187"/>
      <c r="H22" s="190">
        <f>F22*G22</f>
        <v>0</v>
      </c>
    </row>
    <row r="23" spans="1:8" ht="26.4" hidden="1" x14ac:dyDescent="0.25">
      <c r="A23" s="192"/>
      <c r="B23" s="192"/>
      <c r="C23" s="193" t="s">
        <v>59</v>
      </c>
      <c r="D23" s="290" t="s">
        <v>4980</v>
      </c>
      <c r="E23" s="161" t="s">
        <v>136</v>
      </c>
      <c r="F23" s="161"/>
      <c r="G23" s="187"/>
      <c r="H23" s="190">
        <f>F23*G23</f>
        <v>0</v>
      </c>
    </row>
    <row r="24" spans="1:8" hidden="1" x14ac:dyDescent="0.25">
      <c r="A24" s="192"/>
      <c r="B24" s="192"/>
      <c r="C24" s="193" t="s">
        <v>42</v>
      </c>
      <c r="D24" s="290" t="s">
        <v>2642</v>
      </c>
      <c r="E24" s="161" t="s">
        <v>136</v>
      </c>
      <c r="F24" s="161"/>
      <c r="G24" s="187"/>
      <c r="H24" s="190">
        <f>F24*G24</f>
        <v>0</v>
      </c>
    </row>
    <row r="25" spans="1:8" ht="39.6" hidden="1" x14ac:dyDescent="0.25">
      <c r="A25" s="192"/>
      <c r="B25" s="192" t="s">
        <v>2640</v>
      </c>
      <c r="C25" s="193"/>
      <c r="D25" s="59" t="s">
        <v>2720</v>
      </c>
      <c r="E25" s="17"/>
      <c r="F25" s="17"/>
      <c r="G25" s="191"/>
      <c r="H25" s="190"/>
    </row>
    <row r="26" spans="1:8" ht="26.4" hidden="1" x14ac:dyDescent="0.25">
      <c r="A26" s="192"/>
      <c r="B26" s="192"/>
      <c r="C26" s="193" t="s">
        <v>37</v>
      </c>
      <c r="D26" s="290" t="s">
        <v>4981</v>
      </c>
      <c r="E26" s="161" t="s">
        <v>429</v>
      </c>
      <c r="F26" s="161"/>
      <c r="G26" s="187"/>
      <c r="H26" s="190">
        <f>F26*G26</f>
        <v>0</v>
      </c>
    </row>
    <row r="27" spans="1:8" ht="26.4" hidden="1" x14ac:dyDescent="0.25">
      <c r="A27" s="192"/>
      <c r="B27" s="192"/>
      <c r="C27" s="193" t="s">
        <v>39</v>
      </c>
      <c r="D27" s="290" t="s">
        <v>4982</v>
      </c>
      <c r="E27" s="161" t="s">
        <v>429</v>
      </c>
      <c r="F27" s="161"/>
      <c r="G27" s="187"/>
      <c r="H27" s="190">
        <f>F27*G27</f>
        <v>0</v>
      </c>
    </row>
    <row r="28" spans="1:8" ht="26.4" hidden="1" x14ac:dyDescent="0.25">
      <c r="A28" s="192"/>
      <c r="B28" s="192"/>
      <c r="C28" s="193" t="s">
        <v>59</v>
      </c>
      <c r="D28" s="290" t="s">
        <v>4983</v>
      </c>
      <c r="E28" s="161" t="s">
        <v>429</v>
      </c>
      <c r="F28" s="161"/>
      <c r="G28" s="187"/>
      <c r="H28" s="190">
        <f>F28*G28</f>
        <v>0</v>
      </c>
    </row>
    <row r="29" spans="1:8" ht="26.4" hidden="1" x14ac:dyDescent="0.25">
      <c r="A29" s="192"/>
      <c r="B29" s="192"/>
      <c r="C29" s="193" t="s">
        <v>42</v>
      </c>
      <c r="D29" s="290" t="s">
        <v>4984</v>
      </c>
      <c r="E29" s="161" t="s">
        <v>429</v>
      </c>
      <c r="F29" s="161"/>
      <c r="G29" s="187"/>
      <c r="H29" s="190">
        <f>F29*G29</f>
        <v>0</v>
      </c>
    </row>
    <row r="30" spans="1:8" ht="52.8" hidden="1" x14ac:dyDescent="0.25">
      <c r="A30" s="192"/>
      <c r="B30" s="192" t="s">
        <v>2641</v>
      </c>
      <c r="C30" s="193"/>
      <c r="D30" s="290" t="s">
        <v>4985</v>
      </c>
      <c r="E30" s="161" t="s">
        <v>136</v>
      </c>
      <c r="F30" s="161"/>
      <c r="G30" s="187"/>
      <c r="H30" s="190">
        <f>F30*G30</f>
        <v>0</v>
      </c>
    </row>
    <row r="31" spans="1:8" hidden="1" x14ac:dyDescent="0.25">
      <c r="A31" s="192" t="s">
        <v>2644</v>
      </c>
      <c r="B31" s="192"/>
      <c r="C31" s="193"/>
      <c r="D31" s="125" t="s">
        <v>2643</v>
      </c>
      <c r="E31" s="17"/>
      <c r="F31" s="17"/>
      <c r="G31" s="191"/>
      <c r="H31" s="190"/>
    </row>
    <row r="32" spans="1:8" ht="26.4" hidden="1" x14ac:dyDescent="0.25">
      <c r="A32" s="192"/>
      <c r="B32" s="192" t="s">
        <v>2645</v>
      </c>
      <c r="C32" s="193"/>
      <c r="D32" s="278" t="s">
        <v>4986</v>
      </c>
      <c r="E32" s="161" t="s">
        <v>136</v>
      </c>
      <c r="F32" s="161"/>
      <c r="G32" s="187"/>
      <c r="H32" s="190">
        <f>F32*G32</f>
        <v>0</v>
      </c>
    </row>
    <row r="33" spans="1:8" ht="12.75" hidden="1" customHeight="1" x14ac:dyDescent="0.25">
      <c r="A33" s="192"/>
      <c r="B33" s="192" t="s">
        <v>2646</v>
      </c>
      <c r="C33" s="193"/>
      <c r="D33" s="278" t="s">
        <v>4987</v>
      </c>
      <c r="E33" s="161" t="s">
        <v>136</v>
      </c>
      <c r="F33" s="161"/>
      <c r="G33" s="187"/>
      <c r="H33" s="190">
        <f>F33*G33</f>
        <v>0</v>
      </c>
    </row>
    <row r="34" spans="1:8" ht="26.4" hidden="1" x14ac:dyDescent="0.25">
      <c r="A34" s="192"/>
      <c r="B34" s="192" t="s">
        <v>2647</v>
      </c>
      <c r="C34" s="193"/>
      <c r="D34" s="278" t="s">
        <v>4988</v>
      </c>
      <c r="E34" s="161" t="s">
        <v>429</v>
      </c>
      <c r="F34" s="161"/>
      <c r="G34" s="187"/>
      <c r="H34" s="190">
        <f>F34*G34</f>
        <v>0</v>
      </c>
    </row>
    <row r="35" spans="1:8" ht="26.4" hidden="1" x14ac:dyDescent="0.25">
      <c r="A35" s="192"/>
      <c r="B35" s="192" t="s">
        <v>2648</v>
      </c>
      <c r="C35" s="193"/>
      <c r="D35" s="59" t="s">
        <v>2649</v>
      </c>
      <c r="E35" s="161" t="s">
        <v>429</v>
      </c>
      <c r="F35" s="161"/>
      <c r="G35" s="187"/>
      <c r="H35" s="190">
        <f>F35*G35</f>
        <v>0</v>
      </c>
    </row>
    <row r="36" spans="1:8" ht="26.4" hidden="1" x14ac:dyDescent="0.25">
      <c r="A36" s="192" t="s">
        <v>2651</v>
      </c>
      <c r="B36" s="192"/>
      <c r="C36" s="193"/>
      <c r="D36" s="125" t="s">
        <v>2650</v>
      </c>
      <c r="E36" s="17"/>
      <c r="F36" s="17"/>
      <c r="G36" s="191"/>
      <c r="H36" s="190"/>
    </row>
    <row r="37" spans="1:8" ht="39.6" hidden="1" x14ac:dyDescent="0.25">
      <c r="A37" s="192"/>
      <c r="B37" s="192" t="s">
        <v>2652</v>
      </c>
      <c r="C37" s="193"/>
      <c r="D37" s="60" t="s">
        <v>4381</v>
      </c>
      <c r="E37" s="161" t="s">
        <v>136</v>
      </c>
      <c r="F37" s="161"/>
      <c r="G37" s="187"/>
      <c r="H37" s="190">
        <f>F37*G37</f>
        <v>0</v>
      </c>
    </row>
    <row r="38" spans="1:8" ht="39.6" hidden="1" x14ac:dyDescent="0.25">
      <c r="A38" s="192"/>
      <c r="B38" s="192" t="s">
        <v>2653</v>
      </c>
      <c r="C38" s="193"/>
      <c r="D38" s="59" t="s">
        <v>4380</v>
      </c>
      <c r="E38" s="161" t="s">
        <v>136</v>
      </c>
      <c r="F38" s="161"/>
      <c r="G38" s="187"/>
      <c r="H38" s="190">
        <f>F38*G38</f>
        <v>0</v>
      </c>
    </row>
    <row r="39" spans="1:8" ht="26.4" hidden="1" x14ac:dyDescent="0.25">
      <c r="A39" s="192" t="s">
        <v>2654</v>
      </c>
      <c r="B39" s="192"/>
      <c r="C39" s="193"/>
      <c r="D39" s="125" t="s">
        <v>4382</v>
      </c>
      <c r="E39" s="17"/>
      <c r="F39" s="17"/>
      <c r="G39" s="191"/>
      <c r="H39" s="190"/>
    </row>
    <row r="40" spans="1:8" hidden="1" x14ac:dyDescent="0.25">
      <c r="A40" s="192"/>
      <c r="B40" s="192" t="s">
        <v>2655</v>
      </c>
      <c r="C40" s="193"/>
      <c r="D40" s="59" t="s">
        <v>2658</v>
      </c>
      <c r="E40" s="161" t="s">
        <v>429</v>
      </c>
      <c r="F40" s="161"/>
      <c r="G40" s="187"/>
      <c r="H40" s="190">
        <f>F40*G40</f>
        <v>0</v>
      </c>
    </row>
    <row r="41" spans="1:8" hidden="1" x14ac:dyDescent="0.25">
      <c r="A41" s="192"/>
      <c r="B41" s="192" t="s">
        <v>2656</v>
      </c>
      <c r="C41" s="193"/>
      <c r="D41" s="278" t="s">
        <v>4990</v>
      </c>
      <c r="E41" s="161" t="s">
        <v>429</v>
      </c>
      <c r="F41" s="161"/>
      <c r="G41" s="187"/>
      <c r="H41" s="190">
        <f>F41*G41</f>
        <v>0</v>
      </c>
    </row>
    <row r="42" spans="1:8" ht="39.6" hidden="1" x14ac:dyDescent="0.25">
      <c r="A42" s="192"/>
      <c r="B42" s="192" t="s">
        <v>2657</v>
      </c>
      <c r="C42" s="193"/>
      <c r="D42" s="101" t="s">
        <v>2721</v>
      </c>
      <c r="E42" s="161" t="s">
        <v>429</v>
      </c>
      <c r="F42" s="161"/>
      <c r="G42" s="187"/>
      <c r="H42" s="190">
        <f>F42*G42</f>
        <v>0</v>
      </c>
    </row>
    <row r="43" spans="1:8" x14ac:dyDescent="0.25">
      <c r="A43" s="192" t="s">
        <v>2660</v>
      </c>
      <c r="B43" s="192"/>
      <c r="C43" s="193"/>
      <c r="D43" s="125" t="s">
        <v>2659</v>
      </c>
      <c r="E43" s="17"/>
      <c r="F43" s="17"/>
      <c r="G43" s="191"/>
      <c r="H43" s="190"/>
    </row>
    <row r="44" spans="1:8" x14ac:dyDescent="0.25">
      <c r="A44" s="192"/>
      <c r="B44" s="192" t="s">
        <v>2661</v>
      </c>
      <c r="C44" s="193"/>
      <c r="D44" s="59" t="s">
        <v>2663</v>
      </c>
      <c r="E44" s="161" t="s">
        <v>429</v>
      </c>
      <c r="F44" s="161"/>
      <c r="G44" s="187"/>
      <c r="H44" s="190">
        <f>F44*G44</f>
        <v>0</v>
      </c>
    </row>
    <row r="45" spans="1:8" ht="13.5" hidden="1" customHeight="1" x14ac:dyDescent="0.25">
      <c r="A45" s="192"/>
      <c r="B45" s="192" t="s">
        <v>2662</v>
      </c>
      <c r="C45" s="193"/>
      <c r="D45" s="59" t="s">
        <v>2664</v>
      </c>
      <c r="E45" s="161" t="s">
        <v>429</v>
      </c>
      <c r="F45" s="161"/>
      <c r="G45" s="187"/>
      <c r="H45" s="190">
        <f>F45*G45</f>
        <v>0</v>
      </c>
    </row>
    <row r="46" spans="1:8" x14ac:dyDescent="0.25">
      <c r="A46" s="192" t="s">
        <v>2666</v>
      </c>
      <c r="B46" s="192"/>
      <c r="C46" s="193"/>
      <c r="D46" s="125" t="s">
        <v>2665</v>
      </c>
      <c r="E46" s="161" t="s">
        <v>136</v>
      </c>
      <c r="F46" s="161"/>
      <c r="G46" s="187"/>
      <c r="H46" s="190">
        <f>F46*G46</f>
        <v>0</v>
      </c>
    </row>
    <row r="47" spans="1:8" ht="13.5" hidden="1" customHeight="1" x14ac:dyDescent="0.25">
      <c r="A47" s="192" t="s">
        <v>2667</v>
      </c>
      <c r="B47" s="192"/>
      <c r="C47" s="193"/>
      <c r="D47" s="125" t="s">
        <v>2722</v>
      </c>
      <c r="E47" s="161"/>
      <c r="F47" s="161"/>
      <c r="G47" s="187"/>
      <c r="H47" s="190"/>
    </row>
    <row r="48" spans="1:8" ht="13.5" hidden="1" customHeight="1" x14ac:dyDescent="0.25">
      <c r="A48" s="192"/>
      <c r="B48" s="192" t="s">
        <v>2668</v>
      </c>
      <c r="C48" s="193"/>
      <c r="D48" s="59" t="s">
        <v>2669</v>
      </c>
      <c r="E48" s="161" t="s">
        <v>136</v>
      </c>
      <c r="F48" s="161"/>
      <c r="G48" s="187"/>
      <c r="H48" s="190">
        <f>F48*G48</f>
        <v>0</v>
      </c>
    </row>
    <row r="49" spans="1:8" ht="13.5" hidden="1" customHeight="1" x14ac:dyDescent="0.25">
      <c r="A49" s="192" t="s">
        <v>2670</v>
      </c>
      <c r="B49" s="192"/>
      <c r="C49" s="193"/>
      <c r="D49" s="125" t="s">
        <v>2671</v>
      </c>
      <c r="E49" s="17"/>
      <c r="F49" s="17"/>
      <c r="G49" s="191"/>
      <c r="H49" s="190"/>
    </row>
    <row r="50" spans="1:8" ht="13.5" hidden="1" customHeight="1" x14ac:dyDescent="0.25">
      <c r="A50" s="192"/>
      <c r="B50" s="192" t="s">
        <v>2672</v>
      </c>
      <c r="C50" s="193"/>
      <c r="D50" s="59" t="s">
        <v>2675</v>
      </c>
      <c r="E50" s="161" t="s">
        <v>136</v>
      </c>
      <c r="F50" s="161"/>
      <c r="G50" s="187"/>
      <c r="H50" s="190">
        <f>F50*G50</f>
        <v>0</v>
      </c>
    </row>
    <row r="51" spans="1:8" ht="13.5" hidden="1" customHeight="1" x14ac:dyDescent="0.25">
      <c r="A51" s="192"/>
      <c r="B51" s="192" t="s">
        <v>2674</v>
      </c>
      <c r="C51" s="193"/>
      <c r="D51" s="59" t="s">
        <v>2676</v>
      </c>
      <c r="E51" s="161" t="s">
        <v>136</v>
      </c>
      <c r="F51" s="161"/>
      <c r="G51" s="187"/>
      <c r="H51" s="190">
        <f>F51*G51</f>
        <v>0</v>
      </c>
    </row>
    <row r="52" spans="1:8" ht="13.5" hidden="1" customHeight="1" x14ac:dyDescent="0.25">
      <c r="A52" s="192"/>
      <c r="B52" s="192" t="s">
        <v>2673</v>
      </c>
      <c r="C52" s="193"/>
      <c r="D52" s="59" t="s">
        <v>2677</v>
      </c>
      <c r="E52" s="161" t="s">
        <v>136</v>
      </c>
      <c r="F52" s="161"/>
      <c r="G52" s="187"/>
      <c r="H52" s="190">
        <f>F52*G52</f>
        <v>0</v>
      </c>
    </row>
    <row r="53" spans="1:8" ht="13.5" hidden="1" customHeight="1" x14ac:dyDescent="0.25">
      <c r="A53" s="192" t="s">
        <v>2678</v>
      </c>
      <c r="B53" s="192"/>
      <c r="C53" s="193"/>
      <c r="D53" s="125" t="s">
        <v>2679</v>
      </c>
      <c r="E53" s="17"/>
      <c r="F53" s="17"/>
      <c r="G53" s="191"/>
      <c r="H53" s="190"/>
    </row>
    <row r="54" spans="1:8" ht="13.5" hidden="1" customHeight="1" x14ac:dyDescent="0.25">
      <c r="A54" s="192"/>
      <c r="B54" s="192" t="s">
        <v>2680</v>
      </c>
      <c r="C54" s="193"/>
      <c r="D54" s="59" t="s">
        <v>2686</v>
      </c>
      <c r="E54" s="161" t="s">
        <v>429</v>
      </c>
      <c r="F54" s="161"/>
      <c r="G54" s="187"/>
      <c r="H54" s="190">
        <f t="shared" ref="H54:H59" si="1">F54*G54</f>
        <v>0</v>
      </c>
    </row>
    <row r="55" spans="1:8" ht="13.5" hidden="1" customHeight="1" x14ac:dyDescent="0.25">
      <c r="A55" s="192"/>
      <c r="B55" s="192" t="s">
        <v>2681</v>
      </c>
      <c r="C55" s="193"/>
      <c r="D55" s="59" t="s">
        <v>2687</v>
      </c>
      <c r="E55" s="161" t="s">
        <v>429</v>
      </c>
      <c r="F55" s="161"/>
      <c r="G55" s="187"/>
      <c r="H55" s="190">
        <f t="shared" si="1"/>
        <v>0</v>
      </c>
    </row>
    <row r="56" spans="1:8" ht="13.5" hidden="1" customHeight="1" x14ac:dyDescent="0.25">
      <c r="A56" s="192"/>
      <c r="B56" s="192" t="s">
        <v>2682</v>
      </c>
      <c r="C56" s="193"/>
      <c r="D56" s="59" t="s">
        <v>2688</v>
      </c>
      <c r="E56" s="161" t="s">
        <v>429</v>
      </c>
      <c r="F56" s="161"/>
      <c r="G56" s="187"/>
      <c r="H56" s="190">
        <f t="shared" si="1"/>
        <v>0</v>
      </c>
    </row>
    <row r="57" spans="1:8" ht="13.5" hidden="1" customHeight="1" x14ac:dyDescent="0.25">
      <c r="A57" s="192"/>
      <c r="B57" s="192" t="s">
        <v>2683</v>
      </c>
      <c r="C57" s="193"/>
      <c r="D57" s="101" t="s">
        <v>2689</v>
      </c>
      <c r="E57" s="161" t="s">
        <v>429</v>
      </c>
      <c r="F57" s="161"/>
      <c r="G57" s="187"/>
      <c r="H57" s="190">
        <f t="shared" si="1"/>
        <v>0</v>
      </c>
    </row>
    <row r="58" spans="1:8" ht="13.5" hidden="1" customHeight="1" x14ac:dyDescent="0.25">
      <c r="A58" s="192"/>
      <c r="B58" s="192" t="s">
        <v>2684</v>
      </c>
      <c r="C58" s="193"/>
      <c r="D58" s="101" t="s">
        <v>2690</v>
      </c>
      <c r="E58" s="161" t="s">
        <v>429</v>
      </c>
      <c r="F58" s="161"/>
      <c r="G58" s="187"/>
      <c r="H58" s="190">
        <f t="shared" si="1"/>
        <v>0</v>
      </c>
    </row>
    <row r="59" spans="1:8" ht="13.5" hidden="1" customHeight="1" x14ac:dyDescent="0.25">
      <c r="A59" s="192"/>
      <c r="B59" s="192" t="s">
        <v>2685</v>
      </c>
      <c r="C59" s="193"/>
      <c r="D59" s="59" t="s">
        <v>2723</v>
      </c>
      <c r="E59" s="161" t="s">
        <v>429</v>
      </c>
      <c r="F59" s="161"/>
      <c r="G59" s="187"/>
      <c r="H59" s="190">
        <f t="shared" si="1"/>
        <v>0</v>
      </c>
    </row>
    <row r="60" spans="1:8" ht="13.5" hidden="1" customHeight="1" x14ac:dyDescent="0.25">
      <c r="A60" s="192" t="s">
        <v>2691</v>
      </c>
      <c r="B60" s="192"/>
      <c r="C60" s="193"/>
      <c r="D60" s="100" t="s">
        <v>2692</v>
      </c>
      <c r="E60" s="17"/>
      <c r="F60" s="17"/>
      <c r="G60" s="191"/>
      <c r="H60" s="190"/>
    </row>
    <row r="61" spans="1:8" ht="13.5" hidden="1" customHeight="1" x14ac:dyDescent="0.25">
      <c r="A61" s="192"/>
      <c r="B61" s="192" t="s">
        <v>2693</v>
      </c>
      <c r="C61" s="193"/>
      <c r="D61" s="59" t="s">
        <v>4383</v>
      </c>
      <c r="E61" s="161" t="s">
        <v>429</v>
      </c>
      <c r="F61" s="161"/>
      <c r="G61" s="187"/>
      <c r="H61" s="190">
        <f t="shared" ref="H61:H71" si="2">F61*G61</f>
        <v>0</v>
      </c>
    </row>
    <row r="62" spans="1:8" ht="13.5" hidden="1" customHeight="1" x14ac:dyDescent="0.25">
      <c r="A62" s="192"/>
      <c r="B62" s="192" t="s">
        <v>2694</v>
      </c>
      <c r="C62" s="193"/>
      <c r="D62" s="59" t="s">
        <v>2701</v>
      </c>
      <c r="E62" s="161" t="s">
        <v>429</v>
      </c>
      <c r="F62" s="161"/>
      <c r="G62" s="187"/>
      <c r="H62" s="190">
        <f t="shared" si="2"/>
        <v>0</v>
      </c>
    </row>
    <row r="63" spans="1:8" ht="13.5" hidden="1" customHeight="1" x14ac:dyDescent="0.25">
      <c r="A63" s="192"/>
      <c r="B63" s="192" t="s">
        <v>2695</v>
      </c>
      <c r="C63" s="193"/>
      <c r="D63" s="59" t="s">
        <v>2702</v>
      </c>
      <c r="E63" s="161" t="s">
        <v>429</v>
      </c>
      <c r="F63" s="161"/>
      <c r="G63" s="187"/>
      <c r="H63" s="190">
        <f t="shared" si="2"/>
        <v>0</v>
      </c>
    </row>
    <row r="64" spans="1:8" ht="13.5" hidden="1" customHeight="1" x14ac:dyDescent="0.25">
      <c r="A64" s="192"/>
      <c r="B64" s="192" t="s">
        <v>2696</v>
      </c>
      <c r="C64" s="193"/>
      <c r="D64" s="158" t="s">
        <v>2659</v>
      </c>
      <c r="E64" s="161" t="s">
        <v>429</v>
      </c>
      <c r="F64" s="161"/>
      <c r="G64" s="187"/>
      <c r="H64" s="190">
        <f t="shared" si="2"/>
        <v>0</v>
      </c>
    </row>
    <row r="65" spans="1:8" ht="13.5" hidden="1" customHeight="1" x14ac:dyDescent="0.25">
      <c r="A65" s="192"/>
      <c r="B65" s="192" t="s">
        <v>2697</v>
      </c>
      <c r="C65" s="193"/>
      <c r="D65" s="59" t="s">
        <v>2703</v>
      </c>
      <c r="E65" s="161" t="s">
        <v>429</v>
      </c>
      <c r="F65" s="161"/>
      <c r="G65" s="187"/>
      <c r="H65" s="190">
        <f t="shared" si="2"/>
        <v>0</v>
      </c>
    </row>
    <row r="66" spans="1:8" ht="13.5" hidden="1" customHeight="1" x14ac:dyDescent="0.25">
      <c r="A66" s="192"/>
      <c r="B66" s="192" t="s">
        <v>2698</v>
      </c>
      <c r="C66" s="193"/>
      <c r="D66" s="59" t="s">
        <v>2704</v>
      </c>
      <c r="E66" s="161" t="s">
        <v>429</v>
      </c>
      <c r="F66" s="161"/>
      <c r="G66" s="187"/>
      <c r="H66" s="190">
        <f t="shared" si="2"/>
        <v>0</v>
      </c>
    </row>
    <row r="67" spans="1:8" ht="13.5" hidden="1" customHeight="1" x14ac:dyDescent="0.25">
      <c r="A67" s="192"/>
      <c r="B67" s="192" t="s">
        <v>2699</v>
      </c>
      <c r="C67" s="193"/>
      <c r="D67" s="59" t="s">
        <v>2705</v>
      </c>
      <c r="E67" s="161" t="s">
        <v>429</v>
      </c>
      <c r="F67" s="161"/>
      <c r="G67" s="187"/>
      <c r="H67" s="190">
        <f t="shared" si="2"/>
        <v>0</v>
      </c>
    </row>
    <row r="68" spans="1:8" ht="13.5" hidden="1" customHeight="1" x14ac:dyDescent="0.25">
      <c r="A68" s="192"/>
      <c r="B68" s="192" t="s">
        <v>2700</v>
      </c>
      <c r="C68" s="193"/>
      <c r="D68" s="278" t="s">
        <v>4991</v>
      </c>
      <c r="E68" s="161" t="s">
        <v>429</v>
      </c>
      <c r="F68" s="161"/>
      <c r="G68" s="187"/>
      <c r="H68" s="190">
        <f t="shared" si="2"/>
        <v>0</v>
      </c>
    </row>
    <row r="69" spans="1:8" ht="39.6" x14ac:dyDescent="0.25">
      <c r="A69" s="192" t="s">
        <v>2706</v>
      </c>
      <c r="B69" s="192"/>
      <c r="C69" s="193"/>
      <c r="D69" s="100" t="s">
        <v>2707</v>
      </c>
      <c r="E69" s="161" t="s">
        <v>429</v>
      </c>
      <c r="F69" s="161"/>
      <c r="G69" s="187"/>
      <c r="H69" s="190">
        <f t="shared" si="2"/>
        <v>0</v>
      </c>
    </row>
    <row r="70" spans="1:8" ht="13.5" hidden="1" customHeight="1" x14ac:dyDescent="0.25">
      <c r="A70" s="192" t="s">
        <v>2709</v>
      </c>
      <c r="B70" s="192"/>
      <c r="C70" s="193"/>
      <c r="D70" s="100" t="s">
        <v>2708</v>
      </c>
      <c r="E70" s="161" t="s">
        <v>429</v>
      </c>
      <c r="F70" s="161"/>
      <c r="G70" s="187"/>
      <c r="H70" s="190">
        <f t="shared" si="2"/>
        <v>0</v>
      </c>
    </row>
    <row r="71" spans="1:8" ht="26.4" x14ac:dyDescent="0.25">
      <c r="A71" s="192" t="s">
        <v>2710</v>
      </c>
      <c r="B71" s="192"/>
      <c r="C71" s="193"/>
      <c r="D71" s="100" t="s">
        <v>2711</v>
      </c>
      <c r="E71" s="161" t="s">
        <v>429</v>
      </c>
      <c r="F71" s="161"/>
      <c r="G71" s="187"/>
      <c r="H71" s="190">
        <f t="shared" si="2"/>
        <v>0</v>
      </c>
    </row>
    <row r="72" spans="1:8" ht="13.5" hidden="1" customHeight="1" x14ac:dyDescent="0.25">
      <c r="A72" s="192" t="s">
        <v>2712</v>
      </c>
      <c r="B72" s="192"/>
      <c r="C72" s="193"/>
      <c r="D72" s="125" t="s">
        <v>2713</v>
      </c>
      <c r="E72" s="17"/>
      <c r="F72" s="17"/>
      <c r="G72" s="191"/>
      <c r="H72" s="190"/>
    </row>
    <row r="73" spans="1:8" ht="13.5" hidden="1" customHeight="1" x14ac:dyDescent="0.25">
      <c r="A73" s="192"/>
      <c r="B73" s="192" t="s">
        <v>2714</v>
      </c>
      <c r="C73" s="193"/>
      <c r="D73" s="101" t="s">
        <v>2717</v>
      </c>
      <c r="E73" s="161" t="s">
        <v>136</v>
      </c>
      <c r="F73" s="161"/>
      <c r="G73" s="187"/>
      <c r="H73" s="190">
        <f>F73*G73</f>
        <v>0</v>
      </c>
    </row>
    <row r="74" spans="1:8" ht="13.5" hidden="1" customHeight="1" x14ac:dyDescent="0.25">
      <c r="A74" s="192"/>
      <c r="B74" s="192" t="s">
        <v>2715</v>
      </c>
      <c r="C74" s="193"/>
      <c r="D74" s="101" t="s">
        <v>2689</v>
      </c>
      <c r="E74" s="161" t="s">
        <v>136</v>
      </c>
      <c r="F74" s="161"/>
      <c r="G74" s="187"/>
      <c r="H74" s="190">
        <f>F74*G74</f>
        <v>0</v>
      </c>
    </row>
    <row r="75" spans="1:8" ht="13.5" hidden="1" customHeight="1" x14ac:dyDescent="0.25">
      <c r="A75" s="192"/>
      <c r="B75" s="192" t="s">
        <v>2716</v>
      </c>
      <c r="C75" s="193"/>
      <c r="D75" s="101" t="s">
        <v>2690</v>
      </c>
      <c r="E75" s="161" t="s">
        <v>136</v>
      </c>
      <c r="F75" s="161"/>
      <c r="G75" s="187"/>
      <c r="H75" s="190">
        <f>F75*G75</f>
        <v>0</v>
      </c>
    </row>
    <row r="76" spans="1:8" ht="13.5" hidden="1" customHeight="1" x14ac:dyDescent="0.25">
      <c r="A76" s="192"/>
      <c r="B76" s="192"/>
      <c r="C76" s="193"/>
      <c r="D76" s="157"/>
      <c r="E76" s="17"/>
      <c r="F76" s="17"/>
      <c r="G76" s="191"/>
      <c r="H76" s="190"/>
    </row>
    <row r="77" spans="1:8" x14ac:dyDescent="0.25">
      <c r="A77" s="192"/>
      <c r="B77" s="192"/>
      <c r="C77" s="193"/>
      <c r="D77" s="157"/>
      <c r="E77" s="17"/>
      <c r="F77" s="17"/>
      <c r="G77" s="191"/>
      <c r="H77" s="190"/>
    </row>
    <row r="78" spans="1:8" x14ac:dyDescent="0.25">
      <c r="A78" s="64"/>
      <c r="B78" s="64"/>
      <c r="C78" s="161"/>
      <c r="D78" s="60"/>
      <c r="E78" s="17"/>
      <c r="F78" s="15"/>
      <c r="G78" s="190"/>
      <c r="H78" s="190"/>
    </row>
    <row r="79" spans="1:8" x14ac:dyDescent="0.25">
      <c r="A79" s="168" t="s">
        <v>34</v>
      </c>
      <c r="B79" s="168"/>
      <c r="C79" s="168"/>
      <c r="D79" s="168"/>
      <c r="E79" s="179"/>
      <c r="F79" s="183"/>
      <c r="G79" s="174"/>
      <c r="H79" s="174">
        <f>SUM(H5:H78)</f>
        <v>0</v>
      </c>
    </row>
    <row r="1048355" spans="5:5" x14ac:dyDescent="0.25">
      <c r="E1048355"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8A41D-349F-419A-9F43-835D420F6C54}">
  <dimension ref="A1:I1048349"/>
  <sheetViews>
    <sheetView workbookViewId="0"/>
  </sheetViews>
  <sheetFormatPr defaultRowHeight="13.2" x14ac:dyDescent="0.25"/>
  <cols>
    <col min="1" max="1" width="9.33203125" style="41" customWidth="1"/>
    <col min="2" max="2" width="10" style="41" bestFit="1" customWidth="1"/>
    <col min="3" max="4" width="3.88671875" style="41" customWidth="1"/>
    <col min="5" max="5" width="40.6640625" style="41" customWidth="1"/>
    <col min="6" max="6" width="25.554687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2724</v>
      </c>
      <c r="B1" s="40"/>
      <c r="C1" s="40"/>
      <c r="D1" s="40"/>
      <c r="E1" s="40"/>
      <c r="F1" s="774" t="s">
        <v>2725</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89"/>
      <c r="I3" s="89"/>
    </row>
    <row r="4" spans="1:9" x14ac:dyDescent="0.25">
      <c r="A4" s="192"/>
      <c r="B4" s="192"/>
      <c r="C4" s="193"/>
      <c r="D4" s="193"/>
      <c r="E4" s="64"/>
      <c r="F4" s="17"/>
      <c r="G4" s="17"/>
      <c r="H4" s="190"/>
      <c r="I4" s="190"/>
    </row>
    <row r="5" spans="1:9" ht="52.8" x14ac:dyDescent="0.25">
      <c r="A5" s="192" t="s">
        <v>2726</v>
      </c>
      <c r="B5" s="192"/>
      <c r="C5" s="193"/>
      <c r="D5" s="193"/>
      <c r="E5" s="285" t="s">
        <v>2727</v>
      </c>
      <c r="F5" s="17"/>
      <c r="G5" s="17"/>
      <c r="H5" s="191"/>
      <c r="I5" s="190"/>
    </row>
    <row r="6" spans="1:9" ht="26.4" x14ac:dyDescent="0.25">
      <c r="A6" s="192"/>
      <c r="B6" s="192" t="s">
        <v>2728</v>
      </c>
      <c r="C6" s="193"/>
      <c r="D6" s="193"/>
      <c r="E6" s="278" t="s">
        <v>4992</v>
      </c>
      <c r="F6" s="161"/>
      <c r="G6" s="161"/>
      <c r="H6" s="187"/>
      <c r="I6" s="190"/>
    </row>
    <row r="7" spans="1:9" ht="26.4" x14ac:dyDescent="0.25">
      <c r="A7" s="192"/>
      <c r="B7" s="192"/>
      <c r="C7" s="193"/>
      <c r="D7" s="193" t="s">
        <v>36</v>
      </c>
      <c r="E7" s="278" t="s">
        <v>6582</v>
      </c>
      <c r="F7" s="161" t="s">
        <v>422</v>
      </c>
      <c r="G7" s="161"/>
      <c r="H7" s="187"/>
      <c r="I7" s="190">
        <f t="shared" ref="I7:I13" si="0">G7*H7</f>
        <v>0</v>
      </c>
    </row>
    <row r="8" spans="1:9" ht="26.4" x14ac:dyDescent="0.25">
      <c r="A8" s="192"/>
      <c r="B8" s="192" t="s">
        <v>2729</v>
      </c>
      <c r="C8" s="193"/>
      <c r="D8" s="193"/>
      <c r="E8" s="278" t="s">
        <v>4993</v>
      </c>
      <c r="F8" s="161"/>
      <c r="G8" s="161"/>
      <c r="H8" s="187"/>
      <c r="I8" s="190"/>
    </row>
    <row r="9" spans="1:9" ht="26.4" x14ac:dyDescent="0.25">
      <c r="A9" s="192"/>
      <c r="B9" s="192"/>
      <c r="C9" s="193"/>
      <c r="D9" s="193" t="s">
        <v>36</v>
      </c>
      <c r="E9" s="278" t="s">
        <v>6582</v>
      </c>
      <c r="F9" s="161" t="s">
        <v>422</v>
      </c>
      <c r="G9" s="161"/>
      <c r="H9" s="187"/>
      <c r="I9" s="190">
        <f t="shared" si="0"/>
        <v>0</v>
      </c>
    </row>
    <row r="10" spans="1:9" ht="15.6" hidden="1" x14ac:dyDescent="0.25">
      <c r="A10" s="192"/>
      <c r="B10" s="192" t="s">
        <v>2730</v>
      </c>
      <c r="C10" s="193"/>
      <c r="D10" s="193"/>
      <c r="E10" s="278" t="s">
        <v>2739</v>
      </c>
      <c r="F10" s="161" t="s">
        <v>2269</v>
      </c>
      <c r="G10" s="161"/>
      <c r="H10" s="187"/>
      <c r="I10" s="190">
        <f t="shared" si="0"/>
        <v>0</v>
      </c>
    </row>
    <row r="11" spans="1:9" ht="15.6" x14ac:dyDescent="0.25">
      <c r="A11" s="192"/>
      <c r="B11" s="192" t="s">
        <v>2731</v>
      </c>
      <c r="C11" s="193"/>
      <c r="D11" s="193"/>
      <c r="E11" s="290" t="s">
        <v>2740</v>
      </c>
      <c r="F11" s="161" t="s">
        <v>2269</v>
      </c>
      <c r="G11" s="161"/>
      <c r="H11" s="187"/>
      <c r="I11" s="190">
        <f t="shared" si="0"/>
        <v>0</v>
      </c>
    </row>
    <row r="12" spans="1:9" hidden="1" x14ac:dyDescent="0.25">
      <c r="A12" s="192"/>
      <c r="B12" s="192" t="s">
        <v>2732</v>
      </c>
      <c r="C12" s="193"/>
      <c r="D12" s="193"/>
      <c r="E12" s="278" t="s">
        <v>2741</v>
      </c>
      <c r="F12" s="161" t="s">
        <v>422</v>
      </c>
      <c r="G12" s="161"/>
      <c r="H12" s="187"/>
      <c r="I12" s="190">
        <f t="shared" si="0"/>
        <v>0</v>
      </c>
    </row>
    <row r="13" spans="1:9" hidden="1" x14ac:dyDescent="0.25">
      <c r="A13" s="192"/>
      <c r="B13" s="192" t="s">
        <v>2733</v>
      </c>
      <c r="C13" s="193"/>
      <c r="D13" s="193"/>
      <c r="E13" s="290" t="s">
        <v>2742</v>
      </c>
      <c r="F13" s="161" t="s">
        <v>2563</v>
      </c>
      <c r="G13" s="161"/>
      <c r="H13" s="187"/>
      <c r="I13" s="190">
        <f t="shared" si="0"/>
        <v>0</v>
      </c>
    </row>
    <row r="14" spans="1:9" ht="39.6" x14ac:dyDescent="0.25">
      <c r="A14" s="192"/>
      <c r="B14" s="192" t="s">
        <v>2734</v>
      </c>
      <c r="C14" s="193"/>
      <c r="D14" s="193"/>
      <c r="E14" s="290" t="s">
        <v>6585</v>
      </c>
      <c r="F14" s="161"/>
      <c r="G14" s="161"/>
      <c r="H14" s="187"/>
      <c r="I14" s="190"/>
    </row>
    <row r="15" spans="1:9" x14ac:dyDescent="0.25">
      <c r="A15" s="192"/>
      <c r="B15" s="192"/>
      <c r="C15" s="193"/>
      <c r="D15" s="193" t="s">
        <v>36</v>
      </c>
      <c r="E15" s="290" t="s">
        <v>6583</v>
      </c>
      <c r="F15" s="161" t="s">
        <v>429</v>
      </c>
      <c r="G15" s="161"/>
      <c r="H15" s="187"/>
      <c r="I15" s="190">
        <f t="shared" ref="I15:I19" si="1">G15*H15</f>
        <v>0</v>
      </c>
    </row>
    <row r="16" spans="1:9" x14ac:dyDescent="0.25">
      <c r="A16" s="192"/>
      <c r="B16" s="192"/>
      <c r="C16" s="193"/>
      <c r="D16" s="193" t="s">
        <v>35</v>
      </c>
      <c r="E16" s="290" t="s">
        <v>6584</v>
      </c>
      <c r="F16" s="161" t="s">
        <v>429</v>
      </c>
      <c r="G16" s="161"/>
      <c r="H16" s="187"/>
      <c r="I16" s="190">
        <f t="shared" si="1"/>
        <v>0</v>
      </c>
    </row>
    <row r="17" spans="1:9" ht="26.4" x14ac:dyDescent="0.25">
      <c r="A17" s="192"/>
      <c r="B17" s="192" t="s">
        <v>2735</v>
      </c>
      <c r="C17" s="193"/>
      <c r="D17" s="193"/>
      <c r="E17" s="290" t="s">
        <v>6586</v>
      </c>
      <c r="F17" s="161"/>
      <c r="G17" s="161"/>
      <c r="H17" s="187"/>
      <c r="I17" s="190"/>
    </row>
    <row r="18" spans="1:9" x14ac:dyDescent="0.25">
      <c r="A18" s="192"/>
      <c r="B18" s="192"/>
      <c r="C18" s="193"/>
      <c r="D18" s="193" t="s">
        <v>36</v>
      </c>
      <c r="E18" s="290" t="s">
        <v>6587</v>
      </c>
      <c r="F18" s="161" t="s">
        <v>429</v>
      </c>
      <c r="G18" s="161"/>
      <c r="H18" s="187"/>
      <c r="I18" s="190">
        <f t="shared" si="1"/>
        <v>0</v>
      </c>
    </row>
    <row r="19" spans="1:9" x14ac:dyDescent="0.25">
      <c r="A19" s="192"/>
      <c r="B19" s="192"/>
      <c r="C19" s="193"/>
      <c r="D19" s="193" t="s">
        <v>35</v>
      </c>
      <c r="E19" s="290" t="s">
        <v>6588</v>
      </c>
      <c r="F19" s="161" t="s">
        <v>429</v>
      </c>
      <c r="G19" s="161"/>
      <c r="H19" s="187"/>
      <c r="I19" s="190">
        <f t="shared" si="1"/>
        <v>0</v>
      </c>
    </row>
    <row r="20" spans="1:9" x14ac:dyDescent="0.25">
      <c r="A20" s="192"/>
      <c r="B20" s="192" t="s">
        <v>2736</v>
      </c>
      <c r="C20" s="193"/>
      <c r="D20" s="193"/>
      <c r="E20" s="290" t="s">
        <v>2743</v>
      </c>
      <c r="F20" s="17"/>
      <c r="G20" s="17"/>
      <c r="H20" s="191"/>
      <c r="I20" s="190"/>
    </row>
    <row r="21" spans="1:9" x14ac:dyDescent="0.25">
      <c r="A21" s="192"/>
      <c r="B21" s="192"/>
      <c r="C21" s="193" t="s">
        <v>37</v>
      </c>
      <c r="D21" s="193"/>
      <c r="E21" s="290" t="s">
        <v>2744</v>
      </c>
      <c r="F21" s="17"/>
      <c r="G21" s="17"/>
      <c r="H21" s="191"/>
      <c r="I21" s="190"/>
    </row>
    <row r="22" spans="1:9" ht="26.4" x14ac:dyDescent="0.25">
      <c r="A22" s="192"/>
      <c r="B22" s="192"/>
      <c r="C22" s="193"/>
      <c r="D22" s="193" t="s">
        <v>36</v>
      </c>
      <c r="E22" s="290" t="s">
        <v>4994</v>
      </c>
      <c r="F22" s="161" t="s">
        <v>429</v>
      </c>
      <c r="G22" s="161"/>
      <c r="H22" s="187"/>
      <c r="I22" s="190">
        <f>G22*H22</f>
        <v>0</v>
      </c>
    </row>
    <row r="23" spans="1:9" ht="26.4" x14ac:dyDescent="0.25">
      <c r="A23" s="192"/>
      <c r="B23" s="192"/>
      <c r="C23" s="193"/>
      <c r="D23" s="193" t="s">
        <v>35</v>
      </c>
      <c r="E23" s="290" t="s">
        <v>4995</v>
      </c>
      <c r="F23" s="161" t="s">
        <v>429</v>
      </c>
      <c r="G23" s="161"/>
      <c r="H23" s="187"/>
      <c r="I23" s="190">
        <f>G23*H23</f>
        <v>0</v>
      </c>
    </row>
    <row r="24" spans="1:9" x14ac:dyDescent="0.25">
      <c r="A24" s="192"/>
      <c r="B24" s="192"/>
      <c r="C24" s="193" t="s">
        <v>39</v>
      </c>
      <c r="D24" s="193"/>
      <c r="E24" s="290" t="s">
        <v>2745</v>
      </c>
      <c r="F24" s="17"/>
      <c r="G24" s="17"/>
      <c r="H24" s="191"/>
      <c r="I24" s="190"/>
    </row>
    <row r="25" spans="1:9" ht="26.4" x14ac:dyDescent="0.25">
      <c r="A25" s="192"/>
      <c r="B25" s="192"/>
      <c r="C25" s="193"/>
      <c r="D25" s="193" t="s">
        <v>36</v>
      </c>
      <c r="E25" s="290" t="s">
        <v>4996</v>
      </c>
      <c r="F25" s="161" t="s">
        <v>429</v>
      </c>
      <c r="G25" s="161"/>
      <c r="H25" s="187"/>
      <c r="I25" s="190">
        <f>G25*H25</f>
        <v>0</v>
      </c>
    </row>
    <row r="26" spans="1:9" ht="26.4" x14ac:dyDescent="0.25">
      <c r="A26" s="192"/>
      <c r="B26" s="192"/>
      <c r="C26" s="193"/>
      <c r="D26" s="193" t="s">
        <v>35</v>
      </c>
      <c r="E26" s="290" t="s">
        <v>4997</v>
      </c>
      <c r="F26" s="161" t="s">
        <v>429</v>
      </c>
      <c r="G26" s="161"/>
      <c r="H26" s="187"/>
      <c r="I26" s="190">
        <f>G26*H26</f>
        <v>0</v>
      </c>
    </row>
    <row r="27" spans="1:9" ht="26.4" x14ac:dyDescent="0.25">
      <c r="A27" s="192"/>
      <c r="B27" s="192"/>
      <c r="C27" s="193"/>
      <c r="D27" s="193" t="s">
        <v>49</v>
      </c>
      <c r="E27" s="290" t="s">
        <v>4998</v>
      </c>
      <c r="F27" s="161" t="s">
        <v>429</v>
      </c>
      <c r="G27" s="161"/>
      <c r="H27" s="187"/>
      <c r="I27" s="190">
        <f>G27*H27</f>
        <v>0</v>
      </c>
    </row>
    <row r="28" spans="1:9" x14ac:dyDescent="0.25">
      <c r="A28" s="192"/>
      <c r="B28" s="192"/>
      <c r="C28" s="193" t="s">
        <v>59</v>
      </c>
      <c r="D28" s="193"/>
      <c r="E28" s="290" t="s">
        <v>2746</v>
      </c>
      <c r="F28" s="17"/>
      <c r="G28" s="17"/>
      <c r="H28" s="191"/>
      <c r="I28" s="190"/>
    </row>
    <row r="29" spans="1:9" ht="26.4" x14ac:dyDescent="0.25">
      <c r="A29" s="192"/>
      <c r="B29" s="192"/>
      <c r="C29" s="193"/>
      <c r="D29" s="193" t="s">
        <v>36</v>
      </c>
      <c r="E29" s="290" t="s">
        <v>4996</v>
      </c>
      <c r="F29" s="161" t="s">
        <v>429</v>
      </c>
      <c r="G29" s="161"/>
      <c r="H29" s="187"/>
      <c r="I29" s="190">
        <f t="shared" ref="I29:I34" si="2">G29*H29</f>
        <v>0</v>
      </c>
    </row>
    <row r="30" spans="1:9" ht="26.4" x14ac:dyDescent="0.25">
      <c r="A30" s="192"/>
      <c r="B30" s="192"/>
      <c r="C30" s="193"/>
      <c r="D30" s="193" t="s">
        <v>35</v>
      </c>
      <c r="E30" s="290" t="s">
        <v>4997</v>
      </c>
      <c r="F30" s="161" t="s">
        <v>429</v>
      </c>
      <c r="G30" s="161"/>
      <c r="H30" s="187"/>
      <c r="I30" s="190">
        <f t="shared" si="2"/>
        <v>0</v>
      </c>
    </row>
    <row r="31" spans="1:9" ht="26.4" x14ac:dyDescent="0.25">
      <c r="A31" s="110"/>
      <c r="B31" s="192"/>
      <c r="C31" s="193"/>
      <c r="D31" s="193" t="s">
        <v>49</v>
      </c>
      <c r="E31" s="290" t="s">
        <v>4998</v>
      </c>
      <c r="F31" s="161" t="s">
        <v>429</v>
      </c>
      <c r="G31" s="161"/>
      <c r="H31" s="187"/>
      <c r="I31" s="190">
        <f t="shared" si="2"/>
        <v>0</v>
      </c>
    </row>
    <row r="32" spans="1:9" ht="26.4" x14ac:dyDescent="0.25">
      <c r="A32" s="110"/>
      <c r="B32" s="192" t="s">
        <v>2737</v>
      </c>
      <c r="C32" s="193"/>
      <c r="D32" s="193"/>
      <c r="E32" s="290" t="s">
        <v>2747</v>
      </c>
      <c r="F32" s="161" t="s">
        <v>136</v>
      </c>
      <c r="G32" s="161"/>
      <c r="H32" s="187"/>
      <c r="I32" s="190">
        <f t="shared" si="2"/>
        <v>0</v>
      </c>
    </row>
    <row r="33" spans="1:9" ht="26.4" x14ac:dyDescent="0.25">
      <c r="A33" s="110"/>
      <c r="B33" s="192" t="s">
        <v>2738</v>
      </c>
      <c r="C33" s="193"/>
      <c r="D33" s="193"/>
      <c r="E33" s="290" t="s">
        <v>2748</v>
      </c>
      <c r="F33" s="161" t="s">
        <v>136</v>
      </c>
      <c r="G33" s="161"/>
      <c r="H33" s="187"/>
      <c r="I33" s="190">
        <f t="shared" si="2"/>
        <v>0</v>
      </c>
    </row>
    <row r="34" spans="1:9" x14ac:dyDescent="0.25">
      <c r="A34" s="110" t="s">
        <v>2749</v>
      </c>
      <c r="B34" s="192"/>
      <c r="C34" s="193"/>
      <c r="D34" s="193"/>
      <c r="E34" s="285" t="s">
        <v>4999</v>
      </c>
      <c r="F34" s="161" t="s">
        <v>429</v>
      </c>
      <c r="G34" s="161"/>
      <c r="H34" s="187"/>
      <c r="I34" s="190">
        <f t="shared" si="2"/>
        <v>0</v>
      </c>
    </row>
    <row r="35" spans="1:9" x14ac:dyDescent="0.25">
      <c r="A35" s="110" t="s">
        <v>2750</v>
      </c>
      <c r="B35" s="192"/>
      <c r="C35" s="193"/>
      <c r="D35" s="193"/>
      <c r="E35" s="159" t="s">
        <v>2751</v>
      </c>
      <c r="F35" s="17"/>
      <c r="G35" s="17"/>
      <c r="H35" s="191"/>
      <c r="I35" s="190"/>
    </row>
    <row r="36" spans="1:9" x14ac:dyDescent="0.25">
      <c r="A36" s="110"/>
      <c r="B36" s="192" t="s">
        <v>2752</v>
      </c>
      <c r="C36" s="193"/>
      <c r="D36" s="193"/>
      <c r="E36" s="59" t="s">
        <v>2754</v>
      </c>
      <c r="F36" s="17"/>
      <c r="G36" s="17"/>
      <c r="H36" s="191"/>
      <c r="I36" s="190"/>
    </row>
    <row r="37" spans="1:9" x14ac:dyDescent="0.25">
      <c r="A37" s="110"/>
      <c r="B37" s="192"/>
      <c r="C37" s="193" t="s">
        <v>37</v>
      </c>
      <c r="D37" s="193"/>
      <c r="E37" s="59" t="s">
        <v>2755</v>
      </c>
      <c r="F37" s="161" t="s">
        <v>422</v>
      </c>
      <c r="G37" s="161"/>
      <c r="H37" s="187"/>
      <c r="I37" s="190">
        <f t="shared" ref="I37:I42" si="3">G37*H37</f>
        <v>0</v>
      </c>
    </row>
    <row r="38" spans="1:9" x14ac:dyDescent="0.25">
      <c r="A38" s="110"/>
      <c r="B38" s="192"/>
      <c r="C38" s="193" t="s">
        <v>39</v>
      </c>
      <c r="D38" s="193"/>
      <c r="E38" s="59" t="s">
        <v>2756</v>
      </c>
      <c r="F38" s="161" t="s">
        <v>422</v>
      </c>
      <c r="G38" s="161"/>
      <c r="H38" s="187"/>
      <c r="I38" s="190">
        <f t="shared" si="3"/>
        <v>0</v>
      </c>
    </row>
    <row r="39" spans="1:9" x14ac:dyDescent="0.25">
      <c r="A39" s="110"/>
      <c r="B39" s="192"/>
      <c r="C39" s="193" t="s">
        <v>59</v>
      </c>
      <c r="D39" s="193"/>
      <c r="E39" s="158" t="s">
        <v>2757</v>
      </c>
      <c r="F39" s="161" t="s">
        <v>422</v>
      </c>
      <c r="G39" s="161"/>
      <c r="H39" s="187"/>
      <c r="I39" s="190">
        <f t="shared" si="3"/>
        <v>0</v>
      </c>
    </row>
    <row r="40" spans="1:9" x14ac:dyDescent="0.25">
      <c r="A40" s="110"/>
      <c r="B40" s="192"/>
      <c r="C40" s="193" t="s">
        <v>42</v>
      </c>
      <c r="D40" s="193"/>
      <c r="E40" s="59" t="s">
        <v>2758</v>
      </c>
      <c r="F40" s="161" t="s">
        <v>422</v>
      </c>
      <c r="G40" s="161"/>
      <c r="H40" s="187"/>
      <c r="I40" s="190">
        <f t="shared" si="3"/>
        <v>0</v>
      </c>
    </row>
    <row r="41" spans="1:9" x14ac:dyDescent="0.25">
      <c r="A41" s="110"/>
      <c r="B41" s="192"/>
      <c r="C41" s="193" t="s">
        <v>43</v>
      </c>
      <c r="D41" s="193"/>
      <c r="E41" s="59" t="s">
        <v>2759</v>
      </c>
      <c r="F41" s="161" t="s">
        <v>422</v>
      </c>
      <c r="G41" s="161"/>
      <c r="H41" s="187"/>
      <c r="I41" s="190">
        <f t="shared" si="3"/>
        <v>0</v>
      </c>
    </row>
    <row r="42" spans="1:9" x14ac:dyDescent="0.25">
      <c r="A42" s="110"/>
      <c r="B42" s="192" t="s">
        <v>2753</v>
      </c>
      <c r="C42" s="193"/>
      <c r="D42" s="193"/>
      <c r="E42" s="158" t="s">
        <v>2760</v>
      </c>
      <c r="F42" s="161" t="s">
        <v>429</v>
      </c>
      <c r="G42" s="161"/>
      <c r="H42" s="187"/>
      <c r="I42" s="190">
        <f t="shared" si="3"/>
        <v>0</v>
      </c>
    </row>
    <row r="43" spans="1:9" x14ac:dyDescent="0.25">
      <c r="A43" s="110" t="s">
        <v>2761</v>
      </c>
      <c r="B43" s="192"/>
      <c r="C43" s="193"/>
      <c r="D43" s="193"/>
      <c r="E43" s="159" t="s">
        <v>2762</v>
      </c>
      <c r="F43" s="17"/>
      <c r="G43" s="17"/>
      <c r="H43" s="191"/>
      <c r="I43" s="190"/>
    </row>
    <row r="44" spans="1:9" x14ac:dyDescent="0.25">
      <c r="A44" s="110"/>
      <c r="B44" s="192" t="s">
        <v>2763</v>
      </c>
      <c r="C44" s="193"/>
      <c r="D44" s="193"/>
      <c r="E44" s="59" t="s">
        <v>2754</v>
      </c>
      <c r="F44" s="17"/>
      <c r="G44" s="17"/>
      <c r="H44" s="191"/>
      <c r="I44" s="190"/>
    </row>
    <row r="45" spans="1:9" x14ac:dyDescent="0.25">
      <c r="A45" s="110"/>
      <c r="B45" s="192"/>
      <c r="C45" s="193" t="s">
        <v>37</v>
      </c>
      <c r="D45" s="193"/>
      <c r="E45" s="59" t="s">
        <v>2755</v>
      </c>
      <c r="F45" s="161" t="s">
        <v>422</v>
      </c>
      <c r="G45" s="161"/>
      <c r="H45" s="187"/>
      <c r="I45" s="190">
        <f t="shared" ref="I45:I50" si="4">G45*H45</f>
        <v>0</v>
      </c>
    </row>
    <row r="46" spans="1:9" x14ac:dyDescent="0.25">
      <c r="A46" s="110"/>
      <c r="B46" s="192"/>
      <c r="C46" s="193" t="s">
        <v>39</v>
      </c>
      <c r="D46" s="193"/>
      <c r="E46" s="59" t="s">
        <v>2756</v>
      </c>
      <c r="F46" s="161" t="s">
        <v>422</v>
      </c>
      <c r="G46" s="161"/>
      <c r="H46" s="187"/>
      <c r="I46" s="190">
        <f t="shared" si="4"/>
        <v>0</v>
      </c>
    </row>
    <row r="47" spans="1:9" x14ac:dyDescent="0.25">
      <c r="A47" s="110"/>
      <c r="B47" s="192"/>
      <c r="C47" s="193" t="s">
        <v>59</v>
      </c>
      <c r="D47" s="193"/>
      <c r="E47" s="158" t="s">
        <v>2757</v>
      </c>
      <c r="F47" s="161" t="s">
        <v>422</v>
      </c>
      <c r="G47" s="161"/>
      <c r="H47" s="187"/>
      <c r="I47" s="190">
        <f t="shared" si="4"/>
        <v>0</v>
      </c>
    </row>
    <row r="48" spans="1:9" x14ac:dyDescent="0.25">
      <c r="A48" s="110"/>
      <c r="B48" s="192"/>
      <c r="C48" s="193" t="s">
        <v>42</v>
      </c>
      <c r="D48" s="193"/>
      <c r="E48" s="59" t="s">
        <v>2758</v>
      </c>
      <c r="F48" s="161" t="s">
        <v>422</v>
      </c>
      <c r="G48" s="161"/>
      <c r="H48" s="187"/>
      <c r="I48" s="190">
        <f t="shared" si="4"/>
        <v>0</v>
      </c>
    </row>
    <row r="49" spans="1:9" x14ac:dyDescent="0.25">
      <c r="A49" s="110"/>
      <c r="B49" s="192"/>
      <c r="C49" s="193" t="s">
        <v>43</v>
      </c>
      <c r="D49" s="193"/>
      <c r="E49" s="59" t="s">
        <v>2792</v>
      </c>
      <c r="F49" s="161" t="s">
        <v>422</v>
      </c>
      <c r="G49" s="161"/>
      <c r="H49" s="187"/>
      <c r="I49" s="190">
        <f t="shared" si="4"/>
        <v>0</v>
      </c>
    </row>
    <row r="50" spans="1:9" x14ac:dyDescent="0.25">
      <c r="A50" s="110"/>
      <c r="B50" s="192" t="s">
        <v>2764</v>
      </c>
      <c r="C50" s="193"/>
      <c r="D50" s="193"/>
      <c r="E50" s="290" t="s">
        <v>5000</v>
      </c>
      <c r="F50" s="161" t="s">
        <v>429</v>
      </c>
      <c r="G50" s="161"/>
      <c r="H50" s="187"/>
      <c r="I50" s="190">
        <f t="shared" si="4"/>
        <v>0</v>
      </c>
    </row>
    <row r="51" spans="1:9" x14ac:dyDescent="0.25">
      <c r="A51" s="110" t="s">
        <v>2765</v>
      </c>
      <c r="B51" s="192"/>
      <c r="C51" s="193"/>
      <c r="D51" s="193"/>
      <c r="E51" s="159" t="s">
        <v>2766</v>
      </c>
      <c r="F51" s="17"/>
      <c r="G51" s="17"/>
      <c r="H51" s="191"/>
      <c r="I51" s="190"/>
    </row>
    <row r="52" spans="1:9" x14ac:dyDescent="0.25">
      <c r="A52" s="110"/>
      <c r="B52" s="192" t="s">
        <v>2767</v>
      </c>
      <c r="C52" s="193"/>
      <c r="D52" s="193"/>
      <c r="E52" s="59" t="s">
        <v>2772</v>
      </c>
      <c r="F52" s="161" t="s">
        <v>422</v>
      </c>
      <c r="G52" s="161"/>
      <c r="H52" s="187"/>
      <c r="I52" s="190">
        <f t="shared" ref="I52:I58" si="5">G52*H52</f>
        <v>0</v>
      </c>
    </row>
    <row r="53" spans="1:9" x14ac:dyDescent="0.25">
      <c r="A53" s="110"/>
      <c r="B53" s="192" t="s">
        <v>2768</v>
      </c>
      <c r="C53" s="193"/>
      <c r="D53" s="193"/>
      <c r="E53" s="59" t="s">
        <v>2773</v>
      </c>
      <c r="F53" s="161" t="s">
        <v>422</v>
      </c>
      <c r="G53" s="161"/>
      <c r="H53" s="187"/>
      <c r="I53" s="190">
        <f t="shared" si="5"/>
        <v>0</v>
      </c>
    </row>
    <row r="54" spans="1:9" x14ac:dyDescent="0.25">
      <c r="A54" s="110"/>
      <c r="B54" s="192" t="s">
        <v>2769</v>
      </c>
      <c r="C54" s="193"/>
      <c r="D54" s="193"/>
      <c r="E54" s="158" t="s">
        <v>2774</v>
      </c>
      <c r="F54" s="161" t="s">
        <v>422</v>
      </c>
      <c r="G54" s="161"/>
      <c r="H54" s="187"/>
      <c r="I54" s="190">
        <f t="shared" si="5"/>
        <v>0</v>
      </c>
    </row>
    <row r="55" spans="1:9" x14ac:dyDescent="0.25">
      <c r="A55" s="110"/>
      <c r="B55" s="192" t="s">
        <v>2770</v>
      </c>
      <c r="C55" s="193"/>
      <c r="D55" s="193"/>
      <c r="E55" s="158" t="s">
        <v>2792</v>
      </c>
      <c r="F55" s="161" t="s">
        <v>422</v>
      </c>
      <c r="G55" s="161"/>
      <c r="H55" s="187"/>
      <c r="I55" s="190">
        <f t="shared" si="5"/>
        <v>0</v>
      </c>
    </row>
    <row r="56" spans="1:9" x14ac:dyDescent="0.25">
      <c r="A56" s="110"/>
      <c r="B56" s="192" t="s">
        <v>2771</v>
      </c>
      <c r="C56" s="193"/>
      <c r="D56" s="193"/>
      <c r="E56" s="290" t="s">
        <v>5001</v>
      </c>
      <c r="F56" s="161" t="s">
        <v>429</v>
      </c>
      <c r="G56" s="161"/>
      <c r="H56" s="187"/>
      <c r="I56" s="190">
        <f t="shared" si="5"/>
        <v>0</v>
      </c>
    </row>
    <row r="57" spans="1:9" ht="12.75" customHeight="1" x14ac:dyDescent="0.25">
      <c r="A57" s="110" t="s">
        <v>2775</v>
      </c>
      <c r="B57" s="192"/>
      <c r="C57" s="193"/>
      <c r="D57" s="193"/>
      <c r="E57" s="125" t="s">
        <v>2776</v>
      </c>
      <c r="F57" s="161" t="s">
        <v>429</v>
      </c>
      <c r="G57" s="161"/>
      <c r="H57" s="187"/>
      <c r="I57" s="190">
        <f t="shared" si="5"/>
        <v>0</v>
      </c>
    </row>
    <row r="58" spans="1:9" ht="26.4" x14ac:dyDescent="0.25">
      <c r="A58" s="110" t="s">
        <v>2777</v>
      </c>
      <c r="B58" s="192"/>
      <c r="C58" s="193"/>
      <c r="D58" s="193"/>
      <c r="E58" s="125" t="s">
        <v>2778</v>
      </c>
      <c r="F58" s="161" t="s">
        <v>429</v>
      </c>
      <c r="G58" s="161"/>
      <c r="H58" s="187"/>
      <c r="I58" s="190">
        <f t="shared" si="5"/>
        <v>0</v>
      </c>
    </row>
    <row r="59" spans="1:9" ht="39.6" x14ac:dyDescent="0.25">
      <c r="A59" s="110" t="s">
        <v>2779</v>
      </c>
      <c r="B59" s="192"/>
      <c r="C59" s="193"/>
      <c r="D59" s="193"/>
      <c r="E59" s="100" t="s">
        <v>2780</v>
      </c>
      <c r="F59" s="17"/>
      <c r="G59" s="17"/>
      <c r="H59" s="191"/>
      <c r="I59" s="190"/>
    </row>
    <row r="60" spans="1:9" x14ac:dyDescent="0.25">
      <c r="A60" s="110"/>
      <c r="B60" s="192" t="s">
        <v>2781</v>
      </c>
      <c r="C60" s="193"/>
      <c r="D60" s="193"/>
      <c r="E60" s="278" t="s">
        <v>5002</v>
      </c>
      <c r="F60" s="161" t="s">
        <v>136</v>
      </c>
      <c r="G60" s="161"/>
      <c r="H60" s="187"/>
      <c r="I60" s="190">
        <f>G60*H60</f>
        <v>0</v>
      </c>
    </row>
    <row r="61" spans="1:9" ht="26.4" x14ac:dyDescent="0.25">
      <c r="A61" s="110"/>
      <c r="B61" s="192" t="s">
        <v>2782</v>
      </c>
      <c r="C61" s="193"/>
      <c r="D61" s="193"/>
      <c r="E61" s="278" t="s">
        <v>5003</v>
      </c>
      <c r="F61" s="161" t="s">
        <v>136</v>
      </c>
      <c r="G61" s="161"/>
      <c r="H61" s="187"/>
      <c r="I61" s="190">
        <f>G61*H61</f>
        <v>0</v>
      </c>
    </row>
    <row r="62" spans="1:9" x14ac:dyDescent="0.25">
      <c r="A62" s="110" t="s">
        <v>2783</v>
      </c>
      <c r="B62" s="192"/>
      <c r="C62" s="193"/>
      <c r="D62" s="193"/>
      <c r="E62" s="285" t="s">
        <v>5004</v>
      </c>
      <c r="F62" s="161" t="s">
        <v>422</v>
      </c>
      <c r="G62" s="161"/>
      <c r="H62" s="187"/>
      <c r="I62" s="190">
        <f>G62*H62</f>
        <v>0</v>
      </c>
    </row>
    <row r="63" spans="1:9" x14ac:dyDescent="0.25">
      <c r="A63" s="110" t="s">
        <v>2784</v>
      </c>
      <c r="B63" s="192"/>
      <c r="C63" s="193"/>
      <c r="D63" s="193"/>
      <c r="E63" s="125" t="s">
        <v>2785</v>
      </c>
      <c r="F63" s="17"/>
      <c r="G63" s="17"/>
      <c r="H63" s="191"/>
      <c r="I63" s="190"/>
    </row>
    <row r="64" spans="1:9" ht="12.75" customHeight="1" x14ac:dyDescent="0.25">
      <c r="A64" s="110"/>
      <c r="B64" s="192" t="s">
        <v>2786</v>
      </c>
      <c r="C64" s="193"/>
      <c r="D64" s="193"/>
      <c r="E64" s="101" t="s">
        <v>5005</v>
      </c>
      <c r="F64" s="161" t="s">
        <v>422</v>
      </c>
      <c r="G64" s="161"/>
      <c r="H64" s="187"/>
      <c r="I64" s="190">
        <f t="shared" ref="I64:I69" si="6">G64*H64</f>
        <v>0</v>
      </c>
    </row>
    <row r="65" spans="1:9" ht="12.75" customHeight="1" x14ac:dyDescent="0.25">
      <c r="A65" s="110"/>
      <c r="B65" s="192" t="s">
        <v>2787</v>
      </c>
      <c r="C65" s="193"/>
      <c r="D65" s="193"/>
      <c r="E65" s="278" t="s">
        <v>5006</v>
      </c>
      <c r="F65" s="161" t="s">
        <v>422</v>
      </c>
      <c r="G65" s="161"/>
      <c r="H65" s="187"/>
      <c r="I65" s="190">
        <f t="shared" si="6"/>
        <v>0</v>
      </c>
    </row>
    <row r="66" spans="1:9" ht="12.75" customHeight="1" x14ac:dyDescent="0.25">
      <c r="A66" s="110"/>
      <c r="B66" s="192" t="s">
        <v>2788</v>
      </c>
      <c r="C66" s="193"/>
      <c r="D66" s="193"/>
      <c r="E66" s="278" t="s">
        <v>5006</v>
      </c>
      <c r="F66" s="161" t="s">
        <v>422</v>
      </c>
      <c r="G66" s="161"/>
      <c r="H66" s="187"/>
      <c r="I66" s="190">
        <f t="shared" si="6"/>
        <v>0</v>
      </c>
    </row>
    <row r="67" spans="1:9" ht="12.75" customHeight="1" x14ac:dyDescent="0.25">
      <c r="A67" s="110"/>
      <c r="B67" s="192" t="s">
        <v>2789</v>
      </c>
      <c r="C67" s="193"/>
      <c r="D67" s="193"/>
      <c r="E67" s="278" t="s">
        <v>5006</v>
      </c>
      <c r="F67" s="161" t="s">
        <v>422</v>
      </c>
      <c r="G67" s="161"/>
      <c r="H67" s="187"/>
      <c r="I67" s="190">
        <f t="shared" si="6"/>
        <v>0</v>
      </c>
    </row>
    <row r="68" spans="1:9" ht="12.75" customHeight="1" x14ac:dyDescent="0.25">
      <c r="A68" s="110"/>
      <c r="B68" s="192" t="s">
        <v>2790</v>
      </c>
      <c r="C68" s="193"/>
      <c r="D68" s="193"/>
      <c r="E68" s="278" t="s">
        <v>5006</v>
      </c>
      <c r="F68" s="161" t="s">
        <v>422</v>
      </c>
      <c r="G68" s="161"/>
      <c r="H68" s="187"/>
      <c r="I68" s="190">
        <f t="shared" si="6"/>
        <v>0</v>
      </c>
    </row>
    <row r="69" spans="1:9" ht="12.75" customHeight="1" x14ac:dyDescent="0.25">
      <c r="A69" s="110"/>
      <c r="B69" s="192" t="s">
        <v>2791</v>
      </c>
      <c r="C69" s="193"/>
      <c r="D69" s="193"/>
      <c r="E69" s="278" t="s">
        <v>5007</v>
      </c>
      <c r="F69" s="161" t="s">
        <v>429</v>
      </c>
      <c r="G69" s="161"/>
      <c r="H69" s="187"/>
      <c r="I69" s="190">
        <f t="shared" si="6"/>
        <v>0</v>
      </c>
    </row>
    <row r="70" spans="1:9" x14ac:dyDescent="0.25">
      <c r="A70" s="110"/>
      <c r="B70" s="192"/>
      <c r="C70" s="193"/>
      <c r="D70" s="193"/>
      <c r="E70" s="150"/>
      <c r="F70" s="17"/>
      <c r="G70" s="17"/>
      <c r="H70" s="191"/>
      <c r="I70" s="190"/>
    </row>
    <row r="71" spans="1:9" x14ac:dyDescent="0.25">
      <c r="A71" s="192"/>
      <c r="B71" s="192"/>
      <c r="C71" s="193"/>
      <c r="D71" s="193"/>
      <c r="E71" s="157"/>
      <c r="F71" s="17"/>
      <c r="G71" s="17"/>
      <c r="H71" s="191"/>
      <c r="I71" s="190"/>
    </row>
    <row r="72" spans="1:9" x14ac:dyDescent="0.25">
      <c r="A72" s="64"/>
      <c r="B72" s="64"/>
      <c r="C72" s="161"/>
      <c r="D72" s="161"/>
      <c r="E72" s="60"/>
      <c r="F72" s="17"/>
      <c r="G72" s="17"/>
      <c r="H72" s="191"/>
      <c r="I72" s="190"/>
    </row>
    <row r="73" spans="1:9" x14ac:dyDescent="0.25">
      <c r="A73" s="168" t="s">
        <v>34</v>
      </c>
      <c r="B73" s="168"/>
      <c r="C73" s="168"/>
      <c r="D73" s="168"/>
      <c r="E73" s="168"/>
      <c r="F73" s="179"/>
      <c r="G73" s="183"/>
      <c r="H73" s="174"/>
      <c r="I73" s="174">
        <f>SUM(I5:I72)</f>
        <v>0</v>
      </c>
    </row>
    <row r="1048349" spans="6:6" x14ac:dyDescent="0.25">
      <c r="F1048349"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EC163-6110-4C6F-9003-0A8F652F3F83}">
  <dimension ref="A1:J1048382"/>
  <sheetViews>
    <sheetView workbookViewId="0"/>
  </sheetViews>
  <sheetFormatPr defaultRowHeight="13.2" x14ac:dyDescent="0.25"/>
  <cols>
    <col min="1" max="1" width="9.33203125" style="41" customWidth="1"/>
    <col min="2" max="2" width="10.33203125" style="4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2793</v>
      </c>
      <c r="B1" s="40"/>
      <c r="C1" s="40"/>
      <c r="D1" s="40"/>
      <c r="E1" s="774" t="s">
        <v>2794</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5"/>
    </row>
    <row r="4" spans="1:9" x14ac:dyDescent="0.25">
      <c r="A4" s="192"/>
      <c r="B4" s="192"/>
      <c r="C4" s="193"/>
      <c r="D4" s="64"/>
      <c r="E4" s="17"/>
      <c r="F4" s="17"/>
      <c r="G4" s="15"/>
      <c r="H4" s="15"/>
    </row>
    <row r="5" spans="1:9" ht="66" x14ac:dyDescent="0.25">
      <c r="A5" s="192" t="s">
        <v>5524</v>
      </c>
      <c r="B5" s="192"/>
      <c r="C5" s="193"/>
      <c r="D5" s="159" t="s">
        <v>2795</v>
      </c>
      <c r="E5" s="17"/>
      <c r="F5" s="17"/>
      <c r="G5" s="191"/>
      <c r="H5" s="190"/>
    </row>
    <row r="6" spans="1:9" x14ac:dyDescent="0.25">
      <c r="A6" s="192"/>
      <c r="B6" s="192" t="s">
        <v>2796</v>
      </c>
      <c r="C6" s="193"/>
      <c r="D6" s="59" t="s">
        <v>4384</v>
      </c>
      <c r="E6" s="17"/>
      <c r="F6" s="17"/>
      <c r="G6" s="191"/>
      <c r="H6" s="190"/>
    </row>
    <row r="7" spans="1:9" ht="15.6" x14ac:dyDescent="0.25">
      <c r="A7" s="192"/>
      <c r="B7" s="192"/>
      <c r="C7" s="193" t="s">
        <v>37</v>
      </c>
      <c r="D7" s="101" t="s">
        <v>2871</v>
      </c>
      <c r="E7" s="161" t="s">
        <v>2269</v>
      </c>
      <c r="F7" s="161"/>
      <c r="G7" s="187"/>
      <c r="H7" s="190">
        <f>F7*G7</f>
        <v>0</v>
      </c>
    </row>
    <row r="8" spans="1:9" ht="15.6" x14ac:dyDescent="0.25">
      <c r="A8" s="192"/>
      <c r="B8" s="192"/>
      <c r="C8" s="193" t="s">
        <v>39</v>
      </c>
      <c r="D8" s="101" t="s">
        <v>2872</v>
      </c>
      <c r="E8" s="161" t="s">
        <v>2269</v>
      </c>
      <c r="F8" s="161"/>
      <c r="G8" s="187"/>
      <c r="H8" s="190">
        <f>F8*G8</f>
        <v>0</v>
      </c>
    </row>
    <row r="9" spans="1:9" ht="15.6" x14ac:dyDescent="0.25">
      <c r="A9" s="192"/>
      <c r="B9" s="192"/>
      <c r="C9" s="193" t="s">
        <v>59</v>
      </c>
      <c r="D9" s="101" t="s">
        <v>2873</v>
      </c>
      <c r="E9" s="161" t="s">
        <v>2269</v>
      </c>
      <c r="F9" s="161"/>
      <c r="G9" s="187"/>
      <c r="H9" s="190">
        <f>F9*G9</f>
        <v>0</v>
      </c>
    </row>
    <row r="10" spans="1:9" ht="15.6" x14ac:dyDescent="0.25">
      <c r="A10" s="192"/>
      <c r="B10" s="192"/>
      <c r="C10" s="193" t="s">
        <v>42</v>
      </c>
      <c r="D10" s="160" t="s">
        <v>2874</v>
      </c>
      <c r="E10" s="161" t="s">
        <v>2269</v>
      </c>
      <c r="F10" s="161"/>
      <c r="G10" s="187"/>
      <c r="H10" s="190">
        <f>F10*G10</f>
        <v>0</v>
      </c>
    </row>
    <row r="11" spans="1:9" x14ac:dyDescent="0.25">
      <c r="A11" s="192"/>
      <c r="B11" s="192" t="s">
        <v>2797</v>
      </c>
      <c r="C11" s="193"/>
      <c r="D11" s="101" t="s">
        <v>2808</v>
      </c>
      <c r="E11" s="17"/>
      <c r="F11" s="17"/>
      <c r="G11" s="191"/>
      <c r="H11" s="190"/>
    </row>
    <row r="12" spans="1:9" ht="28.8" x14ac:dyDescent="0.25">
      <c r="A12" s="192"/>
      <c r="B12" s="192"/>
      <c r="C12" s="193" t="s">
        <v>37</v>
      </c>
      <c r="D12" s="278" t="s">
        <v>5008</v>
      </c>
      <c r="E12" s="161" t="s">
        <v>2269</v>
      </c>
      <c r="F12" s="161"/>
      <c r="G12" s="187"/>
      <c r="H12" s="190">
        <f>F12*G12</f>
        <v>0</v>
      </c>
      <c r="I12" s="307" t="s">
        <v>5398</v>
      </c>
    </row>
    <row r="13" spans="1:9" ht="28.8" x14ac:dyDescent="0.25">
      <c r="A13" s="192"/>
      <c r="B13" s="192"/>
      <c r="C13" s="193" t="s">
        <v>39</v>
      </c>
      <c r="D13" s="278" t="s">
        <v>5009</v>
      </c>
      <c r="E13" s="161" t="s">
        <v>2269</v>
      </c>
      <c r="F13" s="161"/>
      <c r="G13" s="187"/>
      <c r="H13" s="190">
        <f>F13*G13</f>
        <v>0</v>
      </c>
      <c r="I13" s="307" t="s">
        <v>5398</v>
      </c>
    </row>
    <row r="14" spans="1:9" ht="28.8" x14ac:dyDescent="0.25">
      <c r="A14" s="192"/>
      <c r="B14" s="192"/>
      <c r="C14" s="193" t="s">
        <v>59</v>
      </c>
      <c r="D14" s="278" t="s">
        <v>5010</v>
      </c>
      <c r="E14" s="161" t="s">
        <v>2269</v>
      </c>
      <c r="F14" s="161"/>
      <c r="G14" s="187"/>
      <c r="H14" s="190">
        <f>F14*G14</f>
        <v>0</v>
      </c>
      <c r="I14" s="307" t="s">
        <v>5398</v>
      </c>
    </row>
    <row r="15" spans="1:9" ht="15.6" x14ac:dyDescent="0.25">
      <c r="A15" s="192"/>
      <c r="B15" s="192"/>
      <c r="C15" s="193" t="s">
        <v>42</v>
      </c>
      <c r="D15" s="101" t="s">
        <v>4385</v>
      </c>
      <c r="E15" s="161" t="s">
        <v>2269</v>
      </c>
      <c r="F15" s="161"/>
      <c r="G15" s="187"/>
      <c r="H15" s="190">
        <f>F15*G15</f>
        <v>0</v>
      </c>
      <c r="I15" s="307" t="s">
        <v>5398</v>
      </c>
    </row>
    <row r="16" spans="1:9" x14ac:dyDescent="0.25">
      <c r="A16" s="192"/>
      <c r="B16" s="192" t="s">
        <v>2798</v>
      </c>
      <c r="C16" s="193"/>
      <c r="D16" s="160" t="s">
        <v>2809</v>
      </c>
      <c r="E16" s="17"/>
      <c r="F16" s="17"/>
      <c r="G16" s="191"/>
      <c r="H16" s="190"/>
    </row>
    <row r="17" spans="1:9" ht="15.6" x14ac:dyDescent="0.25">
      <c r="A17" s="192"/>
      <c r="B17" s="110"/>
      <c r="C17" s="193" t="s">
        <v>37</v>
      </c>
      <c r="D17" s="101" t="s">
        <v>2871</v>
      </c>
      <c r="E17" s="161" t="s">
        <v>2269</v>
      </c>
      <c r="F17" s="161"/>
      <c r="G17" s="187"/>
      <c r="H17" s="190">
        <f>F17*G17</f>
        <v>0</v>
      </c>
    </row>
    <row r="18" spans="1:9" ht="15.6" x14ac:dyDescent="0.25">
      <c r="A18" s="192"/>
      <c r="B18" s="192"/>
      <c r="C18" s="193" t="s">
        <v>39</v>
      </c>
      <c r="D18" s="101" t="s">
        <v>2872</v>
      </c>
      <c r="E18" s="161" t="s">
        <v>2269</v>
      </c>
      <c r="F18" s="161"/>
      <c r="G18" s="187"/>
      <c r="H18" s="190">
        <f>F18*G18</f>
        <v>0</v>
      </c>
    </row>
    <row r="19" spans="1:9" ht="15.6" x14ac:dyDescent="0.25">
      <c r="A19" s="192"/>
      <c r="B19" s="192"/>
      <c r="C19" s="193" t="s">
        <v>59</v>
      </c>
      <c r="D19" s="160" t="s">
        <v>2873</v>
      </c>
      <c r="E19" s="161" t="s">
        <v>2269</v>
      </c>
      <c r="F19" s="161"/>
      <c r="G19" s="187"/>
      <c r="H19" s="190">
        <f>F19*G19</f>
        <v>0</v>
      </c>
    </row>
    <row r="20" spans="1:9" ht="15.6" x14ac:dyDescent="0.25">
      <c r="A20" s="192"/>
      <c r="B20" s="192"/>
      <c r="C20" s="193" t="s">
        <v>42</v>
      </c>
      <c r="D20" s="160" t="s">
        <v>2874</v>
      </c>
      <c r="E20" s="161" t="s">
        <v>2269</v>
      </c>
      <c r="F20" s="161"/>
      <c r="G20" s="187"/>
      <c r="H20" s="190">
        <f>F20*G20</f>
        <v>0</v>
      </c>
    </row>
    <row r="21" spans="1:9" ht="26.4" x14ac:dyDescent="0.25">
      <c r="A21" s="192"/>
      <c r="B21" s="192" t="s">
        <v>2799</v>
      </c>
      <c r="C21" s="110"/>
      <c r="D21" s="160" t="s">
        <v>4386</v>
      </c>
      <c r="E21" s="17"/>
      <c r="F21" s="17"/>
      <c r="G21" s="191"/>
      <c r="H21" s="190"/>
    </row>
    <row r="22" spans="1:9" ht="15.6" x14ac:dyDescent="0.25">
      <c r="A22" s="192"/>
      <c r="B22" s="110"/>
      <c r="C22" s="193" t="s">
        <v>37</v>
      </c>
      <c r="D22" s="101" t="s">
        <v>2871</v>
      </c>
      <c r="E22" s="161" t="s">
        <v>2269</v>
      </c>
      <c r="F22" s="161"/>
      <c r="G22" s="187"/>
      <c r="H22" s="188">
        <f>F22*G22</f>
        <v>0</v>
      </c>
    </row>
    <row r="23" spans="1:9" ht="15.6" x14ac:dyDescent="0.25">
      <c r="A23" s="192"/>
      <c r="B23" s="192"/>
      <c r="C23" s="193" t="s">
        <v>39</v>
      </c>
      <c r="D23" s="101" t="s">
        <v>2872</v>
      </c>
      <c r="E23" s="161" t="s">
        <v>2269</v>
      </c>
      <c r="F23" s="161"/>
      <c r="G23" s="187"/>
      <c r="H23" s="188">
        <f>F23*G23</f>
        <v>0</v>
      </c>
    </row>
    <row r="24" spans="1:9" ht="15.6" x14ac:dyDescent="0.25">
      <c r="A24" s="192"/>
      <c r="B24" s="192"/>
      <c r="C24" s="193" t="s">
        <v>59</v>
      </c>
      <c r="D24" s="160" t="s">
        <v>2873</v>
      </c>
      <c r="E24" s="161" t="s">
        <v>2269</v>
      </c>
      <c r="F24" s="161"/>
      <c r="G24" s="187"/>
      <c r="H24" s="188">
        <f>F24*G24</f>
        <v>0</v>
      </c>
    </row>
    <row r="25" spans="1:9" ht="15.6" x14ac:dyDescent="0.25">
      <c r="A25" s="192"/>
      <c r="B25" s="192"/>
      <c r="C25" s="193" t="s">
        <v>42</v>
      </c>
      <c r="D25" s="160" t="s">
        <v>2874</v>
      </c>
      <c r="E25" s="161" t="s">
        <v>2269</v>
      </c>
      <c r="F25" s="161"/>
      <c r="G25" s="187"/>
      <c r="H25" s="188">
        <f>F25*G25</f>
        <v>0</v>
      </c>
    </row>
    <row r="26" spans="1:9" x14ac:dyDescent="0.25">
      <c r="A26" s="192"/>
      <c r="B26" s="192" t="s">
        <v>2800</v>
      </c>
      <c r="C26" s="110"/>
      <c r="D26" s="290" t="s">
        <v>5011</v>
      </c>
      <c r="E26" s="17"/>
      <c r="F26" s="17"/>
      <c r="G26" s="191"/>
      <c r="H26" s="190"/>
      <c r="I26" s="307" t="s">
        <v>5398</v>
      </c>
    </row>
    <row r="27" spans="1:9" ht="15.6" x14ac:dyDescent="0.25">
      <c r="A27" s="192"/>
      <c r="B27" s="110"/>
      <c r="C27" s="193" t="s">
        <v>37</v>
      </c>
      <c r="D27" s="101" t="s">
        <v>2871</v>
      </c>
      <c r="E27" s="161" t="s">
        <v>2269</v>
      </c>
      <c r="F27" s="161"/>
      <c r="G27" s="187"/>
      <c r="H27" s="190">
        <f>F27*G27</f>
        <v>0</v>
      </c>
    </row>
    <row r="28" spans="1:9" ht="15.6" x14ac:dyDescent="0.25">
      <c r="A28" s="192"/>
      <c r="B28" s="192"/>
      <c r="C28" s="193" t="s">
        <v>39</v>
      </c>
      <c r="D28" s="101" t="s">
        <v>2872</v>
      </c>
      <c r="E28" s="161" t="s">
        <v>2269</v>
      </c>
      <c r="F28" s="161"/>
      <c r="G28" s="187"/>
      <c r="H28" s="190">
        <f>F28*G28</f>
        <v>0</v>
      </c>
    </row>
    <row r="29" spans="1:9" ht="15.6" x14ac:dyDescent="0.25">
      <c r="A29" s="192"/>
      <c r="B29" s="192"/>
      <c r="C29" s="193" t="s">
        <v>59</v>
      </c>
      <c r="D29" s="160" t="s">
        <v>2875</v>
      </c>
      <c r="E29" s="161" t="s">
        <v>2269</v>
      </c>
      <c r="F29" s="161"/>
      <c r="G29" s="187"/>
      <c r="H29" s="190">
        <f>F29*G29</f>
        <v>0</v>
      </c>
    </row>
    <row r="30" spans="1:9" ht="15.6" x14ac:dyDescent="0.25">
      <c r="A30" s="192"/>
      <c r="B30" s="192"/>
      <c r="C30" s="193" t="s">
        <v>42</v>
      </c>
      <c r="D30" s="160" t="s">
        <v>2874</v>
      </c>
      <c r="E30" s="161" t="s">
        <v>2269</v>
      </c>
      <c r="F30" s="161"/>
      <c r="G30" s="187"/>
      <c r="H30" s="190">
        <f>F30*G30</f>
        <v>0</v>
      </c>
    </row>
    <row r="31" spans="1:9" ht="39.6" x14ac:dyDescent="0.25">
      <c r="A31" s="192"/>
      <c r="B31" s="192" t="s">
        <v>2801</v>
      </c>
      <c r="C31" s="110"/>
      <c r="D31" s="160" t="s">
        <v>2810</v>
      </c>
      <c r="E31" s="161" t="s">
        <v>2269</v>
      </c>
      <c r="F31" s="161"/>
      <c r="G31" s="187"/>
      <c r="H31" s="190">
        <f>F31*G31</f>
        <v>0</v>
      </c>
    </row>
    <row r="32" spans="1:9" x14ac:dyDescent="0.25">
      <c r="A32" s="192"/>
      <c r="B32" s="192" t="s">
        <v>2802</v>
      </c>
      <c r="C32" s="193"/>
      <c r="D32" s="160" t="s">
        <v>2876</v>
      </c>
      <c r="E32" s="17"/>
      <c r="F32" s="17"/>
      <c r="G32" s="191"/>
      <c r="H32" s="190"/>
    </row>
    <row r="33" spans="1:9" ht="39.6" x14ac:dyDescent="0.25">
      <c r="A33" s="192"/>
      <c r="B33" s="110"/>
      <c r="C33" s="193" t="s">
        <v>37</v>
      </c>
      <c r="D33" s="290" t="s">
        <v>5012</v>
      </c>
      <c r="E33" s="161" t="s">
        <v>429</v>
      </c>
      <c r="F33" s="161"/>
      <c r="G33" s="187"/>
      <c r="H33" s="190">
        <f>F33*G33</f>
        <v>0</v>
      </c>
      <c r="I33" s="307" t="s">
        <v>5398</v>
      </c>
    </row>
    <row r="34" spans="1:9" ht="39.6" x14ac:dyDescent="0.25">
      <c r="A34" s="192"/>
      <c r="B34" s="192"/>
      <c r="C34" s="193" t="s">
        <v>39</v>
      </c>
      <c r="D34" s="290" t="s">
        <v>5013</v>
      </c>
      <c r="E34" s="161" t="s">
        <v>429</v>
      </c>
      <c r="F34" s="161"/>
      <c r="G34" s="187"/>
      <c r="H34" s="190">
        <f>F34*G34</f>
        <v>0</v>
      </c>
      <c r="I34" s="307" t="s">
        <v>5398</v>
      </c>
    </row>
    <row r="35" spans="1:9" ht="39.6" x14ac:dyDescent="0.25">
      <c r="A35" s="192"/>
      <c r="B35" s="192"/>
      <c r="C35" s="193" t="s">
        <v>59</v>
      </c>
      <c r="D35" s="290" t="s">
        <v>5014</v>
      </c>
      <c r="E35" s="161" t="s">
        <v>429</v>
      </c>
      <c r="F35" s="161"/>
      <c r="G35" s="187"/>
      <c r="H35" s="190">
        <f>F35*G35</f>
        <v>0</v>
      </c>
      <c r="I35" s="307" t="s">
        <v>5398</v>
      </c>
    </row>
    <row r="36" spans="1:9" x14ac:dyDescent="0.25">
      <c r="A36" s="192"/>
      <c r="B36" s="192" t="s">
        <v>2803</v>
      </c>
      <c r="C36" s="193"/>
      <c r="D36" s="160" t="s">
        <v>2811</v>
      </c>
      <c r="E36" s="17"/>
      <c r="F36" s="17"/>
      <c r="G36" s="191"/>
      <c r="H36" s="190"/>
    </row>
    <row r="37" spans="1:9" ht="39.6" x14ac:dyDescent="0.25">
      <c r="A37" s="192"/>
      <c r="B37" s="110"/>
      <c r="C37" s="193" t="s">
        <v>37</v>
      </c>
      <c r="D37" s="290" t="s">
        <v>5012</v>
      </c>
      <c r="E37" s="161" t="s">
        <v>429</v>
      </c>
      <c r="F37" s="161"/>
      <c r="G37" s="187"/>
      <c r="H37" s="190">
        <f>F37*G37</f>
        <v>0</v>
      </c>
      <c r="I37" s="307" t="s">
        <v>5398</v>
      </c>
    </row>
    <row r="38" spans="1:9" ht="39.6" x14ac:dyDescent="0.25">
      <c r="A38" s="192"/>
      <c r="B38" s="192"/>
      <c r="C38" s="193" t="s">
        <v>39</v>
      </c>
      <c r="D38" s="290" t="s">
        <v>5013</v>
      </c>
      <c r="E38" s="161" t="s">
        <v>429</v>
      </c>
      <c r="F38" s="161"/>
      <c r="G38" s="187"/>
      <c r="H38" s="190">
        <f>F38*G38</f>
        <v>0</v>
      </c>
      <c r="I38" s="307" t="s">
        <v>5398</v>
      </c>
    </row>
    <row r="39" spans="1:9" ht="39.6" x14ac:dyDescent="0.25">
      <c r="A39" s="192"/>
      <c r="B39" s="192"/>
      <c r="C39" s="193" t="s">
        <v>59</v>
      </c>
      <c r="D39" s="290" t="s">
        <v>5014</v>
      </c>
      <c r="E39" s="161" t="s">
        <v>429</v>
      </c>
      <c r="F39" s="161"/>
      <c r="G39" s="187"/>
      <c r="H39" s="190">
        <f>F39*G39</f>
        <v>0</v>
      </c>
      <c r="I39" s="307" t="s">
        <v>5398</v>
      </c>
    </row>
    <row r="40" spans="1:9" x14ac:dyDescent="0.25">
      <c r="A40" s="192"/>
      <c r="B40" s="192" t="s">
        <v>2804</v>
      </c>
      <c r="C40" s="110"/>
      <c r="D40" s="290" t="s">
        <v>5015</v>
      </c>
      <c r="E40" s="17"/>
      <c r="F40" s="17"/>
      <c r="G40" s="191"/>
      <c r="H40" s="190"/>
    </row>
    <row r="41" spans="1:9" ht="26.4" x14ac:dyDescent="0.25">
      <c r="A41" s="192"/>
      <c r="B41" s="110"/>
      <c r="C41" s="193" t="s">
        <v>37</v>
      </c>
      <c r="D41" s="290" t="s">
        <v>5016</v>
      </c>
      <c r="E41" s="161" t="s">
        <v>429</v>
      </c>
      <c r="F41" s="161"/>
      <c r="G41" s="187"/>
      <c r="H41" s="190">
        <f>F41*G41</f>
        <v>0</v>
      </c>
      <c r="I41" s="307" t="s">
        <v>5398</v>
      </c>
    </row>
    <row r="42" spans="1:9" ht="26.4" x14ac:dyDescent="0.25">
      <c r="A42" s="192"/>
      <c r="B42" s="192"/>
      <c r="C42" s="193" t="s">
        <v>39</v>
      </c>
      <c r="D42" s="290" t="s">
        <v>5017</v>
      </c>
      <c r="E42" s="161" t="s">
        <v>429</v>
      </c>
      <c r="F42" s="161"/>
      <c r="G42" s="187"/>
      <c r="H42" s="190">
        <f>F42*G42</f>
        <v>0</v>
      </c>
      <c r="I42" s="307" t="s">
        <v>5398</v>
      </c>
    </row>
    <row r="43" spans="1:9" ht="26.4" x14ac:dyDescent="0.25">
      <c r="A43" s="192"/>
      <c r="B43" s="192"/>
      <c r="C43" s="193" t="s">
        <v>59</v>
      </c>
      <c r="D43" s="290" t="s">
        <v>5018</v>
      </c>
      <c r="E43" s="161" t="s">
        <v>429</v>
      </c>
      <c r="F43" s="161"/>
      <c r="G43" s="187"/>
      <c r="H43" s="190">
        <f>F43*G43</f>
        <v>0</v>
      </c>
      <c r="I43" s="307" t="s">
        <v>5398</v>
      </c>
    </row>
    <row r="44" spans="1:9" ht="26.4" x14ac:dyDescent="0.25">
      <c r="A44" s="192"/>
      <c r="B44" s="192"/>
      <c r="C44" s="193" t="s">
        <v>42</v>
      </c>
      <c r="D44" s="290" t="s">
        <v>5019</v>
      </c>
      <c r="E44" s="161" t="s">
        <v>429</v>
      </c>
      <c r="F44" s="161"/>
      <c r="G44" s="187"/>
      <c r="H44" s="190">
        <f>F44*G44</f>
        <v>0</v>
      </c>
      <c r="I44" s="307" t="s">
        <v>5398</v>
      </c>
    </row>
    <row r="45" spans="1:9" x14ac:dyDescent="0.25">
      <c r="A45" s="192"/>
      <c r="B45" s="192" t="s">
        <v>2805</v>
      </c>
      <c r="C45" s="110"/>
      <c r="D45" s="160" t="s">
        <v>2877</v>
      </c>
      <c r="E45" s="17"/>
      <c r="F45" s="17"/>
      <c r="G45" s="191"/>
      <c r="H45" s="190"/>
    </row>
    <row r="46" spans="1:9" ht="26.4" x14ac:dyDescent="0.25">
      <c r="A46" s="192"/>
      <c r="B46" s="110"/>
      <c r="C46" s="193" t="s">
        <v>37</v>
      </c>
      <c r="D46" s="290" t="s">
        <v>5016</v>
      </c>
      <c r="E46" s="161" t="s">
        <v>429</v>
      </c>
      <c r="F46" s="161"/>
      <c r="G46" s="187"/>
      <c r="H46" s="190">
        <f t="shared" ref="H46:H52" si="0">F46*G46</f>
        <v>0</v>
      </c>
      <c r="I46" s="307" t="s">
        <v>5398</v>
      </c>
    </row>
    <row r="47" spans="1:9" ht="26.4" x14ac:dyDescent="0.25">
      <c r="A47" s="192"/>
      <c r="B47" s="192"/>
      <c r="C47" s="193" t="s">
        <v>39</v>
      </c>
      <c r="D47" s="290" t="s">
        <v>5017</v>
      </c>
      <c r="E47" s="161" t="s">
        <v>429</v>
      </c>
      <c r="F47" s="161"/>
      <c r="G47" s="187"/>
      <c r="H47" s="190">
        <f t="shared" si="0"/>
        <v>0</v>
      </c>
      <c r="I47" s="307" t="s">
        <v>5398</v>
      </c>
    </row>
    <row r="48" spans="1:9" ht="26.4" x14ac:dyDescent="0.25">
      <c r="A48" s="192"/>
      <c r="B48" s="192"/>
      <c r="C48" s="193" t="s">
        <v>59</v>
      </c>
      <c r="D48" s="290" t="s">
        <v>5018</v>
      </c>
      <c r="E48" s="161" t="s">
        <v>429</v>
      </c>
      <c r="F48" s="161"/>
      <c r="G48" s="187"/>
      <c r="H48" s="190">
        <f t="shared" si="0"/>
        <v>0</v>
      </c>
      <c r="I48" s="307" t="s">
        <v>5398</v>
      </c>
    </row>
    <row r="49" spans="1:10" ht="26.4" x14ac:dyDescent="0.25">
      <c r="A49" s="192"/>
      <c r="B49" s="192"/>
      <c r="C49" s="193" t="s">
        <v>42</v>
      </c>
      <c r="D49" s="290" t="s">
        <v>5019</v>
      </c>
      <c r="E49" s="161" t="s">
        <v>429</v>
      </c>
      <c r="F49" s="161"/>
      <c r="G49" s="187"/>
      <c r="H49" s="190">
        <f t="shared" si="0"/>
        <v>0</v>
      </c>
      <c r="I49" s="307" t="s">
        <v>5398</v>
      </c>
    </row>
    <row r="50" spans="1:10" ht="52.8" x14ac:dyDescent="0.25">
      <c r="A50" s="192"/>
      <c r="B50" s="192" t="s">
        <v>2806</v>
      </c>
      <c r="C50" s="110"/>
      <c r="D50" s="283" t="s">
        <v>5020</v>
      </c>
      <c r="E50" s="161" t="s">
        <v>2269</v>
      </c>
      <c r="F50" s="161"/>
      <c r="G50" s="187"/>
      <c r="H50" s="190">
        <f t="shared" si="0"/>
        <v>0</v>
      </c>
      <c r="I50" s="307" t="s">
        <v>5398</v>
      </c>
    </row>
    <row r="51" spans="1:10" ht="52.8" x14ac:dyDescent="0.25">
      <c r="A51" s="192"/>
      <c r="B51" s="192" t="s">
        <v>2807</v>
      </c>
      <c r="C51" s="193"/>
      <c r="D51" s="278" t="s">
        <v>5021</v>
      </c>
      <c r="E51" s="161" t="s">
        <v>2269</v>
      </c>
      <c r="F51" s="161"/>
      <c r="G51" s="187"/>
      <c r="H51" s="190">
        <f t="shared" si="0"/>
        <v>0</v>
      </c>
      <c r="I51" s="307" t="s">
        <v>5398</v>
      </c>
    </row>
    <row r="52" spans="1:10" ht="39.6" x14ac:dyDescent="0.25">
      <c r="A52" s="192"/>
      <c r="B52" s="192" t="s">
        <v>5523</v>
      </c>
      <c r="C52" s="193"/>
      <c r="D52" s="278" t="s">
        <v>5522</v>
      </c>
      <c r="E52" s="161" t="s">
        <v>429</v>
      </c>
      <c r="F52" s="161"/>
      <c r="G52" s="187"/>
      <c r="H52" s="190">
        <f t="shared" si="0"/>
        <v>0</v>
      </c>
      <c r="I52" s="307" t="s">
        <v>5398</v>
      </c>
      <c r="J52" s="323" t="s">
        <v>5531</v>
      </c>
    </row>
    <row r="53" spans="1:10" x14ac:dyDescent="0.25">
      <c r="A53" s="192" t="s">
        <v>2812</v>
      </c>
      <c r="B53" s="192"/>
      <c r="C53" s="193"/>
      <c r="D53" s="159" t="s">
        <v>2813</v>
      </c>
      <c r="E53" s="17"/>
      <c r="F53" s="17"/>
      <c r="G53" s="191"/>
      <c r="H53" s="190"/>
    </row>
    <row r="54" spans="1:10" x14ac:dyDescent="0.25">
      <c r="A54" s="192"/>
      <c r="B54" s="192" t="s">
        <v>2814</v>
      </c>
      <c r="C54" s="193"/>
      <c r="D54" s="59" t="s">
        <v>2816</v>
      </c>
      <c r="E54" s="17"/>
      <c r="F54" s="17"/>
      <c r="G54" s="191"/>
      <c r="H54" s="190"/>
    </row>
    <row r="55" spans="1:10" ht="15.6" x14ac:dyDescent="0.25">
      <c r="A55" s="192"/>
      <c r="B55" s="192"/>
      <c r="C55" s="193" t="s">
        <v>37</v>
      </c>
      <c r="D55" s="59" t="s">
        <v>2817</v>
      </c>
      <c r="E55" s="161" t="s">
        <v>2269</v>
      </c>
      <c r="F55" s="161"/>
      <c r="G55" s="187"/>
      <c r="H55" s="190">
        <f>F55*G55</f>
        <v>0</v>
      </c>
    </row>
    <row r="56" spans="1:10" ht="15.6" x14ac:dyDescent="0.25">
      <c r="A56" s="192"/>
      <c r="B56" s="192"/>
      <c r="C56" s="193" t="s">
        <v>39</v>
      </c>
      <c r="D56" s="59" t="s">
        <v>2818</v>
      </c>
      <c r="E56" s="161" t="s">
        <v>2269</v>
      </c>
      <c r="F56" s="161"/>
      <c r="G56" s="187"/>
      <c r="H56" s="190">
        <f>F56*G56</f>
        <v>0</v>
      </c>
    </row>
    <row r="57" spans="1:10" ht="15.6" x14ac:dyDescent="0.25">
      <c r="A57" s="192"/>
      <c r="B57" s="192"/>
      <c r="C57" s="193" t="s">
        <v>59</v>
      </c>
      <c r="D57" s="158" t="s">
        <v>2819</v>
      </c>
      <c r="E57" s="161" t="s">
        <v>2269</v>
      </c>
      <c r="F57" s="161"/>
      <c r="G57" s="187"/>
      <c r="H57" s="190">
        <f>F57*G57</f>
        <v>0</v>
      </c>
      <c r="I57" s="307" t="s">
        <v>5398</v>
      </c>
    </row>
    <row r="58" spans="1:10" ht="26.4" x14ac:dyDescent="0.25">
      <c r="A58" s="192"/>
      <c r="B58" s="192" t="s">
        <v>2815</v>
      </c>
      <c r="C58" s="193"/>
      <c r="D58" s="101" t="s">
        <v>2820</v>
      </c>
      <c r="E58" s="17"/>
      <c r="F58" s="17"/>
      <c r="G58" s="191"/>
      <c r="H58" s="190"/>
    </row>
    <row r="59" spans="1:10" ht="15.6" x14ac:dyDescent="0.25">
      <c r="A59" s="192"/>
      <c r="B59" s="192"/>
      <c r="C59" s="193" t="s">
        <v>37</v>
      </c>
      <c r="D59" s="158" t="s">
        <v>2818</v>
      </c>
      <c r="E59" s="161" t="s">
        <v>2269</v>
      </c>
      <c r="F59" s="161"/>
      <c r="G59" s="187"/>
      <c r="H59" s="190">
        <f>F59*G59</f>
        <v>0</v>
      </c>
    </row>
    <row r="60" spans="1:10" ht="15.6" x14ac:dyDescent="0.25">
      <c r="A60" s="192"/>
      <c r="B60" s="192"/>
      <c r="C60" s="193" t="s">
        <v>39</v>
      </c>
      <c r="D60" s="158" t="s">
        <v>2819</v>
      </c>
      <c r="E60" s="161" t="s">
        <v>2269</v>
      </c>
      <c r="F60" s="161"/>
      <c r="G60" s="187"/>
      <c r="H60" s="190">
        <f>F60*G60</f>
        <v>0</v>
      </c>
      <c r="I60" s="307" t="s">
        <v>5398</v>
      </c>
    </row>
    <row r="61" spans="1:10" ht="26.4" x14ac:dyDescent="0.25">
      <c r="A61" s="192" t="s">
        <v>2821</v>
      </c>
      <c r="B61" s="192"/>
      <c r="C61" s="193"/>
      <c r="D61" s="159" t="s">
        <v>5022</v>
      </c>
      <c r="E61" s="17"/>
      <c r="F61" s="17"/>
      <c r="G61" s="191"/>
      <c r="H61" s="190"/>
    </row>
    <row r="62" spans="1:10" ht="26.4" x14ac:dyDescent="0.25">
      <c r="A62" s="192"/>
      <c r="B62" s="192" t="s">
        <v>2822</v>
      </c>
      <c r="C62" s="193"/>
      <c r="D62" s="278" t="s">
        <v>5023</v>
      </c>
      <c r="E62" s="161" t="s">
        <v>133</v>
      </c>
      <c r="F62" s="161"/>
      <c r="G62" s="187"/>
      <c r="H62" s="190">
        <f>F62*G62</f>
        <v>0</v>
      </c>
      <c r="I62" s="307" t="s">
        <v>5398</v>
      </c>
    </row>
    <row r="63" spans="1:10" x14ac:dyDescent="0.25">
      <c r="A63" s="192"/>
      <c r="B63" s="192" t="s">
        <v>2823</v>
      </c>
      <c r="C63" s="193"/>
      <c r="D63" s="278" t="s">
        <v>5024</v>
      </c>
      <c r="E63" s="161" t="s">
        <v>136</v>
      </c>
      <c r="F63" s="161"/>
      <c r="G63" s="187"/>
      <c r="H63" s="190">
        <f>F63*G63</f>
        <v>0</v>
      </c>
      <c r="I63" s="307" t="s">
        <v>5398</v>
      </c>
    </row>
    <row r="64" spans="1:10" x14ac:dyDescent="0.25">
      <c r="A64" s="192" t="s">
        <v>2824</v>
      </c>
      <c r="B64" s="192"/>
      <c r="C64" s="193"/>
      <c r="D64" s="159" t="s">
        <v>5025</v>
      </c>
      <c r="E64" s="17"/>
      <c r="F64" s="17"/>
      <c r="G64" s="191"/>
      <c r="H64" s="190"/>
    </row>
    <row r="65" spans="1:9" ht="26.4" x14ac:dyDescent="0.25">
      <c r="A65" s="192"/>
      <c r="B65" s="192" t="s">
        <v>2825</v>
      </c>
      <c r="C65" s="193"/>
      <c r="D65" s="290" t="s">
        <v>5026</v>
      </c>
      <c r="E65" s="161" t="s">
        <v>429</v>
      </c>
      <c r="F65" s="161"/>
      <c r="G65" s="187"/>
      <c r="H65" s="190">
        <f>F65*G65</f>
        <v>0</v>
      </c>
      <c r="I65" s="307" t="s">
        <v>5398</v>
      </c>
    </row>
    <row r="66" spans="1:9" ht="26.4" x14ac:dyDescent="0.25">
      <c r="A66" s="192"/>
      <c r="B66" s="192" t="s">
        <v>2826</v>
      </c>
      <c r="C66" s="193"/>
      <c r="D66" s="160" t="s">
        <v>2827</v>
      </c>
      <c r="E66" s="161" t="s">
        <v>2269</v>
      </c>
      <c r="F66" s="161"/>
      <c r="G66" s="187"/>
      <c r="H66" s="190">
        <f>F66*G66</f>
        <v>0</v>
      </c>
    </row>
    <row r="67" spans="1:9" ht="26.4" x14ac:dyDescent="0.25">
      <c r="A67" s="192" t="s">
        <v>2828</v>
      </c>
      <c r="B67" s="192"/>
      <c r="C67" s="193"/>
      <c r="D67" s="175" t="s">
        <v>5027</v>
      </c>
      <c r="E67" s="17"/>
      <c r="F67" s="17"/>
      <c r="G67" s="191"/>
      <c r="H67" s="190"/>
    </row>
    <row r="68" spans="1:9" ht="15.6" x14ac:dyDescent="0.25">
      <c r="A68" s="192"/>
      <c r="B68" s="192" t="s">
        <v>2829</v>
      </c>
      <c r="C68" s="193"/>
      <c r="D68" s="64" t="s">
        <v>2834</v>
      </c>
      <c r="E68" s="161" t="s">
        <v>124</v>
      </c>
      <c r="F68" s="161"/>
      <c r="G68" s="187"/>
      <c r="H68" s="190">
        <f>F68*G68</f>
        <v>0</v>
      </c>
    </row>
    <row r="69" spans="1:9" ht="39.6" x14ac:dyDescent="0.25">
      <c r="A69" s="192"/>
      <c r="B69" s="192" t="s">
        <v>2830</v>
      </c>
      <c r="C69" s="193"/>
      <c r="D69" s="64" t="s">
        <v>2835</v>
      </c>
      <c r="E69" s="161" t="s">
        <v>124</v>
      </c>
      <c r="F69" s="161"/>
      <c r="G69" s="187"/>
      <c r="H69" s="190">
        <f>F69*G69</f>
        <v>0</v>
      </c>
    </row>
    <row r="70" spans="1:9" ht="26.4" x14ac:dyDescent="0.25">
      <c r="A70" s="192"/>
      <c r="B70" s="192" t="s">
        <v>2831</v>
      </c>
      <c r="C70" s="193"/>
      <c r="D70" s="160" t="s">
        <v>5028</v>
      </c>
      <c r="E70" s="161" t="s">
        <v>124</v>
      </c>
      <c r="F70" s="161"/>
      <c r="G70" s="187"/>
      <c r="H70" s="190">
        <f>F70*G70</f>
        <v>0</v>
      </c>
    </row>
    <row r="71" spans="1:9" ht="26.4" x14ac:dyDescent="0.25">
      <c r="A71" s="192"/>
      <c r="B71" s="192" t="s">
        <v>2832</v>
      </c>
      <c r="C71" s="193"/>
      <c r="D71" s="160" t="s">
        <v>2836</v>
      </c>
      <c r="E71" s="161" t="s">
        <v>124</v>
      </c>
      <c r="F71" s="161"/>
      <c r="G71" s="187"/>
      <c r="H71" s="190">
        <f>F71*G71</f>
        <v>0</v>
      </c>
    </row>
    <row r="72" spans="1:9" ht="26.4" x14ac:dyDescent="0.25">
      <c r="A72" s="192"/>
      <c r="B72" s="192" t="s">
        <v>2833</v>
      </c>
      <c r="C72" s="193"/>
      <c r="D72" s="160" t="s">
        <v>2837</v>
      </c>
      <c r="E72" s="161" t="s">
        <v>124</v>
      </c>
      <c r="F72" s="161"/>
      <c r="G72" s="187"/>
      <c r="H72" s="190">
        <f>F72*G72</f>
        <v>0</v>
      </c>
    </row>
    <row r="73" spans="1:9" ht="26.4" x14ac:dyDescent="0.25">
      <c r="A73" s="192" t="s">
        <v>2839</v>
      </c>
      <c r="B73" s="192"/>
      <c r="C73" s="193"/>
      <c r="D73" s="159" t="s">
        <v>2838</v>
      </c>
      <c r="E73" s="17"/>
      <c r="F73" s="17"/>
      <c r="G73" s="191"/>
      <c r="H73" s="190"/>
    </row>
    <row r="74" spans="1:9" ht="15.6" x14ac:dyDescent="0.25">
      <c r="A74" s="192"/>
      <c r="B74" s="192" t="s">
        <v>2840</v>
      </c>
      <c r="C74" s="193"/>
      <c r="D74" s="101" t="s">
        <v>2871</v>
      </c>
      <c r="E74" s="161" t="s">
        <v>2269</v>
      </c>
      <c r="F74" s="161"/>
      <c r="G74" s="187"/>
      <c r="H74" s="190">
        <f>F74*G74</f>
        <v>0</v>
      </c>
    </row>
    <row r="75" spans="1:9" ht="15.6" x14ac:dyDescent="0.25">
      <c r="A75" s="192"/>
      <c r="B75" s="192" t="s">
        <v>2841</v>
      </c>
      <c r="C75" s="193"/>
      <c r="D75" s="101" t="s">
        <v>2872</v>
      </c>
      <c r="E75" s="161" t="s">
        <v>2269</v>
      </c>
      <c r="F75" s="161"/>
      <c r="G75" s="187"/>
      <c r="H75" s="190">
        <f>F75*G75</f>
        <v>0</v>
      </c>
    </row>
    <row r="76" spans="1:9" ht="15.6" x14ac:dyDescent="0.25">
      <c r="A76" s="192"/>
      <c r="B76" s="192" t="s">
        <v>2842</v>
      </c>
      <c r="C76" s="193"/>
      <c r="D76" s="160" t="s">
        <v>2878</v>
      </c>
      <c r="E76" s="161" t="s">
        <v>2269</v>
      </c>
      <c r="F76" s="161"/>
      <c r="G76" s="187"/>
      <c r="H76" s="190">
        <f>F76*G76</f>
        <v>0</v>
      </c>
    </row>
    <row r="77" spans="1:9" ht="15.6" x14ac:dyDescent="0.25">
      <c r="A77" s="192"/>
      <c r="B77" s="192" t="s">
        <v>2843</v>
      </c>
      <c r="C77" s="193"/>
      <c r="D77" s="160" t="s">
        <v>2879</v>
      </c>
      <c r="E77" s="161" t="s">
        <v>2269</v>
      </c>
      <c r="F77" s="161"/>
      <c r="G77" s="187"/>
      <c r="H77" s="190">
        <f>F77*G77</f>
        <v>0</v>
      </c>
    </row>
    <row r="78" spans="1:9" ht="26.4" x14ac:dyDescent="0.25">
      <c r="A78" s="192" t="s">
        <v>2844</v>
      </c>
      <c r="B78" s="192"/>
      <c r="C78" s="193"/>
      <c r="D78" s="159" t="s">
        <v>2845</v>
      </c>
      <c r="E78" s="17"/>
      <c r="F78" s="17"/>
      <c r="G78" s="191"/>
      <c r="H78" s="190"/>
    </row>
    <row r="79" spans="1:9" ht="26.4" x14ac:dyDescent="0.25">
      <c r="A79" s="192"/>
      <c r="B79" s="192" t="s">
        <v>2846</v>
      </c>
      <c r="C79" s="193"/>
      <c r="D79" s="101" t="s">
        <v>2848</v>
      </c>
      <c r="E79" s="17"/>
      <c r="F79" s="17"/>
      <c r="G79" s="191"/>
      <c r="H79" s="190"/>
    </row>
    <row r="80" spans="1:9" ht="15.6" x14ac:dyDescent="0.25">
      <c r="A80" s="192"/>
      <c r="B80" s="192"/>
      <c r="C80" s="193" t="s">
        <v>37</v>
      </c>
      <c r="D80" s="101" t="s">
        <v>2871</v>
      </c>
      <c r="E80" s="161" t="s">
        <v>2269</v>
      </c>
      <c r="F80" s="161"/>
      <c r="G80" s="187"/>
      <c r="H80" s="190">
        <f>F80*G80</f>
        <v>0</v>
      </c>
    </row>
    <row r="81" spans="1:9" ht="15.6" x14ac:dyDescent="0.25">
      <c r="A81" s="192"/>
      <c r="B81" s="192"/>
      <c r="C81" s="193" t="s">
        <v>39</v>
      </c>
      <c r="D81" s="101" t="s">
        <v>2872</v>
      </c>
      <c r="E81" s="161" t="s">
        <v>2269</v>
      </c>
      <c r="F81" s="161"/>
      <c r="G81" s="187"/>
      <c r="H81" s="190">
        <f>F81*G81</f>
        <v>0</v>
      </c>
    </row>
    <row r="82" spans="1:9" ht="15.6" x14ac:dyDescent="0.25">
      <c r="A82" s="192"/>
      <c r="B82" s="192"/>
      <c r="C82" s="193" t="s">
        <v>59</v>
      </c>
      <c r="D82" s="160" t="s">
        <v>2878</v>
      </c>
      <c r="E82" s="161" t="s">
        <v>2269</v>
      </c>
      <c r="F82" s="161"/>
      <c r="G82" s="187"/>
      <c r="H82" s="190">
        <f>F82*G82</f>
        <v>0</v>
      </c>
    </row>
    <row r="83" spans="1:9" ht="15.6" x14ac:dyDescent="0.25">
      <c r="A83" s="192"/>
      <c r="B83" s="192"/>
      <c r="C83" s="193" t="s">
        <v>42</v>
      </c>
      <c r="D83" s="160" t="s">
        <v>2879</v>
      </c>
      <c r="E83" s="161" t="s">
        <v>2269</v>
      </c>
      <c r="F83" s="161"/>
      <c r="G83" s="187"/>
      <c r="H83" s="190">
        <f>F83*G83</f>
        <v>0</v>
      </c>
    </row>
    <row r="84" spans="1:9" ht="26.4" x14ac:dyDescent="0.25">
      <c r="A84" s="192"/>
      <c r="B84" s="192" t="s">
        <v>2847</v>
      </c>
      <c r="C84" s="193"/>
      <c r="D84" s="160" t="s">
        <v>2849</v>
      </c>
      <c r="E84" s="17"/>
      <c r="F84" s="17"/>
      <c r="G84" s="191"/>
      <c r="H84" s="190"/>
    </row>
    <row r="85" spans="1:9" ht="15.6" x14ac:dyDescent="0.25">
      <c r="A85" s="192"/>
      <c r="B85" s="192"/>
      <c r="C85" s="193" t="s">
        <v>37</v>
      </c>
      <c r="D85" s="101" t="s">
        <v>2880</v>
      </c>
      <c r="E85" s="161" t="s">
        <v>2269</v>
      </c>
      <c r="F85" s="161"/>
      <c r="G85" s="187"/>
      <c r="H85" s="190">
        <f>F85*G85</f>
        <v>0</v>
      </c>
    </row>
    <row r="86" spans="1:9" ht="15.6" x14ac:dyDescent="0.25">
      <c r="A86" s="192"/>
      <c r="B86" s="192"/>
      <c r="C86" s="193" t="s">
        <v>39</v>
      </c>
      <c r="D86" s="160" t="s">
        <v>2878</v>
      </c>
      <c r="E86" s="161" t="s">
        <v>2269</v>
      </c>
      <c r="F86" s="161"/>
      <c r="G86" s="187"/>
      <c r="H86" s="190">
        <f>F86*G86</f>
        <v>0</v>
      </c>
    </row>
    <row r="87" spans="1:9" ht="15.6" x14ac:dyDescent="0.25">
      <c r="A87" s="192"/>
      <c r="B87" s="192"/>
      <c r="C87" s="193" t="s">
        <v>59</v>
      </c>
      <c r="D87" s="160" t="s">
        <v>2879</v>
      </c>
      <c r="E87" s="161" t="s">
        <v>2269</v>
      </c>
      <c r="F87" s="161"/>
      <c r="G87" s="187"/>
      <c r="H87" s="190">
        <f>F87*G87</f>
        <v>0</v>
      </c>
    </row>
    <row r="88" spans="1:9" x14ac:dyDescent="0.25">
      <c r="A88" s="192" t="s">
        <v>2850</v>
      </c>
      <c r="B88" s="192"/>
      <c r="C88" s="193"/>
      <c r="D88" s="157" t="s">
        <v>2851</v>
      </c>
      <c r="E88" s="17"/>
      <c r="F88" s="17"/>
      <c r="G88" s="191"/>
      <c r="H88" s="190"/>
    </row>
    <row r="89" spans="1:9" ht="26.4" x14ac:dyDescent="0.25">
      <c r="A89" s="192"/>
      <c r="B89" s="192" t="s">
        <v>2852</v>
      </c>
      <c r="C89" s="193"/>
      <c r="D89" s="278" t="s">
        <v>5029</v>
      </c>
      <c r="E89" s="161" t="s">
        <v>429</v>
      </c>
      <c r="F89" s="161"/>
      <c r="G89" s="187"/>
      <c r="H89" s="190">
        <f>F89*G89</f>
        <v>0</v>
      </c>
      <c r="I89" s="307" t="s">
        <v>5398</v>
      </c>
    </row>
    <row r="90" spans="1:9" ht="26.4" x14ac:dyDescent="0.25">
      <c r="A90" s="192"/>
      <c r="B90" s="192" t="s">
        <v>2853</v>
      </c>
      <c r="C90" s="193"/>
      <c r="D90" s="290" t="s">
        <v>5030</v>
      </c>
      <c r="E90" s="161" t="s">
        <v>429</v>
      </c>
      <c r="F90" s="161"/>
      <c r="G90" s="187"/>
      <c r="H90" s="190">
        <f>F90*G90</f>
        <v>0</v>
      </c>
      <c r="I90" s="307" t="s">
        <v>5398</v>
      </c>
    </row>
    <row r="91" spans="1:9" ht="26.4" x14ac:dyDescent="0.25">
      <c r="A91" s="192"/>
      <c r="B91" s="192" t="s">
        <v>2854</v>
      </c>
      <c r="C91" s="193"/>
      <c r="D91" s="290" t="s">
        <v>5031</v>
      </c>
      <c r="E91" s="161" t="s">
        <v>429</v>
      </c>
      <c r="F91" s="161"/>
      <c r="G91" s="187"/>
      <c r="H91" s="190">
        <f>F91*G91</f>
        <v>0</v>
      </c>
      <c r="I91" s="307" t="s">
        <v>5398</v>
      </c>
    </row>
    <row r="92" spans="1:9" x14ac:dyDescent="0.25">
      <c r="A92" s="192" t="s">
        <v>2855</v>
      </c>
      <c r="B92" s="192"/>
      <c r="C92" s="193"/>
      <c r="D92" s="159" t="s">
        <v>2856</v>
      </c>
      <c r="E92" s="17"/>
      <c r="F92" s="17"/>
      <c r="G92" s="191"/>
      <c r="H92" s="190"/>
    </row>
    <row r="93" spans="1:9" x14ac:dyDescent="0.25">
      <c r="A93" s="192"/>
      <c r="B93" s="192" t="s">
        <v>2857</v>
      </c>
      <c r="C93" s="193"/>
      <c r="D93" s="160" t="s">
        <v>2859</v>
      </c>
      <c r="E93" s="209" t="s">
        <v>581</v>
      </c>
      <c r="F93" s="17" t="s">
        <v>4225</v>
      </c>
      <c r="G93" s="191" t="s">
        <v>4226</v>
      </c>
      <c r="H93" s="188"/>
    </row>
    <row r="94" spans="1:9" ht="26.4" x14ac:dyDescent="0.25">
      <c r="A94" s="192"/>
      <c r="B94" s="192" t="s">
        <v>2858</v>
      </c>
      <c r="C94" s="193"/>
      <c r="D94" s="160" t="s">
        <v>2860</v>
      </c>
      <c r="E94" s="51" t="s">
        <v>361</v>
      </c>
      <c r="F94" s="197">
        <f>H93</f>
        <v>0</v>
      </c>
      <c r="G94" s="195"/>
      <c r="H94" s="190">
        <f>F94*G94</f>
        <v>0</v>
      </c>
    </row>
    <row r="95" spans="1:9" ht="26.4" x14ac:dyDescent="0.25">
      <c r="A95" s="192" t="s">
        <v>2861</v>
      </c>
      <c r="B95" s="192"/>
      <c r="C95" s="193"/>
      <c r="D95" s="100" t="s">
        <v>2862</v>
      </c>
      <c r="E95" s="17"/>
      <c r="F95" s="17"/>
      <c r="G95" s="17"/>
      <c r="H95" s="189"/>
    </row>
    <row r="96" spans="1:9" ht="14.25" customHeight="1" x14ac:dyDescent="0.25">
      <c r="A96" s="192"/>
      <c r="B96" s="192" t="s">
        <v>2863</v>
      </c>
      <c r="C96" s="193"/>
      <c r="D96" s="101" t="s">
        <v>2871</v>
      </c>
      <c r="E96" s="161" t="s">
        <v>2269</v>
      </c>
      <c r="F96" s="161"/>
      <c r="G96" s="187"/>
      <c r="H96" s="190">
        <f>F96*G96</f>
        <v>0</v>
      </c>
    </row>
    <row r="97" spans="1:9" ht="14.25" customHeight="1" x14ac:dyDescent="0.25">
      <c r="A97" s="192"/>
      <c r="B97" s="192" t="s">
        <v>2864</v>
      </c>
      <c r="C97" s="193"/>
      <c r="D97" s="101" t="s">
        <v>2872</v>
      </c>
      <c r="E97" s="161" t="s">
        <v>2269</v>
      </c>
      <c r="F97" s="161"/>
      <c r="G97" s="187"/>
      <c r="H97" s="190">
        <f>F97*G97</f>
        <v>0</v>
      </c>
    </row>
    <row r="98" spans="1:9" ht="14.25" customHeight="1" x14ac:dyDescent="0.25">
      <c r="A98" s="192"/>
      <c r="B98" s="192" t="s">
        <v>2865</v>
      </c>
      <c r="C98" s="193"/>
      <c r="D98" s="101" t="s">
        <v>2878</v>
      </c>
      <c r="E98" s="161" t="s">
        <v>2269</v>
      </c>
      <c r="F98" s="161"/>
      <c r="G98" s="187"/>
      <c r="H98" s="190">
        <f>F98*G98</f>
        <v>0</v>
      </c>
    </row>
    <row r="99" spans="1:9" ht="14.25" customHeight="1" x14ac:dyDescent="0.25">
      <c r="A99" s="192"/>
      <c r="B99" s="192" t="s">
        <v>2866</v>
      </c>
      <c r="C99" s="193"/>
      <c r="D99" s="101" t="s">
        <v>2879</v>
      </c>
      <c r="E99" s="161" t="s">
        <v>2269</v>
      </c>
      <c r="F99" s="161"/>
      <c r="G99" s="187"/>
      <c r="H99" s="190">
        <f>F99*G99</f>
        <v>0</v>
      </c>
    </row>
    <row r="100" spans="1:9" x14ac:dyDescent="0.25">
      <c r="A100" s="192" t="s">
        <v>2867</v>
      </c>
      <c r="B100" s="192"/>
      <c r="C100" s="193"/>
      <c r="D100" s="100" t="s">
        <v>2868</v>
      </c>
      <c r="E100" s="17"/>
      <c r="F100" s="17"/>
      <c r="G100" s="191"/>
      <c r="H100" s="190"/>
    </row>
    <row r="101" spans="1:9" ht="14.25" customHeight="1" x14ac:dyDescent="0.25">
      <c r="A101" s="110"/>
      <c r="B101" s="192" t="s">
        <v>2869</v>
      </c>
      <c r="C101" s="193"/>
      <c r="D101" s="101" t="s">
        <v>2881</v>
      </c>
      <c r="E101" s="161" t="s">
        <v>2269</v>
      </c>
      <c r="F101" s="161"/>
      <c r="G101" s="187"/>
      <c r="H101" s="190">
        <f>F101*G101</f>
        <v>0</v>
      </c>
    </row>
    <row r="102" spans="1:9" ht="14.25" customHeight="1" x14ac:dyDescent="0.25">
      <c r="A102" s="110"/>
      <c r="B102" s="192" t="s">
        <v>2870</v>
      </c>
      <c r="C102" s="193"/>
      <c r="D102" s="101" t="s">
        <v>2879</v>
      </c>
      <c r="E102" s="161" t="s">
        <v>2269</v>
      </c>
      <c r="F102" s="161"/>
      <c r="G102" s="187"/>
      <c r="H102" s="190">
        <f>F102*G102</f>
        <v>0</v>
      </c>
    </row>
    <row r="103" spans="1:9" x14ac:dyDescent="0.25">
      <c r="A103" s="110"/>
      <c r="B103" s="192"/>
      <c r="C103" s="193"/>
      <c r="D103" s="101"/>
      <c r="E103" s="17"/>
      <c r="F103" s="17"/>
      <c r="G103" s="191"/>
      <c r="H103" s="190"/>
    </row>
    <row r="104" spans="1:9" x14ac:dyDescent="0.25">
      <c r="A104" s="192"/>
      <c r="B104" s="192"/>
      <c r="C104" s="193"/>
      <c r="D104" s="157"/>
      <c r="E104" s="17"/>
      <c r="F104" s="17"/>
      <c r="G104" s="191"/>
      <c r="H104" s="190"/>
      <c r="I104" s="323" t="s">
        <v>5421</v>
      </c>
    </row>
    <row r="105" spans="1:9" x14ac:dyDescent="0.25">
      <c r="A105" s="64"/>
      <c r="B105" s="64"/>
      <c r="C105" s="161"/>
      <c r="D105" s="60"/>
      <c r="E105" s="17"/>
      <c r="F105" s="17"/>
      <c r="G105" s="191"/>
      <c r="H105" s="190"/>
    </row>
    <row r="106" spans="1:9" x14ac:dyDescent="0.25">
      <c r="A106" s="168" t="s">
        <v>34</v>
      </c>
      <c r="B106" s="168"/>
      <c r="C106" s="168"/>
      <c r="D106" s="168"/>
      <c r="E106" s="179"/>
      <c r="F106" s="185"/>
      <c r="G106" s="198"/>
      <c r="H106" s="174">
        <f>SUM(H5:H105)</f>
        <v>0</v>
      </c>
    </row>
    <row r="1048382" spans="5:5" x14ac:dyDescent="0.25">
      <c r="E104838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7D746-1C13-4BF6-8FC5-D1FB7A19A63D}">
  <dimension ref="A1:H104836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2882</v>
      </c>
      <c r="B1" s="40"/>
      <c r="C1" s="40"/>
      <c r="D1" s="774" t="s">
        <v>2883</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2884</v>
      </c>
      <c r="B5" s="192"/>
      <c r="C5" s="159" t="s">
        <v>2885</v>
      </c>
      <c r="D5" s="17"/>
      <c r="E5" s="17"/>
      <c r="F5" s="191"/>
      <c r="G5" s="190"/>
    </row>
    <row r="6" spans="1:8" ht="26.4" x14ac:dyDescent="0.25">
      <c r="A6" s="111"/>
      <c r="B6" s="192" t="s">
        <v>2886</v>
      </c>
      <c r="C6" s="278" t="s">
        <v>5032</v>
      </c>
      <c r="D6" s="161" t="s">
        <v>422</v>
      </c>
      <c r="E6" s="161"/>
      <c r="F6" s="187"/>
      <c r="G6" s="190">
        <f t="shared" ref="G6:G25" si="0">E6*F6</f>
        <v>0</v>
      </c>
      <c r="H6" s="307" t="s">
        <v>5398</v>
      </c>
    </row>
    <row r="7" spans="1:8" ht="26.4" x14ac:dyDescent="0.25">
      <c r="A7" s="111"/>
      <c r="B7" s="192" t="s">
        <v>2887</v>
      </c>
      <c r="C7" s="278" t="s">
        <v>5033</v>
      </c>
      <c r="D7" s="161" t="s">
        <v>422</v>
      </c>
      <c r="E7" s="161"/>
      <c r="F7" s="187"/>
      <c r="G7" s="190">
        <f t="shared" si="0"/>
        <v>0</v>
      </c>
      <c r="H7" s="307" t="s">
        <v>5398</v>
      </c>
    </row>
    <row r="8" spans="1:8" ht="26.4" x14ac:dyDescent="0.25">
      <c r="A8" s="111"/>
      <c r="B8" s="192" t="s">
        <v>2888</v>
      </c>
      <c r="C8" s="278" t="s">
        <v>5034</v>
      </c>
      <c r="D8" s="161" t="s">
        <v>422</v>
      </c>
      <c r="E8" s="161"/>
      <c r="F8" s="187"/>
      <c r="G8" s="190">
        <f t="shared" si="0"/>
        <v>0</v>
      </c>
      <c r="H8" s="307" t="s">
        <v>5398</v>
      </c>
    </row>
    <row r="9" spans="1:8" ht="26.4" x14ac:dyDescent="0.25">
      <c r="A9" s="111"/>
      <c r="B9" s="192" t="s">
        <v>2889</v>
      </c>
      <c r="C9" s="278" t="s">
        <v>5035</v>
      </c>
      <c r="D9" s="161" t="s">
        <v>2269</v>
      </c>
      <c r="E9" s="161"/>
      <c r="F9" s="187"/>
      <c r="G9" s="190">
        <f t="shared" si="0"/>
        <v>0</v>
      </c>
      <c r="H9" s="307" t="s">
        <v>5398</v>
      </c>
    </row>
    <row r="10" spans="1:8" ht="26.4" x14ac:dyDescent="0.25">
      <c r="A10" s="111"/>
      <c r="B10" s="192" t="s">
        <v>2890</v>
      </c>
      <c r="C10" s="278" t="s">
        <v>5036</v>
      </c>
      <c r="D10" s="161" t="s">
        <v>2269</v>
      </c>
      <c r="E10" s="161"/>
      <c r="F10" s="187"/>
      <c r="G10" s="190">
        <f t="shared" si="0"/>
        <v>0</v>
      </c>
      <c r="H10" s="307" t="s">
        <v>5398</v>
      </c>
    </row>
    <row r="11" spans="1:8" ht="14.25" customHeight="1" x14ac:dyDescent="0.25">
      <c r="A11" s="111"/>
      <c r="B11" s="192" t="s">
        <v>2891</v>
      </c>
      <c r="C11" s="278" t="s">
        <v>5037</v>
      </c>
      <c r="D11" s="161" t="s">
        <v>2269</v>
      </c>
      <c r="E11" s="161"/>
      <c r="F11" s="187"/>
      <c r="G11" s="190">
        <f t="shared" si="0"/>
        <v>0</v>
      </c>
      <c r="H11" s="307" t="s">
        <v>5398</v>
      </c>
    </row>
    <row r="12" spans="1:8" ht="25.5" customHeight="1" x14ac:dyDescent="0.25">
      <c r="A12" s="111"/>
      <c r="B12" s="192" t="s">
        <v>2892</v>
      </c>
      <c r="C12" s="278" t="s">
        <v>5038</v>
      </c>
      <c r="D12" s="161" t="s">
        <v>2269</v>
      </c>
      <c r="E12" s="161"/>
      <c r="F12" s="187"/>
      <c r="G12" s="190">
        <f t="shared" si="0"/>
        <v>0</v>
      </c>
      <c r="H12" s="307" t="s">
        <v>5398</v>
      </c>
    </row>
    <row r="13" spans="1:8" ht="39.6" x14ac:dyDescent="0.25">
      <c r="A13" s="111"/>
      <c r="B13" s="192" t="s">
        <v>2893</v>
      </c>
      <c r="C13" s="278" t="s">
        <v>5039</v>
      </c>
      <c r="D13" s="161" t="s">
        <v>2269</v>
      </c>
      <c r="E13" s="161"/>
      <c r="F13" s="187"/>
      <c r="G13" s="190">
        <f t="shared" si="0"/>
        <v>0</v>
      </c>
      <c r="H13" s="307" t="s">
        <v>5398</v>
      </c>
    </row>
    <row r="14" spans="1:8" ht="39.6" x14ac:dyDescent="0.25">
      <c r="A14" s="111"/>
      <c r="B14" s="192" t="s">
        <v>2894</v>
      </c>
      <c r="C14" s="283" t="s">
        <v>5040</v>
      </c>
      <c r="D14" s="161" t="s">
        <v>2269</v>
      </c>
      <c r="E14" s="161"/>
      <c r="F14" s="187"/>
      <c r="G14" s="190">
        <f t="shared" si="0"/>
        <v>0</v>
      </c>
      <c r="H14" s="307" t="s">
        <v>5398</v>
      </c>
    </row>
    <row r="15" spans="1:8" ht="39.6" x14ac:dyDescent="0.25">
      <c r="A15" s="111"/>
      <c r="B15" s="192" t="s">
        <v>2895</v>
      </c>
      <c r="C15" s="278" t="s">
        <v>5041</v>
      </c>
      <c r="D15" s="161" t="s">
        <v>422</v>
      </c>
      <c r="E15" s="161"/>
      <c r="F15" s="187"/>
      <c r="G15" s="190">
        <f t="shared" si="0"/>
        <v>0</v>
      </c>
      <c r="H15" s="307" t="s">
        <v>5398</v>
      </c>
    </row>
    <row r="16" spans="1:8" ht="26.4" x14ac:dyDescent="0.25">
      <c r="A16" s="111"/>
      <c r="B16" s="192" t="s">
        <v>2896</v>
      </c>
      <c r="C16" s="290" t="s">
        <v>5042</v>
      </c>
      <c r="D16" s="161" t="s">
        <v>2269</v>
      </c>
      <c r="E16" s="161"/>
      <c r="F16" s="187"/>
      <c r="G16" s="190">
        <f t="shared" si="0"/>
        <v>0</v>
      </c>
      <c r="H16" s="307" t="s">
        <v>5398</v>
      </c>
    </row>
    <row r="17" spans="1:8" ht="26.4" x14ac:dyDescent="0.25">
      <c r="A17" s="111"/>
      <c r="B17" s="192" t="s">
        <v>2897</v>
      </c>
      <c r="C17" s="290" t="s">
        <v>5043</v>
      </c>
      <c r="D17" s="161" t="s">
        <v>2269</v>
      </c>
      <c r="E17" s="161"/>
      <c r="F17" s="187"/>
      <c r="G17" s="190">
        <f t="shared" si="0"/>
        <v>0</v>
      </c>
      <c r="H17" s="307" t="s">
        <v>5398</v>
      </c>
    </row>
    <row r="18" spans="1:8" ht="39.6" x14ac:dyDescent="0.25">
      <c r="A18" s="111"/>
      <c r="B18" s="192" t="s">
        <v>2898</v>
      </c>
      <c r="C18" s="278" t="s">
        <v>5044</v>
      </c>
      <c r="D18" s="161" t="s">
        <v>2269</v>
      </c>
      <c r="E18" s="161"/>
      <c r="F18" s="187"/>
      <c r="G18" s="190">
        <f t="shared" si="0"/>
        <v>0</v>
      </c>
      <c r="H18" s="307" t="s">
        <v>5398</v>
      </c>
    </row>
    <row r="19" spans="1:8" ht="26.4" x14ac:dyDescent="0.25">
      <c r="A19" s="111"/>
      <c r="B19" s="192" t="s">
        <v>2899</v>
      </c>
      <c r="C19" s="290" t="s">
        <v>5045</v>
      </c>
      <c r="D19" s="161" t="s">
        <v>2269</v>
      </c>
      <c r="E19" s="161"/>
      <c r="F19" s="187"/>
      <c r="G19" s="190">
        <f t="shared" si="0"/>
        <v>0</v>
      </c>
      <c r="H19" s="307" t="s">
        <v>5398</v>
      </c>
    </row>
    <row r="20" spans="1:8" ht="38.25" customHeight="1" x14ac:dyDescent="0.25">
      <c r="A20" s="111"/>
      <c r="B20" s="192" t="s">
        <v>2900</v>
      </c>
      <c r="C20" s="290" t="s">
        <v>5046</v>
      </c>
      <c r="D20" s="161" t="s">
        <v>422</v>
      </c>
      <c r="E20" s="161"/>
      <c r="F20" s="187"/>
      <c r="G20" s="190">
        <f t="shared" si="0"/>
        <v>0</v>
      </c>
      <c r="H20" s="307" t="s">
        <v>5398</v>
      </c>
    </row>
    <row r="21" spans="1:8" ht="38.25" customHeight="1" x14ac:dyDescent="0.25">
      <c r="A21" s="111"/>
      <c r="B21" s="192" t="s">
        <v>2901</v>
      </c>
      <c r="C21" s="290" t="s">
        <v>5047</v>
      </c>
      <c r="D21" s="161" t="s">
        <v>422</v>
      </c>
      <c r="E21" s="161"/>
      <c r="F21" s="187"/>
      <c r="G21" s="190">
        <f t="shared" si="0"/>
        <v>0</v>
      </c>
      <c r="H21" s="307" t="s">
        <v>5398</v>
      </c>
    </row>
    <row r="22" spans="1:8" ht="39.6" x14ac:dyDescent="0.25">
      <c r="A22" s="111"/>
      <c r="B22" s="192" t="s">
        <v>2902</v>
      </c>
      <c r="C22" s="290" t="s">
        <v>5048</v>
      </c>
      <c r="D22" s="161" t="s">
        <v>422</v>
      </c>
      <c r="E22" s="161"/>
      <c r="F22" s="187"/>
      <c r="G22" s="190">
        <f t="shared" si="0"/>
        <v>0</v>
      </c>
      <c r="H22" s="307" t="s">
        <v>5398</v>
      </c>
    </row>
    <row r="23" spans="1:8" ht="39.6" x14ac:dyDescent="0.25">
      <c r="A23" s="111"/>
      <c r="B23" s="192" t="s">
        <v>2903</v>
      </c>
      <c r="C23" s="278" t="s">
        <v>5049</v>
      </c>
      <c r="D23" s="161" t="s">
        <v>2269</v>
      </c>
      <c r="E23" s="161"/>
      <c r="F23" s="187"/>
      <c r="G23" s="190">
        <f t="shared" si="0"/>
        <v>0</v>
      </c>
      <c r="H23" s="307" t="s">
        <v>5398</v>
      </c>
    </row>
    <row r="24" spans="1:8" ht="39.6" x14ac:dyDescent="0.25">
      <c r="A24" s="111"/>
      <c r="B24" s="192" t="s">
        <v>2904</v>
      </c>
      <c r="C24" s="290" t="s">
        <v>5050</v>
      </c>
      <c r="D24" s="161" t="s">
        <v>2269</v>
      </c>
      <c r="E24" s="161"/>
      <c r="F24" s="187"/>
      <c r="G24" s="190">
        <f t="shared" si="0"/>
        <v>0</v>
      </c>
      <c r="H24" s="307" t="s">
        <v>5398</v>
      </c>
    </row>
    <row r="25" spans="1:8" ht="52.8" x14ac:dyDescent="0.25">
      <c r="A25" s="111"/>
      <c r="B25" s="192" t="s">
        <v>2905</v>
      </c>
      <c r="C25" s="290" t="s">
        <v>5051</v>
      </c>
      <c r="D25" s="161" t="s">
        <v>2269</v>
      </c>
      <c r="E25" s="161"/>
      <c r="F25" s="187"/>
      <c r="G25" s="190">
        <f t="shared" si="0"/>
        <v>0</v>
      </c>
      <c r="H25" s="307" t="s">
        <v>5398</v>
      </c>
    </row>
    <row r="26" spans="1:8" x14ac:dyDescent="0.25">
      <c r="A26" s="111" t="s">
        <v>2907</v>
      </c>
      <c r="B26" s="192"/>
      <c r="C26" s="159" t="s">
        <v>2906</v>
      </c>
      <c r="D26" s="17"/>
      <c r="E26" s="17"/>
      <c r="F26" s="191"/>
      <c r="G26" s="190"/>
    </row>
    <row r="27" spans="1:8" ht="26.4" x14ac:dyDescent="0.25">
      <c r="A27" s="111"/>
      <c r="B27" s="192" t="s">
        <v>2908</v>
      </c>
      <c r="C27" s="278" t="s">
        <v>5032</v>
      </c>
      <c r="D27" s="161" t="s">
        <v>422</v>
      </c>
      <c r="E27" s="161"/>
      <c r="F27" s="187"/>
      <c r="G27" s="190">
        <f t="shared" ref="G27:G45" si="1">E27*F27</f>
        <v>0</v>
      </c>
      <c r="H27" s="307" t="s">
        <v>5398</v>
      </c>
    </row>
    <row r="28" spans="1:8" ht="26.4" x14ac:dyDescent="0.25">
      <c r="A28" s="111"/>
      <c r="B28" s="192" t="s">
        <v>2909</v>
      </c>
      <c r="C28" s="278" t="s">
        <v>5033</v>
      </c>
      <c r="D28" s="161" t="s">
        <v>422</v>
      </c>
      <c r="E28" s="161"/>
      <c r="F28" s="187"/>
      <c r="G28" s="190">
        <f t="shared" si="1"/>
        <v>0</v>
      </c>
      <c r="H28" s="307" t="s">
        <v>5398</v>
      </c>
    </row>
    <row r="29" spans="1:8" ht="26.4" x14ac:dyDescent="0.25">
      <c r="A29" s="111"/>
      <c r="B29" s="192" t="s">
        <v>2910</v>
      </c>
      <c r="C29" s="278" t="s">
        <v>5034</v>
      </c>
      <c r="D29" s="161" t="s">
        <v>422</v>
      </c>
      <c r="E29" s="161"/>
      <c r="F29" s="187"/>
      <c r="G29" s="190">
        <f t="shared" si="1"/>
        <v>0</v>
      </c>
      <c r="H29" s="307" t="s">
        <v>5398</v>
      </c>
    </row>
    <row r="30" spans="1:8" ht="26.4" x14ac:dyDescent="0.25">
      <c r="A30" s="111"/>
      <c r="B30" s="192" t="s">
        <v>2911</v>
      </c>
      <c r="C30" s="278" t="s">
        <v>5035</v>
      </c>
      <c r="D30" s="161" t="s">
        <v>2269</v>
      </c>
      <c r="E30" s="161"/>
      <c r="F30" s="187"/>
      <c r="G30" s="190">
        <f t="shared" si="1"/>
        <v>0</v>
      </c>
      <c r="H30" s="307" t="s">
        <v>5398</v>
      </c>
    </row>
    <row r="31" spans="1:8" ht="26.4" x14ac:dyDescent="0.25">
      <c r="A31" s="111"/>
      <c r="B31" s="192" t="s">
        <v>2912</v>
      </c>
      <c r="C31" s="278" t="s">
        <v>5036</v>
      </c>
      <c r="D31" s="161" t="s">
        <v>2269</v>
      </c>
      <c r="E31" s="161"/>
      <c r="F31" s="187"/>
      <c r="G31" s="190">
        <f t="shared" si="1"/>
        <v>0</v>
      </c>
      <c r="H31" s="307" t="s">
        <v>5398</v>
      </c>
    </row>
    <row r="32" spans="1:8" ht="14.25" customHeight="1" x14ac:dyDescent="0.25">
      <c r="A32" s="111"/>
      <c r="B32" s="192" t="s">
        <v>2913</v>
      </c>
      <c r="C32" s="278" t="s">
        <v>5052</v>
      </c>
      <c r="D32" s="161" t="s">
        <v>2269</v>
      </c>
      <c r="E32" s="161"/>
      <c r="F32" s="187"/>
      <c r="G32" s="190">
        <f t="shared" si="1"/>
        <v>0</v>
      </c>
      <c r="H32" s="307" t="s">
        <v>5398</v>
      </c>
    </row>
    <row r="33" spans="1:8" ht="25.5" customHeight="1" x14ac:dyDescent="0.25">
      <c r="A33" s="111"/>
      <c r="B33" s="192" t="s">
        <v>2914</v>
      </c>
      <c r="C33" s="278" t="s">
        <v>5053</v>
      </c>
      <c r="D33" s="161" t="s">
        <v>2269</v>
      </c>
      <c r="E33" s="161"/>
      <c r="F33" s="187"/>
      <c r="G33" s="190">
        <f t="shared" si="1"/>
        <v>0</v>
      </c>
      <c r="H33" s="307" t="s">
        <v>5398</v>
      </c>
    </row>
    <row r="34" spans="1:8" ht="26.4" x14ac:dyDescent="0.25">
      <c r="A34" s="111"/>
      <c r="B34" s="192" t="s">
        <v>2915</v>
      </c>
      <c r="C34" s="290" t="s">
        <v>5054</v>
      </c>
      <c r="D34" s="161" t="s">
        <v>422</v>
      </c>
      <c r="E34" s="161"/>
      <c r="F34" s="187"/>
      <c r="G34" s="190">
        <f t="shared" si="1"/>
        <v>0</v>
      </c>
      <c r="H34" s="307" t="s">
        <v>5398</v>
      </c>
    </row>
    <row r="35" spans="1:8" ht="26.4" x14ac:dyDescent="0.25">
      <c r="A35" s="111"/>
      <c r="B35" s="192" t="s">
        <v>2916</v>
      </c>
      <c r="C35" s="278" t="s">
        <v>5055</v>
      </c>
      <c r="D35" s="161" t="s">
        <v>422</v>
      </c>
      <c r="E35" s="161"/>
      <c r="F35" s="187"/>
      <c r="G35" s="190">
        <f t="shared" si="1"/>
        <v>0</v>
      </c>
      <c r="H35" s="307" t="s">
        <v>5398</v>
      </c>
    </row>
    <row r="36" spans="1:8" ht="26.4" x14ac:dyDescent="0.25">
      <c r="A36" s="111"/>
      <c r="B36" s="192" t="s">
        <v>2917</v>
      </c>
      <c r="C36" s="290" t="s">
        <v>5056</v>
      </c>
      <c r="D36" s="161" t="s">
        <v>422</v>
      </c>
      <c r="E36" s="161"/>
      <c r="F36" s="187"/>
      <c r="G36" s="190">
        <f t="shared" si="1"/>
        <v>0</v>
      </c>
      <c r="H36" s="307" t="s">
        <v>5398</v>
      </c>
    </row>
    <row r="37" spans="1:8" ht="26.4" x14ac:dyDescent="0.25">
      <c r="A37" s="111"/>
      <c r="B37" s="192" t="s">
        <v>2918</v>
      </c>
      <c r="C37" s="290" t="s">
        <v>5057</v>
      </c>
      <c r="D37" s="161" t="s">
        <v>2269</v>
      </c>
      <c r="E37" s="161"/>
      <c r="F37" s="187"/>
      <c r="G37" s="190">
        <f t="shared" si="1"/>
        <v>0</v>
      </c>
      <c r="H37" s="307" t="s">
        <v>5398</v>
      </c>
    </row>
    <row r="38" spans="1:8" ht="26.4" x14ac:dyDescent="0.25">
      <c r="A38" s="111"/>
      <c r="B38" s="192" t="s">
        <v>2919</v>
      </c>
      <c r="C38" s="290" t="s">
        <v>5058</v>
      </c>
      <c r="D38" s="161" t="s">
        <v>2269</v>
      </c>
      <c r="E38" s="161"/>
      <c r="F38" s="187"/>
      <c r="G38" s="190">
        <f t="shared" si="1"/>
        <v>0</v>
      </c>
      <c r="H38" s="307" t="s">
        <v>5398</v>
      </c>
    </row>
    <row r="39" spans="1:8" ht="39.6" x14ac:dyDescent="0.25">
      <c r="A39" s="111"/>
      <c r="B39" s="192" t="s">
        <v>2920</v>
      </c>
      <c r="C39" s="281" t="s">
        <v>5059</v>
      </c>
      <c r="D39" s="161" t="s">
        <v>2269</v>
      </c>
      <c r="E39" s="161"/>
      <c r="F39" s="187"/>
      <c r="G39" s="190">
        <f t="shared" si="1"/>
        <v>0</v>
      </c>
      <c r="H39" s="307" t="s">
        <v>5398</v>
      </c>
    </row>
    <row r="40" spans="1:8" ht="39.6" x14ac:dyDescent="0.25">
      <c r="A40" s="111"/>
      <c r="B40" s="192" t="s">
        <v>2921</v>
      </c>
      <c r="C40" s="278" t="s">
        <v>5060</v>
      </c>
      <c r="D40" s="161" t="s">
        <v>422</v>
      </c>
      <c r="E40" s="161"/>
      <c r="F40" s="187"/>
      <c r="G40" s="190">
        <f t="shared" si="1"/>
        <v>0</v>
      </c>
      <c r="H40" s="307" t="s">
        <v>5398</v>
      </c>
    </row>
    <row r="41" spans="1:8" ht="39.6" x14ac:dyDescent="0.25">
      <c r="A41" s="111"/>
      <c r="B41" s="192" t="s">
        <v>2922</v>
      </c>
      <c r="C41" s="278" t="s">
        <v>5061</v>
      </c>
      <c r="D41" s="161" t="s">
        <v>422</v>
      </c>
      <c r="E41" s="161"/>
      <c r="F41" s="187"/>
      <c r="G41" s="190">
        <f t="shared" si="1"/>
        <v>0</v>
      </c>
      <c r="H41" s="307" t="s">
        <v>5398</v>
      </c>
    </row>
    <row r="42" spans="1:8" ht="39.6" x14ac:dyDescent="0.25">
      <c r="A42" s="111"/>
      <c r="B42" s="192" t="s">
        <v>2923</v>
      </c>
      <c r="C42" s="278" t="s">
        <v>5062</v>
      </c>
      <c r="D42" s="161" t="s">
        <v>422</v>
      </c>
      <c r="E42" s="161"/>
      <c r="F42" s="187"/>
      <c r="G42" s="190">
        <f t="shared" si="1"/>
        <v>0</v>
      </c>
      <c r="H42" s="307" t="s">
        <v>5398</v>
      </c>
    </row>
    <row r="43" spans="1:8" ht="26.4" x14ac:dyDescent="0.25">
      <c r="A43" s="111"/>
      <c r="B43" s="192" t="s">
        <v>2924</v>
      </c>
      <c r="C43" s="290" t="s">
        <v>5063</v>
      </c>
      <c r="D43" s="161" t="s">
        <v>2269</v>
      </c>
      <c r="E43" s="161"/>
      <c r="F43" s="187"/>
      <c r="G43" s="190">
        <f t="shared" si="1"/>
        <v>0</v>
      </c>
      <c r="H43" s="307" t="s">
        <v>5398</v>
      </c>
    </row>
    <row r="44" spans="1:8" ht="25.5" customHeight="1" x14ac:dyDescent="0.25">
      <c r="A44" s="111"/>
      <c r="B44" s="192" t="s">
        <v>2925</v>
      </c>
      <c r="C44" s="290" t="s">
        <v>5064</v>
      </c>
      <c r="D44" s="161" t="s">
        <v>2269</v>
      </c>
      <c r="E44" s="161"/>
      <c r="F44" s="187"/>
      <c r="G44" s="190">
        <f t="shared" si="1"/>
        <v>0</v>
      </c>
      <c r="H44" s="307" t="s">
        <v>5398</v>
      </c>
    </row>
    <row r="45" spans="1:8" ht="38.25" customHeight="1" x14ac:dyDescent="0.25">
      <c r="A45" s="111"/>
      <c r="B45" s="192" t="s">
        <v>2926</v>
      </c>
      <c r="C45" s="281" t="s">
        <v>5065</v>
      </c>
      <c r="D45" s="161" t="s">
        <v>2269</v>
      </c>
      <c r="E45" s="161"/>
      <c r="F45" s="187"/>
      <c r="G45" s="190">
        <f t="shared" si="1"/>
        <v>0</v>
      </c>
      <c r="H45" s="307" t="s">
        <v>5398</v>
      </c>
    </row>
    <row r="46" spans="1:8" x14ac:dyDescent="0.25">
      <c r="A46" s="111" t="s">
        <v>5521</v>
      </c>
      <c r="B46" s="192"/>
      <c r="C46" s="100" t="s">
        <v>2927</v>
      </c>
      <c r="D46" s="17"/>
      <c r="E46" s="17"/>
      <c r="F46" s="191"/>
      <c r="G46" s="190"/>
    </row>
    <row r="47" spans="1:8" ht="26.4" x14ac:dyDescent="0.25">
      <c r="A47" s="111"/>
      <c r="B47" s="192" t="s">
        <v>2928</v>
      </c>
      <c r="C47" s="283" t="s">
        <v>5066</v>
      </c>
      <c r="D47" s="161" t="s">
        <v>422</v>
      </c>
      <c r="E47" s="161"/>
      <c r="F47" s="187"/>
      <c r="G47" s="190">
        <f>E47*F47</f>
        <v>0</v>
      </c>
      <c r="H47" s="307" t="s">
        <v>5398</v>
      </c>
    </row>
    <row r="48" spans="1:8" ht="39.6" x14ac:dyDescent="0.25">
      <c r="A48" s="111"/>
      <c r="B48" s="192" t="s">
        <v>2929</v>
      </c>
      <c r="C48" s="290" t="s">
        <v>5403</v>
      </c>
      <c r="D48" s="161" t="s">
        <v>422</v>
      </c>
      <c r="E48" s="161"/>
      <c r="F48" s="187"/>
      <c r="G48" s="190">
        <f>E48*F48</f>
        <v>0</v>
      </c>
      <c r="H48" s="307" t="s">
        <v>5398</v>
      </c>
    </row>
    <row r="49" spans="1:8" ht="39.6" x14ac:dyDescent="0.25">
      <c r="A49" s="111"/>
      <c r="B49" s="192" t="s">
        <v>2930</v>
      </c>
      <c r="C49" s="290" t="s">
        <v>5067</v>
      </c>
      <c r="D49" s="161" t="s">
        <v>422</v>
      </c>
      <c r="E49" s="161"/>
      <c r="F49" s="187"/>
      <c r="G49" s="190">
        <f>E49*F49</f>
        <v>0</v>
      </c>
      <c r="H49" s="307" t="s">
        <v>5398</v>
      </c>
    </row>
    <row r="50" spans="1:8" ht="39.6" x14ac:dyDescent="0.25">
      <c r="A50" s="111"/>
      <c r="B50" s="192" t="s">
        <v>2931</v>
      </c>
      <c r="C50" s="290" t="s">
        <v>5068</v>
      </c>
      <c r="D50" s="161" t="s">
        <v>422</v>
      </c>
      <c r="E50" s="161"/>
      <c r="F50" s="187"/>
      <c r="G50" s="190">
        <f>E50*F50</f>
        <v>0</v>
      </c>
      <c r="H50" s="307" t="s">
        <v>5398</v>
      </c>
    </row>
    <row r="51" spans="1:8" x14ac:dyDescent="0.25">
      <c r="A51" s="111" t="s">
        <v>2932</v>
      </c>
      <c r="B51" s="192"/>
      <c r="C51" s="159" t="s">
        <v>2933</v>
      </c>
      <c r="D51" s="17"/>
      <c r="E51" s="17"/>
      <c r="F51" s="191"/>
      <c r="G51" s="190"/>
    </row>
    <row r="52" spans="1:8" ht="15.6" x14ac:dyDescent="0.25">
      <c r="A52" s="111"/>
      <c r="B52" s="192" t="s">
        <v>2934</v>
      </c>
      <c r="C52" s="160" t="s">
        <v>2938</v>
      </c>
      <c r="D52" s="161" t="s">
        <v>2269</v>
      </c>
      <c r="E52" s="161"/>
      <c r="F52" s="187"/>
      <c r="G52" s="190">
        <f>E52*F52</f>
        <v>0</v>
      </c>
    </row>
    <row r="53" spans="1:8" ht="15.6" x14ac:dyDescent="0.25">
      <c r="A53" s="111"/>
      <c r="B53" s="192" t="s">
        <v>2935</v>
      </c>
      <c r="C53" s="160" t="s">
        <v>2939</v>
      </c>
      <c r="D53" s="161" t="s">
        <v>2269</v>
      </c>
      <c r="E53" s="161"/>
      <c r="F53" s="187"/>
      <c r="G53" s="190">
        <f>E53*F53</f>
        <v>0</v>
      </c>
    </row>
    <row r="54" spans="1:8" ht="15.6" x14ac:dyDescent="0.25">
      <c r="A54" s="111"/>
      <c r="B54" s="192" t="s">
        <v>2936</v>
      </c>
      <c r="C54" s="160" t="s">
        <v>2940</v>
      </c>
      <c r="D54" s="161" t="s">
        <v>2269</v>
      </c>
      <c r="E54" s="161"/>
      <c r="F54" s="187"/>
      <c r="G54" s="190">
        <f>E54*F54</f>
        <v>0</v>
      </c>
    </row>
    <row r="55" spans="1:8" ht="26.4" x14ac:dyDescent="0.25">
      <c r="A55" s="111"/>
      <c r="B55" s="192" t="s">
        <v>2937</v>
      </c>
      <c r="C55" s="160" t="s">
        <v>2941</v>
      </c>
      <c r="D55" s="161" t="s">
        <v>2269</v>
      </c>
      <c r="E55" s="161"/>
      <c r="F55" s="187"/>
      <c r="G55" s="190">
        <f>E55*F55</f>
        <v>0</v>
      </c>
    </row>
    <row r="56" spans="1:8" x14ac:dyDescent="0.25">
      <c r="A56" s="111" t="s">
        <v>2942</v>
      </c>
      <c r="B56" s="192"/>
      <c r="C56" s="159" t="s">
        <v>2943</v>
      </c>
      <c r="D56" s="17"/>
      <c r="E56" s="17"/>
      <c r="F56" s="191"/>
      <c r="G56" s="190"/>
    </row>
    <row r="57" spans="1:8" x14ac:dyDescent="0.25">
      <c r="A57" s="111"/>
      <c r="B57" s="192" t="s">
        <v>2944</v>
      </c>
      <c r="C57" s="160" t="s">
        <v>2950</v>
      </c>
      <c r="D57" s="209" t="s">
        <v>1152</v>
      </c>
      <c r="E57" s="161"/>
      <c r="F57" s="187"/>
      <c r="G57" s="190">
        <f t="shared" ref="G57:G62" si="2">E57*F57</f>
        <v>0</v>
      </c>
      <c r="H57" s="323" t="s">
        <v>5435</v>
      </c>
    </row>
    <row r="58" spans="1:8" x14ac:dyDescent="0.25">
      <c r="A58" s="111"/>
      <c r="B58" s="192" t="s">
        <v>2945</v>
      </c>
      <c r="C58" s="160" t="s">
        <v>2951</v>
      </c>
      <c r="D58" s="209" t="s">
        <v>1152</v>
      </c>
      <c r="E58" s="161"/>
      <c r="F58" s="187"/>
      <c r="G58" s="190">
        <f t="shared" si="2"/>
        <v>0</v>
      </c>
    </row>
    <row r="59" spans="1:8" x14ac:dyDescent="0.25">
      <c r="A59" s="111"/>
      <c r="B59" s="192" t="s">
        <v>2946</v>
      </c>
      <c r="C59" s="160" t="s">
        <v>2952</v>
      </c>
      <c r="D59" s="209" t="s">
        <v>1152</v>
      </c>
      <c r="E59" s="161"/>
      <c r="F59" s="187"/>
      <c r="G59" s="190">
        <f t="shared" si="2"/>
        <v>0</v>
      </c>
    </row>
    <row r="60" spans="1:8" x14ac:dyDescent="0.25">
      <c r="A60" s="111"/>
      <c r="B60" s="192" t="s">
        <v>2947</v>
      </c>
      <c r="C60" s="160" t="s">
        <v>2953</v>
      </c>
      <c r="D60" s="209" t="s">
        <v>423</v>
      </c>
      <c r="E60" s="161"/>
      <c r="F60" s="187"/>
      <c r="G60" s="190">
        <f t="shared" si="2"/>
        <v>0</v>
      </c>
    </row>
    <row r="61" spans="1:8" x14ac:dyDescent="0.25">
      <c r="A61" s="111"/>
      <c r="B61" s="192" t="s">
        <v>2948</v>
      </c>
      <c r="C61" s="160" t="s">
        <v>2954</v>
      </c>
      <c r="D61" s="209" t="s">
        <v>423</v>
      </c>
      <c r="E61" s="161"/>
      <c r="F61" s="187"/>
      <c r="G61" s="190">
        <f t="shared" si="2"/>
        <v>0</v>
      </c>
    </row>
    <row r="62" spans="1:8" x14ac:dyDescent="0.25">
      <c r="A62" s="111"/>
      <c r="B62" s="192" t="s">
        <v>2949</v>
      </c>
      <c r="C62" s="160" t="s">
        <v>2955</v>
      </c>
      <c r="D62" s="209" t="s">
        <v>423</v>
      </c>
      <c r="E62" s="161"/>
      <c r="F62" s="187"/>
      <c r="G62" s="190">
        <f t="shared" si="2"/>
        <v>0</v>
      </c>
    </row>
    <row r="63" spans="1:8" x14ac:dyDescent="0.25">
      <c r="A63" s="111" t="s">
        <v>2956</v>
      </c>
      <c r="B63" s="192"/>
      <c r="C63" s="159" t="s">
        <v>2957</v>
      </c>
      <c r="D63" s="17"/>
      <c r="E63" s="17"/>
      <c r="F63" s="191"/>
      <c r="G63" s="190"/>
    </row>
    <row r="64" spans="1:8" x14ac:dyDescent="0.25">
      <c r="A64" s="111"/>
      <c r="B64" s="192" t="s">
        <v>2958</v>
      </c>
      <c r="C64" s="290" t="s">
        <v>5069</v>
      </c>
      <c r="D64" s="161" t="s">
        <v>136</v>
      </c>
      <c r="E64" s="161"/>
      <c r="F64" s="187"/>
      <c r="G64" s="190">
        <f>E64*F64</f>
        <v>0</v>
      </c>
      <c r="H64" s="307" t="s">
        <v>5398</v>
      </c>
    </row>
    <row r="65" spans="1:8" x14ac:dyDescent="0.25">
      <c r="A65" s="111"/>
      <c r="B65" s="192" t="s">
        <v>2959</v>
      </c>
      <c r="C65" s="290" t="s">
        <v>5070</v>
      </c>
      <c r="D65" s="161" t="s">
        <v>136</v>
      </c>
      <c r="E65" s="161"/>
      <c r="F65" s="187"/>
      <c r="G65" s="190">
        <f>E65*F65</f>
        <v>0</v>
      </c>
      <c r="H65" s="307" t="s">
        <v>5398</v>
      </c>
    </row>
    <row r="66" spans="1:8" x14ac:dyDescent="0.25">
      <c r="A66" s="111"/>
      <c r="B66" s="192" t="s">
        <v>2960</v>
      </c>
      <c r="C66" s="290" t="s">
        <v>5071</v>
      </c>
      <c r="D66" s="161" t="s">
        <v>136</v>
      </c>
      <c r="E66" s="161"/>
      <c r="F66" s="187"/>
      <c r="G66" s="190">
        <f>E66*F66</f>
        <v>0</v>
      </c>
    </row>
    <row r="67" spans="1:8" x14ac:dyDescent="0.25">
      <c r="A67" s="111" t="s">
        <v>2961</v>
      </c>
      <c r="B67" s="192"/>
      <c r="C67" s="159" t="s">
        <v>2962</v>
      </c>
      <c r="D67" s="17"/>
      <c r="E67" s="17"/>
      <c r="F67" s="191"/>
      <c r="G67" s="190"/>
    </row>
    <row r="68" spans="1:8" ht="26.4" x14ac:dyDescent="0.25">
      <c r="A68" s="111"/>
      <c r="B68" s="192" t="s">
        <v>2963</v>
      </c>
      <c r="C68" s="290" t="s">
        <v>5072</v>
      </c>
      <c r="D68" s="161" t="s">
        <v>429</v>
      </c>
      <c r="E68" s="161"/>
      <c r="F68" s="187"/>
      <c r="G68" s="190">
        <f>E68*F68</f>
        <v>0</v>
      </c>
      <c r="H68" s="307" t="s">
        <v>5398</v>
      </c>
    </row>
    <row r="69" spans="1:8" ht="26.4" x14ac:dyDescent="0.25">
      <c r="A69" s="111"/>
      <c r="B69" s="192" t="s">
        <v>2964</v>
      </c>
      <c r="C69" s="290" t="s">
        <v>5073</v>
      </c>
      <c r="D69" s="161" t="s">
        <v>429</v>
      </c>
      <c r="E69" s="161"/>
      <c r="F69" s="187"/>
      <c r="G69" s="190">
        <f>E69*F69</f>
        <v>0</v>
      </c>
      <c r="H69" s="307" t="s">
        <v>5398</v>
      </c>
    </row>
    <row r="70" spans="1:8" ht="26.4" x14ac:dyDescent="0.25">
      <c r="A70" s="111"/>
      <c r="B70" s="192" t="s">
        <v>2965</v>
      </c>
      <c r="C70" s="290" t="s">
        <v>5074</v>
      </c>
      <c r="D70" s="161" t="s">
        <v>429</v>
      </c>
      <c r="E70" s="161"/>
      <c r="F70" s="187"/>
      <c r="G70" s="190">
        <f>E70*F70</f>
        <v>0</v>
      </c>
      <c r="H70" s="307" t="s">
        <v>5398</v>
      </c>
    </row>
    <row r="71" spans="1:8" ht="26.4" x14ac:dyDescent="0.25">
      <c r="A71" s="111"/>
      <c r="B71" s="192" t="s">
        <v>2966</v>
      </c>
      <c r="C71" s="290" t="s">
        <v>5075</v>
      </c>
      <c r="D71" s="161" t="s">
        <v>429</v>
      </c>
      <c r="E71" s="161"/>
      <c r="F71" s="187"/>
      <c r="G71" s="190">
        <f>E71*F71</f>
        <v>0</v>
      </c>
      <c r="H71" s="307" t="s">
        <v>5398</v>
      </c>
    </row>
    <row r="72" spans="1:8" ht="26.4" x14ac:dyDescent="0.25">
      <c r="A72" s="111"/>
      <c r="B72" s="192" t="s">
        <v>2967</v>
      </c>
      <c r="C72" s="160" t="s">
        <v>2973</v>
      </c>
      <c r="D72" s="161" t="s">
        <v>425</v>
      </c>
      <c r="E72" s="17" t="s">
        <v>4222</v>
      </c>
      <c r="F72" s="17" t="s">
        <v>818</v>
      </c>
      <c r="G72" s="188"/>
    </row>
    <row r="73" spans="1:8" ht="26.4" x14ac:dyDescent="0.25">
      <c r="A73" s="111"/>
      <c r="B73" s="192" t="s">
        <v>2968</v>
      </c>
      <c r="C73" s="160" t="s">
        <v>2974</v>
      </c>
      <c r="D73" s="161" t="s">
        <v>361</v>
      </c>
      <c r="E73" s="191">
        <f>G72</f>
        <v>0</v>
      </c>
      <c r="F73" s="195"/>
      <c r="G73" s="190">
        <f t="shared" ref="G73:G79" si="3">E73*F73</f>
        <v>0</v>
      </c>
    </row>
    <row r="74" spans="1:8" ht="26.4" x14ac:dyDescent="0.25">
      <c r="A74" s="111"/>
      <c r="B74" s="192" t="s">
        <v>2969</v>
      </c>
      <c r="C74" s="160" t="s">
        <v>2975</v>
      </c>
      <c r="D74" s="161" t="s">
        <v>429</v>
      </c>
      <c r="E74" s="161"/>
      <c r="F74" s="187"/>
      <c r="G74" s="190">
        <f t="shared" si="3"/>
        <v>0</v>
      </c>
    </row>
    <row r="75" spans="1:8" ht="26.4" x14ac:dyDescent="0.25">
      <c r="A75" s="111"/>
      <c r="B75" s="192" t="s">
        <v>2970</v>
      </c>
      <c r="C75" s="160" t="s">
        <v>2976</v>
      </c>
      <c r="D75" s="161" t="s">
        <v>429</v>
      </c>
      <c r="E75" s="161"/>
      <c r="F75" s="187"/>
      <c r="G75" s="190">
        <f t="shared" si="3"/>
        <v>0</v>
      </c>
    </row>
    <row r="76" spans="1:8" x14ac:dyDescent="0.25">
      <c r="A76" s="111"/>
      <c r="B76" s="192" t="s">
        <v>2971</v>
      </c>
      <c r="C76" s="160" t="s">
        <v>2977</v>
      </c>
      <c r="D76" s="161" t="s">
        <v>429</v>
      </c>
      <c r="E76" s="161"/>
      <c r="F76" s="187"/>
      <c r="G76" s="190">
        <f t="shared" si="3"/>
        <v>0</v>
      </c>
    </row>
    <row r="77" spans="1:8" ht="26.4" x14ac:dyDescent="0.25">
      <c r="A77" s="111"/>
      <c r="B77" s="192" t="s">
        <v>2972</v>
      </c>
      <c r="C77" s="160" t="s">
        <v>2978</v>
      </c>
      <c r="D77" s="161" t="s">
        <v>429</v>
      </c>
      <c r="E77" s="161"/>
      <c r="F77" s="187"/>
      <c r="G77" s="190">
        <f t="shared" si="3"/>
        <v>0</v>
      </c>
    </row>
    <row r="78" spans="1:8" ht="39.6" x14ac:dyDescent="0.25">
      <c r="A78" s="111" t="s">
        <v>2979</v>
      </c>
      <c r="B78" s="192"/>
      <c r="C78" s="100" t="s">
        <v>2980</v>
      </c>
      <c r="D78" s="161" t="s">
        <v>422</v>
      </c>
      <c r="E78" s="161"/>
      <c r="F78" s="187"/>
      <c r="G78" s="190">
        <f t="shared" si="3"/>
        <v>0</v>
      </c>
    </row>
    <row r="79" spans="1:8" ht="39.6" x14ac:dyDescent="0.25">
      <c r="A79" s="111" t="s">
        <v>2981</v>
      </c>
      <c r="B79" s="192"/>
      <c r="C79" s="100" t="s">
        <v>2982</v>
      </c>
      <c r="D79" s="161" t="s">
        <v>429</v>
      </c>
      <c r="E79" s="161"/>
      <c r="F79" s="187"/>
      <c r="G79" s="190">
        <f t="shared" si="3"/>
        <v>0</v>
      </c>
    </row>
    <row r="80" spans="1:8" ht="26.4" x14ac:dyDescent="0.25">
      <c r="A80" s="111" t="s">
        <v>2983</v>
      </c>
      <c r="B80" s="192"/>
      <c r="C80" s="159" t="s">
        <v>2984</v>
      </c>
      <c r="D80" s="17"/>
      <c r="E80" s="17"/>
      <c r="F80" s="17"/>
      <c r="G80" s="189"/>
    </row>
    <row r="81" spans="1:8" ht="15.6" x14ac:dyDescent="0.25">
      <c r="A81" s="111"/>
      <c r="B81" s="192" t="s">
        <v>2985</v>
      </c>
      <c r="C81" s="160" t="s">
        <v>2988</v>
      </c>
      <c r="D81" s="161" t="s">
        <v>2269</v>
      </c>
      <c r="E81" s="161"/>
      <c r="F81" s="187"/>
      <c r="G81" s="190">
        <f>E81*F81</f>
        <v>0</v>
      </c>
    </row>
    <row r="82" spans="1:8" ht="15.6" x14ac:dyDescent="0.25">
      <c r="A82" s="111"/>
      <c r="B82" s="192" t="s">
        <v>2986</v>
      </c>
      <c r="C82" s="160" t="s">
        <v>2989</v>
      </c>
      <c r="D82" s="161" t="s">
        <v>2269</v>
      </c>
      <c r="E82" s="161"/>
      <c r="F82" s="187"/>
      <c r="G82" s="190">
        <f>E82*F82</f>
        <v>0</v>
      </c>
    </row>
    <row r="83" spans="1:8" ht="15.6" x14ac:dyDescent="0.25">
      <c r="A83" s="111"/>
      <c r="B83" s="192" t="s">
        <v>2987</v>
      </c>
      <c r="C83" s="160" t="s">
        <v>2990</v>
      </c>
      <c r="D83" s="161" t="s">
        <v>2269</v>
      </c>
      <c r="E83" s="161"/>
      <c r="F83" s="187"/>
      <c r="G83" s="190">
        <f>E83*F83</f>
        <v>0</v>
      </c>
    </row>
    <row r="84" spans="1:8" x14ac:dyDescent="0.25">
      <c r="A84" s="147" t="s">
        <v>2991</v>
      </c>
      <c r="B84" s="192"/>
      <c r="C84" s="159" t="s">
        <v>2992</v>
      </c>
      <c r="D84" s="161" t="s">
        <v>429</v>
      </c>
      <c r="E84" s="161"/>
      <c r="F84" s="187"/>
      <c r="G84" s="190">
        <f>E84*F84</f>
        <v>0</v>
      </c>
    </row>
    <row r="85" spans="1:8" x14ac:dyDescent="0.25">
      <c r="A85" s="192"/>
      <c r="B85" s="192"/>
      <c r="C85" s="219"/>
      <c r="D85" s="17"/>
      <c r="E85" s="17"/>
      <c r="F85" s="191"/>
      <c r="G85" s="190"/>
    </row>
    <row r="86" spans="1:8" x14ac:dyDescent="0.25">
      <c r="A86" s="192"/>
      <c r="B86" s="192"/>
      <c r="C86" s="157"/>
      <c r="D86" s="17"/>
      <c r="E86" s="17"/>
      <c r="F86" s="191"/>
      <c r="G86" s="190"/>
      <c r="H86" s="323" t="s">
        <v>5421</v>
      </c>
    </row>
    <row r="87" spans="1:8" x14ac:dyDescent="0.25">
      <c r="A87" s="64"/>
      <c r="B87" s="64"/>
      <c r="C87" s="60"/>
      <c r="D87" s="17"/>
      <c r="E87" s="17"/>
      <c r="F87" s="191"/>
      <c r="G87" s="190"/>
    </row>
    <row r="88" spans="1:8" x14ac:dyDescent="0.25">
      <c r="A88" s="168" t="s">
        <v>34</v>
      </c>
      <c r="B88" s="168"/>
      <c r="C88" s="168"/>
      <c r="D88" s="179"/>
      <c r="E88" s="185"/>
      <c r="F88" s="198"/>
      <c r="G88" s="174">
        <f>SUM(G5:G87)</f>
        <v>0</v>
      </c>
    </row>
    <row r="1048364" spans="4:4" x14ac:dyDescent="0.25">
      <c r="D104836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81998-5F51-491A-BDE4-FDBF3ACB6B3A}">
  <dimension ref="A1:I104833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2993</v>
      </c>
      <c r="B1" s="40"/>
      <c r="C1" s="40"/>
      <c r="D1" s="40"/>
      <c r="E1" s="774" t="s">
        <v>2994</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2995</v>
      </c>
      <c r="B5" s="192"/>
      <c r="C5" s="193"/>
      <c r="D5" s="159" t="s">
        <v>2996</v>
      </c>
      <c r="E5" s="17"/>
      <c r="F5" s="17"/>
      <c r="G5" s="191"/>
      <c r="H5" s="190"/>
    </row>
    <row r="6" spans="1:9" ht="15.6" x14ac:dyDescent="0.25">
      <c r="A6" s="192"/>
      <c r="B6" s="192" t="s">
        <v>2998</v>
      </c>
      <c r="C6" s="193"/>
      <c r="D6" s="59" t="s">
        <v>2999</v>
      </c>
      <c r="E6" s="161" t="s">
        <v>2269</v>
      </c>
      <c r="F6" s="161"/>
      <c r="G6" s="187"/>
      <c r="H6" s="190">
        <f>F6*G6</f>
        <v>0</v>
      </c>
    </row>
    <row r="7" spans="1:9" ht="15.6" x14ac:dyDescent="0.25">
      <c r="A7" s="192"/>
      <c r="B7" s="192" t="s">
        <v>2997</v>
      </c>
      <c r="C7" s="193"/>
      <c r="D7" s="59" t="s">
        <v>3000</v>
      </c>
      <c r="E7" s="161" t="s">
        <v>2269</v>
      </c>
      <c r="F7" s="161"/>
      <c r="G7" s="187"/>
      <c r="H7" s="190">
        <f>F7*G7</f>
        <v>0</v>
      </c>
    </row>
    <row r="8" spans="1:9" ht="26.4" x14ac:dyDescent="0.25">
      <c r="A8" s="192" t="s">
        <v>3001</v>
      </c>
      <c r="B8" s="192"/>
      <c r="C8" s="193"/>
      <c r="D8" s="159" t="s">
        <v>5076</v>
      </c>
      <c r="E8" s="17"/>
      <c r="F8" s="17"/>
      <c r="G8" s="191"/>
      <c r="H8" s="190"/>
    </row>
    <row r="9" spans="1:9" x14ac:dyDescent="0.25">
      <c r="A9" s="192"/>
      <c r="B9" s="192" t="s">
        <v>3002</v>
      </c>
      <c r="C9" s="193"/>
      <c r="D9" s="59" t="s">
        <v>3004</v>
      </c>
      <c r="E9" s="161" t="s">
        <v>3005</v>
      </c>
      <c r="F9" s="161"/>
      <c r="G9" s="187"/>
      <c r="H9" s="190">
        <f>F9*G9</f>
        <v>0</v>
      </c>
    </row>
    <row r="10" spans="1:9" x14ac:dyDescent="0.25">
      <c r="A10" s="192"/>
      <c r="B10" s="192" t="s">
        <v>3003</v>
      </c>
      <c r="C10" s="193"/>
      <c r="D10" s="59" t="s">
        <v>182</v>
      </c>
      <c r="E10" s="161" t="s">
        <v>3005</v>
      </c>
      <c r="F10" s="161"/>
      <c r="G10" s="187"/>
      <c r="H10" s="190">
        <f>F10*G10</f>
        <v>0</v>
      </c>
    </row>
    <row r="11" spans="1:9" x14ac:dyDescent="0.25">
      <c r="A11" s="192" t="s">
        <v>3007</v>
      </c>
      <c r="B11" s="192"/>
      <c r="C11" s="193"/>
      <c r="D11" s="159" t="s">
        <v>3006</v>
      </c>
      <c r="E11" s="161"/>
      <c r="F11" s="161"/>
      <c r="G11" s="187"/>
      <c r="H11" s="190"/>
    </row>
    <row r="12" spans="1:9" x14ac:dyDescent="0.25">
      <c r="A12" s="192"/>
      <c r="B12" s="192" t="s">
        <v>3008</v>
      </c>
      <c r="C12" s="193"/>
      <c r="D12" s="59" t="s">
        <v>3013</v>
      </c>
      <c r="E12" s="161" t="s">
        <v>421</v>
      </c>
      <c r="F12" s="161"/>
      <c r="G12" s="187"/>
      <c r="H12" s="190">
        <f>F12*G12</f>
        <v>0</v>
      </c>
    </row>
    <row r="13" spans="1:9" x14ac:dyDescent="0.25">
      <c r="A13" s="192"/>
      <c r="B13" s="192" t="s">
        <v>3009</v>
      </c>
      <c r="C13" s="193"/>
      <c r="D13" s="59" t="s">
        <v>3014</v>
      </c>
      <c r="E13" s="161" t="s">
        <v>421</v>
      </c>
      <c r="F13" s="161"/>
      <c r="G13" s="187"/>
      <c r="H13" s="190">
        <f>F13*G13</f>
        <v>0</v>
      </c>
    </row>
    <row r="14" spans="1:9" ht="26.4" x14ac:dyDescent="0.25">
      <c r="A14" s="192"/>
      <c r="B14" s="192" t="s">
        <v>3010</v>
      </c>
      <c r="C14" s="193"/>
      <c r="D14" s="101" t="s">
        <v>3015</v>
      </c>
      <c r="E14" s="17"/>
      <c r="F14" s="17"/>
      <c r="G14" s="191"/>
      <c r="H14" s="190"/>
    </row>
    <row r="15" spans="1:9" ht="26.4" x14ac:dyDescent="0.25">
      <c r="A15" s="192"/>
      <c r="B15" s="192"/>
      <c r="C15" s="193" t="s">
        <v>37</v>
      </c>
      <c r="D15" s="101" t="s">
        <v>3016</v>
      </c>
      <c r="E15" s="161" t="s">
        <v>124</v>
      </c>
      <c r="F15" s="161"/>
      <c r="G15" s="187"/>
      <c r="H15" s="190">
        <f>F15*G15</f>
        <v>0</v>
      </c>
    </row>
    <row r="16" spans="1:9" ht="26.4" x14ac:dyDescent="0.25">
      <c r="A16" s="192"/>
      <c r="B16" s="192"/>
      <c r="C16" s="193" t="s">
        <v>39</v>
      </c>
      <c r="D16" s="101" t="s">
        <v>3017</v>
      </c>
      <c r="E16" s="161" t="s">
        <v>124</v>
      </c>
      <c r="F16" s="161"/>
      <c r="G16" s="187"/>
      <c r="H16" s="190">
        <f>F16*G16</f>
        <v>0</v>
      </c>
    </row>
    <row r="17" spans="1:9" ht="39.6" x14ac:dyDescent="0.25">
      <c r="A17" s="192"/>
      <c r="B17" s="192" t="s">
        <v>3011</v>
      </c>
      <c r="C17" s="193"/>
      <c r="D17" s="160" t="s">
        <v>3018</v>
      </c>
      <c r="E17" s="161" t="s">
        <v>124</v>
      </c>
      <c r="F17" s="161"/>
      <c r="G17" s="187"/>
      <c r="H17" s="190">
        <f>F17*G17</f>
        <v>0</v>
      </c>
    </row>
    <row r="18" spans="1:9" ht="26.4" x14ac:dyDescent="0.25">
      <c r="A18" s="192"/>
      <c r="B18" s="192" t="s">
        <v>3012</v>
      </c>
      <c r="C18" s="193"/>
      <c r="D18" s="160" t="s">
        <v>3019</v>
      </c>
      <c r="E18" s="17"/>
      <c r="F18" s="17"/>
      <c r="G18" s="191"/>
      <c r="H18" s="190"/>
    </row>
    <row r="19" spans="1:9" x14ac:dyDescent="0.25">
      <c r="A19" s="192"/>
      <c r="B19" s="192"/>
      <c r="C19" s="193" t="s">
        <v>37</v>
      </c>
      <c r="D19" s="59" t="s">
        <v>3020</v>
      </c>
      <c r="E19" s="161" t="s">
        <v>133</v>
      </c>
      <c r="F19" s="161"/>
      <c r="G19" s="187"/>
      <c r="H19" s="190">
        <f t="shared" ref="H19:H24" si="0">F19*G19</f>
        <v>0</v>
      </c>
    </row>
    <row r="20" spans="1:9" x14ac:dyDescent="0.25">
      <c r="A20" s="192"/>
      <c r="B20" s="192"/>
      <c r="C20" s="193" t="s">
        <v>39</v>
      </c>
      <c r="D20" s="101" t="s">
        <v>3021</v>
      </c>
      <c r="E20" s="161" t="s">
        <v>133</v>
      </c>
      <c r="F20" s="161"/>
      <c r="G20" s="187"/>
      <c r="H20" s="190">
        <f t="shared" si="0"/>
        <v>0</v>
      </c>
    </row>
    <row r="21" spans="1:9" x14ac:dyDescent="0.25">
      <c r="A21" s="111"/>
      <c r="B21" s="192"/>
      <c r="C21" s="193" t="s">
        <v>59</v>
      </c>
      <c r="D21" s="101" t="s">
        <v>3022</v>
      </c>
      <c r="E21" s="161" t="s">
        <v>133</v>
      </c>
      <c r="F21" s="161"/>
      <c r="G21" s="187"/>
      <c r="H21" s="190">
        <f t="shared" si="0"/>
        <v>0</v>
      </c>
    </row>
    <row r="22" spans="1:9" x14ac:dyDescent="0.25">
      <c r="A22" s="111"/>
      <c r="B22" s="192"/>
      <c r="C22" s="193" t="s">
        <v>42</v>
      </c>
      <c r="D22" s="101" t="s">
        <v>3023</v>
      </c>
      <c r="E22" s="161" t="s">
        <v>133</v>
      </c>
      <c r="F22" s="161"/>
      <c r="G22" s="187"/>
      <c r="H22" s="190">
        <f t="shared" si="0"/>
        <v>0</v>
      </c>
    </row>
    <row r="23" spans="1:9" x14ac:dyDescent="0.25">
      <c r="A23" s="111"/>
      <c r="B23" s="192"/>
      <c r="C23" s="193" t="s">
        <v>43</v>
      </c>
      <c r="D23" s="101" t="s">
        <v>3024</v>
      </c>
      <c r="E23" s="161" t="s">
        <v>133</v>
      </c>
      <c r="F23" s="161"/>
      <c r="G23" s="187"/>
      <c r="H23" s="190">
        <f t="shared" si="0"/>
        <v>0</v>
      </c>
    </row>
    <row r="24" spans="1:9" ht="26.4" x14ac:dyDescent="0.25">
      <c r="A24" s="111"/>
      <c r="B24" s="192"/>
      <c r="C24" s="193" t="s">
        <v>45</v>
      </c>
      <c r="D24" s="101" t="s">
        <v>3025</v>
      </c>
      <c r="E24" s="161" t="s">
        <v>133</v>
      </c>
      <c r="F24" s="161"/>
      <c r="G24" s="187"/>
      <c r="H24" s="190">
        <f t="shared" si="0"/>
        <v>0</v>
      </c>
      <c r="I24" s="307" t="s">
        <v>5398</v>
      </c>
    </row>
    <row r="25" spans="1:9" x14ac:dyDescent="0.25">
      <c r="A25" s="111" t="s">
        <v>3026</v>
      </c>
      <c r="B25" s="192"/>
      <c r="C25" s="193"/>
      <c r="D25" s="128" t="s">
        <v>3027</v>
      </c>
      <c r="E25" s="17"/>
      <c r="F25" s="17"/>
      <c r="G25" s="191"/>
      <c r="H25" s="190"/>
    </row>
    <row r="26" spans="1:9" ht="26.4" x14ac:dyDescent="0.25">
      <c r="A26" s="111"/>
      <c r="B26" s="192" t="s">
        <v>3028</v>
      </c>
      <c r="C26" s="193"/>
      <c r="D26" s="278" t="s">
        <v>5077</v>
      </c>
      <c r="E26" s="161" t="s">
        <v>421</v>
      </c>
      <c r="F26" s="161"/>
      <c r="G26" s="187"/>
      <c r="H26" s="190">
        <f>F26*G26</f>
        <v>0</v>
      </c>
      <c r="I26" s="307" t="s">
        <v>5398</v>
      </c>
    </row>
    <row r="27" spans="1:9" x14ac:dyDescent="0.25">
      <c r="A27" s="111"/>
      <c r="B27" s="192" t="s">
        <v>3029</v>
      </c>
      <c r="C27" s="193"/>
      <c r="D27" s="290" t="s">
        <v>3034</v>
      </c>
      <c r="E27" s="17"/>
      <c r="F27" s="17"/>
      <c r="G27" s="191"/>
      <c r="H27" s="190"/>
    </row>
    <row r="28" spans="1:9" ht="15.6" x14ac:dyDescent="0.25">
      <c r="A28" s="111"/>
      <c r="B28" s="192"/>
      <c r="C28" s="193" t="s">
        <v>37</v>
      </c>
      <c r="D28" s="278" t="s">
        <v>5078</v>
      </c>
      <c r="E28" s="161" t="s">
        <v>2269</v>
      </c>
      <c r="F28" s="161"/>
      <c r="G28" s="187"/>
      <c r="H28" s="190">
        <f>F28*G28</f>
        <v>0</v>
      </c>
      <c r="I28" s="307" t="s">
        <v>5398</v>
      </c>
    </row>
    <row r="29" spans="1:9" ht="15.6" x14ac:dyDescent="0.25">
      <c r="A29" s="111"/>
      <c r="B29" s="192"/>
      <c r="C29" s="193" t="s">
        <v>39</v>
      </c>
      <c r="D29" s="278" t="s">
        <v>3035</v>
      </c>
      <c r="E29" s="161" t="s">
        <v>2269</v>
      </c>
      <c r="F29" s="161"/>
      <c r="G29" s="187"/>
      <c r="H29" s="190">
        <f>F29*G29</f>
        <v>0</v>
      </c>
    </row>
    <row r="30" spans="1:9" x14ac:dyDescent="0.25">
      <c r="A30" s="111"/>
      <c r="B30" s="192" t="s">
        <v>3030</v>
      </c>
      <c r="C30" s="193"/>
      <c r="D30" s="290" t="s">
        <v>3036</v>
      </c>
      <c r="E30" s="17"/>
      <c r="F30" s="17"/>
      <c r="G30" s="191"/>
      <c r="H30" s="190"/>
    </row>
    <row r="31" spans="1:9" ht="26.4" x14ac:dyDescent="0.25">
      <c r="A31" s="111"/>
      <c r="B31" s="192"/>
      <c r="C31" s="193" t="s">
        <v>37</v>
      </c>
      <c r="D31" s="290" t="s">
        <v>3037</v>
      </c>
      <c r="E31" s="161" t="s">
        <v>423</v>
      </c>
      <c r="F31" s="161"/>
      <c r="G31" s="187"/>
      <c r="H31" s="190">
        <f t="shared" ref="H31:H40" si="1">F31*G31</f>
        <v>0</v>
      </c>
    </row>
    <row r="32" spans="1:9" x14ac:dyDescent="0.25">
      <c r="A32" s="111"/>
      <c r="B32" s="192"/>
      <c r="C32" s="193" t="s">
        <v>39</v>
      </c>
      <c r="D32" s="290" t="s">
        <v>3038</v>
      </c>
      <c r="E32" s="161" t="s">
        <v>423</v>
      </c>
      <c r="F32" s="161"/>
      <c r="G32" s="187"/>
      <c r="H32" s="190">
        <f t="shared" si="1"/>
        <v>0</v>
      </c>
    </row>
    <row r="33" spans="1:9" x14ac:dyDescent="0.25">
      <c r="A33" s="111"/>
      <c r="B33" s="192"/>
      <c r="C33" s="193" t="s">
        <v>59</v>
      </c>
      <c r="D33" s="290" t="s">
        <v>3039</v>
      </c>
      <c r="E33" s="161" t="s">
        <v>421</v>
      </c>
      <c r="F33" s="161"/>
      <c r="G33" s="187"/>
      <c r="H33" s="190">
        <f t="shared" si="1"/>
        <v>0</v>
      </c>
    </row>
    <row r="34" spans="1:9" ht="26.4" x14ac:dyDescent="0.25">
      <c r="A34" s="111"/>
      <c r="B34" s="192" t="s">
        <v>3031</v>
      </c>
      <c r="C34" s="193"/>
      <c r="D34" s="290" t="s">
        <v>3040</v>
      </c>
      <c r="E34" s="161" t="s">
        <v>421</v>
      </c>
      <c r="F34" s="161"/>
      <c r="G34" s="187"/>
      <c r="H34" s="190">
        <f t="shared" si="1"/>
        <v>0</v>
      </c>
    </row>
    <row r="35" spans="1:9" ht="15.6" x14ac:dyDescent="0.25">
      <c r="A35" s="111"/>
      <c r="B35" s="192" t="s">
        <v>3032</v>
      </c>
      <c r="C35" s="193"/>
      <c r="D35" s="290" t="s">
        <v>3041</v>
      </c>
      <c r="E35" s="161" t="s">
        <v>2269</v>
      </c>
      <c r="F35" s="161"/>
      <c r="G35" s="187"/>
      <c r="H35" s="190">
        <f t="shared" si="1"/>
        <v>0</v>
      </c>
    </row>
    <row r="36" spans="1:9" x14ac:dyDescent="0.25">
      <c r="A36" s="111"/>
      <c r="B36" s="192" t="s">
        <v>3033</v>
      </c>
      <c r="C36" s="193"/>
      <c r="D36" s="290" t="s">
        <v>5079</v>
      </c>
      <c r="E36" s="272"/>
      <c r="F36" s="161"/>
      <c r="G36" s="187"/>
      <c r="H36" s="190">
        <f t="shared" si="1"/>
        <v>0</v>
      </c>
      <c r="I36" s="307" t="s">
        <v>5398</v>
      </c>
    </row>
    <row r="37" spans="1:9" ht="26.4" x14ac:dyDescent="0.25">
      <c r="A37" s="111" t="s">
        <v>3042</v>
      </c>
      <c r="B37" s="192"/>
      <c r="C37" s="193"/>
      <c r="D37" s="159" t="s">
        <v>3043</v>
      </c>
      <c r="E37" s="161" t="s">
        <v>1678</v>
      </c>
      <c r="F37" s="161"/>
      <c r="G37" s="187"/>
      <c r="H37" s="190">
        <f t="shared" si="1"/>
        <v>0</v>
      </c>
    </row>
    <row r="38" spans="1:9" ht="26.4" x14ac:dyDescent="0.25">
      <c r="A38" s="111" t="s">
        <v>3044</v>
      </c>
      <c r="B38" s="192"/>
      <c r="C38" s="193"/>
      <c r="D38" s="159" t="s">
        <v>3045</v>
      </c>
      <c r="E38" s="161" t="s">
        <v>1678</v>
      </c>
      <c r="F38" s="161"/>
      <c r="G38" s="187"/>
      <c r="H38" s="190">
        <f t="shared" si="1"/>
        <v>0</v>
      </c>
    </row>
    <row r="39" spans="1:9" x14ac:dyDescent="0.25">
      <c r="A39" s="111" t="s">
        <v>3046</v>
      </c>
      <c r="B39" s="192"/>
      <c r="C39" s="193"/>
      <c r="D39" s="159" t="s">
        <v>3047</v>
      </c>
      <c r="E39" s="161" t="s">
        <v>421</v>
      </c>
      <c r="F39" s="161"/>
      <c r="G39" s="187"/>
      <c r="H39" s="190">
        <f t="shared" si="1"/>
        <v>0</v>
      </c>
    </row>
    <row r="40" spans="1:9" ht="26.4" x14ac:dyDescent="0.25">
      <c r="A40" s="111" t="s">
        <v>3048</v>
      </c>
      <c r="B40" s="192"/>
      <c r="C40" s="193"/>
      <c r="D40" s="291" t="s">
        <v>5080</v>
      </c>
      <c r="E40" s="161" t="s">
        <v>423</v>
      </c>
      <c r="F40" s="161"/>
      <c r="G40" s="187"/>
      <c r="H40" s="190">
        <f t="shared" si="1"/>
        <v>0</v>
      </c>
      <c r="I40" s="307" t="s">
        <v>5398</v>
      </c>
    </row>
    <row r="41" spans="1:9" x14ac:dyDescent="0.25">
      <c r="A41" s="111" t="s">
        <v>3049</v>
      </c>
      <c r="B41" s="192"/>
      <c r="C41" s="193"/>
      <c r="D41" s="159" t="s">
        <v>3050</v>
      </c>
      <c r="E41" s="17"/>
      <c r="F41" s="17"/>
      <c r="G41" s="191"/>
      <c r="H41" s="190"/>
    </row>
    <row r="42" spans="1:9" x14ac:dyDescent="0.25">
      <c r="A42" s="111"/>
      <c r="B42" s="192" t="s">
        <v>3051</v>
      </c>
      <c r="C42" s="193"/>
      <c r="D42" s="278" t="s">
        <v>3053</v>
      </c>
      <c r="E42" s="17"/>
      <c r="F42" s="17"/>
      <c r="G42" s="191"/>
      <c r="H42" s="190"/>
    </row>
    <row r="43" spans="1:9" x14ac:dyDescent="0.25">
      <c r="A43" s="111"/>
      <c r="B43" s="192"/>
      <c r="C43" s="193" t="s">
        <v>37</v>
      </c>
      <c r="D43" s="278" t="s">
        <v>5081</v>
      </c>
      <c r="E43" s="161" t="s">
        <v>429</v>
      </c>
      <c r="F43" s="161"/>
      <c r="G43" s="187"/>
      <c r="H43" s="190">
        <f>F43*G43</f>
        <v>0</v>
      </c>
      <c r="I43" s="307" t="s">
        <v>5398</v>
      </c>
    </row>
    <row r="44" spans="1:9" x14ac:dyDescent="0.25">
      <c r="A44" s="111"/>
      <c r="B44" s="192"/>
      <c r="C44" s="193" t="s">
        <v>39</v>
      </c>
      <c r="D44" s="278" t="s">
        <v>5082</v>
      </c>
      <c r="E44" s="161" t="s">
        <v>429</v>
      </c>
      <c r="F44" s="161"/>
      <c r="G44" s="187"/>
      <c r="H44" s="190">
        <f>F44*G44</f>
        <v>0</v>
      </c>
      <c r="I44" s="307" t="s">
        <v>5398</v>
      </c>
    </row>
    <row r="45" spans="1:9" x14ac:dyDescent="0.25">
      <c r="A45" s="111"/>
      <c r="B45" s="192" t="s">
        <v>3052</v>
      </c>
      <c r="C45" s="193"/>
      <c r="D45" s="101" t="s">
        <v>3054</v>
      </c>
      <c r="E45" s="17"/>
      <c r="F45" s="17"/>
      <c r="G45" s="191"/>
      <c r="H45" s="190"/>
    </row>
    <row r="46" spans="1:9" x14ac:dyDescent="0.25">
      <c r="A46" s="111"/>
      <c r="B46" s="192"/>
      <c r="C46" s="193" t="s">
        <v>37</v>
      </c>
      <c r="D46" s="59" t="s">
        <v>3055</v>
      </c>
      <c r="E46" s="161" t="s">
        <v>429</v>
      </c>
      <c r="F46" s="161"/>
      <c r="G46" s="187"/>
      <c r="H46" s="190">
        <f>F46*G46</f>
        <v>0</v>
      </c>
    </row>
    <row r="47" spans="1:9" x14ac:dyDescent="0.25">
      <c r="A47" s="111"/>
      <c r="B47" s="192"/>
      <c r="C47" s="193" t="s">
        <v>39</v>
      </c>
      <c r="D47" s="59" t="s">
        <v>3056</v>
      </c>
      <c r="E47" s="161" t="s">
        <v>429</v>
      </c>
      <c r="F47" s="161"/>
      <c r="G47" s="187"/>
      <c r="H47" s="190">
        <f>F47*G47</f>
        <v>0</v>
      </c>
    </row>
    <row r="48" spans="1:9" x14ac:dyDescent="0.25">
      <c r="A48" s="111" t="s">
        <v>3057</v>
      </c>
      <c r="B48" s="192"/>
      <c r="C48" s="193"/>
      <c r="D48" s="159" t="s">
        <v>3058</v>
      </c>
      <c r="E48" s="161" t="s">
        <v>425</v>
      </c>
      <c r="F48" s="17" t="s">
        <v>4222</v>
      </c>
      <c r="G48" s="191" t="s">
        <v>818</v>
      </c>
      <c r="H48" s="188"/>
    </row>
    <row r="49" spans="1:9" ht="26.4" x14ac:dyDescent="0.25">
      <c r="A49" s="111" t="s">
        <v>3059</v>
      </c>
      <c r="B49" s="192"/>
      <c r="C49" s="193"/>
      <c r="D49" s="100" t="s">
        <v>3060</v>
      </c>
      <c r="E49" s="161" t="s">
        <v>421</v>
      </c>
      <c r="F49" s="161"/>
      <c r="G49" s="187"/>
      <c r="H49" s="190">
        <f>F49*G49</f>
        <v>0</v>
      </c>
    </row>
    <row r="50" spans="1:9" ht="15.6" x14ac:dyDescent="0.25">
      <c r="A50" s="111" t="s">
        <v>3061</v>
      </c>
      <c r="B50" s="192"/>
      <c r="C50" s="193"/>
      <c r="D50" s="100" t="s">
        <v>3062</v>
      </c>
      <c r="E50" s="161" t="s">
        <v>2269</v>
      </c>
      <c r="F50" s="161"/>
      <c r="G50" s="187"/>
      <c r="H50" s="190">
        <f>F50*G50</f>
        <v>0</v>
      </c>
    </row>
    <row r="51" spans="1:9" x14ac:dyDescent="0.25">
      <c r="A51" s="147"/>
      <c r="B51" s="192"/>
      <c r="C51" s="193"/>
      <c r="D51" s="220"/>
      <c r="E51" s="17"/>
      <c r="F51" s="17"/>
      <c r="G51" s="191"/>
      <c r="H51" s="190"/>
    </row>
    <row r="52" spans="1:9" x14ac:dyDescent="0.25">
      <c r="A52" s="192"/>
      <c r="B52" s="192"/>
      <c r="C52" s="193"/>
      <c r="D52" s="157"/>
      <c r="E52" s="17"/>
      <c r="F52" s="17"/>
      <c r="G52" s="191"/>
      <c r="H52" s="190"/>
      <c r="I52" s="323" t="s">
        <v>5421</v>
      </c>
    </row>
    <row r="53" spans="1:9" x14ac:dyDescent="0.25">
      <c r="A53" s="64"/>
      <c r="B53" s="64"/>
      <c r="C53" s="161"/>
      <c r="D53" s="60"/>
      <c r="E53" s="17"/>
      <c r="F53" s="17"/>
      <c r="G53" s="191"/>
      <c r="H53" s="190"/>
    </row>
    <row r="54" spans="1:9" x14ac:dyDescent="0.25">
      <c r="A54" s="168" t="s">
        <v>34</v>
      </c>
      <c r="B54" s="168"/>
      <c r="C54" s="168"/>
      <c r="D54" s="168"/>
      <c r="E54" s="179"/>
      <c r="F54" s="185"/>
      <c r="G54" s="198"/>
      <c r="H54" s="174">
        <f>SUM(H5:H53)</f>
        <v>0</v>
      </c>
    </row>
    <row r="1048330" spans="5:5" x14ac:dyDescent="0.25">
      <c r="E104833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7179-40E5-4029-8C1E-AA468607B93E}">
  <dimension ref="A1:H1048290"/>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3063</v>
      </c>
      <c r="B1" s="40"/>
      <c r="C1" s="40"/>
      <c r="D1" s="774" t="s">
        <v>3064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89"/>
      <c r="G3" s="89"/>
    </row>
    <row r="4" spans="1:8" x14ac:dyDescent="0.25">
      <c r="A4" s="192"/>
      <c r="B4" s="192"/>
      <c r="C4" s="64"/>
      <c r="D4" s="17"/>
      <c r="E4" s="17"/>
      <c r="F4" s="190"/>
      <c r="G4" s="190"/>
    </row>
    <row r="5" spans="1:8" x14ac:dyDescent="0.25">
      <c r="A5" s="192" t="s">
        <v>3065</v>
      </c>
      <c r="B5" s="192"/>
      <c r="C5" s="204" t="s">
        <v>3066</v>
      </c>
      <c r="D5" s="17"/>
      <c r="E5" s="17"/>
      <c r="F5" s="190"/>
      <c r="G5" s="190"/>
    </row>
    <row r="6" spans="1:8" x14ac:dyDescent="0.25">
      <c r="A6" s="221"/>
      <c r="B6" s="192" t="s">
        <v>3067</v>
      </c>
      <c r="C6" s="48" t="s">
        <v>3069</v>
      </c>
      <c r="D6" s="161" t="s">
        <v>422</v>
      </c>
      <c r="E6" s="161"/>
      <c r="F6" s="187"/>
      <c r="G6" s="190">
        <f>E6*F6</f>
        <v>0</v>
      </c>
    </row>
    <row r="7" spans="1:8" x14ac:dyDescent="0.25">
      <c r="A7" s="221"/>
      <c r="B7" s="192" t="s">
        <v>3068</v>
      </c>
      <c r="C7" s="222" t="s">
        <v>3070</v>
      </c>
      <c r="D7" s="161" t="s">
        <v>422</v>
      </c>
      <c r="E7" s="161"/>
      <c r="F7" s="187"/>
      <c r="G7" s="190">
        <f>E7*F7</f>
        <v>0</v>
      </c>
    </row>
    <row r="8" spans="1:8" ht="26.4" x14ac:dyDescent="0.25">
      <c r="A8" s="221" t="s">
        <v>3071</v>
      </c>
      <c r="B8" s="192"/>
      <c r="C8" s="175" t="s">
        <v>3072</v>
      </c>
      <c r="D8" s="17"/>
      <c r="E8" s="17"/>
      <c r="F8" s="191"/>
      <c r="G8" s="190"/>
    </row>
    <row r="9" spans="1:8" x14ac:dyDescent="0.25">
      <c r="A9" s="221"/>
      <c r="B9" s="192" t="s">
        <v>3073</v>
      </c>
      <c r="C9" s="223" t="s">
        <v>3075</v>
      </c>
      <c r="D9" s="161" t="s">
        <v>422</v>
      </c>
      <c r="E9" s="161"/>
      <c r="F9" s="187"/>
      <c r="G9" s="190">
        <f>E9*F9</f>
        <v>0</v>
      </c>
    </row>
    <row r="10" spans="1:8" x14ac:dyDescent="0.25">
      <c r="A10" s="221"/>
      <c r="B10" s="192" t="s">
        <v>3074</v>
      </c>
      <c r="C10" s="223" t="s">
        <v>3076</v>
      </c>
      <c r="D10" s="161" t="s">
        <v>422</v>
      </c>
      <c r="E10" s="161"/>
      <c r="F10" s="187"/>
      <c r="G10" s="190">
        <f>E10*F10</f>
        <v>0</v>
      </c>
    </row>
    <row r="11" spans="1:8" x14ac:dyDescent="0.25">
      <c r="A11" s="221"/>
      <c r="B11" s="192"/>
      <c r="C11" s="224"/>
      <c r="D11" s="17"/>
      <c r="E11" s="17"/>
      <c r="F11" s="191"/>
      <c r="G11" s="190"/>
    </row>
    <row r="12" spans="1:8" x14ac:dyDescent="0.25">
      <c r="A12" s="192"/>
      <c r="B12" s="192"/>
      <c r="C12" s="157"/>
      <c r="D12" s="17"/>
      <c r="E12" s="17"/>
      <c r="F12" s="191"/>
      <c r="G12" s="190"/>
      <c r="H12" s="323" t="s">
        <v>5421</v>
      </c>
    </row>
    <row r="13" spans="1:8" x14ac:dyDescent="0.25">
      <c r="A13" s="64"/>
      <c r="B13" s="64"/>
      <c r="C13" s="60"/>
      <c r="D13" s="17"/>
      <c r="E13" s="17"/>
      <c r="F13" s="191"/>
      <c r="G13" s="190"/>
    </row>
    <row r="14" spans="1:8" x14ac:dyDescent="0.25">
      <c r="A14" s="168" t="s">
        <v>34</v>
      </c>
      <c r="B14" s="168"/>
      <c r="C14" s="168"/>
      <c r="D14" s="179"/>
      <c r="E14" s="185"/>
      <c r="F14" s="198"/>
      <c r="G14" s="174">
        <f>SUM(G5:G13)</f>
        <v>0</v>
      </c>
    </row>
    <row r="1048290" spans="4:4" x14ac:dyDescent="0.25">
      <c r="D1048290"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3CA01-665B-4A58-8942-3C88791F0438}">
  <dimension ref="A1:I1048353"/>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3077</v>
      </c>
      <c r="B1" s="40"/>
      <c r="C1" s="40"/>
      <c r="D1" s="40"/>
      <c r="E1" s="774" t="s">
        <v>3078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89"/>
    </row>
    <row r="4" spans="1:9" x14ac:dyDescent="0.25">
      <c r="A4" s="192"/>
      <c r="B4" s="192"/>
      <c r="C4" s="193"/>
      <c r="D4" s="64"/>
      <c r="E4" s="17"/>
      <c r="F4" s="17"/>
      <c r="G4" s="15"/>
      <c r="H4" s="190"/>
    </row>
    <row r="5" spans="1:9" x14ac:dyDescent="0.25">
      <c r="A5" s="192" t="s">
        <v>3079</v>
      </c>
      <c r="B5" s="192"/>
      <c r="C5" s="193"/>
      <c r="D5" s="150" t="s">
        <v>3080</v>
      </c>
      <c r="E5" s="161" t="s">
        <v>425</v>
      </c>
      <c r="F5" s="17" t="s">
        <v>4222</v>
      </c>
      <c r="G5" s="17" t="s">
        <v>818</v>
      </c>
      <c r="H5" s="190"/>
    </row>
    <row r="6" spans="1:9" x14ac:dyDescent="0.25">
      <c r="A6" s="192" t="s">
        <v>3081</v>
      </c>
      <c r="B6" s="192"/>
      <c r="C6" s="193"/>
      <c r="D6" s="150" t="s">
        <v>3082</v>
      </c>
      <c r="E6" s="212"/>
      <c r="F6" s="17"/>
      <c r="G6" s="17"/>
      <c r="H6" s="190"/>
    </row>
    <row r="7" spans="1:9" x14ac:dyDescent="0.25">
      <c r="A7" s="192"/>
      <c r="B7" s="192" t="s">
        <v>3085</v>
      </c>
      <c r="C7" s="193"/>
      <c r="D7" s="64" t="s">
        <v>3083</v>
      </c>
      <c r="E7" s="161" t="s">
        <v>33</v>
      </c>
      <c r="F7" s="17" t="s">
        <v>4220</v>
      </c>
      <c r="G7" s="17" t="s">
        <v>4221</v>
      </c>
      <c r="H7" s="190"/>
    </row>
    <row r="8" spans="1:9" x14ac:dyDescent="0.25">
      <c r="A8" s="192"/>
      <c r="B8" s="192" t="s">
        <v>3086</v>
      </c>
      <c r="C8" s="193"/>
      <c r="D8" s="64" t="s">
        <v>3084</v>
      </c>
      <c r="E8" s="161" t="s">
        <v>33</v>
      </c>
      <c r="F8" s="17" t="s">
        <v>4220</v>
      </c>
      <c r="G8" s="17" t="s">
        <v>4221</v>
      </c>
      <c r="H8" s="190"/>
    </row>
    <row r="9" spans="1:9" ht="26.4" x14ac:dyDescent="0.25">
      <c r="A9" s="192" t="s">
        <v>3087</v>
      </c>
      <c r="B9" s="192"/>
      <c r="C9" s="193"/>
      <c r="D9" s="284" t="s">
        <v>5083</v>
      </c>
      <c r="E9" s="161" t="s">
        <v>33</v>
      </c>
      <c r="F9" s="17" t="s">
        <v>4220</v>
      </c>
      <c r="G9" s="17" t="s">
        <v>4221</v>
      </c>
      <c r="H9" s="190"/>
      <c r="I9" s="307" t="s">
        <v>5398</v>
      </c>
    </row>
    <row r="10" spans="1:9" ht="39.6" x14ac:dyDescent="0.25">
      <c r="A10" s="192" t="s">
        <v>3088</v>
      </c>
      <c r="B10" s="192"/>
      <c r="C10" s="193"/>
      <c r="D10" s="284" t="s">
        <v>5084</v>
      </c>
      <c r="E10" s="161" t="s">
        <v>429</v>
      </c>
      <c r="F10" s="161"/>
      <c r="G10" s="187"/>
      <c r="H10" s="190">
        <f>F10*G10</f>
        <v>0</v>
      </c>
      <c r="I10" s="307" t="s">
        <v>5398</v>
      </c>
    </row>
    <row r="11" spans="1:9" ht="52.8" x14ac:dyDescent="0.25">
      <c r="A11" s="192" t="s">
        <v>3089</v>
      </c>
      <c r="B11" s="192"/>
      <c r="C11" s="193"/>
      <c r="D11" s="284" t="s">
        <v>5085</v>
      </c>
      <c r="E11" s="17"/>
      <c r="F11" s="17"/>
      <c r="G11" s="191"/>
      <c r="H11" s="190"/>
      <c r="I11" s="307" t="s">
        <v>5398</v>
      </c>
    </row>
    <row r="12" spans="1:9" x14ac:dyDescent="0.25">
      <c r="A12" s="192"/>
      <c r="B12" s="192" t="s">
        <v>3090</v>
      </c>
      <c r="C12" s="193"/>
      <c r="D12" s="64" t="s">
        <v>3092</v>
      </c>
      <c r="E12" s="17"/>
      <c r="F12" s="17"/>
      <c r="G12" s="191"/>
      <c r="H12" s="190"/>
    </row>
    <row r="13" spans="1:9" x14ac:dyDescent="0.25">
      <c r="A13" s="192"/>
      <c r="B13" s="192"/>
      <c r="C13" s="193" t="s">
        <v>37</v>
      </c>
      <c r="D13" s="64" t="s">
        <v>4387</v>
      </c>
      <c r="E13" s="161" t="s">
        <v>136</v>
      </c>
      <c r="F13" s="161"/>
      <c r="G13" s="187"/>
      <c r="H13" s="190">
        <f>F13*G13</f>
        <v>0</v>
      </c>
    </row>
    <row r="14" spans="1:9" x14ac:dyDescent="0.25">
      <c r="A14" s="192"/>
      <c r="B14" s="192"/>
      <c r="C14" s="193" t="s">
        <v>39</v>
      </c>
      <c r="D14" s="64" t="s">
        <v>4388</v>
      </c>
      <c r="E14" s="161" t="s">
        <v>136</v>
      </c>
      <c r="F14" s="161"/>
      <c r="G14" s="187"/>
      <c r="H14" s="190">
        <f>F14*G14</f>
        <v>0</v>
      </c>
    </row>
    <row r="15" spans="1:9" x14ac:dyDescent="0.25">
      <c r="A15" s="192"/>
      <c r="B15" s="192"/>
      <c r="C15" s="193" t="s">
        <v>59</v>
      </c>
      <c r="D15" s="64" t="s">
        <v>4389</v>
      </c>
      <c r="E15" s="161" t="s">
        <v>136</v>
      </c>
      <c r="F15" s="161"/>
      <c r="G15" s="187"/>
      <c r="H15" s="190">
        <f>F15*G15</f>
        <v>0</v>
      </c>
    </row>
    <row r="16" spans="1:9" x14ac:dyDescent="0.25">
      <c r="A16" s="192"/>
      <c r="B16" s="192" t="s">
        <v>3091</v>
      </c>
      <c r="C16" s="193"/>
      <c r="D16" s="64" t="s">
        <v>3093</v>
      </c>
      <c r="E16" s="161"/>
      <c r="F16" s="161"/>
      <c r="G16" s="187"/>
      <c r="H16" s="190"/>
    </row>
    <row r="17" spans="1:9" x14ac:dyDescent="0.25">
      <c r="A17" s="192"/>
      <c r="B17" s="192"/>
      <c r="C17" s="193" t="s">
        <v>37</v>
      </c>
      <c r="D17" s="64" t="s">
        <v>4390</v>
      </c>
      <c r="E17" s="161" t="s">
        <v>136</v>
      </c>
      <c r="F17" s="161"/>
      <c r="G17" s="187"/>
      <c r="H17" s="190">
        <f>F17*G17</f>
        <v>0</v>
      </c>
    </row>
    <row r="18" spans="1:9" x14ac:dyDescent="0.25">
      <c r="A18" s="192"/>
      <c r="B18" s="192"/>
      <c r="C18" s="193" t="s">
        <v>39</v>
      </c>
      <c r="D18" s="64" t="s">
        <v>4388</v>
      </c>
      <c r="E18" s="161" t="s">
        <v>136</v>
      </c>
      <c r="F18" s="161"/>
      <c r="G18" s="187"/>
      <c r="H18" s="190">
        <f>F18*G18</f>
        <v>0</v>
      </c>
    </row>
    <row r="19" spans="1:9" x14ac:dyDescent="0.25">
      <c r="A19" s="192"/>
      <c r="B19" s="192"/>
      <c r="C19" s="193" t="s">
        <v>59</v>
      </c>
      <c r="D19" s="64" t="s">
        <v>4391</v>
      </c>
      <c r="E19" s="161" t="s">
        <v>136</v>
      </c>
      <c r="F19" s="161"/>
      <c r="G19" s="187"/>
      <c r="H19" s="190">
        <f>F19*G19</f>
        <v>0</v>
      </c>
    </row>
    <row r="20" spans="1:9" ht="39.6" x14ac:dyDescent="0.25">
      <c r="A20" s="192" t="s">
        <v>3094</v>
      </c>
      <c r="B20" s="192"/>
      <c r="C20" s="193"/>
      <c r="D20" s="150" t="s">
        <v>3095</v>
      </c>
      <c r="E20" s="17"/>
      <c r="F20" s="17"/>
      <c r="G20" s="191"/>
      <c r="H20" s="190"/>
    </row>
    <row r="21" spans="1:9" ht="26.4" x14ac:dyDescent="0.25">
      <c r="A21" s="192"/>
      <c r="B21" s="192" t="s">
        <v>3096</v>
      </c>
      <c r="C21" s="193"/>
      <c r="D21" s="283" t="s">
        <v>5086</v>
      </c>
      <c r="E21" s="161" t="s">
        <v>136</v>
      </c>
      <c r="F21" s="161"/>
      <c r="G21" s="187"/>
      <c r="H21" s="190">
        <f>F21*G21</f>
        <v>0</v>
      </c>
      <c r="I21" s="307" t="s">
        <v>5398</v>
      </c>
    </row>
    <row r="22" spans="1:9" ht="26.4" x14ac:dyDescent="0.25">
      <c r="A22" s="192"/>
      <c r="B22" s="192" t="s">
        <v>3097</v>
      </c>
      <c r="C22" s="193"/>
      <c r="D22" s="283" t="s">
        <v>5087</v>
      </c>
      <c r="E22" s="161" t="s">
        <v>136</v>
      </c>
      <c r="F22" s="161"/>
      <c r="G22" s="187"/>
      <c r="H22" s="190">
        <f>F22*G22</f>
        <v>0</v>
      </c>
      <c r="I22" s="307" t="s">
        <v>5398</v>
      </c>
    </row>
    <row r="23" spans="1:9" ht="26.4" x14ac:dyDescent="0.25">
      <c r="A23" s="192"/>
      <c r="B23" s="192" t="s">
        <v>3098</v>
      </c>
      <c r="C23" s="193"/>
      <c r="D23" s="283" t="s">
        <v>5088</v>
      </c>
      <c r="E23" s="161" t="s">
        <v>136</v>
      </c>
      <c r="F23" s="161"/>
      <c r="G23" s="187"/>
      <c r="H23" s="190">
        <f>F23*G23</f>
        <v>0</v>
      </c>
      <c r="I23" s="307" t="s">
        <v>5398</v>
      </c>
    </row>
    <row r="24" spans="1:9" ht="79.2" x14ac:dyDescent="0.25">
      <c r="A24" s="192" t="s">
        <v>3099</v>
      </c>
      <c r="B24" s="192"/>
      <c r="C24" s="193"/>
      <c r="D24" s="284" t="s">
        <v>5089</v>
      </c>
      <c r="E24" s="17"/>
      <c r="F24" s="17"/>
      <c r="G24" s="191"/>
      <c r="H24" s="190"/>
      <c r="I24" s="307" t="s">
        <v>5398</v>
      </c>
    </row>
    <row r="25" spans="1:9" x14ac:dyDescent="0.25">
      <c r="A25" s="192"/>
      <c r="B25" s="192" t="s">
        <v>3100</v>
      </c>
      <c r="C25" s="193"/>
      <c r="D25" s="64" t="s">
        <v>4390</v>
      </c>
      <c r="E25" s="161" t="s">
        <v>136</v>
      </c>
      <c r="F25" s="161"/>
      <c r="G25" s="187"/>
      <c r="H25" s="190">
        <f>F25*G25</f>
        <v>0</v>
      </c>
    </row>
    <row r="26" spans="1:9" x14ac:dyDescent="0.25">
      <c r="A26" s="192"/>
      <c r="B26" s="192" t="s">
        <v>3101</v>
      </c>
      <c r="C26" s="193"/>
      <c r="D26" s="64" t="s">
        <v>4388</v>
      </c>
      <c r="E26" s="161" t="s">
        <v>136</v>
      </c>
      <c r="F26" s="161"/>
      <c r="G26" s="187"/>
      <c r="H26" s="190">
        <f>F26*G26</f>
        <v>0</v>
      </c>
    </row>
    <row r="27" spans="1:9" x14ac:dyDescent="0.25">
      <c r="A27" s="192"/>
      <c r="B27" s="192" t="s">
        <v>3102</v>
      </c>
      <c r="C27" s="193"/>
      <c r="D27" s="64" t="s">
        <v>4391</v>
      </c>
      <c r="E27" s="161" t="s">
        <v>136</v>
      </c>
      <c r="F27" s="161"/>
      <c r="G27" s="187"/>
      <c r="H27" s="190">
        <f>F27*G27</f>
        <v>0</v>
      </c>
    </row>
    <row r="28" spans="1:9" ht="26.4" x14ac:dyDescent="0.25">
      <c r="A28" s="192" t="s">
        <v>3103</v>
      </c>
      <c r="B28" s="192"/>
      <c r="C28" s="193"/>
      <c r="D28" s="150" t="s">
        <v>3104</v>
      </c>
      <c r="E28" s="161" t="s">
        <v>425</v>
      </c>
      <c r="F28" s="17" t="s">
        <v>4222</v>
      </c>
      <c r="G28" s="17" t="s">
        <v>818</v>
      </c>
      <c r="H28" s="190"/>
    </row>
    <row r="29" spans="1:9" ht="26.4" x14ac:dyDescent="0.25">
      <c r="A29" s="192" t="s">
        <v>3105</v>
      </c>
      <c r="B29" s="192"/>
      <c r="C29" s="193"/>
      <c r="D29" s="150" t="s">
        <v>3106</v>
      </c>
      <c r="E29" s="161" t="s">
        <v>425</v>
      </c>
      <c r="F29" s="17" t="s">
        <v>4222</v>
      </c>
      <c r="G29" s="17" t="s">
        <v>818</v>
      </c>
      <c r="H29" s="190"/>
    </row>
    <row r="30" spans="1:9" ht="26.4" x14ac:dyDescent="0.25">
      <c r="A30" s="192" t="s">
        <v>3107</v>
      </c>
      <c r="B30" s="192"/>
      <c r="C30" s="193"/>
      <c r="D30" s="150" t="s">
        <v>3108</v>
      </c>
      <c r="E30" s="161" t="s">
        <v>33</v>
      </c>
      <c r="F30" s="17" t="s">
        <v>4220</v>
      </c>
      <c r="G30" s="17" t="s">
        <v>4221</v>
      </c>
      <c r="H30" s="190"/>
    </row>
    <row r="31" spans="1:9" ht="39.6" x14ac:dyDescent="0.25">
      <c r="A31" s="192" t="s">
        <v>3109</v>
      </c>
      <c r="B31" s="192"/>
      <c r="C31" s="193"/>
      <c r="D31" s="284" t="s">
        <v>5090</v>
      </c>
      <c r="E31" s="161" t="s">
        <v>136</v>
      </c>
      <c r="F31" s="161"/>
      <c r="G31" s="187"/>
      <c r="H31" s="190">
        <f>F31*G31</f>
        <v>0</v>
      </c>
      <c r="I31" s="307" t="s">
        <v>5398</v>
      </c>
    </row>
    <row r="32" spans="1:9" ht="26.4" x14ac:dyDescent="0.25">
      <c r="A32" s="192" t="s">
        <v>3110</v>
      </c>
      <c r="B32" s="192"/>
      <c r="C32" s="193"/>
      <c r="D32" s="284" t="s">
        <v>5091</v>
      </c>
      <c r="E32" s="161" t="s">
        <v>136</v>
      </c>
      <c r="F32" s="161"/>
      <c r="G32" s="187"/>
      <c r="H32" s="190">
        <f>F32*G32</f>
        <v>0</v>
      </c>
      <c r="I32" s="307" t="s">
        <v>5398</v>
      </c>
    </row>
    <row r="33" spans="1:9" ht="26.4" x14ac:dyDescent="0.25">
      <c r="A33" s="192" t="s">
        <v>3111</v>
      </c>
      <c r="B33" s="192"/>
      <c r="C33" s="193"/>
      <c r="D33" s="150" t="s">
        <v>5092</v>
      </c>
      <c r="E33" s="17"/>
      <c r="F33" s="17"/>
      <c r="G33" s="191"/>
      <c r="H33" s="190"/>
    </row>
    <row r="34" spans="1:9" x14ac:dyDescent="0.25">
      <c r="A34" s="192"/>
      <c r="B34" s="192" t="s">
        <v>3112</v>
      </c>
      <c r="C34" s="193"/>
      <c r="D34" s="283" t="s">
        <v>5093</v>
      </c>
      <c r="E34" s="161" t="s">
        <v>136</v>
      </c>
      <c r="F34" s="161"/>
      <c r="G34" s="187"/>
      <c r="H34" s="190">
        <f>F34*G34</f>
        <v>0</v>
      </c>
      <c r="I34" s="307" t="s">
        <v>5398</v>
      </c>
    </row>
    <row r="35" spans="1:9" ht="26.4" x14ac:dyDescent="0.25">
      <c r="A35" s="192"/>
      <c r="B35" s="192" t="s">
        <v>3113</v>
      </c>
      <c r="C35" s="193"/>
      <c r="D35" s="283" t="s">
        <v>5094</v>
      </c>
      <c r="E35" s="161" t="s">
        <v>136</v>
      </c>
      <c r="F35" s="161"/>
      <c r="G35" s="187"/>
      <c r="H35" s="190">
        <f>F35*G35</f>
        <v>0</v>
      </c>
      <c r="I35" s="307" t="s">
        <v>5398</v>
      </c>
    </row>
    <row r="36" spans="1:9" ht="26.4" x14ac:dyDescent="0.25">
      <c r="A36" s="192" t="s">
        <v>3114</v>
      </c>
      <c r="B36" s="192"/>
      <c r="C36" s="193"/>
      <c r="D36" s="284" t="s">
        <v>5095</v>
      </c>
      <c r="E36" s="161" t="s">
        <v>429</v>
      </c>
      <c r="F36" s="161"/>
      <c r="G36" s="187"/>
      <c r="H36" s="190">
        <f>F36*G36</f>
        <v>0</v>
      </c>
      <c r="I36" s="307" t="s">
        <v>5398</v>
      </c>
    </row>
    <row r="37" spans="1:9" x14ac:dyDescent="0.25">
      <c r="A37" s="192" t="s">
        <v>3115</v>
      </c>
      <c r="B37" s="192"/>
      <c r="C37" s="193"/>
      <c r="D37" s="284" t="s">
        <v>3116</v>
      </c>
      <c r="E37" s="17"/>
      <c r="F37" s="17"/>
      <c r="G37" s="191"/>
      <c r="H37" s="190"/>
    </row>
    <row r="38" spans="1:9" x14ac:dyDescent="0.25">
      <c r="A38" s="192"/>
      <c r="B38" s="192" t="s">
        <v>3117</v>
      </c>
      <c r="C38" s="193"/>
      <c r="D38" s="283" t="s">
        <v>5096</v>
      </c>
      <c r="E38" s="161" t="s">
        <v>133</v>
      </c>
      <c r="F38" s="161"/>
      <c r="G38" s="187"/>
      <c r="H38" s="190">
        <f>F38*G38</f>
        <v>0</v>
      </c>
      <c r="I38" s="307" t="s">
        <v>5398</v>
      </c>
    </row>
    <row r="39" spans="1:9" x14ac:dyDescent="0.25">
      <c r="A39" s="192"/>
      <c r="B39" s="192" t="s">
        <v>3118</v>
      </c>
      <c r="C39" s="193"/>
      <c r="D39" s="283" t="s">
        <v>5097</v>
      </c>
      <c r="E39" s="161" t="s">
        <v>133</v>
      </c>
      <c r="F39" s="161"/>
      <c r="G39" s="187"/>
      <c r="H39" s="190">
        <f>F39*G39</f>
        <v>0</v>
      </c>
      <c r="I39" s="307" t="s">
        <v>5398</v>
      </c>
    </row>
    <row r="40" spans="1:9" ht="39.6" x14ac:dyDescent="0.25">
      <c r="A40" s="192" t="s">
        <v>3119</v>
      </c>
      <c r="B40" s="192"/>
      <c r="C40" s="193"/>
      <c r="D40" s="284" t="s">
        <v>5098</v>
      </c>
      <c r="E40" s="161" t="s">
        <v>124</v>
      </c>
      <c r="F40" s="161"/>
      <c r="G40" s="187"/>
      <c r="H40" s="190">
        <f>F40*G40</f>
        <v>0</v>
      </c>
    </row>
    <row r="41" spans="1:9" ht="26.4" x14ac:dyDescent="0.25">
      <c r="A41" s="192" t="s">
        <v>3120</v>
      </c>
      <c r="B41" s="192"/>
      <c r="C41" s="193"/>
      <c r="D41" s="150" t="s">
        <v>3121</v>
      </c>
      <c r="E41" s="161" t="s">
        <v>124</v>
      </c>
      <c r="F41" s="161"/>
      <c r="G41" s="187"/>
      <c r="H41" s="190">
        <f>F41*G41</f>
        <v>0</v>
      </c>
    </row>
    <row r="42" spans="1:9" ht="26.4" x14ac:dyDescent="0.25">
      <c r="A42" s="192" t="s">
        <v>3122</v>
      </c>
      <c r="B42" s="192"/>
      <c r="C42" s="193"/>
      <c r="D42" s="284" t="s">
        <v>5099</v>
      </c>
      <c r="E42" s="161" t="s">
        <v>136</v>
      </c>
      <c r="F42" s="161"/>
      <c r="G42" s="187"/>
      <c r="H42" s="190">
        <f>F42*G42</f>
        <v>0</v>
      </c>
      <c r="I42" s="307" t="s">
        <v>5398</v>
      </c>
    </row>
    <row r="43" spans="1:9" ht="52.8" x14ac:dyDescent="0.25">
      <c r="A43" s="192" t="s">
        <v>3123</v>
      </c>
      <c r="B43" s="192"/>
      <c r="C43" s="193"/>
      <c r="D43" s="284" t="s">
        <v>5100</v>
      </c>
      <c r="E43" s="17"/>
      <c r="F43" s="17"/>
      <c r="G43" s="191"/>
      <c r="H43" s="190"/>
    </row>
    <row r="44" spans="1:9" x14ac:dyDescent="0.25">
      <c r="A44" s="192"/>
      <c r="B44" s="192" t="s">
        <v>3124</v>
      </c>
      <c r="C44" s="193"/>
      <c r="D44" s="64" t="s">
        <v>4390</v>
      </c>
      <c r="E44" s="161" t="s">
        <v>136</v>
      </c>
      <c r="F44" s="161"/>
      <c r="G44" s="187"/>
      <c r="H44" s="190">
        <f>F44*G44</f>
        <v>0</v>
      </c>
    </row>
    <row r="45" spans="1:9" x14ac:dyDescent="0.25">
      <c r="A45" s="192"/>
      <c r="B45" s="192" t="s">
        <v>3125</v>
      </c>
      <c r="C45" s="193"/>
      <c r="D45" s="64" t="s">
        <v>4388</v>
      </c>
      <c r="E45" s="161" t="s">
        <v>136</v>
      </c>
      <c r="F45" s="161"/>
      <c r="G45" s="187"/>
      <c r="H45" s="190">
        <f>F45*G45</f>
        <v>0</v>
      </c>
    </row>
    <row r="46" spans="1:9" x14ac:dyDescent="0.25">
      <c r="A46" s="192"/>
      <c r="B46" s="192" t="s">
        <v>3126</v>
      </c>
      <c r="C46" s="193"/>
      <c r="D46" s="64" t="s">
        <v>4391</v>
      </c>
      <c r="E46" s="161" t="s">
        <v>136</v>
      </c>
      <c r="F46" s="161"/>
      <c r="G46" s="187"/>
      <c r="H46" s="190">
        <f>F46*G46</f>
        <v>0</v>
      </c>
    </row>
    <row r="47" spans="1:9" ht="39.6" x14ac:dyDescent="0.25">
      <c r="A47" s="192" t="s">
        <v>3127</v>
      </c>
      <c r="B47" s="192"/>
      <c r="C47" s="193"/>
      <c r="D47" s="284" t="s">
        <v>5101</v>
      </c>
      <c r="E47" s="17"/>
      <c r="F47" s="17"/>
      <c r="G47" s="191"/>
      <c r="H47" s="190"/>
      <c r="I47" s="307" t="s">
        <v>5398</v>
      </c>
    </row>
    <row r="48" spans="1:9" x14ac:dyDescent="0.25">
      <c r="A48" s="192"/>
      <c r="B48" s="192" t="s">
        <v>3128</v>
      </c>
      <c r="C48" s="193"/>
      <c r="D48" s="64" t="s">
        <v>4392</v>
      </c>
      <c r="E48" s="161" t="s">
        <v>136</v>
      </c>
      <c r="F48" s="161"/>
      <c r="G48" s="187"/>
      <c r="H48" s="190">
        <f>F48*G48</f>
        <v>0</v>
      </c>
    </row>
    <row r="49" spans="1:9" x14ac:dyDescent="0.25">
      <c r="A49" s="192"/>
      <c r="B49" s="192" t="s">
        <v>3129</v>
      </c>
      <c r="C49" s="193"/>
      <c r="D49" s="64" t="s">
        <v>4393</v>
      </c>
      <c r="E49" s="161" t="s">
        <v>136</v>
      </c>
      <c r="F49" s="161"/>
      <c r="G49" s="187"/>
      <c r="H49" s="190">
        <f>F49*G49</f>
        <v>0</v>
      </c>
    </row>
    <row r="50" spans="1:9" x14ac:dyDescent="0.25">
      <c r="A50" s="192"/>
      <c r="B50" s="192" t="s">
        <v>3130</v>
      </c>
      <c r="C50" s="193"/>
      <c r="D50" s="64" t="s">
        <v>4394</v>
      </c>
      <c r="E50" s="161" t="s">
        <v>136</v>
      </c>
      <c r="F50" s="161"/>
      <c r="G50" s="187"/>
      <c r="H50" s="190">
        <f>F50*G50</f>
        <v>0</v>
      </c>
    </row>
    <row r="51" spans="1:9" ht="52.8" x14ac:dyDescent="0.25">
      <c r="A51" s="192" t="s">
        <v>3131</v>
      </c>
      <c r="B51" s="192"/>
      <c r="C51" s="193"/>
      <c r="D51" s="150" t="s">
        <v>3132</v>
      </c>
      <c r="E51" s="161" t="s">
        <v>425</v>
      </c>
      <c r="F51" s="17" t="s">
        <v>4222</v>
      </c>
      <c r="G51" s="17" t="s">
        <v>818</v>
      </c>
      <c r="H51" s="190"/>
    </row>
    <row r="52" spans="1:9" ht="39.6" x14ac:dyDescent="0.25">
      <c r="A52" s="192" t="s">
        <v>3133</v>
      </c>
      <c r="B52" s="192"/>
      <c r="C52" s="193"/>
      <c r="D52" s="284" t="s">
        <v>5102</v>
      </c>
      <c r="E52" s="161" t="s">
        <v>136</v>
      </c>
      <c r="F52" s="161"/>
      <c r="G52" s="187"/>
      <c r="H52" s="190">
        <f>F52*G52</f>
        <v>0</v>
      </c>
      <c r="I52" s="307" t="s">
        <v>5398</v>
      </c>
    </row>
    <row r="53" spans="1:9" ht="26.4" x14ac:dyDescent="0.25">
      <c r="A53" s="192" t="s">
        <v>3134</v>
      </c>
      <c r="B53" s="192"/>
      <c r="C53" s="193"/>
      <c r="D53" s="284" t="s">
        <v>5103</v>
      </c>
      <c r="E53" s="161" t="s">
        <v>429</v>
      </c>
      <c r="F53" s="161"/>
      <c r="G53" s="187"/>
      <c r="H53" s="190">
        <f>F53*G53</f>
        <v>0</v>
      </c>
      <c r="I53" s="307" t="s">
        <v>5398</v>
      </c>
    </row>
    <row r="54" spans="1:9" ht="26.4" x14ac:dyDescent="0.25">
      <c r="A54" s="192" t="s">
        <v>3135</v>
      </c>
      <c r="B54" s="192"/>
      <c r="C54" s="193"/>
      <c r="D54" s="284" t="s">
        <v>5104</v>
      </c>
      <c r="E54" s="161" t="s">
        <v>429</v>
      </c>
      <c r="F54" s="161"/>
      <c r="G54" s="187"/>
      <c r="H54" s="190">
        <f>F54*G54</f>
        <v>0</v>
      </c>
      <c r="I54" s="307" t="s">
        <v>5398</v>
      </c>
    </row>
    <row r="55" spans="1:9" ht="26.4" x14ac:dyDescent="0.25">
      <c r="A55" s="192" t="s">
        <v>3136</v>
      </c>
      <c r="B55" s="192"/>
      <c r="C55" s="193"/>
      <c r="D55" s="284" t="s">
        <v>3137</v>
      </c>
      <c r="E55" s="161" t="s">
        <v>33</v>
      </c>
      <c r="F55" s="17" t="s">
        <v>4220</v>
      </c>
      <c r="G55" s="17" t="s">
        <v>818</v>
      </c>
      <c r="H55" s="190"/>
    </row>
    <row r="56" spans="1:9" ht="39.6" x14ac:dyDescent="0.25">
      <c r="A56" s="192" t="s">
        <v>3138</v>
      </c>
      <c r="B56" s="192"/>
      <c r="C56" s="193"/>
      <c r="D56" s="284" t="s">
        <v>5105</v>
      </c>
      <c r="E56" s="161" t="s">
        <v>429</v>
      </c>
      <c r="F56" s="161"/>
      <c r="G56" s="187"/>
      <c r="H56" s="190">
        <f>F56*G56</f>
        <v>0</v>
      </c>
      <c r="I56" s="307" t="s">
        <v>5398</v>
      </c>
    </row>
    <row r="57" spans="1:9" x14ac:dyDescent="0.25">
      <c r="A57" s="192" t="s">
        <v>3139</v>
      </c>
      <c r="B57" s="192"/>
      <c r="C57" s="193"/>
      <c r="D57" s="150" t="s">
        <v>3140</v>
      </c>
      <c r="E57" s="161" t="s">
        <v>33</v>
      </c>
      <c r="F57" s="17" t="s">
        <v>4220</v>
      </c>
      <c r="G57" s="17" t="s">
        <v>4221</v>
      </c>
      <c r="H57" s="190"/>
    </row>
    <row r="58" spans="1:9" ht="26.4" x14ac:dyDescent="0.25">
      <c r="A58" s="192" t="s">
        <v>3141</v>
      </c>
      <c r="B58" s="192"/>
      <c r="C58" s="193"/>
      <c r="D58" s="150" t="s">
        <v>3142</v>
      </c>
      <c r="E58" s="161" t="s">
        <v>429</v>
      </c>
      <c r="F58" s="161"/>
      <c r="G58" s="187"/>
      <c r="H58" s="190">
        <f>F58*G58</f>
        <v>0</v>
      </c>
    </row>
    <row r="59" spans="1:9" x14ac:dyDescent="0.25">
      <c r="A59" s="192" t="s">
        <v>3143</v>
      </c>
      <c r="B59" s="192"/>
      <c r="C59" s="193"/>
      <c r="D59" s="284" t="s">
        <v>5106</v>
      </c>
      <c r="E59" s="17"/>
      <c r="F59" s="17"/>
      <c r="G59" s="191"/>
      <c r="H59" s="190"/>
      <c r="I59" s="307" t="s">
        <v>5398</v>
      </c>
    </row>
    <row r="60" spans="1:9" x14ac:dyDescent="0.25">
      <c r="A60" s="192"/>
      <c r="B60" s="192" t="s">
        <v>3144</v>
      </c>
      <c r="C60" s="193"/>
      <c r="D60" s="64" t="s">
        <v>3146</v>
      </c>
      <c r="E60" s="161" t="s">
        <v>136</v>
      </c>
      <c r="F60" s="161"/>
      <c r="G60" s="187"/>
      <c r="H60" s="190">
        <f>F60*G60</f>
        <v>0</v>
      </c>
    </row>
    <row r="61" spans="1:9" x14ac:dyDescent="0.25">
      <c r="A61" s="192"/>
      <c r="B61" s="192" t="s">
        <v>3145</v>
      </c>
      <c r="C61" s="193"/>
      <c r="D61" s="160" t="s">
        <v>3147</v>
      </c>
      <c r="E61" s="17"/>
      <c r="F61" s="17"/>
      <c r="G61" s="191"/>
      <c r="H61" s="190"/>
    </row>
    <row r="62" spans="1:9" x14ac:dyDescent="0.25">
      <c r="A62" s="192"/>
      <c r="B62" s="192"/>
      <c r="C62" s="193" t="s">
        <v>37</v>
      </c>
      <c r="D62" s="64" t="s">
        <v>3148</v>
      </c>
      <c r="E62" s="161" t="s">
        <v>136</v>
      </c>
      <c r="F62" s="161"/>
      <c r="G62" s="187"/>
      <c r="H62" s="190">
        <f>F62*G62</f>
        <v>0</v>
      </c>
    </row>
    <row r="63" spans="1:9" x14ac:dyDescent="0.25">
      <c r="A63" s="192" t="s">
        <v>3149</v>
      </c>
      <c r="B63" s="192"/>
      <c r="C63" s="193"/>
      <c r="D63" s="150" t="s">
        <v>3150</v>
      </c>
      <c r="E63" s="161" t="s">
        <v>3005</v>
      </c>
      <c r="F63" s="161"/>
      <c r="G63" s="187"/>
      <c r="H63" s="190">
        <f>F63*G63</f>
        <v>0</v>
      </c>
    </row>
    <row r="64" spans="1:9" x14ac:dyDescent="0.25">
      <c r="A64" s="192" t="s">
        <v>3151</v>
      </c>
      <c r="B64" s="192"/>
      <c r="C64" s="193"/>
      <c r="D64" s="150" t="s">
        <v>3152</v>
      </c>
      <c r="E64" s="17"/>
      <c r="F64" s="17"/>
      <c r="G64" s="191"/>
      <c r="H64" s="190"/>
    </row>
    <row r="65" spans="1:9" ht="39.6" x14ac:dyDescent="0.25">
      <c r="A65" s="192"/>
      <c r="B65" s="192" t="s">
        <v>3153</v>
      </c>
      <c r="C65" s="193"/>
      <c r="D65" s="283" t="s">
        <v>5107</v>
      </c>
      <c r="E65" s="161" t="s">
        <v>136</v>
      </c>
      <c r="F65" s="161"/>
      <c r="G65" s="187"/>
      <c r="H65" s="190">
        <f>F65*G65</f>
        <v>0</v>
      </c>
      <c r="I65" s="307" t="s">
        <v>5398</v>
      </c>
    </row>
    <row r="66" spans="1:9" ht="39.6" x14ac:dyDescent="0.25">
      <c r="A66" s="192"/>
      <c r="B66" s="192" t="s">
        <v>3154</v>
      </c>
      <c r="C66" s="193"/>
      <c r="D66" s="283" t="s">
        <v>5108</v>
      </c>
      <c r="E66" s="161" t="s">
        <v>429</v>
      </c>
      <c r="F66" s="161"/>
      <c r="G66" s="187"/>
      <c r="H66" s="190">
        <f>F66*G66</f>
        <v>0</v>
      </c>
      <c r="I66" s="307" t="s">
        <v>5398</v>
      </c>
    </row>
    <row r="67" spans="1:9" ht="26.4" x14ac:dyDescent="0.25">
      <c r="A67" s="192"/>
      <c r="B67" s="192" t="s">
        <v>3155</v>
      </c>
      <c r="C67" s="193"/>
      <c r="D67" s="283" t="s">
        <v>5109</v>
      </c>
      <c r="E67" s="161" t="s">
        <v>136</v>
      </c>
      <c r="F67" s="161"/>
      <c r="G67" s="187"/>
      <c r="H67" s="190">
        <f>F67*G67</f>
        <v>0</v>
      </c>
      <c r="I67" s="307" t="s">
        <v>5398</v>
      </c>
    </row>
    <row r="68" spans="1:9" x14ac:dyDescent="0.25">
      <c r="A68" s="192"/>
      <c r="B68" s="192" t="s">
        <v>3156</v>
      </c>
      <c r="C68" s="193"/>
      <c r="D68" s="283" t="s">
        <v>5110</v>
      </c>
      <c r="E68" s="161" t="s">
        <v>429</v>
      </c>
      <c r="F68" s="161"/>
      <c r="G68" s="187"/>
      <c r="H68" s="190">
        <f>F68*G68</f>
        <v>0</v>
      </c>
      <c r="I68" s="307" t="s">
        <v>5398</v>
      </c>
    </row>
    <row r="69" spans="1:9" x14ac:dyDescent="0.25">
      <c r="A69" s="192" t="s">
        <v>3157</v>
      </c>
      <c r="B69" s="192"/>
      <c r="C69" s="193"/>
      <c r="D69" s="300" t="s">
        <v>3158</v>
      </c>
      <c r="E69" s="17"/>
      <c r="F69" s="17"/>
      <c r="G69" s="191"/>
      <c r="H69" s="190"/>
    </row>
    <row r="70" spans="1:9" x14ac:dyDescent="0.25">
      <c r="A70" s="192"/>
      <c r="B70" s="192" t="s">
        <v>3159</v>
      </c>
      <c r="C70" s="193"/>
      <c r="D70" s="290" t="s">
        <v>5111</v>
      </c>
      <c r="E70" s="17"/>
      <c r="F70" s="17"/>
      <c r="G70" s="191"/>
      <c r="H70" s="190"/>
      <c r="I70" s="307" t="s">
        <v>5398</v>
      </c>
    </row>
    <row r="71" spans="1:9" ht="15.6" x14ac:dyDescent="0.25">
      <c r="A71" s="192"/>
      <c r="B71" s="192"/>
      <c r="C71" s="193" t="s">
        <v>37</v>
      </c>
      <c r="D71" s="283" t="s">
        <v>4395</v>
      </c>
      <c r="E71" s="161" t="s">
        <v>2269</v>
      </c>
      <c r="F71" s="161"/>
      <c r="G71" s="187"/>
      <c r="H71" s="190">
        <f>F71*G71</f>
        <v>0</v>
      </c>
    </row>
    <row r="72" spans="1:9" ht="15.6" x14ac:dyDescent="0.25">
      <c r="A72" s="192"/>
      <c r="B72" s="192"/>
      <c r="C72" s="193" t="s">
        <v>39</v>
      </c>
      <c r="D72" s="283" t="s">
        <v>4396</v>
      </c>
      <c r="E72" s="161" t="s">
        <v>2269</v>
      </c>
      <c r="F72" s="161"/>
      <c r="G72" s="187"/>
      <c r="H72" s="190">
        <f>F72*G72</f>
        <v>0</v>
      </c>
    </row>
    <row r="73" spans="1:9" ht="15.6" x14ac:dyDescent="0.25">
      <c r="A73" s="192"/>
      <c r="B73" s="192" t="s">
        <v>3160</v>
      </c>
      <c r="C73" s="193"/>
      <c r="D73" s="283" t="s">
        <v>5112</v>
      </c>
      <c r="E73" s="161" t="s">
        <v>2269</v>
      </c>
      <c r="F73" s="161"/>
      <c r="G73" s="187"/>
      <c r="H73" s="190">
        <f>F73*G73</f>
        <v>0</v>
      </c>
      <c r="I73" s="307" t="s">
        <v>5398</v>
      </c>
    </row>
    <row r="74" spans="1:9" x14ac:dyDescent="0.25">
      <c r="A74" s="192"/>
      <c r="B74" s="192"/>
      <c r="C74" s="193"/>
      <c r="D74" s="159"/>
      <c r="E74" s="17"/>
      <c r="F74" s="17"/>
      <c r="G74" s="191"/>
      <c r="H74" s="190"/>
    </row>
    <row r="75" spans="1:9" x14ac:dyDescent="0.25">
      <c r="A75" s="192"/>
      <c r="B75" s="192"/>
      <c r="C75" s="193"/>
      <c r="D75" s="157"/>
      <c r="E75" s="17"/>
      <c r="F75" s="17"/>
      <c r="G75" s="190"/>
      <c r="H75" s="190"/>
      <c r="I75" s="323" t="s">
        <v>5421</v>
      </c>
    </row>
    <row r="76" spans="1:9" x14ac:dyDescent="0.25">
      <c r="A76" s="64"/>
      <c r="B76" s="64"/>
      <c r="C76" s="161"/>
      <c r="D76" s="60"/>
      <c r="E76" s="17"/>
      <c r="F76" s="15"/>
      <c r="G76" s="190"/>
      <c r="H76" s="190"/>
    </row>
    <row r="77" spans="1:9" x14ac:dyDescent="0.25">
      <c r="A77" s="168" t="s">
        <v>34</v>
      </c>
      <c r="B77" s="168"/>
      <c r="C77" s="168"/>
      <c r="D77" s="168"/>
      <c r="E77" s="179"/>
      <c r="F77" s="183"/>
      <c r="G77" s="174"/>
      <c r="H77" s="174">
        <f>SUM(H5:H76)</f>
        <v>0</v>
      </c>
    </row>
    <row r="1048353" spans="5:5" x14ac:dyDescent="0.25">
      <c r="E104835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6A145-10E7-43D4-9F0C-ACA983DE61D5}">
  <dimension ref="A1:H1048309"/>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3161</v>
      </c>
      <c r="B1" s="337" t="s">
        <v>3161</v>
      </c>
      <c r="C1" s="40"/>
      <c r="D1" s="774" t="s">
        <v>3162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89"/>
    </row>
    <row r="4" spans="1:8" x14ac:dyDescent="0.25">
      <c r="A4" s="192"/>
      <c r="B4" s="192"/>
      <c r="C4" s="64"/>
      <c r="D4" s="17"/>
      <c r="E4" s="17"/>
      <c r="F4" s="15"/>
      <c r="G4" s="190"/>
    </row>
    <row r="5" spans="1:8" x14ac:dyDescent="0.25">
      <c r="A5" s="192" t="s">
        <v>3163</v>
      </c>
      <c r="B5" s="192"/>
      <c r="C5" s="284" t="s">
        <v>3164</v>
      </c>
      <c r="D5" s="161" t="s">
        <v>33</v>
      </c>
      <c r="E5" s="17" t="s">
        <v>4220</v>
      </c>
      <c r="F5" s="191" t="s">
        <v>4221</v>
      </c>
      <c r="G5" s="190"/>
    </row>
    <row r="6" spans="1:8" ht="26.4" x14ac:dyDescent="0.25">
      <c r="A6" s="192" t="s">
        <v>3165</v>
      </c>
      <c r="B6" s="192"/>
      <c r="C6" s="284" t="s">
        <v>5113</v>
      </c>
      <c r="D6" s="225" t="s">
        <v>33</v>
      </c>
      <c r="E6" s="17" t="s">
        <v>4220</v>
      </c>
      <c r="F6" s="191" t="s">
        <v>4221</v>
      </c>
      <c r="G6" s="190"/>
      <c r="H6" s="307" t="s">
        <v>5398</v>
      </c>
    </row>
    <row r="7" spans="1:8" x14ac:dyDescent="0.25">
      <c r="A7" s="192" t="s">
        <v>3166</v>
      </c>
      <c r="B7" s="192"/>
      <c r="C7" s="284" t="s">
        <v>3167</v>
      </c>
      <c r="D7" s="161" t="s">
        <v>33</v>
      </c>
      <c r="E7" s="17" t="s">
        <v>4220</v>
      </c>
      <c r="F7" s="191" t="s">
        <v>4221</v>
      </c>
      <c r="G7" s="190"/>
    </row>
    <row r="8" spans="1:8" ht="26.4" x14ac:dyDescent="0.25">
      <c r="A8" s="192" t="s">
        <v>3168</v>
      </c>
      <c r="B8" s="192"/>
      <c r="C8" s="284" t="s">
        <v>3169</v>
      </c>
      <c r="D8" s="161" t="s">
        <v>429</v>
      </c>
      <c r="E8" s="161"/>
      <c r="F8" s="187"/>
      <c r="G8" s="190">
        <f>E8*F8</f>
        <v>0</v>
      </c>
    </row>
    <row r="9" spans="1:8" ht="39.6" x14ac:dyDescent="0.25">
      <c r="A9" s="192" t="s">
        <v>3170</v>
      </c>
      <c r="B9" s="192"/>
      <c r="C9" s="284" t="s">
        <v>5114</v>
      </c>
      <c r="D9" s="161" t="s">
        <v>136</v>
      </c>
      <c r="E9" s="161"/>
      <c r="F9" s="187"/>
      <c r="G9" s="190">
        <f>E9*F9</f>
        <v>0</v>
      </c>
      <c r="H9" s="307" t="s">
        <v>5398</v>
      </c>
    </row>
    <row r="10" spans="1:8" ht="26.4" x14ac:dyDescent="0.25">
      <c r="A10" s="192" t="s">
        <v>3171</v>
      </c>
      <c r="B10" s="192"/>
      <c r="C10" s="284" t="s">
        <v>5115</v>
      </c>
      <c r="D10" s="161" t="s">
        <v>136</v>
      </c>
      <c r="E10" s="161"/>
      <c r="F10" s="187"/>
      <c r="G10" s="190">
        <f>E10*F10</f>
        <v>0</v>
      </c>
      <c r="H10" s="307" t="s">
        <v>5398</v>
      </c>
    </row>
    <row r="11" spans="1:8" x14ac:dyDescent="0.25">
      <c r="A11" s="192" t="s">
        <v>3172</v>
      </c>
      <c r="B11" s="192"/>
      <c r="C11" s="150" t="s">
        <v>3173</v>
      </c>
      <c r="D11" s="161" t="s">
        <v>429</v>
      </c>
      <c r="E11" s="161"/>
      <c r="F11" s="187"/>
      <c r="G11" s="190">
        <f>E11*F11</f>
        <v>0</v>
      </c>
    </row>
    <row r="12" spans="1:8" x14ac:dyDescent="0.25">
      <c r="A12" s="192" t="s">
        <v>3174</v>
      </c>
      <c r="B12" s="192"/>
      <c r="C12" s="150" t="s">
        <v>3175</v>
      </c>
      <c r="D12" s="161" t="s">
        <v>136</v>
      </c>
      <c r="E12" s="161"/>
      <c r="F12" s="187"/>
      <c r="G12" s="190">
        <f>E12*F12</f>
        <v>0</v>
      </c>
    </row>
    <row r="13" spans="1:8" x14ac:dyDescent="0.25">
      <c r="A13" s="192" t="s">
        <v>3176</v>
      </c>
      <c r="B13" s="192"/>
      <c r="C13" s="150" t="s">
        <v>3177</v>
      </c>
      <c r="D13" s="17"/>
      <c r="E13" s="17"/>
      <c r="F13" s="191"/>
      <c r="G13" s="190"/>
    </row>
    <row r="14" spans="1:8" x14ac:dyDescent="0.25">
      <c r="A14" s="192"/>
      <c r="B14" s="192" t="s">
        <v>3178</v>
      </c>
      <c r="C14" s="64" t="s">
        <v>3180</v>
      </c>
      <c r="D14" s="225" t="s">
        <v>3182</v>
      </c>
      <c r="E14" s="161"/>
      <c r="F14" s="187"/>
      <c r="G14" s="190">
        <f>E14*F14</f>
        <v>0</v>
      </c>
    </row>
    <row r="15" spans="1:8" x14ac:dyDescent="0.25">
      <c r="A15" s="192"/>
      <c r="B15" s="192" t="s">
        <v>3179</v>
      </c>
      <c r="C15" s="64" t="s">
        <v>3181</v>
      </c>
      <c r="D15" s="225" t="s">
        <v>3182</v>
      </c>
      <c r="E15" s="161"/>
      <c r="F15" s="187"/>
      <c r="G15" s="190">
        <f>E15*F15</f>
        <v>0</v>
      </c>
    </row>
    <row r="16" spans="1:8" x14ac:dyDescent="0.25">
      <c r="A16" s="192" t="s">
        <v>3184</v>
      </c>
      <c r="B16" s="192"/>
      <c r="C16" s="150" t="s">
        <v>3183</v>
      </c>
      <c r="D16" s="17"/>
      <c r="E16" s="17"/>
      <c r="F16" s="191"/>
      <c r="G16" s="190"/>
    </row>
    <row r="17" spans="1:8" x14ac:dyDescent="0.25">
      <c r="A17" s="192"/>
      <c r="B17" s="192" t="s">
        <v>3185</v>
      </c>
      <c r="C17" s="64" t="s">
        <v>3749</v>
      </c>
      <c r="D17" s="225" t="s">
        <v>3188</v>
      </c>
      <c r="E17" s="161"/>
      <c r="F17" s="187"/>
      <c r="G17" s="190">
        <f>E17*F17</f>
        <v>0</v>
      </c>
    </row>
    <row r="18" spans="1:8" x14ac:dyDescent="0.25">
      <c r="A18" s="192"/>
      <c r="B18" s="192" t="s">
        <v>3186</v>
      </c>
      <c r="C18" s="64" t="s">
        <v>3187</v>
      </c>
      <c r="D18" s="225" t="s">
        <v>3188</v>
      </c>
      <c r="E18" s="161"/>
      <c r="F18" s="187"/>
      <c r="G18" s="190">
        <f>E18*F18</f>
        <v>0</v>
      </c>
    </row>
    <row r="19" spans="1:8" ht="26.4" x14ac:dyDescent="0.25">
      <c r="A19" s="192" t="s">
        <v>3189</v>
      </c>
      <c r="B19" s="192"/>
      <c r="C19" s="150" t="s">
        <v>3190</v>
      </c>
      <c r="D19" s="161" t="s">
        <v>429</v>
      </c>
      <c r="E19" s="161"/>
      <c r="F19" s="187"/>
      <c r="G19" s="190">
        <f>E19*F19</f>
        <v>0</v>
      </c>
    </row>
    <row r="20" spans="1:8" x14ac:dyDescent="0.25">
      <c r="A20" s="192" t="s">
        <v>3191</v>
      </c>
      <c r="B20" s="192"/>
      <c r="C20" s="150" t="s">
        <v>3192</v>
      </c>
      <c r="D20" s="17"/>
      <c r="E20" s="17"/>
      <c r="F20" s="191"/>
      <c r="G20" s="190"/>
    </row>
    <row r="21" spans="1:8" ht="26.4" x14ac:dyDescent="0.25">
      <c r="A21" s="192"/>
      <c r="B21" s="192" t="s">
        <v>3193</v>
      </c>
      <c r="C21" s="64" t="s">
        <v>3195</v>
      </c>
      <c r="D21" s="161" t="s">
        <v>33</v>
      </c>
      <c r="E21" s="17" t="s">
        <v>4220</v>
      </c>
      <c r="F21" s="191" t="s">
        <v>4221</v>
      </c>
      <c r="G21" s="190"/>
    </row>
    <row r="22" spans="1:8" x14ac:dyDescent="0.25">
      <c r="A22" s="192"/>
      <c r="B22" s="192" t="s">
        <v>3194</v>
      </c>
      <c r="C22" s="64" t="s">
        <v>3196</v>
      </c>
      <c r="D22" s="161" t="s">
        <v>429</v>
      </c>
      <c r="E22" s="161"/>
      <c r="F22" s="187"/>
      <c r="G22" s="190">
        <f>E22*F22</f>
        <v>0</v>
      </c>
    </row>
    <row r="23" spans="1:8" ht="39.6" x14ac:dyDescent="0.25">
      <c r="A23" s="192" t="s">
        <v>3197</v>
      </c>
      <c r="B23" s="192"/>
      <c r="C23" s="284" t="s">
        <v>5116</v>
      </c>
      <c r="D23" s="161" t="s">
        <v>33</v>
      </c>
      <c r="E23" s="17" t="s">
        <v>4220</v>
      </c>
      <c r="F23" s="191" t="s">
        <v>4221</v>
      </c>
      <c r="G23" s="190"/>
      <c r="H23" s="307" t="s">
        <v>5398</v>
      </c>
    </row>
    <row r="24" spans="1:8" ht="26.4" x14ac:dyDescent="0.25">
      <c r="A24" s="192" t="s">
        <v>3198</v>
      </c>
      <c r="B24" s="192"/>
      <c r="C24" s="150" t="s">
        <v>3199</v>
      </c>
      <c r="D24" s="161" t="s">
        <v>429</v>
      </c>
      <c r="E24" s="161"/>
      <c r="F24" s="187"/>
      <c r="G24" s="190">
        <f t="shared" ref="G24:G29" si="0">E24*F24</f>
        <v>0</v>
      </c>
    </row>
    <row r="25" spans="1:8" ht="26.4" x14ac:dyDescent="0.25">
      <c r="A25" s="192" t="s">
        <v>3200</v>
      </c>
      <c r="B25" s="192"/>
      <c r="C25" s="284" t="s">
        <v>5117</v>
      </c>
      <c r="D25" s="161" t="s">
        <v>429</v>
      </c>
      <c r="E25" s="161"/>
      <c r="F25" s="187"/>
      <c r="G25" s="190">
        <f t="shared" si="0"/>
        <v>0</v>
      </c>
      <c r="H25" s="307" t="s">
        <v>5398</v>
      </c>
    </row>
    <row r="26" spans="1:8" ht="26.4" x14ac:dyDescent="0.25">
      <c r="A26" s="192" t="s">
        <v>3201</v>
      </c>
      <c r="B26" s="192"/>
      <c r="C26" s="150" t="s">
        <v>3202</v>
      </c>
      <c r="D26" s="161" t="s">
        <v>429</v>
      </c>
      <c r="E26" s="161"/>
      <c r="F26" s="187"/>
      <c r="G26" s="190">
        <f t="shared" si="0"/>
        <v>0</v>
      </c>
    </row>
    <row r="27" spans="1:8" x14ac:dyDescent="0.25">
      <c r="A27" s="192" t="s">
        <v>3203</v>
      </c>
      <c r="B27" s="192"/>
      <c r="C27" s="150" t="s">
        <v>3204</v>
      </c>
      <c r="D27" s="161" t="s">
        <v>429</v>
      </c>
      <c r="E27" s="161"/>
      <c r="F27" s="187"/>
      <c r="G27" s="190">
        <f t="shared" si="0"/>
        <v>0</v>
      </c>
    </row>
    <row r="28" spans="1:8" ht="39.6" x14ac:dyDescent="0.25">
      <c r="A28" s="192" t="s">
        <v>3205</v>
      </c>
      <c r="B28" s="192"/>
      <c r="C28" s="284" t="s">
        <v>5118</v>
      </c>
      <c r="D28" s="161" t="s">
        <v>429</v>
      </c>
      <c r="E28" s="161"/>
      <c r="F28" s="187"/>
      <c r="G28" s="190">
        <f t="shared" si="0"/>
        <v>0</v>
      </c>
      <c r="H28" s="307" t="s">
        <v>5398</v>
      </c>
    </row>
    <row r="29" spans="1:8" ht="39.6" x14ac:dyDescent="0.25">
      <c r="A29" s="192" t="s">
        <v>3206</v>
      </c>
      <c r="B29" s="192"/>
      <c r="C29" s="284" t="s">
        <v>5119</v>
      </c>
      <c r="D29" s="161" t="s">
        <v>429</v>
      </c>
      <c r="E29" s="161"/>
      <c r="F29" s="187"/>
      <c r="G29" s="190">
        <f t="shared" si="0"/>
        <v>0</v>
      </c>
      <c r="H29" s="307" t="s">
        <v>5398</v>
      </c>
    </row>
    <row r="30" spans="1:8" x14ac:dyDescent="0.25">
      <c r="A30" s="192"/>
      <c r="B30" s="192"/>
      <c r="C30" s="150"/>
      <c r="D30" s="17"/>
      <c r="E30" s="17"/>
      <c r="F30" s="15"/>
      <c r="G30" s="190"/>
    </row>
    <row r="31" spans="1:8" x14ac:dyDescent="0.25">
      <c r="A31" s="192"/>
      <c r="B31" s="192"/>
      <c r="C31" s="157"/>
      <c r="D31" s="17"/>
      <c r="E31" s="17"/>
      <c r="F31" s="15"/>
      <c r="G31" s="190"/>
      <c r="H31" s="323" t="s">
        <v>5421</v>
      </c>
    </row>
    <row r="32" spans="1:8" x14ac:dyDescent="0.25">
      <c r="A32" s="64"/>
      <c r="B32" s="64"/>
      <c r="C32" s="60"/>
      <c r="D32" s="17"/>
      <c r="E32" s="15"/>
      <c r="F32" s="15"/>
      <c r="G32" s="190"/>
    </row>
    <row r="33" spans="1:7" x14ac:dyDescent="0.25">
      <c r="A33" s="168" t="s">
        <v>34</v>
      </c>
      <c r="B33" s="168"/>
      <c r="C33" s="168"/>
      <c r="D33" s="179"/>
      <c r="E33" s="183"/>
      <c r="F33" s="183"/>
      <c r="G33" s="174">
        <f>SUM(G5:G32)</f>
        <v>0</v>
      </c>
    </row>
    <row r="1048309" spans="4:4" x14ac:dyDescent="0.25">
      <c r="D1048309"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F9279-E792-4025-83C2-852F3E73CE47}">
  <dimension ref="A1:H104835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3207</v>
      </c>
      <c r="B1" s="40"/>
      <c r="C1" s="40"/>
      <c r="D1" s="774" t="s">
        <v>3208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3209</v>
      </c>
      <c r="B5" s="192"/>
      <c r="C5" s="226" t="s">
        <v>3210</v>
      </c>
      <c r="D5" s="17"/>
      <c r="E5" s="17"/>
      <c r="F5" s="17"/>
      <c r="G5" s="190"/>
    </row>
    <row r="6" spans="1:8" x14ac:dyDescent="0.25">
      <c r="A6" s="227"/>
      <c r="B6" s="192" t="s">
        <v>3220</v>
      </c>
      <c r="C6" s="219" t="s">
        <v>3211</v>
      </c>
      <c r="D6" s="161" t="s">
        <v>33</v>
      </c>
      <c r="E6" s="17" t="s">
        <v>4220</v>
      </c>
      <c r="F6" s="17" t="s">
        <v>4221</v>
      </c>
      <c r="G6" s="188"/>
    </row>
    <row r="7" spans="1:8" x14ac:dyDescent="0.25">
      <c r="A7" s="192"/>
      <c r="B7" s="192" t="s">
        <v>3221</v>
      </c>
      <c r="C7" s="64" t="s">
        <v>3212</v>
      </c>
      <c r="D7" s="161" t="s">
        <v>33</v>
      </c>
      <c r="E7" s="17" t="s">
        <v>4220</v>
      </c>
      <c r="F7" s="17" t="s">
        <v>4221</v>
      </c>
      <c r="G7" s="188"/>
    </row>
    <row r="8" spans="1:8" x14ac:dyDescent="0.25">
      <c r="A8" s="192"/>
      <c r="B8" s="192" t="s">
        <v>3222</v>
      </c>
      <c r="C8" s="64" t="s">
        <v>3213</v>
      </c>
      <c r="D8" s="161" t="s">
        <v>33</v>
      </c>
      <c r="E8" s="17" t="s">
        <v>4220</v>
      </c>
      <c r="F8" s="17" t="s">
        <v>4221</v>
      </c>
      <c r="G8" s="188"/>
    </row>
    <row r="9" spans="1:8" x14ac:dyDescent="0.25">
      <c r="A9" s="192"/>
      <c r="B9" s="192" t="s">
        <v>3223</v>
      </c>
      <c r="C9" s="64" t="s">
        <v>3214</v>
      </c>
      <c r="D9" s="161" t="s">
        <v>33</v>
      </c>
      <c r="E9" s="17" t="s">
        <v>4220</v>
      </c>
      <c r="F9" s="17" t="s">
        <v>4221</v>
      </c>
      <c r="G9" s="188"/>
    </row>
    <row r="10" spans="1:8" x14ac:dyDescent="0.25">
      <c r="A10" s="192"/>
      <c r="B10" s="192" t="s">
        <v>3224</v>
      </c>
      <c r="C10" s="64" t="s">
        <v>3215</v>
      </c>
      <c r="D10" s="161" t="s">
        <v>33</v>
      </c>
      <c r="E10" s="17" t="s">
        <v>4220</v>
      </c>
      <c r="F10" s="17" t="s">
        <v>4221</v>
      </c>
      <c r="G10" s="188"/>
    </row>
    <row r="11" spans="1:8" x14ac:dyDescent="0.25">
      <c r="A11" s="192"/>
      <c r="B11" s="192" t="s">
        <v>3225</v>
      </c>
      <c r="C11" s="64" t="s">
        <v>3216</v>
      </c>
      <c r="D11" s="161" t="s">
        <v>33</v>
      </c>
      <c r="E11" s="17" t="s">
        <v>4220</v>
      </c>
      <c r="F11" s="17" t="s">
        <v>4221</v>
      </c>
      <c r="G11" s="188"/>
    </row>
    <row r="12" spans="1:8" x14ac:dyDescent="0.25">
      <c r="A12" s="192"/>
      <c r="B12" s="192" t="s">
        <v>3226</v>
      </c>
      <c r="C12" s="64" t="s">
        <v>3217</v>
      </c>
      <c r="D12" s="161" t="s">
        <v>33</v>
      </c>
      <c r="E12" s="17" t="s">
        <v>4220</v>
      </c>
      <c r="F12" s="17" t="s">
        <v>4221</v>
      </c>
      <c r="G12" s="188"/>
    </row>
    <row r="13" spans="1:8" x14ac:dyDescent="0.25">
      <c r="A13" s="192"/>
      <c r="B13" s="192" t="s">
        <v>3227</v>
      </c>
      <c r="C13" s="64" t="s">
        <v>3218</v>
      </c>
      <c r="D13" s="161" t="s">
        <v>33</v>
      </c>
      <c r="E13" s="17" t="s">
        <v>4220</v>
      </c>
      <c r="F13" s="17" t="s">
        <v>4221</v>
      </c>
      <c r="G13" s="188"/>
    </row>
    <row r="14" spans="1:8" x14ac:dyDescent="0.25">
      <c r="A14" s="192"/>
      <c r="B14" s="192" t="s">
        <v>3228</v>
      </c>
      <c r="C14" s="64" t="s">
        <v>3219</v>
      </c>
      <c r="D14" s="161" t="s">
        <v>33</v>
      </c>
      <c r="E14" s="17" t="s">
        <v>4220</v>
      </c>
      <c r="F14" s="17" t="s">
        <v>4221</v>
      </c>
      <c r="G14" s="188"/>
    </row>
    <row r="15" spans="1:8" ht="26.4" x14ac:dyDescent="0.25">
      <c r="A15" s="192" t="s">
        <v>3229</v>
      </c>
      <c r="B15" s="192"/>
      <c r="C15" s="150" t="s">
        <v>3230</v>
      </c>
      <c r="D15" s="17"/>
      <c r="E15" s="17"/>
      <c r="F15" s="17"/>
      <c r="G15" s="190"/>
    </row>
    <row r="16" spans="1:8" x14ac:dyDescent="0.25">
      <c r="A16" s="192"/>
      <c r="B16" s="192" t="s">
        <v>3231</v>
      </c>
      <c r="C16" s="64" t="s">
        <v>3211</v>
      </c>
      <c r="D16" s="161" t="s">
        <v>429</v>
      </c>
      <c r="E16" s="161"/>
      <c r="F16" s="187"/>
      <c r="G16" s="190">
        <f t="shared" ref="G16:G25" si="0">E16*F16</f>
        <v>0</v>
      </c>
    </row>
    <row r="17" spans="1:7" x14ac:dyDescent="0.25">
      <c r="A17" s="192"/>
      <c r="B17" s="192" t="s">
        <v>3232</v>
      </c>
      <c r="C17" s="64" t="s">
        <v>3212</v>
      </c>
      <c r="D17" s="161" t="s">
        <v>429</v>
      </c>
      <c r="E17" s="161"/>
      <c r="F17" s="187"/>
      <c r="G17" s="190">
        <f t="shared" si="0"/>
        <v>0</v>
      </c>
    </row>
    <row r="18" spans="1:7" x14ac:dyDescent="0.25">
      <c r="A18" s="192"/>
      <c r="B18" s="192" t="s">
        <v>3233</v>
      </c>
      <c r="C18" s="64" t="s">
        <v>3213</v>
      </c>
      <c r="D18" s="161" t="s">
        <v>429</v>
      </c>
      <c r="E18" s="161"/>
      <c r="F18" s="187"/>
      <c r="G18" s="190">
        <f t="shared" si="0"/>
        <v>0</v>
      </c>
    </row>
    <row r="19" spans="1:7" x14ac:dyDescent="0.25">
      <c r="A19" s="192"/>
      <c r="B19" s="192" t="s">
        <v>3234</v>
      </c>
      <c r="C19" s="64" t="s">
        <v>3214</v>
      </c>
      <c r="D19" s="161" t="s">
        <v>429</v>
      </c>
      <c r="E19" s="161"/>
      <c r="F19" s="187"/>
      <c r="G19" s="190">
        <f t="shared" si="0"/>
        <v>0</v>
      </c>
    </row>
    <row r="20" spans="1:7" x14ac:dyDescent="0.25">
      <c r="A20" s="192"/>
      <c r="B20" s="192" t="s">
        <v>3235</v>
      </c>
      <c r="C20" s="64" t="s">
        <v>3215</v>
      </c>
      <c r="D20" s="161" t="s">
        <v>429</v>
      </c>
      <c r="E20" s="161"/>
      <c r="F20" s="187"/>
      <c r="G20" s="190">
        <f t="shared" si="0"/>
        <v>0</v>
      </c>
    </row>
    <row r="21" spans="1:7" x14ac:dyDescent="0.25">
      <c r="A21" s="192"/>
      <c r="B21" s="192" t="s">
        <v>3236</v>
      </c>
      <c r="C21" s="64" t="s">
        <v>3216</v>
      </c>
      <c r="D21" s="161" t="s">
        <v>429</v>
      </c>
      <c r="E21" s="161"/>
      <c r="F21" s="187"/>
      <c r="G21" s="190">
        <f t="shared" si="0"/>
        <v>0</v>
      </c>
    </row>
    <row r="22" spans="1:7" x14ac:dyDescent="0.25">
      <c r="A22" s="192"/>
      <c r="B22" s="192" t="s">
        <v>3237</v>
      </c>
      <c r="C22" s="64" t="s">
        <v>3217</v>
      </c>
      <c r="D22" s="161" t="s">
        <v>429</v>
      </c>
      <c r="E22" s="161"/>
      <c r="F22" s="187"/>
      <c r="G22" s="190">
        <f t="shared" si="0"/>
        <v>0</v>
      </c>
    </row>
    <row r="23" spans="1:7" x14ac:dyDescent="0.25">
      <c r="A23" s="192"/>
      <c r="B23" s="192" t="s">
        <v>3238</v>
      </c>
      <c r="C23" s="64" t="s">
        <v>3218</v>
      </c>
      <c r="D23" s="161" t="s">
        <v>429</v>
      </c>
      <c r="E23" s="161"/>
      <c r="F23" s="187"/>
      <c r="G23" s="190">
        <f t="shared" si="0"/>
        <v>0</v>
      </c>
    </row>
    <row r="24" spans="1:7" x14ac:dyDescent="0.25">
      <c r="A24" s="192"/>
      <c r="B24" s="192" t="s">
        <v>3239</v>
      </c>
      <c r="C24" s="64" t="s">
        <v>3240</v>
      </c>
      <c r="D24" s="161" t="s">
        <v>429</v>
      </c>
      <c r="E24" s="161"/>
      <c r="F24" s="187"/>
      <c r="G24" s="190">
        <f t="shared" si="0"/>
        <v>0</v>
      </c>
    </row>
    <row r="25" spans="1:7" x14ac:dyDescent="0.25">
      <c r="A25" s="192" t="s">
        <v>3241</v>
      </c>
      <c r="B25" s="192"/>
      <c r="C25" s="150" t="s">
        <v>3242</v>
      </c>
      <c r="D25" s="161" t="s">
        <v>429</v>
      </c>
      <c r="E25" s="161"/>
      <c r="F25" s="187"/>
      <c r="G25" s="190">
        <f t="shared" si="0"/>
        <v>0</v>
      </c>
    </row>
    <row r="26" spans="1:7" x14ac:dyDescent="0.25">
      <c r="A26" s="192" t="s">
        <v>3243</v>
      </c>
      <c r="B26" s="192"/>
      <c r="C26" s="150" t="s">
        <v>3244</v>
      </c>
      <c r="D26" s="202"/>
      <c r="E26" s="17"/>
      <c r="F26" s="191"/>
      <c r="G26" s="190"/>
    </row>
    <row r="27" spans="1:7" x14ac:dyDescent="0.25">
      <c r="A27" s="192"/>
      <c r="B27" s="192" t="s">
        <v>3245</v>
      </c>
      <c r="C27" s="64" t="s">
        <v>3248</v>
      </c>
      <c r="D27" s="161" t="s">
        <v>423</v>
      </c>
      <c r="E27" s="161"/>
      <c r="F27" s="187"/>
      <c r="G27" s="190">
        <f>E27*F27</f>
        <v>0</v>
      </c>
    </row>
    <row r="28" spans="1:7" x14ac:dyDescent="0.25">
      <c r="A28" s="192"/>
      <c r="B28" s="192" t="s">
        <v>3246</v>
      </c>
      <c r="C28" s="64" t="s">
        <v>3249</v>
      </c>
      <c r="D28" s="161" t="s">
        <v>423</v>
      </c>
      <c r="E28" s="161"/>
      <c r="F28" s="187"/>
      <c r="G28" s="190">
        <f>E28*F28</f>
        <v>0</v>
      </c>
    </row>
    <row r="29" spans="1:7" x14ac:dyDescent="0.25">
      <c r="A29" s="192"/>
      <c r="B29" s="192" t="s">
        <v>3247</v>
      </c>
      <c r="C29" s="64" t="s">
        <v>3250</v>
      </c>
      <c r="D29" s="161" t="s">
        <v>423</v>
      </c>
      <c r="E29" s="161"/>
      <c r="F29" s="187"/>
      <c r="G29" s="190">
        <f>E29*F29</f>
        <v>0</v>
      </c>
    </row>
    <row r="30" spans="1:7" x14ac:dyDescent="0.25">
      <c r="A30" s="192" t="s">
        <v>3251</v>
      </c>
      <c r="B30" s="192"/>
      <c r="C30" s="150" t="s">
        <v>3252</v>
      </c>
      <c r="D30" s="202"/>
      <c r="E30" s="17"/>
      <c r="F30" s="191"/>
      <c r="G30" s="190"/>
    </row>
    <row r="31" spans="1:7" x14ac:dyDescent="0.25">
      <c r="A31" s="192"/>
      <c r="B31" s="192" t="s">
        <v>3253</v>
      </c>
      <c r="C31" s="64" t="s">
        <v>1577</v>
      </c>
      <c r="D31" s="161" t="s">
        <v>423</v>
      </c>
      <c r="E31" s="161"/>
      <c r="F31" s="187"/>
      <c r="G31" s="190">
        <f t="shared" ref="G31:G42" si="1">E31*F31</f>
        <v>0</v>
      </c>
    </row>
    <row r="32" spans="1:7" x14ac:dyDescent="0.25">
      <c r="A32" s="192"/>
      <c r="B32" s="192" t="s">
        <v>3254</v>
      </c>
      <c r="C32" s="64" t="s">
        <v>3256</v>
      </c>
      <c r="D32" s="161" t="s">
        <v>423</v>
      </c>
      <c r="E32" s="161"/>
      <c r="F32" s="187"/>
      <c r="G32" s="190">
        <f t="shared" si="1"/>
        <v>0</v>
      </c>
    </row>
    <row r="33" spans="1:8" x14ac:dyDescent="0.25">
      <c r="A33" s="192"/>
      <c r="B33" s="192" t="s">
        <v>3255</v>
      </c>
      <c r="C33" s="283" t="s">
        <v>5120</v>
      </c>
      <c r="D33" s="161" t="s">
        <v>423</v>
      </c>
      <c r="E33" s="161"/>
      <c r="F33" s="187"/>
      <c r="G33" s="190">
        <f t="shared" si="1"/>
        <v>0</v>
      </c>
      <c r="H33" s="307" t="s">
        <v>5398</v>
      </c>
    </row>
    <row r="34" spans="1:8" ht="39.6" x14ac:dyDescent="0.25">
      <c r="A34" s="111" t="s">
        <v>3257</v>
      </c>
      <c r="B34" s="192"/>
      <c r="C34" s="284" t="s">
        <v>5121</v>
      </c>
      <c r="D34" s="161" t="s">
        <v>136</v>
      </c>
      <c r="E34" s="161"/>
      <c r="F34" s="187"/>
      <c r="G34" s="190">
        <f t="shared" si="1"/>
        <v>0</v>
      </c>
      <c r="H34" s="307" t="s">
        <v>5398</v>
      </c>
    </row>
    <row r="35" spans="1:8" ht="26.4" x14ac:dyDescent="0.25">
      <c r="A35" s="111" t="s">
        <v>3258</v>
      </c>
      <c r="B35" s="192"/>
      <c r="C35" s="150" t="s">
        <v>3259</v>
      </c>
      <c r="D35" s="161" t="s">
        <v>136</v>
      </c>
      <c r="E35" s="161"/>
      <c r="F35" s="187"/>
      <c r="G35" s="190">
        <f t="shared" si="1"/>
        <v>0</v>
      </c>
    </row>
    <row r="36" spans="1:8" ht="39.6" x14ac:dyDescent="0.25">
      <c r="A36" s="111" t="s">
        <v>3260</v>
      </c>
      <c r="B36" s="192"/>
      <c r="C36" s="291" t="s">
        <v>5122</v>
      </c>
      <c r="D36" s="161" t="s">
        <v>136</v>
      </c>
      <c r="E36" s="161"/>
      <c r="F36" s="187"/>
      <c r="G36" s="190">
        <f t="shared" si="1"/>
        <v>0</v>
      </c>
      <c r="H36" s="307" t="s">
        <v>5398</v>
      </c>
    </row>
    <row r="37" spans="1:8" ht="26.4" x14ac:dyDescent="0.25">
      <c r="A37" s="111" t="s">
        <v>3261</v>
      </c>
      <c r="B37" s="192"/>
      <c r="C37" s="284" t="s">
        <v>5123</v>
      </c>
      <c r="D37" s="161" t="s">
        <v>136</v>
      </c>
      <c r="E37" s="161"/>
      <c r="F37" s="187"/>
      <c r="G37" s="190">
        <f t="shared" si="1"/>
        <v>0</v>
      </c>
      <c r="H37" s="307" t="s">
        <v>5398</v>
      </c>
    </row>
    <row r="38" spans="1:8" ht="26.4" x14ac:dyDescent="0.25">
      <c r="A38" s="192" t="s">
        <v>3262</v>
      </c>
      <c r="B38" s="192"/>
      <c r="C38" s="150" t="s">
        <v>3263</v>
      </c>
      <c r="D38" s="161" t="s">
        <v>429</v>
      </c>
      <c r="E38" s="161"/>
      <c r="F38" s="187"/>
      <c r="G38" s="190">
        <f t="shared" si="1"/>
        <v>0</v>
      </c>
    </row>
    <row r="39" spans="1:8" ht="15.6" x14ac:dyDescent="0.25">
      <c r="A39" s="192" t="s">
        <v>3264</v>
      </c>
      <c r="B39" s="192"/>
      <c r="C39" s="284" t="s">
        <v>5124</v>
      </c>
      <c r="D39" s="161" t="s">
        <v>124</v>
      </c>
      <c r="E39" s="161"/>
      <c r="F39" s="187"/>
      <c r="G39" s="190">
        <f t="shared" si="1"/>
        <v>0</v>
      </c>
      <c r="H39" s="307" t="s">
        <v>5398</v>
      </c>
    </row>
    <row r="40" spans="1:8" ht="26.4" x14ac:dyDescent="0.25">
      <c r="A40" s="192" t="s">
        <v>3265</v>
      </c>
      <c r="B40" s="192"/>
      <c r="C40" s="57" t="s">
        <v>5125</v>
      </c>
      <c r="D40" s="161" t="s">
        <v>429</v>
      </c>
      <c r="E40" s="161"/>
      <c r="F40" s="187"/>
      <c r="G40" s="190">
        <f t="shared" si="1"/>
        <v>0</v>
      </c>
      <c r="H40" s="307" t="s">
        <v>5398</v>
      </c>
    </row>
    <row r="41" spans="1:8" ht="39.6" x14ac:dyDescent="0.25">
      <c r="A41" s="192" t="s">
        <v>3266</v>
      </c>
      <c r="B41" s="192"/>
      <c r="C41" s="291" t="s">
        <v>5126</v>
      </c>
      <c r="D41" s="161" t="s">
        <v>429</v>
      </c>
      <c r="E41" s="161"/>
      <c r="F41" s="187"/>
      <c r="G41" s="190">
        <f t="shared" si="1"/>
        <v>0</v>
      </c>
      <c r="H41" s="307" t="s">
        <v>5398</v>
      </c>
    </row>
    <row r="42" spans="1:8" x14ac:dyDescent="0.25">
      <c r="A42" s="192" t="s">
        <v>3267</v>
      </c>
      <c r="B42" s="192"/>
      <c r="C42" s="150" t="s">
        <v>3268</v>
      </c>
      <c r="D42" s="161" t="s">
        <v>429</v>
      </c>
      <c r="E42" s="161"/>
      <c r="F42" s="187"/>
      <c r="G42" s="190">
        <f t="shared" si="1"/>
        <v>0</v>
      </c>
    </row>
    <row r="43" spans="1:8" x14ac:dyDescent="0.25">
      <c r="A43" s="192" t="s">
        <v>3269</v>
      </c>
      <c r="B43" s="192"/>
      <c r="C43" s="150" t="s">
        <v>3270</v>
      </c>
      <c r="D43" s="202"/>
      <c r="E43" s="17"/>
      <c r="F43" s="191"/>
      <c r="G43" s="190"/>
    </row>
    <row r="44" spans="1:8" x14ac:dyDescent="0.25">
      <c r="A44" s="192"/>
      <c r="B44" s="192" t="s">
        <v>3271</v>
      </c>
      <c r="C44" s="64" t="s">
        <v>3274</v>
      </c>
      <c r="D44" s="161" t="s">
        <v>429</v>
      </c>
      <c r="E44" s="161"/>
      <c r="F44" s="187"/>
      <c r="G44" s="190">
        <f>E44*F44</f>
        <v>0</v>
      </c>
    </row>
    <row r="45" spans="1:8" x14ac:dyDescent="0.25">
      <c r="A45" s="192"/>
      <c r="B45" s="192" t="s">
        <v>3272</v>
      </c>
      <c r="C45" s="283" t="s">
        <v>5127</v>
      </c>
      <c r="D45" s="161" t="s">
        <v>136</v>
      </c>
      <c r="E45" s="161"/>
      <c r="F45" s="187"/>
      <c r="G45" s="190">
        <f>E45*F45</f>
        <v>0</v>
      </c>
      <c r="H45" s="307" t="s">
        <v>5398</v>
      </c>
    </row>
    <row r="46" spans="1:8" x14ac:dyDescent="0.25">
      <c r="A46" s="192"/>
      <c r="B46" s="192" t="s">
        <v>3273</v>
      </c>
      <c r="C46" s="64" t="s">
        <v>3275</v>
      </c>
      <c r="D46" s="161" t="s">
        <v>429</v>
      </c>
      <c r="E46" s="161"/>
      <c r="F46" s="187"/>
      <c r="G46" s="190">
        <f>E46*F46</f>
        <v>0</v>
      </c>
    </row>
    <row r="47" spans="1:8" ht="28.8" x14ac:dyDescent="0.25">
      <c r="A47" s="192" t="s">
        <v>3276</v>
      </c>
      <c r="B47" s="192"/>
      <c r="C47" s="150" t="s">
        <v>3277</v>
      </c>
      <c r="D47" s="225" t="s">
        <v>3325</v>
      </c>
      <c r="E47" s="161"/>
      <c r="F47" s="187"/>
      <c r="G47" s="190">
        <f>E47*F47</f>
        <v>0</v>
      </c>
    </row>
    <row r="48" spans="1:8" ht="39.6" x14ac:dyDescent="0.25">
      <c r="A48" s="192" t="s">
        <v>3278</v>
      </c>
      <c r="B48" s="192"/>
      <c r="C48" s="291" t="s">
        <v>5128</v>
      </c>
      <c r="D48" s="17"/>
      <c r="E48" s="17"/>
      <c r="F48" s="191"/>
      <c r="G48" s="190"/>
      <c r="H48" s="307" t="s">
        <v>5398</v>
      </c>
    </row>
    <row r="49" spans="1:8" x14ac:dyDescent="0.25">
      <c r="A49" s="192"/>
      <c r="B49" s="192" t="s">
        <v>3279</v>
      </c>
      <c r="C49" s="64" t="s">
        <v>3282</v>
      </c>
      <c r="D49" s="161" t="s">
        <v>3285</v>
      </c>
      <c r="E49" s="161"/>
      <c r="F49" s="187"/>
      <c r="G49" s="190">
        <f>E49*F49</f>
        <v>0</v>
      </c>
    </row>
    <row r="50" spans="1:8" x14ac:dyDescent="0.25">
      <c r="A50" s="192"/>
      <c r="B50" s="192" t="s">
        <v>3280</v>
      </c>
      <c r="C50" s="64" t="s">
        <v>3283</v>
      </c>
      <c r="D50" s="161" t="s">
        <v>3285</v>
      </c>
      <c r="E50" s="161"/>
      <c r="F50" s="187"/>
      <c r="G50" s="190">
        <f>E50*F50</f>
        <v>0</v>
      </c>
    </row>
    <row r="51" spans="1:8" x14ac:dyDescent="0.25">
      <c r="A51" s="192"/>
      <c r="B51" s="192" t="s">
        <v>3281</v>
      </c>
      <c r="C51" s="64" t="s">
        <v>3284</v>
      </c>
      <c r="D51" s="161" t="s">
        <v>3285</v>
      </c>
      <c r="E51" s="161"/>
      <c r="F51" s="187"/>
      <c r="G51" s="190">
        <f>E51*F51</f>
        <v>0</v>
      </c>
    </row>
    <row r="52" spans="1:8" x14ac:dyDescent="0.25">
      <c r="A52" s="192" t="s">
        <v>3286</v>
      </c>
      <c r="B52" s="192"/>
      <c r="C52" s="150" t="s">
        <v>3287</v>
      </c>
      <c r="D52" s="17"/>
      <c r="E52" s="17"/>
      <c r="F52" s="191"/>
      <c r="G52" s="190"/>
    </row>
    <row r="53" spans="1:8" x14ac:dyDescent="0.25">
      <c r="A53" s="192"/>
      <c r="B53" s="192" t="s">
        <v>3288</v>
      </c>
      <c r="C53" s="64" t="s">
        <v>3282</v>
      </c>
      <c r="D53" s="161" t="s">
        <v>3285</v>
      </c>
      <c r="E53" s="161"/>
      <c r="F53" s="187"/>
      <c r="G53" s="190">
        <f t="shared" ref="G53:G60" si="2">E53*F53</f>
        <v>0</v>
      </c>
    </row>
    <row r="54" spans="1:8" x14ac:dyDescent="0.25">
      <c r="A54" s="192"/>
      <c r="B54" s="192" t="s">
        <v>3289</v>
      </c>
      <c r="C54" s="64" t="s">
        <v>3283</v>
      </c>
      <c r="D54" s="161" t="s">
        <v>3285</v>
      </c>
      <c r="E54" s="161"/>
      <c r="F54" s="187"/>
      <c r="G54" s="190">
        <f t="shared" si="2"/>
        <v>0</v>
      </c>
    </row>
    <row r="55" spans="1:8" x14ac:dyDescent="0.25">
      <c r="A55" s="192"/>
      <c r="B55" s="192" t="s">
        <v>3290</v>
      </c>
      <c r="C55" s="64" t="s">
        <v>3284</v>
      </c>
      <c r="D55" s="161" t="s">
        <v>3285</v>
      </c>
      <c r="E55" s="161"/>
      <c r="F55" s="187"/>
      <c r="G55" s="190">
        <f t="shared" si="2"/>
        <v>0</v>
      </c>
    </row>
    <row r="56" spans="1:8" ht="26.4" x14ac:dyDescent="0.25">
      <c r="A56" s="192" t="s">
        <v>3291</v>
      </c>
      <c r="B56" s="192"/>
      <c r="C56" s="150" t="s">
        <v>3293</v>
      </c>
      <c r="D56" s="161" t="s">
        <v>124</v>
      </c>
      <c r="E56" s="161"/>
      <c r="F56" s="187"/>
      <c r="G56" s="190">
        <f t="shared" si="2"/>
        <v>0</v>
      </c>
    </row>
    <row r="57" spans="1:8" ht="39.6" x14ac:dyDescent="0.25">
      <c r="A57" s="192" t="s">
        <v>3292</v>
      </c>
      <c r="B57" s="192"/>
      <c r="C57" s="150" t="s">
        <v>3294</v>
      </c>
      <c r="D57" s="161" t="s">
        <v>124</v>
      </c>
      <c r="E57" s="161"/>
      <c r="F57" s="187"/>
      <c r="G57" s="190">
        <f t="shared" si="2"/>
        <v>0</v>
      </c>
    </row>
    <row r="58" spans="1:8" ht="26.4" x14ac:dyDescent="0.25">
      <c r="A58" s="192" t="s">
        <v>3295</v>
      </c>
      <c r="B58" s="192"/>
      <c r="C58" s="150" t="s">
        <v>3296</v>
      </c>
      <c r="D58" s="161" t="s">
        <v>124</v>
      </c>
      <c r="E58" s="161"/>
      <c r="F58" s="187"/>
      <c r="G58" s="190">
        <f t="shared" si="2"/>
        <v>0</v>
      </c>
    </row>
    <row r="59" spans="1:8" ht="26.4" x14ac:dyDescent="0.25">
      <c r="A59" s="192" t="s">
        <v>3297</v>
      </c>
      <c r="B59" s="192"/>
      <c r="C59" s="284" t="s">
        <v>5129</v>
      </c>
      <c r="D59" s="161" t="s">
        <v>429</v>
      </c>
      <c r="E59" s="161"/>
      <c r="F59" s="187"/>
      <c r="G59" s="190">
        <f t="shared" si="2"/>
        <v>0</v>
      </c>
      <c r="H59" s="307" t="s">
        <v>5398</v>
      </c>
    </row>
    <row r="60" spans="1:8" x14ac:dyDescent="0.25">
      <c r="A60" s="192" t="s">
        <v>3298</v>
      </c>
      <c r="B60" s="192"/>
      <c r="C60" s="150" t="s">
        <v>3299</v>
      </c>
      <c r="D60" s="161" t="s">
        <v>429</v>
      </c>
      <c r="E60" s="161"/>
      <c r="F60" s="187"/>
      <c r="G60" s="190">
        <f t="shared" si="2"/>
        <v>0</v>
      </c>
    </row>
    <row r="61" spans="1:8" x14ac:dyDescent="0.25">
      <c r="A61" s="192" t="s">
        <v>3300</v>
      </c>
      <c r="B61" s="192"/>
      <c r="C61" s="150" t="s">
        <v>3301</v>
      </c>
      <c r="D61" s="17"/>
      <c r="E61" s="17"/>
      <c r="F61" s="191"/>
      <c r="G61" s="190"/>
    </row>
    <row r="62" spans="1:8" x14ac:dyDescent="0.25">
      <c r="A62" s="192"/>
      <c r="B62" s="192" t="s">
        <v>3302</v>
      </c>
      <c r="C62" s="283" t="s">
        <v>5130</v>
      </c>
      <c r="D62" s="161" t="s">
        <v>33</v>
      </c>
      <c r="E62" s="17" t="s">
        <v>4220</v>
      </c>
      <c r="F62" s="17" t="s">
        <v>4221</v>
      </c>
      <c r="G62" s="188"/>
      <c r="H62" s="307" t="s">
        <v>5398</v>
      </c>
    </row>
    <row r="63" spans="1:8" x14ac:dyDescent="0.25">
      <c r="A63" s="192"/>
      <c r="B63" s="192" t="s">
        <v>3303</v>
      </c>
      <c r="C63" s="283" t="s">
        <v>5131</v>
      </c>
      <c r="D63" s="161" t="s">
        <v>33</v>
      </c>
      <c r="E63" s="17" t="s">
        <v>4220</v>
      </c>
      <c r="F63" s="17" t="s">
        <v>4221</v>
      </c>
      <c r="G63" s="188"/>
      <c r="H63" s="307" t="s">
        <v>5398</v>
      </c>
    </row>
    <row r="64" spans="1:8" x14ac:dyDescent="0.25">
      <c r="A64" s="192"/>
      <c r="B64" s="192" t="s">
        <v>3304</v>
      </c>
      <c r="C64" s="283" t="s">
        <v>5132</v>
      </c>
      <c r="D64" s="161" t="s">
        <v>33</v>
      </c>
      <c r="E64" s="17" t="s">
        <v>4220</v>
      </c>
      <c r="F64" s="17" t="s">
        <v>4221</v>
      </c>
      <c r="G64" s="188"/>
      <c r="H64" s="307" t="s">
        <v>5398</v>
      </c>
    </row>
    <row r="65" spans="1:8" x14ac:dyDescent="0.25">
      <c r="A65" s="192" t="s">
        <v>3305</v>
      </c>
      <c r="B65" s="192"/>
      <c r="C65" s="284" t="s">
        <v>3306</v>
      </c>
      <c r="D65" s="17"/>
      <c r="E65" s="17"/>
      <c r="F65" s="191"/>
      <c r="G65" s="190"/>
    </row>
    <row r="66" spans="1:8" x14ac:dyDescent="0.25">
      <c r="A66" s="192"/>
      <c r="B66" s="192" t="s">
        <v>3307</v>
      </c>
      <c r="C66" s="283" t="s">
        <v>5130</v>
      </c>
      <c r="D66" s="161" t="s">
        <v>429</v>
      </c>
      <c r="E66" s="161"/>
      <c r="F66" s="187"/>
      <c r="G66" s="190">
        <f t="shared" ref="G66:G77" si="3">E66*F66</f>
        <v>0</v>
      </c>
      <c r="H66" s="307" t="s">
        <v>5398</v>
      </c>
    </row>
    <row r="67" spans="1:8" x14ac:dyDescent="0.25">
      <c r="A67" s="192"/>
      <c r="B67" s="192" t="s">
        <v>3308</v>
      </c>
      <c r="C67" s="283" t="s">
        <v>5131</v>
      </c>
      <c r="D67" s="161" t="s">
        <v>429</v>
      </c>
      <c r="E67" s="161"/>
      <c r="F67" s="187"/>
      <c r="G67" s="190">
        <f t="shared" si="3"/>
        <v>0</v>
      </c>
      <c r="H67" s="307" t="s">
        <v>5398</v>
      </c>
    </row>
    <row r="68" spans="1:8" x14ac:dyDescent="0.25">
      <c r="A68" s="192"/>
      <c r="B68" s="192" t="s">
        <v>3309</v>
      </c>
      <c r="C68" s="283" t="s">
        <v>5133</v>
      </c>
      <c r="D68" s="161" t="s">
        <v>429</v>
      </c>
      <c r="E68" s="161"/>
      <c r="F68" s="187"/>
      <c r="G68" s="190">
        <f t="shared" si="3"/>
        <v>0</v>
      </c>
      <c r="H68" s="307" t="s">
        <v>5398</v>
      </c>
    </row>
    <row r="69" spans="1:8" x14ac:dyDescent="0.25">
      <c r="A69" s="192" t="s">
        <v>3310</v>
      </c>
      <c r="B69" s="192"/>
      <c r="C69" s="150" t="s">
        <v>3311</v>
      </c>
      <c r="D69" s="161" t="s">
        <v>429</v>
      </c>
      <c r="E69" s="161"/>
      <c r="F69" s="187"/>
      <c r="G69" s="190">
        <f t="shared" si="3"/>
        <v>0</v>
      </c>
    </row>
    <row r="70" spans="1:8" ht="26.4" x14ac:dyDescent="0.25">
      <c r="A70" s="192" t="s">
        <v>3312</v>
      </c>
      <c r="B70" s="192"/>
      <c r="C70" s="150" t="s">
        <v>3313</v>
      </c>
      <c r="D70" s="161" t="s">
        <v>80</v>
      </c>
      <c r="E70" s="161"/>
      <c r="F70" s="187"/>
      <c r="G70" s="190">
        <f t="shared" si="3"/>
        <v>0</v>
      </c>
    </row>
    <row r="71" spans="1:8" x14ac:dyDescent="0.25">
      <c r="A71" s="192" t="s">
        <v>3314</v>
      </c>
      <c r="B71" s="192"/>
      <c r="C71" s="150" t="s">
        <v>3315</v>
      </c>
      <c r="D71" s="161" t="s">
        <v>429</v>
      </c>
      <c r="E71" s="161"/>
      <c r="F71" s="187"/>
      <c r="G71" s="190">
        <f t="shared" si="3"/>
        <v>0</v>
      </c>
    </row>
    <row r="72" spans="1:8" x14ac:dyDescent="0.25">
      <c r="A72" s="192" t="s">
        <v>3316</v>
      </c>
      <c r="B72" s="192"/>
      <c r="C72" s="150" t="s">
        <v>3317</v>
      </c>
      <c r="D72" s="161" t="s">
        <v>429</v>
      </c>
      <c r="E72" s="161"/>
      <c r="F72" s="187"/>
      <c r="G72" s="190">
        <f t="shared" si="3"/>
        <v>0</v>
      </c>
    </row>
    <row r="73" spans="1:8" ht="26.4" x14ac:dyDescent="0.25">
      <c r="A73" s="192" t="s">
        <v>3318</v>
      </c>
      <c r="B73" s="192"/>
      <c r="C73" s="284" t="s">
        <v>5134</v>
      </c>
      <c r="D73" s="161" t="s">
        <v>429</v>
      </c>
      <c r="E73" s="161"/>
      <c r="F73" s="187"/>
      <c r="G73" s="190">
        <f t="shared" si="3"/>
        <v>0</v>
      </c>
      <c r="H73" s="307" t="s">
        <v>5398</v>
      </c>
    </row>
    <row r="74" spans="1:8" ht="26.4" x14ac:dyDescent="0.25">
      <c r="A74" s="192" t="s">
        <v>3319</v>
      </c>
      <c r="B74" s="192"/>
      <c r="C74" s="284" t="s">
        <v>5135</v>
      </c>
      <c r="D74" s="161" t="s">
        <v>136</v>
      </c>
      <c r="E74" s="161"/>
      <c r="F74" s="187"/>
      <c r="G74" s="190">
        <f t="shared" si="3"/>
        <v>0</v>
      </c>
      <c r="H74" s="307" t="s">
        <v>5398</v>
      </c>
    </row>
    <row r="75" spans="1:8" ht="26.4" x14ac:dyDescent="0.25">
      <c r="A75" s="192" t="s">
        <v>3320</v>
      </c>
      <c r="B75" s="192"/>
      <c r="C75" s="284" t="s">
        <v>5136</v>
      </c>
      <c r="D75" s="161" t="s">
        <v>429</v>
      </c>
      <c r="E75" s="161"/>
      <c r="F75" s="187"/>
      <c r="G75" s="190">
        <f t="shared" si="3"/>
        <v>0</v>
      </c>
      <c r="H75" s="307" t="s">
        <v>5398</v>
      </c>
    </row>
    <row r="76" spans="1:8" ht="26.4" x14ac:dyDescent="0.25">
      <c r="A76" s="192" t="s">
        <v>3321</v>
      </c>
      <c r="B76" s="192"/>
      <c r="C76" s="150" t="s">
        <v>3322</v>
      </c>
      <c r="D76" s="161" t="s">
        <v>2269</v>
      </c>
      <c r="E76" s="161"/>
      <c r="F76" s="187"/>
      <c r="G76" s="190">
        <f t="shared" si="3"/>
        <v>0</v>
      </c>
    </row>
    <row r="77" spans="1:8" ht="26.4" x14ac:dyDescent="0.25">
      <c r="A77" s="192" t="s">
        <v>3323</v>
      </c>
      <c r="B77" s="192"/>
      <c r="C77" s="150" t="s">
        <v>3324</v>
      </c>
      <c r="D77" s="161" t="s">
        <v>124</v>
      </c>
      <c r="E77" s="161"/>
      <c r="F77" s="187"/>
      <c r="G77" s="190">
        <f t="shared" si="3"/>
        <v>0</v>
      </c>
    </row>
    <row r="78" spans="1:8" x14ac:dyDescent="0.25">
      <c r="A78" s="192"/>
      <c r="B78" s="192"/>
      <c r="C78" s="150"/>
      <c r="D78" s="17"/>
      <c r="E78" s="17"/>
      <c r="F78" s="191"/>
      <c r="G78" s="190"/>
    </row>
    <row r="79" spans="1:8" x14ac:dyDescent="0.25">
      <c r="A79" s="192"/>
      <c r="B79" s="192"/>
      <c r="C79" s="157"/>
      <c r="D79" s="202"/>
      <c r="E79" s="17"/>
      <c r="F79" s="191"/>
      <c r="G79" s="190"/>
      <c r="H79" s="323" t="s">
        <v>5421</v>
      </c>
    </row>
    <row r="80" spans="1:8" x14ac:dyDescent="0.25">
      <c r="A80" s="64"/>
      <c r="B80" s="64"/>
      <c r="C80" s="60"/>
      <c r="D80"/>
      <c r="E80" s="17"/>
      <c r="F80" s="191"/>
      <c r="G80" s="190"/>
    </row>
    <row r="81" spans="1:7" x14ac:dyDescent="0.25">
      <c r="A81" s="168" t="s">
        <v>34</v>
      </c>
      <c r="B81" s="168"/>
      <c r="C81" s="168"/>
      <c r="D81" s="179"/>
      <c r="E81" s="185"/>
      <c r="F81" s="198"/>
      <c r="G81" s="174">
        <f>SUM(G5:G80)</f>
        <v>0</v>
      </c>
    </row>
    <row r="1048357" spans="4:4" x14ac:dyDescent="0.25">
      <c r="D104835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2472A-F18E-4DE7-BD43-58F6D91A5228}">
  <dimension ref="A1:H104831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3326</v>
      </c>
      <c r="B1" s="40"/>
      <c r="C1" s="40"/>
      <c r="D1" s="774" t="s">
        <v>3327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3328</v>
      </c>
      <c r="B5" s="192"/>
      <c r="C5" s="150" t="s">
        <v>3210</v>
      </c>
      <c r="D5" s="17"/>
      <c r="E5" s="17"/>
      <c r="F5" s="17"/>
      <c r="G5" s="190"/>
    </row>
    <row r="6" spans="1:8" x14ac:dyDescent="0.25">
      <c r="A6" s="192"/>
      <c r="B6" s="192" t="s">
        <v>3329</v>
      </c>
      <c r="C6" s="64" t="s">
        <v>3331</v>
      </c>
      <c r="D6" s="161" t="s">
        <v>33</v>
      </c>
      <c r="E6" s="17" t="s">
        <v>4220</v>
      </c>
      <c r="F6" s="17" t="s">
        <v>4221</v>
      </c>
      <c r="G6" s="188"/>
    </row>
    <row r="7" spans="1:8" x14ac:dyDescent="0.25">
      <c r="A7" s="192"/>
      <c r="B7" s="192" t="s">
        <v>3330</v>
      </c>
      <c r="C7" s="64" t="s">
        <v>3332</v>
      </c>
      <c r="D7" s="161" t="s">
        <v>33</v>
      </c>
      <c r="E7" s="17" t="s">
        <v>4220</v>
      </c>
      <c r="F7" s="17" t="s">
        <v>4221</v>
      </c>
      <c r="G7" s="188"/>
    </row>
    <row r="8" spans="1:8" ht="26.4" x14ac:dyDescent="0.25">
      <c r="A8" s="192" t="s">
        <v>3333</v>
      </c>
      <c r="B8" s="192"/>
      <c r="C8" s="150" t="s">
        <v>3334</v>
      </c>
      <c r="D8" s="17"/>
      <c r="E8" s="17"/>
      <c r="F8" s="191"/>
      <c r="G8" s="190"/>
    </row>
    <row r="9" spans="1:8" x14ac:dyDescent="0.25">
      <c r="A9" s="192"/>
      <c r="B9" s="192" t="s">
        <v>3335</v>
      </c>
      <c r="C9" s="64" t="s">
        <v>3331</v>
      </c>
      <c r="D9" s="161" t="s">
        <v>429</v>
      </c>
      <c r="E9" s="161"/>
      <c r="F9" s="187"/>
      <c r="G9" s="190">
        <f>E9*F9</f>
        <v>0</v>
      </c>
    </row>
    <row r="10" spans="1:8" x14ac:dyDescent="0.25">
      <c r="A10" s="192"/>
      <c r="B10" s="192" t="s">
        <v>3336</v>
      </c>
      <c r="C10" s="64" t="s">
        <v>3332</v>
      </c>
      <c r="D10" s="161" t="s">
        <v>429</v>
      </c>
      <c r="E10" s="161"/>
      <c r="F10" s="187"/>
      <c r="G10" s="190">
        <f>E10*F10</f>
        <v>0</v>
      </c>
    </row>
    <row r="11" spans="1:8" ht="26.4" x14ac:dyDescent="0.25">
      <c r="A11" s="192" t="s">
        <v>3337</v>
      </c>
      <c r="B11" s="192"/>
      <c r="C11" s="150" t="s">
        <v>3338</v>
      </c>
      <c r="D11" s="161" t="s">
        <v>136</v>
      </c>
      <c r="E11" s="161"/>
      <c r="F11" s="187"/>
      <c r="G11" s="190">
        <f>E11*F11</f>
        <v>0</v>
      </c>
    </row>
    <row r="12" spans="1:8" ht="26.4" x14ac:dyDescent="0.25">
      <c r="A12" s="192" t="s">
        <v>3339</v>
      </c>
      <c r="B12" s="192"/>
      <c r="C12" s="284" t="s">
        <v>5137</v>
      </c>
      <c r="D12" s="161" t="s">
        <v>2269</v>
      </c>
      <c r="E12" s="161"/>
      <c r="F12" s="187"/>
      <c r="G12" s="190">
        <f>E12*F12</f>
        <v>0</v>
      </c>
      <c r="H12" s="307" t="s">
        <v>5398</v>
      </c>
    </row>
    <row r="13" spans="1:8" ht="15.6" x14ac:dyDescent="0.25">
      <c r="A13" s="192" t="s">
        <v>3340</v>
      </c>
      <c r="B13" s="192"/>
      <c r="C13" s="284" t="s">
        <v>3341</v>
      </c>
      <c r="D13" s="161" t="s">
        <v>2269</v>
      </c>
      <c r="E13" s="161"/>
      <c r="F13" s="187"/>
      <c r="G13" s="190">
        <f>E13*F13</f>
        <v>0</v>
      </c>
    </row>
    <row r="14" spans="1:8" ht="26.4" x14ac:dyDescent="0.25">
      <c r="A14" s="192" t="s">
        <v>3342</v>
      </c>
      <c r="B14" s="192"/>
      <c r="C14" s="284" t="s">
        <v>5138</v>
      </c>
      <c r="D14" s="17"/>
      <c r="E14" s="17"/>
      <c r="F14" s="191"/>
      <c r="G14" s="190"/>
      <c r="H14" s="307" t="s">
        <v>5398</v>
      </c>
    </row>
    <row r="15" spans="1:8" x14ac:dyDescent="0.25">
      <c r="A15" s="192"/>
      <c r="B15" s="192" t="s">
        <v>3343</v>
      </c>
      <c r="C15" s="64" t="s">
        <v>3346</v>
      </c>
      <c r="D15" s="161" t="s">
        <v>429</v>
      </c>
      <c r="E15" s="161"/>
      <c r="F15" s="187"/>
      <c r="G15" s="190">
        <f>E15*F15</f>
        <v>0</v>
      </c>
    </row>
    <row r="16" spans="1:8" x14ac:dyDescent="0.25">
      <c r="A16" s="192"/>
      <c r="B16" s="192" t="s">
        <v>3344</v>
      </c>
      <c r="C16" s="64" t="s">
        <v>3347</v>
      </c>
      <c r="D16" s="161" t="s">
        <v>429</v>
      </c>
      <c r="E16" s="161"/>
      <c r="F16" s="187"/>
      <c r="G16" s="190">
        <f>E16*F16</f>
        <v>0</v>
      </c>
    </row>
    <row r="17" spans="1:8" x14ac:dyDescent="0.25">
      <c r="A17" s="192"/>
      <c r="B17" s="192" t="s">
        <v>3345</v>
      </c>
      <c r="C17" s="64" t="s">
        <v>3348</v>
      </c>
      <c r="D17" s="161" t="s">
        <v>429</v>
      </c>
      <c r="E17" s="161"/>
      <c r="F17" s="187"/>
      <c r="G17" s="190">
        <f>E17*F17</f>
        <v>0</v>
      </c>
    </row>
    <row r="18" spans="1:8" x14ac:dyDescent="0.25">
      <c r="A18" s="192" t="s">
        <v>3349</v>
      </c>
      <c r="B18" s="192"/>
      <c r="C18" s="150" t="s">
        <v>3350</v>
      </c>
      <c r="D18" s="17"/>
      <c r="E18" s="17"/>
      <c r="F18" s="191"/>
      <c r="G18" s="190"/>
    </row>
    <row r="19" spans="1:8" x14ac:dyDescent="0.25">
      <c r="A19" s="192"/>
      <c r="B19" s="192" t="s">
        <v>3351</v>
      </c>
      <c r="C19" s="64" t="s">
        <v>3354</v>
      </c>
      <c r="D19" s="161" t="s">
        <v>423</v>
      </c>
      <c r="E19" s="161"/>
      <c r="F19" s="187"/>
      <c r="G19" s="190">
        <f>E19*F19</f>
        <v>0</v>
      </c>
    </row>
    <row r="20" spans="1:8" x14ac:dyDescent="0.25">
      <c r="A20" s="192"/>
      <c r="B20" s="192" t="s">
        <v>3352</v>
      </c>
      <c r="C20" s="64" t="s">
        <v>3249</v>
      </c>
      <c r="D20" s="161" t="s">
        <v>423</v>
      </c>
      <c r="E20" s="161"/>
      <c r="F20" s="187"/>
      <c r="G20" s="190">
        <f>E20*F20</f>
        <v>0</v>
      </c>
    </row>
    <row r="21" spans="1:8" x14ac:dyDescent="0.25">
      <c r="A21" s="192"/>
      <c r="B21" s="192" t="s">
        <v>3353</v>
      </c>
      <c r="C21" s="64" t="s">
        <v>3250</v>
      </c>
      <c r="D21" s="161" t="s">
        <v>423</v>
      </c>
      <c r="E21" s="161"/>
      <c r="F21" s="187"/>
      <c r="G21" s="190">
        <f>E21*F21</f>
        <v>0</v>
      </c>
    </row>
    <row r="22" spans="1:8" ht="26.4" x14ac:dyDescent="0.25">
      <c r="A22" s="192" t="s">
        <v>3355</v>
      </c>
      <c r="B22" s="192"/>
      <c r="C22" s="284" t="s">
        <v>5139</v>
      </c>
      <c r="D22" s="161" t="s">
        <v>124</v>
      </c>
      <c r="E22" s="161"/>
      <c r="F22" s="187"/>
      <c r="G22" s="190">
        <f>E22*F22</f>
        <v>0</v>
      </c>
      <c r="H22" s="307" t="s">
        <v>5398</v>
      </c>
    </row>
    <row r="23" spans="1:8" x14ac:dyDescent="0.25">
      <c r="A23" s="192" t="s">
        <v>3357</v>
      </c>
      <c r="B23" s="192"/>
      <c r="C23" s="150" t="s">
        <v>3356</v>
      </c>
      <c r="D23" s="161" t="s">
        <v>1099</v>
      </c>
      <c r="E23" s="161"/>
      <c r="F23" s="187"/>
      <c r="G23" s="190">
        <f>E23*F23</f>
        <v>0</v>
      </c>
    </row>
    <row r="24" spans="1:8" ht="26.4" x14ac:dyDescent="0.25">
      <c r="A24" s="192" t="s">
        <v>3358</v>
      </c>
      <c r="B24" s="192"/>
      <c r="C24" s="159" t="s">
        <v>4397</v>
      </c>
      <c r="D24" s="17"/>
      <c r="E24" s="17"/>
      <c r="F24" s="191"/>
      <c r="G24" s="190"/>
    </row>
    <row r="25" spans="1:8" x14ac:dyDescent="0.25">
      <c r="A25" s="192"/>
      <c r="B25" s="192" t="s">
        <v>3359</v>
      </c>
      <c r="C25" s="64" t="s">
        <v>1596</v>
      </c>
      <c r="D25" s="161" t="s">
        <v>423</v>
      </c>
      <c r="E25" s="161"/>
      <c r="F25" s="187"/>
      <c r="G25" s="190">
        <f t="shared" ref="G25:G31" si="0">E25*F25</f>
        <v>0</v>
      </c>
    </row>
    <row r="26" spans="1:8" x14ac:dyDescent="0.25">
      <c r="A26" s="192"/>
      <c r="B26" s="192" t="s">
        <v>3360</v>
      </c>
      <c r="C26" s="283" t="s">
        <v>3256</v>
      </c>
      <c r="D26" s="161" t="s">
        <v>423</v>
      </c>
      <c r="E26" s="161"/>
      <c r="F26" s="187"/>
      <c r="G26" s="190">
        <f t="shared" si="0"/>
        <v>0</v>
      </c>
    </row>
    <row r="27" spans="1:8" x14ac:dyDescent="0.25">
      <c r="A27" s="192"/>
      <c r="B27" s="192" t="s">
        <v>3361</v>
      </c>
      <c r="C27" s="283" t="s">
        <v>5140</v>
      </c>
      <c r="D27" s="161" t="s">
        <v>423</v>
      </c>
      <c r="E27" s="161"/>
      <c r="F27" s="187"/>
      <c r="G27" s="190">
        <f t="shared" si="0"/>
        <v>0</v>
      </c>
      <c r="H27" s="307" t="s">
        <v>5398</v>
      </c>
    </row>
    <row r="28" spans="1:8" x14ac:dyDescent="0.25">
      <c r="A28" s="192"/>
      <c r="B28" s="192" t="s">
        <v>3362</v>
      </c>
      <c r="C28" s="283" t="s">
        <v>5120</v>
      </c>
      <c r="D28" s="161" t="s">
        <v>423</v>
      </c>
      <c r="E28" s="161"/>
      <c r="F28" s="187"/>
      <c r="G28" s="190">
        <f t="shared" si="0"/>
        <v>0</v>
      </c>
      <c r="H28" s="307" t="s">
        <v>5398</v>
      </c>
    </row>
    <row r="29" spans="1:8" ht="15.6" x14ac:dyDescent="0.25">
      <c r="A29" s="192" t="s">
        <v>3363</v>
      </c>
      <c r="B29" s="192"/>
      <c r="C29" s="150" t="s">
        <v>3364</v>
      </c>
      <c r="D29" s="161" t="s">
        <v>124</v>
      </c>
      <c r="E29" s="161"/>
      <c r="F29" s="187"/>
      <c r="G29" s="190">
        <f t="shared" si="0"/>
        <v>0</v>
      </c>
    </row>
    <row r="30" spans="1:8" x14ac:dyDescent="0.25">
      <c r="A30" s="192" t="s">
        <v>3365</v>
      </c>
      <c r="B30" s="192"/>
      <c r="C30" s="150" t="s">
        <v>3366</v>
      </c>
      <c r="D30" s="161" t="s">
        <v>133</v>
      </c>
      <c r="E30" s="161"/>
      <c r="F30" s="187"/>
      <c r="G30" s="190">
        <f t="shared" si="0"/>
        <v>0</v>
      </c>
    </row>
    <row r="31" spans="1:8" x14ac:dyDescent="0.25">
      <c r="A31" s="192" t="s">
        <v>3367</v>
      </c>
      <c r="B31" s="192"/>
      <c r="C31" s="150" t="s">
        <v>3368</v>
      </c>
      <c r="D31" s="161" t="s">
        <v>429</v>
      </c>
      <c r="E31" s="161"/>
      <c r="F31" s="187"/>
      <c r="G31" s="190">
        <f t="shared" si="0"/>
        <v>0</v>
      </c>
    </row>
    <row r="32" spans="1:8" x14ac:dyDescent="0.25">
      <c r="A32" s="192" t="s">
        <v>3369</v>
      </c>
      <c r="B32" s="192"/>
      <c r="C32" s="150" t="s">
        <v>3370</v>
      </c>
      <c r="D32" s="17"/>
      <c r="E32" s="17"/>
      <c r="F32" s="191"/>
      <c r="G32" s="190"/>
    </row>
    <row r="33" spans="1:8" x14ac:dyDescent="0.25">
      <c r="A33" s="192"/>
      <c r="B33" s="192" t="s">
        <v>3371</v>
      </c>
      <c r="C33" s="64" t="s">
        <v>3375</v>
      </c>
      <c r="D33" s="161" t="s">
        <v>429</v>
      </c>
      <c r="E33" s="161"/>
      <c r="F33" s="187"/>
      <c r="G33" s="190">
        <f>E33*F33</f>
        <v>0</v>
      </c>
    </row>
    <row r="34" spans="1:8" x14ac:dyDescent="0.25">
      <c r="A34" s="111"/>
      <c r="B34" s="192" t="s">
        <v>3372</v>
      </c>
      <c r="C34" s="283" t="s">
        <v>5127</v>
      </c>
      <c r="D34" s="161" t="s">
        <v>136</v>
      </c>
      <c r="E34" s="161"/>
      <c r="F34" s="187"/>
      <c r="G34" s="190">
        <f>E34*F34</f>
        <v>0</v>
      </c>
      <c r="H34" s="307" t="s">
        <v>5398</v>
      </c>
    </row>
    <row r="35" spans="1:8" x14ac:dyDescent="0.25">
      <c r="A35" s="111"/>
      <c r="B35" s="192" t="s">
        <v>3373</v>
      </c>
      <c r="C35" s="64" t="s">
        <v>3275</v>
      </c>
      <c r="D35" s="161" t="s">
        <v>429</v>
      </c>
      <c r="E35" s="161"/>
      <c r="F35" s="187"/>
      <c r="G35" s="190">
        <f>E35*F35</f>
        <v>0</v>
      </c>
    </row>
    <row r="36" spans="1:8" x14ac:dyDescent="0.25">
      <c r="A36" s="111"/>
      <c r="B36" s="192" t="s">
        <v>3374</v>
      </c>
      <c r="C36" s="64" t="s">
        <v>3376</v>
      </c>
      <c r="D36" s="161" t="s">
        <v>136</v>
      </c>
      <c r="E36" s="161"/>
      <c r="F36" s="187"/>
      <c r="G36" s="190">
        <f>E36*F36</f>
        <v>0</v>
      </c>
    </row>
    <row r="37" spans="1:8" x14ac:dyDescent="0.25">
      <c r="A37" s="111"/>
      <c r="B37" s="192"/>
      <c r="C37" s="150"/>
      <c r="D37" s="17"/>
      <c r="E37" s="17"/>
      <c r="F37" s="191"/>
      <c r="G37" s="190"/>
    </row>
    <row r="38" spans="1:8" x14ac:dyDescent="0.25">
      <c r="A38" s="192"/>
      <c r="B38" s="192"/>
      <c r="C38" s="206"/>
      <c r="D38" s="17"/>
      <c r="E38" s="17"/>
      <c r="F38" s="191"/>
      <c r="G38" s="190"/>
      <c r="H38" s="323" t="s">
        <v>5421</v>
      </c>
    </row>
    <row r="39" spans="1:8" x14ac:dyDescent="0.25">
      <c r="A39" s="64"/>
      <c r="B39" s="64"/>
      <c r="C39" s="60"/>
      <c r="D39"/>
      <c r="E39" s="17"/>
      <c r="F39" s="191"/>
      <c r="G39" s="190"/>
    </row>
    <row r="40" spans="1:8" x14ac:dyDescent="0.25">
      <c r="A40" s="168" t="s">
        <v>34</v>
      </c>
      <c r="B40" s="168"/>
      <c r="C40" s="168"/>
      <c r="D40" s="179"/>
      <c r="E40" s="185"/>
      <c r="F40" s="185"/>
      <c r="G40" s="174">
        <f>SUM(G5:G39)</f>
        <v>0</v>
      </c>
    </row>
    <row r="1048316" spans="4:4" x14ac:dyDescent="0.25">
      <c r="D104831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3DC6D-DC11-4B86-8BDF-0EC78C5CB159}">
  <dimension ref="A1:I1048302"/>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3377</v>
      </c>
      <c r="B1" s="40"/>
      <c r="C1" s="40"/>
      <c r="D1" s="774" t="s">
        <v>3378</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5"/>
      <c r="G3" s="89"/>
    </row>
    <row r="4" spans="1:9" x14ac:dyDescent="0.25">
      <c r="A4" s="192"/>
      <c r="B4" s="192"/>
      <c r="C4" s="64"/>
      <c r="D4" s="17"/>
      <c r="E4" s="17"/>
      <c r="F4" s="15"/>
      <c r="G4" s="190"/>
    </row>
    <row r="5" spans="1:9" x14ac:dyDescent="0.25">
      <c r="A5" s="192" t="s">
        <v>3379</v>
      </c>
      <c r="B5" s="192"/>
      <c r="C5" s="150" t="s">
        <v>3380</v>
      </c>
      <c r="D5" s="161" t="s">
        <v>33</v>
      </c>
      <c r="E5" s="17" t="s">
        <v>4220</v>
      </c>
      <c r="F5" s="17" t="s">
        <v>4221</v>
      </c>
      <c r="G5" s="188"/>
    </row>
    <row r="6" spans="1:9" ht="15.6" x14ac:dyDescent="0.25">
      <c r="A6" s="192" t="s">
        <v>3381</v>
      </c>
      <c r="B6" s="192"/>
      <c r="C6" s="150" t="s">
        <v>3382</v>
      </c>
      <c r="D6" s="161" t="s">
        <v>2269</v>
      </c>
      <c r="E6" s="161"/>
      <c r="F6" s="187"/>
      <c r="G6" s="190">
        <f>E6*F6</f>
        <v>0</v>
      </c>
    </row>
    <row r="7" spans="1:9" x14ac:dyDescent="0.25">
      <c r="A7" s="192" t="s">
        <v>3383</v>
      </c>
      <c r="B7" s="192"/>
      <c r="C7" s="150" t="s">
        <v>3384</v>
      </c>
      <c r="D7" s="17"/>
      <c r="E7" s="17"/>
      <c r="F7" s="191"/>
      <c r="G7" s="190"/>
    </row>
    <row r="8" spans="1:9" ht="15.6" x14ac:dyDescent="0.25">
      <c r="A8" s="192"/>
      <c r="B8" s="192" t="s">
        <v>3385</v>
      </c>
      <c r="C8" s="64" t="s">
        <v>3388</v>
      </c>
      <c r="D8" s="161" t="s">
        <v>2269</v>
      </c>
      <c r="E8" s="161"/>
      <c r="F8" s="187"/>
      <c r="G8" s="190">
        <f>E8*F8</f>
        <v>0</v>
      </c>
      <c r="H8" s="324" t="s">
        <v>5398</v>
      </c>
      <c r="I8" s="323" t="s">
        <v>5434</v>
      </c>
    </row>
    <row r="9" spans="1:9" x14ac:dyDescent="0.25">
      <c r="A9" s="192"/>
      <c r="B9" s="192" t="s">
        <v>3386</v>
      </c>
      <c r="C9" s="283" t="s">
        <v>5141</v>
      </c>
      <c r="D9" s="161" t="s">
        <v>423</v>
      </c>
      <c r="E9" s="161"/>
      <c r="F9" s="187"/>
      <c r="G9" s="190">
        <f>E9*F9</f>
        <v>0</v>
      </c>
      <c r="H9" s="307" t="s">
        <v>5398</v>
      </c>
    </row>
    <row r="10" spans="1:9" ht="26.4" x14ac:dyDescent="0.25">
      <c r="A10" s="192"/>
      <c r="B10" s="192" t="s">
        <v>3387</v>
      </c>
      <c r="C10" s="64" t="s">
        <v>4398</v>
      </c>
      <c r="D10" s="161" t="s">
        <v>2269</v>
      </c>
      <c r="E10" s="161"/>
      <c r="F10" s="187"/>
      <c r="G10" s="190">
        <f>E10*F10</f>
        <v>0</v>
      </c>
      <c r="H10" s="307" t="s">
        <v>5398</v>
      </c>
    </row>
    <row r="11" spans="1:9" ht="26.4" x14ac:dyDescent="0.25">
      <c r="A11" s="192" t="s">
        <v>5525</v>
      </c>
      <c r="B11" s="192"/>
      <c r="C11" s="150" t="s">
        <v>5142</v>
      </c>
      <c r="D11" s="17"/>
      <c r="E11" s="17"/>
      <c r="F11" s="191"/>
      <c r="G11" s="190"/>
    </row>
    <row r="12" spans="1:9" ht="26.4" x14ac:dyDescent="0.25">
      <c r="A12" s="192"/>
      <c r="B12" s="192" t="s">
        <v>3389</v>
      </c>
      <c r="C12" s="283" t="s">
        <v>5143</v>
      </c>
      <c r="D12" s="161" t="s">
        <v>2269</v>
      </c>
      <c r="E12" s="161"/>
      <c r="F12" s="187"/>
      <c r="G12" s="190">
        <f t="shared" ref="G12:G17" si="0">E12*F12</f>
        <v>0</v>
      </c>
      <c r="H12" s="307" t="s">
        <v>5398</v>
      </c>
    </row>
    <row r="13" spans="1:9" ht="26.4" x14ac:dyDescent="0.25">
      <c r="A13" s="192"/>
      <c r="B13" s="192" t="s">
        <v>3390</v>
      </c>
      <c r="C13" s="283" t="s">
        <v>5144</v>
      </c>
      <c r="D13" s="161" t="s">
        <v>2269</v>
      </c>
      <c r="E13" s="161"/>
      <c r="F13" s="187"/>
      <c r="G13" s="190">
        <f t="shared" si="0"/>
        <v>0</v>
      </c>
      <c r="H13" s="307" t="s">
        <v>5398</v>
      </c>
    </row>
    <row r="14" spans="1:9" ht="26.4" x14ac:dyDescent="0.25">
      <c r="A14" s="192"/>
      <c r="B14" s="192" t="s">
        <v>3391</v>
      </c>
      <c r="C14" s="283" t="s">
        <v>5145</v>
      </c>
      <c r="D14" s="161" t="s">
        <v>2269</v>
      </c>
      <c r="E14" s="161"/>
      <c r="F14" s="187"/>
      <c r="G14" s="190">
        <f t="shared" si="0"/>
        <v>0</v>
      </c>
      <c r="H14" s="307" t="s">
        <v>5398</v>
      </c>
    </row>
    <row r="15" spans="1:9" ht="15.6" x14ac:dyDescent="0.25">
      <c r="A15" s="192"/>
      <c r="B15" s="192" t="s">
        <v>3392</v>
      </c>
      <c r="C15" s="283" t="s">
        <v>3393</v>
      </c>
      <c r="D15" s="161" t="s">
        <v>124</v>
      </c>
      <c r="E15" s="161"/>
      <c r="F15" s="187"/>
      <c r="G15" s="190">
        <f t="shared" si="0"/>
        <v>0</v>
      </c>
      <c r="I15" s="323" t="s">
        <v>5526</v>
      </c>
    </row>
    <row r="16" spans="1:9" ht="28.8" x14ac:dyDescent="0.25">
      <c r="A16" s="192" t="s">
        <v>3394</v>
      </c>
      <c r="B16" s="192"/>
      <c r="C16" s="150" t="s">
        <v>3395</v>
      </c>
      <c r="D16" s="225" t="s">
        <v>3325</v>
      </c>
      <c r="E16" s="161"/>
      <c r="F16" s="187"/>
      <c r="G16" s="190">
        <f t="shared" si="0"/>
        <v>0</v>
      </c>
    </row>
    <row r="17" spans="1:8" x14ac:dyDescent="0.25">
      <c r="A17" s="192" t="s">
        <v>3396</v>
      </c>
      <c r="B17" s="192"/>
      <c r="C17" s="150" t="s">
        <v>3397</v>
      </c>
      <c r="D17" s="161" t="s">
        <v>136</v>
      </c>
      <c r="E17" s="161"/>
      <c r="F17" s="187"/>
      <c r="G17" s="190">
        <f t="shared" si="0"/>
        <v>0</v>
      </c>
    </row>
    <row r="18" spans="1:8" x14ac:dyDescent="0.25">
      <c r="A18" s="192" t="s">
        <v>3398</v>
      </c>
      <c r="B18" s="192"/>
      <c r="C18" s="284" t="s">
        <v>3399</v>
      </c>
      <c r="D18" s="17"/>
      <c r="E18" s="17"/>
      <c r="F18" s="191"/>
      <c r="G18" s="190"/>
    </row>
    <row r="19" spans="1:8" ht="26.4" x14ac:dyDescent="0.25">
      <c r="A19" s="192"/>
      <c r="B19" s="192" t="s">
        <v>3400</v>
      </c>
      <c r="C19" s="283" t="s">
        <v>5146</v>
      </c>
      <c r="D19" s="161" t="s">
        <v>429</v>
      </c>
      <c r="E19" s="161"/>
      <c r="F19" s="187"/>
      <c r="G19" s="190">
        <f>E19*F19</f>
        <v>0</v>
      </c>
      <c r="H19" s="307" t="s">
        <v>5398</v>
      </c>
    </row>
    <row r="20" spans="1:8" ht="26.4" x14ac:dyDescent="0.25">
      <c r="A20" s="192"/>
      <c r="B20" s="192" t="s">
        <v>3401</v>
      </c>
      <c r="C20" s="283" t="s">
        <v>5147</v>
      </c>
      <c r="D20" s="161" t="s">
        <v>136</v>
      </c>
      <c r="E20" s="161"/>
      <c r="F20" s="187"/>
      <c r="G20" s="190">
        <f>E20*F20</f>
        <v>0</v>
      </c>
      <c r="H20" s="307" t="s">
        <v>5398</v>
      </c>
    </row>
    <row r="21" spans="1:8" ht="26.4" x14ac:dyDescent="0.25">
      <c r="A21" s="192"/>
      <c r="B21" s="192" t="s">
        <v>3402</v>
      </c>
      <c r="C21" s="283" t="s">
        <v>5148</v>
      </c>
      <c r="D21" s="161" t="s">
        <v>136</v>
      </c>
      <c r="E21" s="161"/>
      <c r="F21" s="187"/>
      <c r="G21" s="190">
        <f>E21*F21</f>
        <v>0</v>
      </c>
      <c r="H21" s="307" t="s">
        <v>5398</v>
      </c>
    </row>
    <row r="22" spans="1:8" ht="26.4" x14ac:dyDescent="0.25">
      <c r="A22" s="192" t="s">
        <v>3403</v>
      </c>
      <c r="B22" s="192"/>
      <c r="C22" s="150" t="s">
        <v>3404</v>
      </c>
      <c r="D22" s="161" t="s">
        <v>136</v>
      </c>
      <c r="E22" s="161"/>
      <c r="F22" s="187"/>
      <c r="G22" s="190">
        <f>E22*F22</f>
        <v>0</v>
      </c>
      <c r="H22" s="307" t="s">
        <v>5398</v>
      </c>
    </row>
    <row r="23" spans="1:8" x14ac:dyDescent="0.25">
      <c r="A23" s="192"/>
      <c r="B23" s="192"/>
      <c r="C23" s="150"/>
      <c r="D23" s="17"/>
      <c r="E23" s="17"/>
      <c r="F23" s="15"/>
      <c r="G23" s="190"/>
    </row>
    <row r="24" spans="1:8" x14ac:dyDescent="0.25">
      <c r="A24" s="192"/>
      <c r="B24" s="192"/>
      <c r="C24" s="159"/>
      <c r="D24" s="17"/>
      <c r="E24" s="17"/>
      <c r="F24" s="15"/>
      <c r="G24" s="190"/>
      <c r="H24" s="323" t="s">
        <v>5421</v>
      </c>
    </row>
    <row r="25" spans="1:8" x14ac:dyDescent="0.25">
      <c r="A25" s="64"/>
      <c r="B25" s="64"/>
      <c r="C25" s="60"/>
      <c r="D25"/>
      <c r="E25" s="15"/>
      <c r="F25" s="15"/>
      <c r="G25" s="190"/>
    </row>
    <row r="26" spans="1:8" x14ac:dyDescent="0.25">
      <c r="A26" s="168" t="s">
        <v>34</v>
      </c>
      <c r="B26" s="168"/>
      <c r="C26" s="168"/>
      <c r="D26" s="179"/>
      <c r="E26" s="183"/>
      <c r="F26" s="183"/>
      <c r="G26" s="174">
        <f>SUM(G5:G25)</f>
        <v>0</v>
      </c>
    </row>
    <row r="1048302" spans="4:4" x14ac:dyDescent="0.25">
      <c r="D104830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0E1B2-40AE-48D3-830B-9B872A9E155D}">
  <dimension ref="A1:I1048322"/>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3405</v>
      </c>
      <c r="B1" s="40"/>
      <c r="C1" s="40"/>
      <c r="D1" s="40"/>
      <c r="E1" s="774" t="s">
        <v>5161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x14ac:dyDescent="0.25">
      <c r="A5" s="192" t="s">
        <v>3407</v>
      </c>
      <c r="B5" s="192"/>
      <c r="C5" s="193"/>
      <c r="D5" s="150" t="s">
        <v>3408</v>
      </c>
      <c r="E5" s="17"/>
      <c r="F5" s="17"/>
      <c r="G5" s="17"/>
      <c r="H5" s="189"/>
    </row>
    <row r="6" spans="1:9" x14ac:dyDescent="0.25">
      <c r="A6" s="192"/>
      <c r="B6" s="192" t="s">
        <v>3409</v>
      </c>
      <c r="C6" s="193"/>
      <c r="D6" s="64" t="s">
        <v>3412</v>
      </c>
      <c r="E6" s="161" t="s">
        <v>33</v>
      </c>
      <c r="F6" s="17" t="s">
        <v>4220</v>
      </c>
      <c r="G6" s="17" t="s">
        <v>4221</v>
      </c>
      <c r="H6" s="188"/>
    </row>
    <row r="7" spans="1:9" x14ac:dyDescent="0.25">
      <c r="A7" s="192"/>
      <c r="B7" s="192" t="s">
        <v>3410</v>
      </c>
      <c r="C7" s="193"/>
      <c r="D7" s="64" t="s">
        <v>3413</v>
      </c>
      <c r="E7" s="161" t="s">
        <v>33</v>
      </c>
      <c r="F7" s="17" t="s">
        <v>4220</v>
      </c>
      <c r="G7" s="17" t="s">
        <v>4221</v>
      </c>
      <c r="H7" s="188"/>
    </row>
    <row r="8" spans="1:9" x14ac:dyDescent="0.25">
      <c r="A8" s="192"/>
      <c r="B8" s="192" t="s">
        <v>3411</v>
      </c>
      <c r="C8" s="193"/>
      <c r="D8" s="64" t="s">
        <v>3414</v>
      </c>
      <c r="E8" s="161" t="s">
        <v>33</v>
      </c>
      <c r="F8" s="17" t="s">
        <v>4220</v>
      </c>
      <c r="G8" s="17" t="s">
        <v>4221</v>
      </c>
      <c r="H8" s="188"/>
    </row>
    <row r="9" spans="1:9" ht="15.6" x14ac:dyDescent="0.25">
      <c r="A9" s="192" t="s">
        <v>3415</v>
      </c>
      <c r="B9" s="192"/>
      <c r="C9" s="193"/>
      <c r="D9" s="150" t="s">
        <v>3416</v>
      </c>
      <c r="E9" s="161" t="s">
        <v>124</v>
      </c>
      <c r="F9" s="161"/>
      <c r="G9" s="187"/>
      <c r="H9" s="190">
        <f>F9*G9</f>
        <v>0</v>
      </c>
    </row>
    <row r="10" spans="1:9" ht="15.6" x14ac:dyDescent="0.25">
      <c r="A10" s="192" t="s">
        <v>3417</v>
      </c>
      <c r="B10" s="192"/>
      <c r="C10" s="193"/>
      <c r="D10" s="150" t="s">
        <v>3418</v>
      </c>
      <c r="E10" s="161" t="s">
        <v>124</v>
      </c>
      <c r="F10" s="161"/>
      <c r="G10" s="187"/>
      <c r="H10" s="190">
        <f>F10*G10</f>
        <v>0</v>
      </c>
    </row>
    <row r="11" spans="1:9" x14ac:dyDescent="0.25">
      <c r="A11" s="192" t="s">
        <v>3419</v>
      </c>
      <c r="B11" s="192"/>
      <c r="C11" s="193"/>
      <c r="D11" s="150" t="s">
        <v>3420</v>
      </c>
      <c r="E11" s="202"/>
      <c r="F11" s="17"/>
      <c r="G11" s="191"/>
      <c r="H11" s="190"/>
    </row>
    <row r="12" spans="1:9" x14ac:dyDescent="0.25">
      <c r="A12" s="192"/>
      <c r="B12" s="192" t="s">
        <v>3421</v>
      </c>
      <c r="C12" s="193"/>
      <c r="D12" s="64" t="s">
        <v>2010</v>
      </c>
      <c r="E12" s="161" t="s">
        <v>133</v>
      </c>
      <c r="F12" s="161"/>
      <c r="G12" s="187"/>
      <c r="H12" s="190">
        <f t="shared" ref="H12:H18" si="0">F12*G12</f>
        <v>0</v>
      </c>
    </row>
    <row r="13" spans="1:9" x14ac:dyDescent="0.25">
      <c r="A13" s="192"/>
      <c r="B13" s="192" t="s">
        <v>3422</v>
      </c>
      <c r="C13" s="193"/>
      <c r="D13" s="64" t="s">
        <v>2011</v>
      </c>
      <c r="E13" s="161" t="s">
        <v>133</v>
      </c>
      <c r="F13" s="161"/>
      <c r="G13" s="187"/>
      <c r="H13" s="190">
        <f t="shared" si="0"/>
        <v>0</v>
      </c>
    </row>
    <row r="14" spans="1:9" ht="26.4" x14ac:dyDescent="0.25">
      <c r="A14" s="192" t="s">
        <v>3423</v>
      </c>
      <c r="B14" s="192"/>
      <c r="C14" s="193"/>
      <c r="D14" s="150" t="s">
        <v>3424</v>
      </c>
      <c r="E14" s="161" t="s">
        <v>2269</v>
      </c>
      <c r="F14" s="161"/>
      <c r="G14" s="187"/>
      <c r="H14" s="190">
        <f t="shared" si="0"/>
        <v>0</v>
      </c>
    </row>
    <row r="15" spans="1:9" ht="26.4" x14ac:dyDescent="0.25">
      <c r="A15" s="192" t="s">
        <v>3425</v>
      </c>
      <c r="B15" s="192"/>
      <c r="C15" s="193"/>
      <c r="D15" s="284" t="s">
        <v>5149</v>
      </c>
      <c r="E15" s="161" t="s">
        <v>136</v>
      </c>
      <c r="F15" s="161"/>
      <c r="G15" s="187"/>
      <c r="H15" s="190">
        <f t="shared" si="0"/>
        <v>0</v>
      </c>
      <c r="I15" s="307" t="s">
        <v>5398</v>
      </c>
    </row>
    <row r="16" spans="1:9" ht="26.4" x14ac:dyDescent="0.25">
      <c r="A16" s="192" t="s">
        <v>3426</v>
      </c>
      <c r="B16" s="192"/>
      <c r="C16" s="193"/>
      <c r="D16" s="284" t="s">
        <v>5150</v>
      </c>
      <c r="E16" s="161" t="s">
        <v>2269</v>
      </c>
      <c r="F16" s="161"/>
      <c r="G16" s="187"/>
      <c r="H16" s="190">
        <f t="shared" si="0"/>
        <v>0</v>
      </c>
      <c r="I16" s="307" t="s">
        <v>5398</v>
      </c>
    </row>
    <row r="17" spans="1:9" ht="26.4" x14ac:dyDescent="0.25">
      <c r="A17" s="192" t="s">
        <v>3427</v>
      </c>
      <c r="B17" s="192"/>
      <c r="C17" s="193"/>
      <c r="D17" s="291" t="s">
        <v>5152</v>
      </c>
      <c r="E17" s="161" t="s">
        <v>136</v>
      </c>
      <c r="F17" s="161"/>
      <c r="G17" s="187"/>
      <c r="H17" s="190">
        <f t="shared" si="0"/>
        <v>0</v>
      </c>
      <c r="I17" s="307" t="s">
        <v>5398</v>
      </c>
    </row>
    <row r="18" spans="1:9" ht="26.4" x14ac:dyDescent="0.25">
      <c r="A18" s="192" t="s">
        <v>3428</v>
      </c>
      <c r="B18" s="192"/>
      <c r="C18" s="193"/>
      <c r="D18" s="150" t="s">
        <v>5151</v>
      </c>
      <c r="E18" s="161" t="s">
        <v>2269</v>
      </c>
      <c r="F18" s="161"/>
      <c r="G18" s="187"/>
      <c r="H18" s="190">
        <f t="shared" si="0"/>
        <v>0</v>
      </c>
    </row>
    <row r="19" spans="1:9" x14ac:dyDescent="0.25">
      <c r="A19" s="192" t="s">
        <v>3429</v>
      </c>
      <c r="B19" s="192"/>
      <c r="C19" s="193"/>
      <c r="D19" s="150" t="s">
        <v>3430</v>
      </c>
      <c r="E19" s="202"/>
      <c r="F19" s="17"/>
      <c r="G19" s="191"/>
      <c r="H19" s="190"/>
    </row>
    <row r="20" spans="1:9" x14ac:dyDescent="0.25">
      <c r="A20" s="192"/>
      <c r="B20" s="192" t="s">
        <v>3431</v>
      </c>
      <c r="C20" s="193"/>
      <c r="D20" s="64" t="s">
        <v>3433</v>
      </c>
      <c r="E20" s="161" t="s">
        <v>429</v>
      </c>
      <c r="F20" s="161"/>
      <c r="G20" s="187"/>
      <c r="H20" s="190">
        <f>F20*G20</f>
        <v>0</v>
      </c>
    </row>
    <row r="21" spans="1:9" x14ac:dyDescent="0.25">
      <c r="A21" s="192"/>
      <c r="B21" s="192" t="s">
        <v>3432</v>
      </c>
      <c r="C21" s="193"/>
      <c r="D21" s="64" t="s">
        <v>3434</v>
      </c>
      <c r="E21" s="161" t="s">
        <v>136</v>
      </c>
      <c r="F21" s="161"/>
      <c r="G21" s="187"/>
      <c r="H21" s="190">
        <f>F21*G21</f>
        <v>0</v>
      </c>
    </row>
    <row r="22" spans="1:9" ht="26.4" x14ac:dyDescent="0.25">
      <c r="A22" s="192" t="s">
        <v>3435</v>
      </c>
      <c r="B22" s="192"/>
      <c r="C22" s="193"/>
      <c r="D22" s="291" t="s">
        <v>5153</v>
      </c>
      <c r="E22" s="161" t="s">
        <v>124</v>
      </c>
      <c r="F22" s="161"/>
      <c r="G22" s="187"/>
      <c r="H22" s="190">
        <f>F22*G22</f>
        <v>0</v>
      </c>
      <c r="I22" s="307" t="s">
        <v>5398</v>
      </c>
    </row>
    <row r="23" spans="1:9" x14ac:dyDescent="0.25">
      <c r="A23" s="192" t="s">
        <v>3436</v>
      </c>
      <c r="B23" s="192"/>
      <c r="C23" s="193"/>
      <c r="D23" s="284" t="s">
        <v>5154</v>
      </c>
      <c r="E23" s="17"/>
      <c r="F23" s="17"/>
      <c r="G23" s="191"/>
      <c r="H23" s="190"/>
      <c r="I23" s="307" t="s">
        <v>5398</v>
      </c>
    </row>
    <row r="24" spans="1:9" ht="15.6" x14ac:dyDescent="0.25">
      <c r="A24" s="192"/>
      <c r="B24" s="192" t="s">
        <v>3437</v>
      </c>
      <c r="C24" s="193"/>
      <c r="D24" s="64" t="s">
        <v>3440</v>
      </c>
      <c r="E24" s="161" t="s">
        <v>2269</v>
      </c>
      <c r="F24" s="161"/>
      <c r="G24" s="187"/>
      <c r="H24" s="190">
        <f>F24*G24</f>
        <v>0</v>
      </c>
    </row>
    <row r="25" spans="1:9" ht="15.6" x14ac:dyDescent="0.25">
      <c r="A25" s="192"/>
      <c r="B25" s="192" t="s">
        <v>3438</v>
      </c>
      <c r="C25" s="193"/>
      <c r="D25" s="64" t="s">
        <v>3413</v>
      </c>
      <c r="E25" s="161" t="s">
        <v>2269</v>
      </c>
      <c r="F25" s="161"/>
      <c r="G25" s="187"/>
      <c r="H25" s="190">
        <f>F25*G25</f>
        <v>0</v>
      </c>
    </row>
    <row r="26" spans="1:9" ht="15.6" x14ac:dyDescent="0.25">
      <c r="A26" s="111"/>
      <c r="B26" s="192" t="s">
        <v>3439</v>
      </c>
      <c r="C26" s="193"/>
      <c r="D26" s="64" t="s">
        <v>3414</v>
      </c>
      <c r="E26" s="161" t="s">
        <v>2269</v>
      </c>
      <c r="F26" s="161"/>
      <c r="G26" s="187"/>
      <c r="H26" s="190">
        <f>F26*G26</f>
        <v>0</v>
      </c>
    </row>
    <row r="27" spans="1:9" x14ac:dyDescent="0.25">
      <c r="A27" s="192" t="s">
        <v>3441</v>
      </c>
      <c r="B27" s="192"/>
      <c r="C27" s="193"/>
      <c r="D27" s="284" t="s">
        <v>5155</v>
      </c>
      <c r="E27" s="161" t="s">
        <v>429</v>
      </c>
      <c r="F27" s="161"/>
      <c r="G27" s="187"/>
      <c r="H27" s="190">
        <f>F27*G27</f>
        <v>0</v>
      </c>
      <c r="I27" s="307" t="s">
        <v>5398</v>
      </c>
    </row>
    <row r="28" spans="1:9" x14ac:dyDescent="0.25">
      <c r="A28" s="192" t="s">
        <v>3442</v>
      </c>
      <c r="B28" s="192"/>
      <c r="C28" s="193"/>
      <c r="D28" s="125" t="s">
        <v>2610</v>
      </c>
      <c r="E28" s="17"/>
      <c r="F28" s="17"/>
      <c r="G28" s="191"/>
      <c r="H28" s="190"/>
    </row>
    <row r="29" spans="1:9" ht="26.4" x14ac:dyDescent="0.25">
      <c r="A29" s="192"/>
      <c r="B29" s="192" t="s">
        <v>3443</v>
      </c>
      <c r="C29" s="193"/>
      <c r="D29" s="59" t="s">
        <v>2612</v>
      </c>
      <c r="E29" s="17"/>
      <c r="F29" s="17"/>
      <c r="G29" s="191"/>
      <c r="H29" s="190"/>
    </row>
    <row r="30" spans="1:9" ht="15.6" x14ac:dyDescent="0.25">
      <c r="A30" s="192"/>
      <c r="B30" s="192"/>
      <c r="C30" s="193" t="s">
        <v>37</v>
      </c>
      <c r="D30" s="59" t="s">
        <v>4265</v>
      </c>
      <c r="E30" s="161" t="s">
        <v>124</v>
      </c>
      <c r="F30" s="161"/>
      <c r="G30" s="187"/>
      <c r="H30" s="190">
        <f t="shared" ref="H30:H36" si="1">F30*G30</f>
        <v>0</v>
      </c>
    </row>
    <row r="31" spans="1:9" ht="15.6" x14ac:dyDescent="0.25">
      <c r="A31" s="192"/>
      <c r="B31" s="192"/>
      <c r="C31" s="193" t="s">
        <v>39</v>
      </c>
      <c r="D31" s="59" t="s">
        <v>4260</v>
      </c>
      <c r="E31" s="161" t="s">
        <v>124</v>
      </c>
      <c r="F31" s="161"/>
      <c r="G31" s="187"/>
      <c r="H31" s="190">
        <f t="shared" si="1"/>
        <v>0</v>
      </c>
    </row>
    <row r="32" spans="1:9" ht="15.6" x14ac:dyDescent="0.25">
      <c r="A32" s="192"/>
      <c r="B32" s="192"/>
      <c r="C32" s="193" t="s">
        <v>59</v>
      </c>
      <c r="D32" s="59" t="s">
        <v>4272</v>
      </c>
      <c r="E32" s="161" t="s">
        <v>124</v>
      </c>
      <c r="F32" s="161"/>
      <c r="G32" s="187"/>
      <c r="H32" s="190">
        <f t="shared" si="1"/>
        <v>0</v>
      </c>
      <c r="I32" s="307" t="s">
        <v>5398</v>
      </c>
    </row>
    <row r="33" spans="1:9" ht="26.4" x14ac:dyDescent="0.25">
      <c r="A33" s="192"/>
      <c r="B33" s="192" t="s">
        <v>3444</v>
      </c>
      <c r="C33" s="193"/>
      <c r="D33" s="59" t="s">
        <v>2613</v>
      </c>
      <c r="E33" s="161" t="s">
        <v>124</v>
      </c>
      <c r="F33" s="161"/>
      <c r="G33" s="187"/>
      <c r="H33" s="190">
        <f t="shared" si="1"/>
        <v>0</v>
      </c>
    </row>
    <row r="34" spans="1:9" ht="39.6" x14ac:dyDescent="0.25">
      <c r="A34" s="192"/>
      <c r="B34" s="192" t="s">
        <v>3445</v>
      </c>
      <c r="C34" s="193"/>
      <c r="D34" s="158" t="s">
        <v>5156</v>
      </c>
      <c r="E34" s="161" t="s">
        <v>124</v>
      </c>
      <c r="F34" s="161"/>
      <c r="G34" s="187"/>
      <c r="H34" s="190">
        <f t="shared" si="1"/>
        <v>0</v>
      </c>
    </row>
    <row r="35" spans="1:9" ht="39.6" x14ac:dyDescent="0.25">
      <c r="A35" s="192"/>
      <c r="B35" s="192" t="s">
        <v>3446</v>
      </c>
      <c r="C35" s="193"/>
      <c r="D35" s="158" t="s">
        <v>5157</v>
      </c>
      <c r="E35" s="161" t="s">
        <v>124</v>
      </c>
      <c r="F35" s="161"/>
      <c r="G35" s="187"/>
      <c r="H35" s="190">
        <f t="shared" si="1"/>
        <v>0</v>
      </c>
    </row>
    <row r="36" spans="1:9" ht="15.6" x14ac:dyDescent="0.25">
      <c r="A36" s="192" t="s">
        <v>3447</v>
      </c>
      <c r="B36" s="192"/>
      <c r="C36" s="193"/>
      <c r="D36" s="125" t="s">
        <v>3448</v>
      </c>
      <c r="E36" s="161" t="s">
        <v>2269</v>
      </c>
      <c r="F36" s="161"/>
      <c r="G36" s="187"/>
      <c r="H36" s="190">
        <f t="shared" si="1"/>
        <v>0</v>
      </c>
    </row>
    <row r="37" spans="1:9" x14ac:dyDescent="0.25">
      <c r="A37" s="192" t="s">
        <v>3449</v>
      </c>
      <c r="B37" s="192"/>
      <c r="C37" s="193"/>
      <c r="D37" s="125" t="s">
        <v>3450</v>
      </c>
      <c r="E37" s="17"/>
      <c r="F37" s="17"/>
      <c r="G37" s="191"/>
      <c r="H37" s="190"/>
    </row>
    <row r="38" spans="1:9" ht="15.6" x14ac:dyDescent="0.25">
      <c r="A38" s="192"/>
      <c r="B38" s="192" t="s">
        <v>3451</v>
      </c>
      <c r="C38" s="193"/>
      <c r="D38" s="290" t="s">
        <v>4968</v>
      </c>
      <c r="E38" s="161" t="s">
        <v>124</v>
      </c>
      <c r="F38" s="161"/>
      <c r="G38" s="187"/>
      <c r="H38" s="190">
        <f>F38*G38</f>
        <v>0</v>
      </c>
      <c r="I38" s="307" t="s">
        <v>5398</v>
      </c>
    </row>
    <row r="39" spans="1:9" ht="26.4" x14ac:dyDescent="0.25">
      <c r="A39" s="192"/>
      <c r="B39" s="192" t="s">
        <v>3452</v>
      </c>
      <c r="C39" s="193"/>
      <c r="D39" s="290" t="s">
        <v>5158</v>
      </c>
      <c r="E39" s="161" t="s">
        <v>124</v>
      </c>
      <c r="F39" s="161"/>
      <c r="G39" s="187"/>
      <c r="H39" s="190">
        <f>F39*G39</f>
        <v>0</v>
      </c>
      <c r="I39" s="307" t="s">
        <v>5398</v>
      </c>
    </row>
    <row r="40" spans="1:9" ht="26.4" x14ac:dyDescent="0.25">
      <c r="A40" s="192"/>
      <c r="B40" s="192" t="s">
        <v>3453</v>
      </c>
      <c r="C40" s="193"/>
      <c r="D40" s="290" t="s">
        <v>4970</v>
      </c>
      <c r="E40" s="161" t="s">
        <v>124</v>
      </c>
      <c r="F40" s="161"/>
      <c r="G40" s="187"/>
      <c r="H40" s="190">
        <f>F40*G40</f>
        <v>0</v>
      </c>
      <c r="I40" s="307" t="s">
        <v>5398</v>
      </c>
    </row>
    <row r="41" spans="1:9" ht="26.4" x14ac:dyDescent="0.25">
      <c r="A41" s="192"/>
      <c r="B41" s="192" t="s">
        <v>3454</v>
      </c>
      <c r="C41" s="193"/>
      <c r="D41" s="290" t="s">
        <v>5159</v>
      </c>
      <c r="E41" s="161" t="s">
        <v>124</v>
      </c>
      <c r="F41" s="161"/>
      <c r="G41" s="187"/>
      <c r="H41" s="190">
        <f>F41*G41</f>
        <v>0</v>
      </c>
      <c r="I41" s="307" t="s">
        <v>5398</v>
      </c>
    </row>
    <row r="42" spans="1:9" ht="15.6" x14ac:dyDescent="0.25">
      <c r="A42" s="192" t="s">
        <v>3455</v>
      </c>
      <c r="B42" s="192"/>
      <c r="C42" s="193"/>
      <c r="D42" s="285" t="s">
        <v>5160</v>
      </c>
      <c r="E42" s="161" t="s">
        <v>2269</v>
      </c>
      <c r="F42" s="161"/>
      <c r="G42" s="187"/>
      <c r="H42" s="190">
        <f>F42*G42</f>
        <v>0</v>
      </c>
      <c r="I42" s="307" t="s">
        <v>5398</v>
      </c>
    </row>
    <row r="43" spans="1:9" x14ac:dyDescent="0.25">
      <c r="A43" s="192"/>
      <c r="B43" s="192"/>
      <c r="C43" s="193"/>
      <c r="D43" s="150"/>
      <c r="E43" s="17"/>
      <c r="F43" s="17"/>
      <c r="G43" s="191"/>
      <c r="H43" s="190"/>
    </row>
    <row r="44" spans="1:9" x14ac:dyDescent="0.25">
      <c r="A44" s="192"/>
      <c r="B44" s="192"/>
      <c r="C44" s="193"/>
      <c r="D44" s="157"/>
      <c r="E44" s="17"/>
      <c r="F44" s="17"/>
      <c r="G44" s="191"/>
      <c r="H44" s="190"/>
      <c r="I44" s="323" t="s">
        <v>5421</v>
      </c>
    </row>
    <row r="45" spans="1:9" x14ac:dyDescent="0.25">
      <c r="A45" s="64"/>
      <c r="B45" s="64"/>
      <c r="C45" s="161"/>
      <c r="D45" s="60"/>
      <c r="E45"/>
      <c r="F45" s="17"/>
      <c r="G45" s="191"/>
      <c r="H45" s="190"/>
    </row>
    <row r="46" spans="1:9" x14ac:dyDescent="0.25">
      <c r="A46" s="168" t="s">
        <v>34</v>
      </c>
      <c r="B46" s="168"/>
      <c r="C46" s="168"/>
      <c r="D46" s="168"/>
      <c r="E46" s="179"/>
      <c r="F46" s="185"/>
      <c r="G46" s="198"/>
      <c r="H46" s="174">
        <f>SUM(H5:H45)</f>
        <v>0</v>
      </c>
    </row>
    <row r="1048322" spans="5:5" x14ac:dyDescent="0.25">
      <c r="E104832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E25A2-9160-4D9E-9370-52D5B985A517}">
  <dimension ref="A1:H1048291"/>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3456</v>
      </c>
      <c r="B1" s="40"/>
      <c r="C1" s="40"/>
      <c r="D1" s="774" t="s">
        <v>3457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39.6" x14ac:dyDescent="0.25">
      <c r="A5" s="192" t="s">
        <v>3458</v>
      </c>
      <c r="B5" s="192"/>
      <c r="C5" s="284" t="s">
        <v>5162</v>
      </c>
      <c r="D5" s="161" t="s">
        <v>33</v>
      </c>
      <c r="E5" s="17" t="s">
        <v>4220</v>
      </c>
      <c r="F5" s="17" t="s">
        <v>4221</v>
      </c>
      <c r="G5" s="188"/>
      <c r="H5" s="307" t="s">
        <v>5398</v>
      </c>
    </row>
    <row r="6" spans="1:8" ht="26.4" x14ac:dyDescent="0.25">
      <c r="A6" s="192" t="s">
        <v>3459</v>
      </c>
      <c r="B6" s="192"/>
      <c r="C6" s="291" t="s">
        <v>5163</v>
      </c>
      <c r="D6" s="161" t="s">
        <v>429</v>
      </c>
      <c r="E6" s="161"/>
      <c r="F6" s="187"/>
      <c r="G6" s="190">
        <f>E6*F6</f>
        <v>0</v>
      </c>
      <c r="H6" s="307" t="s">
        <v>5398</v>
      </c>
    </row>
    <row r="7" spans="1:8" ht="39.6" x14ac:dyDescent="0.25">
      <c r="A7" s="192" t="s">
        <v>3460</v>
      </c>
      <c r="B7" s="192"/>
      <c r="C7" s="291" t="s">
        <v>5164</v>
      </c>
      <c r="D7" s="161" t="s">
        <v>136</v>
      </c>
      <c r="E7" s="161"/>
      <c r="F7" s="187"/>
      <c r="G7" s="190">
        <f>E7*F7</f>
        <v>0</v>
      </c>
      <c r="H7" s="307" t="s">
        <v>5398</v>
      </c>
    </row>
    <row r="8" spans="1:8" ht="66" x14ac:dyDescent="0.25">
      <c r="A8" s="192" t="s">
        <v>3461</v>
      </c>
      <c r="B8" s="192"/>
      <c r="C8" s="291" t="s">
        <v>5165</v>
      </c>
      <c r="D8" s="17"/>
      <c r="E8" s="17"/>
      <c r="F8" s="17"/>
      <c r="G8" s="189"/>
      <c r="H8" s="307" t="s">
        <v>5398</v>
      </c>
    </row>
    <row r="9" spans="1:8" x14ac:dyDescent="0.25">
      <c r="A9" s="192"/>
      <c r="B9" s="192" t="s">
        <v>3462</v>
      </c>
      <c r="C9" s="64" t="s">
        <v>3465</v>
      </c>
      <c r="D9" s="161" t="s">
        <v>136</v>
      </c>
      <c r="E9" s="161"/>
      <c r="F9" s="187"/>
      <c r="G9" s="190">
        <f>E9*F9</f>
        <v>0</v>
      </c>
    </row>
    <row r="10" spans="1:8" x14ac:dyDescent="0.25">
      <c r="A10" s="192"/>
      <c r="B10" s="192" t="s">
        <v>3463</v>
      </c>
      <c r="C10" s="64" t="s">
        <v>3146</v>
      </c>
      <c r="D10" s="161" t="s">
        <v>136</v>
      </c>
      <c r="E10" s="161"/>
      <c r="F10" s="187"/>
      <c r="G10" s="190">
        <f>E10*F10</f>
        <v>0</v>
      </c>
    </row>
    <row r="11" spans="1:8" x14ac:dyDescent="0.25">
      <c r="A11" s="192"/>
      <c r="B11" s="192" t="s">
        <v>3464</v>
      </c>
      <c r="C11" s="64" t="s">
        <v>3466</v>
      </c>
      <c r="D11" s="161" t="s">
        <v>136</v>
      </c>
      <c r="E11" s="161"/>
      <c r="F11" s="187"/>
      <c r="G11" s="190">
        <f>E11*F11</f>
        <v>0</v>
      </c>
    </row>
    <row r="12" spans="1:8" x14ac:dyDescent="0.25">
      <c r="A12" s="192"/>
      <c r="B12" s="192"/>
      <c r="C12" s="150"/>
      <c r="D12" s="17"/>
      <c r="E12" s="17"/>
      <c r="F12" s="17"/>
      <c r="G12" s="189"/>
    </row>
    <row r="13" spans="1:8" x14ac:dyDescent="0.25">
      <c r="A13" s="192"/>
      <c r="B13" s="192"/>
      <c r="C13" s="157"/>
      <c r="D13" s="17"/>
      <c r="E13" s="17"/>
      <c r="F13" s="17"/>
      <c r="G13" s="189"/>
      <c r="H13" s="323" t="s">
        <v>5421</v>
      </c>
    </row>
    <row r="14" spans="1:8" x14ac:dyDescent="0.25">
      <c r="A14" s="64"/>
      <c r="B14" s="64"/>
      <c r="C14" s="60"/>
      <c r="D14"/>
      <c r="E14" s="17"/>
      <c r="F14" s="17"/>
      <c r="G14" s="189"/>
    </row>
    <row r="15" spans="1:8" x14ac:dyDescent="0.25">
      <c r="A15" s="168" t="s">
        <v>34</v>
      </c>
      <c r="B15" s="168"/>
      <c r="C15" s="168"/>
      <c r="D15" s="179"/>
      <c r="E15" s="183"/>
      <c r="F15" s="183"/>
      <c r="G15" s="174">
        <f>SUM(G5:G14)</f>
        <v>0</v>
      </c>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5D324-1475-4AF4-BCAD-87DDC130B708}">
  <dimension ref="A1:H1048303"/>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3467</v>
      </c>
      <c r="B1" s="40"/>
      <c r="C1" s="40"/>
      <c r="D1" s="774" t="s">
        <v>3468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3469</v>
      </c>
      <c r="B5" s="192"/>
      <c r="C5" s="150" t="s">
        <v>3301</v>
      </c>
      <c r="D5" s="153"/>
      <c r="E5" s="17"/>
      <c r="F5" s="17"/>
      <c r="G5" s="190"/>
    </row>
    <row r="6" spans="1:8" x14ac:dyDescent="0.25">
      <c r="A6" s="227"/>
      <c r="B6" s="192" t="s">
        <v>3470</v>
      </c>
      <c r="C6" s="283" t="s">
        <v>3474</v>
      </c>
      <c r="D6" s="161" t="s">
        <v>33</v>
      </c>
      <c r="E6" s="17" t="s">
        <v>4220</v>
      </c>
      <c r="F6" s="17" t="s">
        <v>4221</v>
      </c>
      <c r="G6" s="188"/>
    </row>
    <row r="7" spans="1:8" x14ac:dyDescent="0.25">
      <c r="A7" s="192"/>
      <c r="B7" s="192" t="s">
        <v>3471</v>
      </c>
      <c r="C7" s="283" t="s">
        <v>3475</v>
      </c>
      <c r="D7" s="161" t="s">
        <v>33</v>
      </c>
      <c r="E7" s="17" t="s">
        <v>4220</v>
      </c>
      <c r="F7" s="17" t="s">
        <v>4221</v>
      </c>
      <c r="G7" s="188"/>
    </row>
    <row r="8" spans="1:8" x14ac:dyDescent="0.25">
      <c r="A8" s="192"/>
      <c r="B8" s="192" t="s">
        <v>3472</v>
      </c>
      <c r="C8" s="283" t="s">
        <v>5166</v>
      </c>
      <c r="D8" s="161" t="s">
        <v>33</v>
      </c>
      <c r="E8" s="17" t="s">
        <v>4220</v>
      </c>
      <c r="F8" s="17" t="s">
        <v>4221</v>
      </c>
      <c r="G8" s="188"/>
    </row>
    <row r="9" spans="1:8" x14ac:dyDescent="0.25">
      <c r="A9" s="192"/>
      <c r="B9" s="192" t="s">
        <v>3473</v>
      </c>
      <c r="C9" s="283" t="s">
        <v>3476</v>
      </c>
      <c r="D9" s="161" t="s">
        <v>33</v>
      </c>
      <c r="E9" s="17" t="s">
        <v>4220</v>
      </c>
      <c r="F9" s="17" t="s">
        <v>4221</v>
      </c>
      <c r="G9" s="188"/>
    </row>
    <row r="10" spans="1:8" ht="26.4" x14ac:dyDescent="0.25">
      <c r="A10" s="192" t="s">
        <v>3477</v>
      </c>
      <c r="B10" s="192"/>
      <c r="C10" s="284" t="s">
        <v>5167</v>
      </c>
      <c r="D10" s="161" t="s">
        <v>33</v>
      </c>
      <c r="E10" s="17" t="s">
        <v>4220</v>
      </c>
      <c r="F10" s="17" t="s">
        <v>4221</v>
      </c>
      <c r="G10" s="188"/>
      <c r="H10" s="307" t="s">
        <v>5398</v>
      </c>
    </row>
    <row r="11" spans="1:8" ht="39.6" x14ac:dyDescent="0.25">
      <c r="A11" s="192" t="s">
        <v>3478</v>
      </c>
      <c r="B11" s="192"/>
      <c r="C11" s="284" t="s">
        <v>5168</v>
      </c>
      <c r="D11" s="161" t="s">
        <v>429</v>
      </c>
      <c r="E11" s="161"/>
      <c r="F11" s="187"/>
      <c r="G11" s="190">
        <f t="shared" ref="G11:G21" si="0">E11*F11</f>
        <v>0</v>
      </c>
      <c r="H11" s="307" t="s">
        <v>5398</v>
      </c>
    </row>
    <row r="12" spans="1:8" ht="39.6" x14ac:dyDescent="0.25">
      <c r="A12" s="192" t="s">
        <v>3479</v>
      </c>
      <c r="B12" s="192"/>
      <c r="C12" s="284" t="s">
        <v>5169</v>
      </c>
      <c r="D12" s="161" t="s">
        <v>429</v>
      </c>
      <c r="E12" s="161"/>
      <c r="F12" s="187"/>
      <c r="G12" s="190">
        <f t="shared" si="0"/>
        <v>0</v>
      </c>
      <c r="H12" s="307" t="s">
        <v>5398</v>
      </c>
    </row>
    <row r="13" spans="1:8" ht="26.4" x14ac:dyDescent="0.25">
      <c r="A13" s="192" t="s">
        <v>3480</v>
      </c>
      <c r="B13" s="192"/>
      <c r="C13" s="291" t="s">
        <v>5170</v>
      </c>
      <c r="D13" s="161" t="s">
        <v>136</v>
      </c>
      <c r="E13" s="161"/>
      <c r="F13" s="187"/>
      <c r="G13" s="190">
        <f t="shared" si="0"/>
        <v>0</v>
      </c>
      <c r="H13" s="307" t="s">
        <v>5398</v>
      </c>
    </row>
    <row r="14" spans="1:8" ht="26.4" x14ac:dyDescent="0.25">
      <c r="A14" s="192" t="s">
        <v>3481</v>
      </c>
      <c r="B14" s="192"/>
      <c r="C14" s="284" t="s">
        <v>5171</v>
      </c>
      <c r="D14" s="161" t="s">
        <v>136</v>
      </c>
      <c r="E14" s="161"/>
      <c r="F14" s="187"/>
      <c r="G14" s="190">
        <f t="shared" si="0"/>
        <v>0</v>
      </c>
      <c r="H14" s="307" t="s">
        <v>5398</v>
      </c>
    </row>
    <row r="15" spans="1:8" ht="26.4" x14ac:dyDescent="0.25">
      <c r="A15" s="192" t="s">
        <v>3482</v>
      </c>
      <c r="B15" s="192"/>
      <c r="C15" s="291" t="s">
        <v>5172</v>
      </c>
      <c r="D15" s="161" t="s">
        <v>136</v>
      </c>
      <c r="E15" s="161"/>
      <c r="F15" s="187"/>
      <c r="G15" s="190">
        <f t="shared" si="0"/>
        <v>0</v>
      </c>
      <c r="H15" s="307" t="s">
        <v>5398</v>
      </c>
    </row>
    <row r="16" spans="1:8" ht="26.4" x14ac:dyDescent="0.25">
      <c r="A16" s="192" t="s">
        <v>3483</v>
      </c>
      <c r="B16" s="192"/>
      <c r="C16" s="284" t="s">
        <v>5173</v>
      </c>
      <c r="D16" s="161" t="s">
        <v>136</v>
      </c>
      <c r="E16" s="161"/>
      <c r="F16" s="187"/>
      <c r="G16" s="190">
        <f t="shared" si="0"/>
        <v>0</v>
      </c>
      <c r="H16" s="307" t="s">
        <v>5398</v>
      </c>
    </row>
    <row r="17" spans="1:8" ht="26.4" x14ac:dyDescent="0.25">
      <c r="A17" s="192" t="s">
        <v>3484</v>
      </c>
      <c r="B17" s="192"/>
      <c r="C17" s="291" t="s">
        <v>5174</v>
      </c>
      <c r="D17" s="161" t="s">
        <v>136</v>
      </c>
      <c r="E17" s="161"/>
      <c r="F17" s="187"/>
      <c r="G17" s="190">
        <f t="shared" si="0"/>
        <v>0</v>
      </c>
      <c r="H17" s="307" t="s">
        <v>5398</v>
      </c>
    </row>
    <row r="18" spans="1:8" ht="26.4" x14ac:dyDescent="0.25">
      <c r="A18" s="192" t="s">
        <v>3485</v>
      </c>
      <c r="B18" s="192"/>
      <c r="C18" s="291" t="s">
        <v>5176</v>
      </c>
      <c r="D18" s="161" t="s">
        <v>136</v>
      </c>
      <c r="E18" s="161"/>
      <c r="F18" s="187"/>
      <c r="G18" s="190">
        <f t="shared" si="0"/>
        <v>0</v>
      </c>
      <c r="H18" s="307" t="s">
        <v>5398</v>
      </c>
    </row>
    <row r="19" spans="1:8" ht="26.4" x14ac:dyDescent="0.25">
      <c r="A19" s="192" t="s">
        <v>3486</v>
      </c>
      <c r="B19" s="192"/>
      <c r="C19" s="284" t="s">
        <v>5177</v>
      </c>
      <c r="D19" s="161" t="s">
        <v>136</v>
      </c>
      <c r="E19" s="161"/>
      <c r="F19" s="187"/>
      <c r="G19" s="190">
        <f t="shared" si="0"/>
        <v>0</v>
      </c>
      <c r="H19" s="307" t="s">
        <v>5398</v>
      </c>
    </row>
    <row r="20" spans="1:8" x14ac:dyDescent="0.25">
      <c r="A20" s="192" t="s">
        <v>3487</v>
      </c>
      <c r="B20" s="192"/>
      <c r="C20" s="291" t="s">
        <v>5178</v>
      </c>
      <c r="D20" s="161" t="s">
        <v>423</v>
      </c>
      <c r="E20" s="161"/>
      <c r="F20" s="187"/>
      <c r="G20" s="190">
        <f t="shared" si="0"/>
        <v>0</v>
      </c>
      <c r="H20" s="307" t="s">
        <v>5398</v>
      </c>
    </row>
    <row r="21" spans="1:8" ht="26.4" x14ac:dyDescent="0.25">
      <c r="A21" s="192" t="s">
        <v>3488</v>
      </c>
      <c r="B21" s="192"/>
      <c r="C21" s="284" t="s">
        <v>5179</v>
      </c>
      <c r="D21" s="161" t="s">
        <v>124</v>
      </c>
      <c r="E21" s="161"/>
      <c r="F21" s="187"/>
      <c r="G21" s="190">
        <f t="shared" si="0"/>
        <v>0</v>
      </c>
      <c r="H21" s="307" t="s">
        <v>5398</v>
      </c>
    </row>
    <row r="22" spans="1:8" ht="26.4" x14ac:dyDescent="0.25">
      <c r="A22" s="192" t="s">
        <v>3489</v>
      </c>
      <c r="B22" s="192"/>
      <c r="C22" s="284" t="s">
        <v>5175</v>
      </c>
      <c r="D22" s="161" t="s">
        <v>425</v>
      </c>
      <c r="E22" s="17" t="s">
        <v>4222</v>
      </c>
      <c r="F22" s="17" t="s">
        <v>818</v>
      </c>
      <c r="G22" s="188"/>
    </row>
    <row r="23" spans="1:8" x14ac:dyDescent="0.25">
      <c r="A23" s="192" t="s">
        <v>3490</v>
      </c>
      <c r="B23" s="192"/>
      <c r="C23" s="284" t="s">
        <v>3491</v>
      </c>
      <c r="D23" s="161" t="s">
        <v>425</v>
      </c>
      <c r="E23" s="17" t="s">
        <v>4222</v>
      </c>
      <c r="F23" s="17" t="s">
        <v>818</v>
      </c>
      <c r="G23" s="188"/>
    </row>
    <row r="24" spans="1:8" x14ac:dyDescent="0.25">
      <c r="A24" s="192"/>
      <c r="B24" s="192"/>
      <c r="C24" s="159"/>
      <c r="D24" s="17"/>
      <c r="E24" s="17"/>
      <c r="F24" s="17"/>
      <c r="G24" s="190"/>
    </row>
    <row r="25" spans="1:8" x14ac:dyDescent="0.25">
      <c r="A25" s="192"/>
      <c r="B25" s="192"/>
      <c r="C25" s="157"/>
      <c r="D25" s="17"/>
      <c r="E25" s="17"/>
      <c r="F25" s="17"/>
      <c r="G25" s="190"/>
      <c r="H25" s="323" t="s">
        <v>5421</v>
      </c>
    </row>
    <row r="26" spans="1:8" x14ac:dyDescent="0.25">
      <c r="A26" s="64"/>
      <c r="B26" s="64"/>
      <c r="C26" s="60"/>
      <c r="D26"/>
      <c r="E26" s="17"/>
      <c r="F26" s="17"/>
      <c r="G26" s="190"/>
    </row>
    <row r="27" spans="1:8" x14ac:dyDescent="0.25">
      <c r="A27" s="168" t="s">
        <v>34</v>
      </c>
      <c r="B27" s="168"/>
      <c r="C27" s="168"/>
      <c r="D27" s="179"/>
      <c r="E27" s="185"/>
      <c r="F27" s="185"/>
      <c r="G27" s="174">
        <f>SUM(G5:G26)</f>
        <v>0</v>
      </c>
    </row>
    <row r="1048303" spans="4:4" x14ac:dyDescent="0.25">
      <c r="D1048303"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52BA-7115-453A-A9F7-1D49B39297C6}">
  <dimension ref="A1:G1048296"/>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3492</v>
      </c>
      <c r="B1" s="40"/>
      <c r="C1" s="774" t="s">
        <v>3493</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ht="26.4" x14ac:dyDescent="0.25">
      <c r="A5" s="192" t="s">
        <v>3494</v>
      </c>
      <c r="B5" s="291" t="s">
        <v>5180</v>
      </c>
      <c r="C5" s="161" t="s">
        <v>2269</v>
      </c>
      <c r="D5" s="161"/>
      <c r="E5" s="187"/>
      <c r="F5" s="190">
        <f t="shared" ref="F5:F16" si="0">D5*E5</f>
        <v>0</v>
      </c>
      <c r="G5" s="307" t="s">
        <v>5398</v>
      </c>
    </row>
    <row r="6" spans="1:7" ht="39.6" x14ac:dyDescent="0.25">
      <c r="A6" s="192" t="s">
        <v>3495</v>
      </c>
      <c r="B6" s="284" t="s">
        <v>5182</v>
      </c>
      <c r="C6" s="161" t="s">
        <v>2269</v>
      </c>
      <c r="D6" s="161"/>
      <c r="E6" s="187"/>
      <c r="F6" s="190">
        <f t="shared" si="0"/>
        <v>0</v>
      </c>
      <c r="G6" s="307" t="s">
        <v>5398</v>
      </c>
    </row>
    <row r="7" spans="1:7" ht="28.8" x14ac:dyDescent="0.25">
      <c r="A7" s="192" t="s">
        <v>3496</v>
      </c>
      <c r="B7" s="57" t="s">
        <v>3497</v>
      </c>
      <c r="C7" s="225" t="s">
        <v>3325</v>
      </c>
      <c r="D7" s="161"/>
      <c r="E7" s="187"/>
      <c r="F7" s="190">
        <f t="shared" si="0"/>
        <v>0</v>
      </c>
    </row>
    <row r="8" spans="1:7" ht="66" x14ac:dyDescent="0.25">
      <c r="A8" s="192" t="s">
        <v>3498</v>
      </c>
      <c r="B8" s="284" t="s">
        <v>5181</v>
      </c>
      <c r="C8" s="161" t="s">
        <v>2269</v>
      </c>
      <c r="D8" s="161"/>
      <c r="E8" s="187"/>
      <c r="F8" s="190">
        <f t="shared" si="0"/>
        <v>0</v>
      </c>
      <c r="G8" s="307" t="s">
        <v>5398</v>
      </c>
    </row>
    <row r="9" spans="1:7" ht="52.8" x14ac:dyDescent="0.25">
      <c r="A9" s="192" t="s">
        <v>3499</v>
      </c>
      <c r="B9" s="284" t="s">
        <v>5183</v>
      </c>
      <c r="C9" s="161" t="s">
        <v>136</v>
      </c>
      <c r="D9" s="161"/>
      <c r="E9" s="187"/>
      <c r="F9" s="190">
        <f t="shared" si="0"/>
        <v>0</v>
      </c>
      <c r="G9" s="307" t="s">
        <v>5398</v>
      </c>
    </row>
    <row r="10" spans="1:7" ht="52.8" x14ac:dyDescent="0.25">
      <c r="A10" s="192" t="s">
        <v>3500</v>
      </c>
      <c r="B10" s="284" t="s">
        <v>5184</v>
      </c>
      <c r="C10" s="161" t="s">
        <v>136</v>
      </c>
      <c r="D10" s="161"/>
      <c r="E10" s="187"/>
      <c r="F10" s="190">
        <f t="shared" si="0"/>
        <v>0</v>
      </c>
      <c r="G10" s="307" t="s">
        <v>5398</v>
      </c>
    </row>
    <row r="11" spans="1:7" ht="26.4" x14ac:dyDescent="0.25">
      <c r="A11" s="192" t="s">
        <v>3501</v>
      </c>
      <c r="B11" s="284" t="s">
        <v>5185</v>
      </c>
      <c r="C11" s="161" t="s">
        <v>2269</v>
      </c>
      <c r="D11" s="161"/>
      <c r="E11" s="187"/>
      <c r="F11" s="190">
        <f t="shared" si="0"/>
        <v>0</v>
      </c>
      <c r="G11" s="307" t="s">
        <v>5398</v>
      </c>
    </row>
    <row r="12" spans="1:7" ht="52.8" x14ac:dyDescent="0.25">
      <c r="A12" s="192" t="s">
        <v>3502</v>
      </c>
      <c r="B12" s="284" t="s">
        <v>5186</v>
      </c>
      <c r="C12" s="161" t="s">
        <v>136</v>
      </c>
      <c r="D12" s="161"/>
      <c r="E12" s="187"/>
      <c r="F12" s="190">
        <f t="shared" si="0"/>
        <v>0</v>
      </c>
      <c r="G12" s="307" t="s">
        <v>5398</v>
      </c>
    </row>
    <row r="13" spans="1:7" ht="52.8" x14ac:dyDescent="0.25">
      <c r="A13" s="192" t="s">
        <v>3503</v>
      </c>
      <c r="B13" s="284" t="s">
        <v>5187</v>
      </c>
      <c r="C13" s="161" t="s">
        <v>136</v>
      </c>
      <c r="D13" s="161"/>
      <c r="E13" s="187"/>
      <c r="F13" s="190">
        <f t="shared" si="0"/>
        <v>0</v>
      </c>
      <c r="G13" s="307" t="s">
        <v>5398</v>
      </c>
    </row>
    <row r="14" spans="1:7" ht="26.4" x14ac:dyDescent="0.25">
      <c r="A14" s="192" t="s">
        <v>3504</v>
      </c>
      <c r="B14" s="284" t="s">
        <v>5188</v>
      </c>
      <c r="C14" s="161" t="s">
        <v>2269</v>
      </c>
      <c r="D14" s="161"/>
      <c r="E14" s="187"/>
      <c r="F14" s="190">
        <f t="shared" si="0"/>
        <v>0</v>
      </c>
      <c r="G14" s="307" t="s">
        <v>5398</v>
      </c>
    </row>
    <row r="15" spans="1:7" ht="52.8" x14ac:dyDescent="0.25">
      <c r="A15" s="192" t="s">
        <v>3505</v>
      </c>
      <c r="B15" s="284" t="s">
        <v>5189</v>
      </c>
      <c r="C15" s="161" t="s">
        <v>136</v>
      </c>
      <c r="D15" s="161"/>
      <c r="E15" s="187"/>
      <c r="F15" s="190">
        <f t="shared" si="0"/>
        <v>0</v>
      </c>
      <c r="G15" s="307" t="s">
        <v>5398</v>
      </c>
    </row>
    <row r="16" spans="1:7" ht="52.8" x14ac:dyDescent="0.25">
      <c r="A16" s="192" t="s">
        <v>3506</v>
      </c>
      <c r="B16" s="284" t="s">
        <v>5190</v>
      </c>
      <c r="C16" s="161" t="s">
        <v>136</v>
      </c>
      <c r="D16" s="161"/>
      <c r="E16" s="187"/>
      <c r="F16" s="190">
        <f t="shared" si="0"/>
        <v>0</v>
      </c>
      <c r="G16" s="307" t="s">
        <v>5398</v>
      </c>
    </row>
    <row r="17" spans="1:7" x14ac:dyDescent="0.25">
      <c r="A17" s="192"/>
      <c r="B17" s="159"/>
      <c r="C17" s="17"/>
      <c r="D17" s="17"/>
      <c r="E17" s="191"/>
      <c r="F17" s="190"/>
    </row>
    <row r="18" spans="1:7" x14ac:dyDescent="0.25">
      <c r="A18" s="192"/>
      <c r="B18" s="157"/>
      <c r="C18" s="17"/>
      <c r="D18" s="17"/>
      <c r="E18" s="191"/>
      <c r="F18" s="190"/>
      <c r="G18" s="323" t="s">
        <v>5421</v>
      </c>
    </row>
    <row r="19" spans="1:7" x14ac:dyDescent="0.25">
      <c r="A19" s="64"/>
      <c r="B19" s="60"/>
      <c r="C19"/>
      <c r="D19" s="17"/>
      <c r="E19" s="191"/>
      <c r="F19" s="190"/>
    </row>
    <row r="20" spans="1:7" x14ac:dyDescent="0.25">
      <c r="A20" s="168" t="s">
        <v>34</v>
      </c>
      <c r="B20" s="168"/>
      <c r="C20" s="179"/>
      <c r="D20" s="183"/>
      <c r="E20" s="174"/>
      <c r="F20" s="174">
        <f>SUM(F5:F19)</f>
        <v>0</v>
      </c>
    </row>
    <row r="1048296" spans="3:3" x14ac:dyDescent="0.25">
      <c r="C1048296"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5851A-98F6-422F-8685-FABDE8034745}">
  <dimension ref="A1:G1048291"/>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3507</v>
      </c>
      <c r="B1" s="40"/>
      <c r="C1" s="774" t="s">
        <v>3508</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95"/>
      <c r="F3" s="89"/>
    </row>
    <row r="4" spans="1:7" x14ac:dyDescent="0.25">
      <c r="A4" s="192"/>
      <c r="B4" s="64"/>
      <c r="C4" s="17"/>
      <c r="D4" s="17"/>
      <c r="E4" s="191"/>
      <c r="F4" s="190"/>
    </row>
    <row r="5" spans="1:7" ht="26.4" x14ac:dyDescent="0.25">
      <c r="A5" s="192" t="s">
        <v>5530</v>
      </c>
      <c r="B5" s="150" t="s">
        <v>3509</v>
      </c>
      <c r="C5" s="161" t="s">
        <v>124</v>
      </c>
      <c r="D5" s="161"/>
      <c r="E5" s="187"/>
      <c r="F5" s="190">
        <f t="shared" ref="F5:F11" si="0">D5*E5</f>
        <v>0</v>
      </c>
    </row>
    <row r="6" spans="1:7" ht="26.4" x14ac:dyDescent="0.25">
      <c r="A6" s="192" t="s">
        <v>3510</v>
      </c>
      <c r="B6" s="57" t="s">
        <v>5192</v>
      </c>
      <c r="C6" s="161" t="s">
        <v>2269</v>
      </c>
      <c r="D6" s="161"/>
      <c r="E6" s="187"/>
      <c r="F6" s="190">
        <f t="shared" si="0"/>
        <v>0</v>
      </c>
    </row>
    <row r="7" spans="1:7" ht="26.4" x14ac:dyDescent="0.25">
      <c r="A7" s="192" t="s">
        <v>3511</v>
      </c>
      <c r="B7" s="57" t="s">
        <v>3512</v>
      </c>
      <c r="C7" s="229" t="s">
        <v>3513</v>
      </c>
      <c r="D7" s="161"/>
      <c r="E7" s="187"/>
      <c r="F7" s="190">
        <f t="shared" si="0"/>
        <v>0</v>
      </c>
    </row>
    <row r="8" spans="1:7" ht="26.4" x14ac:dyDescent="0.25">
      <c r="A8" s="192" t="s">
        <v>3514</v>
      </c>
      <c r="B8" s="57" t="s">
        <v>5193</v>
      </c>
      <c r="C8" s="161" t="s">
        <v>2269</v>
      </c>
      <c r="D8" s="161"/>
      <c r="E8" s="187"/>
      <c r="F8" s="190">
        <f t="shared" si="0"/>
        <v>0</v>
      </c>
    </row>
    <row r="9" spans="1:7" ht="26.4" x14ac:dyDescent="0.25">
      <c r="A9" s="192" t="s">
        <v>3515</v>
      </c>
      <c r="B9" s="57" t="s">
        <v>3516</v>
      </c>
      <c r="C9" s="161" t="s">
        <v>136</v>
      </c>
      <c r="D9" s="161"/>
      <c r="E9" s="187"/>
      <c r="F9" s="190">
        <f t="shared" si="0"/>
        <v>0</v>
      </c>
    </row>
    <row r="10" spans="1:7" ht="26.4" x14ac:dyDescent="0.25">
      <c r="A10" s="192" t="s">
        <v>3517</v>
      </c>
      <c r="B10" s="57" t="s">
        <v>5191</v>
      </c>
      <c r="C10" s="161" t="s">
        <v>2269</v>
      </c>
      <c r="D10" s="161"/>
      <c r="E10" s="187"/>
      <c r="F10" s="190">
        <f t="shared" si="0"/>
        <v>0</v>
      </c>
    </row>
    <row r="11" spans="1:7" ht="26.4" x14ac:dyDescent="0.25">
      <c r="A11" s="192" t="s">
        <v>3518</v>
      </c>
      <c r="B11" s="57" t="s">
        <v>3519</v>
      </c>
      <c r="C11" s="161" t="s">
        <v>136</v>
      </c>
      <c r="D11" s="161"/>
      <c r="E11" s="187"/>
      <c r="F11" s="190">
        <f t="shared" si="0"/>
        <v>0</v>
      </c>
    </row>
    <row r="12" spans="1:7" ht="26.4" x14ac:dyDescent="0.25">
      <c r="A12" s="192" t="s">
        <v>5527</v>
      </c>
      <c r="B12" s="57" t="s">
        <v>5528</v>
      </c>
      <c r="C12" s="161" t="s">
        <v>5529</v>
      </c>
      <c r="D12" s="17" t="s">
        <v>4220</v>
      </c>
      <c r="E12" s="17" t="s">
        <v>4221</v>
      </c>
      <c r="F12" s="188"/>
    </row>
    <row r="13" spans="1:7" x14ac:dyDescent="0.25">
      <c r="A13" s="230"/>
      <c r="B13" s="231"/>
      <c r="C13" s="228"/>
      <c r="D13" s="17"/>
      <c r="E13" s="191"/>
      <c r="F13" s="190"/>
      <c r="G13" s="323" t="s">
        <v>5421</v>
      </c>
    </row>
    <row r="14" spans="1:7" x14ac:dyDescent="0.25">
      <c r="A14" s="64"/>
      <c r="B14" s="60"/>
      <c r="C14" s="153"/>
      <c r="D14" s="17"/>
      <c r="E14" s="191"/>
      <c r="F14" s="190"/>
    </row>
    <row r="15" spans="1:7" x14ac:dyDescent="0.25">
      <c r="A15" s="168" t="s">
        <v>34</v>
      </c>
      <c r="B15" s="168"/>
      <c r="C15" s="179"/>
      <c r="D15" s="185"/>
      <c r="E15" s="198"/>
      <c r="F15" s="174">
        <f>SUM(F5:F14)</f>
        <v>0</v>
      </c>
    </row>
    <row r="1048291" spans="3:3" x14ac:dyDescent="0.25">
      <c r="C1048291"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19490-9066-4692-AD92-34C35E7358E7}">
  <dimension ref="A1:G1048290"/>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3520</v>
      </c>
      <c r="B1" s="40"/>
      <c r="C1" s="774" t="s">
        <v>3521</v>
      </c>
      <c r="D1" s="774"/>
      <c r="E1" s="774"/>
      <c r="F1" s="774"/>
    </row>
    <row r="2" spans="1:7" x14ac:dyDescent="0.25">
      <c r="A2" s="42" t="s">
        <v>0</v>
      </c>
      <c r="B2" s="43" t="s">
        <v>1</v>
      </c>
      <c r="C2" s="43" t="s">
        <v>2</v>
      </c>
      <c r="D2" s="43" t="s">
        <v>3</v>
      </c>
      <c r="E2" s="43" t="s">
        <v>4</v>
      </c>
      <c r="F2" s="43" t="s">
        <v>5</v>
      </c>
      <c r="G2" s="306" t="s">
        <v>5399</v>
      </c>
    </row>
    <row r="3" spans="1:7" x14ac:dyDescent="0.25">
      <c r="A3" s="44"/>
      <c r="B3" s="45"/>
      <c r="C3" s="46"/>
      <c r="D3" s="46"/>
      <c r="E3" s="45"/>
      <c r="F3" s="45"/>
    </row>
    <row r="4" spans="1:7" x14ac:dyDescent="0.25">
      <c r="A4" s="192"/>
      <c r="B4" s="64"/>
      <c r="C4" s="161"/>
      <c r="D4" s="161"/>
      <c r="E4" s="188"/>
      <c r="F4" s="188"/>
    </row>
    <row r="5" spans="1:7" ht="25.5" customHeight="1" x14ac:dyDescent="0.25">
      <c r="A5" s="192"/>
      <c r="B5" s="128" t="s">
        <v>3522</v>
      </c>
      <c r="C5" s="17"/>
      <c r="D5" s="17"/>
      <c r="E5" s="190"/>
      <c r="F5" s="190"/>
    </row>
    <row r="6" spans="1:7" x14ac:dyDescent="0.25">
      <c r="A6" s="192"/>
      <c r="B6" s="57"/>
      <c r="C6" s="17"/>
      <c r="D6" s="17"/>
      <c r="E6" s="190"/>
      <c r="F6" s="190"/>
    </row>
    <row r="7" spans="1:7" x14ac:dyDescent="0.25">
      <c r="A7" s="192"/>
      <c r="B7" s="57"/>
      <c r="C7" s="232"/>
      <c r="D7" s="17"/>
      <c r="E7" s="190"/>
      <c r="F7" s="190"/>
    </row>
    <row r="8" spans="1:7" x14ac:dyDescent="0.25">
      <c r="A8" s="192"/>
      <c r="B8" s="57"/>
      <c r="C8" s="17"/>
      <c r="D8" s="17"/>
      <c r="E8" s="190"/>
      <c r="F8" s="190"/>
    </row>
    <row r="9" spans="1:7" x14ac:dyDescent="0.25">
      <c r="A9" s="192"/>
      <c r="B9" s="57"/>
      <c r="C9" s="17"/>
      <c r="D9" s="17"/>
      <c r="E9" s="190"/>
      <c r="F9" s="190"/>
    </row>
    <row r="10" spans="1:7" x14ac:dyDescent="0.25">
      <c r="A10" s="192"/>
      <c r="B10" s="57"/>
      <c r="C10" s="17"/>
      <c r="D10" s="17"/>
      <c r="E10" s="190"/>
      <c r="F10" s="190"/>
    </row>
    <row r="11" spans="1:7" x14ac:dyDescent="0.25">
      <c r="A11" s="192"/>
      <c r="B11" s="57"/>
      <c r="C11" s="17"/>
      <c r="D11" s="17"/>
      <c r="E11" s="190"/>
      <c r="F11" s="190"/>
      <c r="G11" s="323" t="s">
        <v>5421</v>
      </c>
    </row>
    <row r="12" spans="1:7" x14ac:dyDescent="0.25">
      <c r="A12" s="192"/>
      <c r="B12" s="157"/>
      <c r="C12" s="17"/>
      <c r="D12" s="17"/>
      <c r="E12" s="190"/>
      <c r="F12" s="190"/>
    </row>
    <row r="13" spans="1:7" x14ac:dyDescent="0.25">
      <c r="A13" s="64"/>
      <c r="B13" s="60"/>
      <c r="C13" s="202"/>
      <c r="D13" s="15"/>
      <c r="E13" s="190"/>
      <c r="F13" s="190"/>
    </row>
    <row r="14" spans="1:7" x14ac:dyDescent="0.25">
      <c r="A14" s="168" t="s">
        <v>34</v>
      </c>
      <c r="B14" s="168"/>
      <c r="C14" s="210"/>
      <c r="D14" s="168"/>
      <c r="E14" s="211"/>
      <c r="F14" s="174">
        <f>SUM(F5:F13)</f>
        <v>0</v>
      </c>
    </row>
    <row r="1048290" spans="3:3" x14ac:dyDescent="0.25">
      <c r="C1048290"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CC9EA-9C15-4DAF-88BE-95DDE806EDCD}">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3523</v>
      </c>
      <c r="B1" s="40"/>
      <c r="C1" s="40"/>
      <c r="D1" s="774" t="s">
        <v>3524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26.4" x14ac:dyDescent="0.25">
      <c r="A5" s="192" t="s">
        <v>3525</v>
      </c>
      <c r="B5" s="192"/>
      <c r="C5" s="291" t="s">
        <v>3526</v>
      </c>
      <c r="D5" s="161" t="s">
        <v>33</v>
      </c>
      <c r="E5" s="17" t="s">
        <v>4220</v>
      </c>
      <c r="F5" s="17" t="s">
        <v>4221</v>
      </c>
      <c r="G5" s="188"/>
    </row>
    <row r="6" spans="1:8" ht="52.8" x14ac:dyDescent="0.25">
      <c r="A6" s="192" t="s">
        <v>3527</v>
      </c>
      <c r="B6" s="192"/>
      <c r="C6" s="291" t="s">
        <v>5194</v>
      </c>
      <c r="D6" s="161" t="s">
        <v>429</v>
      </c>
      <c r="E6" s="161"/>
      <c r="F6" s="187"/>
      <c r="G6" s="190">
        <f>E6*F6</f>
        <v>0</v>
      </c>
      <c r="H6" s="307" t="s">
        <v>5398</v>
      </c>
    </row>
    <row r="7" spans="1:8" ht="26.4" x14ac:dyDescent="0.25">
      <c r="A7" s="192" t="s">
        <v>3528</v>
      </c>
      <c r="B7" s="192"/>
      <c r="C7" s="284" t="s">
        <v>5195</v>
      </c>
      <c r="D7" s="161" t="s">
        <v>4200</v>
      </c>
      <c r="E7" s="161"/>
      <c r="F7" s="187"/>
      <c r="G7" s="190">
        <f>E7*F7</f>
        <v>0</v>
      </c>
      <c r="H7" s="307" t="s">
        <v>5398</v>
      </c>
    </row>
    <row r="8" spans="1:8" ht="39.6" x14ac:dyDescent="0.25">
      <c r="A8" s="192" t="s">
        <v>3529</v>
      </c>
      <c r="B8" s="192"/>
      <c r="C8" s="291" t="s">
        <v>5196</v>
      </c>
      <c r="D8" s="161" t="s">
        <v>136</v>
      </c>
      <c r="E8" s="161"/>
      <c r="F8" s="187"/>
      <c r="G8" s="190">
        <f>E8*F8</f>
        <v>0</v>
      </c>
      <c r="H8" s="307" t="s">
        <v>5398</v>
      </c>
    </row>
    <row r="9" spans="1:8" ht="26.4" x14ac:dyDescent="0.25">
      <c r="A9" s="192" t="s">
        <v>3530</v>
      </c>
      <c r="B9" s="192"/>
      <c r="C9" s="291" t="s">
        <v>5197</v>
      </c>
      <c r="D9" s="161" t="s">
        <v>136</v>
      </c>
      <c r="E9" s="161"/>
      <c r="F9" s="187"/>
      <c r="G9" s="190">
        <f>E9*F9</f>
        <v>0</v>
      </c>
      <c r="H9" s="307" t="s">
        <v>5398</v>
      </c>
    </row>
    <row r="10" spans="1:8" ht="26.4" x14ac:dyDescent="0.25">
      <c r="A10" s="192" t="s">
        <v>3531</v>
      </c>
      <c r="B10" s="192"/>
      <c r="C10" s="159" t="s">
        <v>3532</v>
      </c>
      <c r="D10" s="161" t="s">
        <v>33</v>
      </c>
      <c r="E10" s="17" t="s">
        <v>4220</v>
      </c>
      <c r="F10" s="17" t="s">
        <v>4221</v>
      </c>
      <c r="G10" s="188"/>
    </row>
    <row r="11" spans="1:8" x14ac:dyDescent="0.25">
      <c r="A11" s="192" t="s">
        <v>3533</v>
      </c>
      <c r="B11" s="192"/>
      <c r="C11" s="159" t="s">
        <v>3534</v>
      </c>
      <c r="D11" s="161" t="s">
        <v>33</v>
      </c>
      <c r="E11" s="17" t="s">
        <v>4220</v>
      </c>
      <c r="F11" s="17" t="s">
        <v>4221</v>
      </c>
      <c r="G11" s="188"/>
    </row>
    <row r="12" spans="1:8" x14ac:dyDescent="0.25">
      <c r="A12" s="192" t="s">
        <v>3535</v>
      </c>
      <c r="B12" s="192"/>
      <c r="C12" s="159" t="s">
        <v>3536</v>
      </c>
      <c r="D12" s="17"/>
      <c r="E12" s="17"/>
      <c r="F12" s="17"/>
      <c r="G12" s="189"/>
    </row>
    <row r="13" spans="1:8" x14ac:dyDescent="0.25">
      <c r="A13" s="192"/>
      <c r="B13" s="192" t="s">
        <v>3537</v>
      </c>
      <c r="C13" s="160" t="s">
        <v>3539</v>
      </c>
      <c r="D13" s="161" t="s">
        <v>33</v>
      </c>
      <c r="E13" s="161" t="s">
        <v>4220</v>
      </c>
      <c r="F13" s="161" t="s">
        <v>4221</v>
      </c>
      <c r="G13" s="188"/>
    </row>
    <row r="14" spans="1:8" x14ac:dyDescent="0.25">
      <c r="A14" s="192"/>
      <c r="B14" s="192" t="s">
        <v>3538</v>
      </c>
      <c r="C14" s="160" t="s">
        <v>3540</v>
      </c>
      <c r="D14" s="161" t="s">
        <v>33</v>
      </c>
      <c r="E14" s="161" t="s">
        <v>4220</v>
      </c>
      <c r="F14" s="161" t="s">
        <v>4221</v>
      </c>
      <c r="G14" s="188"/>
    </row>
    <row r="15" spans="1:8" x14ac:dyDescent="0.25">
      <c r="A15" s="192"/>
      <c r="B15" s="192"/>
      <c r="C15" s="57"/>
      <c r="D15" s="17"/>
      <c r="E15" s="17"/>
      <c r="F15" s="17"/>
      <c r="G15" s="186"/>
    </row>
    <row r="16" spans="1:8" x14ac:dyDescent="0.25">
      <c r="A16" s="230"/>
      <c r="B16" s="192"/>
      <c r="C16" s="233"/>
      <c r="D16" s="228"/>
      <c r="E16" s="17"/>
      <c r="F16" s="17"/>
      <c r="G16" s="186"/>
      <c r="H16" s="323" t="s">
        <v>5421</v>
      </c>
    </row>
    <row r="17" spans="1:7" x14ac:dyDescent="0.25">
      <c r="A17" s="64"/>
      <c r="B17" s="64"/>
      <c r="C17" s="60"/>
      <c r="D17" s="153"/>
      <c r="E17" s="15"/>
      <c r="F17" s="15"/>
      <c r="G17" s="186"/>
    </row>
    <row r="18" spans="1:7" x14ac:dyDescent="0.25">
      <c r="A18" s="168" t="s">
        <v>34</v>
      </c>
      <c r="B18" s="168"/>
      <c r="C18" s="168"/>
      <c r="D18" s="179"/>
      <c r="E18" s="183"/>
      <c r="F18" s="183"/>
      <c r="G18" s="174">
        <f>SUM(G5:G17)</f>
        <v>0</v>
      </c>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2D1B0-0046-4444-9872-828DCF4BB9D8}">
  <dimension ref="A1:I1048366"/>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3541</v>
      </c>
      <c r="B1" s="40"/>
      <c r="C1" s="40"/>
      <c r="D1" s="40"/>
      <c r="E1" s="774" t="s">
        <v>3542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5"/>
    </row>
    <row r="4" spans="1:9" x14ac:dyDescent="0.25">
      <c r="A4" s="192"/>
      <c r="B4" s="192"/>
      <c r="C4" s="193"/>
      <c r="D4" s="64"/>
      <c r="E4" s="17"/>
      <c r="F4" s="17"/>
      <c r="G4" s="15"/>
      <c r="H4" s="15"/>
    </row>
    <row r="5" spans="1:9" ht="66" x14ac:dyDescent="0.25">
      <c r="A5" s="192" t="s">
        <v>3543</v>
      </c>
      <c r="B5" s="192"/>
      <c r="C5" s="193"/>
      <c r="D5" s="285" t="s">
        <v>5198</v>
      </c>
      <c r="E5" s="161" t="s">
        <v>33</v>
      </c>
      <c r="F5" s="17" t="s">
        <v>4220</v>
      </c>
      <c r="G5" s="17" t="s">
        <v>4221</v>
      </c>
      <c r="H5" s="188"/>
      <c r="I5" s="307" t="s">
        <v>5398</v>
      </c>
    </row>
    <row r="6" spans="1:9" x14ac:dyDescent="0.25">
      <c r="A6" s="192" t="s">
        <v>3544</v>
      </c>
      <c r="B6" s="192"/>
      <c r="C6" s="193"/>
      <c r="D6" s="301" t="s">
        <v>3545</v>
      </c>
      <c r="E6" s="17"/>
      <c r="F6" s="17"/>
      <c r="G6" s="17"/>
      <c r="H6" s="190"/>
    </row>
    <row r="7" spans="1:9" ht="26.4" x14ac:dyDescent="0.25">
      <c r="A7" s="192"/>
      <c r="B7" s="192" t="s">
        <v>3546</v>
      </c>
      <c r="C7" s="193"/>
      <c r="D7" s="290" t="s">
        <v>3548</v>
      </c>
      <c r="E7" s="161" t="s">
        <v>425</v>
      </c>
      <c r="F7" s="17" t="s">
        <v>4222</v>
      </c>
      <c r="G7" s="17" t="s">
        <v>818</v>
      </c>
      <c r="H7" s="188"/>
    </row>
    <row r="8" spans="1:9" ht="26.4" x14ac:dyDescent="0.25">
      <c r="A8" s="192"/>
      <c r="B8" s="192" t="s">
        <v>3547</v>
      </c>
      <c r="C8" s="193"/>
      <c r="D8" s="278" t="s">
        <v>3549</v>
      </c>
      <c r="E8" s="209" t="s">
        <v>361</v>
      </c>
      <c r="F8" s="191">
        <f>H7</f>
        <v>0</v>
      </c>
      <c r="G8" s="195"/>
      <c r="H8" s="190">
        <f>F8*G8</f>
        <v>0</v>
      </c>
    </row>
    <row r="9" spans="1:9" x14ac:dyDescent="0.25">
      <c r="A9" s="192" t="s">
        <v>3550</v>
      </c>
      <c r="B9" s="192"/>
      <c r="C9" s="193"/>
      <c r="D9" s="291" t="s">
        <v>3551</v>
      </c>
      <c r="E9" s="17"/>
      <c r="F9" s="17"/>
      <c r="G9" s="191"/>
      <c r="H9" s="190"/>
    </row>
    <row r="10" spans="1:9" ht="26.4" x14ac:dyDescent="0.25">
      <c r="A10" s="192"/>
      <c r="B10" s="192" t="s">
        <v>3552</v>
      </c>
      <c r="C10" s="193"/>
      <c r="D10" s="290" t="s">
        <v>3553</v>
      </c>
      <c r="E10" s="17"/>
      <c r="F10" s="17"/>
      <c r="G10" s="191"/>
      <c r="H10" s="190"/>
    </row>
    <row r="11" spans="1:9" ht="15.6" x14ac:dyDescent="0.25">
      <c r="A11" s="192"/>
      <c r="B11" s="192"/>
      <c r="C11" s="193" t="s">
        <v>37</v>
      </c>
      <c r="D11" s="290" t="s">
        <v>4399</v>
      </c>
      <c r="E11" s="161" t="s">
        <v>124</v>
      </c>
      <c r="F11" s="161"/>
      <c r="G11" s="187"/>
      <c r="H11" s="190">
        <f t="shared" ref="H11:H17" si="0">F11*G11</f>
        <v>0</v>
      </c>
    </row>
    <row r="12" spans="1:9" ht="15.6" x14ac:dyDescent="0.25">
      <c r="A12" s="192"/>
      <c r="B12" s="192"/>
      <c r="C12" s="193" t="s">
        <v>39</v>
      </c>
      <c r="D12" s="290" t="s">
        <v>4400</v>
      </c>
      <c r="E12" s="161" t="s">
        <v>124</v>
      </c>
      <c r="F12" s="161"/>
      <c r="G12" s="187"/>
      <c r="H12" s="190">
        <f t="shared" si="0"/>
        <v>0</v>
      </c>
    </row>
    <row r="13" spans="1:9" ht="15.6" x14ac:dyDescent="0.25">
      <c r="A13" s="192"/>
      <c r="B13" s="192"/>
      <c r="C13" s="193" t="s">
        <v>59</v>
      </c>
      <c r="D13" s="290" t="s">
        <v>4272</v>
      </c>
      <c r="E13" s="161" t="s">
        <v>124</v>
      </c>
      <c r="F13" s="161"/>
      <c r="G13" s="187"/>
      <c r="H13" s="190">
        <f t="shared" si="0"/>
        <v>0</v>
      </c>
      <c r="I13" s="307" t="s">
        <v>5398</v>
      </c>
    </row>
    <row r="14" spans="1:9" ht="26.4" x14ac:dyDescent="0.25">
      <c r="A14" s="192"/>
      <c r="B14" s="192" t="s">
        <v>3554</v>
      </c>
      <c r="C14" s="193"/>
      <c r="D14" s="290" t="s">
        <v>3555</v>
      </c>
      <c r="E14" s="161" t="s">
        <v>124</v>
      </c>
      <c r="F14" s="161"/>
      <c r="G14" s="187"/>
      <c r="H14" s="190">
        <f t="shared" si="0"/>
        <v>0</v>
      </c>
    </row>
    <row r="15" spans="1:9" ht="39.6" x14ac:dyDescent="0.25">
      <c r="A15" s="192"/>
      <c r="B15" s="192" t="s">
        <v>3559</v>
      </c>
      <c r="C15" s="193"/>
      <c r="D15" s="290" t="s">
        <v>3556</v>
      </c>
      <c r="E15" s="161" t="s">
        <v>124</v>
      </c>
      <c r="F15" s="161"/>
      <c r="G15" s="187"/>
      <c r="H15" s="190">
        <f t="shared" si="0"/>
        <v>0</v>
      </c>
    </row>
    <row r="16" spans="1:9" ht="26.4" x14ac:dyDescent="0.25">
      <c r="A16" s="192"/>
      <c r="B16" s="192" t="s">
        <v>3560</v>
      </c>
      <c r="C16" s="193"/>
      <c r="D16" s="290" t="s">
        <v>3557</v>
      </c>
      <c r="E16" s="161" t="s">
        <v>124</v>
      </c>
      <c r="F16" s="161"/>
      <c r="G16" s="187"/>
      <c r="H16" s="190">
        <f t="shared" si="0"/>
        <v>0</v>
      </c>
    </row>
    <row r="17" spans="1:9" ht="26.4" x14ac:dyDescent="0.25">
      <c r="A17" s="192"/>
      <c r="B17" s="192" t="s">
        <v>3561</v>
      </c>
      <c r="C17" s="193"/>
      <c r="D17" s="290" t="s">
        <v>3558</v>
      </c>
      <c r="E17" s="161" t="s">
        <v>124</v>
      </c>
      <c r="F17" s="161"/>
      <c r="G17" s="187"/>
      <c r="H17" s="190">
        <f t="shared" si="0"/>
        <v>0</v>
      </c>
    </row>
    <row r="18" spans="1:9" x14ac:dyDescent="0.25">
      <c r="A18" s="192" t="s">
        <v>3562</v>
      </c>
      <c r="B18" s="192"/>
      <c r="C18" s="193"/>
      <c r="D18" s="291" t="s">
        <v>5201</v>
      </c>
      <c r="E18" s="17"/>
      <c r="F18" s="17"/>
      <c r="G18" s="191"/>
      <c r="H18" s="190"/>
    </row>
    <row r="19" spans="1:9" ht="26.4" x14ac:dyDescent="0.25">
      <c r="A19" s="192"/>
      <c r="B19" s="192" t="s">
        <v>3563</v>
      </c>
      <c r="C19" s="193"/>
      <c r="D19" s="283" t="s">
        <v>3566</v>
      </c>
      <c r="E19" s="17"/>
      <c r="F19" s="17"/>
      <c r="G19" s="191"/>
      <c r="H19" s="190"/>
    </row>
    <row r="20" spans="1:9" ht="15.6" x14ac:dyDescent="0.25">
      <c r="A20" s="192"/>
      <c r="B20" s="192"/>
      <c r="C20" s="193" t="s">
        <v>37</v>
      </c>
      <c r="D20" s="278" t="s">
        <v>4399</v>
      </c>
      <c r="E20" s="161" t="s">
        <v>124</v>
      </c>
      <c r="F20" s="161"/>
      <c r="G20" s="187"/>
      <c r="H20" s="190">
        <f>F20*G20</f>
        <v>0</v>
      </c>
      <c r="I20" s="307" t="s">
        <v>5398</v>
      </c>
    </row>
    <row r="21" spans="1:9" ht="26.4" x14ac:dyDescent="0.25">
      <c r="A21" s="192"/>
      <c r="B21" s="192" t="s">
        <v>3564</v>
      </c>
      <c r="C21" s="193"/>
      <c r="D21" s="278" t="s">
        <v>3567</v>
      </c>
      <c r="E21" s="161" t="s">
        <v>124</v>
      </c>
      <c r="F21" s="161"/>
      <c r="G21" s="187"/>
      <c r="H21" s="190">
        <f>F21*G21</f>
        <v>0</v>
      </c>
    </row>
    <row r="22" spans="1:9" ht="39.6" x14ac:dyDescent="0.25">
      <c r="A22" s="192"/>
      <c r="B22" s="192" t="s">
        <v>3565</v>
      </c>
      <c r="C22" s="193"/>
      <c r="D22" s="278" t="s">
        <v>3568</v>
      </c>
      <c r="E22" s="161" t="s">
        <v>124</v>
      </c>
      <c r="F22" s="161"/>
      <c r="G22" s="187"/>
      <c r="H22" s="190">
        <f>F22*G22</f>
        <v>0</v>
      </c>
    </row>
    <row r="23" spans="1:9" ht="26.4" x14ac:dyDescent="0.25">
      <c r="A23" s="192" t="s">
        <v>3569</v>
      </c>
      <c r="B23" s="192"/>
      <c r="C23" s="193"/>
      <c r="D23" s="291" t="s">
        <v>5405</v>
      </c>
      <c r="E23" s="161" t="s">
        <v>124</v>
      </c>
      <c r="F23" s="161"/>
      <c r="G23" s="187"/>
      <c r="H23" s="190">
        <f>F23*G23</f>
        <v>0</v>
      </c>
    </row>
    <row r="24" spans="1:9" x14ac:dyDescent="0.25">
      <c r="A24" s="192" t="s">
        <v>3570</v>
      </c>
      <c r="B24" s="192"/>
      <c r="C24" s="193"/>
      <c r="D24" s="291" t="s">
        <v>3082</v>
      </c>
      <c r="E24" s="17"/>
      <c r="F24" s="17"/>
      <c r="G24" s="191"/>
      <c r="H24" s="190"/>
    </row>
    <row r="25" spans="1:9" x14ac:dyDescent="0.25">
      <c r="A25" s="192"/>
      <c r="B25" s="192" t="s">
        <v>3571</v>
      </c>
      <c r="C25" s="193"/>
      <c r="D25" s="281" t="s">
        <v>3083</v>
      </c>
      <c r="E25" s="161" t="s">
        <v>33</v>
      </c>
      <c r="F25" s="17" t="s">
        <v>4220</v>
      </c>
      <c r="G25" s="17" t="s">
        <v>4221</v>
      </c>
      <c r="H25" s="188"/>
    </row>
    <row r="26" spans="1:9" x14ac:dyDescent="0.25">
      <c r="A26" s="192"/>
      <c r="B26" s="192" t="s">
        <v>3573</v>
      </c>
      <c r="C26" s="193"/>
      <c r="D26" s="281" t="s">
        <v>3572</v>
      </c>
      <c r="E26" s="161" t="s">
        <v>33</v>
      </c>
      <c r="F26" s="17" t="s">
        <v>4220</v>
      </c>
      <c r="G26" s="17" t="s">
        <v>4221</v>
      </c>
      <c r="H26" s="188"/>
    </row>
    <row r="27" spans="1:9" x14ac:dyDescent="0.25">
      <c r="A27" s="192" t="s">
        <v>3574</v>
      </c>
      <c r="B27" s="192"/>
      <c r="C27" s="193"/>
      <c r="D27" s="291" t="s">
        <v>3575</v>
      </c>
      <c r="E27" s="17"/>
      <c r="F27" s="17"/>
      <c r="G27" s="191"/>
      <c r="H27" s="190"/>
    </row>
    <row r="28" spans="1:9" ht="15.6" x14ac:dyDescent="0.25">
      <c r="A28" s="192"/>
      <c r="B28" s="192" t="s">
        <v>3576</v>
      </c>
      <c r="C28" s="193"/>
      <c r="D28" s="290" t="s">
        <v>3579</v>
      </c>
      <c r="E28" s="161" t="s">
        <v>124</v>
      </c>
      <c r="F28" s="161"/>
      <c r="G28" s="187"/>
      <c r="H28" s="190">
        <f>F28*G28</f>
        <v>0</v>
      </c>
    </row>
    <row r="29" spans="1:9" ht="15.6" x14ac:dyDescent="0.25">
      <c r="A29" s="192"/>
      <c r="B29" s="192" t="s">
        <v>3577</v>
      </c>
      <c r="C29" s="193"/>
      <c r="D29" s="290" t="s">
        <v>3580</v>
      </c>
      <c r="E29" s="161" t="s">
        <v>124</v>
      </c>
      <c r="F29" s="161"/>
      <c r="G29" s="187"/>
      <c r="H29" s="190">
        <f>F29*G29</f>
        <v>0</v>
      </c>
    </row>
    <row r="30" spans="1:9" ht="15.6" x14ac:dyDescent="0.25">
      <c r="A30" s="192"/>
      <c r="B30" s="192" t="s">
        <v>3578</v>
      </c>
      <c r="C30" s="193"/>
      <c r="D30" s="290" t="s">
        <v>3581</v>
      </c>
      <c r="E30" s="161" t="s">
        <v>124</v>
      </c>
      <c r="F30" s="161"/>
      <c r="G30" s="187"/>
      <c r="H30" s="190">
        <f>F30*G30</f>
        <v>0</v>
      </c>
    </row>
    <row r="31" spans="1:9" x14ac:dyDescent="0.25">
      <c r="A31" s="192" t="s">
        <v>3582</v>
      </c>
      <c r="B31" s="192"/>
      <c r="C31" s="193"/>
      <c r="D31" s="291" t="s">
        <v>3583</v>
      </c>
      <c r="E31" s="17"/>
      <c r="F31" s="17"/>
      <c r="G31" s="191"/>
      <c r="H31" s="190"/>
    </row>
    <row r="32" spans="1:9" ht="15.6" x14ac:dyDescent="0.25">
      <c r="A32" s="192"/>
      <c r="B32" s="192" t="s">
        <v>3587</v>
      </c>
      <c r="C32" s="193"/>
      <c r="D32" s="290" t="s">
        <v>3584</v>
      </c>
      <c r="E32" s="161" t="s">
        <v>124</v>
      </c>
      <c r="F32" s="161"/>
      <c r="G32" s="187"/>
      <c r="H32" s="190">
        <f t="shared" ref="H32:H39" si="1">F32*G32</f>
        <v>0</v>
      </c>
    </row>
    <row r="33" spans="1:9" ht="15.6" x14ac:dyDescent="0.25">
      <c r="A33" s="192"/>
      <c r="B33" s="192" t="s">
        <v>3588</v>
      </c>
      <c r="C33" s="193"/>
      <c r="D33" s="278" t="s">
        <v>3585</v>
      </c>
      <c r="E33" s="161" t="s">
        <v>124</v>
      </c>
      <c r="F33" s="161"/>
      <c r="G33" s="187"/>
      <c r="H33" s="190">
        <f t="shared" si="1"/>
        <v>0</v>
      </c>
    </row>
    <row r="34" spans="1:9" ht="15.6" x14ac:dyDescent="0.25">
      <c r="A34" s="192"/>
      <c r="B34" s="192" t="s">
        <v>3589</v>
      </c>
      <c r="C34" s="193"/>
      <c r="D34" s="278" t="s">
        <v>3586</v>
      </c>
      <c r="E34" s="161" t="s">
        <v>124</v>
      </c>
      <c r="F34" s="161"/>
      <c r="G34" s="187"/>
      <c r="H34" s="190">
        <f t="shared" si="1"/>
        <v>0</v>
      </c>
    </row>
    <row r="35" spans="1:9" ht="26.4" x14ac:dyDescent="0.25">
      <c r="A35" s="192" t="s">
        <v>3590</v>
      </c>
      <c r="B35" s="192"/>
      <c r="C35" s="193"/>
      <c r="D35" s="291" t="s">
        <v>5404</v>
      </c>
      <c r="E35" s="161" t="s">
        <v>124</v>
      </c>
      <c r="F35" s="161"/>
      <c r="G35" s="187"/>
      <c r="H35" s="190">
        <f t="shared" si="1"/>
        <v>0</v>
      </c>
    </row>
    <row r="36" spans="1:9" ht="39.6" x14ac:dyDescent="0.25">
      <c r="A36" s="192" t="s">
        <v>3591</v>
      </c>
      <c r="B36" s="192"/>
      <c r="C36" s="193"/>
      <c r="D36" s="291" t="s">
        <v>3592</v>
      </c>
      <c r="E36" s="209" t="s">
        <v>3653</v>
      </c>
      <c r="F36" s="161"/>
      <c r="G36" s="187"/>
      <c r="H36" s="190">
        <f t="shared" si="1"/>
        <v>0</v>
      </c>
    </row>
    <row r="37" spans="1:9" ht="39.6" x14ac:dyDescent="0.25">
      <c r="A37" s="192" t="s">
        <v>3593</v>
      </c>
      <c r="B37" s="192"/>
      <c r="C37" s="193"/>
      <c r="D37" s="291" t="s">
        <v>3594</v>
      </c>
      <c r="E37" s="209" t="s">
        <v>3653</v>
      </c>
      <c r="F37" s="161"/>
      <c r="G37" s="187"/>
      <c r="H37" s="190">
        <f t="shared" si="1"/>
        <v>0</v>
      </c>
    </row>
    <row r="38" spans="1:9" ht="15.6" x14ac:dyDescent="0.25">
      <c r="A38" s="192" t="s">
        <v>3595</v>
      </c>
      <c r="B38" s="192"/>
      <c r="C38" s="193"/>
      <c r="D38" s="291" t="s">
        <v>5199</v>
      </c>
      <c r="E38" s="161" t="s">
        <v>2269</v>
      </c>
      <c r="F38" s="161"/>
      <c r="G38" s="187"/>
      <c r="H38" s="190">
        <f t="shared" si="1"/>
        <v>0</v>
      </c>
    </row>
    <row r="39" spans="1:9" ht="26.4" x14ac:dyDescent="0.25">
      <c r="A39" s="192" t="s">
        <v>3596</v>
      </c>
      <c r="B39" s="192"/>
      <c r="C39" s="193"/>
      <c r="D39" s="291" t="s">
        <v>5200</v>
      </c>
      <c r="E39" s="161" t="s">
        <v>2269</v>
      </c>
      <c r="F39" s="161"/>
      <c r="G39" s="187"/>
      <c r="H39" s="190">
        <f t="shared" si="1"/>
        <v>0</v>
      </c>
    </row>
    <row r="40" spans="1:9" x14ac:dyDescent="0.25">
      <c r="A40" s="192" t="s">
        <v>3597</v>
      </c>
      <c r="B40" s="192"/>
      <c r="C40" s="193"/>
      <c r="D40" s="291" t="s">
        <v>3598</v>
      </c>
      <c r="E40" s="120"/>
      <c r="F40" s="17"/>
      <c r="G40" s="191"/>
      <c r="H40" s="190"/>
    </row>
    <row r="41" spans="1:9" ht="15.6" x14ac:dyDescent="0.25">
      <c r="A41" s="192"/>
      <c r="B41" s="192" t="s">
        <v>3599</v>
      </c>
      <c r="C41" s="193"/>
      <c r="D41" s="290" t="s">
        <v>1576</v>
      </c>
      <c r="E41" s="161" t="s">
        <v>124</v>
      </c>
      <c r="F41" s="161"/>
      <c r="G41" s="187"/>
      <c r="H41" s="190">
        <f t="shared" ref="H41:H46" si="2">F41*G41</f>
        <v>0</v>
      </c>
    </row>
    <row r="42" spans="1:9" ht="15.6" x14ac:dyDescent="0.25">
      <c r="A42" s="192"/>
      <c r="B42" s="192" t="s">
        <v>3600</v>
      </c>
      <c r="C42" s="193"/>
      <c r="D42" s="290" t="s">
        <v>3605</v>
      </c>
      <c r="E42" s="161" t="s">
        <v>124</v>
      </c>
      <c r="F42" s="161"/>
      <c r="G42" s="187"/>
      <c r="H42" s="190">
        <f t="shared" si="2"/>
        <v>0</v>
      </c>
    </row>
    <row r="43" spans="1:9" ht="15.6" x14ac:dyDescent="0.25">
      <c r="A43" s="192"/>
      <c r="B43" s="192" t="s">
        <v>3601</v>
      </c>
      <c r="C43" s="193"/>
      <c r="D43" s="290" t="s">
        <v>3606</v>
      </c>
      <c r="E43" s="161" t="s">
        <v>124</v>
      </c>
      <c r="F43" s="161"/>
      <c r="G43" s="187"/>
      <c r="H43" s="190">
        <f t="shared" si="2"/>
        <v>0</v>
      </c>
    </row>
    <row r="44" spans="1:9" ht="15.6" x14ac:dyDescent="0.25">
      <c r="A44" s="192"/>
      <c r="B44" s="192" t="s">
        <v>3602</v>
      </c>
      <c r="C44" s="193"/>
      <c r="D44" s="290" t="s">
        <v>5202</v>
      </c>
      <c r="E44" s="161" t="s">
        <v>124</v>
      </c>
      <c r="F44" s="161"/>
      <c r="G44" s="187"/>
      <c r="H44" s="190">
        <f t="shared" si="2"/>
        <v>0</v>
      </c>
      <c r="I44" s="307" t="s">
        <v>5398</v>
      </c>
    </row>
    <row r="45" spans="1:9" ht="26.4" x14ac:dyDescent="0.25">
      <c r="A45" s="192"/>
      <c r="B45" s="192" t="s">
        <v>3603</v>
      </c>
      <c r="C45" s="193"/>
      <c r="D45" s="290" t="s">
        <v>5203</v>
      </c>
      <c r="E45" s="161" t="s">
        <v>124</v>
      </c>
      <c r="F45" s="161"/>
      <c r="G45" s="187"/>
      <c r="H45" s="190">
        <f t="shared" si="2"/>
        <v>0</v>
      </c>
      <c r="I45" s="307" t="s">
        <v>5398</v>
      </c>
    </row>
    <row r="46" spans="1:9" ht="15.6" x14ac:dyDescent="0.25">
      <c r="A46" s="192"/>
      <c r="B46" s="192" t="s">
        <v>3604</v>
      </c>
      <c r="C46" s="193"/>
      <c r="D46" s="278" t="s">
        <v>5204</v>
      </c>
      <c r="E46" s="161" t="s">
        <v>124</v>
      </c>
      <c r="F46" s="161"/>
      <c r="G46" s="187"/>
      <c r="H46" s="190">
        <f t="shared" si="2"/>
        <v>0</v>
      </c>
      <c r="I46" s="307" t="s">
        <v>5398</v>
      </c>
    </row>
    <row r="47" spans="1:9" ht="26.4" x14ac:dyDescent="0.25">
      <c r="A47" s="192" t="s">
        <v>3607</v>
      </c>
      <c r="B47" s="192"/>
      <c r="C47" s="193"/>
      <c r="D47" s="159" t="s">
        <v>3608</v>
      </c>
      <c r="E47" s="120"/>
      <c r="F47" s="17"/>
      <c r="G47" s="191"/>
      <c r="H47" s="190"/>
    </row>
    <row r="48" spans="1:9" ht="15.6" x14ac:dyDescent="0.25">
      <c r="A48" s="192"/>
      <c r="B48" s="192" t="s">
        <v>3609</v>
      </c>
      <c r="C48" s="193"/>
      <c r="D48" s="160" t="s">
        <v>1576</v>
      </c>
      <c r="E48" s="161" t="s">
        <v>124</v>
      </c>
      <c r="F48" s="161"/>
      <c r="G48" s="187"/>
      <c r="H48" s="190">
        <f t="shared" ref="H48:H53" si="3">F48*G48</f>
        <v>0</v>
      </c>
    </row>
    <row r="49" spans="1:9" ht="15.6" x14ac:dyDescent="0.25">
      <c r="A49" s="192"/>
      <c r="B49" s="192" t="s">
        <v>3610</v>
      </c>
      <c r="C49" s="193"/>
      <c r="D49" s="101" t="s">
        <v>3605</v>
      </c>
      <c r="E49" s="161" t="s">
        <v>124</v>
      </c>
      <c r="F49" s="161"/>
      <c r="G49" s="187"/>
      <c r="H49" s="190">
        <f t="shared" si="3"/>
        <v>0</v>
      </c>
    </row>
    <row r="50" spans="1:9" ht="15.6" x14ac:dyDescent="0.25">
      <c r="A50" s="192"/>
      <c r="B50" s="192" t="s">
        <v>3611</v>
      </c>
      <c r="C50" s="193"/>
      <c r="D50" s="101" t="s">
        <v>3606</v>
      </c>
      <c r="E50" s="161" t="s">
        <v>124</v>
      </c>
      <c r="F50" s="161"/>
      <c r="G50" s="187"/>
      <c r="H50" s="190">
        <f t="shared" si="3"/>
        <v>0</v>
      </c>
    </row>
    <row r="51" spans="1:9" ht="15.6" x14ac:dyDescent="0.25">
      <c r="A51" s="192"/>
      <c r="B51" s="192" t="s">
        <v>3612</v>
      </c>
      <c r="C51" s="193"/>
      <c r="D51" s="278" t="s">
        <v>5202</v>
      </c>
      <c r="E51" s="161" t="s">
        <v>124</v>
      </c>
      <c r="F51" s="161"/>
      <c r="G51" s="187"/>
      <c r="H51" s="190">
        <f t="shared" si="3"/>
        <v>0</v>
      </c>
      <c r="I51" s="307" t="s">
        <v>5398</v>
      </c>
    </row>
    <row r="52" spans="1:9" ht="26.4" x14ac:dyDescent="0.25">
      <c r="A52" s="192"/>
      <c r="B52" s="192" t="s">
        <v>3613</v>
      </c>
      <c r="C52" s="193"/>
      <c r="D52" s="278" t="s">
        <v>5203</v>
      </c>
      <c r="E52" s="161" t="s">
        <v>124</v>
      </c>
      <c r="F52" s="161"/>
      <c r="G52" s="187"/>
      <c r="H52" s="190">
        <f t="shared" si="3"/>
        <v>0</v>
      </c>
      <c r="I52" s="307" t="s">
        <v>5398</v>
      </c>
    </row>
    <row r="53" spans="1:9" ht="15.6" x14ac:dyDescent="0.25">
      <c r="A53" s="192"/>
      <c r="B53" s="192" t="s">
        <v>3614</v>
      </c>
      <c r="C53" s="193"/>
      <c r="D53" s="278" t="s">
        <v>5204</v>
      </c>
      <c r="E53" s="161" t="s">
        <v>124</v>
      </c>
      <c r="F53" s="161"/>
      <c r="G53" s="187"/>
      <c r="H53" s="190">
        <f t="shared" si="3"/>
        <v>0</v>
      </c>
      <c r="I53" s="307" t="s">
        <v>5398</v>
      </c>
    </row>
    <row r="54" spans="1:9" ht="39.6" x14ac:dyDescent="0.25">
      <c r="A54" s="192" t="s">
        <v>3615</v>
      </c>
      <c r="B54" s="192"/>
      <c r="C54" s="193"/>
      <c r="D54" s="291" t="s">
        <v>5206</v>
      </c>
      <c r="E54" s="161" t="s">
        <v>33</v>
      </c>
      <c r="F54" s="17" t="s">
        <v>4220</v>
      </c>
      <c r="G54" s="17" t="s">
        <v>4221</v>
      </c>
      <c r="H54" s="188"/>
      <c r="I54" s="307" t="s">
        <v>5398</v>
      </c>
    </row>
    <row r="55" spans="1:9" ht="26.4" x14ac:dyDescent="0.25">
      <c r="A55" s="192" t="s">
        <v>3616</v>
      </c>
      <c r="B55" s="192"/>
      <c r="C55" s="193"/>
      <c r="D55" s="291" t="s">
        <v>5205</v>
      </c>
      <c r="E55" s="161" t="s">
        <v>429</v>
      </c>
      <c r="F55" s="161"/>
      <c r="G55" s="187"/>
      <c r="H55" s="190">
        <f t="shared" ref="H55:H62" si="4">F55*G55</f>
        <v>0</v>
      </c>
    </row>
    <row r="56" spans="1:9" ht="26.4" x14ac:dyDescent="0.25">
      <c r="A56" s="192" t="s">
        <v>3617</v>
      </c>
      <c r="B56" s="192"/>
      <c r="C56" s="193"/>
      <c r="D56" s="291" t="s">
        <v>5207</v>
      </c>
      <c r="E56" s="161" t="s">
        <v>136</v>
      </c>
      <c r="F56" s="161"/>
      <c r="G56" s="187"/>
      <c r="H56" s="190">
        <f t="shared" si="4"/>
        <v>0</v>
      </c>
      <c r="I56" s="307" t="s">
        <v>5398</v>
      </c>
    </row>
    <row r="57" spans="1:9" ht="26.4" x14ac:dyDescent="0.25">
      <c r="A57" s="192" t="s">
        <v>3618</v>
      </c>
      <c r="B57" s="192"/>
      <c r="C57" s="193"/>
      <c r="D57" s="291" t="s">
        <v>5208</v>
      </c>
      <c r="E57" s="161" t="s">
        <v>423</v>
      </c>
      <c r="F57" s="161"/>
      <c r="G57" s="187"/>
      <c r="H57" s="190">
        <f t="shared" si="4"/>
        <v>0</v>
      </c>
      <c r="I57" s="307" t="s">
        <v>5398</v>
      </c>
    </row>
    <row r="58" spans="1:9" x14ac:dyDescent="0.25">
      <c r="A58" s="192" t="s">
        <v>3619</v>
      </c>
      <c r="B58" s="192"/>
      <c r="C58" s="193"/>
      <c r="D58" s="291" t="s">
        <v>3620</v>
      </c>
      <c r="E58" s="202"/>
      <c r="F58" s="17"/>
      <c r="G58" s="191"/>
      <c r="H58" s="190">
        <f t="shared" si="4"/>
        <v>0</v>
      </c>
    </row>
    <row r="59" spans="1:9" ht="26.4" x14ac:dyDescent="0.25">
      <c r="A59" s="192"/>
      <c r="B59" s="192" t="s">
        <v>3621</v>
      </c>
      <c r="C59" s="193"/>
      <c r="D59" s="290" t="s">
        <v>5209</v>
      </c>
      <c r="E59" s="161" t="s">
        <v>136</v>
      </c>
      <c r="F59" s="161"/>
      <c r="G59" s="187"/>
      <c r="H59" s="190">
        <f t="shared" si="4"/>
        <v>0</v>
      </c>
      <c r="I59" s="307" t="s">
        <v>5398</v>
      </c>
    </row>
    <row r="60" spans="1:9" ht="39.6" x14ac:dyDescent="0.25">
      <c r="A60" s="192"/>
      <c r="B60" s="192" t="s">
        <v>3622</v>
      </c>
      <c r="C60" s="193"/>
      <c r="D60" s="278" t="s">
        <v>5210</v>
      </c>
      <c r="E60" s="161" t="s">
        <v>423</v>
      </c>
      <c r="F60" s="161"/>
      <c r="G60" s="187"/>
      <c r="H60" s="190">
        <f t="shared" si="4"/>
        <v>0</v>
      </c>
      <c r="I60" s="307" t="s">
        <v>5398</v>
      </c>
    </row>
    <row r="61" spans="1:9" ht="26.4" x14ac:dyDescent="0.25">
      <c r="A61" s="192" t="s">
        <v>3623</v>
      </c>
      <c r="B61" s="192"/>
      <c r="C61" s="193"/>
      <c r="D61" s="291" t="s">
        <v>5211</v>
      </c>
      <c r="E61" s="161" t="s">
        <v>2269</v>
      </c>
      <c r="F61" s="161"/>
      <c r="G61" s="187"/>
      <c r="H61" s="190">
        <f t="shared" si="4"/>
        <v>0</v>
      </c>
      <c r="I61" s="307" t="s">
        <v>5398</v>
      </c>
    </row>
    <row r="62" spans="1:9" ht="39.6" x14ac:dyDescent="0.25">
      <c r="A62" s="192" t="s">
        <v>3624</v>
      </c>
      <c r="B62" s="192"/>
      <c r="C62" s="193"/>
      <c r="D62" s="291" t="s">
        <v>5212</v>
      </c>
      <c r="E62" s="161" t="s">
        <v>2269</v>
      </c>
      <c r="F62" s="161"/>
      <c r="G62" s="187"/>
      <c r="H62" s="190">
        <f t="shared" si="4"/>
        <v>0</v>
      </c>
      <c r="I62" s="307" t="s">
        <v>5398</v>
      </c>
    </row>
    <row r="63" spans="1:9" x14ac:dyDescent="0.25">
      <c r="A63" s="192" t="s">
        <v>3625</v>
      </c>
      <c r="B63" s="192"/>
      <c r="C63" s="193"/>
      <c r="D63" s="159" t="s">
        <v>3626</v>
      </c>
      <c r="E63" s="202"/>
      <c r="F63" s="17"/>
      <c r="G63" s="191"/>
      <c r="H63" s="190"/>
    </row>
    <row r="64" spans="1:9" x14ac:dyDescent="0.25">
      <c r="A64" s="192"/>
      <c r="B64" s="192" t="s">
        <v>3627</v>
      </c>
      <c r="C64" s="193"/>
      <c r="D64" s="290" t="s">
        <v>5213</v>
      </c>
      <c r="E64" s="202"/>
      <c r="F64" s="17"/>
      <c r="G64" s="191"/>
      <c r="H64" s="190"/>
      <c r="I64" s="307" t="s">
        <v>5398</v>
      </c>
    </row>
    <row r="65" spans="1:9" ht="15.6" x14ac:dyDescent="0.25">
      <c r="A65" s="192"/>
      <c r="B65" s="192"/>
      <c r="C65" s="193" t="s">
        <v>37</v>
      </c>
      <c r="D65" s="160" t="s">
        <v>4419</v>
      </c>
      <c r="E65" s="161" t="s">
        <v>2269</v>
      </c>
      <c r="F65" s="161"/>
      <c r="G65" s="187"/>
      <c r="H65" s="190">
        <f>F65*G65</f>
        <v>0</v>
      </c>
    </row>
    <row r="66" spans="1:9" ht="15.6" x14ac:dyDescent="0.25">
      <c r="A66" s="192"/>
      <c r="B66" s="192"/>
      <c r="C66" s="193" t="s">
        <v>39</v>
      </c>
      <c r="D66" s="160" t="s">
        <v>4420</v>
      </c>
      <c r="E66" s="161" t="s">
        <v>2269</v>
      </c>
      <c r="F66" s="161"/>
      <c r="G66" s="187"/>
      <c r="H66" s="190">
        <f>F66*G66</f>
        <v>0</v>
      </c>
    </row>
    <row r="67" spans="1:9" x14ac:dyDescent="0.25">
      <c r="A67" s="192"/>
      <c r="B67" s="192"/>
      <c r="C67" s="193" t="s">
        <v>59</v>
      </c>
      <c r="D67" s="101" t="s">
        <v>3628</v>
      </c>
      <c r="E67" s="273"/>
      <c r="F67" s="161"/>
      <c r="G67" s="187"/>
      <c r="H67" s="190">
        <f>F67*G67</f>
        <v>0</v>
      </c>
      <c r="I67" s="307" t="s">
        <v>5398</v>
      </c>
    </row>
    <row r="68" spans="1:9" ht="26.4" x14ac:dyDescent="0.25">
      <c r="A68" s="192" t="s">
        <v>3629</v>
      </c>
      <c r="B68" s="192"/>
      <c r="C68" s="193"/>
      <c r="D68" s="159" t="s">
        <v>3630</v>
      </c>
      <c r="E68" s="161" t="s">
        <v>33</v>
      </c>
      <c r="F68" s="17" t="s">
        <v>4220</v>
      </c>
      <c r="G68" s="17" t="s">
        <v>4221</v>
      </c>
      <c r="H68" s="188"/>
    </row>
    <row r="69" spans="1:9" ht="26.4" x14ac:dyDescent="0.25">
      <c r="A69" s="192" t="s">
        <v>3631</v>
      </c>
      <c r="B69" s="192"/>
      <c r="C69" s="193"/>
      <c r="D69" s="291" t="s">
        <v>5214</v>
      </c>
      <c r="E69" s="161" t="s">
        <v>2269</v>
      </c>
      <c r="F69" s="161"/>
      <c r="G69" s="187"/>
      <c r="H69" s="190">
        <f>F69*G69</f>
        <v>0</v>
      </c>
      <c r="I69" s="307" t="s">
        <v>5398</v>
      </c>
    </row>
    <row r="70" spans="1:9" x14ac:dyDescent="0.25">
      <c r="A70" s="192" t="s">
        <v>3632</v>
      </c>
      <c r="B70" s="192"/>
      <c r="C70" s="193"/>
      <c r="D70" s="159" t="s">
        <v>3633</v>
      </c>
      <c r="E70" s="202"/>
      <c r="F70" s="17"/>
      <c r="G70" s="191"/>
      <c r="H70" s="190"/>
    </row>
    <row r="71" spans="1:9" x14ac:dyDescent="0.25">
      <c r="A71" s="192"/>
      <c r="B71" s="192" t="s">
        <v>3634</v>
      </c>
      <c r="C71" s="193"/>
      <c r="D71" s="160" t="s">
        <v>3636</v>
      </c>
      <c r="E71" s="161" t="s">
        <v>133</v>
      </c>
      <c r="F71" s="161"/>
      <c r="G71" s="187"/>
      <c r="H71" s="190">
        <f>F71*G71</f>
        <v>0</v>
      </c>
    </row>
    <row r="72" spans="1:9" x14ac:dyDescent="0.25">
      <c r="A72" s="192"/>
      <c r="B72" s="192" t="s">
        <v>3635</v>
      </c>
      <c r="C72" s="193"/>
      <c r="D72" s="278" t="s">
        <v>5097</v>
      </c>
      <c r="E72" s="161" t="s">
        <v>133</v>
      </c>
      <c r="F72" s="161"/>
      <c r="G72" s="187"/>
      <c r="H72" s="190">
        <f>F72*G72</f>
        <v>0</v>
      </c>
      <c r="I72" s="307" t="s">
        <v>5398</v>
      </c>
    </row>
    <row r="73" spans="1:9" ht="26.4" x14ac:dyDescent="0.25">
      <c r="A73" s="192" t="s">
        <v>3637</v>
      </c>
      <c r="B73" s="192"/>
      <c r="C73" s="193"/>
      <c r="D73" s="291" t="s">
        <v>5215</v>
      </c>
      <c r="E73" s="161" t="s">
        <v>124</v>
      </c>
      <c r="F73" s="161"/>
      <c r="G73" s="187"/>
      <c r="H73" s="190">
        <f>F73*G73</f>
        <v>0</v>
      </c>
      <c r="I73" s="307" t="s">
        <v>5398</v>
      </c>
    </row>
    <row r="74" spans="1:9" ht="26.4" x14ac:dyDescent="0.25">
      <c r="A74" s="192" t="s">
        <v>3638</v>
      </c>
      <c r="B74" s="192"/>
      <c r="C74" s="193"/>
      <c r="D74" s="291" t="s">
        <v>5216</v>
      </c>
      <c r="E74" s="161" t="s">
        <v>429</v>
      </c>
      <c r="F74" s="161"/>
      <c r="G74" s="187"/>
      <c r="H74" s="190">
        <f>F74*G74</f>
        <v>0</v>
      </c>
      <c r="I74" s="307" t="s">
        <v>5398</v>
      </c>
    </row>
    <row r="75" spans="1:9" ht="39.6" x14ac:dyDescent="0.25">
      <c r="A75" s="192" t="s">
        <v>3639</v>
      </c>
      <c r="B75" s="192"/>
      <c r="C75" s="193"/>
      <c r="D75" s="291" t="s">
        <v>5217</v>
      </c>
      <c r="E75" s="202"/>
      <c r="F75" s="17"/>
      <c r="G75" s="191"/>
      <c r="H75" s="190"/>
      <c r="I75" s="307" t="s">
        <v>5398</v>
      </c>
    </row>
    <row r="76" spans="1:9" x14ac:dyDescent="0.25">
      <c r="A76" s="192"/>
      <c r="B76" s="192" t="s">
        <v>3640</v>
      </c>
      <c r="C76" s="193"/>
      <c r="D76" s="160" t="s">
        <v>4404</v>
      </c>
      <c r="E76" s="161" t="s">
        <v>136</v>
      </c>
      <c r="F76" s="161"/>
      <c r="G76" s="187"/>
      <c r="H76" s="190">
        <f>F76*G76</f>
        <v>0</v>
      </c>
    </row>
    <row r="77" spans="1:9" x14ac:dyDescent="0.25">
      <c r="A77" s="192"/>
      <c r="B77" s="192" t="s">
        <v>3641</v>
      </c>
      <c r="C77" s="193"/>
      <c r="D77" s="101" t="s">
        <v>4401</v>
      </c>
      <c r="E77" s="161" t="s">
        <v>136</v>
      </c>
      <c r="F77" s="161"/>
      <c r="G77" s="187"/>
      <c r="H77" s="190">
        <f>F77*G77</f>
        <v>0</v>
      </c>
    </row>
    <row r="78" spans="1:9" x14ac:dyDescent="0.25">
      <c r="A78" s="192"/>
      <c r="B78" s="192" t="s">
        <v>3642</v>
      </c>
      <c r="C78" s="193"/>
      <c r="D78" s="101" t="s">
        <v>4402</v>
      </c>
      <c r="E78" s="161" t="s">
        <v>136</v>
      </c>
      <c r="F78" s="161"/>
      <c r="G78" s="187"/>
      <c r="H78" s="190">
        <f>F78*G78</f>
        <v>0</v>
      </c>
      <c r="I78" s="307" t="s">
        <v>5398</v>
      </c>
    </row>
    <row r="79" spans="1:9" x14ac:dyDescent="0.25">
      <c r="A79" s="192" t="s">
        <v>3643</v>
      </c>
      <c r="B79" s="192"/>
      <c r="C79" s="193"/>
      <c r="D79" s="159" t="s">
        <v>3644</v>
      </c>
      <c r="E79" s="202"/>
      <c r="F79" s="17"/>
      <c r="G79" s="191"/>
      <c r="H79" s="190"/>
    </row>
    <row r="80" spans="1:9" ht="26.4" x14ac:dyDescent="0.25">
      <c r="A80" s="192"/>
      <c r="B80" s="192" t="s">
        <v>3645</v>
      </c>
      <c r="C80" s="193"/>
      <c r="D80" s="160" t="s">
        <v>3553</v>
      </c>
      <c r="E80" s="202"/>
      <c r="F80" s="17"/>
      <c r="G80" s="191"/>
      <c r="H80" s="190"/>
    </row>
    <row r="81" spans="1:9" ht="15.6" x14ac:dyDescent="0.25">
      <c r="A81" s="192"/>
      <c r="B81" s="192"/>
      <c r="C81" s="193" t="s">
        <v>37</v>
      </c>
      <c r="D81" s="160" t="s">
        <v>4403</v>
      </c>
      <c r="E81" s="161" t="s">
        <v>124</v>
      </c>
      <c r="F81" s="161"/>
      <c r="G81" s="187"/>
      <c r="H81" s="190">
        <f t="shared" ref="H81:H86" si="5">F81*G81</f>
        <v>0</v>
      </c>
    </row>
    <row r="82" spans="1:9" ht="15.6" x14ac:dyDescent="0.25">
      <c r="A82" s="192"/>
      <c r="B82" s="192"/>
      <c r="C82" s="193" t="s">
        <v>39</v>
      </c>
      <c r="D82" s="160" t="s">
        <v>4405</v>
      </c>
      <c r="E82" s="161" t="s">
        <v>124</v>
      </c>
      <c r="F82" s="161"/>
      <c r="G82" s="187"/>
      <c r="H82" s="190">
        <f t="shared" si="5"/>
        <v>0</v>
      </c>
    </row>
    <row r="83" spans="1:9" ht="15.6" x14ac:dyDescent="0.25">
      <c r="A83" s="192"/>
      <c r="B83" s="192"/>
      <c r="C83" s="193" t="s">
        <v>59</v>
      </c>
      <c r="D83" s="160" t="s">
        <v>4406</v>
      </c>
      <c r="E83" s="161" t="s">
        <v>124</v>
      </c>
      <c r="F83" s="161"/>
      <c r="G83" s="187"/>
      <c r="H83" s="190">
        <f t="shared" si="5"/>
        <v>0</v>
      </c>
      <c r="I83" s="307" t="s">
        <v>5398</v>
      </c>
    </row>
    <row r="84" spans="1:9" ht="26.4" x14ac:dyDescent="0.25">
      <c r="A84" s="192"/>
      <c r="B84" s="192" t="s">
        <v>3646</v>
      </c>
      <c r="C84" s="193"/>
      <c r="D84" s="101" t="s">
        <v>3647</v>
      </c>
      <c r="E84" s="161" t="s">
        <v>124</v>
      </c>
      <c r="F84" s="161"/>
      <c r="G84" s="187"/>
      <c r="H84" s="190">
        <f t="shared" si="5"/>
        <v>0</v>
      </c>
    </row>
    <row r="85" spans="1:9" ht="15.6" x14ac:dyDescent="0.25">
      <c r="A85" s="192" t="s">
        <v>3648</v>
      </c>
      <c r="B85" s="192"/>
      <c r="C85" s="193"/>
      <c r="D85" s="159" t="s">
        <v>3649</v>
      </c>
      <c r="E85" s="161" t="s">
        <v>124</v>
      </c>
      <c r="F85" s="161"/>
      <c r="G85" s="187"/>
      <c r="H85" s="190">
        <f t="shared" si="5"/>
        <v>0</v>
      </c>
    </row>
    <row r="86" spans="1:9" ht="26.4" x14ac:dyDescent="0.25">
      <c r="A86" s="192" t="s">
        <v>3650</v>
      </c>
      <c r="B86" s="192"/>
      <c r="C86" s="193"/>
      <c r="D86" s="291" t="s">
        <v>5218</v>
      </c>
      <c r="E86" s="161" t="s">
        <v>429</v>
      </c>
      <c r="F86" s="161"/>
      <c r="G86" s="187"/>
      <c r="H86" s="190">
        <f t="shared" si="5"/>
        <v>0</v>
      </c>
      <c r="I86" s="307" t="s">
        <v>5398</v>
      </c>
    </row>
    <row r="87" spans="1:9" x14ac:dyDescent="0.25">
      <c r="A87" s="192"/>
      <c r="B87" s="192"/>
      <c r="C87" s="193"/>
      <c r="D87" s="234"/>
      <c r="E87" s="153"/>
      <c r="F87" s="17"/>
      <c r="G87" s="17"/>
      <c r="H87" s="190"/>
    </row>
    <row r="88" spans="1:9" x14ac:dyDescent="0.25">
      <c r="A88" s="192"/>
      <c r="B88" s="192"/>
      <c r="C88" s="193"/>
      <c r="D88" s="157"/>
      <c r="E88" s="239"/>
      <c r="F88" s="17"/>
      <c r="G88" s="17"/>
      <c r="H88" s="190"/>
      <c r="I88" s="323" t="s">
        <v>5421</v>
      </c>
    </row>
    <row r="89" spans="1:9" x14ac:dyDescent="0.25">
      <c r="A89" s="64"/>
      <c r="B89" s="64"/>
      <c r="C89" s="161"/>
      <c r="D89" s="60"/>
      <c r="E89" s="240"/>
      <c r="F89" s="17"/>
      <c r="G89" s="17"/>
      <c r="H89" s="190"/>
    </row>
    <row r="90" spans="1:9" x14ac:dyDescent="0.25">
      <c r="A90" s="168" t="s">
        <v>34</v>
      </c>
      <c r="B90" s="168"/>
      <c r="C90" s="168"/>
      <c r="D90" s="168"/>
      <c r="E90" s="241"/>
      <c r="F90" s="183"/>
      <c r="G90" s="183"/>
      <c r="H90" s="174">
        <f>SUM(H5:H89)</f>
        <v>0</v>
      </c>
    </row>
    <row r="91" spans="1:9" x14ac:dyDescent="0.25">
      <c r="E91" s="236"/>
      <c r="F91" s="237"/>
    </row>
    <row r="92" spans="1:9" x14ac:dyDescent="0.25">
      <c r="E92" s="238"/>
    </row>
    <row r="1048366" spans="5:5" x14ac:dyDescent="0.25">
      <c r="E104836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F77E4-DE39-429E-ADF0-2789122D0D8B}">
  <dimension ref="A1:H104829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3651</v>
      </c>
      <c r="B1" s="40"/>
      <c r="C1" s="40"/>
      <c r="D1" s="774" t="s">
        <v>3652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38.25" customHeight="1" x14ac:dyDescent="0.25">
      <c r="A5" s="192" t="s">
        <v>3654</v>
      </c>
      <c r="B5" s="192"/>
      <c r="C5" s="291" t="s">
        <v>5219</v>
      </c>
      <c r="D5" s="161" t="s">
        <v>2269</v>
      </c>
      <c r="E5" s="161"/>
      <c r="F5" s="187"/>
      <c r="G5" s="190">
        <f>E5*F5</f>
        <v>0</v>
      </c>
      <c r="H5" s="307" t="s">
        <v>5398</v>
      </c>
    </row>
    <row r="6" spans="1:8" ht="38.25" customHeight="1" x14ac:dyDescent="0.25">
      <c r="A6" s="192" t="s">
        <v>3655</v>
      </c>
      <c r="B6" s="192"/>
      <c r="C6" s="291" t="s">
        <v>5220</v>
      </c>
      <c r="D6" s="161" t="s">
        <v>2269</v>
      </c>
      <c r="E6" s="161"/>
      <c r="F6" s="187"/>
      <c r="G6" s="190">
        <f>E6*F6</f>
        <v>0</v>
      </c>
      <c r="H6" s="307" t="s">
        <v>5398</v>
      </c>
    </row>
    <row r="7" spans="1:8" ht="52.8" x14ac:dyDescent="0.25">
      <c r="A7" s="192" t="s">
        <v>3656</v>
      </c>
      <c r="B7" s="192"/>
      <c r="C7" s="291" t="s">
        <v>5221</v>
      </c>
      <c r="D7" s="161" t="s">
        <v>2269</v>
      </c>
      <c r="E7" s="161"/>
      <c r="F7" s="187"/>
      <c r="G7" s="190">
        <f>E7*F7</f>
        <v>0</v>
      </c>
      <c r="H7" s="307" t="s">
        <v>5398</v>
      </c>
    </row>
    <row r="8" spans="1:8" ht="38.25" customHeight="1" x14ac:dyDescent="0.25">
      <c r="A8" s="192" t="s">
        <v>3657</v>
      </c>
      <c r="B8" s="192"/>
      <c r="C8" s="291" t="s">
        <v>5222</v>
      </c>
      <c r="D8" s="161" t="s">
        <v>2269</v>
      </c>
      <c r="E8" s="161"/>
      <c r="F8" s="187"/>
      <c r="G8" s="190">
        <f>E8*F8</f>
        <v>0</v>
      </c>
      <c r="H8" s="307" t="s">
        <v>5398</v>
      </c>
    </row>
    <row r="9" spans="1:8" x14ac:dyDescent="0.25">
      <c r="A9" s="192" t="s">
        <v>3658</v>
      </c>
      <c r="B9" s="192"/>
      <c r="C9" s="159" t="s">
        <v>3659</v>
      </c>
      <c r="D9" s="17"/>
      <c r="E9" s="17"/>
      <c r="F9" s="17"/>
      <c r="G9" s="189"/>
    </row>
    <row r="10" spans="1:8" ht="38.25" customHeight="1" x14ac:dyDescent="0.25">
      <c r="A10" s="192"/>
      <c r="B10" s="192" t="s">
        <v>3660</v>
      </c>
      <c r="C10" s="290" t="s">
        <v>5223</v>
      </c>
      <c r="D10" s="161" t="s">
        <v>2269</v>
      </c>
      <c r="E10" s="161"/>
      <c r="F10" s="187"/>
      <c r="G10" s="190">
        <f>E10*F10</f>
        <v>0</v>
      </c>
      <c r="H10" s="307" t="s">
        <v>5398</v>
      </c>
    </row>
    <row r="11" spans="1:8" ht="26.4" x14ac:dyDescent="0.25">
      <c r="A11" s="192"/>
      <c r="B11" s="192" t="s">
        <v>3661</v>
      </c>
      <c r="C11" s="278" t="s">
        <v>5224</v>
      </c>
      <c r="D11" s="161" t="s">
        <v>2269</v>
      </c>
      <c r="E11" s="161"/>
      <c r="F11" s="187"/>
      <c r="G11" s="190">
        <f>E11*F11</f>
        <v>0</v>
      </c>
      <c r="H11" s="307" t="s">
        <v>5398</v>
      </c>
    </row>
    <row r="12" spans="1:8" ht="26.4" x14ac:dyDescent="0.25">
      <c r="A12" s="192" t="s">
        <v>3662</v>
      </c>
      <c r="B12" s="192"/>
      <c r="C12" s="291" t="s">
        <v>5225</v>
      </c>
      <c r="D12" s="161" t="s">
        <v>2269</v>
      </c>
      <c r="E12" s="161"/>
      <c r="F12" s="187"/>
      <c r="G12" s="190">
        <f>E12*F12</f>
        <v>0</v>
      </c>
      <c r="H12" s="307" t="s">
        <v>5398</v>
      </c>
    </row>
    <row r="13" spans="1:8" ht="26.4" x14ac:dyDescent="0.25">
      <c r="A13" s="192" t="s">
        <v>3663</v>
      </c>
      <c r="B13" s="192"/>
      <c r="C13" s="291" t="s">
        <v>3664</v>
      </c>
      <c r="D13" s="161" t="s">
        <v>33</v>
      </c>
      <c r="E13" s="17" t="s">
        <v>4220</v>
      </c>
      <c r="F13" s="17" t="s">
        <v>4221</v>
      </c>
      <c r="G13" s="188"/>
    </row>
    <row r="14" spans="1:8" ht="39.6" x14ac:dyDescent="0.25">
      <c r="A14" s="192" t="s">
        <v>3665</v>
      </c>
      <c r="B14" s="192"/>
      <c r="C14" s="291" t="s">
        <v>5226</v>
      </c>
      <c r="D14" s="161" t="s">
        <v>429</v>
      </c>
      <c r="E14" s="161"/>
      <c r="F14" s="187"/>
      <c r="G14" s="190">
        <f>E14*F14</f>
        <v>0</v>
      </c>
      <c r="H14" s="307" t="s">
        <v>5398</v>
      </c>
    </row>
    <row r="15" spans="1:8" ht="39.6" x14ac:dyDescent="0.25">
      <c r="A15" s="192" t="s">
        <v>3666</v>
      </c>
      <c r="B15" s="192"/>
      <c r="C15" s="291" t="s">
        <v>5227</v>
      </c>
      <c r="D15" s="161" t="s">
        <v>136</v>
      </c>
      <c r="E15" s="161"/>
      <c r="F15" s="187"/>
      <c r="G15" s="190">
        <f>E15*F15</f>
        <v>0</v>
      </c>
      <c r="H15" s="307" t="s">
        <v>5398</v>
      </c>
    </row>
    <row r="16" spans="1:8" ht="66" x14ac:dyDescent="0.25">
      <c r="A16" s="192" t="s">
        <v>3667</v>
      </c>
      <c r="B16" s="192"/>
      <c r="C16" s="285" t="s">
        <v>5228</v>
      </c>
      <c r="D16" s="161" t="s">
        <v>33</v>
      </c>
      <c r="E16" s="17" t="s">
        <v>4220</v>
      </c>
      <c r="F16" s="17" t="s">
        <v>4221</v>
      </c>
      <c r="G16" s="188"/>
      <c r="H16" s="307" t="s">
        <v>5398</v>
      </c>
    </row>
    <row r="17" spans="1:8" x14ac:dyDescent="0.25">
      <c r="A17" s="192"/>
      <c r="B17" s="192"/>
      <c r="C17" s="160"/>
      <c r="D17" s="17"/>
      <c r="E17" s="17"/>
      <c r="F17" s="17"/>
      <c r="G17" s="189"/>
    </row>
    <row r="18" spans="1:8" x14ac:dyDescent="0.25">
      <c r="A18" s="242"/>
      <c r="B18" s="242"/>
      <c r="C18" s="243"/>
      <c r="D18" s="120"/>
      <c r="E18" s="228"/>
      <c r="F18" s="228"/>
      <c r="G18" s="248"/>
      <c r="H18" s="323" t="s">
        <v>5421</v>
      </c>
    </row>
    <row r="19" spans="1:8" x14ac:dyDescent="0.25">
      <c r="A19" s="242"/>
      <c r="B19" s="242"/>
      <c r="C19" s="243"/>
      <c r="D19" s="246"/>
      <c r="E19" s="228"/>
      <c r="F19" s="228"/>
      <c r="G19" s="248"/>
    </row>
    <row r="20" spans="1:8" x14ac:dyDescent="0.25">
      <c r="A20" s="168" t="s">
        <v>34</v>
      </c>
      <c r="B20" s="168"/>
      <c r="C20" s="168"/>
      <c r="D20" s="247"/>
      <c r="E20" s="183"/>
      <c r="F20" s="183"/>
      <c r="G20" s="174">
        <f>SUM(G5:G19)</f>
        <v>0</v>
      </c>
    </row>
    <row r="21" spans="1:8" x14ac:dyDescent="0.25">
      <c r="D21" s="237"/>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4810E-B319-4426-BF4F-3EF4D93EB4D0}">
  <dimension ref="A1:I1048295"/>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3670</v>
      </c>
      <c r="B1" s="40"/>
      <c r="C1" s="40"/>
      <c r="D1" s="40"/>
      <c r="E1" s="774" t="s">
        <v>3668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3669</v>
      </c>
      <c r="B5" s="192"/>
      <c r="C5" s="193"/>
      <c r="D5" s="100" t="s">
        <v>3671</v>
      </c>
      <c r="E5" s="17"/>
      <c r="F5" s="17"/>
      <c r="G5" s="191"/>
      <c r="H5" s="190"/>
    </row>
    <row r="6" spans="1:9" ht="26.4" x14ac:dyDescent="0.25">
      <c r="A6" s="192"/>
      <c r="B6" s="192" t="s">
        <v>3672</v>
      </c>
      <c r="C6" s="193"/>
      <c r="D6" s="278" t="s">
        <v>5229</v>
      </c>
      <c r="E6" s="17"/>
      <c r="F6" s="17"/>
      <c r="G6" s="191"/>
      <c r="H6" s="190"/>
      <c r="I6" s="307" t="s">
        <v>5398</v>
      </c>
    </row>
    <row r="7" spans="1:9" x14ac:dyDescent="0.25">
      <c r="A7" s="192"/>
      <c r="B7" s="192"/>
      <c r="C7" s="193" t="s">
        <v>37</v>
      </c>
      <c r="D7" s="278" t="s">
        <v>3636</v>
      </c>
      <c r="E7" s="161" t="s">
        <v>133</v>
      </c>
      <c r="F7" s="161"/>
      <c r="G7" s="187"/>
      <c r="H7" s="190">
        <f t="shared" ref="H7:H15" si="0">F7*G7</f>
        <v>0</v>
      </c>
    </row>
    <row r="8" spans="1:9" x14ac:dyDescent="0.25">
      <c r="A8" s="192"/>
      <c r="B8" s="192"/>
      <c r="C8" s="193" t="s">
        <v>39</v>
      </c>
      <c r="D8" s="278" t="s">
        <v>5097</v>
      </c>
      <c r="E8" s="161" t="s">
        <v>133</v>
      </c>
      <c r="F8" s="161"/>
      <c r="G8" s="187"/>
      <c r="H8" s="190">
        <f t="shared" si="0"/>
        <v>0</v>
      </c>
      <c r="I8" s="307" t="s">
        <v>5398</v>
      </c>
    </row>
    <row r="9" spans="1:9" x14ac:dyDescent="0.25">
      <c r="A9" s="192"/>
      <c r="B9" s="192"/>
      <c r="C9" s="193" t="s">
        <v>59</v>
      </c>
      <c r="D9" s="278" t="s">
        <v>3674</v>
      </c>
      <c r="E9" s="161" t="s">
        <v>423</v>
      </c>
      <c r="F9" s="161"/>
      <c r="G9" s="187"/>
      <c r="H9" s="190">
        <f t="shared" si="0"/>
        <v>0</v>
      </c>
    </row>
    <row r="10" spans="1:9" x14ac:dyDescent="0.25">
      <c r="A10" s="192"/>
      <c r="B10" s="192"/>
      <c r="C10" s="193" t="s">
        <v>42</v>
      </c>
      <c r="D10" s="278" t="s">
        <v>5230</v>
      </c>
      <c r="E10" s="161" t="s">
        <v>133</v>
      </c>
      <c r="F10" s="161"/>
      <c r="G10" s="187"/>
      <c r="H10" s="190">
        <f t="shared" si="0"/>
        <v>0</v>
      </c>
      <c r="I10" s="307" t="s">
        <v>5398</v>
      </c>
    </row>
    <row r="11" spans="1:9" x14ac:dyDescent="0.25">
      <c r="A11" s="192"/>
      <c r="B11" s="192"/>
      <c r="C11" s="193" t="s">
        <v>43</v>
      </c>
      <c r="D11" s="278" t="s">
        <v>5231</v>
      </c>
      <c r="E11" s="161" t="s">
        <v>133</v>
      </c>
      <c r="F11" s="161"/>
      <c r="G11" s="187"/>
      <c r="H11" s="190">
        <f t="shared" si="0"/>
        <v>0</v>
      </c>
      <c r="I11" s="307" t="s">
        <v>5398</v>
      </c>
    </row>
    <row r="12" spans="1:9" x14ac:dyDescent="0.25">
      <c r="A12" s="192"/>
      <c r="B12" s="192" t="s">
        <v>3673</v>
      </c>
      <c r="C12" s="193"/>
      <c r="D12" s="278" t="s">
        <v>3675</v>
      </c>
      <c r="E12" s="161" t="s">
        <v>133</v>
      </c>
      <c r="F12" s="161"/>
      <c r="G12" s="187"/>
      <c r="H12" s="190">
        <f t="shared" si="0"/>
        <v>0</v>
      </c>
      <c r="I12" s="307" t="s">
        <v>5398</v>
      </c>
    </row>
    <row r="13" spans="1:9" ht="26.4" x14ac:dyDescent="0.25">
      <c r="A13" s="192" t="s">
        <v>3676</v>
      </c>
      <c r="B13" s="192"/>
      <c r="C13" s="193"/>
      <c r="D13" s="285" t="s">
        <v>5232</v>
      </c>
      <c r="E13" s="161" t="s">
        <v>429</v>
      </c>
      <c r="F13" s="161"/>
      <c r="G13" s="187"/>
      <c r="H13" s="190">
        <f t="shared" si="0"/>
        <v>0</v>
      </c>
      <c r="I13" s="307" t="s">
        <v>5398</v>
      </c>
    </row>
    <row r="14" spans="1:9" ht="26.4" x14ac:dyDescent="0.25">
      <c r="A14" s="192" t="s">
        <v>3677</v>
      </c>
      <c r="B14" s="192"/>
      <c r="C14" s="193"/>
      <c r="D14" s="285" t="s">
        <v>5233</v>
      </c>
      <c r="E14" s="161" t="s">
        <v>133</v>
      </c>
      <c r="F14" s="161"/>
      <c r="G14" s="187"/>
      <c r="H14" s="190">
        <f t="shared" si="0"/>
        <v>0</v>
      </c>
      <c r="I14" s="307" t="s">
        <v>5398</v>
      </c>
    </row>
    <row r="15" spans="1:9" ht="26.4" x14ac:dyDescent="0.25">
      <c r="A15" s="192" t="s">
        <v>3678</v>
      </c>
      <c r="B15" s="192"/>
      <c r="C15" s="193"/>
      <c r="D15" s="100" t="s">
        <v>3679</v>
      </c>
      <c r="E15" s="161" t="s">
        <v>133</v>
      </c>
      <c r="F15" s="161"/>
      <c r="G15" s="187"/>
      <c r="H15" s="190">
        <f t="shared" si="0"/>
        <v>0</v>
      </c>
    </row>
    <row r="16" spans="1:9" x14ac:dyDescent="0.25">
      <c r="A16" s="192"/>
      <c r="B16" s="192"/>
      <c r="C16" s="193"/>
      <c r="D16" s="160"/>
      <c r="E16" s="17"/>
      <c r="F16" s="17"/>
      <c r="G16" s="191"/>
      <c r="H16" s="190"/>
    </row>
    <row r="17" spans="1:9" x14ac:dyDescent="0.25">
      <c r="A17" s="64"/>
      <c r="B17" s="64"/>
      <c r="C17" s="161"/>
      <c r="D17" s="60"/>
      <c r="E17" s="121"/>
      <c r="F17" s="17"/>
      <c r="G17" s="191"/>
      <c r="H17" s="190"/>
      <c r="I17" s="323" t="s">
        <v>5421</v>
      </c>
    </row>
    <row r="18" spans="1:9" x14ac:dyDescent="0.25">
      <c r="A18" s="242"/>
      <c r="B18" s="242"/>
      <c r="C18" s="245"/>
      <c r="D18" s="243"/>
      <c r="E18" s="240"/>
      <c r="F18" s="228"/>
      <c r="G18" s="252"/>
      <c r="H18" s="251"/>
    </row>
    <row r="19" spans="1:9" x14ac:dyDescent="0.25">
      <c r="A19" s="168" t="s">
        <v>34</v>
      </c>
      <c r="B19" s="168"/>
      <c r="C19" s="168"/>
      <c r="D19" s="168"/>
      <c r="E19" s="247"/>
      <c r="F19" s="185"/>
      <c r="G19" s="198"/>
      <c r="H19" s="174">
        <f>SUM(H5:H18)</f>
        <v>0</v>
      </c>
    </row>
    <row r="20" spans="1:9" x14ac:dyDescent="0.25">
      <c r="E20" s="237"/>
    </row>
    <row r="1048295" spans="5:5" x14ac:dyDescent="0.25">
      <c r="E1048295"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930C0-7D1D-4FA5-ABB7-31EA2675EB69}">
  <dimension ref="A1:I1048334"/>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3680</v>
      </c>
      <c r="B1" s="40"/>
      <c r="C1" s="40"/>
      <c r="D1" s="40"/>
      <c r="E1" s="774" t="s">
        <v>3681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ht="26.4" x14ac:dyDescent="0.25">
      <c r="A5" s="192" t="s">
        <v>3682</v>
      </c>
      <c r="B5" s="192"/>
      <c r="C5" s="193"/>
      <c r="D5" s="285" t="s">
        <v>5234</v>
      </c>
      <c r="E5" s="17"/>
      <c r="F5" s="17"/>
      <c r="G5" s="191"/>
      <c r="H5" s="190"/>
      <c r="I5" s="307" t="s">
        <v>5398</v>
      </c>
    </row>
    <row r="6" spans="1:9" x14ac:dyDescent="0.25">
      <c r="A6" s="192"/>
      <c r="B6" s="192" t="s">
        <v>3683</v>
      </c>
      <c r="C6" s="193"/>
      <c r="D6" s="101" t="s">
        <v>3686</v>
      </c>
      <c r="E6" s="17"/>
      <c r="F6" s="17"/>
      <c r="G6" s="191"/>
      <c r="H6" s="190"/>
    </row>
    <row r="7" spans="1:9" ht="66" x14ac:dyDescent="0.25">
      <c r="A7" s="192"/>
      <c r="B7" s="192"/>
      <c r="C7" s="193" t="s">
        <v>37</v>
      </c>
      <c r="D7" s="308" t="s">
        <v>3687</v>
      </c>
      <c r="E7" s="161" t="s">
        <v>124</v>
      </c>
      <c r="F7" s="161"/>
      <c r="G7" s="187"/>
      <c r="H7" s="190">
        <f>F7*G7</f>
        <v>0</v>
      </c>
      <c r="I7" s="307" t="s">
        <v>5398</v>
      </c>
    </row>
    <row r="8" spans="1:9" ht="15.6" x14ac:dyDescent="0.25">
      <c r="A8" s="192"/>
      <c r="B8" s="192"/>
      <c r="C8" s="193" t="s">
        <v>39</v>
      </c>
      <c r="D8" s="101" t="s">
        <v>3688</v>
      </c>
      <c r="E8" s="161" t="s">
        <v>124</v>
      </c>
      <c r="F8" s="161"/>
      <c r="G8" s="187"/>
      <c r="H8" s="190">
        <f>F8*G8</f>
        <v>0</v>
      </c>
      <c r="I8" s="307" t="s">
        <v>5398</v>
      </c>
    </row>
    <row r="9" spans="1:9" x14ac:dyDescent="0.25">
      <c r="A9" s="192"/>
      <c r="B9" s="192" t="s">
        <v>3684</v>
      </c>
      <c r="C9" s="193"/>
      <c r="D9" s="101" t="s">
        <v>3689</v>
      </c>
      <c r="E9" s="17"/>
      <c r="F9" s="17"/>
      <c r="G9" s="191"/>
      <c r="H9" s="190"/>
    </row>
    <row r="10" spans="1:9" ht="79.2" x14ac:dyDescent="0.25">
      <c r="A10" s="192"/>
      <c r="B10" s="192"/>
      <c r="C10" s="193" t="s">
        <v>37</v>
      </c>
      <c r="D10" s="308" t="s">
        <v>3690</v>
      </c>
      <c r="E10" s="161" t="s">
        <v>124</v>
      </c>
      <c r="F10" s="161"/>
      <c r="G10" s="187"/>
      <c r="H10" s="190">
        <f>F10*G10</f>
        <v>0</v>
      </c>
      <c r="I10" s="307" t="s">
        <v>5398</v>
      </c>
    </row>
    <row r="11" spans="1:9" ht="15.6" x14ac:dyDescent="0.25">
      <c r="A11" s="192"/>
      <c r="B11" s="192"/>
      <c r="C11" s="193" t="s">
        <v>39</v>
      </c>
      <c r="D11" s="101" t="s">
        <v>3688</v>
      </c>
      <c r="E11" s="161" t="s">
        <v>124</v>
      </c>
      <c r="F11" s="161"/>
      <c r="G11" s="187"/>
      <c r="H11" s="190">
        <f>F11*G11</f>
        <v>0</v>
      </c>
      <c r="I11" s="307" t="s">
        <v>5398</v>
      </c>
    </row>
    <row r="12" spans="1:9" x14ac:dyDescent="0.25">
      <c r="A12" s="192"/>
      <c r="B12" s="192" t="s">
        <v>3685</v>
      </c>
      <c r="C12" s="193"/>
      <c r="D12" s="101" t="s">
        <v>3691</v>
      </c>
      <c r="E12" s="202"/>
      <c r="F12" s="17"/>
      <c r="G12" s="191"/>
      <c r="H12" s="190"/>
    </row>
    <row r="13" spans="1:9" ht="66" x14ac:dyDescent="0.25">
      <c r="A13" s="192"/>
      <c r="B13" s="192"/>
      <c r="C13" s="193" t="s">
        <v>37</v>
      </c>
      <c r="D13" s="308" t="s">
        <v>3692</v>
      </c>
      <c r="E13" s="161" t="s">
        <v>124</v>
      </c>
      <c r="F13" s="161"/>
      <c r="G13" s="187"/>
      <c r="H13" s="190">
        <f>F13*G13</f>
        <v>0</v>
      </c>
      <c r="I13" s="307" t="s">
        <v>5398</v>
      </c>
    </row>
    <row r="14" spans="1:9" ht="15.6" x14ac:dyDescent="0.25">
      <c r="A14" s="192"/>
      <c r="B14" s="192"/>
      <c r="C14" s="193" t="s">
        <v>39</v>
      </c>
      <c r="D14" s="101" t="s">
        <v>3693</v>
      </c>
      <c r="E14" s="161" t="s">
        <v>124</v>
      </c>
      <c r="F14" s="161"/>
      <c r="G14" s="187"/>
      <c r="H14" s="190">
        <f>F14*G14</f>
        <v>0</v>
      </c>
      <c r="I14" s="307" t="s">
        <v>5398</v>
      </c>
    </row>
    <row r="15" spans="1:9" ht="39.6" x14ac:dyDescent="0.25">
      <c r="A15" s="192" t="s">
        <v>3694</v>
      </c>
      <c r="B15" s="192"/>
      <c r="C15" s="193"/>
      <c r="D15" s="285" t="s">
        <v>5235</v>
      </c>
      <c r="E15" s="17"/>
      <c r="F15" s="17"/>
      <c r="G15" s="191"/>
      <c r="H15" s="190"/>
      <c r="I15" s="307" t="s">
        <v>5398</v>
      </c>
    </row>
    <row r="16" spans="1:9" ht="15.6" x14ac:dyDescent="0.25">
      <c r="A16" s="192"/>
      <c r="B16" s="192" t="s">
        <v>3695</v>
      </c>
      <c r="C16" s="193"/>
      <c r="D16" s="101" t="s">
        <v>5236</v>
      </c>
      <c r="E16" s="161" t="s">
        <v>124</v>
      </c>
      <c r="F16" s="161"/>
      <c r="G16" s="187"/>
      <c r="H16" s="190">
        <f>F16*G16</f>
        <v>0</v>
      </c>
    </row>
    <row r="17" spans="1:9" ht="15.6" x14ac:dyDescent="0.25">
      <c r="A17" s="192"/>
      <c r="B17" s="192" t="s">
        <v>3696</v>
      </c>
      <c r="C17" s="193"/>
      <c r="D17" s="101" t="s">
        <v>3697</v>
      </c>
      <c r="E17" s="161" t="s">
        <v>124</v>
      </c>
      <c r="F17" s="161"/>
      <c r="G17" s="187"/>
      <c r="H17" s="190">
        <f>F17*G17</f>
        <v>0</v>
      </c>
    </row>
    <row r="18" spans="1:9" ht="39.6" x14ac:dyDescent="0.25">
      <c r="A18" s="192" t="s">
        <v>3698</v>
      </c>
      <c r="B18" s="192"/>
      <c r="C18" s="193"/>
      <c r="D18" s="100" t="s">
        <v>3699</v>
      </c>
      <c r="E18" s="17"/>
      <c r="F18" s="17"/>
      <c r="G18" s="191"/>
      <c r="H18" s="190"/>
    </row>
    <row r="19" spans="1:9" x14ac:dyDescent="0.25">
      <c r="A19" s="192"/>
      <c r="B19" s="192" t="s">
        <v>3700</v>
      </c>
      <c r="C19" s="193"/>
      <c r="D19" s="101" t="s">
        <v>3686</v>
      </c>
      <c r="E19" s="202"/>
      <c r="F19" s="17"/>
      <c r="G19" s="191"/>
      <c r="H19" s="190"/>
    </row>
    <row r="20" spans="1:9" ht="66" x14ac:dyDescent="0.25">
      <c r="A20" s="192"/>
      <c r="B20" s="192"/>
      <c r="C20" s="193" t="s">
        <v>37</v>
      </c>
      <c r="D20" s="309" t="s">
        <v>3687</v>
      </c>
      <c r="E20" s="161" t="s">
        <v>124</v>
      </c>
      <c r="F20" s="161"/>
      <c r="G20" s="187"/>
      <c r="H20" s="190">
        <f>F20*G20</f>
        <v>0</v>
      </c>
      <c r="I20" s="307" t="s">
        <v>5398</v>
      </c>
    </row>
    <row r="21" spans="1:9" ht="15.6" x14ac:dyDescent="0.25">
      <c r="A21" s="192"/>
      <c r="B21" s="192"/>
      <c r="C21" s="193" t="s">
        <v>39</v>
      </c>
      <c r="D21" s="101" t="s">
        <v>3693</v>
      </c>
      <c r="E21" s="161" t="s">
        <v>124</v>
      </c>
      <c r="F21" s="161"/>
      <c r="G21" s="187"/>
      <c r="H21" s="190">
        <f>F21*G21</f>
        <v>0</v>
      </c>
      <c r="I21" s="307" t="s">
        <v>5398</v>
      </c>
    </row>
    <row r="22" spans="1:9" x14ac:dyDescent="0.25">
      <c r="A22" s="192"/>
      <c r="B22" s="192" t="s">
        <v>3701</v>
      </c>
      <c r="C22" s="193"/>
      <c r="D22" s="101" t="s">
        <v>3689</v>
      </c>
      <c r="E22" s="17"/>
      <c r="F22" s="17"/>
      <c r="G22" s="191"/>
      <c r="H22" s="190"/>
    </row>
    <row r="23" spans="1:9" ht="79.2" x14ac:dyDescent="0.25">
      <c r="A23" s="192"/>
      <c r="B23" s="192"/>
      <c r="C23" s="193" t="s">
        <v>37</v>
      </c>
      <c r="D23" s="309" t="s">
        <v>3690</v>
      </c>
      <c r="E23" s="161" t="s">
        <v>124</v>
      </c>
      <c r="F23" s="161"/>
      <c r="G23" s="187"/>
      <c r="H23" s="190">
        <f>F23*G23</f>
        <v>0</v>
      </c>
      <c r="I23" s="307" t="s">
        <v>5398</v>
      </c>
    </row>
    <row r="24" spans="1:9" ht="15.6" x14ac:dyDescent="0.25">
      <c r="A24" s="192"/>
      <c r="B24" s="192"/>
      <c r="C24" s="193" t="s">
        <v>39</v>
      </c>
      <c r="D24" s="101" t="s">
        <v>3703</v>
      </c>
      <c r="E24" s="161" t="s">
        <v>124</v>
      </c>
      <c r="F24" s="161"/>
      <c r="G24" s="187"/>
      <c r="H24" s="190">
        <f>F24*G24</f>
        <v>0</v>
      </c>
      <c r="I24" s="307" t="s">
        <v>5398</v>
      </c>
    </row>
    <row r="25" spans="1:9" x14ac:dyDescent="0.25">
      <c r="A25" s="192"/>
      <c r="B25" s="192" t="s">
        <v>3702</v>
      </c>
      <c r="C25" s="193"/>
      <c r="D25" s="101" t="s">
        <v>3691</v>
      </c>
      <c r="E25" s="17"/>
      <c r="F25" s="17"/>
      <c r="G25" s="191"/>
      <c r="H25" s="190"/>
    </row>
    <row r="26" spans="1:9" ht="66" x14ac:dyDescent="0.25">
      <c r="A26" s="192"/>
      <c r="B26" s="192"/>
      <c r="C26" s="193" t="s">
        <v>37</v>
      </c>
      <c r="D26" s="308" t="s">
        <v>3692</v>
      </c>
      <c r="E26" s="161" t="s">
        <v>124</v>
      </c>
      <c r="F26" s="161"/>
      <c r="G26" s="187"/>
      <c r="H26" s="190">
        <f>F26*G26</f>
        <v>0</v>
      </c>
      <c r="I26" s="307" t="s">
        <v>5398</v>
      </c>
    </row>
    <row r="27" spans="1:9" ht="15.6" x14ac:dyDescent="0.25">
      <c r="A27" s="192"/>
      <c r="B27" s="192"/>
      <c r="C27" s="193" t="s">
        <v>39</v>
      </c>
      <c r="D27" s="101" t="s">
        <v>3693</v>
      </c>
      <c r="E27" s="161" t="s">
        <v>124</v>
      </c>
      <c r="F27" s="161"/>
      <c r="G27" s="187"/>
      <c r="H27" s="190">
        <f>F27*G27</f>
        <v>0</v>
      </c>
      <c r="I27" s="307" t="s">
        <v>5398</v>
      </c>
    </row>
    <row r="28" spans="1:9" ht="39.6" x14ac:dyDescent="0.25">
      <c r="A28" s="192" t="s">
        <v>3704</v>
      </c>
      <c r="B28" s="192"/>
      <c r="C28" s="193"/>
      <c r="D28" s="100" t="s">
        <v>3705</v>
      </c>
      <c r="E28"/>
      <c r="F28" s="17"/>
      <c r="G28" s="191"/>
      <c r="H28" s="190"/>
    </row>
    <row r="29" spans="1:9" ht="26.4" x14ac:dyDescent="0.25">
      <c r="A29" s="192"/>
      <c r="B29" s="192" t="s">
        <v>4201</v>
      </c>
      <c r="C29" s="193"/>
      <c r="D29" s="101" t="s">
        <v>5237</v>
      </c>
      <c r="E29" s="161" t="s">
        <v>124</v>
      </c>
      <c r="F29" s="161"/>
      <c r="G29" s="187"/>
      <c r="H29" s="190">
        <f>F29*G29</f>
        <v>0</v>
      </c>
      <c r="I29" s="307" t="s">
        <v>5398</v>
      </c>
    </row>
    <row r="30" spans="1:9" ht="39.6" x14ac:dyDescent="0.25">
      <c r="A30" s="192" t="s">
        <v>3706</v>
      </c>
      <c r="B30" s="192"/>
      <c r="C30" s="193"/>
      <c r="D30" s="100" t="s">
        <v>3707</v>
      </c>
      <c r="E30" s="17"/>
      <c r="F30" s="17"/>
      <c r="G30" s="191"/>
      <c r="H30" s="190"/>
    </row>
    <row r="31" spans="1:9" ht="26.4" x14ac:dyDescent="0.25">
      <c r="A31" s="192"/>
      <c r="B31" s="192" t="s">
        <v>3708</v>
      </c>
      <c r="C31" s="193"/>
      <c r="D31" s="278" t="s">
        <v>5238</v>
      </c>
      <c r="E31" s="161" t="s">
        <v>2269</v>
      </c>
      <c r="F31" s="161"/>
      <c r="G31" s="187"/>
      <c r="H31" s="190">
        <f>F31*G31</f>
        <v>0</v>
      </c>
      <c r="I31" s="307" t="s">
        <v>5398</v>
      </c>
    </row>
    <row r="32" spans="1:9" ht="26.4" x14ac:dyDescent="0.25">
      <c r="A32" s="192"/>
      <c r="B32" s="192" t="s">
        <v>3709</v>
      </c>
      <c r="C32" s="193"/>
      <c r="D32" s="278" t="s">
        <v>5239</v>
      </c>
      <c r="E32" s="161" t="s">
        <v>2269</v>
      </c>
      <c r="F32" s="161"/>
      <c r="G32" s="187"/>
      <c r="H32" s="190">
        <f>F32*G32</f>
        <v>0</v>
      </c>
      <c r="I32" s="307" t="s">
        <v>5398</v>
      </c>
    </row>
    <row r="33" spans="1:9" ht="26.4" x14ac:dyDescent="0.25">
      <c r="A33" s="192" t="s">
        <v>3710</v>
      </c>
      <c r="B33" s="192"/>
      <c r="C33" s="193"/>
      <c r="D33" s="100" t="s">
        <v>3711</v>
      </c>
      <c r="E33" s="202"/>
      <c r="F33" s="17"/>
      <c r="G33" s="191"/>
      <c r="H33" s="190"/>
    </row>
    <row r="34" spans="1:9" ht="26.4" x14ac:dyDescent="0.25">
      <c r="A34" s="192"/>
      <c r="B34" s="192" t="s">
        <v>3712</v>
      </c>
      <c r="C34" s="193"/>
      <c r="D34" s="101" t="s">
        <v>4413</v>
      </c>
      <c r="E34" s="161" t="s">
        <v>2269</v>
      </c>
      <c r="F34" s="161"/>
      <c r="G34" s="187"/>
      <c r="H34" s="190">
        <f>F34*G34</f>
        <v>0</v>
      </c>
      <c r="I34" s="307" t="s">
        <v>5398</v>
      </c>
    </row>
    <row r="35" spans="1:9" x14ac:dyDescent="0.25">
      <c r="A35" s="192" t="s">
        <v>3713</v>
      </c>
      <c r="B35" s="192"/>
      <c r="C35" s="193"/>
      <c r="D35" s="100" t="s">
        <v>3714</v>
      </c>
      <c r="E35" s="202"/>
      <c r="F35" s="17"/>
      <c r="G35" s="191"/>
      <c r="H35" s="190"/>
    </row>
    <row r="36" spans="1:9" x14ac:dyDescent="0.25">
      <c r="A36" s="192"/>
      <c r="B36" s="192" t="s">
        <v>3715</v>
      </c>
      <c r="C36" s="193"/>
      <c r="D36" s="101" t="s">
        <v>3717</v>
      </c>
      <c r="E36" s="202"/>
      <c r="F36" s="17"/>
      <c r="G36" s="191"/>
      <c r="H36" s="190"/>
    </row>
    <row r="37" spans="1:9" ht="26.4" x14ac:dyDescent="0.25">
      <c r="A37" s="192"/>
      <c r="B37" s="192"/>
      <c r="C37" s="193" t="s">
        <v>37</v>
      </c>
      <c r="D37" s="309" t="s">
        <v>3718</v>
      </c>
      <c r="E37" s="161" t="s">
        <v>124</v>
      </c>
      <c r="F37" s="161"/>
      <c r="G37" s="187"/>
      <c r="H37" s="190">
        <f>F37*G37</f>
        <v>0</v>
      </c>
      <c r="I37" s="307" t="s">
        <v>5398</v>
      </c>
    </row>
    <row r="38" spans="1:9" ht="26.4" x14ac:dyDescent="0.25">
      <c r="A38" s="192"/>
      <c r="B38" s="192"/>
      <c r="C38" s="193" t="s">
        <v>39</v>
      </c>
      <c r="D38" s="101" t="s">
        <v>4427</v>
      </c>
      <c r="E38" s="161" t="s">
        <v>124</v>
      </c>
      <c r="F38" s="161"/>
      <c r="G38" s="187"/>
      <c r="H38" s="190">
        <f>F38*G38</f>
        <v>0</v>
      </c>
      <c r="I38" s="307" t="s">
        <v>5398</v>
      </c>
    </row>
    <row r="39" spans="1:9" x14ac:dyDescent="0.25">
      <c r="A39" s="192"/>
      <c r="B39" s="192" t="s">
        <v>3716</v>
      </c>
      <c r="C39" s="193"/>
      <c r="D39" s="101" t="s">
        <v>3719</v>
      </c>
      <c r="E39" s="202"/>
      <c r="F39" s="17"/>
      <c r="G39" s="191"/>
      <c r="H39" s="190"/>
    </row>
    <row r="40" spans="1:9" ht="26.4" x14ac:dyDescent="0.25">
      <c r="A40" s="192"/>
      <c r="B40" s="192"/>
      <c r="C40" s="193" t="s">
        <v>37</v>
      </c>
      <c r="D40" s="309" t="s">
        <v>5240</v>
      </c>
      <c r="E40" s="161" t="s">
        <v>429</v>
      </c>
      <c r="F40" s="161"/>
      <c r="G40" s="187"/>
      <c r="H40" s="190">
        <f>F40*G40</f>
        <v>0</v>
      </c>
      <c r="I40" s="307" t="s">
        <v>5398</v>
      </c>
    </row>
    <row r="41" spans="1:9" ht="26.4" x14ac:dyDescent="0.25">
      <c r="A41" s="192"/>
      <c r="B41" s="192"/>
      <c r="C41" s="193" t="s">
        <v>39</v>
      </c>
      <c r="D41" s="101" t="s">
        <v>4428</v>
      </c>
      <c r="E41" s="161" t="s">
        <v>429</v>
      </c>
      <c r="F41" s="161"/>
      <c r="G41" s="187"/>
      <c r="H41" s="190">
        <f>F41*G41</f>
        <v>0</v>
      </c>
      <c r="I41" s="307" t="s">
        <v>5398</v>
      </c>
    </row>
    <row r="42" spans="1:9" ht="26.4" x14ac:dyDescent="0.25">
      <c r="A42" s="192" t="s">
        <v>3722</v>
      </c>
      <c r="B42" s="192"/>
      <c r="C42" s="193"/>
      <c r="D42" s="100" t="s">
        <v>3720</v>
      </c>
      <c r="E42" s="202"/>
      <c r="F42" s="17"/>
      <c r="G42" s="191"/>
      <c r="H42" s="190"/>
    </row>
    <row r="43" spans="1:9" ht="26.4" x14ac:dyDescent="0.25">
      <c r="A43" s="192"/>
      <c r="B43" s="192" t="s">
        <v>3723</v>
      </c>
      <c r="C43" s="193"/>
      <c r="D43" s="278" t="s">
        <v>5241</v>
      </c>
      <c r="E43" s="161" t="s">
        <v>124</v>
      </c>
      <c r="F43" s="161"/>
      <c r="G43" s="187"/>
      <c r="H43" s="190">
        <f t="shared" ref="H43:H48" si="0">F43*G43</f>
        <v>0</v>
      </c>
      <c r="I43" s="307" t="s">
        <v>5398</v>
      </c>
    </row>
    <row r="44" spans="1:9" ht="15.6" x14ac:dyDescent="0.25">
      <c r="A44" s="192"/>
      <c r="B44" s="192" t="s">
        <v>3724</v>
      </c>
      <c r="C44" s="193"/>
      <c r="D44" s="278" t="s">
        <v>3721</v>
      </c>
      <c r="E44" s="161" t="s">
        <v>124</v>
      </c>
      <c r="F44" s="161"/>
      <c r="G44" s="187"/>
      <c r="H44" s="190">
        <f t="shared" si="0"/>
        <v>0</v>
      </c>
    </row>
    <row r="45" spans="1:9" ht="39.6" x14ac:dyDescent="0.25">
      <c r="A45" s="192" t="s">
        <v>3727</v>
      </c>
      <c r="B45" s="192"/>
      <c r="C45" s="193"/>
      <c r="D45" s="285" t="s">
        <v>5242</v>
      </c>
      <c r="E45" s="161" t="s">
        <v>429</v>
      </c>
      <c r="F45" s="161"/>
      <c r="G45" s="187"/>
      <c r="H45" s="190">
        <f t="shared" si="0"/>
        <v>0</v>
      </c>
      <c r="I45" s="307" t="s">
        <v>5398</v>
      </c>
    </row>
    <row r="46" spans="1:9" ht="39.6" x14ac:dyDescent="0.25">
      <c r="A46" s="192" t="s">
        <v>3725</v>
      </c>
      <c r="B46" s="192"/>
      <c r="C46" s="193"/>
      <c r="D46" s="285" t="s">
        <v>5243</v>
      </c>
      <c r="E46" s="161" t="s">
        <v>429</v>
      </c>
      <c r="F46" s="161"/>
      <c r="G46" s="187"/>
      <c r="H46" s="190">
        <f t="shared" si="0"/>
        <v>0</v>
      </c>
      <c r="I46" s="307" t="s">
        <v>5398</v>
      </c>
    </row>
    <row r="47" spans="1:9" ht="39.6" x14ac:dyDescent="0.25">
      <c r="A47" s="192" t="s">
        <v>3726</v>
      </c>
      <c r="B47" s="192"/>
      <c r="C47" s="193"/>
      <c r="D47" s="285" t="s">
        <v>5244</v>
      </c>
      <c r="E47" s="161" t="s">
        <v>429</v>
      </c>
      <c r="F47" s="161"/>
      <c r="G47" s="187"/>
      <c r="H47" s="190">
        <f t="shared" si="0"/>
        <v>0</v>
      </c>
      <c r="I47" s="307" t="s">
        <v>5398</v>
      </c>
    </row>
    <row r="48" spans="1:9" ht="39.6" x14ac:dyDescent="0.25">
      <c r="A48" s="192" t="s">
        <v>3728</v>
      </c>
      <c r="B48" s="192"/>
      <c r="C48" s="193"/>
      <c r="D48" s="285" t="s">
        <v>5245</v>
      </c>
      <c r="E48" s="161" t="s">
        <v>429</v>
      </c>
      <c r="F48" s="161"/>
      <c r="G48" s="187"/>
      <c r="H48" s="190">
        <f t="shared" si="0"/>
        <v>0</v>
      </c>
      <c r="I48" s="307" t="s">
        <v>5398</v>
      </c>
    </row>
    <row r="49" spans="1:9" ht="39.6" x14ac:dyDescent="0.25">
      <c r="A49" s="192" t="s">
        <v>3729</v>
      </c>
      <c r="B49" s="192"/>
      <c r="C49" s="193"/>
      <c r="D49" s="100" t="s">
        <v>3730</v>
      </c>
      <c r="E49" s="17"/>
      <c r="F49" s="17"/>
      <c r="G49" s="191"/>
      <c r="H49" s="190"/>
    </row>
    <row r="50" spans="1:9" ht="15.6" x14ac:dyDescent="0.25">
      <c r="A50" s="192"/>
      <c r="B50" s="192" t="s">
        <v>3732</v>
      </c>
      <c r="C50" s="193"/>
      <c r="D50" s="278" t="s">
        <v>5246</v>
      </c>
      <c r="E50" s="161" t="s">
        <v>124</v>
      </c>
      <c r="F50" s="161"/>
      <c r="G50" s="187"/>
      <c r="H50" s="190">
        <f>F50*G50</f>
        <v>0</v>
      </c>
      <c r="I50" s="307" t="s">
        <v>5398</v>
      </c>
    </row>
    <row r="51" spans="1:9" ht="15.6" x14ac:dyDescent="0.25">
      <c r="A51" s="192"/>
      <c r="B51" s="192" t="s">
        <v>3733</v>
      </c>
      <c r="C51" s="193"/>
      <c r="D51" s="278" t="s">
        <v>3731</v>
      </c>
      <c r="E51" s="161" t="s">
        <v>124</v>
      </c>
      <c r="F51" s="161"/>
      <c r="G51" s="187"/>
      <c r="H51" s="190">
        <f>F51*G51</f>
        <v>0</v>
      </c>
      <c r="I51" s="307" t="s">
        <v>5398</v>
      </c>
    </row>
    <row r="52" spans="1:9" ht="26.4" x14ac:dyDescent="0.25">
      <c r="A52" s="192" t="s">
        <v>3734</v>
      </c>
      <c r="B52" s="192"/>
      <c r="C52" s="193"/>
      <c r="D52" s="100" t="s">
        <v>3735</v>
      </c>
      <c r="E52" s="17"/>
      <c r="F52" s="17"/>
      <c r="G52" s="191"/>
      <c r="H52" s="190"/>
    </row>
    <row r="53" spans="1:9" ht="15.6" x14ac:dyDescent="0.25">
      <c r="A53" s="192"/>
      <c r="B53" s="192" t="s">
        <v>3736</v>
      </c>
      <c r="C53" s="193"/>
      <c r="D53" s="278" t="s">
        <v>5246</v>
      </c>
      <c r="E53" s="161" t="s">
        <v>124</v>
      </c>
      <c r="F53" s="161"/>
      <c r="G53" s="187"/>
      <c r="H53" s="190">
        <f>F53*G53</f>
        <v>0</v>
      </c>
      <c r="I53" s="307" t="s">
        <v>5398</v>
      </c>
    </row>
    <row r="54" spans="1:9" ht="15.6" x14ac:dyDescent="0.25">
      <c r="A54" s="192"/>
      <c r="B54" s="192" t="s">
        <v>3737</v>
      </c>
      <c r="C54" s="193"/>
      <c r="D54" s="59" t="s">
        <v>3731</v>
      </c>
      <c r="E54" s="161" t="s">
        <v>124</v>
      </c>
      <c r="F54" s="161"/>
      <c r="G54" s="187"/>
      <c r="H54" s="190">
        <f>F54*G54</f>
        <v>0</v>
      </c>
      <c r="I54" s="307" t="s">
        <v>5398</v>
      </c>
    </row>
    <row r="55" spans="1:9" x14ac:dyDescent="0.25">
      <c r="A55" s="192"/>
      <c r="B55" s="192"/>
      <c r="C55" s="193"/>
      <c r="D55" s="234"/>
      <c r="E55" s="17"/>
      <c r="F55" s="17"/>
      <c r="G55" s="191"/>
      <c r="H55" s="190"/>
    </row>
    <row r="56" spans="1:9" x14ac:dyDescent="0.25">
      <c r="A56" s="242"/>
      <c r="B56" s="242"/>
      <c r="C56" s="245"/>
      <c r="D56" s="243"/>
      <c r="E56" s="240"/>
      <c r="F56" s="228"/>
      <c r="G56" s="252"/>
      <c r="H56" s="251"/>
      <c r="I56" s="323" t="s">
        <v>5421</v>
      </c>
    </row>
    <row r="57" spans="1:9" x14ac:dyDescent="0.25">
      <c r="A57" s="242"/>
      <c r="B57" s="242"/>
      <c r="C57" s="245"/>
      <c r="D57" s="243"/>
      <c r="E57" s="240"/>
      <c r="F57" s="228"/>
      <c r="G57" s="252"/>
      <c r="H57" s="251"/>
    </row>
    <row r="58" spans="1:9" x14ac:dyDescent="0.25">
      <c r="A58" s="168" t="s">
        <v>34</v>
      </c>
      <c r="B58" s="168"/>
      <c r="C58" s="168"/>
      <c r="D58" s="168"/>
      <c r="E58" s="247"/>
      <c r="F58" s="185"/>
      <c r="G58" s="198"/>
      <c r="H58" s="174">
        <f>SUM(H5:H57)</f>
        <v>0</v>
      </c>
    </row>
    <row r="59" spans="1:9" x14ac:dyDescent="0.25">
      <c r="E59" s="237"/>
    </row>
    <row r="1048334" spans="5:5" x14ac:dyDescent="0.25">
      <c r="E104833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E0071-A265-42A5-AAB9-5D072A454C4D}">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3738</v>
      </c>
      <c r="B1" s="40"/>
      <c r="C1" s="40"/>
      <c r="D1" s="774" t="s">
        <v>3739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3740</v>
      </c>
      <c r="B5" s="192"/>
      <c r="C5" s="100" t="s">
        <v>3741</v>
      </c>
      <c r="D5" s="17"/>
      <c r="E5" s="17"/>
      <c r="F5" s="191"/>
      <c r="G5" s="190"/>
    </row>
    <row r="6" spans="1:8" x14ac:dyDescent="0.25">
      <c r="A6" s="192"/>
      <c r="B6" s="192" t="s">
        <v>3745</v>
      </c>
      <c r="C6" s="101" t="s">
        <v>3742</v>
      </c>
      <c r="D6" s="229" t="s">
        <v>3182</v>
      </c>
      <c r="E6" s="161"/>
      <c r="F6" s="187"/>
      <c r="G6" s="190">
        <f>E6*F6</f>
        <v>0</v>
      </c>
    </row>
    <row r="7" spans="1:8" x14ac:dyDescent="0.25">
      <c r="A7" s="192"/>
      <c r="B7" s="192" t="s">
        <v>3746</v>
      </c>
      <c r="C7" s="59" t="s">
        <v>3743</v>
      </c>
      <c r="D7" s="229" t="s">
        <v>3182</v>
      </c>
      <c r="E7" s="161"/>
      <c r="F7" s="187"/>
      <c r="G7" s="190">
        <f>E7*F7</f>
        <v>0</v>
      </c>
    </row>
    <row r="8" spans="1:8" x14ac:dyDescent="0.25">
      <c r="A8" s="192"/>
      <c r="B8" s="192" t="s">
        <v>3747</v>
      </c>
      <c r="C8" s="101" t="s">
        <v>3744</v>
      </c>
      <c r="D8" s="229" t="s">
        <v>3182</v>
      </c>
      <c r="E8" s="161"/>
      <c r="F8" s="187"/>
      <c r="G8" s="190">
        <f>E8*F8</f>
        <v>0</v>
      </c>
    </row>
    <row r="9" spans="1:8" x14ac:dyDescent="0.25">
      <c r="A9" s="192" t="s">
        <v>3748</v>
      </c>
      <c r="B9" s="192"/>
      <c r="C9" s="100" t="s">
        <v>3183</v>
      </c>
      <c r="D9" s="17"/>
      <c r="E9" s="17"/>
      <c r="F9" s="191"/>
      <c r="G9" s="190"/>
    </row>
    <row r="10" spans="1:8" x14ac:dyDescent="0.25">
      <c r="A10" s="192"/>
      <c r="B10" s="192" t="s">
        <v>3752</v>
      </c>
      <c r="C10" s="101" t="s">
        <v>3749</v>
      </c>
      <c r="D10" s="229" t="s">
        <v>3188</v>
      </c>
      <c r="E10" s="161"/>
      <c r="F10" s="187"/>
      <c r="G10" s="190">
        <f>E10*F10</f>
        <v>0</v>
      </c>
    </row>
    <row r="11" spans="1:8" x14ac:dyDescent="0.25">
      <c r="A11" s="192"/>
      <c r="B11" s="192" t="s">
        <v>3753</v>
      </c>
      <c r="C11" s="101" t="s">
        <v>3750</v>
      </c>
      <c r="D11" s="229" t="s">
        <v>3188</v>
      </c>
      <c r="E11" s="161"/>
      <c r="F11" s="187"/>
      <c r="G11" s="190">
        <f>E11*F11</f>
        <v>0</v>
      </c>
    </row>
    <row r="12" spans="1:8" x14ac:dyDescent="0.25">
      <c r="A12" s="192"/>
      <c r="B12" s="192" t="s">
        <v>3754</v>
      </c>
      <c r="C12" s="59" t="s">
        <v>3187</v>
      </c>
      <c r="D12" s="229" t="s">
        <v>3188</v>
      </c>
      <c r="E12" s="161"/>
      <c r="F12" s="187"/>
      <c r="G12" s="190">
        <f>E12*F12</f>
        <v>0</v>
      </c>
    </row>
    <row r="13" spans="1:8" x14ac:dyDescent="0.25">
      <c r="A13" s="192"/>
      <c r="B13" s="192" t="s">
        <v>3755</v>
      </c>
      <c r="C13" s="101" t="s">
        <v>3751</v>
      </c>
      <c r="D13" s="229" t="s">
        <v>3188</v>
      </c>
      <c r="E13" s="161"/>
      <c r="F13" s="187"/>
      <c r="G13" s="190">
        <f>E13*F13</f>
        <v>0</v>
      </c>
    </row>
    <row r="14" spans="1:8" ht="26.4" x14ac:dyDescent="0.25">
      <c r="A14" s="192" t="s">
        <v>3756</v>
      </c>
      <c r="B14" s="192"/>
      <c r="C14" s="100" t="s">
        <v>3757</v>
      </c>
      <c r="D14" s="229" t="s">
        <v>3188</v>
      </c>
      <c r="E14" s="161"/>
      <c r="F14" s="187"/>
      <c r="G14" s="190">
        <f>E14*F14</f>
        <v>0</v>
      </c>
    </row>
    <row r="15" spans="1:8" x14ac:dyDescent="0.25">
      <c r="A15" s="192"/>
      <c r="B15" s="192"/>
      <c r="C15" s="100"/>
      <c r="D15" s="17"/>
      <c r="E15" s="17"/>
      <c r="F15" s="191"/>
      <c r="G15" s="190"/>
    </row>
    <row r="16" spans="1:8" x14ac:dyDescent="0.25">
      <c r="A16" s="192"/>
      <c r="B16" s="192"/>
      <c r="C16" s="101"/>
      <c r="D16" s="17"/>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41B6B-73CC-4D95-88AB-D3C02FB9830F}">
  <dimension ref="A1:H104829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3758</v>
      </c>
      <c r="B1" s="40"/>
      <c r="C1" s="40"/>
      <c r="D1" s="774" t="s">
        <v>3759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3760</v>
      </c>
      <c r="B5" s="192"/>
      <c r="C5" s="100" t="s">
        <v>3761</v>
      </c>
      <c r="D5" s="17"/>
      <c r="E5" s="17"/>
      <c r="F5" s="17"/>
      <c r="G5" s="190"/>
    </row>
    <row r="6" spans="1:8" x14ac:dyDescent="0.25">
      <c r="A6" s="192"/>
      <c r="B6" s="192" t="s">
        <v>3762</v>
      </c>
      <c r="C6" s="278" t="s">
        <v>5248</v>
      </c>
      <c r="D6" s="161" t="s">
        <v>429</v>
      </c>
      <c r="E6" s="161"/>
      <c r="F6" s="187"/>
      <c r="G6" s="190">
        <f>E6*F6</f>
        <v>0</v>
      </c>
      <c r="H6" s="307" t="s">
        <v>5398</v>
      </c>
    </row>
    <row r="7" spans="1:8" ht="52.8" x14ac:dyDescent="0.25">
      <c r="A7" s="192"/>
      <c r="B7" s="192" t="s">
        <v>3763</v>
      </c>
      <c r="C7" s="283" t="s">
        <v>5247</v>
      </c>
      <c r="D7" s="161" t="s">
        <v>33</v>
      </c>
      <c r="E7" s="17" t="s">
        <v>4220</v>
      </c>
      <c r="F7" s="17" t="s">
        <v>4221</v>
      </c>
      <c r="G7" s="188"/>
    </row>
    <row r="8" spans="1:8" x14ac:dyDescent="0.25">
      <c r="A8" s="192" t="s">
        <v>3764</v>
      </c>
      <c r="B8" s="192"/>
      <c r="C8" s="285" t="s">
        <v>3765</v>
      </c>
      <c r="D8" s="202"/>
      <c r="E8" s="17"/>
      <c r="F8" s="17"/>
      <c r="G8" s="190"/>
    </row>
    <row r="9" spans="1:8" x14ac:dyDescent="0.25">
      <c r="A9" s="192"/>
      <c r="B9" s="192" t="s">
        <v>3766</v>
      </c>
      <c r="C9" s="278" t="s">
        <v>5249</v>
      </c>
      <c r="D9" s="161" t="s">
        <v>136</v>
      </c>
      <c r="E9" s="161"/>
      <c r="F9" s="187"/>
      <c r="G9" s="190">
        <f>E9*F9</f>
        <v>0</v>
      </c>
      <c r="H9" s="307" t="s">
        <v>5398</v>
      </c>
    </row>
    <row r="10" spans="1:8" x14ac:dyDescent="0.25">
      <c r="A10" s="192"/>
      <c r="B10" s="192" t="s">
        <v>3767</v>
      </c>
      <c r="C10" s="278" t="s">
        <v>5250</v>
      </c>
      <c r="D10" s="161" t="s">
        <v>429</v>
      </c>
      <c r="E10" s="161"/>
      <c r="F10" s="187"/>
      <c r="G10" s="190">
        <f>E10*F10</f>
        <v>0</v>
      </c>
      <c r="H10" s="307" t="s">
        <v>5398</v>
      </c>
    </row>
    <row r="11" spans="1:8" ht="26.4" x14ac:dyDescent="0.25">
      <c r="A11" s="192" t="s">
        <v>3768</v>
      </c>
      <c r="B11" s="192"/>
      <c r="C11" s="285" t="s">
        <v>5251</v>
      </c>
      <c r="D11" s="161" t="s">
        <v>2269</v>
      </c>
      <c r="E11" s="161"/>
      <c r="F11" s="187"/>
      <c r="G11" s="190">
        <f>E11*F11</f>
        <v>0</v>
      </c>
      <c r="H11" s="307" t="s">
        <v>5398</v>
      </c>
    </row>
    <row r="12" spans="1:8" x14ac:dyDescent="0.25">
      <c r="A12" s="192" t="s">
        <v>3769</v>
      </c>
      <c r="B12" s="192"/>
      <c r="C12" s="285" t="s">
        <v>5252</v>
      </c>
      <c r="D12" s="161" t="s">
        <v>429</v>
      </c>
      <c r="E12" s="161"/>
      <c r="F12" s="187"/>
      <c r="G12" s="190">
        <f>E12*F12</f>
        <v>0</v>
      </c>
      <c r="H12" s="307" t="s">
        <v>5398</v>
      </c>
    </row>
    <row r="13" spans="1:8" x14ac:dyDescent="0.25">
      <c r="A13" s="192" t="s">
        <v>3770</v>
      </c>
      <c r="B13" s="192"/>
      <c r="C13" s="285" t="s">
        <v>3771</v>
      </c>
      <c r="D13" s="17"/>
      <c r="E13" s="17"/>
      <c r="F13" s="17"/>
      <c r="G13" s="190"/>
    </row>
    <row r="14" spans="1:8" ht="26.4" x14ac:dyDescent="0.25">
      <c r="A14" s="192"/>
      <c r="B14" s="192" t="s">
        <v>3774</v>
      </c>
      <c r="C14" s="278" t="s">
        <v>3772</v>
      </c>
      <c r="D14" s="209" t="s">
        <v>581</v>
      </c>
      <c r="E14" s="17" t="s">
        <v>4225</v>
      </c>
      <c r="F14" s="17" t="s">
        <v>4226</v>
      </c>
      <c r="G14" s="188"/>
    </row>
    <row r="15" spans="1:8" ht="26.4" x14ac:dyDescent="0.25">
      <c r="A15" s="192"/>
      <c r="B15" s="192" t="s">
        <v>3775</v>
      </c>
      <c r="C15" s="278" t="s">
        <v>3773</v>
      </c>
      <c r="D15" s="209" t="s">
        <v>361</v>
      </c>
      <c r="E15" s="191">
        <f>G14</f>
        <v>0</v>
      </c>
      <c r="F15" s="195"/>
      <c r="G15" s="190">
        <f>E15*F15</f>
        <v>0</v>
      </c>
    </row>
    <row r="16" spans="1:8" ht="26.4" x14ac:dyDescent="0.25">
      <c r="A16" s="192" t="s">
        <v>3776</v>
      </c>
      <c r="B16" s="192"/>
      <c r="C16" s="285" t="s">
        <v>5253</v>
      </c>
      <c r="D16" s="161" t="s">
        <v>429</v>
      </c>
      <c r="E16" s="161"/>
      <c r="F16" s="187"/>
      <c r="G16" s="190">
        <f>E16*F16</f>
        <v>0</v>
      </c>
      <c r="H16" s="307" t="s">
        <v>5398</v>
      </c>
    </row>
    <row r="17" spans="1:8" x14ac:dyDescent="0.25">
      <c r="A17" s="192"/>
      <c r="B17" s="192"/>
      <c r="C17" s="100"/>
      <c r="D17" s="17"/>
      <c r="E17" s="17"/>
      <c r="F17" s="17"/>
      <c r="G17" s="190"/>
    </row>
    <row r="18" spans="1:8" x14ac:dyDescent="0.25">
      <c r="A18" s="242"/>
      <c r="B18" s="242"/>
      <c r="C18" s="243"/>
      <c r="D18" s="120"/>
      <c r="E18" s="228"/>
      <c r="F18" s="228"/>
      <c r="G18" s="251"/>
      <c r="H18" s="323" t="s">
        <v>5421</v>
      </c>
    </row>
    <row r="19" spans="1:8" x14ac:dyDescent="0.25">
      <c r="A19" s="242"/>
      <c r="B19" s="242"/>
      <c r="C19" s="243"/>
      <c r="D19" s="121"/>
      <c r="E19" s="228"/>
      <c r="F19" s="228"/>
      <c r="G19" s="251"/>
    </row>
    <row r="20" spans="1:8" x14ac:dyDescent="0.25">
      <c r="A20" s="168" t="s">
        <v>34</v>
      </c>
      <c r="B20" s="168"/>
      <c r="C20" s="168"/>
      <c r="D20"/>
      <c r="E20" s="185"/>
      <c r="F20" s="185"/>
      <c r="G20" s="174">
        <f>SUM(G5:G19)</f>
        <v>0</v>
      </c>
    </row>
    <row r="21" spans="1:8" x14ac:dyDescent="0.25">
      <c r="D21" s="237"/>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5A006-F000-4F07-B0BA-D45474C98AA7}">
  <dimension ref="A1:I1048322"/>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3777</v>
      </c>
      <c r="B1" s="40"/>
      <c r="C1" s="40"/>
      <c r="D1" s="40"/>
      <c r="E1" s="774" t="s">
        <v>3778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6"/>
      <c r="H3" s="89"/>
    </row>
    <row r="4" spans="1:9" x14ac:dyDescent="0.25">
      <c r="A4" s="192"/>
      <c r="B4" s="192"/>
      <c r="C4" s="193"/>
      <c r="D4" s="64"/>
      <c r="E4" s="245"/>
      <c r="F4" s="245"/>
      <c r="G4" s="245"/>
      <c r="H4" s="251"/>
    </row>
    <row r="5" spans="1:9" x14ac:dyDescent="0.25">
      <c r="A5" s="227" t="s">
        <v>3779</v>
      </c>
      <c r="B5" s="227"/>
      <c r="C5" s="253"/>
      <c r="D5" s="254" t="s">
        <v>3780</v>
      </c>
      <c r="E5" s="161"/>
      <c r="F5" s="161"/>
      <c r="G5" s="161"/>
      <c r="H5" s="190"/>
    </row>
    <row r="6" spans="1:9" x14ac:dyDescent="0.25">
      <c r="A6" s="192"/>
      <c r="B6" s="192" t="s">
        <v>3781</v>
      </c>
      <c r="C6" s="193"/>
      <c r="D6" s="278" t="s">
        <v>5254</v>
      </c>
      <c r="E6" s="161" t="s">
        <v>136</v>
      </c>
      <c r="F6" s="161"/>
      <c r="G6" s="161"/>
      <c r="H6" s="190">
        <f>F6*G6</f>
        <v>0</v>
      </c>
      <c r="I6" s="307" t="s">
        <v>5398</v>
      </c>
    </row>
    <row r="7" spans="1:9" x14ac:dyDescent="0.25">
      <c r="A7" s="192"/>
      <c r="B7" s="192" t="s">
        <v>3782</v>
      </c>
      <c r="C7" s="193"/>
      <c r="D7" s="278" t="s">
        <v>5255</v>
      </c>
      <c r="E7" s="161" t="s">
        <v>429</v>
      </c>
      <c r="F7" s="161"/>
      <c r="G7" s="161"/>
      <c r="H7" s="190">
        <f>F7*G7</f>
        <v>0</v>
      </c>
      <c r="I7" s="307" t="s">
        <v>5398</v>
      </c>
    </row>
    <row r="8" spans="1:9" x14ac:dyDescent="0.25">
      <c r="A8" s="192" t="s">
        <v>3788</v>
      </c>
      <c r="B8" s="192"/>
      <c r="C8" s="193"/>
      <c r="D8" s="100" t="s">
        <v>3783</v>
      </c>
      <c r="E8" s="202"/>
      <c r="F8" s="17"/>
      <c r="G8" s="17"/>
      <c r="H8" s="190"/>
    </row>
    <row r="9" spans="1:9" ht="26.4" x14ac:dyDescent="0.25">
      <c r="A9" s="192"/>
      <c r="B9" s="192" t="s">
        <v>3785</v>
      </c>
      <c r="C9" s="193"/>
      <c r="D9" s="278" t="s">
        <v>5256</v>
      </c>
      <c r="E9" s="161" t="s">
        <v>2269</v>
      </c>
      <c r="F9" s="161"/>
      <c r="G9" s="161"/>
      <c r="H9" s="190">
        <f>F9*G9</f>
        <v>0</v>
      </c>
      <c r="I9" s="307" t="s">
        <v>5398</v>
      </c>
    </row>
    <row r="10" spans="1:9" ht="26.4" x14ac:dyDescent="0.25">
      <c r="A10" s="192"/>
      <c r="B10" s="192" t="s">
        <v>3784</v>
      </c>
      <c r="C10" s="193"/>
      <c r="D10" s="278" t="s">
        <v>5257</v>
      </c>
      <c r="E10" s="161" t="s">
        <v>136</v>
      </c>
      <c r="F10" s="161"/>
      <c r="G10" s="161"/>
      <c r="H10" s="190">
        <f>F10*G10</f>
        <v>0</v>
      </c>
      <c r="I10" s="307" t="s">
        <v>5398</v>
      </c>
    </row>
    <row r="11" spans="1:9" x14ac:dyDescent="0.25">
      <c r="A11" s="192" t="s">
        <v>3786</v>
      </c>
      <c r="B11" s="192"/>
      <c r="C11" s="193"/>
      <c r="D11" s="100" t="s">
        <v>3787</v>
      </c>
      <c r="E11" s="202"/>
      <c r="F11" s="17"/>
      <c r="G11" s="17"/>
      <c r="H11" s="190"/>
    </row>
    <row r="12" spans="1:9" ht="26.4" x14ac:dyDescent="0.25">
      <c r="A12" s="192"/>
      <c r="B12" s="192" t="s">
        <v>3789</v>
      </c>
      <c r="C12" s="193"/>
      <c r="D12" s="278" t="s">
        <v>5258</v>
      </c>
      <c r="E12" s="161" t="s">
        <v>2269</v>
      </c>
      <c r="F12" s="161"/>
      <c r="G12" s="161"/>
      <c r="H12" s="190">
        <f>F12*G12</f>
        <v>0</v>
      </c>
      <c r="I12" s="307" t="s">
        <v>5398</v>
      </c>
    </row>
    <row r="13" spans="1:9" ht="26.4" x14ac:dyDescent="0.25">
      <c r="A13" s="192"/>
      <c r="B13" s="192" t="s">
        <v>3790</v>
      </c>
      <c r="C13" s="193"/>
      <c r="D13" s="278" t="s">
        <v>5259</v>
      </c>
      <c r="E13" s="161" t="s">
        <v>136</v>
      </c>
      <c r="F13" s="161"/>
      <c r="G13" s="161"/>
      <c r="H13" s="190">
        <f>F13*G13</f>
        <v>0</v>
      </c>
      <c r="I13" s="307" t="s">
        <v>5398</v>
      </c>
    </row>
    <row r="14" spans="1:9" x14ac:dyDescent="0.25">
      <c r="A14" s="192" t="s">
        <v>3791</v>
      </c>
      <c r="B14" s="192"/>
      <c r="C14" s="193"/>
      <c r="D14" s="100" t="s">
        <v>3792</v>
      </c>
      <c r="E14" s="17"/>
      <c r="F14" s="17"/>
      <c r="G14" s="17"/>
      <c r="H14" s="190"/>
    </row>
    <row r="15" spans="1:9" x14ac:dyDescent="0.25">
      <c r="A15" s="192"/>
      <c r="B15" s="192" t="s">
        <v>3793</v>
      </c>
      <c r="C15" s="193"/>
      <c r="D15" s="278" t="s">
        <v>5260</v>
      </c>
      <c r="E15" s="161" t="s">
        <v>136</v>
      </c>
      <c r="F15" s="161"/>
      <c r="G15" s="161"/>
      <c r="H15" s="190">
        <f>F15*G15</f>
        <v>0</v>
      </c>
      <c r="I15" s="307" t="s">
        <v>5398</v>
      </c>
    </row>
    <row r="16" spans="1:9" ht="26.4" x14ac:dyDescent="0.25">
      <c r="A16" s="192"/>
      <c r="B16" s="192" t="s">
        <v>3794</v>
      </c>
      <c r="C16" s="193"/>
      <c r="D16" s="278" t="s">
        <v>5261</v>
      </c>
      <c r="E16" s="161" t="s">
        <v>136</v>
      </c>
      <c r="F16" s="161"/>
      <c r="G16" s="161"/>
      <c r="H16" s="190">
        <f>F16*G16</f>
        <v>0</v>
      </c>
    </row>
    <row r="17" spans="1:9" ht="26.4" x14ac:dyDescent="0.25">
      <c r="A17" s="192" t="s">
        <v>3795</v>
      </c>
      <c r="B17" s="192"/>
      <c r="C17" s="193"/>
      <c r="D17" s="100" t="s">
        <v>3796</v>
      </c>
      <c r="E17" s="17"/>
      <c r="F17" s="17"/>
      <c r="G17" s="17"/>
      <c r="H17" s="190"/>
    </row>
    <row r="18" spans="1:9" x14ac:dyDescent="0.25">
      <c r="A18" s="192"/>
      <c r="B18" s="192" t="s">
        <v>3800</v>
      </c>
      <c r="C18" s="193"/>
      <c r="D18" s="101" t="s">
        <v>3797</v>
      </c>
      <c r="E18" s="202"/>
      <c r="F18" s="17"/>
      <c r="G18" s="17"/>
      <c r="H18" s="190"/>
    </row>
    <row r="19" spans="1:9" ht="26.4" x14ac:dyDescent="0.25">
      <c r="A19" s="192"/>
      <c r="B19" s="192"/>
      <c r="C19" s="193" t="s">
        <v>37</v>
      </c>
      <c r="D19" s="101" t="s">
        <v>5262</v>
      </c>
      <c r="E19" s="161" t="s">
        <v>136</v>
      </c>
      <c r="F19" s="161"/>
      <c r="G19" s="161"/>
      <c r="H19" s="190">
        <f>F19*G19</f>
        <v>0</v>
      </c>
      <c r="I19" s="307" t="s">
        <v>5398</v>
      </c>
    </row>
    <row r="20" spans="1:9" ht="26.4" x14ac:dyDescent="0.25">
      <c r="A20" s="192"/>
      <c r="B20" s="192"/>
      <c r="C20" s="193" t="s">
        <v>39</v>
      </c>
      <c r="D20" s="101" t="s">
        <v>5262</v>
      </c>
      <c r="E20" s="161" t="s">
        <v>136</v>
      </c>
      <c r="F20" s="161"/>
      <c r="G20" s="161"/>
      <c r="H20" s="190">
        <f>F20*G20</f>
        <v>0</v>
      </c>
      <c r="I20" s="307" t="s">
        <v>5398</v>
      </c>
    </row>
    <row r="21" spans="1:9" x14ac:dyDescent="0.25">
      <c r="A21" s="192"/>
      <c r="B21" s="192" t="s">
        <v>3801</v>
      </c>
      <c r="C21" s="193"/>
      <c r="D21" s="101" t="s">
        <v>3798</v>
      </c>
      <c r="E21" s="17"/>
      <c r="F21" s="17"/>
      <c r="G21" s="17"/>
      <c r="H21" s="190"/>
    </row>
    <row r="22" spans="1:9" x14ac:dyDescent="0.25">
      <c r="A22" s="192"/>
      <c r="B22" s="192"/>
      <c r="C22" s="193" t="s">
        <v>37</v>
      </c>
      <c r="D22" s="101" t="s">
        <v>4414</v>
      </c>
      <c r="E22" s="161" t="s">
        <v>136</v>
      </c>
      <c r="F22" s="161"/>
      <c r="G22" s="161"/>
      <c r="H22" s="190">
        <f t="shared" ref="H22:H28" si="0">F22*G22</f>
        <v>0</v>
      </c>
    </row>
    <row r="23" spans="1:9" x14ac:dyDescent="0.25">
      <c r="A23" s="192"/>
      <c r="B23" s="192"/>
      <c r="C23" s="193" t="s">
        <v>39</v>
      </c>
      <c r="D23" s="101" t="s">
        <v>4415</v>
      </c>
      <c r="E23" s="161" t="s">
        <v>136</v>
      </c>
      <c r="F23" s="161"/>
      <c r="G23" s="161"/>
      <c r="H23" s="190">
        <f t="shared" si="0"/>
        <v>0</v>
      </c>
    </row>
    <row r="24" spans="1:9" x14ac:dyDescent="0.25">
      <c r="A24" s="192"/>
      <c r="B24" s="192"/>
      <c r="C24" s="193" t="s">
        <v>59</v>
      </c>
      <c r="D24" s="101" t="s">
        <v>4416</v>
      </c>
      <c r="E24" s="161" t="s">
        <v>136</v>
      </c>
      <c r="F24" s="161"/>
      <c r="G24" s="161"/>
      <c r="H24" s="190">
        <f t="shared" si="0"/>
        <v>0</v>
      </c>
    </row>
    <row r="25" spans="1:9" x14ac:dyDescent="0.25">
      <c r="A25" s="192"/>
      <c r="B25" s="192"/>
      <c r="C25" s="193" t="s">
        <v>42</v>
      </c>
      <c r="D25" s="101" t="s">
        <v>4417</v>
      </c>
      <c r="E25" s="161" t="s">
        <v>136</v>
      </c>
      <c r="F25" s="161"/>
      <c r="G25" s="161"/>
      <c r="H25" s="190">
        <f t="shared" si="0"/>
        <v>0</v>
      </c>
    </row>
    <row r="26" spans="1:9" x14ac:dyDescent="0.25">
      <c r="A26" s="192"/>
      <c r="B26" s="192"/>
      <c r="C26" s="193" t="s">
        <v>43</v>
      </c>
      <c r="D26" s="101" t="s">
        <v>4418</v>
      </c>
      <c r="E26" s="161" t="s">
        <v>136</v>
      </c>
      <c r="F26" s="161"/>
      <c r="G26" s="161"/>
      <c r="H26" s="190">
        <f t="shared" si="0"/>
        <v>0</v>
      </c>
    </row>
    <row r="27" spans="1:9" x14ac:dyDescent="0.25">
      <c r="A27" s="192"/>
      <c r="B27" s="192"/>
      <c r="C27" s="193" t="s">
        <v>45</v>
      </c>
      <c r="D27" s="278" t="s">
        <v>5263</v>
      </c>
      <c r="E27" s="161" t="s">
        <v>136</v>
      </c>
      <c r="F27" s="161"/>
      <c r="G27" s="161"/>
      <c r="H27" s="190">
        <f t="shared" si="0"/>
        <v>0</v>
      </c>
      <c r="I27" s="307" t="s">
        <v>5398</v>
      </c>
    </row>
    <row r="28" spans="1:9" ht="26.4" x14ac:dyDescent="0.25">
      <c r="A28" s="192"/>
      <c r="B28" s="192"/>
      <c r="C28" s="193" t="s">
        <v>46</v>
      </c>
      <c r="D28" s="101" t="s">
        <v>3799</v>
      </c>
      <c r="E28" s="209" t="s">
        <v>1152</v>
      </c>
      <c r="F28" s="161"/>
      <c r="G28" s="161"/>
      <c r="H28" s="190">
        <f t="shared" si="0"/>
        <v>0</v>
      </c>
    </row>
    <row r="29" spans="1:9" ht="52.8" x14ac:dyDescent="0.25">
      <c r="A29" s="192"/>
      <c r="B29" s="192" t="s">
        <v>3802</v>
      </c>
      <c r="C29" s="193"/>
      <c r="D29" s="101" t="s">
        <v>5264</v>
      </c>
      <c r="E29" s="161" t="s">
        <v>33</v>
      </c>
      <c r="F29" s="17" t="s">
        <v>4220</v>
      </c>
      <c r="G29" s="17" t="s">
        <v>4221</v>
      </c>
      <c r="H29" s="188"/>
    </row>
    <row r="30" spans="1:9" x14ac:dyDescent="0.25">
      <c r="A30" s="192" t="s">
        <v>3804</v>
      </c>
      <c r="B30" s="192"/>
      <c r="C30" s="193"/>
      <c r="D30" s="100" t="s">
        <v>3803</v>
      </c>
      <c r="E30" s="17"/>
      <c r="F30" s="17"/>
      <c r="G30" s="17"/>
      <c r="H30" s="190"/>
    </row>
    <row r="31" spans="1:9" x14ac:dyDescent="0.25">
      <c r="A31" s="192"/>
      <c r="B31" s="192" t="s">
        <v>3806</v>
      </c>
      <c r="C31" s="193"/>
      <c r="D31" s="278" t="s">
        <v>5265</v>
      </c>
      <c r="E31" s="161" t="s">
        <v>429</v>
      </c>
      <c r="F31" s="161"/>
      <c r="G31" s="161"/>
      <c r="H31" s="190">
        <f>F31*G31</f>
        <v>0</v>
      </c>
      <c r="I31" s="307" t="s">
        <v>5398</v>
      </c>
    </row>
    <row r="32" spans="1:9" x14ac:dyDescent="0.25">
      <c r="A32" s="192"/>
      <c r="B32" s="192" t="s">
        <v>3807</v>
      </c>
      <c r="C32" s="193"/>
      <c r="D32" s="278" t="s">
        <v>5266</v>
      </c>
      <c r="E32" s="161" t="s">
        <v>429</v>
      </c>
      <c r="F32" s="161"/>
      <c r="G32" s="161"/>
      <c r="H32" s="190">
        <f>F32*G32</f>
        <v>0</v>
      </c>
      <c r="I32" s="307" t="s">
        <v>5398</v>
      </c>
    </row>
    <row r="33" spans="1:9" ht="39.6" x14ac:dyDescent="0.25">
      <c r="A33" s="192" t="s">
        <v>3810</v>
      </c>
      <c r="B33" s="192"/>
      <c r="C33" s="193"/>
      <c r="D33" s="100" t="s">
        <v>3805</v>
      </c>
      <c r="E33" s="17"/>
      <c r="F33" s="17"/>
      <c r="G33" s="17"/>
      <c r="H33" s="190"/>
    </row>
    <row r="34" spans="1:9" x14ac:dyDescent="0.25">
      <c r="A34" s="192"/>
      <c r="B34" s="192" t="s">
        <v>3808</v>
      </c>
      <c r="C34" s="193"/>
      <c r="D34" s="278" t="s">
        <v>5265</v>
      </c>
      <c r="E34" s="161" t="s">
        <v>429</v>
      </c>
      <c r="F34" s="161"/>
      <c r="G34" s="161"/>
      <c r="H34" s="190">
        <f>F34*G34</f>
        <v>0</v>
      </c>
      <c r="I34" s="307" t="s">
        <v>5398</v>
      </c>
    </row>
    <row r="35" spans="1:9" x14ac:dyDescent="0.25">
      <c r="A35" s="192"/>
      <c r="B35" s="192" t="s">
        <v>3809</v>
      </c>
      <c r="C35" s="193"/>
      <c r="D35" s="278" t="s">
        <v>5266</v>
      </c>
      <c r="E35" s="161" t="s">
        <v>429</v>
      </c>
      <c r="F35" s="161"/>
      <c r="G35" s="161"/>
      <c r="H35" s="190">
        <f>F35*G35</f>
        <v>0</v>
      </c>
      <c r="I35" s="307" t="s">
        <v>5398</v>
      </c>
    </row>
    <row r="36" spans="1:9" ht="26.4" x14ac:dyDescent="0.25">
      <c r="A36" s="192" t="s">
        <v>3811</v>
      </c>
      <c r="B36" s="192"/>
      <c r="C36" s="193"/>
      <c r="D36" s="100" t="s">
        <v>3812</v>
      </c>
      <c r="E36" s="161" t="s">
        <v>429</v>
      </c>
      <c r="F36" s="161"/>
      <c r="G36" s="161"/>
      <c r="H36" s="190">
        <f>F36*G36</f>
        <v>0</v>
      </c>
    </row>
    <row r="37" spans="1:9" x14ac:dyDescent="0.25">
      <c r="A37" s="192" t="s">
        <v>3813</v>
      </c>
      <c r="B37" s="192"/>
      <c r="C37" s="193"/>
      <c r="D37" s="100" t="s">
        <v>3814</v>
      </c>
      <c r="E37" s="17"/>
      <c r="F37" s="17"/>
      <c r="G37" s="17"/>
      <c r="H37" s="190"/>
    </row>
    <row r="38" spans="1:9" ht="26.4" x14ac:dyDescent="0.25">
      <c r="A38" s="192"/>
      <c r="B38" s="192" t="s">
        <v>3816</v>
      </c>
      <c r="C38" s="193"/>
      <c r="D38" s="101" t="s">
        <v>3815</v>
      </c>
      <c r="E38" s="209" t="s">
        <v>581</v>
      </c>
      <c r="F38" s="17" t="s">
        <v>4225</v>
      </c>
      <c r="G38" s="17" t="s">
        <v>4226</v>
      </c>
      <c r="H38" s="188"/>
    </row>
    <row r="39" spans="1:9" ht="26.4" x14ac:dyDescent="0.25">
      <c r="A39" s="192"/>
      <c r="B39" s="192" t="s">
        <v>3817</v>
      </c>
      <c r="C39" s="193"/>
      <c r="D39" s="101" t="s">
        <v>3773</v>
      </c>
      <c r="E39" s="209" t="s">
        <v>361</v>
      </c>
      <c r="F39" s="191">
        <f>H38</f>
        <v>0</v>
      </c>
      <c r="G39" s="195"/>
      <c r="H39" s="190">
        <f>F39*G39</f>
        <v>0</v>
      </c>
    </row>
    <row r="40" spans="1:9" ht="26.4" x14ac:dyDescent="0.25">
      <c r="A40" s="192" t="s">
        <v>3818</v>
      </c>
      <c r="B40" s="192"/>
      <c r="C40" s="193"/>
      <c r="D40" s="100" t="s">
        <v>3821</v>
      </c>
      <c r="E40" s="17"/>
      <c r="F40" s="17"/>
      <c r="G40" s="17"/>
      <c r="H40" s="189"/>
    </row>
    <row r="41" spans="1:9" x14ac:dyDescent="0.25">
      <c r="A41" s="192"/>
      <c r="B41" s="192" t="s">
        <v>3819</v>
      </c>
      <c r="C41" s="193"/>
      <c r="D41" s="278" t="s">
        <v>5254</v>
      </c>
      <c r="E41" s="161" t="s">
        <v>136</v>
      </c>
      <c r="F41" s="161"/>
      <c r="G41" s="161"/>
      <c r="H41" s="190">
        <f>F41*G41</f>
        <v>0</v>
      </c>
      <c r="I41" s="307" t="s">
        <v>5398</v>
      </c>
    </row>
    <row r="42" spans="1:9" x14ac:dyDescent="0.25">
      <c r="A42" s="192"/>
      <c r="B42" s="192" t="s">
        <v>3820</v>
      </c>
      <c r="C42" s="193"/>
      <c r="D42" s="278" t="s">
        <v>5255</v>
      </c>
      <c r="E42" s="161" t="s">
        <v>429</v>
      </c>
      <c r="F42" s="161"/>
      <c r="G42" s="161"/>
      <c r="H42" s="190">
        <f>F42*G42</f>
        <v>0</v>
      </c>
      <c r="I42" s="307" t="s">
        <v>5398</v>
      </c>
    </row>
    <row r="43" spans="1:9" x14ac:dyDescent="0.25">
      <c r="A43" s="192"/>
      <c r="B43" s="192"/>
      <c r="C43" s="193"/>
      <c r="D43" s="160"/>
      <c r="E43" s="17"/>
      <c r="F43" s="17"/>
      <c r="G43" s="17"/>
      <c r="H43" s="190"/>
    </row>
    <row r="44" spans="1:9" x14ac:dyDescent="0.25">
      <c r="A44" s="242"/>
      <c r="B44" s="242"/>
      <c r="C44" s="245"/>
      <c r="D44" s="243"/>
      <c r="E44" s="246"/>
      <c r="F44" s="228"/>
      <c r="G44" s="228"/>
      <c r="H44" s="251"/>
      <c r="I44" s="323" t="s">
        <v>5421</v>
      </c>
    </row>
    <row r="45" spans="1:9" x14ac:dyDescent="0.25">
      <c r="A45" s="242"/>
      <c r="B45" s="242"/>
      <c r="C45" s="245"/>
      <c r="D45" s="243"/>
      <c r="E45" s="240"/>
      <c r="F45" s="228"/>
      <c r="G45" s="228"/>
      <c r="H45" s="251"/>
    </row>
    <row r="46" spans="1:9" x14ac:dyDescent="0.25">
      <c r="A46" s="168" t="s">
        <v>34</v>
      </c>
      <c r="B46" s="168"/>
      <c r="C46" s="168"/>
      <c r="D46" s="168"/>
      <c r="E46" s="247"/>
      <c r="F46" s="185"/>
      <c r="G46" s="185"/>
      <c r="H46" s="174">
        <f>SUM(H5:H45)</f>
        <v>0</v>
      </c>
    </row>
    <row r="47" spans="1:9" x14ac:dyDescent="0.25">
      <c r="E47" s="237"/>
    </row>
    <row r="1048322" spans="5:5" x14ac:dyDescent="0.25">
      <c r="E104832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10DD4-963E-4E49-9F8E-83454F8411DB}">
  <dimension ref="A1:I1048318"/>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3822</v>
      </c>
      <c r="B1" s="40"/>
      <c r="C1" s="40"/>
      <c r="D1" s="40"/>
      <c r="E1" s="774" t="s">
        <v>3823</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ht="26.4" x14ac:dyDescent="0.25">
      <c r="A5" s="192" t="s">
        <v>3824</v>
      </c>
      <c r="B5" s="192"/>
      <c r="C5" s="193"/>
      <c r="D5" s="285" t="s">
        <v>5267</v>
      </c>
      <c r="E5" s="17"/>
      <c r="F5" s="17"/>
      <c r="G5" s="191"/>
      <c r="H5" s="190"/>
      <c r="I5" s="307" t="s">
        <v>5398</v>
      </c>
    </row>
    <row r="6" spans="1:9" x14ac:dyDescent="0.25">
      <c r="A6" s="192"/>
      <c r="B6" s="192" t="s">
        <v>3827</v>
      </c>
      <c r="C6" s="193"/>
      <c r="D6" s="278" t="s">
        <v>3825</v>
      </c>
      <c r="E6" s="161" t="s">
        <v>136</v>
      </c>
      <c r="F6" s="161"/>
      <c r="G6" s="187"/>
      <c r="H6" s="190">
        <f t="shared" ref="H6:H11" si="0">F6*G6</f>
        <v>0</v>
      </c>
    </row>
    <row r="7" spans="1:9" x14ac:dyDescent="0.25">
      <c r="A7" s="192"/>
      <c r="B7" s="192" t="s">
        <v>3828</v>
      </c>
      <c r="C7" s="193"/>
      <c r="D7" s="278" t="s">
        <v>3826</v>
      </c>
      <c r="E7" s="161" t="s">
        <v>136</v>
      </c>
      <c r="F7" s="161"/>
      <c r="G7" s="187"/>
      <c r="H7" s="190">
        <f t="shared" si="0"/>
        <v>0</v>
      </c>
    </row>
    <row r="8" spans="1:9" x14ac:dyDescent="0.25">
      <c r="A8" s="192" t="s">
        <v>3829</v>
      </c>
      <c r="B8" s="192"/>
      <c r="C8" s="193"/>
      <c r="D8" s="285" t="s">
        <v>5268</v>
      </c>
      <c r="E8" s="161" t="s">
        <v>429</v>
      </c>
      <c r="F8" s="161"/>
      <c r="G8" s="187"/>
      <c r="H8" s="190">
        <f t="shared" si="0"/>
        <v>0</v>
      </c>
      <c r="I8" s="307" t="s">
        <v>5398</v>
      </c>
    </row>
    <row r="9" spans="1:9" x14ac:dyDescent="0.25">
      <c r="A9" s="192" t="s">
        <v>3830</v>
      </c>
      <c r="B9" s="192"/>
      <c r="C9" s="193"/>
      <c r="D9" s="285" t="s">
        <v>5269</v>
      </c>
      <c r="E9" s="161" t="s">
        <v>429</v>
      </c>
      <c r="F9" s="161"/>
      <c r="G9" s="187"/>
      <c r="H9" s="190">
        <f t="shared" si="0"/>
        <v>0</v>
      </c>
      <c r="I9" s="307" t="s">
        <v>5398</v>
      </c>
    </row>
    <row r="10" spans="1:9" x14ac:dyDescent="0.25">
      <c r="A10" s="192" t="s">
        <v>3831</v>
      </c>
      <c r="B10" s="192"/>
      <c r="C10" s="193"/>
      <c r="D10" s="285" t="s">
        <v>3832</v>
      </c>
      <c r="E10" s="161" t="s">
        <v>136</v>
      </c>
      <c r="F10" s="161"/>
      <c r="G10" s="187"/>
      <c r="H10" s="190">
        <f t="shared" si="0"/>
        <v>0</v>
      </c>
    </row>
    <row r="11" spans="1:9" x14ac:dyDescent="0.25">
      <c r="A11" s="192" t="s">
        <v>3833</v>
      </c>
      <c r="B11" s="192"/>
      <c r="C11" s="193"/>
      <c r="D11" s="285" t="s">
        <v>5270</v>
      </c>
      <c r="E11" s="161" t="s">
        <v>136</v>
      </c>
      <c r="F11" s="161"/>
      <c r="G11" s="187"/>
      <c r="H11" s="190">
        <f t="shared" si="0"/>
        <v>0</v>
      </c>
      <c r="I11" s="307" t="s">
        <v>5398</v>
      </c>
    </row>
    <row r="12" spans="1:9" x14ac:dyDescent="0.25">
      <c r="A12" s="192" t="s">
        <v>3834</v>
      </c>
      <c r="B12" s="192"/>
      <c r="C12" s="193"/>
      <c r="D12" s="285" t="s">
        <v>3835</v>
      </c>
      <c r="E12" s="161"/>
      <c r="F12" s="161"/>
      <c r="G12" s="187"/>
      <c r="H12" s="190"/>
    </row>
    <row r="13" spans="1:9" x14ac:dyDescent="0.25">
      <c r="A13" s="192"/>
      <c r="B13" s="192" t="s">
        <v>3837</v>
      </c>
      <c r="C13" s="193"/>
      <c r="D13" s="278" t="s">
        <v>5271</v>
      </c>
      <c r="E13" s="161" t="s">
        <v>136</v>
      </c>
      <c r="F13" s="161"/>
      <c r="G13" s="187"/>
      <c r="H13" s="190">
        <f>F13*G13</f>
        <v>0</v>
      </c>
      <c r="I13" s="307" t="s">
        <v>5398</v>
      </c>
    </row>
    <row r="14" spans="1:9" x14ac:dyDescent="0.25">
      <c r="A14" s="192"/>
      <c r="B14" s="192" t="s">
        <v>3838</v>
      </c>
      <c r="C14" s="193"/>
      <c r="D14" s="278" t="s">
        <v>3836</v>
      </c>
      <c r="E14" s="161" t="s">
        <v>429</v>
      </c>
      <c r="F14" s="161"/>
      <c r="G14" s="187"/>
      <c r="H14" s="190">
        <f>F14*G14</f>
        <v>0</v>
      </c>
    </row>
    <row r="15" spans="1:9" x14ac:dyDescent="0.25">
      <c r="A15" s="192" t="s">
        <v>3839</v>
      </c>
      <c r="B15" s="192"/>
      <c r="C15" s="193"/>
      <c r="D15" s="285" t="s">
        <v>5272</v>
      </c>
      <c r="E15" s="161"/>
      <c r="F15" s="161"/>
      <c r="G15" s="187"/>
      <c r="H15" s="190"/>
      <c r="I15" s="307" t="s">
        <v>5398</v>
      </c>
    </row>
    <row r="16" spans="1:9" x14ac:dyDescent="0.25">
      <c r="A16" s="192"/>
      <c r="B16" s="192" t="s">
        <v>3844</v>
      </c>
      <c r="C16" s="193"/>
      <c r="D16" s="278" t="s">
        <v>3840</v>
      </c>
      <c r="E16" s="161" t="s">
        <v>429</v>
      </c>
      <c r="F16" s="161"/>
      <c r="G16" s="187"/>
      <c r="H16" s="190">
        <f t="shared" ref="H16:H21" si="1">F16*G16</f>
        <v>0</v>
      </c>
    </row>
    <row r="17" spans="1:9" x14ac:dyDescent="0.25">
      <c r="A17" s="192"/>
      <c r="B17" s="192" t="s">
        <v>3845</v>
      </c>
      <c r="C17" s="193"/>
      <c r="D17" s="278" t="s">
        <v>3841</v>
      </c>
      <c r="E17" s="161" t="s">
        <v>429</v>
      </c>
      <c r="F17" s="161"/>
      <c r="G17" s="187"/>
      <c r="H17" s="190">
        <f t="shared" si="1"/>
        <v>0</v>
      </c>
    </row>
    <row r="18" spans="1:9" x14ac:dyDescent="0.25">
      <c r="A18" s="192"/>
      <c r="B18" s="192" t="s">
        <v>3846</v>
      </c>
      <c r="C18" s="193"/>
      <c r="D18" s="278" t="s">
        <v>3842</v>
      </c>
      <c r="E18" s="161" t="s">
        <v>429</v>
      </c>
      <c r="F18" s="161"/>
      <c r="G18" s="187"/>
      <c r="H18" s="190">
        <f t="shared" si="1"/>
        <v>0</v>
      </c>
    </row>
    <row r="19" spans="1:9" x14ac:dyDescent="0.25">
      <c r="A19" s="192"/>
      <c r="B19" s="192" t="s">
        <v>3847</v>
      </c>
      <c r="C19" s="193"/>
      <c r="D19" s="278" t="s">
        <v>3843</v>
      </c>
      <c r="E19" s="161" t="s">
        <v>429</v>
      </c>
      <c r="F19" s="161"/>
      <c r="G19" s="187"/>
      <c r="H19" s="190">
        <f t="shared" si="1"/>
        <v>0</v>
      </c>
    </row>
    <row r="20" spans="1:9" ht="26.4" x14ac:dyDescent="0.25">
      <c r="A20" s="192" t="s">
        <v>3848</v>
      </c>
      <c r="B20" s="192"/>
      <c r="C20" s="193"/>
      <c r="D20" s="285" t="s">
        <v>5273</v>
      </c>
      <c r="E20" s="161" t="s">
        <v>124</v>
      </c>
      <c r="F20" s="161"/>
      <c r="G20" s="187"/>
      <c r="H20" s="190">
        <f t="shared" si="1"/>
        <v>0</v>
      </c>
      <c r="I20" s="307" t="s">
        <v>5398</v>
      </c>
    </row>
    <row r="21" spans="1:9" ht="26.4" x14ac:dyDescent="0.25">
      <c r="A21" s="192" t="s">
        <v>3849</v>
      </c>
      <c r="B21" s="192"/>
      <c r="C21" s="193"/>
      <c r="D21" s="285" t="s">
        <v>5274</v>
      </c>
      <c r="E21" s="161" t="s">
        <v>429</v>
      </c>
      <c r="F21" s="161"/>
      <c r="G21" s="187"/>
      <c r="H21" s="190">
        <f t="shared" si="1"/>
        <v>0</v>
      </c>
      <c r="I21" s="307" t="s">
        <v>5398</v>
      </c>
    </row>
    <row r="22" spans="1:9" x14ac:dyDescent="0.25">
      <c r="A22" s="192" t="s">
        <v>3850</v>
      </c>
      <c r="B22" s="192"/>
      <c r="C22" s="193"/>
      <c r="D22" s="285" t="s">
        <v>3851</v>
      </c>
      <c r="E22" s="17"/>
      <c r="F22" s="17"/>
      <c r="G22" s="191"/>
      <c r="H22" s="190"/>
    </row>
    <row r="23" spans="1:9" x14ac:dyDescent="0.25">
      <c r="A23" s="192"/>
      <c r="B23" s="192" t="s">
        <v>3854</v>
      </c>
      <c r="C23" s="193"/>
      <c r="D23" s="278" t="s">
        <v>3852</v>
      </c>
      <c r="E23" s="17"/>
      <c r="F23" s="17"/>
      <c r="G23" s="191"/>
      <c r="H23" s="190"/>
    </row>
    <row r="24" spans="1:9" x14ac:dyDescent="0.25">
      <c r="A24" s="192"/>
      <c r="B24" s="111"/>
      <c r="C24" s="193" t="s">
        <v>37</v>
      </c>
      <c r="D24" s="278" t="s">
        <v>5275</v>
      </c>
      <c r="E24" s="161" t="s">
        <v>136</v>
      </c>
      <c r="F24" s="161"/>
      <c r="G24" s="187"/>
      <c r="H24" s="190">
        <f>F24*G24</f>
        <v>0</v>
      </c>
      <c r="I24" s="307" t="s">
        <v>5398</v>
      </c>
    </row>
    <row r="25" spans="1:9" x14ac:dyDescent="0.25">
      <c r="A25" s="192"/>
      <c r="B25" s="192"/>
      <c r="C25" s="193" t="s">
        <v>39</v>
      </c>
      <c r="D25" s="278" t="s">
        <v>5275</v>
      </c>
      <c r="E25" s="161" t="s">
        <v>429</v>
      </c>
      <c r="F25" s="161"/>
      <c r="G25" s="187"/>
      <c r="H25" s="190">
        <f>F25*G25</f>
        <v>0</v>
      </c>
      <c r="I25" s="307" t="s">
        <v>5398</v>
      </c>
    </row>
    <row r="26" spans="1:9" x14ac:dyDescent="0.25">
      <c r="A26" s="192"/>
      <c r="B26" s="192" t="s">
        <v>3855</v>
      </c>
      <c r="C26" s="193"/>
      <c r="D26" s="278" t="s">
        <v>3853</v>
      </c>
      <c r="E26" s="161"/>
      <c r="F26" s="161"/>
      <c r="G26" s="187"/>
      <c r="H26" s="190"/>
    </row>
    <row r="27" spans="1:9" x14ac:dyDescent="0.25">
      <c r="A27" s="192"/>
      <c r="B27" s="192"/>
      <c r="C27" s="193" t="s">
        <v>37</v>
      </c>
      <c r="D27" s="278" t="s">
        <v>5275</v>
      </c>
      <c r="E27" s="161" t="s">
        <v>136</v>
      </c>
      <c r="F27" s="161"/>
      <c r="G27" s="187"/>
      <c r="H27" s="190">
        <f t="shared" ref="H27:H33" si="2">F27*G27</f>
        <v>0</v>
      </c>
      <c r="I27" s="307" t="s">
        <v>5398</v>
      </c>
    </row>
    <row r="28" spans="1:9" x14ac:dyDescent="0.25">
      <c r="A28" s="192"/>
      <c r="B28" s="192"/>
      <c r="C28" s="193" t="s">
        <v>39</v>
      </c>
      <c r="D28" s="278" t="s">
        <v>5275</v>
      </c>
      <c r="E28" s="209" t="s">
        <v>429</v>
      </c>
      <c r="F28" s="161"/>
      <c r="G28" s="187"/>
      <c r="H28" s="190">
        <f t="shared" si="2"/>
        <v>0</v>
      </c>
      <c r="I28" s="307" t="s">
        <v>5398</v>
      </c>
    </row>
    <row r="29" spans="1:9" ht="26.4" x14ac:dyDescent="0.25">
      <c r="A29" s="192" t="s">
        <v>3856</v>
      </c>
      <c r="B29" s="192"/>
      <c r="C29" s="193"/>
      <c r="D29" s="285" t="s">
        <v>5276</v>
      </c>
      <c r="E29" s="161" t="s">
        <v>429</v>
      </c>
      <c r="F29" s="161"/>
      <c r="G29" s="187"/>
      <c r="H29" s="190">
        <f t="shared" si="2"/>
        <v>0</v>
      </c>
      <c r="I29" s="307" t="s">
        <v>5398</v>
      </c>
    </row>
    <row r="30" spans="1:9" ht="26.4" x14ac:dyDescent="0.25">
      <c r="A30" s="192" t="s">
        <v>3857</v>
      </c>
      <c r="B30" s="192"/>
      <c r="C30" s="193"/>
      <c r="D30" s="285" t="s">
        <v>5277</v>
      </c>
      <c r="E30" s="161" t="s">
        <v>2269</v>
      </c>
      <c r="F30" s="161"/>
      <c r="G30" s="187"/>
      <c r="H30" s="190">
        <f t="shared" si="2"/>
        <v>0</v>
      </c>
      <c r="I30" s="307" t="s">
        <v>5398</v>
      </c>
    </row>
    <row r="31" spans="1:9" ht="26.4" x14ac:dyDescent="0.25">
      <c r="A31" s="192" t="s">
        <v>3858</v>
      </c>
      <c r="B31" s="192"/>
      <c r="C31" s="193"/>
      <c r="D31" s="285" t="s">
        <v>5278</v>
      </c>
      <c r="E31" s="161" t="s">
        <v>136</v>
      </c>
      <c r="F31" s="161"/>
      <c r="G31" s="187"/>
      <c r="H31" s="190">
        <f t="shared" si="2"/>
        <v>0</v>
      </c>
      <c r="I31" s="307" t="s">
        <v>5398</v>
      </c>
    </row>
    <row r="32" spans="1:9" ht="26.4" x14ac:dyDescent="0.25">
      <c r="A32" s="192" t="s">
        <v>3859</v>
      </c>
      <c r="B32" s="192"/>
      <c r="C32" s="193"/>
      <c r="D32" s="285" t="s">
        <v>5279</v>
      </c>
      <c r="E32" s="161" t="s">
        <v>124</v>
      </c>
      <c r="F32" s="161"/>
      <c r="G32" s="187"/>
      <c r="H32" s="190">
        <f t="shared" si="2"/>
        <v>0</v>
      </c>
      <c r="I32" s="307" t="s">
        <v>5398</v>
      </c>
    </row>
    <row r="33" spans="1:9" ht="26.4" x14ac:dyDescent="0.25">
      <c r="A33" s="192" t="s">
        <v>3860</v>
      </c>
      <c r="B33" s="192"/>
      <c r="C33" s="193"/>
      <c r="D33" s="285" t="s">
        <v>5280</v>
      </c>
      <c r="E33" s="161" t="s">
        <v>136</v>
      </c>
      <c r="F33" s="161"/>
      <c r="G33" s="187"/>
      <c r="H33" s="190">
        <f t="shared" si="2"/>
        <v>0</v>
      </c>
      <c r="I33" s="307" t="s">
        <v>5398</v>
      </c>
    </row>
    <row r="34" spans="1:9" x14ac:dyDescent="0.25">
      <c r="A34" s="192" t="s">
        <v>3861</v>
      </c>
      <c r="B34" s="192"/>
      <c r="C34" s="193"/>
      <c r="D34" s="285" t="s">
        <v>3862</v>
      </c>
      <c r="E34" s="17"/>
      <c r="F34" s="17"/>
      <c r="G34" s="191"/>
      <c r="H34" s="190"/>
    </row>
    <row r="35" spans="1:9" ht="39.6" x14ac:dyDescent="0.25">
      <c r="A35" s="192"/>
      <c r="B35" s="192" t="s">
        <v>3863</v>
      </c>
      <c r="C35" s="193"/>
      <c r="D35" s="278" t="s">
        <v>5281</v>
      </c>
      <c r="E35" s="161" t="s">
        <v>136</v>
      </c>
      <c r="F35" s="161"/>
      <c r="G35" s="187"/>
      <c r="H35" s="190">
        <f>F35*G35</f>
        <v>0</v>
      </c>
      <c r="I35" s="307" t="s">
        <v>5398</v>
      </c>
    </row>
    <row r="36" spans="1:9" ht="26.4" x14ac:dyDescent="0.25">
      <c r="A36" s="192" t="s">
        <v>3864</v>
      </c>
      <c r="B36" s="192"/>
      <c r="C36" s="193"/>
      <c r="D36" s="100" t="s">
        <v>3865</v>
      </c>
      <c r="E36" s="17"/>
      <c r="F36" s="17"/>
      <c r="G36" s="191"/>
      <c r="H36" s="190"/>
    </row>
    <row r="37" spans="1:9" x14ac:dyDescent="0.25">
      <c r="A37" s="192"/>
      <c r="B37" s="192" t="s">
        <v>3868</v>
      </c>
      <c r="C37" s="193"/>
      <c r="D37" s="101" t="s">
        <v>3866</v>
      </c>
      <c r="E37" s="161" t="s">
        <v>429</v>
      </c>
      <c r="F37" s="161"/>
      <c r="G37" s="187"/>
      <c r="H37" s="190">
        <f>F37*G37</f>
        <v>0</v>
      </c>
    </row>
    <row r="38" spans="1:9" x14ac:dyDescent="0.25">
      <c r="A38" s="192"/>
      <c r="B38" s="192" t="s">
        <v>3869</v>
      </c>
      <c r="C38" s="193"/>
      <c r="D38" s="101" t="s">
        <v>3867</v>
      </c>
      <c r="E38" s="209" t="s">
        <v>429</v>
      </c>
      <c r="F38" s="161"/>
      <c r="G38" s="187"/>
      <c r="H38" s="190">
        <f>F38*G38</f>
        <v>0</v>
      </c>
    </row>
    <row r="39" spans="1:9" x14ac:dyDescent="0.25">
      <c r="A39" s="192"/>
      <c r="B39" s="192"/>
      <c r="C39" s="193"/>
      <c r="D39" s="234"/>
      <c r="E39" s="27"/>
      <c r="F39" s="17"/>
      <c r="G39" s="191"/>
      <c r="H39" s="190"/>
    </row>
    <row r="40" spans="1:9" x14ac:dyDescent="0.25">
      <c r="A40" s="64"/>
      <c r="B40" s="64"/>
      <c r="C40" s="161"/>
      <c r="D40" s="60"/>
      <c r="E40" s="121"/>
      <c r="F40" s="17"/>
      <c r="G40" s="191"/>
      <c r="H40" s="190"/>
      <c r="I40" s="323" t="s">
        <v>5421</v>
      </c>
    </row>
    <row r="41" spans="1:9" x14ac:dyDescent="0.25">
      <c r="A41" s="242"/>
      <c r="B41" s="242"/>
      <c r="C41" s="245"/>
      <c r="D41" s="243"/>
      <c r="E41" s="121"/>
      <c r="F41" s="228"/>
      <c r="G41" s="252"/>
      <c r="H41" s="251"/>
    </row>
    <row r="42" spans="1:9" x14ac:dyDescent="0.25">
      <c r="A42" s="168" t="s">
        <v>34</v>
      </c>
      <c r="B42" s="168"/>
      <c r="C42" s="168"/>
      <c r="D42" s="168"/>
      <c r="E42"/>
      <c r="F42" s="185"/>
      <c r="G42" s="198"/>
      <c r="H42" s="174">
        <f>SUM(H5:H41)</f>
        <v>0</v>
      </c>
    </row>
    <row r="43" spans="1:9" x14ac:dyDescent="0.25">
      <c r="E43" s="237"/>
    </row>
    <row r="1048318" spans="5:5" x14ac:dyDescent="0.25">
      <c r="E104831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BF579-5059-4888-99DD-7E97C5156907}">
  <dimension ref="A1:I104830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3870</v>
      </c>
      <c r="B1" s="40"/>
      <c r="C1" s="40"/>
      <c r="D1" s="40"/>
      <c r="E1" s="774" t="s">
        <v>3871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3872</v>
      </c>
      <c r="B5" s="192"/>
      <c r="C5" s="193"/>
      <c r="D5" s="302" t="s">
        <v>3873</v>
      </c>
      <c r="E5" s="17"/>
      <c r="F5" s="17"/>
      <c r="G5" s="191"/>
      <c r="H5" s="190"/>
    </row>
    <row r="6" spans="1:9" x14ac:dyDescent="0.25">
      <c r="A6" s="192"/>
      <c r="B6" s="192" t="s">
        <v>3874</v>
      </c>
      <c r="C6" s="193"/>
      <c r="D6" s="303" t="s">
        <v>5282</v>
      </c>
      <c r="E6" s="161" t="s">
        <v>133</v>
      </c>
      <c r="F6" s="161"/>
      <c r="G6" s="187"/>
      <c r="H6" s="190">
        <f>F6*G6</f>
        <v>0</v>
      </c>
      <c r="I6" s="307" t="s">
        <v>5398</v>
      </c>
    </row>
    <row r="7" spans="1:9" x14ac:dyDescent="0.25">
      <c r="A7" s="192"/>
      <c r="B7" s="192" t="s">
        <v>3875</v>
      </c>
      <c r="C7" s="193"/>
      <c r="D7" s="303" t="s">
        <v>5282</v>
      </c>
      <c r="E7" s="161" t="s">
        <v>136</v>
      </c>
      <c r="F7" s="161"/>
      <c r="G7" s="187"/>
      <c r="H7" s="190">
        <f>F7*G7</f>
        <v>0</v>
      </c>
      <c r="I7" s="307" t="s">
        <v>5398</v>
      </c>
    </row>
    <row r="8" spans="1:9" x14ac:dyDescent="0.25">
      <c r="A8" s="192"/>
      <c r="B8" s="192" t="s">
        <v>3876</v>
      </c>
      <c r="C8" s="193"/>
      <c r="D8" s="303" t="s">
        <v>5282</v>
      </c>
      <c r="E8" s="161" t="s">
        <v>429</v>
      </c>
      <c r="F8" s="161"/>
      <c r="G8" s="187"/>
      <c r="H8" s="190">
        <f>F8*G8</f>
        <v>0</v>
      </c>
      <c r="I8" s="307" t="s">
        <v>5398</v>
      </c>
    </row>
    <row r="9" spans="1:9" x14ac:dyDescent="0.25">
      <c r="A9" s="192" t="s">
        <v>3877</v>
      </c>
      <c r="B9" s="192"/>
      <c r="C9" s="193"/>
      <c r="D9" s="100" t="s">
        <v>3878</v>
      </c>
      <c r="E9" s="212"/>
      <c r="F9" s="17"/>
      <c r="G9" s="191"/>
      <c r="H9" s="190"/>
    </row>
    <row r="10" spans="1:9" ht="39.6" x14ac:dyDescent="0.25">
      <c r="A10" s="192"/>
      <c r="B10" s="192" t="s">
        <v>3879</v>
      </c>
      <c r="C10" s="193"/>
      <c r="D10" s="278" t="s">
        <v>5283</v>
      </c>
      <c r="E10" s="161" t="s">
        <v>423</v>
      </c>
      <c r="F10" s="161"/>
      <c r="G10" s="187"/>
      <c r="H10" s="190">
        <f>F10*G10</f>
        <v>0</v>
      </c>
      <c r="I10" s="307" t="s">
        <v>5398</v>
      </c>
    </row>
    <row r="11" spans="1:9" ht="39.6" x14ac:dyDescent="0.25">
      <c r="A11" s="192"/>
      <c r="B11" s="192" t="s">
        <v>3880</v>
      </c>
      <c r="C11" s="193"/>
      <c r="D11" s="278" t="s">
        <v>5283</v>
      </c>
      <c r="E11" s="161" t="s">
        <v>429</v>
      </c>
      <c r="F11" s="161"/>
      <c r="G11" s="187"/>
      <c r="H11" s="190">
        <f>F11*G11</f>
        <v>0</v>
      </c>
      <c r="I11" s="307" t="s">
        <v>5398</v>
      </c>
    </row>
    <row r="12" spans="1:9" x14ac:dyDescent="0.25">
      <c r="A12" s="192" t="s">
        <v>3881</v>
      </c>
      <c r="B12" s="192"/>
      <c r="C12" s="193"/>
      <c r="D12" s="285" t="s">
        <v>5284</v>
      </c>
      <c r="E12" s="17"/>
      <c r="F12" s="17"/>
      <c r="G12" s="191"/>
      <c r="H12" s="190"/>
    </row>
    <row r="13" spans="1:9" x14ac:dyDescent="0.25">
      <c r="A13" s="192"/>
      <c r="B13" s="192" t="s">
        <v>3884</v>
      </c>
      <c r="C13" s="193"/>
      <c r="D13" s="278" t="s">
        <v>3882</v>
      </c>
      <c r="E13" s="17"/>
      <c r="F13" s="17"/>
      <c r="G13" s="191"/>
      <c r="H13" s="190"/>
    </row>
    <row r="14" spans="1:9" ht="26.4" x14ac:dyDescent="0.25">
      <c r="A14" s="192"/>
      <c r="B14" s="192"/>
      <c r="C14" s="193" t="s">
        <v>37</v>
      </c>
      <c r="D14" s="278" t="s">
        <v>5285</v>
      </c>
      <c r="E14" s="161" t="s">
        <v>133</v>
      </c>
      <c r="F14" s="161"/>
      <c r="G14" s="187"/>
      <c r="H14" s="190">
        <f>F14*G14</f>
        <v>0</v>
      </c>
      <c r="I14" s="307" t="s">
        <v>5398</v>
      </c>
    </row>
    <row r="15" spans="1:9" ht="26.4" x14ac:dyDescent="0.25">
      <c r="A15" s="192"/>
      <c r="B15" s="192"/>
      <c r="C15" s="193" t="s">
        <v>39</v>
      </c>
      <c r="D15" s="278" t="s">
        <v>5285</v>
      </c>
      <c r="E15" s="161" t="s">
        <v>136</v>
      </c>
      <c r="F15" s="161"/>
      <c r="G15" s="187"/>
      <c r="H15" s="190">
        <f>F15*G15</f>
        <v>0</v>
      </c>
      <c r="I15" s="307" t="s">
        <v>5398</v>
      </c>
    </row>
    <row r="16" spans="1:9" ht="26.4" x14ac:dyDescent="0.25">
      <c r="A16" s="192"/>
      <c r="B16" s="192"/>
      <c r="C16" s="193" t="s">
        <v>59</v>
      </c>
      <c r="D16" s="278" t="s">
        <v>5285</v>
      </c>
      <c r="E16" s="161" t="s">
        <v>429</v>
      </c>
      <c r="F16" s="161"/>
      <c r="G16" s="187"/>
      <c r="H16" s="190">
        <f>F16*G16</f>
        <v>0</v>
      </c>
      <c r="I16" s="307" t="s">
        <v>5398</v>
      </c>
    </row>
    <row r="17" spans="1:9" x14ac:dyDescent="0.25">
      <c r="A17" s="192"/>
      <c r="B17" s="192" t="s">
        <v>3885</v>
      </c>
      <c r="C17" s="193"/>
      <c r="D17" s="278" t="s">
        <v>3883</v>
      </c>
      <c r="E17" s="17"/>
      <c r="F17" s="17"/>
      <c r="G17" s="191"/>
      <c r="H17" s="190"/>
    </row>
    <row r="18" spans="1:9" ht="26.4" x14ac:dyDescent="0.25">
      <c r="A18" s="192"/>
      <c r="B18" s="192"/>
      <c r="C18" s="193" t="s">
        <v>37</v>
      </c>
      <c r="D18" s="278" t="s">
        <v>5286</v>
      </c>
      <c r="E18" s="161" t="s">
        <v>133</v>
      </c>
      <c r="F18" s="161"/>
      <c r="G18" s="187"/>
      <c r="H18" s="190">
        <f>F18*G18</f>
        <v>0</v>
      </c>
      <c r="I18" s="307" t="s">
        <v>5398</v>
      </c>
    </row>
    <row r="19" spans="1:9" ht="26.4" x14ac:dyDescent="0.25">
      <c r="A19" s="192"/>
      <c r="B19" s="192"/>
      <c r="C19" s="193" t="s">
        <v>39</v>
      </c>
      <c r="D19" s="278" t="s">
        <v>5286</v>
      </c>
      <c r="E19" s="161" t="s">
        <v>136</v>
      </c>
      <c r="F19" s="161"/>
      <c r="G19" s="187"/>
      <c r="H19" s="190">
        <f>F19*G19</f>
        <v>0</v>
      </c>
      <c r="I19" s="307" t="s">
        <v>5398</v>
      </c>
    </row>
    <row r="20" spans="1:9" ht="26.4" x14ac:dyDescent="0.25">
      <c r="A20" s="192"/>
      <c r="B20" s="192"/>
      <c r="C20" s="193" t="s">
        <v>59</v>
      </c>
      <c r="D20" s="278" t="s">
        <v>5286</v>
      </c>
      <c r="E20" s="161" t="s">
        <v>429</v>
      </c>
      <c r="F20" s="161"/>
      <c r="G20" s="187"/>
      <c r="H20" s="190">
        <f>F20*G20</f>
        <v>0</v>
      </c>
      <c r="I20" s="307" t="s">
        <v>5398</v>
      </c>
    </row>
    <row r="21" spans="1:9" x14ac:dyDescent="0.25">
      <c r="A21" s="192"/>
      <c r="B21" s="192"/>
      <c r="C21" s="193"/>
      <c r="D21" s="255"/>
      <c r="E21" s="17"/>
      <c r="F21" s="17"/>
      <c r="G21" s="191"/>
      <c r="H21" s="190"/>
    </row>
    <row r="22" spans="1:9" x14ac:dyDescent="0.25">
      <c r="A22" s="242"/>
      <c r="B22" s="242"/>
      <c r="C22" s="245"/>
      <c r="D22" s="243"/>
      <c r="E22" s="240"/>
      <c r="F22" s="228"/>
      <c r="G22" s="252"/>
      <c r="H22" s="251"/>
      <c r="I22" s="323" t="s">
        <v>5421</v>
      </c>
    </row>
    <row r="23" spans="1:9" x14ac:dyDescent="0.25">
      <c r="A23" s="242"/>
      <c r="B23" s="242"/>
      <c r="C23" s="245"/>
      <c r="D23" s="243"/>
      <c r="E23" s="121"/>
      <c r="F23" s="228"/>
      <c r="G23" s="252"/>
      <c r="H23" s="251"/>
    </row>
    <row r="24" spans="1:9" x14ac:dyDescent="0.25">
      <c r="A24" s="168" t="s">
        <v>34</v>
      </c>
      <c r="B24" s="168"/>
      <c r="C24" s="168"/>
      <c r="D24" s="168"/>
      <c r="E24" s="247"/>
      <c r="F24" s="185"/>
      <c r="G24" s="198"/>
      <c r="H24" s="174">
        <f>SUM(H5:H23)</f>
        <v>0</v>
      </c>
    </row>
    <row r="25" spans="1:9" x14ac:dyDescent="0.25">
      <c r="E25" s="237"/>
    </row>
    <row r="1048300" spans="5:5" x14ac:dyDescent="0.25">
      <c r="E104830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85E03-9288-49A3-B4EE-D93371F49D84}">
  <dimension ref="A1:I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3886</v>
      </c>
      <c r="B1" s="40"/>
      <c r="C1" s="40"/>
      <c r="D1" s="774" t="s">
        <v>3887</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95"/>
      <c r="G3" s="89"/>
    </row>
    <row r="4" spans="1:9" x14ac:dyDescent="0.25">
      <c r="A4" s="192"/>
      <c r="B4" s="192"/>
      <c r="C4" s="64"/>
      <c r="D4" s="17"/>
      <c r="E4" s="17"/>
      <c r="F4" s="191"/>
      <c r="G4" s="190"/>
    </row>
    <row r="5" spans="1:9" x14ac:dyDescent="0.25">
      <c r="A5" s="192" t="s">
        <v>3888</v>
      </c>
      <c r="B5" s="192"/>
      <c r="C5" s="100" t="s">
        <v>3889</v>
      </c>
      <c r="D5" s="17"/>
      <c r="E5" s="17"/>
      <c r="F5" s="191"/>
      <c r="G5" s="190"/>
    </row>
    <row r="6" spans="1:9" ht="15.6" x14ac:dyDescent="0.25">
      <c r="A6" s="192"/>
      <c r="B6" s="192" t="s">
        <v>3890</v>
      </c>
      <c r="C6" s="278" t="s">
        <v>5288</v>
      </c>
      <c r="D6" s="161" t="s">
        <v>2269</v>
      </c>
      <c r="E6" s="161"/>
      <c r="F6" s="187"/>
      <c r="G6" s="190">
        <f>E6*F6</f>
        <v>0</v>
      </c>
      <c r="H6" s="307" t="s">
        <v>5398</v>
      </c>
    </row>
    <row r="7" spans="1:9" x14ac:dyDescent="0.25">
      <c r="A7" s="192"/>
      <c r="B7" s="192" t="s">
        <v>3891</v>
      </c>
      <c r="C7" s="278" t="s">
        <v>5288</v>
      </c>
      <c r="D7" s="161" t="s">
        <v>429</v>
      </c>
      <c r="E7" s="161"/>
      <c r="F7" s="187"/>
      <c r="G7" s="190">
        <f>E7*F7</f>
        <v>0</v>
      </c>
      <c r="H7" s="307" t="s">
        <v>5398</v>
      </c>
    </row>
    <row r="8" spans="1:9" x14ac:dyDescent="0.25">
      <c r="A8" s="192"/>
      <c r="B8" s="192" t="s">
        <v>3892</v>
      </c>
      <c r="C8" s="278" t="s">
        <v>5288</v>
      </c>
      <c r="D8" s="161" t="s">
        <v>136</v>
      </c>
      <c r="E8" s="161"/>
      <c r="F8" s="187"/>
      <c r="G8" s="190">
        <f>E8*F8</f>
        <v>0</v>
      </c>
      <c r="H8" s="307" t="s">
        <v>5398</v>
      </c>
      <c r="I8" s="323" t="s">
        <v>5433</v>
      </c>
    </row>
    <row r="9" spans="1:9" x14ac:dyDescent="0.25">
      <c r="A9" s="192"/>
      <c r="B9" s="192" t="s">
        <v>3893</v>
      </c>
      <c r="C9" s="278" t="s">
        <v>5288</v>
      </c>
      <c r="D9" s="161" t="s">
        <v>133</v>
      </c>
      <c r="E9" s="161"/>
      <c r="F9" s="187"/>
      <c r="G9" s="190">
        <f>E9*F9</f>
        <v>0</v>
      </c>
      <c r="H9" s="307" t="s">
        <v>5398</v>
      </c>
    </row>
    <row r="10" spans="1:9" ht="26.4" x14ac:dyDescent="0.25">
      <c r="A10" s="192" t="s">
        <v>3894</v>
      </c>
      <c r="B10" s="192"/>
      <c r="C10" s="285" t="s">
        <v>5287</v>
      </c>
      <c r="D10" s="17"/>
      <c r="E10" s="17"/>
      <c r="F10" s="191"/>
      <c r="G10" s="190"/>
    </row>
    <row r="11" spans="1:9" ht="15.6" x14ac:dyDescent="0.25">
      <c r="A11" s="192"/>
      <c r="B11" s="192" t="s">
        <v>3895</v>
      </c>
      <c r="C11" s="278" t="s">
        <v>5288</v>
      </c>
      <c r="D11" s="161" t="s">
        <v>2269</v>
      </c>
      <c r="E11" s="161"/>
      <c r="F11" s="187"/>
      <c r="G11" s="190">
        <f>E11*F11</f>
        <v>0</v>
      </c>
      <c r="H11" s="307" t="s">
        <v>5398</v>
      </c>
    </row>
    <row r="12" spans="1:9" x14ac:dyDescent="0.25">
      <c r="A12" s="192"/>
      <c r="B12" s="192" t="s">
        <v>3896</v>
      </c>
      <c r="C12" s="278" t="s">
        <v>5288</v>
      </c>
      <c r="D12" s="161" t="s">
        <v>429</v>
      </c>
      <c r="E12" s="161"/>
      <c r="F12" s="187"/>
      <c r="G12" s="190">
        <f>E12*F12</f>
        <v>0</v>
      </c>
      <c r="H12" s="307" t="s">
        <v>5398</v>
      </c>
    </row>
    <row r="13" spans="1:9" x14ac:dyDescent="0.25">
      <c r="A13" s="192"/>
      <c r="B13" s="192" t="s">
        <v>3897</v>
      </c>
      <c r="C13" s="278" t="s">
        <v>5288</v>
      </c>
      <c r="D13" s="161" t="s">
        <v>136</v>
      </c>
      <c r="E13" s="161"/>
      <c r="F13" s="187"/>
      <c r="G13" s="190">
        <f>E13*F13</f>
        <v>0</v>
      </c>
      <c r="H13" s="307" t="s">
        <v>5398</v>
      </c>
    </row>
    <row r="14" spans="1:9" x14ac:dyDescent="0.25">
      <c r="A14" s="192"/>
      <c r="B14" s="192" t="s">
        <v>3898</v>
      </c>
      <c r="C14" s="278" t="s">
        <v>5288</v>
      </c>
      <c r="D14" s="161" t="s">
        <v>133</v>
      </c>
      <c r="E14" s="161"/>
      <c r="F14" s="187"/>
      <c r="G14" s="190">
        <f>E14*F14</f>
        <v>0</v>
      </c>
      <c r="H14" s="307" t="s">
        <v>5398</v>
      </c>
    </row>
    <row r="15" spans="1:9" x14ac:dyDescent="0.25">
      <c r="A15" s="192"/>
      <c r="B15" s="192"/>
      <c r="C15" s="234"/>
      <c r="D15" s="17"/>
      <c r="E15" s="17"/>
      <c r="F15" s="191"/>
      <c r="G15" s="190"/>
    </row>
    <row r="16" spans="1:9" x14ac:dyDescent="0.25">
      <c r="A16" s="64"/>
      <c r="B16" s="64"/>
      <c r="C16" s="60"/>
      <c r="D16" s="121"/>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4CE30-4F75-4269-8CA3-5D5296558D4B}">
  <dimension ref="A1:H104828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3901</v>
      </c>
      <c r="B1" s="40"/>
      <c r="C1" s="40"/>
      <c r="D1" s="774" t="s">
        <v>3902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283"/>
      <c r="D4" s="17"/>
      <c r="E4" s="17"/>
      <c r="F4" s="191"/>
      <c r="G4" s="190"/>
    </row>
    <row r="5" spans="1:8" ht="39.6" x14ac:dyDescent="0.25">
      <c r="A5" s="192" t="s">
        <v>3899</v>
      </c>
      <c r="B5" s="192"/>
      <c r="C5" s="285" t="s">
        <v>5289</v>
      </c>
      <c r="D5" s="161" t="s">
        <v>133</v>
      </c>
      <c r="E5" s="161"/>
      <c r="F5" s="187"/>
      <c r="G5" s="190">
        <f>E5*F5</f>
        <v>0</v>
      </c>
      <c r="H5" s="307" t="s">
        <v>5398</v>
      </c>
    </row>
    <row r="6" spans="1:8" ht="26.4" x14ac:dyDescent="0.25">
      <c r="A6" s="192" t="s">
        <v>3900</v>
      </c>
      <c r="B6" s="192"/>
      <c r="C6" s="285" t="s">
        <v>5290</v>
      </c>
      <c r="D6" s="161" t="s">
        <v>429</v>
      </c>
      <c r="E6" s="161"/>
      <c r="F6" s="187"/>
      <c r="G6" s="190">
        <f>E6*F6</f>
        <v>0</v>
      </c>
      <c r="H6" s="307" t="s">
        <v>5398</v>
      </c>
    </row>
    <row r="7" spans="1:8" x14ac:dyDescent="0.25">
      <c r="A7" s="192"/>
      <c r="B7" s="192"/>
      <c r="C7" s="59"/>
      <c r="D7" s="17"/>
      <c r="E7" s="17"/>
      <c r="F7" s="191"/>
      <c r="G7" s="190"/>
    </row>
    <row r="8" spans="1:8" x14ac:dyDescent="0.25">
      <c r="A8" s="242"/>
      <c r="B8" s="242"/>
      <c r="C8" s="60"/>
      <c r="D8" s="121"/>
      <c r="E8" s="17"/>
      <c r="F8" s="191"/>
      <c r="G8" s="190"/>
      <c r="H8" s="323" t="s">
        <v>5421</v>
      </c>
    </row>
    <row r="9" spans="1:8" x14ac:dyDescent="0.25">
      <c r="A9" s="242"/>
      <c r="B9" s="242"/>
      <c r="C9" s="243"/>
      <c r="D9" s="240"/>
      <c r="E9" s="228"/>
      <c r="F9" s="252"/>
      <c r="G9" s="251"/>
    </row>
    <row r="10" spans="1:8" x14ac:dyDescent="0.25">
      <c r="A10" s="168" t="s">
        <v>34</v>
      </c>
      <c r="B10" s="168"/>
      <c r="C10" s="168"/>
      <c r="D10" s="247"/>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F8B61-2616-4199-99EF-BE09732913BD}">
  <dimension ref="A1:H104828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3903</v>
      </c>
      <c r="B1" s="40"/>
      <c r="C1" s="40"/>
      <c r="D1" s="774" t="s">
        <v>3904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3905</v>
      </c>
      <c r="B5" s="192"/>
      <c r="C5" s="159" t="s">
        <v>3906</v>
      </c>
      <c r="D5" s="17"/>
      <c r="E5" s="17"/>
      <c r="F5" s="191"/>
      <c r="G5" s="190"/>
    </row>
    <row r="6" spans="1:8" ht="15.6" x14ac:dyDescent="0.25">
      <c r="A6" s="192"/>
      <c r="B6" s="192" t="s">
        <v>3907</v>
      </c>
      <c r="C6" s="290" t="s">
        <v>5291</v>
      </c>
      <c r="D6" s="161" t="s">
        <v>2269</v>
      </c>
      <c r="E6" s="161"/>
      <c r="F6" s="187"/>
      <c r="G6" s="190">
        <f>E6*F6</f>
        <v>0</v>
      </c>
      <c r="H6" s="307" t="s">
        <v>5398</v>
      </c>
    </row>
    <row r="7" spans="1:8" ht="15.6" x14ac:dyDescent="0.25">
      <c r="A7" s="192"/>
      <c r="B7" s="192" t="s">
        <v>3908</v>
      </c>
      <c r="C7" s="290" t="s">
        <v>5291</v>
      </c>
      <c r="D7" s="161" t="s">
        <v>2269</v>
      </c>
      <c r="E7" s="161"/>
      <c r="F7" s="187"/>
      <c r="G7" s="190">
        <f>E7*F7</f>
        <v>0</v>
      </c>
      <c r="H7" s="307" t="s">
        <v>5398</v>
      </c>
    </row>
    <row r="8" spans="1:8" x14ac:dyDescent="0.25">
      <c r="A8" s="192"/>
      <c r="B8" s="192"/>
      <c r="C8" s="59"/>
      <c r="D8" s="17"/>
      <c r="E8" s="17"/>
      <c r="F8" s="191"/>
      <c r="G8" s="190"/>
    </row>
    <row r="9" spans="1:8" x14ac:dyDescent="0.25">
      <c r="A9" s="192"/>
      <c r="B9" s="192"/>
      <c r="C9" s="101"/>
      <c r="D9" s="17"/>
      <c r="E9" s="17"/>
      <c r="F9" s="191"/>
      <c r="G9" s="190"/>
      <c r="H9" s="323" t="s">
        <v>5421</v>
      </c>
    </row>
    <row r="10" spans="1:8" x14ac:dyDescent="0.25">
      <c r="A10" s="192"/>
      <c r="B10" s="192"/>
      <c r="C10" s="100"/>
      <c r="D10" s="17"/>
      <c r="E10" s="17"/>
      <c r="F10" s="191"/>
      <c r="G10" s="190"/>
    </row>
    <row r="11" spans="1:8" x14ac:dyDescent="0.25">
      <c r="A11" s="168" t="s">
        <v>34</v>
      </c>
      <c r="B11" s="168"/>
      <c r="C11" s="168"/>
      <c r="D11"/>
      <c r="E11" s="185"/>
      <c r="F11" s="198"/>
      <c r="G11" s="174">
        <f>SUM(G5:G10)</f>
        <v>0</v>
      </c>
    </row>
    <row r="12" spans="1:8" x14ac:dyDescent="0.25">
      <c r="D12" s="237"/>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75F15-B375-4091-A40B-FE9A57CF0399}">
  <dimension ref="A1:H1048312"/>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3909</v>
      </c>
      <c r="B1" s="40"/>
      <c r="C1" s="40"/>
      <c r="D1" s="774" t="s">
        <v>3910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3911</v>
      </c>
      <c r="B5" s="192"/>
      <c r="C5" s="291" t="s">
        <v>3912</v>
      </c>
      <c r="D5" s="17"/>
      <c r="E5" s="17"/>
      <c r="F5" s="17"/>
      <c r="G5" s="190"/>
    </row>
    <row r="6" spans="1:8" x14ac:dyDescent="0.25">
      <c r="A6" s="192"/>
      <c r="B6" s="192" t="s">
        <v>3913</v>
      </c>
      <c r="C6" s="290" t="s">
        <v>5292</v>
      </c>
      <c r="D6" s="161" t="s">
        <v>33</v>
      </c>
      <c r="E6" s="17" t="s">
        <v>4220</v>
      </c>
      <c r="F6" s="17" t="s">
        <v>4221</v>
      </c>
      <c r="G6" s="188"/>
      <c r="H6" s="307" t="s">
        <v>5398</v>
      </c>
    </row>
    <row r="7" spans="1:8" x14ac:dyDescent="0.25">
      <c r="A7" s="192" t="s">
        <v>3914</v>
      </c>
      <c r="B7" s="192"/>
      <c r="C7" s="291" t="s">
        <v>3915</v>
      </c>
      <c r="D7" s="17"/>
      <c r="E7" s="17"/>
      <c r="F7" s="17"/>
      <c r="G7" s="188"/>
    </row>
    <row r="8" spans="1:8" x14ac:dyDescent="0.25">
      <c r="A8" s="192"/>
      <c r="B8" s="192" t="s">
        <v>3916</v>
      </c>
      <c r="C8" s="290" t="s">
        <v>5293</v>
      </c>
      <c r="D8" s="161" t="s">
        <v>33</v>
      </c>
      <c r="E8" s="17" t="s">
        <v>4220</v>
      </c>
      <c r="F8" s="17" t="s">
        <v>4221</v>
      </c>
      <c r="G8" s="188"/>
      <c r="H8" s="307" t="s">
        <v>5398</v>
      </c>
    </row>
    <row r="9" spans="1:8" x14ac:dyDescent="0.25">
      <c r="A9" s="192"/>
      <c r="B9" s="192" t="s">
        <v>3917</v>
      </c>
      <c r="C9" s="278" t="s">
        <v>5294</v>
      </c>
      <c r="D9" s="161" t="s">
        <v>33</v>
      </c>
      <c r="E9" s="17" t="s">
        <v>4220</v>
      </c>
      <c r="F9" s="17" t="s">
        <v>4221</v>
      </c>
      <c r="G9" s="188"/>
      <c r="H9" s="307" t="s">
        <v>5398</v>
      </c>
    </row>
    <row r="10" spans="1:8" x14ac:dyDescent="0.25">
      <c r="A10" s="192" t="s">
        <v>3918</v>
      </c>
      <c r="B10" s="192"/>
      <c r="C10" s="159" t="s">
        <v>3919</v>
      </c>
      <c r="D10" s="17"/>
      <c r="E10" s="17"/>
      <c r="F10" s="17"/>
      <c r="G10" s="188"/>
    </row>
    <row r="11" spans="1:8" ht="26.4" x14ac:dyDescent="0.25">
      <c r="A11" s="192"/>
      <c r="B11" s="192" t="s">
        <v>3920</v>
      </c>
      <c r="C11" s="290" t="s">
        <v>5295</v>
      </c>
      <c r="D11" s="161" t="s">
        <v>33</v>
      </c>
      <c r="E11" s="17" t="s">
        <v>4220</v>
      </c>
      <c r="F11" s="17" t="s">
        <v>4221</v>
      </c>
      <c r="G11" s="188"/>
      <c r="H11" s="307" t="s">
        <v>5398</v>
      </c>
    </row>
    <row r="12" spans="1:8" x14ac:dyDescent="0.25">
      <c r="A12" s="192"/>
      <c r="B12" s="192" t="s">
        <v>3921</v>
      </c>
      <c r="C12" s="290" t="s">
        <v>5294</v>
      </c>
      <c r="D12" s="161" t="s">
        <v>33</v>
      </c>
      <c r="E12" s="17" t="s">
        <v>4220</v>
      </c>
      <c r="F12" s="17" t="s">
        <v>4221</v>
      </c>
      <c r="G12" s="188"/>
      <c r="H12" s="307" t="s">
        <v>5398</v>
      </c>
    </row>
    <row r="13" spans="1:8" x14ac:dyDescent="0.25">
      <c r="A13" s="192" t="s">
        <v>3922</v>
      </c>
      <c r="B13" s="192"/>
      <c r="C13" s="291" t="s">
        <v>3923</v>
      </c>
      <c r="D13" s="17"/>
      <c r="E13" s="17"/>
      <c r="F13" s="17"/>
      <c r="G13" s="188"/>
    </row>
    <row r="14" spans="1:8" ht="26.4" x14ac:dyDescent="0.25">
      <c r="A14" s="192"/>
      <c r="B14" s="192" t="s">
        <v>3924</v>
      </c>
      <c r="C14" s="290" t="s">
        <v>5296</v>
      </c>
      <c r="D14" s="161" t="s">
        <v>33</v>
      </c>
      <c r="E14" s="17" t="s">
        <v>4220</v>
      </c>
      <c r="F14" s="17" t="s">
        <v>4221</v>
      </c>
      <c r="G14" s="188"/>
      <c r="H14" s="307" t="s">
        <v>5398</v>
      </c>
    </row>
    <row r="15" spans="1:8" x14ac:dyDescent="0.25">
      <c r="A15" s="192"/>
      <c r="B15" s="192" t="s">
        <v>3925</v>
      </c>
      <c r="C15" s="290" t="s">
        <v>5294</v>
      </c>
      <c r="D15" s="161" t="s">
        <v>33</v>
      </c>
      <c r="E15" s="17" t="s">
        <v>4220</v>
      </c>
      <c r="F15" s="17" t="s">
        <v>4221</v>
      </c>
      <c r="G15" s="188"/>
      <c r="H15" s="307" t="s">
        <v>5398</v>
      </c>
    </row>
    <row r="16" spans="1:8" x14ac:dyDescent="0.25">
      <c r="A16" s="192" t="s">
        <v>3926</v>
      </c>
      <c r="B16" s="192"/>
      <c r="C16" s="159" t="s">
        <v>3927</v>
      </c>
      <c r="D16" s="17"/>
      <c r="E16" s="17"/>
      <c r="F16" s="17"/>
      <c r="G16" s="188"/>
    </row>
    <row r="17" spans="1:8" ht="26.4" x14ac:dyDescent="0.25">
      <c r="A17" s="192"/>
      <c r="B17" s="192" t="s">
        <v>3928</v>
      </c>
      <c r="C17" s="290" t="s">
        <v>5297</v>
      </c>
      <c r="D17" s="161" t="s">
        <v>33</v>
      </c>
      <c r="E17" s="17" t="s">
        <v>4220</v>
      </c>
      <c r="F17" s="17" t="s">
        <v>4221</v>
      </c>
      <c r="G17" s="188"/>
      <c r="H17" s="307" t="s">
        <v>5398</v>
      </c>
    </row>
    <row r="18" spans="1:8" x14ac:dyDescent="0.25">
      <c r="A18" s="192"/>
      <c r="B18" s="192" t="s">
        <v>3929</v>
      </c>
      <c r="C18" s="290" t="s">
        <v>5294</v>
      </c>
      <c r="D18" s="161" t="s">
        <v>33</v>
      </c>
      <c r="E18" s="17" t="s">
        <v>4220</v>
      </c>
      <c r="F18" s="17" t="s">
        <v>4221</v>
      </c>
      <c r="G18" s="188"/>
      <c r="H18" s="307" t="s">
        <v>5398</v>
      </c>
    </row>
    <row r="19" spans="1:8" ht="26.4" x14ac:dyDescent="0.25">
      <c r="A19" s="192" t="s">
        <v>3930</v>
      </c>
      <c r="B19" s="192"/>
      <c r="C19" s="159" t="s">
        <v>3952</v>
      </c>
      <c r="D19" s="17"/>
      <c r="E19" s="17"/>
      <c r="F19" s="17"/>
      <c r="G19" s="188"/>
    </row>
    <row r="20" spans="1:8" x14ac:dyDescent="0.25">
      <c r="A20" s="192"/>
      <c r="B20" s="192" t="s">
        <v>3935</v>
      </c>
      <c r="C20" s="160" t="s">
        <v>3931</v>
      </c>
      <c r="D20" s="161" t="s">
        <v>429</v>
      </c>
      <c r="E20" s="161"/>
      <c r="F20" s="187"/>
      <c r="G20" s="190">
        <f>E20*F20</f>
        <v>0</v>
      </c>
    </row>
    <row r="21" spans="1:8" x14ac:dyDescent="0.25">
      <c r="A21" s="192"/>
      <c r="B21" s="192" t="s">
        <v>3936</v>
      </c>
      <c r="C21" s="160" t="s">
        <v>3932</v>
      </c>
      <c r="D21" s="161" t="s">
        <v>429</v>
      </c>
      <c r="E21" s="161"/>
      <c r="F21" s="187"/>
      <c r="G21" s="190">
        <f>E21*F21</f>
        <v>0</v>
      </c>
    </row>
    <row r="22" spans="1:8" x14ac:dyDescent="0.25">
      <c r="A22" s="192"/>
      <c r="B22" s="192" t="s">
        <v>3937</v>
      </c>
      <c r="C22" s="160" t="s">
        <v>3933</v>
      </c>
      <c r="D22" s="161" t="s">
        <v>429</v>
      </c>
      <c r="E22" s="161"/>
      <c r="F22" s="187"/>
      <c r="G22" s="190">
        <f>E22*F22</f>
        <v>0</v>
      </c>
    </row>
    <row r="23" spans="1:8" x14ac:dyDescent="0.25">
      <c r="A23" s="192"/>
      <c r="B23" s="192" t="s">
        <v>3938</v>
      </c>
      <c r="C23" s="160" t="s">
        <v>3934</v>
      </c>
      <c r="D23" s="161" t="s">
        <v>429</v>
      </c>
      <c r="E23" s="161"/>
      <c r="F23" s="187"/>
      <c r="G23" s="190">
        <f>E23*F23</f>
        <v>0</v>
      </c>
    </row>
    <row r="24" spans="1:8" x14ac:dyDescent="0.25">
      <c r="A24" s="192" t="s">
        <v>3939</v>
      </c>
      <c r="B24" s="111"/>
      <c r="C24" s="159" t="s">
        <v>3940</v>
      </c>
      <c r="D24" s="17"/>
      <c r="E24" s="17"/>
      <c r="F24" s="191"/>
      <c r="G24" s="190"/>
    </row>
    <row r="25" spans="1:8" x14ac:dyDescent="0.25">
      <c r="A25" s="192"/>
      <c r="B25" s="192" t="s">
        <v>3941</v>
      </c>
      <c r="C25" s="290" t="s">
        <v>5298</v>
      </c>
      <c r="D25" s="161" t="s">
        <v>429</v>
      </c>
      <c r="E25" s="161"/>
      <c r="F25" s="187"/>
      <c r="G25" s="190">
        <f>E25*F25</f>
        <v>0</v>
      </c>
      <c r="H25" s="307" t="s">
        <v>5398</v>
      </c>
    </row>
    <row r="26" spans="1:8" x14ac:dyDescent="0.25">
      <c r="A26" s="192"/>
      <c r="B26" s="192" t="s">
        <v>3942</v>
      </c>
      <c r="C26" s="290" t="s">
        <v>5294</v>
      </c>
      <c r="D26" s="161" t="s">
        <v>429</v>
      </c>
      <c r="E26" s="161"/>
      <c r="F26" s="187"/>
      <c r="G26" s="190">
        <f>E26*F26</f>
        <v>0</v>
      </c>
      <c r="H26" s="307" t="s">
        <v>5398</v>
      </c>
    </row>
    <row r="27" spans="1:8" x14ac:dyDescent="0.25">
      <c r="A27" s="192" t="s">
        <v>3943</v>
      </c>
      <c r="B27" s="192"/>
      <c r="C27" s="291" t="s">
        <v>3944</v>
      </c>
      <c r="D27" s="17"/>
      <c r="E27" s="17"/>
      <c r="F27" s="191"/>
      <c r="G27" s="190"/>
    </row>
    <row r="28" spans="1:8" x14ac:dyDescent="0.25">
      <c r="A28" s="192"/>
      <c r="B28" s="192" t="s">
        <v>3945</v>
      </c>
      <c r="C28" s="290" t="s">
        <v>5299</v>
      </c>
      <c r="D28" s="209" t="s">
        <v>429</v>
      </c>
      <c r="E28" s="161"/>
      <c r="F28" s="187"/>
      <c r="G28" s="190">
        <f>E28*F28</f>
        <v>0</v>
      </c>
      <c r="H28" s="307" t="s">
        <v>5398</v>
      </c>
    </row>
    <row r="29" spans="1:8" x14ac:dyDescent="0.25">
      <c r="A29" s="192" t="s">
        <v>3946</v>
      </c>
      <c r="B29" s="192"/>
      <c r="C29" s="291" t="s">
        <v>3947</v>
      </c>
      <c r="D29" s="17"/>
      <c r="E29" s="17"/>
      <c r="F29" s="191"/>
      <c r="G29" s="190"/>
    </row>
    <row r="30" spans="1:8" x14ac:dyDescent="0.25">
      <c r="A30" s="192"/>
      <c r="B30" s="192" t="s">
        <v>3948</v>
      </c>
      <c r="C30" s="290" t="s">
        <v>5300</v>
      </c>
      <c r="D30" s="161" t="s">
        <v>429</v>
      </c>
      <c r="E30" s="161"/>
      <c r="F30" s="187"/>
      <c r="G30" s="190">
        <f>E30*F30</f>
        <v>0</v>
      </c>
      <c r="H30" s="307" t="s">
        <v>5398</v>
      </c>
    </row>
    <row r="31" spans="1:8" x14ac:dyDescent="0.25">
      <c r="A31" s="192" t="s">
        <v>3949</v>
      </c>
      <c r="B31" s="192"/>
      <c r="C31" s="291" t="s">
        <v>3950</v>
      </c>
      <c r="D31" s="17"/>
      <c r="E31" s="17"/>
      <c r="F31" s="191"/>
      <c r="G31" s="190"/>
    </row>
    <row r="32" spans="1:8" x14ac:dyDescent="0.25">
      <c r="A32" s="192"/>
      <c r="B32" s="192" t="s">
        <v>3951</v>
      </c>
      <c r="C32" s="290" t="s">
        <v>5301</v>
      </c>
      <c r="D32" s="161" t="s">
        <v>429</v>
      </c>
      <c r="E32" s="161"/>
      <c r="F32" s="187"/>
      <c r="G32" s="190">
        <f>E32*F32</f>
        <v>0</v>
      </c>
      <c r="H32" s="307" t="s">
        <v>5398</v>
      </c>
    </row>
    <row r="33" spans="1:8" x14ac:dyDescent="0.25">
      <c r="A33" s="192"/>
      <c r="B33" s="192"/>
      <c r="C33" s="285"/>
      <c r="D33" s="17"/>
      <c r="E33" s="17"/>
      <c r="F33" s="17"/>
      <c r="G33" s="190"/>
    </row>
    <row r="34" spans="1:8" x14ac:dyDescent="0.25">
      <c r="A34" s="64"/>
      <c r="B34" s="64"/>
      <c r="C34" s="60"/>
      <c r="D34" s="120"/>
      <c r="E34" s="17"/>
      <c r="F34" s="17"/>
      <c r="G34" s="190"/>
      <c r="H34" s="323" t="s">
        <v>5421</v>
      </c>
    </row>
    <row r="35" spans="1:8" x14ac:dyDescent="0.25">
      <c r="A35" s="242"/>
      <c r="B35" s="242"/>
      <c r="C35" s="243"/>
      <c r="D35" s="149"/>
      <c r="E35" s="228"/>
      <c r="F35" s="228"/>
      <c r="G35" s="251"/>
    </row>
    <row r="36" spans="1:8" x14ac:dyDescent="0.25">
      <c r="A36" s="168" t="s">
        <v>34</v>
      </c>
      <c r="B36" s="168"/>
      <c r="C36" s="168"/>
      <c r="D36" s="247"/>
      <c r="E36" s="185"/>
      <c r="F36" s="185"/>
      <c r="G36" s="174">
        <f>SUM(G5:G35)</f>
        <v>0</v>
      </c>
    </row>
    <row r="37" spans="1:8" x14ac:dyDescent="0.25">
      <c r="D37" s="237"/>
    </row>
    <row r="1048312" spans="4:4" x14ac:dyDescent="0.25">
      <c r="D104831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6AF8C-1D8D-4D71-92DA-1C6C9ED8BDB6}">
  <dimension ref="A1:J1048289"/>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3953</v>
      </c>
      <c r="B1" s="40"/>
      <c r="C1" s="40"/>
      <c r="D1" s="40"/>
      <c r="E1" s="40"/>
      <c r="F1" s="774" t="s">
        <v>3954</v>
      </c>
      <c r="G1" s="774"/>
      <c r="H1" s="774"/>
      <c r="I1" s="774"/>
    </row>
    <row r="2" spans="1:10" x14ac:dyDescent="0.25">
      <c r="A2" s="42" t="s">
        <v>0</v>
      </c>
      <c r="B2" s="42"/>
      <c r="C2" s="97"/>
      <c r="D2" s="43"/>
      <c r="E2" s="43" t="s">
        <v>1</v>
      </c>
      <c r="F2" s="43" t="s">
        <v>2</v>
      </c>
      <c r="G2" s="43" t="s">
        <v>3</v>
      </c>
      <c r="H2" s="43" t="s">
        <v>4</v>
      </c>
      <c r="I2" s="43" t="s">
        <v>5</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x14ac:dyDescent="0.25">
      <c r="A5" s="192" t="s">
        <v>3955</v>
      </c>
      <c r="B5" s="192"/>
      <c r="C5" s="193"/>
      <c r="D5" s="193"/>
      <c r="E5" s="163"/>
      <c r="F5" s="161"/>
      <c r="G5" s="161"/>
      <c r="H5" s="161"/>
      <c r="I5" s="188"/>
    </row>
    <row r="6" spans="1:10" x14ac:dyDescent="0.25">
      <c r="A6" s="192"/>
      <c r="B6" s="192"/>
      <c r="C6" s="193"/>
      <c r="D6" s="193"/>
      <c r="E6" s="256"/>
      <c r="F6" s="161"/>
      <c r="G6" s="161"/>
      <c r="H6" s="161"/>
      <c r="I6" s="188"/>
    </row>
    <row r="7" spans="1:10" x14ac:dyDescent="0.25">
      <c r="A7" s="192"/>
      <c r="B7" s="192"/>
      <c r="C7" s="193"/>
      <c r="D7" s="193"/>
      <c r="E7" s="163"/>
      <c r="F7" s="161"/>
      <c r="G7" s="161"/>
      <c r="H7" s="161"/>
      <c r="I7" s="188"/>
    </row>
    <row r="8" spans="1:10" x14ac:dyDescent="0.25">
      <c r="A8" s="192"/>
      <c r="B8" s="192"/>
      <c r="C8" s="193"/>
      <c r="D8" s="193"/>
      <c r="E8" s="257"/>
      <c r="F8" s="161"/>
      <c r="G8" s="161"/>
      <c r="H8" s="161"/>
      <c r="I8" s="188"/>
    </row>
    <row r="9" spans="1:10" x14ac:dyDescent="0.25">
      <c r="A9" s="192"/>
      <c r="B9" s="192"/>
      <c r="C9" s="193"/>
      <c r="D9" s="193"/>
      <c r="E9" s="258"/>
      <c r="F9" s="161"/>
      <c r="G9" s="161"/>
      <c r="H9" s="161"/>
      <c r="I9" s="188"/>
    </row>
    <row r="10" spans="1:10" x14ac:dyDescent="0.25">
      <c r="A10" s="64"/>
      <c r="B10" s="64"/>
      <c r="C10" s="161"/>
      <c r="D10" s="161"/>
      <c r="E10" s="60"/>
      <c r="F10" s="249"/>
      <c r="G10" s="161"/>
      <c r="H10" s="161"/>
      <c r="I10" s="188"/>
    </row>
    <row r="11" spans="1:10" x14ac:dyDescent="0.25">
      <c r="A11" s="64"/>
      <c r="B11" s="64"/>
      <c r="C11" s="161"/>
      <c r="D11" s="161"/>
      <c r="E11" s="60"/>
      <c r="F11" s="249"/>
      <c r="G11" s="161"/>
      <c r="H11" s="161"/>
      <c r="I11" s="188"/>
      <c r="J11" s="323" t="s">
        <v>5421</v>
      </c>
    </row>
    <row r="12" spans="1:10" x14ac:dyDescent="0.25">
      <c r="A12" s="242"/>
      <c r="B12" s="242"/>
      <c r="C12" s="245"/>
      <c r="D12" s="245"/>
      <c r="E12" s="243"/>
      <c r="F12" s="235"/>
      <c r="G12" s="245"/>
      <c r="H12" s="245"/>
      <c r="I12" s="250"/>
    </row>
    <row r="13" spans="1:10" x14ac:dyDescent="0.25">
      <c r="A13" s="168" t="s">
        <v>34</v>
      </c>
      <c r="B13" s="168"/>
      <c r="C13" s="168"/>
      <c r="D13" s="168"/>
      <c r="E13" s="168"/>
      <c r="F13" s="244"/>
      <c r="G13" s="184"/>
      <c r="H13" s="184"/>
      <c r="I13" s="174">
        <f>SUM(I5:I12)</f>
        <v>0</v>
      </c>
    </row>
    <row r="14" spans="1:10" x14ac:dyDescent="0.25">
      <c r="F14" s="237"/>
    </row>
    <row r="1048289" spans="6:6" x14ac:dyDescent="0.25">
      <c r="F1048289"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FAF00-D68B-487D-A826-6E1CFCBE653C}">
  <dimension ref="A1:J1048305"/>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3956</v>
      </c>
      <c r="B1" s="40"/>
      <c r="C1" s="40"/>
      <c r="D1" s="40"/>
      <c r="E1" s="40"/>
      <c r="F1" s="774" t="s">
        <v>3978</v>
      </c>
      <c r="G1" s="774"/>
      <c r="H1" s="774"/>
      <c r="I1" s="774"/>
    </row>
    <row r="2" spans="1:10" x14ac:dyDescent="0.25">
      <c r="A2" s="42" t="s">
        <v>0</v>
      </c>
      <c r="B2" s="42"/>
      <c r="C2" s="97"/>
      <c r="D2" s="43"/>
      <c r="E2" s="43" t="s">
        <v>1</v>
      </c>
      <c r="F2" s="43" t="s">
        <v>2</v>
      </c>
      <c r="G2" s="43" t="s">
        <v>3</v>
      </c>
      <c r="H2" s="43" t="s">
        <v>4</v>
      </c>
      <c r="I2" s="43" t="s">
        <v>5</v>
      </c>
      <c r="J2" s="306" t="s">
        <v>5399</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ht="26.4" x14ac:dyDescent="0.25">
      <c r="A5" s="192" t="s">
        <v>3957</v>
      </c>
      <c r="B5" s="192"/>
      <c r="C5" s="193"/>
      <c r="D5" s="193"/>
      <c r="E5" s="285" t="s">
        <v>3958</v>
      </c>
      <c r="F5" s="17"/>
      <c r="G5" s="17"/>
      <c r="H5" s="17"/>
      <c r="I5" s="190"/>
    </row>
    <row r="6" spans="1:10" ht="39.6" x14ac:dyDescent="0.25">
      <c r="A6" s="192"/>
      <c r="B6" s="192" t="s">
        <v>3960</v>
      </c>
      <c r="C6" s="193"/>
      <c r="D6" s="193"/>
      <c r="E6" s="278" t="s">
        <v>3959</v>
      </c>
      <c r="F6" s="17"/>
      <c r="G6" s="17"/>
      <c r="H6" s="17"/>
      <c r="I6" s="190"/>
    </row>
    <row r="7" spans="1:10" x14ac:dyDescent="0.25">
      <c r="A7" s="192"/>
      <c r="B7" s="192"/>
      <c r="C7" s="193" t="s">
        <v>37</v>
      </c>
      <c r="D7" s="193"/>
      <c r="E7" s="278" t="s">
        <v>5302</v>
      </c>
      <c r="F7" s="17"/>
      <c r="G7" s="17"/>
      <c r="H7" s="17"/>
      <c r="I7" s="190"/>
      <c r="J7" s="307" t="s">
        <v>5398</v>
      </c>
    </row>
    <row r="8" spans="1:10" ht="26.4" x14ac:dyDescent="0.25">
      <c r="A8" s="192"/>
      <c r="B8" s="192"/>
      <c r="C8" s="193"/>
      <c r="D8" s="193" t="s">
        <v>36</v>
      </c>
      <c r="E8" s="278" t="s">
        <v>5303</v>
      </c>
      <c r="F8" s="161" t="s">
        <v>429</v>
      </c>
      <c r="G8" s="161"/>
      <c r="H8" s="187"/>
      <c r="I8" s="190">
        <f>G8*H8</f>
        <v>0</v>
      </c>
      <c r="J8" s="307" t="s">
        <v>5398</v>
      </c>
    </row>
    <row r="9" spans="1:10" x14ac:dyDescent="0.25">
      <c r="A9" s="192"/>
      <c r="B9" s="192"/>
      <c r="C9" s="193"/>
      <c r="D9" s="193" t="s">
        <v>35</v>
      </c>
      <c r="E9" s="278" t="s">
        <v>5304</v>
      </c>
      <c r="F9" s="161" t="s">
        <v>429</v>
      </c>
      <c r="G9" s="161"/>
      <c r="H9" s="187"/>
      <c r="I9" s="190">
        <f>G9*H9</f>
        <v>0</v>
      </c>
      <c r="J9" s="307" t="s">
        <v>5398</v>
      </c>
    </row>
    <row r="10" spans="1:10" x14ac:dyDescent="0.25">
      <c r="A10" s="192"/>
      <c r="B10" s="192"/>
      <c r="C10" s="193" t="s">
        <v>39</v>
      </c>
      <c r="D10" s="193"/>
      <c r="E10" s="278" t="s">
        <v>5305</v>
      </c>
      <c r="F10" s="17"/>
      <c r="G10" s="17"/>
      <c r="H10" s="17"/>
      <c r="I10" s="190"/>
      <c r="J10" s="307" t="s">
        <v>5398</v>
      </c>
    </row>
    <row r="11" spans="1:10" ht="26.4" x14ac:dyDescent="0.25">
      <c r="A11" s="192"/>
      <c r="B11" s="192"/>
      <c r="C11" s="193"/>
      <c r="D11" s="193" t="s">
        <v>36</v>
      </c>
      <c r="E11" s="278" t="s">
        <v>5303</v>
      </c>
      <c r="F11" s="161" t="s">
        <v>429</v>
      </c>
      <c r="G11" s="161"/>
      <c r="H11" s="187"/>
      <c r="I11" s="190">
        <f>G11*H11</f>
        <v>0</v>
      </c>
      <c r="J11" s="307" t="s">
        <v>5398</v>
      </c>
    </row>
    <row r="12" spans="1:10" x14ac:dyDescent="0.25">
      <c r="A12" s="192"/>
      <c r="B12" s="192"/>
      <c r="C12" s="193"/>
      <c r="D12" s="193" t="s">
        <v>35</v>
      </c>
      <c r="E12" s="278" t="s">
        <v>5306</v>
      </c>
      <c r="F12" s="161" t="s">
        <v>429</v>
      </c>
      <c r="G12" s="161"/>
      <c r="H12" s="187"/>
      <c r="I12" s="190">
        <f>G12*H12</f>
        <v>0</v>
      </c>
      <c r="J12" s="307" t="s">
        <v>5398</v>
      </c>
    </row>
    <row r="13" spans="1:10" x14ac:dyDescent="0.25">
      <c r="A13" s="192" t="s">
        <v>3961</v>
      </c>
      <c r="B13" s="192"/>
      <c r="C13" s="193"/>
      <c r="D13" s="193"/>
      <c r="E13" s="100" t="s">
        <v>2545</v>
      </c>
      <c r="F13" s="17"/>
      <c r="G13" s="17"/>
      <c r="H13" s="17"/>
      <c r="I13" s="190"/>
    </row>
    <row r="14" spans="1:10" ht="26.4" x14ac:dyDescent="0.25">
      <c r="A14" s="192"/>
      <c r="B14" s="192" t="s">
        <v>3965</v>
      </c>
      <c r="C14" s="193"/>
      <c r="D14" s="193"/>
      <c r="E14" s="278" t="s">
        <v>5307</v>
      </c>
      <c r="F14" s="161" t="s">
        <v>33</v>
      </c>
      <c r="G14" s="17" t="s">
        <v>4220</v>
      </c>
      <c r="H14" s="17" t="s">
        <v>4221</v>
      </c>
      <c r="I14" s="188"/>
      <c r="J14" s="307" t="s">
        <v>5398</v>
      </c>
    </row>
    <row r="15" spans="1:10" ht="26.4" x14ac:dyDescent="0.25">
      <c r="A15" s="192"/>
      <c r="B15" s="192" t="s">
        <v>3966</v>
      </c>
      <c r="C15" s="193"/>
      <c r="D15" s="193"/>
      <c r="E15" s="278" t="s">
        <v>3962</v>
      </c>
      <c r="F15" s="161" t="s">
        <v>429</v>
      </c>
      <c r="G15" s="161"/>
      <c r="H15" s="187"/>
      <c r="I15" s="190">
        <f>G15*H15</f>
        <v>0</v>
      </c>
    </row>
    <row r="16" spans="1:10" ht="26.4" x14ac:dyDescent="0.25">
      <c r="A16" s="192"/>
      <c r="B16" s="192" t="s">
        <v>3967</v>
      </c>
      <c r="C16" s="193"/>
      <c r="D16" s="193"/>
      <c r="E16" s="278" t="s">
        <v>5308</v>
      </c>
      <c r="F16" s="161" t="s">
        <v>2546</v>
      </c>
      <c r="G16" s="161"/>
      <c r="H16" s="187"/>
      <c r="I16" s="190">
        <f>G16*H16</f>
        <v>0</v>
      </c>
      <c r="J16" s="307" t="s">
        <v>5398</v>
      </c>
    </row>
    <row r="17" spans="1:10" ht="26.4" x14ac:dyDescent="0.25">
      <c r="A17" s="192"/>
      <c r="B17" s="192" t="s">
        <v>3968</v>
      </c>
      <c r="C17" s="193"/>
      <c r="D17" s="193"/>
      <c r="E17" s="278" t="s">
        <v>3963</v>
      </c>
      <c r="F17" s="161" t="s">
        <v>3005</v>
      </c>
      <c r="G17" s="161"/>
      <c r="H17" s="187"/>
      <c r="I17" s="190">
        <f>G17*H17</f>
        <v>0</v>
      </c>
    </row>
    <row r="18" spans="1:10" ht="26.4" x14ac:dyDescent="0.25">
      <c r="A18" s="192"/>
      <c r="B18" s="192" t="s">
        <v>3969</v>
      </c>
      <c r="C18" s="193"/>
      <c r="D18" s="193"/>
      <c r="E18" s="278" t="s">
        <v>3964</v>
      </c>
      <c r="F18" s="161" t="s">
        <v>33</v>
      </c>
      <c r="G18" s="17" t="s">
        <v>4220</v>
      </c>
      <c r="H18" s="17" t="s">
        <v>4221</v>
      </c>
      <c r="I18" s="188"/>
    </row>
    <row r="19" spans="1:10" ht="26.4" x14ac:dyDescent="0.25">
      <c r="A19" s="192" t="s">
        <v>3970</v>
      </c>
      <c r="B19" s="192"/>
      <c r="C19" s="193"/>
      <c r="D19" s="193"/>
      <c r="E19" s="285" t="s">
        <v>5309</v>
      </c>
      <c r="F19" s="161" t="s">
        <v>33</v>
      </c>
      <c r="G19" s="17" t="s">
        <v>4220</v>
      </c>
      <c r="H19" s="17" t="s">
        <v>4221</v>
      </c>
      <c r="I19" s="188"/>
      <c r="J19" s="307" t="s">
        <v>5398</v>
      </c>
    </row>
    <row r="20" spans="1:10" x14ac:dyDescent="0.25">
      <c r="A20" s="192" t="s">
        <v>3971</v>
      </c>
      <c r="B20" s="192"/>
      <c r="C20" s="193"/>
      <c r="D20" s="193"/>
      <c r="E20" s="285" t="s">
        <v>5310</v>
      </c>
      <c r="F20" s="17"/>
      <c r="G20" s="17"/>
      <c r="H20" s="17"/>
      <c r="I20" s="190"/>
      <c r="J20" s="307" t="s">
        <v>5398</v>
      </c>
    </row>
    <row r="21" spans="1:10" ht="66" x14ac:dyDescent="0.25">
      <c r="A21" s="192"/>
      <c r="B21" s="192" t="s">
        <v>3972</v>
      </c>
      <c r="C21" s="193"/>
      <c r="D21" s="193"/>
      <c r="E21" s="278" t="s">
        <v>5311</v>
      </c>
      <c r="F21" s="209" t="s">
        <v>581</v>
      </c>
      <c r="G21" s="17" t="s">
        <v>4225</v>
      </c>
      <c r="H21" s="17" t="s">
        <v>4226</v>
      </c>
      <c r="I21" s="188"/>
      <c r="J21" s="307" t="s">
        <v>5398</v>
      </c>
    </row>
    <row r="22" spans="1:10" ht="26.4" x14ac:dyDescent="0.25">
      <c r="A22" s="192"/>
      <c r="B22" s="192" t="s">
        <v>3973</v>
      </c>
      <c r="C22" s="193"/>
      <c r="D22" s="193"/>
      <c r="E22" s="101" t="s">
        <v>2558</v>
      </c>
      <c r="F22" s="209" t="s">
        <v>361</v>
      </c>
      <c r="G22" s="191">
        <f>I21</f>
        <v>0</v>
      </c>
      <c r="H22" s="195"/>
      <c r="I22" s="190">
        <f>G22*H22</f>
        <v>0</v>
      </c>
    </row>
    <row r="23" spans="1:10" ht="66" x14ac:dyDescent="0.25">
      <c r="A23" s="192" t="s">
        <v>3974</v>
      </c>
      <c r="B23" s="192"/>
      <c r="C23" s="193"/>
      <c r="D23" s="193"/>
      <c r="E23" s="291" t="s">
        <v>5312</v>
      </c>
      <c r="F23" s="161" t="s">
        <v>33</v>
      </c>
      <c r="G23" s="17" t="s">
        <v>4220</v>
      </c>
      <c r="H23" s="17" t="s">
        <v>4221</v>
      </c>
      <c r="I23" s="188"/>
      <c r="J23" s="307" t="s">
        <v>5398</v>
      </c>
    </row>
    <row r="24" spans="1:10" ht="39.6" x14ac:dyDescent="0.25">
      <c r="A24" s="192" t="s">
        <v>3975</v>
      </c>
      <c r="B24" s="111"/>
      <c r="C24" s="193"/>
      <c r="D24" s="193"/>
      <c r="E24" s="291" t="s">
        <v>5313</v>
      </c>
      <c r="F24" s="161" t="s">
        <v>429</v>
      </c>
      <c r="G24" s="161"/>
      <c r="H24" s="187"/>
      <c r="I24" s="190">
        <f>G24*H24</f>
        <v>0</v>
      </c>
      <c r="J24" s="307" t="s">
        <v>5398</v>
      </c>
    </row>
    <row r="25" spans="1:10" ht="26.4" x14ac:dyDescent="0.25">
      <c r="A25" s="192" t="s">
        <v>3976</v>
      </c>
      <c r="B25" s="192"/>
      <c r="C25" s="193"/>
      <c r="D25" s="193"/>
      <c r="E25" s="100" t="s">
        <v>3977</v>
      </c>
      <c r="F25" s="161" t="s">
        <v>33</v>
      </c>
      <c r="G25" s="17" t="s">
        <v>4220</v>
      </c>
      <c r="H25" s="17" t="s">
        <v>4221</v>
      </c>
      <c r="I25" s="188"/>
    </row>
    <row r="26" spans="1:10" x14ac:dyDescent="0.25">
      <c r="A26" s="192"/>
      <c r="B26" s="192"/>
      <c r="C26" s="193"/>
      <c r="D26" s="193"/>
      <c r="E26" s="160"/>
      <c r="F26" s="17"/>
      <c r="G26" s="17"/>
      <c r="H26" s="17"/>
      <c r="I26" s="190"/>
    </row>
    <row r="27" spans="1:10" x14ac:dyDescent="0.25">
      <c r="A27" s="192"/>
      <c r="B27" s="192"/>
      <c r="C27" s="193"/>
      <c r="D27" s="193"/>
      <c r="E27" s="159"/>
      <c r="F27" s="17"/>
      <c r="G27" s="17"/>
      <c r="H27" s="17"/>
      <c r="I27" s="190"/>
      <c r="J27" s="323" t="s">
        <v>5421</v>
      </c>
    </row>
    <row r="28" spans="1:10" x14ac:dyDescent="0.25">
      <c r="A28" s="192"/>
      <c r="B28" s="192"/>
      <c r="C28" s="193"/>
      <c r="D28" s="193"/>
      <c r="E28" s="259"/>
      <c r="F28" s="120"/>
      <c r="G28" s="17"/>
      <c r="H28" s="17"/>
      <c r="I28" s="190"/>
    </row>
    <row r="29" spans="1:10" x14ac:dyDescent="0.25">
      <c r="A29" s="168" t="s">
        <v>34</v>
      </c>
      <c r="B29" s="168"/>
      <c r="C29" s="168"/>
      <c r="D29" s="168"/>
      <c r="E29" s="168"/>
      <c r="F29"/>
      <c r="G29" s="185"/>
      <c r="H29" s="185"/>
      <c r="I29" s="174">
        <f>SUM(I5:I28)</f>
        <v>0</v>
      </c>
    </row>
    <row r="30" spans="1:10" x14ac:dyDescent="0.25">
      <c r="F30" s="237"/>
    </row>
    <row r="1048305" spans="6:6" x14ac:dyDescent="0.25">
      <c r="F1048305"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DB2B4-5873-4CFE-8C68-646010C7E245}">
  <dimension ref="A1:H1048304"/>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3979</v>
      </c>
      <c r="B1" s="40"/>
      <c r="C1" s="40"/>
      <c r="D1" s="774" t="s">
        <v>3980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3981</v>
      </c>
      <c r="B5" s="192"/>
      <c r="C5" s="100" t="s">
        <v>3982</v>
      </c>
      <c r="D5" s="17"/>
      <c r="E5" s="17"/>
      <c r="F5" s="191"/>
      <c r="G5" s="190"/>
    </row>
    <row r="6" spans="1:8" ht="26.4" x14ac:dyDescent="0.25">
      <c r="A6" s="192"/>
      <c r="B6" s="192" t="s">
        <v>3983</v>
      </c>
      <c r="C6" s="278" t="s">
        <v>5314</v>
      </c>
      <c r="D6" s="161" t="s">
        <v>2269</v>
      </c>
      <c r="E6" s="161"/>
      <c r="F6" s="187"/>
      <c r="G6" s="190">
        <f>E6*F6</f>
        <v>0</v>
      </c>
      <c r="H6" s="307" t="s">
        <v>5398</v>
      </c>
    </row>
    <row r="7" spans="1:8" ht="15.6" x14ac:dyDescent="0.25">
      <c r="A7" s="192"/>
      <c r="B7" s="192" t="s">
        <v>3984</v>
      </c>
      <c r="C7" s="278" t="s">
        <v>5315</v>
      </c>
      <c r="D7" s="161" t="s">
        <v>2269</v>
      </c>
      <c r="E7" s="161"/>
      <c r="F7" s="187"/>
      <c r="G7" s="190">
        <f>E7*F7</f>
        <v>0</v>
      </c>
      <c r="H7" s="307" t="s">
        <v>5398</v>
      </c>
    </row>
    <row r="8" spans="1:8" ht="26.4" x14ac:dyDescent="0.25">
      <c r="A8" s="192"/>
      <c r="B8" s="192" t="s">
        <v>3985</v>
      </c>
      <c r="C8" s="278" t="s">
        <v>5316</v>
      </c>
      <c r="D8" s="161" t="s">
        <v>429</v>
      </c>
      <c r="E8" s="161"/>
      <c r="F8" s="187"/>
      <c r="G8" s="190">
        <f>E8*F8</f>
        <v>0</v>
      </c>
      <c r="H8" s="307" t="s">
        <v>5398</v>
      </c>
    </row>
    <row r="9" spans="1:8" ht="26.4" x14ac:dyDescent="0.25">
      <c r="A9" s="192"/>
      <c r="B9" s="192" t="s">
        <v>3986</v>
      </c>
      <c r="C9" s="278" t="s">
        <v>5316</v>
      </c>
      <c r="D9" s="161" t="s">
        <v>136</v>
      </c>
      <c r="E9" s="161"/>
      <c r="F9" s="187"/>
      <c r="G9" s="190">
        <f>E9*F9</f>
        <v>0</v>
      </c>
      <c r="H9" s="307" t="s">
        <v>5398</v>
      </c>
    </row>
    <row r="10" spans="1:8" x14ac:dyDescent="0.25">
      <c r="A10" s="192" t="s">
        <v>3987</v>
      </c>
      <c r="B10" s="192"/>
      <c r="C10" s="100" t="s">
        <v>3988</v>
      </c>
      <c r="D10" s="17"/>
      <c r="E10" s="17"/>
      <c r="F10" s="191"/>
      <c r="G10" s="190"/>
    </row>
    <row r="11" spans="1:8" ht="15.6" x14ac:dyDescent="0.25">
      <c r="A11" s="192"/>
      <c r="B11" s="192" t="s">
        <v>3989</v>
      </c>
      <c r="C11" s="278" t="s">
        <v>5317</v>
      </c>
      <c r="D11" s="161" t="s">
        <v>2269</v>
      </c>
      <c r="E11" s="161"/>
      <c r="F11" s="187"/>
      <c r="G11" s="190">
        <f>E11*F11</f>
        <v>0</v>
      </c>
      <c r="H11" s="307" t="s">
        <v>5398</v>
      </c>
    </row>
    <row r="12" spans="1:8" x14ac:dyDescent="0.25">
      <c r="A12" s="192" t="s">
        <v>3990</v>
      </c>
      <c r="B12" s="192"/>
      <c r="C12" s="100" t="s">
        <v>3991</v>
      </c>
      <c r="D12" s="17"/>
      <c r="E12" s="17"/>
      <c r="F12" s="191"/>
      <c r="G12" s="190"/>
    </row>
    <row r="13" spans="1:8" ht="26.4" x14ac:dyDescent="0.25">
      <c r="A13" s="192"/>
      <c r="B13" s="192" t="s">
        <v>3992</v>
      </c>
      <c r="C13" s="278" t="s">
        <v>5316</v>
      </c>
      <c r="D13" s="161" t="s">
        <v>429</v>
      </c>
      <c r="E13" s="161"/>
      <c r="F13" s="187"/>
      <c r="G13" s="190">
        <f>E13*F13</f>
        <v>0</v>
      </c>
      <c r="H13" s="307" t="s">
        <v>5398</v>
      </c>
    </row>
    <row r="14" spans="1:8" ht="26.4" x14ac:dyDescent="0.25">
      <c r="A14" s="192"/>
      <c r="B14" s="192" t="s">
        <v>3993</v>
      </c>
      <c r="C14" s="278" t="s">
        <v>5316</v>
      </c>
      <c r="D14" s="161" t="s">
        <v>136</v>
      </c>
      <c r="E14" s="161"/>
      <c r="F14" s="187"/>
      <c r="G14" s="190">
        <f>E14*F14</f>
        <v>0</v>
      </c>
      <c r="H14" s="307" t="s">
        <v>5398</v>
      </c>
    </row>
    <row r="15" spans="1:8" x14ac:dyDescent="0.25">
      <c r="A15" s="192" t="s">
        <v>3994</v>
      </c>
      <c r="B15" s="192"/>
      <c r="C15" s="100" t="s">
        <v>3995</v>
      </c>
      <c r="D15" s="17"/>
      <c r="E15" s="17"/>
      <c r="F15" s="191"/>
      <c r="G15" s="190"/>
    </row>
    <row r="16" spans="1:8" ht="39.6" x14ac:dyDescent="0.25">
      <c r="A16" s="192"/>
      <c r="B16" s="192" t="s">
        <v>3996</v>
      </c>
      <c r="C16" s="278" t="s">
        <v>5318</v>
      </c>
      <c r="D16" s="161" t="s">
        <v>429</v>
      </c>
      <c r="E16" s="161"/>
      <c r="F16" s="187"/>
      <c r="G16" s="190">
        <f>E16*F16</f>
        <v>0</v>
      </c>
      <c r="H16" s="307" t="s">
        <v>5398</v>
      </c>
    </row>
    <row r="17" spans="1:8" x14ac:dyDescent="0.25">
      <c r="A17" s="192" t="s">
        <v>3997</v>
      </c>
      <c r="B17" s="192"/>
      <c r="C17" s="100" t="s">
        <v>3998</v>
      </c>
      <c r="D17" s="17"/>
      <c r="E17" s="17"/>
      <c r="F17" s="191"/>
      <c r="G17" s="190"/>
    </row>
    <row r="18" spans="1:8" ht="39.6" x14ac:dyDescent="0.25">
      <c r="A18" s="192"/>
      <c r="B18" s="192" t="s">
        <v>3999</v>
      </c>
      <c r="C18" s="278" t="s">
        <v>5318</v>
      </c>
      <c r="D18" s="161" t="s">
        <v>429</v>
      </c>
      <c r="E18" s="161"/>
      <c r="F18" s="187"/>
      <c r="G18" s="190">
        <f>E18*F18</f>
        <v>0</v>
      </c>
      <c r="H18" s="307" t="s">
        <v>5398</v>
      </c>
    </row>
    <row r="19" spans="1:8" x14ac:dyDescent="0.25">
      <c r="A19" s="192" t="s">
        <v>4000</v>
      </c>
      <c r="B19" s="192"/>
      <c r="C19" s="100" t="s">
        <v>4001</v>
      </c>
      <c r="D19" s="17"/>
      <c r="E19" s="17"/>
      <c r="F19" s="191"/>
      <c r="G19" s="190"/>
    </row>
    <row r="20" spans="1:8" ht="15.6" x14ac:dyDescent="0.25">
      <c r="A20" s="192"/>
      <c r="B20" s="192" t="s">
        <v>4002</v>
      </c>
      <c r="C20" s="278" t="s">
        <v>5317</v>
      </c>
      <c r="D20" s="161" t="s">
        <v>2269</v>
      </c>
      <c r="E20" s="161"/>
      <c r="F20" s="187"/>
      <c r="G20" s="190">
        <f>E20*F20</f>
        <v>0</v>
      </c>
      <c r="H20" s="307" t="s">
        <v>5398</v>
      </c>
    </row>
    <row r="21" spans="1:8" x14ac:dyDescent="0.25">
      <c r="A21" s="192" t="s">
        <v>4003</v>
      </c>
      <c r="B21" s="192"/>
      <c r="C21" s="285" t="s">
        <v>4004</v>
      </c>
      <c r="D21" s="120"/>
      <c r="E21" s="17"/>
      <c r="F21" s="191"/>
      <c r="G21" s="190"/>
    </row>
    <row r="22" spans="1:8" ht="15.6" x14ac:dyDescent="0.25">
      <c r="A22" s="192"/>
      <c r="B22" s="192" t="s">
        <v>4005</v>
      </c>
      <c r="C22" s="278" t="s">
        <v>5317</v>
      </c>
      <c r="D22" s="161" t="s">
        <v>2269</v>
      </c>
      <c r="E22" s="161"/>
      <c r="F22" s="187"/>
      <c r="G22" s="190">
        <f>E22*F22</f>
        <v>0</v>
      </c>
      <c r="H22" s="307" t="s">
        <v>5398</v>
      </c>
    </row>
    <row r="23" spans="1:8" x14ac:dyDescent="0.25">
      <c r="A23" s="192" t="s">
        <v>4006</v>
      </c>
      <c r="B23" s="192"/>
      <c r="C23" s="285" t="s">
        <v>4007</v>
      </c>
      <c r="D23" s="17"/>
      <c r="E23" s="17"/>
      <c r="F23" s="191"/>
      <c r="G23" s="190"/>
    </row>
    <row r="24" spans="1:8" ht="15.6" x14ac:dyDescent="0.25">
      <c r="A24" s="192"/>
      <c r="B24" s="111" t="s">
        <v>4008</v>
      </c>
      <c r="C24" s="278" t="s">
        <v>5317</v>
      </c>
      <c r="D24" s="161" t="s">
        <v>2269</v>
      </c>
      <c r="E24" s="161"/>
      <c r="F24" s="187"/>
      <c r="G24" s="190">
        <f>E24*F24</f>
        <v>0</v>
      </c>
      <c r="H24" s="307" t="s">
        <v>5398</v>
      </c>
    </row>
    <row r="25" spans="1:8" x14ac:dyDescent="0.25">
      <c r="A25" s="192"/>
      <c r="B25" s="192"/>
      <c r="C25" s="100"/>
      <c r="D25" s="17"/>
      <c r="E25" s="17"/>
      <c r="F25" s="191"/>
      <c r="G25" s="190"/>
    </row>
    <row r="26" spans="1:8" x14ac:dyDescent="0.25">
      <c r="A26" s="192"/>
      <c r="B26" s="192"/>
      <c r="C26" s="160"/>
      <c r="D26" s="17"/>
      <c r="E26" s="17"/>
      <c r="F26" s="191"/>
      <c r="G26" s="190"/>
      <c r="H26" s="323" t="s">
        <v>5421</v>
      </c>
    </row>
    <row r="27" spans="1:8" x14ac:dyDescent="0.25">
      <c r="A27" s="192"/>
      <c r="B27" s="192"/>
      <c r="C27" s="159"/>
      <c r="D27" s="17"/>
      <c r="E27" s="17"/>
      <c r="F27" s="191"/>
      <c r="G27" s="190"/>
      <c r="H27" s="323" t="s">
        <v>5422</v>
      </c>
    </row>
    <row r="28" spans="1:8" x14ac:dyDescent="0.25">
      <c r="A28" s="168" t="s">
        <v>34</v>
      </c>
      <c r="B28" s="168"/>
      <c r="C28" s="168"/>
      <c r="D28"/>
      <c r="E28" s="185"/>
      <c r="F28" s="198"/>
      <c r="G28" s="174">
        <f>SUM(G5:G27)</f>
        <v>0</v>
      </c>
    </row>
    <row r="29" spans="1:8" x14ac:dyDescent="0.25">
      <c r="D29" s="237"/>
    </row>
    <row r="1048304" spans="4:4" x14ac:dyDescent="0.25">
      <c r="D104830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44546-C5F6-4DA6-B8BF-3B33EC230CE3}">
  <dimension ref="A1:H104829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4009</v>
      </c>
      <c r="B1" s="40"/>
      <c r="C1" s="40"/>
      <c r="D1" s="774" t="s">
        <v>4010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4011</v>
      </c>
      <c r="B5" s="192"/>
      <c r="C5" s="100" t="s">
        <v>4027</v>
      </c>
      <c r="D5" s="17"/>
      <c r="E5" s="17"/>
      <c r="F5" s="191"/>
      <c r="G5" s="190"/>
    </row>
    <row r="6" spans="1:8" ht="26.4" x14ac:dyDescent="0.25">
      <c r="A6" s="192"/>
      <c r="B6" s="192" t="s">
        <v>4012</v>
      </c>
      <c r="C6" s="278" t="s">
        <v>5319</v>
      </c>
      <c r="D6" s="161" t="s">
        <v>124</v>
      </c>
      <c r="E6" s="161"/>
      <c r="F6" s="187"/>
      <c r="G6" s="190">
        <f>E6*F6</f>
        <v>0</v>
      </c>
      <c r="H6" s="307" t="s">
        <v>5398</v>
      </c>
    </row>
    <row r="7" spans="1:8" ht="26.4" x14ac:dyDescent="0.25">
      <c r="A7" s="192"/>
      <c r="B7" s="192" t="s">
        <v>4013</v>
      </c>
      <c r="C7" s="278" t="s">
        <v>5320</v>
      </c>
      <c r="D7" s="161" t="s">
        <v>124</v>
      </c>
      <c r="E7" s="161"/>
      <c r="F7" s="187"/>
      <c r="G7" s="190">
        <f>E7*F7</f>
        <v>0</v>
      </c>
      <c r="H7" s="307" t="s">
        <v>5398</v>
      </c>
    </row>
    <row r="8" spans="1:8" ht="26.4" x14ac:dyDescent="0.25">
      <c r="A8" s="192" t="s">
        <v>4014</v>
      </c>
      <c r="B8" s="192"/>
      <c r="C8" s="285" t="s">
        <v>4015</v>
      </c>
      <c r="D8" s="17"/>
      <c r="E8" s="17"/>
      <c r="F8" s="191"/>
      <c r="G8" s="190"/>
    </row>
    <row r="9" spans="1:8" ht="26.4" x14ac:dyDescent="0.25">
      <c r="A9" s="192"/>
      <c r="B9" s="192" t="s">
        <v>4016</v>
      </c>
      <c r="C9" s="278" t="s">
        <v>5321</v>
      </c>
      <c r="D9" s="161" t="s">
        <v>124</v>
      </c>
      <c r="E9" s="161"/>
      <c r="F9" s="187"/>
      <c r="G9" s="190">
        <f>E9*F9</f>
        <v>0</v>
      </c>
      <c r="H9" s="307" t="s">
        <v>5398</v>
      </c>
    </row>
    <row r="10" spans="1:8" ht="26.4" x14ac:dyDescent="0.25">
      <c r="A10" s="192"/>
      <c r="B10" s="192" t="s">
        <v>4017</v>
      </c>
      <c r="C10" s="278" t="s">
        <v>5320</v>
      </c>
      <c r="D10" s="161" t="s">
        <v>124</v>
      </c>
      <c r="E10" s="161"/>
      <c r="F10" s="187"/>
      <c r="G10" s="190">
        <f>E10*F10</f>
        <v>0</v>
      </c>
      <c r="H10" s="307" t="s">
        <v>5398</v>
      </c>
    </row>
    <row r="11" spans="1:8" ht="39.6" x14ac:dyDescent="0.25">
      <c r="A11" s="192" t="s">
        <v>4018</v>
      </c>
      <c r="B11" s="192"/>
      <c r="C11" s="285" t="s">
        <v>5322</v>
      </c>
      <c r="D11" s="17"/>
      <c r="E11" s="17"/>
      <c r="F11" s="191"/>
      <c r="G11" s="190"/>
      <c r="H11" s="307" t="s">
        <v>5398</v>
      </c>
    </row>
    <row r="12" spans="1:8" ht="26.4" x14ac:dyDescent="0.25">
      <c r="A12" s="192"/>
      <c r="B12" s="192" t="s">
        <v>4019</v>
      </c>
      <c r="C12" s="278" t="s">
        <v>5319</v>
      </c>
      <c r="D12" s="161" t="s">
        <v>133</v>
      </c>
      <c r="E12" s="161"/>
      <c r="F12" s="187"/>
      <c r="G12" s="190">
        <f>E12*F12</f>
        <v>0</v>
      </c>
      <c r="H12" s="307" t="s">
        <v>5398</v>
      </c>
    </row>
    <row r="13" spans="1:8" ht="26.4" x14ac:dyDescent="0.25">
      <c r="A13" s="192"/>
      <c r="B13" s="192" t="s">
        <v>4020</v>
      </c>
      <c r="C13" s="278" t="s">
        <v>5320</v>
      </c>
      <c r="D13" s="161" t="s">
        <v>133</v>
      </c>
      <c r="E13" s="161"/>
      <c r="F13" s="187"/>
      <c r="G13" s="190">
        <f>E13*F13</f>
        <v>0</v>
      </c>
      <c r="H13" s="307" t="s">
        <v>5398</v>
      </c>
    </row>
    <row r="14" spans="1:8" ht="39.6" x14ac:dyDescent="0.25">
      <c r="A14" s="192" t="s">
        <v>4021</v>
      </c>
      <c r="B14" s="192"/>
      <c r="C14" s="285" t="s">
        <v>5323</v>
      </c>
      <c r="D14" s="17"/>
      <c r="E14" s="17"/>
      <c r="F14" s="191"/>
      <c r="G14" s="190"/>
      <c r="H14" s="307" t="s">
        <v>5398</v>
      </c>
    </row>
    <row r="15" spans="1:8" ht="26.4" x14ac:dyDescent="0.25">
      <c r="A15" s="192"/>
      <c r="B15" s="192" t="s">
        <v>4022</v>
      </c>
      <c r="C15" s="278" t="s">
        <v>5321</v>
      </c>
      <c r="D15" s="161" t="s">
        <v>133</v>
      </c>
      <c r="E15" s="161"/>
      <c r="F15" s="187"/>
      <c r="G15" s="190">
        <f>E15*F15</f>
        <v>0</v>
      </c>
      <c r="H15" s="307" t="s">
        <v>5398</v>
      </c>
    </row>
    <row r="16" spans="1:8" ht="26.4" x14ac:dyDescent="0.25">
      <c r="A16" s="192"/>
      <c r="B16" s="192" t="s">
        <v>4023</v>
      </c>
      <c r="C16" s="278" t="s">
        <v>5320</v>
      </c>
      <c r="D16" s="161" t="s">
        <v>133</v>
      </c>
      <c r="E16" s="161"/>
      <c r="F16" s="187"/>
      <c r="G16" s="190">
        <f>E16*F16</f>
        <v>0</v>
      </c>
      <c r="H16" s="307" t="s">
        <v>5398</v>
      </c>
    </row>
    <row r="17" spans="1:8" ht="26.4" x14ac:dyDescent="0.25">
      <c r="A17" s="192" t="s">
        <v>4024</v>
      </c>
      <c r="B17" s="192"/>
      <c r="C17" s="285" t="s">
        <v>5324</v>
      </c>
      <c r="D17" s="161" t="s">
        <v>429</v>
      </c>
      <c r="E17" s="161"/>
      <c r="F17" s="187"/>
      <c r="G17" s="190">
        <f>E17*F17</f>
        <v>0</v>
      </c>
      <c r="H17" s="307" t="s">
        <v>5398</v>
      </c>
    </row>
    <row r="18" spans="1:8" ht="26.4" x14ac:dyDescent="0.25">
      <c r="A18" s="192" t="s">
        <v>4025</v>
      </c>
      <c r="B18" s="192"/>
      <c r="C18" s="100" t="s">
        <v>4026</v>
      </c>
      <c r="D18" s="161" t="s">
        <v>33</v>
      </c>
      <c r="E18" s="161"/>
      <c r="F18" s="161"/>
      <c r="G18" s="190">
        <f>E18*F18</f>
        <v>0</v>
      </c>
    </row>
    <row r="19" spans="1:8" x14ac:dyDescent="0.25">
      <c r="A19" s="192"/>
      <c r="B19" s="192"/>
      <c r="C19" s="100"/>
      <c r="D19" s="17"/>
      <c r="E19" s="17"/>
      <c r="F19" s="191"/>
      <c r="G19" s="190"/>
    </row>
    <row r="20" spans="1:8" x14ac:dyDescent="0.25">
      <c r="A20" s="192"/>
      <c r="B20" s="192"/>
      <c r="C20" s="101"/>
      <c r="D20" s="17"/>
      <c r="E20" s="17"/>
      <c r="F20" s="191"/>
      <c r="G20" s="190"/>
      <c r="H20" s="323" t="s">
        <v>5421</v>
      </c>
    </row>
    <row r="21" spans="1:8" x14ac:dyDescent="0.25">
      <c r="A21" s="168" t="s">
        <v>34</v>
      </c>
      <c r="B21" s="168"/>
      <c r="C21" s="168"/>
      <c r="D21"/>
      <c r="E21" s="185"/>
      <c r="F21" s="198"/>
      <c r="G21" s="174">
        <f>SUM(G5:G20)</f>
        <v>0</v>
      </c>
    </row>
    <row r="22" spans="1:8" x14ac:dyDescent="0.25">
      <c r="D22" s="237"/>
    </row>
    <row r="1048297" spans="4:4" x14ac:dyDescent="0.25">
      <c r="D104829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7655D-B3C4-4BA3-BD17-015F9712733A}">
  <dimension ref="A1:J1048303"/>
  <sheetViews>
    <sheetView workbookViewId="0"/>
  </sheetViews>
  <sheetFormatPr defaultRowHeight="13.2" x14ac:dyDescent="0.25"/>
  <cols>
    <col min="1" max="1" width="9.6640625" style="41" customWidth="1"/>
    <col min="2" max="2" width="11.109375" style="4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10" ht="48" customHeight="1" x14ac:dyDescent="0.25">
      <c r="A1" s="39" t="s">
        <v>4028</v>
      </c>
      <c r="B1" s="40"/>
      <c r="C1" s="40"/>
      <c r="D1" s="40"/>
      <c r="E1" s="774" t="s">
        <v>4029</v>
      </c>
      <c r="F1" s="774"/>
      <c r="G1" s="774"/>
      <c r="H1" s="774"/>
    </row>
    <row r="2" spans="1:10" x14ac:dyDescent="0.25">
      <c r="A2" s="42" t="s">
        <v>0</v>
      </c>
      <c r="B2" s="42"/>
      <c r="C2" s="97"/>
      <c r="D2" s="43" t="s">
        <v>1</v>
      </c>
      <c r="E2" s="43" t="s">
        <v>2</v>
      </c>
      <c r="F2" s="43" t="s">
        <v>3</v>
      </c>
      <c r="G2" s="43" t="s">
        <v>4</v>
      </c>
      <c r="H2" s="43" t="s">
        <v>5</v>
      </c>
      <c r="I2" s="306" t="s">
        <v>5399</v>
      </c>
    </row>
    <row r="3" spans="1:10" x14ac:dyDescent="0.25">
      <c r="A3" s="44"/>
      <c r="B3" s="44"/>
      <c r="C3" s="98"/>
      <c r="D3" s="45"/>
      <c r="E3" s="6"/>
      <c r="F3" s="6"/>
      <c r="G3" s="95"/>
      <c r="H3" s="89"/>
    </row>
    <row r="4" spans="1:10" x14ac:dyDescent="0.25">
      <c r="A4" s="192"/>
      <c r="B4" s="192"/>
      <c r="C4" s="193"/>
      <c r="D4" s="64"/>
      <c r="E4" s="17"/>
      <c r="F4" s="17"/>
      <c r="G4" s="191"/>
      <c r="H4" s="190"/>
    </row>
    <row r="5" spans="1:10" ht="26.4" x14ac:dyDescent="0.25">
      <c r="A5" s="192" t="s">
        <v>4030</v>
      </c>
      <c r="B5" s="192"/>
      <c r="C5" s="193"/>
      <c r="D5" s="100" t="s">
        <v>5325</v>
      </c>
      <c r="E5" s="209" t="s">
        <v>1152</v>
      </c>
      <c r="F5" s="161"/>
      <c r="G5" s="187"/>
      <c r="H5" s="190">
        <f>F5*G5</f>
        <v>0</v>
      </c>
      <c r="I5" s="307" t="s">
        <v>5398</v>
      </c>
    </row>
    <row r="6" spans="1:10" x14ac:dyDescent="0.25">
      <c r="A6" s="192" t="s">
        <v>4031</v>
      </c>
      <c r="B6" s="192"/>
      <c r="C6" s="193"/>
      <c r="D6" s="100" t="s">
        <v>2547</v>
      </c>
      <c r="E6" s="209" t="s">
        <v>1152</v>
      </c>
      <c r="F6" s="161"/>
      <c r="G6" s="187"/>
      <c r="H6" s="190">
        <f>F6*G6</f>
        <v>0</v>
      </c>
      <c r="I6" s="323" t="s">
        <v>5423</v>
      </c>
    </row>
    <row r="7" spans="1:10" ht="52.8" x14ac:dyDescent="0.25">
      <c r="A7" s="192" t="s">
        <v>4032</v>
      </c>
      <c r="B7" s="192"/>
      <c r="C7" s="193"/>
      <c r="D7" s="100" t="s">
        <v>5326</v>
      </c>
      <c r="E7" s="17"/>
      <c r="F7" s="17"/>
      <c r="G7" s="187"/>
      <c r="H7" s="190"/>
      <c r="I7" s="307" t="s">
        <v>5398</v>
      </c>
    </row>
    <row r="8" spans="1:10" x14ac:dyDescent="0.25">
      <c r="A8" s="192"/>
      <c r="B8" s="192" t="s">
        <v>4033</v>
      </c>
      <c r="C8" s="193"/>
      <c r="D8" s="285" t="s">
        <v>5327</v>
      </c>
      <c r="E8" s="17"/>
      <c r="F8" s="17"/>
      <c r="G8" s="191"/>
      <c r="H8" s="190"/>
      <c r="I8" s="307" t="s">
        <v>5398</v>
      </c>
    </row>
    <row r="9" spans="1:10" x14ac:dyDescent="0.25">
      <c r="A9" s="192"/>
      <c r="B9" s="192"/>
      <c r="C9" s="193" t="s">
        <v>37</v>
      </c>
      <c r="D9" s="278" t="s">
        <v>5328</v>
      </c>
      <c r="E9" s="209" t="s">
        <v>1152</v>
      </c>
      <c r="F9" s="161"/>
      <c r="G9" s="187"/>
      <c r="H9" s="190">
        <f>F9*G9</f>
        <v>0</v>
      </c>
      <c r="I9" s="307" t="s">
        <v>5398</v>
      </c>
    </row>
    <row r="10" spans="1:10" x14ac:dyDescent="0.25">
      <c r="A10" s="192"/>
      <c r="B10" s="192"/>
      <c r="C10" s="193" t="s">
        <v>39</v>
      </c>
      <c r="D10" s="278" t="s">
        <v>5329</v>
      </c>
      <c r="E10" s="272"/>
      <c r="F10" s="161"/>
      <c r="G10" s="187"/>
      <c r="H10" s="190">
        <f>F10*G10</f>
        <v>0</v>
      </c>
      <c r="I10" s="307" t="s">
        <v>5398</v>
      </c>
    </row>
    <row r="11" spans="1:10" x14ac:dyDescent="0.25">
      <c r="A11" s="192"/>
      <c r="B11" s="192" t="s">
        <v>4034</v>
      </c>
      <c r="C11" s="193"/>
      <c r="D11" s="285" t="s">
        <v>5330</v>
      </c>
      <c r="E11" s="17"/>
      <c r="F11" s="17"/>
      <c r="G11" s="191"/>
      <c r="H11" s="190"/>
      <c r="I11" s="307" t="s">
        <v>5398</v>
      </c>
      <c r="J11" s="323" t="s">
        <v>5424</v>
      </c>
    </row>
    <row r="12" spans="1:10" x14ac:dyDescent="0.25">
      <c r="A12" s="192"/>
      <c r="B12" s="192"/>
      <c r="C12" s="193" t="s">
        <v>37</v>
      </c>
      <c r="D12" s="278" t="s">
        <v>5328</v>
      </c>
      <c r="E12" s="209" t="s">
        <v>1152</v>
      </c>
      <c r="F12" s="161"/>
      <c r="G12" s="187"/>
      <c r="H12" s="190">
        <f>F12*G12</f>
        <v>0</v>
      </c>
      <c r="I12" s="307" t="s">
        <v>5398</v>
      </c>
    </row>
    <row r="13" spans="1:10" x14ac:dyDescent="0.25">
      <c r="A13" s="192"/>
      <c r="B13" s="192"/>
      <c r="C13" s="193" t="s">
        <v>39</v>
      </c>
      <c r="D13" s="278" t="s">
        <v>5329</v>
      </c>
      <c r="E13" s="272"/>
      <c r="F13" s="161"/>
      <c r="G13" s="187"/>
      <c r="H13" s="190">
        <f>F13*G13</f>
        <v>0</v>
      </c>
      <c r="I13" s="307" t="s">
        <v>5398</v>
      </c>
    </row>
    <row r="14" spans="1:10" x14ac:dyDescent="0.25">
      <c r="A14" s="192"/>
      <c r="B14" s="192" t="s">
        <v>4035</v>
      </c>
      <c r="C14" s="193"/>
      <c r="D14" s="285" t="s">
        <v>5331</v>
      </c>
      <c r="E14" s="17"/>
      <c r="F14" s="17"/>
      <c r="G14" s="191"/>
      <c r="H14" s="190"/>
      <c r="I14" s="307" t="s">
        <v>5398</v>
      </c>
    </row>
    <row r="15" spans="1:10" x14ac:dyDescent="0.25">
      <c r="A15" s="192"/>
      <c r="B15" s="192"/>
      <c r="C15" s="193" t="s">
        <v>37</v>
      </c>
      <c r="D15" s="278" t="s">
        <v>5328</v>
      </c>
      <c r="E15" s="209" t="s">
        <v>1152</v>
      </c>
      <c r="F15" s="161"/>
      <c r="G15" s="187"/>
      <c r="H15" s="190">
        <f>F15*G15</f>
        <v>0</v>
      </c>
      <c r="I15" s="307" t="s">
        <v>5398</v>
      </c>
    </row>
    <row r="16" spans="1:10" x14ac:dyDescent="0.25">
      <c r="A16" s="192"/>
      <c r="B16" s="192"/>
      <c r="C16" s="193" t="s">
        <v>39</v>
      </c>
      <c r="D16" s="278" t="s">
        <v>5329</v>
      </c>
      <c r="E16" s="272"/>
      <c r="F16" s="161"/>
      <c r="G16" s="187"/>
      <c r="H16" s="190">
        <f>F16*G16</f>
        <v>0</v>
      </c>
      <c r="I16" s="307" t="s">
        <v>5398</v>
      </c>
    </row>
    <row r="17" spans="1:9" x14ac:dyDescent="0.25">
      <c r="A17" s="192"/>
      <c r="B17" s="192" t="s">
        <v>4036</v>
      </c>
      <c r="C17" s="193"/>
      <c r="D17" s="285" t="s">
        <v>5332</v>
      </c>
      <c r="E17" s="17"/>
      <c r="F17" s="17"/>
      <c r="G17" s="191"/>
      <c r="H17" s="190"/>
      <c r="I17" s="307" t="s">
        <v>5398</v>
      </c>
    </row>
    <row r="18" spans="1:9" x14ac:dyDescent="0.25">
      <c r="A18" s="192"/>
      <c r="B18" s="192"/>
      <c r="C18" s="193" t="s">
        <v>37</v>
      </c>
      <c r="D18" s="278" t="s">
        <v>5328</v>
      </c>
      <c r="E18" s="209" t="s">
        <v>1152</v>
      </c>
      <c r="F18" s="161"/>
      <c r="G18" s="187"/>
      <c r="H18" s="190">
        <f>F18*G18</f>
        <v>0</v>
      </c>
      <c r="I18" s="307" t="s">
        <v>5398</v>
      </c>
    </row>
    <row r="19" spans="1:9" x14ac:dyDescent="0.25">
      <c r="A19" s="192"/>
      <c r="B19" s="192"/>
      <c r="C19" s="193" t="s">
        <v>39</v>
      </c>
      <c r="D19" s="278" t="s">
        <v>5329</v>
      </c>
      <c r="E19" s="272"/>
      <c r="F19" s="161"/>
      <c r="G19" s="187"/>
      <c r="H19" s="190">
        <f>F19*G19</f>
        <v>0</v>
      </c>
      <c r="I19" s="307" t="s">
        <v>5398</v>
      </c>
    </row>
    <row r="20" spans="1:9" x14ac:dyDescent="0.25">
      <c r="A20" s="192" t="s">
        <v>4037</v>
      </c>
      <c r="B20" s="192"/>
      <c r="C20" s="193"/>
      <c r="D20" s="285" t="s">
        <v>2548</v>
      </c>
      <c r="E20" s="17"/>
      <c r="F20" s="17"/>
      <c r="G20" s="191"/>
      <c r="H20" s="190"/>
    </row>
    <row r="21" spans="1:9" ht="26.4" x14ac:dyDescent="0.25">
      <c r="A21" s="192"/>
      <c r="B21" s="192" t="s">
        <v>4038</v>
      </c>
      <c r="C21" s="193"/>
      <c r="D21" s="278" t="s">
        <v>5333</v>
      </c>
      <c r="E21" s="161" t="s">
        <v>2269</v>
      </c>
      <c r="F21" s="161"/>
      <c r="G21" s="187"/>
      <c r="H21" s="190">
        <f>F21*G21</f>
        <v>0</v>
      </c>
      <c r="I21" s="307" t="s">
        <v>5398</v>
      </c>
    </row>
    <row r="22" spans="1:9" ht="15.6" x14ac:dyDescent="0.25">
      <c r="A22" s="192"/>
      <c r="B22" s="192" t="s">
        <v>4039</v>
      </c>
      <c r="C22" s="193"/>
      <c r="D22" s="278" t="s">
        <v>5334</v>
      </c>
      <c r="E22" s="161" t="s">
        <v>2269</v>
      </c>
      <c r="F22" s="161"/>
      <c r="G22" s="187"/>
      <c r="H22" s="190">
        <f>F22*G22</f>
        <v>0</v>
      </c>
      <c r="I22" s="307" t="s">
        <v>5398</v>
      </c>
    </row>
    <row r="23" spans="1:9" ht="26.4" x14ac:dyDescent="0.25">
      <c r="A23" s="192" t="s">
        <v>4040</v>
      </c>
      <c r="B23" s="192"/>
      <c r="C23" s="193"/>
      <c r="D23" s="285" t="s">
        <v>5406</v>
      </c>
      <c r="E23" s="161" t="s">
        <v>2269</v>
      </c>
      <c r="F23" s="161"/>
      <c r="G23" s="187"/>
      <c r="H23" s="190">
        <f>F23*G23</f>
        <v>0</v>
      </c>
    </row>
    <row r="24" spans="1:9" x14ac:dyDescent="0.25">
      <c r="A24" s="192"/>
      <c r="B24" s="111"/>
      <c r="C24" s="193"/>
      <c r="D24" s="101"/>
      <c r="E24" s="17"/>
      <c r="F24" s="17"/>
      <c r="G24" s="191"/>
      <c r="H24" s="190"/>
    </row>
    <row r="25" spans="1:9" x14ac:dyDescent="0.25">
      <c r="A25" s="192"/>
      <c r="B25" s="192"/>
      <c r="C25" s="193"/>
      <c r="D25" s="100"/>
      <c r="E25" s="17"/>
      <c r="F25" s="17"/>
      <c r="G25" s="191"/>
      <c r="H25" s="190"/>
      <c r="I25" s="323" t="s">
        <v>5421</v>
      </c>
    </row>
    <row r="26" spans="1:9" x14ac:dyDescent="0.25">
      <c r="A26" s="192"/>
      <c r="B26" s="192"/>
      <c r="C26" s="193"/>
      <c r="D26" s="160"/>
      <c r="E26" s="17"/>
      <c r="F26" s="17"/>
      <c r="G26" s="191"/>
      <c r="H26" s="190"/>
    </row>
    <row r="27" spans="1:9" x14ac:dyDescent="0.25">
      <c r="A27" s="168" t="s">
        <v>34</v>
      </c>
      <c r="B27" s="168"/>
      <c r="C27" s="168"/>
      <c r="D27" s="168"/>
      <c r="E27"/>
      <c r="F27" s="185"/>
      <c r="G27" s="198"/>
      <c r="H27" s="174">
        <f>SUM(H5:H26)</f>
        <v>0</v>
      </c>
    </row>
    <row r="28" spans="1:9" x14ac:dyDescent="0.25">
      <c r="E28" s="237"/>
    </row>
    <row r="1048303" spans="5:5" x14ac:dyDescent="0.25">
      <c r="E104830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63D6A-A434-41ED-8FD9-667A19C1451F}">
  <dimension ref="A1:H1048300"/>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4041</v>
      </c>
      <c r="B1" s="40"/>
      <c r="C1" s="40"/>
      <c r="D1" s="774" t="s">
        <v>4042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4043</v>
      </c>
      <c r="B5" s="192"/>
      <c r="C5" s="100" t="s">
        <v>4044</v>
      </c>
      <c r="D5" s="120"/>
      <c r="E5" s="17"/>
      <c r="F5" s="191"/>
      <c r="G5" s="190"/>
    </row>
    <row r="6" spans="1:8" ht="39.6" x14ac:dyDescent="0.25">
      <c r="A6" s="192"/>
      <c r="B6" s="192" t="s">
        <v>4045</v>
      </c>
      <c r="C6" s="290" t="s">
        <v>5335</v>
      </c>
      <c r="D6" s="161" t="s">
        <v>429</v>
      </c>
      <c r="E6" s="161"/>
      <c r="F6" s="187"/>
      <c r="G6" s="190">
        <f>E6*F6</f>
        <v>0</v>
      </c>
      <c r="H6" s="307" t="s">
        <v>5398</v>
      </c>
    </row>
    <row r="7" spans="1:8" ht="39.6" x14ac:dyDescent="0.25">
      <c r="A7" s="192"/>
      <c r="B7" s="192" t="s">
        <v>4046</v>
      </c>
      <c r="C7" s="290" t="s">
        <v>5336</v>
      </c>
      <c r="D7" s="161" t="s">
        <v>429</v>
      </c>
      <c r="E7" s="161"/>
      <c r="F7" s="187"/>
      <c r="G7" s="190">
        <f>E7*F7</f>
        <v>0</v>
      </c>
      <c r="H7" s="307" t="s">
        <v>5398</v>
      </c>
    </row>
    <row r="8" spans="1:8" ht="26.4" x14ac:dyDescent="0.25">
      <c r="A8" s="192" t="s">
        <v>4047</v>
      </c>
      <c r="B8" s="192"/>
      <c r="C8" s="285" t="s">
        <v>5337</v>
      </c>
      <c r="D8" s="161" t="s">
        <v>429</v>
      </c>
      <c r="E8" s="161"/>
      <c r="F8" s="187"/>
      <c r="G8" s="190">
        <f>E8*F8</f>
        <v>0</v>
      </c>
      <c r="H8" s="307" t="s">
        <v>5398</v>
      </c>
    </row>
    <row r="9" spans="1:8" x14ac:dyDescent="0.25">
      <c r="A9" s="192" t="s">
        <v>4048</v>
      </c>
      <c r="B9" s="192"/>
      <c r="C9" s="285" t="s">
        <v>2549</v>
      </c>
      <c r="D9" s="120"/>
      <c r="E9" s="17"/>
      <c r="F9" s="191"/>
      <c r="G9" s="190"/>
    </row>
    <row r="10" spans="1:8" ht="26.4" x14ac:dyDescent="0.25">
      <c r="A10" s="192"/>
      <c r="B10" s="192" t="s">
        <v>4049</v>
      </c>
      <c r="C10" s="278" t="s">
        <v>5338</v>
      </c>
      <c r="D10" s="209" t="s">
        <v>1152</v>
      </c>
      <c r="E10" s="161"/>
      <c r="F10" s="187"/>
      <c r="G10" s="190">
        <f>E10*F10</f>
        <v>0</v>
      </c>
      <c r="H10" s="307" t="s">
        <v>5398</v>
      </c>
    </row>
    <row r="11" spans="1:8" ht="26.4" x14ac:dyDescent="0.25">
      <c r="A11" s="192"/>
      <c r="B11" s="192" t="s">
        <v>4050</v>
      </c>
      <c r="C11" s="278" t="s">
        <v>5339</v>
      </c>
      <c r="D11" s="209" t="s">
        <v>1152</v>
      </c>
      <c r="E11" s="161"/>
      <c r="F11" s="187"/>
      <c r="G11" s="190">
        <f>E11*F11</f>
        <v>0</v>
      </c>
      <c r="H11" s="307" t="s">
        <v>5398</v>
      </c>
    </row>
    <row r="12" spans="1:8" x14ac:dyDescent="0.25">
      <c r="A12" s="192" t="s">
        <v>4051</v>
      </c>
      <c r="B12" s="192"/>
      <c r="C12" s="100" t="s">
        <v>2550</v>
      </c>
      <c r="D12" s="161" t="s">
        <v>33</v>
      </c>
      <c r="E12" s="17" t="s">
        <v>4220</v>
      </c>
      <c r="F12" s="191" t="s">
        <v>4221</v>
      </c>
      <c r="G12" s="188"/>
    </row>
    <row r="13" spans="1:8" ht="26.4" x14ac:dyDescent="0.25">
      <c r="A13" s="192" t="s">
        <v>4053</v>
      </c>
      <c r="B13" s="192"/>
      <c r="C13" s="285" t="s">
        <v>5340</v>
      </c>
      <c r="D13" s="161" t="s">
        <v>136</v>
      </c>
      <c r="E13" s="161"/>
      <c r="F13" s="187"/>
      <c r="G13" s="190">
        <f>E13*F13</f>
        <v>0</v>
      </c>
      <c r="H13" s="307" t="s">
        <v>5398</v>
      </c>
    </row>
    <row r="14" spans="1:8" ht="26.4" x14ac:dyDescent="0.25">
      <c r="A14" s="192" t="s">
        <v>4052</v>
      </c>
      <c r="B14" s="192"/>
      <c r="C14" s="285" t="s">
        <v>5341</v>
      </c>
      <c r="D14" s="161" t="s">
        <v>1152</v>
      </c>
      <c r="E14" s="161"/>
      <c r="F14" s="187"/>
      <c r="G14" s="190">
        <f>E14*F14</f>
        <v>0</v>
      </c>
      <c r="H14" s="307" t="s">
        <v>5398</v>
      </c>
    </row>
    <row r="15" spans="1:8" x14ac:dyDescent="0.25">
      <c r="A15" s="192" t="s">
        <v>4054</v>
      </c>
      <c r="B15" s="192"/>
      <c r="C15" s="285" t="s">
        <v>4055</v>
      </c>
      <c r="D15" s="120"/>
      <c r="E15" s="17"/>
      <c r="F15" s="191"/>
      <c r="G15" s="190"/>
    </row>
    <row r="16" spans="1:8" x14ac:dyDescent="0.25">
      <c r="A16" s="192"/>
      <c r="B16" s="192" t="s">
        <v>4202</v>
      </c>
      <c r="C16" s="278" t="s">
        <v>5342</v>
      </c>
      <c r="D16" s="161" t="s">
        <v>136</v>
      </c>
      <c r="E16" s="161"/>
      <c r="F16" s="187"/>
      <c r="G16" s="190">
        <f>E16*F16</f>
        <v>0</v>
      </c>
      <c r="H16" s="307" t="s">
        <v>5398</v>
      </c>
    </row>
    <row r="17" spans="1:8" x14ac:dyDescent="0.25">
      <c r="A17" s="192" t="s">
        <v>4057</v>
      </c>
      <c r="B17" s="192"/>
      <c r="C17" s="100" t="s">
        <v>2551</v>
      </c>
      <c r="D17" s="17"/>
      <c r="E17" s="17"/>
      <c r="F17" s="191"/>
      <c r="G17" s="190"/>
    </row>
    <row r="18" spans="1:8" x14ac:dyDescent="0.25">
      <c r="A18" s="192"/>
      <c r="B18" s="192" t="s">
        <v>4056</v>
      </c>
      <c r="C18" s="101" t="s">
        <v>5425</v>
      </c>
      <c r="D18" s="209" t="s">
        <v>136</v>
      </c>
      <c r="E18" s="161"/>
      <c r="F18" s="187"/>
      <c r="G18" s="190">
        <f>E18*F18</f>
        <v>0</v>
      </c>
      <c r="H18" s="307" t="s">
        <v>5398</v>
      </c>
    </row>
    <row r="19" spans="1:8" x14ac:dyDescent="0.25">
      <c r="A19" s="192"/>
      <c r="B19" s="192" t="s">
        <v>4058</v>
      </c>
      <c r="C19" s="101" t="s">
        <v>2559</v>
      </c>
      <c r="D19" s="161" t="s">
        <v>425</v>
      </c>
      <c r="E19" s="17" t="s">
        <v>4222</v>
      </c>
      <c r="F19" s="191" t="s">
        <v>818</v>
      </c>
      <c r="G19" s="188"/>
    </row>
    <row r="20" spans="1:8" ht="26.4" x14ac:dyDescent="0.25">
      <c r="A20" s="192"/>
      <c r="B20" s="192" t="s">
        <v>4059</v>
      </c>
      <c r="C20" s="101" t="s">
        <v>2560</v>
      </c>
      <c r="D20" s="209" t="s">
        <v>361</v>
      </c>
      <c r="E20" s="197">
        <f>G19</f>
        <v>0</v>
      </c>
      <c r="F20" s="195"/>
      <c r="G20" s="190">
        <f>E20*F20</f>
        <v>0</v>
      </c>
    </row>
    <row r="21" spans="1:8" x14ac:dyDescent="0.25">
      <c r="A21" s="192"/>
      <c r="B21" s="192"/>
      <c r="C21" s="101"/>
      <c r="D21" s="161"/>
      <c r="E21" s="17"/>
      <c r="F21" s="191"/>
      <c r="G21" s="190"/>
    </row>
    <row r="22" spans="1:8" x14ac:dyDescent="0.25">
      <c r="A22" s="192"/>
      <c r="B22" s="192"/>
      <c r="C22" s="101"/>
      <c r="D22" s="161"/>
      <c r="E22" s="17"/>
      <c r="F22" s="191"/>
      <c r="G22" s="190"/>
      <c r="H22" s="323" t="s">
        <v>5421</v>
      </c>
    </row>
    <row r="23" spans="1:8" x14ac:dyDescent="0.25">
      <c r="A23" s="192"/>
      <c r="B23" s="192"/>
      <c r="C23" s="100"/>
      <c r="D23" s="161"/>
      <c r="E23" s="17"/>
      <c r="F23" s="191"/>
      <c r="G23" s="190"/>
    </row>
    <row r="24" spans="1:8" x14ac:dyDescent="0.25">
      <c r="A24" s="168" t="s">
        <v>34</v>
      </c>
      <c r="B24" s="168"/>
      <c r="C24" s="168"/>
      <c r="E24" s="185"/>
      <c r="F24" s="198"/>
      <c r="G24" s="174">
        <f>SUM(G5:G23)</f>
        <v>0</v>
      </c>
    </row>
    <row r="25" spans="1:8" x14ac:dyDescent="0.25">
      <c r="D25" s="237"/>
    </row>
    <row r="1048300" spans="4:4" x14ac:dyDescent="0.25">
      <c r="D1048300"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AB38C-B240-4B92-BA56-FA0E53C05FBC}">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4060</v>
      </c>
      <c r="B1" s="40"/>
      <c r="C1" s="40"/>
      <c r="D1" s="774" t="s">
        <v>4061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4062</v>
      </c>
      <c r="B5" s="192"/>
      <c r="C5" s="100" t="s">
        <v>2552</v>
      </c>
      <c r="D5" s="161" t="s">
        <v>33</v>
      </c>
      <c r="E5" s="17" t="s">
        <v>4220</v>
      </c>
      <c r="F5" s="191" t="s">
        <v>4221</v>
      </c>
      <c r="G5" s="188"/>
    </row>
    <row r="6" spans="1:8" ht="15.6" x14ac:dyDescent="0.25">
      <c r="A6" s="192" t="s">
        <v>4063</v>
      </c>
      <c r="B6" s="192"/>
      <c r="C6" s="100" t="s">
        <v>2553</v>
      </c>
      <c r="D6" s="161" t="s">
        <v>2269</v>
      </c>
      <c r="E6" s="161"/>
      <c r="F6" s="187"/>
      <c r="G6" s="190">
        <f>E6*F6</f>
        <v>0</v>
      </c>
    </row>
    <row r="7" spans="1:8" ht="39.6" x14ac:dyDescent="0.25">
      <c r="A7" s="192" t="s">
        <v>4064</v>
      </c>
      <c r="B7" s="192"/>
      <c r="C7" s="100" t="s">
        <v>4065</v>
      </c>
      <c r="D7" s="17"/>
      <c r="E7" s="17"/>
      <c r="F7" s="191"/>
      <c r="G7" s="190"/>
    </row>
    <row r="8" spans="1:8" ht="39.6" x14ac:dyDescent="0.25">
      <c r="A8" s="192"/>
      <c r="B8" s="192" t="s">
        <v>4067</v>
      </c>
      <c r="C8" s="101" t="s">
        <v>5343</v>
      </c>
      <c r="D8" s="161" t="s">
        <v>2269</v>
      </c>
      <c r="E8" s="161"/>
      <c r="F8" s="187"/>
      <c r="G8" s="190">
        <f>E8*F8</f>
        <v>0</v>
      </c>
      <c r="H8" s="307" t="s">
        <v>5398</v>
      </c>
    </row>
    <row r="9" spans="1:8" ht="39.6" x14ac:dyDescent="0.25">
      <c r="A9" s="192"/>
      <c r="B9" s="192" t="s">
        <v>4068</v>
      </c>
      <c r="C9" s="101" t="s">
        <v>4066</v>
      </c>
      <c r="D9" s="161" t="s">
        <v>2269</v>
      </c>
      <c r="E9" s="161"/>
      <c r="F9" s="187"/>
      <c r="G9" s="190">
        <f>E9*F9</f>
        <v>0</v>
      </c>
      <c r="H9" s="307" t="s">
        <v>5398</v>
      </c>
    </row>
    <row r="10" spans="1:8" ht="15.6" x14ac:dyDescent="0.25">
      <c r="A10" s="192" t="s">
        <v>4069</v>
      </c>
      <c r="B10" s="192"/>
      <c r="C10" s="100" t="s">
        <v>4070</v>
      </c>
      <c r="D10" s="161" t="s">
        <v>2269</v>
      </c>
      <c r="E10" s="161"/>
      <c r="F10" s="187"/>
      <c r="G10" s="190">
        <f>E10*F10</f>
        <v>0</v>
      </c>
    </row>
    <row r="11" spans="1:8" x14ac:dyDescent="0.25">
      <c r="A11" s="192" t="s">
        <v>4071</v>
      </c>
      <c r="B11" s="192"/>
      <c r="C11" s="100" t="s">
        <v>4072</v>
      </c>
      <c r="D11" s="161" t="s">
        <v>425</v>
      </c>
      <c r="E11" s="17" t="s">
        <v>4222</v>
      </c>
      <c r="F11" s="17" t="s">
        <v>818</v>
      </c>
      <c r="G11" s="188"/>
    </row>
    <row r="12" spans="1:8" x14ac:dyDescent="0.25">
      <c r="A12" s="192"/>
      <c r="B12" s="192"/>
      <c r="C12" s="100"/>
      <c r="D12" s="17"/>
      <c r="E12" s="17"/>
      <c r="F12" s="191"/>
      <c r="G12" s="190"/>
    </row>
    <row r="13" spans="1:8" x14ac:dyDescent="0.25">
      <c r="A13" s="192"/>
      <c r="B13" s="192"/>
      <c r="C13" s="100"/>
      <c r="D13" s="17"/>
      <c r="E13" s="17"/>
      <c r="F13" s="191"/>
      <c r="G13" s="190"/>
      <c r="H13" s="323" t="s">
        <v>5421</v>
      </c>
    </row>
    <row r="14" spans="1:8" x14ac:dyDescent="0.25">
      <c r="A14" s="192"/>
      <c r="B14" s="192"/>
      <c r="C14" s="100"/>
      <c r="D14" s="17"/>
      <c r="E14" s="17"/>
      <c r="F14" s="191"/>
      <c r="G14" s="190"/>
    </row>
    <row r="15" spans="1:8" x14ac:dyDescent="0.25">
      <c r="A15" s="168" t="s">
        <v>34</v>
      </c>
      <c r="B15" s="168"/>
      <c r="C15" s="168"/>
      <c r="D15"/>
      <c r="E15" s="185"/>
      <c r="F15" s="198"/>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CEBB-E4B7-44EB-843D-70F9C1415A3D}">
  <dimension ref="A1:H1048288"/>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4073</v>
      </c>
      <c r="B1" s="40"/>
      <c r="C1" s="40"/>
      <c r="D1" s="774" t="s">
        <v>4074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4075</v>
      </c>
      <c r="B5" s="192"/>
      <c r="C5" s="285" t="s">
        <v>5344</v>
      </c>
      <c r="D5" s="161" t="s">
        <v>2269</v>
      </c>
      <c r="E5" s="161"/>
      <c r="F5" s="187"/>
      <c r="G5" s="190">
        <f>E5*F5</f>
        <v>0</v>
      </c>
      <c r="H5" s="307" t="s">
        <v>5398</v>
      </c>
    </row>
    <row r="6" spans="1:8" ht="39.6" x14ac:dyDescent="0.25">
      <c r="A6" s="192" t="s">
        <v>4076</v>
      </c>
      <c r="B6" s="192"/>
      <c r="C6" s="285" t="s">
        <v>5345</v>
      </c>
      <c r="D6" s="161" t="s">
        <v>2269</v>
      </c>
      <c r="E6" s="161"/>
      <c r="F6" s="187"/>
      <c r="G6" s="190">
        <f>E6*F6</f>
        <v>0</v>
      </c>
      <c r="H6" s="307" t="s">
        <v>5398</v>
      </c>
    </row>
    <row r="7" spans="1:8" ht="26.4" x14ac:dyDescent="0.25">
      <c r="A7" s="192" t="s">
        <v>4077</v>
      </c>
      <c r="B7" s="192"/>
      <c r="C7" s="100" t="s">
        <v>4078</v>
      </c>
      <c r="D7" s="161" t="s">
        <v>33</v>
      </c>
      <c r="E7" s="17" t="s">
        <v>4220</v>
      </c>
      <c r="F7" s="17" t="s">
        <v>4221</v>
      </c>
      <c r="G7" s="188"/>
    </row>
    <row r="8" spans="1:8" ht="15.6" x14ac:dyDescent="0.25">
      <c r="A8" s="192" t="s">
        <v>4079</v>
      </c>
      <c r="B8" s="192"/>
      <c r="C8" s="100" t="s">
        <v>2554</v>
      </c>
      <c r="D8" s="161" t="s">
        <v>2269</v>
      </c>
      <c r="E8" s="161"/>
      <c r="F8" s="187"/>
      <c r="G8" s="190">
        <f>E8*F8</f>
        <v>0</v>
      </c>
    </row>
    <row r="9" spans="1:8" x14ac:dyDescent="0.25">
      <c r="A9" s="192"/>
      <c r="B9" s="192"/>
      <c r="C9" s="101"/>
      <c r="D9" s="120"/>
      <c r="E9" s="17"/>
      <c r="F9" s="191"/>
      <c r="G9" s="190"/>
    </row>
    <row r="10" spans="1:8" x14ac:dyDescent="0.25">
      <c r="A10" s="192"/>
      <c r="B10" s="192"/>
      <c r="C10" s="100"/>
      <c r="D10" s="120"/>
      <c r="E10" s="17"/>
      <c r="F10" s="191"/>
      <c r="G10" s="190"/>
      <c r="H10" s="323" t="s">
        <v>5421</v>
      </c>
    </row>
    <row r="11" spans="1:8" x14ac:dyDescent="0.25">
      <c r="A11" s="192"/>
      <c r="B11" s="192"/>
      <c r="C11" s="100"/>
      <c r="D11" s="17"/>
      <c r="E11" s="17"/>
      <c r="F11" s="191"/>
      <c r="G11" s="190"/>
    </row>
    <row r="12" spans="1:8" x14ac:dyDescent="0.25">
      <c r="A12" s="168" t="s">
        <v>34</v>
      </c>
      <c r="B12" s="168"/>
      <c r="C12" s="168"/>
      <c r="D12"/>
      <c r="E12" s="185"/>
      <c r="F12" s="198"/>
      <c r="G12" s="174">
        <f>SUM(G5:G11)</f>
        <v>0</v>
      </c>
    </row>
    <row r="13" spans="1:8" x14ac:dyDescent="0.25">
      <c r="D13" s="237"/>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CD808-5A78-4CA1-B6E4-F97D4E1003B2}">
  <dimension ref="A1:H1048299"/>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4080</v>
      </c>
      <c r="B1" s="40"/>
      <c r="C1" s="40"/>
      <c r="D1" s="774" t="s">
        <v>4081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4082</v>
      </c>
      <c r="B5" s="192"/>
      <c r="C5" s="285" t="s">
        <v>5346</v>
      </c>
      <c r="D5" s="161" t="s">
        <v>429</v>
      </c>
      <c r="E5" s="161"/>
      <c r="F5" s="187"/>
      <c r="G5" s="190">
        <f>E5*F5</f>
        <v>0</v>
      </c>
      <c r="H5" s="307" t="s">
        <v>5398</v>
      </c>
    </row>
    <row r="6" spans="1:8" x14ac:dyDescent="0.25">
      <c r="A6" s="192" t="s">
        <v>4083</v>
      </c>
      <c r="B6" s="192"/>
      <c r="C6" s="285" t="s">
        <v>4084</v>
      </c>
      <c r="D6" s="17"/>
      <c r="E6" s="17"/>
      <c r="F6" s="191"/>
      <c r="G6" s="190"/>
    </row>
    <row r="7" spans="1:8" ht="26.4" x14ac:dyDescent="0.25">
      <c r="A7" s="192"/>
      <c r="B7" s="192" t="s">
        <v>4085</v>
      </c>
      <c r="C7" s="278" t="s">
        <v>5347</v>
      </c>
      <c r="D7" s="161" t="s">
        <v>2269</v>
      </c>
      <c r="E7" s="161"/>
      <c r="F7" s="187"/>
      <c r="G7" s="190">
        <f>E7*F7</f>
        <v>0</v>
      </c>
      <c r="H7" s="307" t="s">
        <v>5398</v>
      </c>
    </row>
    <row r="8" spans="1:8" ht="26.4" x14ac:dyDescent="0.25">
      <c r="A8" s="192"/>
      <c r="B8" s="192" t="s">
        <v>4086</v>
      </c>
      <c r="C8" s="278" t="s">
        <v>5348</v>
      </c>
      <c r="D8" s="161" t="s">
        <v>136</v>
      </c>
      <c r="E8" s="161"/>
      <c r="F8" s="187"/>
      <c r="G8" s="190">
        <f>E8*F8</f>
        <v>0</v>
      </c>
      <c r="H8" s="307" t="s">
        <v>5398</v>
      </c>
    </row>
    <row r="9" spans="1:8" x14ac:dyDescent="0.25">
      <c r="A9" s="192" t="s">
        <v>4087</v>
      </c>
      <c r="B9" s="192"/>
      <c r="C9" s="285" t="s">
        <v>4088</v>
      </c>
      <c r="D9" s="120"/>
      <c r="E9" s="17"/>
      <c r="F9" s="191"/>
      <c r="G9" s="190"/>
    </row>
    <row r="10" spans="1:8" x14ac:dyDescent="0.25">
      <c r="A10" s="192"/>
      <c r="B10" s="192" t="s">
        <v>4089</v>
      </c>
      <c r="C10" s="278" t="s">
        <v>5349</v>
      </c>
      <c r="D10" s="209" t="s">
        <v>1152</v>
      </c>
      <c r="E10" s="161"/>
      <c r="F10" s="187"/>
      <c r="G10" s="190">
        <f>E10*F10</f>
        <v>0</v>
      </c>
      <c r="H10" s="307" t="s">
        <v>5398</v>
      </c>
    </row>
    <row r="11" spans="1:8" x14ac:dyDescent="0.25">
      <c r="A11" s="192"/>
      <c r="B11" s="192" t="s">
        <v>4090</v>
      </c>
      <c r="C11" s="278" t="s">
        <v>5350</v>
      </c>
      <c r="D11" s="161" t="s">
        <v>423</v>
      </c>
      <c r="E11" s="161"/>
      <c r="F11" s="187"/>
      <c r="G11" s="190">
        <f>E11*F11</f>
        <v>0</v>
      </c>
      <c r="H11" s="307" t="s">
        <v>5398</v>
      </c>
    </row>
    <row r="12" spans="1:8" x14ac:dyDescent="0.25">
      <c r="A12" s="192" t="s">
        <v>4091</v>
      </c>
      <c r="B12" s="192"/>
      <c r="C12" s="285" t="s">
        <v>4092</v>
      </c>
      <c r="D12" s="17"/>
      <c r="E12" s="17"/>
      <c r="F12" s="191"/>
      <c r="G12" s="190"/>
    </row>
    <row r="13" spans="1:8" ht="26.4" x14ac:dyDescent="0.25">
      <c r="A13" s="192"/>
      <c r="B13" s="192" t="s">
        <v>4093</v>
      </c>
      <c r="C13" s="278" t="s">
        <v>5351</v>
      </c>
      <c r="D13" s="161" t="s">
        <v>429</v>
      </c>
      <c r="E13" s="161"/>
      <c r="F13" s="187"/>
      <c r="G13" s="190">
        <f t="shared" ref="G13:G19" si="0">E13*F13</f>
        <v>0</v>
      </c>
      <c r="H13" s="307" t="s">
        <v>5398</v>
      </c>
    </row>
    <row r="14" spans="1:8" x14ac:dyDescent="0.25">
      <c r="A14" s="192"/>
      <c r="B14" s="192" t="s">
        <v>4094</v>
      </c>
      <c r="C14" s="278" t="s">
        <v>5352</v>
      </c>
      <c r="D14" s="161" t="s">
        <v>423</v>
      </c>
      <c r="E14" s="161"/>
      <c r="F14" s="187"/>
      <c r="G14" s="190">
        <f t="shared" si="0"/>
        <v>0</v>
      </c>
      <c r="H14" s="307" t="s">
        <v>5398</v>
      </c>
    </row>
    <row r="15" spans="1:8" x14ac:dyDescent="0.25">
      <c r="A15" s="192"/>
      <c r="B15" s="192" t="s">
        <v>4095</v>
      </c>
      <c r="C15" s="278" t="s">
        <v>5353</v>
      </c>
      <c r="D15" s="209" t="s">
        <v>429</v>
      </c>
      <c r="E15" s="161"/>
      <c r="F15" s="187"/>
      <c r="G15" s="190">
        <f t="shared" si="0"/>
        <v>0</v>
      </c>
      <c r="H15" s="307" t="s">
        <v>5398</v>
      </c>
    </row>
    <row r="16" spans="1:8" x14ac:dyDescent="0.25">
      <c r="A16" s="192"/>
      <c r="B16" s="192" t="s">
        <v>4096</v>
      </c>
      <c r="C16" s="278" t="s">
        <v>5354</v>
      </c>
      <c r="D16" s="161" t="s">
        <v>429</v>
      </c>
      <c r="E16" s="161"/>
      <c r="F16" s="187"/>
      <c r="G16" s="190">
        <f t="shared" si="0"/>
        <v>0</v>
      </c>
      <c r="H16" s="307" t="s">
        <v>5398</v>
      </c>
    </row>
    <row r="17" spans="1:8" ht="26.4" x14ac:dyDescent="0.25">
      <c r="A17" s="192"/>
      <c r="B17" s="192" t="s">
        <v>4097</v>
      </c>
      <c r="C17" s="278" t="s">
        <v>5355</v>
      </c>
      <c r="D17" s="161" t="s">
        <v>2269</v>
      </c>
      <c r="E17" s="161"/>
      <c r="F17" s="187"/>
      <c r="G17" s="190">
        <f t="shared" si="0"/>
        <v>0</v>
      </c>
      <c r="H17" s="307" t="s">
        <v>5398</v>
      </c>
    </row>
    <row r="18" spans="1:8" ht="26.4" x14ac:dyDescent="0.25">
      <c r="A18" s="192" t="s">
        <v>4098</v>
      </c>
      <c r="B18" s="192"/>
      <c r="C18" s="285" t="s">
        <v>5356</v>
      </c>
      <c r="D18" s="209" t="s">
        <v>429</v>
      </c>
      <c r="E18" s="161"/>
      <c r="F18" s="187"/>
      <c r="G18" s="190">
        <f t="shared" si="0"/>
        <v>0</v>
      </c>
      <c r="H18" s="307" t="s">
        <v>5398</v>
      </c>
    </row>
    <row r="19" spans="1:8" ht="26.4" x14ac:dyDescent="0.25">
      <c r="A19" s="192" t="s">
        <v>4099</v>
      </c>
      <c r="B19" s="192"/>
      <c r="C19" s="285" t="s">
        <v>5357</v>
      </c>
      <c r="D19" s="161" t="s">
        <v>2269</v>
      </c>
      <c r="E19" s="161"/>
      <c r="F19" s="187"/>
      <c r="G19" s="190">
        <f t="shared" si="0"/>
        <v>0</v>
      </c>
      <c r="H19" s="307" t="s">
        <v>5398</v>
      </c>
    </row>
    <row r="20" spans="1:8" x14ac:dyDescent="0.25">
      <c r="A20" s="192"/>
      <c r="B20" s="192"/>
      <c r="C20" s="101"/>
      <c r="D20" s="120"/>
      <c r="E20" s="17"/>
      <c r="F20" s="191"/>
      <c r="G20" s="190"/>
    </row>
    <row r="21" spans="1:8" x14ac:dyDescent="0.25">
      <c r="A21" s="192"/>
      <c r="B21" s="192"/>
      <c r="C21" s="101"/>
      <c r="D21" s="17"/>
      <c r="E21" s="17"/>
      <c r="F21" s="191"/>
      <c r="G21" s="190"/>
      <c r="H21" s="323" t="s">
        <v>5421</v>
      </c>
    </row>
    <row r="22" spans="1:8" x14ac:dyDescent="0.25">
      <c r="A22" s="192"/>
      <c r="B22" s="192"/>
      <c r="C22" s="101"/>
      <c r="D22" s="17"/>
      <c r="E22" s="17"/>
      <c r="F22" s="191"/>
      <c r="G22" s="190"/>
    </row>
    <row r="23" spans="1:8" x14ac:dyDescent="0.25">
      <c r="A23" s="168" t="s">
        <v>34</v>
      </c>
      <c r="B23" s="168"/>
      <c r="C23" s="168"/>
      <c r="D23"/>
      <c r="E23" s="185"/>
      <c r="F23" s="198"/>
      <c r="G23" s="174">
        <f>SUM(G5:G22)</f>
        <v>0</v>
      </c>
    </row>
    <row r="24" spans="1:8" x14ac:dyDescent="0.25">
      <c r="D24" s="237"/>
    </row>
    <row r="1048299" spans="4:4" x14ac:dyDescent="0.25">
      <c r="D1048299"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8BDD8-C2E0-4341-B53F-9529ACB03652}">
  <dimension ref="A1:H104831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4100</v>
      </c>
      <c r="B1" s="40"/>
      <c r="C1" s="40"/>
      <c r="D1" s="774" t="s">
        <v>4101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4104</v>
      </c>
      <c r="B5" s="192"/>
      <c r="C5" s="285" t="s">
        <v>5358</v>
      </c>
      <c r="D5" s="161" t="s">
        <v>136</v>
      </c>
      <c r="E5" s="161"/>
      <c r="F5" s="187"/>
      <c r="G5" s="190">
        <f>E5*F5</f>
        <v>0</v>
      </c>
      <c r="H5" s="307" t="s">
        <v>5398</v>
      </c>
    </row>
    <row r="6" spans="1:8" ht="26.4" x14ac:dyDescent="0.25">
      <c r="A6" s="192" t="s">
        <v>4103</v>
      </c>
      <c r="B6" s="192"/>
      <c r="C6" s="285" t="s">
        <v>5359</v>
      </c>
      <c r="D6" s="161" t="s">
        <v>429</v>
      </c>
      <c r="E6" s="161"/>
      <c r="F6" s="187"/>
      <c r="G6" s="190">
        <f>E6*F6</f>
        <v>0</v>
      </c>
      <c r="H6" s="307" t="s">
        <v>5398</v>
      </c>
    </row>
    <row r="7" spans="1:8" x14ac:dyDescent="0.25">
      <c r="A7" s="192" t="s">
        <v>4105</v>
      </c>
      <c r="B7" s="192"/>
      <c r="C7" s="100" t="s">
        <v>4106</v>
      </c>
      <c r="D7" s="17"/>
      <c r="E7" s="17"/>
      <c r="F7" s="191"/>
      <c r="G7" s="190"/>
    </row>
    <row r="8" spans="1:8" x14ac:dyDescent="0.25">
      <c r="A8" s="192"/>
      <c r="B8" s="192" t="s">
        <v>4107</v>
      </c>
      <c r="C8" s="278" t="s">
        <v>5360</v>
      </c>
      <c r="D8" s="161" t="s">
        <v>136</v>
      </c>
      <c r="E8" s="161"/>
      <c r="F8" s="187"/>
      <c r="G8" s="190">
        <f>E8*F8</f>
        <v>0</v>
      </c>
      <c r="H8" s="307" t="s">
        <v>5398</v>
      </c>
    </row>
    <row r="9" spans="1:8" ht="26.4" x14ac:dyDescent="0.25">
      <c r="A9" s="192" t="s">
        <v>4108</v>
      </c>
      <c r="B9" s="192"/>
      <c r="C9" s="285" t="s">
        <v>4109</v>
      </c>
      <c r="D9" s="120"/>
      <c r="E9" s="17"/>
      <c r="F9" s="191"/>
      <c r="G9" s="190"/>
    </row>
    <row r="10" spans="1:8" x14ac:dyDescent="0.25">
      <c r="A10" s="192"/>
      <c r="B10" s="192" t="s">
        <v>4110</v>
      </c>
      <c r="C10" s="278" t="s">
        <v>5265</v>
      </c>
      <c r="D10" s="209" t="s">
        <v>429</v>
      </c>
      <c r="E10" s="161"/>
      <c r="F10" s="187"/>
      <c r="G10" s="190">
        <f>E10*F10</f>
        <v>0</v>
      </c>
      <c r="H10" s="307" t="s">
        <v>5398</v>
      </c>
    </row>
    <row r="11" spans="1:8" x14ac:dyDescent="0.25">
      <c r="A11" s="192"/>
      <c r="B11" s="192" t="s">
        <v>4111</v>
      </c>
      <c r="C11" s="278" t="s">
        <v>5266</v>
      </c>
      <c r="D11" s="161" t="s">
        <v>429</v>
      </c>
      <c r="E11" s="161"/>
      <c r="F11" s="187"/>
      <c r="G11" s="190">
        <f>E11*F11</f>
        <v>0</v>
      </c>
      <c r="H11" s="307" t="s">
        <v>5398</v>
      </c>
    </row>
    <row r="12" spans="1:8" ht="39.6" x14ac:dyDescent="0.25">
      <c r="A12" s="192" t="s">
        <v>4112</v>
      </c>
      <c r="B12" s="192"/>
      <c r="C12" s="285" t="s">
        <v>5361</v>
      </c>
      <c r="D12" s="17"/>
      <c r="E12" s="17"/>
      <c r="F12" s="191"/>
      <c r="G12" s="190"/>
    </row>
    <row r="13" spans="1:8" x14ac:dyDescent="0.25">
      <c r="A13" s="192"/>
      <c r="B13" s="192" t="s">
        <v>4113</v>
      </c>
      <c r="C13" s="278" t="s">
        <v>5362</v>
      </c>
      <c r="D13" s="161" t="s">
        <v>429</v>
      </c>
      <c r="E13" s="161"/>
      <c r="F13" s="187"/>
      <c r="G13" s="190">
        <f>E13*F13</f>
        <v>0</v>
      </c>
      <c r="H13" s="307" t="s">
        <v>5398</v>
      </c>
    </row>
    <row r="14" spans="1:8" x14ac:dyDescent="0.25">
      <c r="A14" s="192"/>
      <c r="B14" s="192" t="s">
        <v>4114</v>
      </c>
      <c r="C14" s="278" t="s">
        <v>5266</v>
      </c>
      <c r="D14" s="161" t="s">
        <v>429</v>
      </c>
      <c r="E14" s="161"/>
      <c r="F14" s="187"/>
      <c r="G14" s="190">
        <f>E14*F14</f>
        <v>0</v>
      </c>
      <c r="H14" s="307" t="s">
        <v>5398</v>
      </c>
    </row>
    <row r="15" spans="1:8" x14ac:dyDescent="0.25">
      <c r="A15" s="192" t="s">
        <v>4115</v>
      </c>
      <c r="B15" s="192"/>
      <c r="C15" s="285" t="s">
        <v>5363</v>
      </c>
      <c r="D15" s="209" t="s">
        <v>136</v>
      </c>
      <c r="E15" s="161"/>
      <c r="F15" s="187"/>
      <c r="G15" s="190">
        <f>E15*F15</f>
        <v>0</v>
      </c>
      <c r="H15" s="307" t="s">
        <v>5398</v>
      </c>
    </row>
    <row r="16" spans="1:8" ht="26.4" x14ac:dyDescent="0.25">
      <c r="A16" s="192" t="s">
        <v>4116</v>
      </c>
      <c r="B16" s="192"/>
      <c r="C16" s="285" t="s">
        <v>5364</v>
      </c>
      <c r="D16" s="161" t="s">
        <v>2269</v>
      </c>
      <c r="E16" s="161"/>
      <c r="F16" s="187"/>
      <c r="G16" s="190">
        <f>E16*F16</f>
        <v>0</v>
      </c>
      <c r="H16" s="307" t="s">
        <v>5398</v>
      </c>
    </row>
    <row r="17" spans="1:8" ht="26.4" x14ac:dyDescent="0.25">
      <c r="A17" s="192" t="s">
        <v>4117</v>
      </c>
      <c r="B17" s="192"/>
      <c r="C17" s="285" t="s">
        <v>5365</v>
      </c>
      <c r="D17" s="161" t="s">
        <v>429</v>
      </c>
      <c r="E17" s="161"/>
      <c r="F17" s="187"/>
      <c r="G17" s="190">
        <f>E17*F17</f>
        <v>0</v>
      </c>
      <c r="H17" s="307" t="s">
        <v>5398</v>
      </c>
    </row>
    <row r="18" spans="1:8" ht="26.4" x14ac:dyDescent="0.25">
      <c r="A18" s="192" t="s">
        <v>4118</v>
      </c>
      <c r="B18" s="192"/>
      <c r="C18" s="285" t="s">
        <v>5366</v>
      </c>
      <c r="D18" s="120"/>
      <c r="E18" s="17"/>
      <c r="F18" s="191"/>
      <c r="G18" s="190"/>
      <c r="H18" s="307" t="s">
        <v>5398</v>
      </c>
    </row>
    <row r="19" spans="1:8" x14ac:dyDescent="0.25">
      <c r="A19" s="192"/>
      <c r="B19" s="192" t="s">
        <v>4122</v>
      </c>
      <c r="C19" s="278" t="s">
        <v>4119</v>
      </c>
      <c r="D19" s="161" t="s">
        <v>429</v>
      </c>
      <c r="E19" s="161"/>
      <c r="F19" s="187"/>
      <c r="G19" s="190">
        <f>E19*F19</f>
        <v>0</v>
      </c>
    </row>
    <row r="20" spans="1:8" x14ac:dyDescent="0.25">
      <c r="A20" s="192"/>
      <c r="B20" s="192" t="s">
        <v>4121</v>
      </c>
      <c r="C20" s="278" t="s">
        <v>4120</v>
      </c>
      <c r="D20" s="209" t="s">
        <v>429</v>
      </c>
      <c r="E20" s="161"/>
      <c r="F20" s="187"/>
      <c r="G20" s="190">
        <f>E20*F20</f>
        <v>0</v>
      </c>
    </row>
    <row r="21" spans="1:8" ht="26.4" x14ac:dyDescent="0.25">
      <c r="A21" s="192" t="s">
        <v>4123</v>
      </c>
      <c r="B21" s="192"/>
      <c r="C21" s="285" t="s">
        <v>5367</v>
      </c>
      <c r="D21" s="161" t="s">
        <v>429</v>
      </c>
      <c r="E21" s="161"/>
      <c r="F21" s="187"/>
      <c r="G21" s="190">
        <f>E21*F21</f>
        <v>0</v>
      </c>
      <c r="H21" s="307" t="s">
        <v>5398</v>
      </c>
    </row>
    <row r="22" spans="1:8" ht="26.4" x14ac:dyDescent="0.25">
      <c r="A22" s="192" t="s">
        <v>4124</v>
      </c>
      <c r="B22" s="192"/>
      <c r="C22" s="285" t="s">
        <v>5368</v>
      </c>
      <c r="D22" s="161" t="s">
        <v>429</v>
      </c>
      <c r="E22" s="161"/>
      <c r="F22" s="187"/>
      <c r="G22" s="190">
        <f>E22*F22</f>
        <v>0</v>
      </c>
      <c r="H22" s="307" t="s">
        <v>5398</v>
      </c>
    </row>
    <row r="23" spans="1:8" x14ac:dyDescent="0.25">
      <c r="A23" s="192" t="s">
        <v>4102</v>
      </c>
      <c r="B23" s="192"/>
      <c r="C23" s="285" t="s">
        <v>4125</v>
      </c>
      <c r="D23" s="17"/>
      <c r="E23" s="17"/>
      <c r="F23" s="191"/>
      <c r="G23" s="190"/>
    </row>
    <row r="24" spans="1:8" x14ac:dyDescent="0.25">
      <c r="A24" s="192"/>
      <c r="B24" s="111" t="s">
        <v>4126</v>
      </c>
      <c r="C24" s="278" t="s">
        <v>5369</v>
      </c>
      <c r="D24" s="161" t="s">
        <v>429</v>
      </c>
      <c r="E24" s="161"/>
      <c r="F24" s="187"/>
      <c r="G24" s="190">
        <f>E24*F24</f>
        <v>0</v>
      </c>
      <c r="H24" s="307" t="s">
        <v>5398</v>
      </c>
    </row>
    <row r="25" spans="1:8" x14ac:dyDescent="0.25">
      <c r="A25" s="192"/>
      <c r="B25" s="192" t="s">
        <v>4127</v>
      </c>
      <c r="C25" s="278" t="s">
        <v>5370</v>
      </c>
      <c r="D25" s="161" t="s">
        <v>429</v>
      </c>
      <c r="E25" s="161"/>
      <c r="F25" s="187"/>
      <c r="G25" s="190">
        <f>E25*F25</f>
        <v>0</v>
      </c>
      <c r="H25" s="307" t="s">
        <v>5398</v>
      </c>
    </row>
    <row r="26" spans="1:8" ht="26.4" x14ac:dyDescent="0.25">
      <c r="A26" s="192" t="s">
        <v>4128</v>
      </c>
      <c r="B26" s="192"/>
      <c r="C26" s="285" t="s">
        <v>5371</v>
      </c>
      <c r="D26" s="161" t="s">
        <v>429</v>
      </c>
      <c r="E26" s="161"/>
      <c r="F26" s="187"/>
      <c r="G26" s="190">
        <f>E26*F26</f>
        <v>0</v>
      </c>
      <c r="H26" s="307" t="s">
        <v>5398</v>
      </c>
    </row>
    <row r="27" spans="1:8" x14ac:dyDescent="0.25">
      <c r="A27" s="192" t="s">
        <v>4129</v>
      </c>
      <c r="B27" s="192"/>
      <c r="C27" s="285" t="s">
        <v>4130</v>
      </c>
      <c r="D27" s="17"/>
      <c r="E27" s="17"/>
      <c r="F27" s="191"/>
      <c r="G27" s="190"/>
    </row>
    <row r="28" spans="1:8" x14ac:dyDescent="0.25">
      <c r="A28" s="192"/>
      <c r="B28" s="192" t="s">
        <v>4133</v>
      </c>
      <c r="C28" s="278" t="s">
        <v>4131</v>
      </c>
      <c r="D28" s="209" t="s">
        <v>429</v>
      </c>
      <c r="E28" s="161"/>
      <c r="F28" s="187"/>
      <c r="G28" s="190">
        <f>E28*F28</f>
        <v>0</v>
      </c>
    </row>
    <row r="29" spans="1:8" x14ac:dyDescent="0.25">
      <c r="A29" s="192"/>
      <c r="B29" s="192" t="s">
        <v>4134</v>
      </c>
      <c r="C29" s="278" t="s">
        <v>4132</v>
      </c>
      <c r="D29" s="161" t="s">
        <v>429</v>
      </c>
      <c r="E29" s="161"/>
      <c r="F29" s="187"/>
      <c r="G29" s="190">
        <f>E29*F29</f>
        <v>0</v>
      </c>
    </row>
    <row r="30" spans="1:8" x14ac:dyDescent="0.25">
      <c r="A30" s="192" t="s">
        <v>4135</v>
      </c>
      <c r="B30" s="192"/>
      <c r="C30" s="285" t="s">
        <v>4136</v>
      </c>
      <c r="D30" s="17"/>
      <c r="E30" s="17"/>
      <c r="F30" s="191"/>
      <c r="G30" s="190"/>
    </row>
    <row r="31" spans="1:8" x14ac:dyDescent="0.25">
      <c r="A31" s="192"/>
      <c r="B31" s="192" t="s">
        <v>4137</v>
      </c>
      <c r="C31" s="278" t="s">
        <v>5372</v>
      </c>
      <c r="D31" s="161" t="s">
        <v>136</v>
      </c>
      <c r="E31" s="161"/>
      <c r="F31" s="187"/>
      <c r="G31" s="190">
        <f>E31*F31</f>
        <v>0</v>
      </c>
      <c r="H31" s="307" t="s">
        <v>5398</v>
      </c>
    </row>
    <row r="32" spans="1:8" x14ac:dyDescent="0.25">
      <c r="A32" s="192"/>
      <c r="B32" s="192" t="s">
        <v>4138</v>
      </c>
      <c r="C32" s="278" t="s">
        <v>5372</v>
      </c>
      <c r="D32" s="161" t="s">
        <v>429</v>
      </c>
      <c r="E32" s="161"/>
      <c r="F32" s="187"/>
      <c r="G32" s="190">
        <f>E32*F32</f>
        <v>0</v>
      </c>
      <c r="H32" s="307" t="s">
        <v>5398</v>
      </c>
    </row>
    <row r="33" spans="1:8" ht="15.6" x14ac:dyDescent="0.25">
      <c r="A33" s="192"/>
      <c r="B33" s="192" t="s">
        <v>4139</v>
      </c>
      <c r="C33" s="278" t="s">
        <v>5372</v>
      </c>
      <c r="D33" s="161" t="s">
        <v>2269</v>
      </c>
      <c r="E33" s="161"/>
      <c r="F33" s="187"/>
      <c r="G33" s="190">
        <f>E33*F33</f>
        <v>0</v>
      </c>
      <c r="H33" s="307" t="s">
        <v>5398</v>
      </c>
    </row>
    <row r="34" spans="1:8" x14ac:dyDescent="0.25">
      <c r="A34" s="192" t="s">
        <v>4140</v>
      </c>
      <c r="B34" s="192"/>
      <c r="C34" s="100" t="s">
        <v>2555</v>
      </c>
      <c r="D34" s="17"/>
      <c r="E34" s="17"/>
      <c r="F34" s="191"/>
      <c r="G34" s="190"/>
    </row>
    <row r="35" spans="1:8" x14ac:dyDescent="0.25">
      <c r="A35" s="192"/>
      <c r="B35" s="192" t="s">
        <v>4141</v>
      </c>
      <c r="C35" s="278" t="s">
        <v>5372</v>
      </c>
      <c r="D35" s="161" t="s">
        <v>136</v>
      </c>
      <c r="E35" s="161"/>
      <c r="F35" s="187"/>
      <c r="G35" s="190">
        <f>E35*F35</f>
        <v>0</v>
      </c>
      <c r="H35" s="307" t="s">
        <v>5398</v>
      </c>
    </row>
    <row r="36" spans="1:8" ht="15.6" x14ac:dyDescent="0.25">
      <c r="A36" s="192"/>
      <c r="B36" s="192" t="s">
        <v>4142</v>
      </c>
      <c r="C36" s="278" t="s">
        <v>5372</v>
      </c>
      <c r="D36" s="161" t="s">
        <v>2269</v>
      </c>
      <c r="E36" s="161"/>
      <c r="F36" s="187"/>
      <c r="G36" s="190">
        <f>E36*F36</f>
        <v>0</v>
      </c>
      <c r="H36" s="307" t="s">
        <v>5398</v>
      </c>
    </row>
    <row r="37" spans="1:8" x14ac:dyDescent="0.25">
      <c r="A37" s="192" t="s">
        <v>4143</v>
      </c>
      <c r="B37" s="192"/>
      <c r="C37" s="285" t="s">
        <v>5373</v>
      </c>
      <c r="D37" s="161" t="s">
        <v>425</v>
      </c>
      <c r="E37" s="17" t="s">
        <v>4222</v>
      </c>
      <c r="F37" s="17" t="s">
        <v>818</v>
      </c>
      <c r="G37" s="188"/>
      <c r="H37" s="307" t="s">
        <v>5398</v>
      </c>
    </row>
    <row r="38" spans="1:8" x14ac:dyDescent="0.25">
      <c r="A38" s="192"/>
      <c r="B38" s="192"/>
      <c r="C38" s="101"/>
      <c r="D38" s="120"/>
      <c r="E38" s="17"/>
      <c r="F38" s="191"/>
      <c r="G38" s="190"/>
    </row>
    <row r="39" spans="1:8" x14ac:dyDescent="0.25">
      <c r="A39" s="192"/>
      <c r="B39" s="192"/>
      <c r="C39" s="101"/>
      <c r="D39" s="120"/>
      <c r="E39" s="17"/>
      <c r="F39" s="191"/>
      <c r="G39" s="190"/>
      <c r="H39" s="323" t="s">
        <v>5421</v>
      </c>
    </row>
    <row r="40" spans="1:8" x14ac:dyDescent="0.25">
      <c r="A40" s="192"/>
      <c r="B40" s="192"/>
      <c r="C40" s="100"/>
      <c r="D40" s="17"/>
      <c r="E40" s="17"/>
      <c r="F40" s="191"/>
      <c r="G40" s="190"/>
    </row>
    <row r="41" spans="1:8" x14ac:dyDescent="0.25">
      <c r="A41" s="168" t="s">
        <v>34</v>
      </c>
      <c r="B41" s="168"/>
      <c r="C41" s="168"/>
      <c r="D41"/>
      <c r="E41" s="185"/>
      <c r="F41" s="198"/>
      <c r="G41" s="174">
        <f>SUM(G5:G40)</f>
        <v>0</v>
      </c>
    </row>
    <row r="42" spans="1:8" x14ac:dyDescent="0.25">
      <c r="D42" s="237"/>
    </row>
    <row r="1048317" spans="4:4" x14ac:dyDescent="0.25">
      <c r="D104831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02F82-664B-4B55-8A36-A4F59E4142BD}">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4144</v>
      </c>
      <c r="B1" s="40"/>
      <c r="C1" s="40"/>
      <c r="D1" s="774" t="s">
        <v>4145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4146</v>
      </c>
      <c r="B5" s="192"/>
      <c r="C5" s="100" t="s">
        <v>2556</v>
      </c>
      <c r="D5" s="17"/>
      <c r="E5" s="17"/>
      <c r="F5" s="17"/>
      <c r="G5" s="190"/>
    </row>
    <row r="6" spans="1:8" ht="26.4" x14ac:dyDescent="0.25">
      <c r="A6" s="192"/>
      <c r="B6" s="192" t="s">
        <v>4147</v>
      </c>
      <c r="C6" s="278" t="s">
        <v>5374</v>
      </c>
      <c r="D6" s="161" t="s">
        <v>33</v>
      </c>
      <c r="E6" s="17" t="s">
        <v>4220</v>
      </c>
      <c r="F6" s="17" t="s">
        <v>4221</v>
      </c>
      <c r="G6" s="188"/>
      <c r="H6" s="307" t="s">
        <v>5398</v>
      </c>
    </row>
    <row r="7" spans="1:8" x14ac:dyDescent="0.25">
      <c r="A7" s="192"/>
      <c r="B7" s="192" t="s">
        <v>4148</v>
      </c>
      <c r="C7" s="278" t="s">
        <v>2561</v>
      </c>
      <c r="D7" s="161" t="s">
        <v>33</v>
      </c>
      <c r="E7" s="17" t="s">
        <v>4220</v>
      </c>
      <c r="F7" s="17" t="s">
        <v>4221</v>
      </c>
      <c r="G7" s="188"/>
    </row>
    <row r="8" spans="1:8" x14ac:dyDescent="0.25">
      <c r="A8" s="192" t="s">
        <v>4149</v>
      </c>
      <c r="B8" s="192"/>
      <c r="C8" s="285" t="s">
        <v>2557</v>
      </c>
      <c r="D8" s="17"/>
      <c r="E8" s="17"/>
      <c r="F8" s="17"/>
      <c r="G8" s="190"/>
    </row>
    <row r="9" spans="1:8" ht="26.4" x14ac:dyDescent="0.25">
      <c r="A9" s="192"/>
      <c r="B9" s="192" t="s">
        <v>4150</v>
      </c>
      <c r="C9" s="278" t="s">
        <v>5375</v>
      </c>
      <c r="D9" s="209" t="s">
        <v>33</v>
      </c>
      <c r="E9" s="17" t="s">
        <v>4220</v>
      </c>
      <c r="F9" s="17" t="s">
        <v>4221</v>
      </c>
      <c r="G9" s="188"/>
      <c r="H9" s="307" t="s">
        <v>5398</v>
      </c>
    </row>
    <row r="10" spans="1:8" ht="26.4" x14ac:dyDescent="0.25">
      <c r="A10" s="192"/>
      <c r="B10" s="192" t="s">
        <v>4151</v>
      </c>
      <c r="C10" s="278" t="s">
        <v>2562</v>
      </c>
      <c r="D10" s="209" t="s">
        <v>33</v>
      </c>
      <c r="E10" s="17" t="s">
        <v>4220</v>
      </c>
      <c r="F10" s="17" t="s">
        <v>4221</v>
      </c>
      <c r="G10" s="188"/>
    </row>
    <row r="11" spans="1:8" ht="26.4" x14ac:dyDescent="0.25">
      <c r="A11" s="192" t="s">
        <v>4152</v>
      </c>
      <c r="B11" s="192"/>
      <c r="C11" s="285" t="s">
        <v>5376</v>
      </c>
      <c r="D11" s="161" t="s">
        <v>429</v>
      </c>
      <c r="E11" s="161"/>
      <c r="F11" s="187"/>
      <c r="G11" s="190">
        <f>E11*F11</f>
        <v>0</v>
      </c>
      <c r="H11" s="307" t="s">
        <v>5398</v>
      </c>
    </row>
    <row r="12" spans="1:8" x14ac:dyDescent="0.25">
      <c r="A12" s="192"/>
      <c r="B12" s="192"/>
      <c r="C12" s="100"/>
      <c r="D12" s="17"/>
      <c r="E12" s="17"/>
      <c r="F12" s="17"/>
      <c r="G12" s="190"/>
    </row>
    <row r="13" spans="1:8" x14ac:dyDescent="0.25">
      <c r="A13" s="192"/>
      <c r="B13" s="192"/>
      <c r="C13" s="101"/>
      <c r="D13" s="17"/>
      <c r="E13" s="17"/>
      <c r="F13" s="17"/>
      <c r="G13" s="190"/>
      <c r="H13" s="323" t="s">
        <v>5421</v>
      </c>
    </row>
    <row r="14" spans="1:8" x14ac:dyDescent="0.25">
      <c r="A14" s="192"/>
      <c r="B14" s="192"/>
      <c r="C14" s="101"/>
      <c r="D14" s="17"/>
      <c r="E14" s="17"/>
      <c r="F14" s="17"/>
      <c r="G14" s="190"/>
    </row>
    <row r="15" spans="1:8" x14ac:dyDescent="0.25">
      <c r="A15" s="168" t="s">
        <v>34</v>
      </c>
      <c r="B15" s="168"/>
      <c r="C15" s="168"/>
      <c r="D15"/>
      <c r="E15" s="185"/>
      <c r="F15" s="185"/>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29E58-DEF1-438C-B505-CBEC79BC7809}">
  <dimension ref="A1:H1048286"/>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4153</v>
      </c>
      <c r="B1" s="40"/>
      <c r="C1" s="40"/>
      <c r="D1" s="774" t="s">
        <v>4154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4155</v>
      </c>
      <c r="B5" s="192"/>
      <c r="C5" s="285" t="s">
        <v>5377</v>
      </c>
      <c r="D5" s="161" t="s">
        <v>429</v>
      </c>
      <c r="E5" s="161"/>
      <c r="F5" s="187"/>
      <c r="G5" s="190">
        <f>E5*F5</f>
        <v>0</v>
      </c>
      <c r="H5" s="307" t="s">
        <v>5398</v>
      </c>
    </row>
    <row r="6" spans="1:8" ht="26.4" x14ac:dyDescent="0.25">
      <c r="A6" s="192" t="s">
        <v>4156</v>
      </c>
      <c r="B6" s="192"/>
      <c r="C6" s="285" t="s">
        <v>5378</v>
      </c>
      <c r="D6" s="161" t="s">
        <v>429</v>
      </c>
      <c r="E6" s="161"/>
      <c r="F6" s="187"/>
      <c r="G6" s="190">
        <f>E6*F6</f>
        <v>0</v>
      </c>
      <c r="H6" s="307" t="s">
        <v>5398</v>
      </c>
    </row>
    <row r="7" spans="1:8" x14ac:dyDescent="0.25">
      <c r="A7" s="192"/>
      <c r="B7" s="192"/>
      <c r="C7" s="101"/>
      <c r="D7" s="17"/>
      <c r="E7" s="17"/>
      <c r="F7" s="191"/>
      <c r="G7" s="190"/>
    </row>
    <row r="8" spans="1:8" x14ac:dyDescent="0.25">
      <c r="A8" s="192"/>
      <c r="B8" s="192"/>
      <c r="C8" s="100"/>
      <c r="D8" s="17"/>
      <c r="E8" s="17"/>
      <c r="F8" s="191"/>
      <c r="G8" s="190"/>
      <c r="H8" s="323" t="s">
        <v>5421</v>
      </c>
    </row>
    <row r="9" spans="1:8" x14ac:dyDescent="0.25">
      <c r="A9" s="192"/>
      <c r="B9" s="192"/>
      <c r="C9" s="101"/>
      <c r="D9" s="120"/>
      <c r="E9" s="17"/>
      <c r="F9" s="191"/>
      <c r="G9" s="190"/>
    </row>
    <row r="10" spans="1:8" x14ac:dyDescent="0.25">
      <c r="A10" s="168" t="s">
        <v>34</v>
      </c>
      <c r="B10" s="168"/>
      <c r="C10" s="168"/>
      <c r="D10"/>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4C59E-0707-40EB-A40A-D10C5C052747}">
  <dimension ref="A1:J1048312"/>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4158</v>
      </c>
      <c r="B1" s="40"/>
      <c r="C1" s="40"/>
      <c r="D1" s="40"/>
      <c r="E1" s="40"/>
      <c r="F1" s="774" t="s">
        <v>4157</v>
      </c>
      <c r="G1" s="774"/>
      <c r="H1" s="774"/>
      <c r="I1" s="774"/>
    </row>
    <row r="2" spans="1:10" x14ac:dyDescent="0.25">
      <c r="A2" s="42" t="s">
        <v>0</v>
      </c>
      <c r="B2" s="42"/>
      <c r="C2" s="97"/>
      <c r="D2" s="43"/>
      <c r="E2" s="43" t="s">
        <v>1</v>
      </c>
      <c r="F2" s="43" t="s">
        <v>2</v>
      </c>
      <c r="G2" s="43" t="s">
        <v>3</v>
      </c>
      <c r="H2" s="43" t="s">
        <v>4</v>
      </c>
      <c r="I2" s="43" t="s">
        <v>5</v>
      </c>
      <c r="J2" s="306" t="s">
        <v>5399</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ht="26.4" x14ac:dyDescent="0.25">
      <c r="A5" s="192" t="s">
        <v>4159</v>
      </c>
      <c r="B5" s="192"/>
      <c r="C5" s="193"/>
      <c r="D5" s="193"/>
      <c r="E5" s="285" t="s">
        <v>5379</v>
      </c>
      <c r="F5" s="161" t="s">
        <v>429</v>
      </c>
      <c r="G5" s="161"/>
      <c r="H5" s="187"/>
      <c r="I5" s="190">
        <f>G5*H5</f>
        <v>0</v>
      </c>
    </row>
    <row r="6" spans="1:10" x14ac:dyDescent="0.25">
      <c r="A6" s="192" t="s">
        <v>4160</v>
      </c>
      <c r="B6" s="192"/>
      <c r="C6" s="193"/>
      <c r="D6" s="193"/>
      <c r="E6" s="285" t="s">
        <v>4161</v>
      </c>
      <c r="F6" s="17"/>
      <c r="G6" s="17"/>
      <c r="H6" s="17"/>
      <c r="I6" s="190"/>
    </row>
    <row r="7" spans="1:10" ht="26.4" x14ac:dyDescent="0.25">
      <c r="A7" s="192"/>
      <c r="B7" s="192" t="s">
        <v>4173</v>
      </c>
      <c r="C7" s="193"/>
      <c r="D7" s="193"/>
      <c r="E7" s="278" t="s">
        <v>4162</v>
      </c>
      <c r="F7" s="17"/>
      <c r="G7" s="17"/>
      <c r="H7" s="17"/>
      <c r="I7" s="190"/>
    </row>
    <row r="8" spans="1:10" x14ac:dyDescent="0.25">
      <c r="A8" s="192"/>
      <c r="B8" s="192"/>
      <c r="C8" s="193" t="s">
        <v>37</v>
      </c>
      <c r="D8" s="193"/>
      <c r="E8" s="278" t="s">
        <v>4163</v>
      </c>
      <c r="F8" s="209" t="s">
        <v>581</v>
      </c>
      <c r="G8" s="17" t="s">
        <v>4225</v>
      </c>
      <c r="H8" s="17" t="s">
        <v>4226</v>
      </c>
      <c r="I8" s="188"/>
    </row>
    <row r="9" spans="1:10" ht="26.4" x14ac:dyDescent="0.25">
      <c r="A9" s="192"/>
      <c r="B9" s="192"/>
      <c r="C9" s="193"/>
      <c r="D9" s="193" t="s">
        <v>36</v>
      </c>
      <c r="E9" s="278" t="s">
        <v>4164</v>
      </c>
      <c r="F9" s="209" t="s">
        <v>361</v>
      </c>
      <c r="G9" s="191">
        <f>I8</f>
        <v>0</v>
      </c>
      <c r="H9" s="195"/>
      <c r="I9" s="190">
        <f>G9*H9</f>
        <v>0</v>
      </c>
    </row>
    <row r="10" spans="1:10" x14ac:dyDescent="0.25">
      <c r="A10" s="192"/>
      <c r="B10" s="192"/>
      <c r="C10" s="193" t="s">
        <v>39</v>
      </c>
      <c r="D10" s="193"/>
      <c r="E10" s="278" t="s">
        <v>4165</v>
      </c>
      <c r="F10" s="209" t="s">
        <v>581</v>
      </c>
      <c r="G10" s="17" t="s">
        <v>4225</v>
      </c>
      <c r="H10" s="17" t="s">
        <v>4226</v>
      </c>
      <c r="I10" s="188"/>
    </row>
    <row r="11" spans="1:10" ht="26.4" x14ac:dyDescent="0.25">
      <c r="A11" s="192"/>
      <c r="B11" s="192"/>
      <c r="C11" s="193"/>
      <c r="D11" s="193" t="s">
        <v>36</v>
      </c>
      <c r="E11" s="278" t="s">
        <v>4166</v>
      </c>
      <c r="F11" s="209" t="s">
        <v>361</v>
      </c>
      <c r="G11" s="191">
        <f>I10</f>
        <v>0</v>
      </c>
      <c r="H11" s="195"/>
      <c r="I11" s="190">
        <f>G11*H11</f>
        <v>0</v>
      </c>
    </row>
    <row r="12" spans="1:10" x14ac:dyDescent="0.25">
      <c r="A12" s="192"/>
      <c r="B12" s="192"/>
      <c r="C12" s="193" t="s">
        <v>59</v>
      </c>
      <c r="D12" s="193"/>
      <c r="E12" s="278" t="s">
        <v>4167</v>
      </c>
      <c r="F12" s="209" t="s">
        <v>581</v>
      </c>
      <c r="G12" s="17" t="s">
        <v>4225</v>
      </c>
      <c r="H12" s="17" t="s">
        <v>4226</v>
      </c>
      <c r="I12" s="188"/>
    </row>
    <row r="13" spans="1:10" ht="26.4" x14ac:dyDescent="0.25">
      <c r="A13" s="192"/>
      <c r="B13" s="192"/>
      <c r="C13" s="193"/>
      <c r="D13" s="193" t="s">
        <v>36</v>
      </c>
      <c r="E13" s="278" t="s">
        <v>4168</v>
      </c>
      <c r="F13" s="209" t="s">
        <v>361</v>
      </c>
      <c r="G13" s="197">
        <f>I12</f>
        <v>0</v>
      </c>
      <c r="H13" s="195"/>
      <c r="I13" s="190">
        <f>G13*H13</f>
        <v>0</v>
      </c>
    </row>
    <row r="14" spans="1:10" x14ac:dyDescent="0.25">
      <c r="A14" s="192"/>
      <c r="B14" s="192"/>
      <c r="C14" s="193" t="s">
        <v>42</v>
      </c>
      <c r="D14" s="193"/>
      <c r="E14" s="278" t="s">
        <v>4169</v>
      </c>
      <c r="F14" s="209" t="s">
        <v>581</v>
      </c>
      <c r="G14" s="17" t="s">
        <v>4225</v>
      </c>
      <c r="H14" s="17" t="s">
        <v>4226</v>
      </c>
      <c r="I14" s="188"/>
    </row>
    <row r="15" spans="1:10" ht="26.4" x14ac:dyDescent="0.25">
      <c r="A15" s="192"/>
      <c r="B15" s="192"/>
      <c r="C15" s="193"/>
      <c r="D15" s="193" t="s">
        <v>36</v>
      </c>
      <c r="E15" s="278" t="s">
        <v>4170</v>
      </c>
      <c r="F15" s="209" t="s">
        <v>361</v>
      </c>
      <c r="G15" s="197">
        <f>I14</f>
        <v>0</v>
      </c>
      <c r="H15" s="195"/>
      <c r="I15" s="190">
        <f>G15*H15</f>
        <v>0</v>
      </c>
    </row>
    <row r="16" spans="1:10" x14ac:dyDescent="0.25">
      <c r="A16" s="192"/>
      <c r="B16" s="192" t="s">
        <v>4174</v>
      </c>
      <c r="C16" s="111"/>
      <c r="D16" s="111"/>
      <c r="E16" s="278" t="s">
        <v>4171</v>
      </c>
      <c r="F16" s="17"/>
      <c r="G16" s="17"/>
      <c r="H16" s="17"/>
      <c r="I16" s="190"/>
    </row>
    <row r="17" spans="1:10" x14ac:dyDescent="0.25">
      <c r="A17" s="192"/>
      <c r="B17" s="192"/>
      <c r="C17" s="193" t="s">
        <v>37</v>
      </c>
      <c r="D17" s="193"/>
      <c r="E17" s="278" t="s">
        <v>5380</v>
      </c>
      <c r="F17" s="209" t="s">
        <v>581</v>
      </c>
      <c r="G17" s="17" t="s">
        <v>4225</v>
      </c>
      <c r="H17" s="17" t="s">
        <v>4226</v>
      </c>
      <c r="I17" s="188"/>
      <c r="J17" s="307" t="s">
        <v>5398</v>
      </c>
    </row>
    <row r="18" spans="1:10" ht="26.4" x14ac:dyDescent="0.25">
      <c r="A18" s="192"/>
      <c r="B18" s="192"/>
      <c r="C18" s="193"/>
      <c r="D18" s="193" t="s">
        <v>36</v>
      </c>
      <c r="E18" s="278" t="s">
        <v>4172</v>
      </c>
      <c r="F18" s="209" t="s">
        <v>361</v>
      </c>
      <c r="G18" s="197">
        <f>I17</f>
        <v>0</v>
      </c>
      <c r="H18" s="195"/>
      <c r="I18" s="190">
        <f>G18*H18</f>
        <v>0</v>
      </c>
    </row>
    <row r="19" spans="1:10" x14ac:dyDescent="0.25">
      <c r="A19" s="192" t="s">
        <v>4175</v>
      </c>
      <c r="B19" s="192"/>
      <c r="C19" s="193"/>
      <c r="D19" s="193"/>
      <c r="E19" s="285" t="s">
        <v>4176</v>
      </c>
      <c r="F19" s="120"/>
      <c r="G19" s="17"/>
      <c r="H19" s="17"/>
      <c r="I19" s="190"/>
    </row>
    <row r="20" spans="1:10" x14ac:dyDescent="0.25">
      <c r="A20" s="192"/>
      <c r="B20" s="192" t="s">
        <v>4178</v>
      </c>
      <c r="C20" s="193"/>
      <c r="D20" s="193"/>
      <c r="E20" s="278" t="s">
        <v>4177</v>
      </c>
      <c r="F20" s="161" t="s">
        <v>429</v>
      </c>
      <c r="G20" s="161"/>
      <c r="H20" s="187"/>
      <c r="I20" s="190"/>
    </row>
    <row r="21" spans="1:10" ht="66" x14ac:dyDescent="0.25">
      <c r="A21" s="192" t="s">
        <v>4179</v>
      </c>
      <c r="B21" s="192"/>
      <c r="C21" s="193"/>
      <c r="D21" s="193"/>
      <c r="E21" s="301" t="s">
        <v>4180</v>
      </c>
      <c r="F21" s="17"/>
      <c r="G21" s="17"/>
      <c r="H21" s="17"/>
      <c r="I21" s="190"/>
    </row>
    <row r="22" spans="1:10" ht="26.4" x14ac:dyDescent="0.25">
      <c r="A22" s="192"/>
      <c r="B22" s="192" t="s">
        <v>4190</v>
      </c>
      <c r="C22" s="193"/>
      <c r="D22" s="193"/>
      <c r="E22" s="278" t="s">
        <v>4181</v>
      </c>
      <c r="F22" s="209" t="s">
        <v>581</v>
      </c>
      <c r="G22" s="17" t="s">
        <v>4225</v>
      </c>
      <c r="H22" s="17" t="s">
        <v>4226</v>
      </c>
      <c r="I22" s="188"/>
    </row>
    <row r="23" spans="1:10" ht="26.4" x14ac:dyDescent="0.25">
      <c r="A23" s="192"/>
      <c r="B23" s="111"/>
      <c r="C23" s="193" t="s">
        <v>37</v>
      </c>
      <c r="D23" s="193"/>
      <c r="E23" s="278" t="s">
        <v>4182</v>
      </c>
      <c r="F23" s="209" t="s">
        <v>361</v>
      </c>
      <c r="G23" s="197">
        <f>I22</f>
        <v>0</v>
      </c>
      <c r="H23" s="195"/>
      <c r="I23" s="190">
        <f>G23*H23</f>
        <v>0</v>
      </c>
    </row>
    <row r="24" spans="1:10" ht="26.4" x14ac:dyDescent="0.25">
      <c r="A24" s="192"/>
      <c r="B24" s="192" t="s">
        <v>4191</v>
      </c>
      <c r="C24" s="193"/>
      <c r="D24" s="193"/>
      <c r="E24" s="101" t="s">
        <v>4183</v>
      </c>
      <c r="F24" s="209" t="s">
        <v>581</v>
      </c>
      <c r="G24" s="17" t="s">
        <v>4225</v>
      </c>
      <c r="H24" s="17" t="s">
        <v>4226</v>
      </c>
      <c r="I24" s="188"/>
    </row>
    <row r="25" spans="1:10" ht="26.4" x14ac:dyDescent="0.25">
      <c r="A25" s="192"/>
      <c r="B25" s="192"/>
      <c r="C25" s="193" t="s">
        <v>37</v>
      </c>
      <c r="D25" s="193"/>
      <c r="E25" s="101" t="s">
        <v>4184</v>
      </c>
      <c r="F25" s="209" t="s">
        <v>361</v>
      </c>
      <c r="G25" s="197">
        <f>I24</f>
        <v>0</v>
      </c>
      <c r="H25" s="195"/>
      <c r="I25" s="190">
        <f>G25*H25</f>
        <v>0</v>
      </c>
    </row>
    <row r="26" spans="1:10" x14ac:dyDescent="0.25">
      <c r="A26" s="192"/>
      <c r="B26" s="192" t="s">
        <v>4192</v>
      </c>
      <c r="C26" s="193"/>
      <c r="D26" s="193"/>
      <c r="E26" s="101" t="s">
        <v>4185</v>
      </c>
      <c r="F26" s="209" t="s">
        <v>581</v>
      </c>
      <c r="G26" s="17" t="s">
        <v>4225</v>
      </c>
      <c r="H26" s="17" t="s">
        <v>4226</v>
      </c>
      <c r="I26" s="188"/>
    </row>
    <row r="27" spans="1:10" ht="26.4" x14ac:dyDescent="0.25">
      <c r="A27" s="192"/>
      <c r="B27" s="192"/>
      <c r="C27" s="193" t="s">
        <v>37</v>
      </c>
      <c r="D27" s="193"/>
      <c r="E27" s="101" t="s">
        <v>4186</v>
      </c>
      <c r="F27" s="209" t="s">
        <v>361</v>
      </c>
      <c r="G27" s="197">
        <f>I26</f>
        <v>0</v>
      </c>
      <c r="H27" s="195"/>
      <c r="I27" s="190">
        <f>G27*H27</f>
        <v>0</v>
      </c>
    </row>
    <row r="28" spans="1:10" x14ac:dyDescent="0.25">
      <c r="A28" s="192"/>
      <c r="B28" s="192" t="s">
        <v>4193</v>
      </c>
      <c r="C28" s="193"/>
      <c r="D28" s="193"/>
      <c r="E28" s="101" t="s">
        <v>4187</v>
      </c>
      <c r="F28" s="209" t="s">
        <v>581</v>
      </c>
      <c r="G28" s="17" t="s">
        <v>4225</v>
      </c>
      <c r="H28" s="17" t="s">
        <v>4226</v>
      </c>
      <c r="I28" s="188"/>
    </row>
    <row r="29" spans="1:10" ht="26.4" x14ac:dyDescent="0.25">
      <c r="A29" s="192"/>
      <c r="B29" s="192"/>
      <c r="C29" s="193" t="s">
        <v>37</v>
      </c>
      <c r="D29" s="193"/>
      <c r="E29" s="101" t="s">
        <v>4188</v>
      </c>
      <c r="F29" s="209" t="s">
        <v>361</v>
      </c>
      <c r="G29" s="197">
        <f>I28</f>
        <v>0</v>
      </c>
      <c r="H29" s="195"/>
      <c r="I29" s="190">
        <f>G29*H29</f>
        <v>0</v>
      </c>
    </row>
    <row r="30" spans="1:10" ht="26.4" x14ac:dyDescent="0.25">
      <c r="A30" s="192"/>
      <c r="B30" s="192" t="s">
        <v>4194</v>
      </c>
      <c r="C30" s="193"/>
      <c r="D30" s="193"/>
      <c r="E30" s="101" t="s">
        <v>5381</v>
      </c>
      <c r="F30" s="209" t="s">
        <v>581</v>
      </c>
      <c r="G30" s="17" t="s">
        <v>4225</v>
      </c>
      <c r="H30" s="17" t="s">
        <v>4226</v>
      </c>
      <c r="I30" s="188"/>
    </row>
    <row r="31" spans="1:10" ht="26.4" x14ac:dyDescent="0.25">
      <c r="A31" s="192"/>
      <c r="B31" s="192"/>
      <c r="C31" s="193" t="s">
        <v>37</v>
      </c>
      <c r="D31" s="193"/>
      <c r="E31" s="101" t="s">
        <v>4189</v>
      </c>
      <c r="F31" s="209" t="s">
        <v>361</v>
      </c>
      <c r="G31" s="197">
        <f>I30</f>
        <v>0</v>
      </c>
      <c r="H31" s="195"/>
      <c r="I31" s="190">
        <f>G31*H31</f>
        <v>0</v>
      </c>
    </row>
    <row r="32" spans="1:10" ht="39.6" x14ac:dyDescent="0.25">
      <c r="A32" s="192" t="s">
        <v>5394</v>
      </c>
      <c r="B32" s="192"/>
      <c r="C32" s="193"/>
      <c r="D32" s="193"/>
      <c r="E32" s="100" t="s">
        <v>5419</v>
      </c>
      <c r="F32" s="161" t="s">
        <v>80</v>
      </c>
      <c r="G32" s="161"/>
      <c r="H32" s="187"/>
      <c r="I32" s="190">
        <f>G32*H32</f>
        <v>0</v>
      </c>
      <c r="J32" s="41" t="s">
        <v>5420</v>
      </c>
    </row>
    <row r="33" spans="1:10" ht="79.2" x14ac:dyDescent="0.25">
      <c r="A33" s="192" t="s">
        <v>5395</v>
      </c>
      <c r="B33" s="192"/>
      <c r="C33" s="193"/>
      <c r="D33" s="193"/>
      <c r="E33" s="100" t="s">
        <v>5408</v>
      </c>
      <c r="F33" s="305" t="s">
        <v>5417</v>
      </c>
      <c r="G33" s="17"/>
      <c r="H33" s="17"/>
      <c r="I33" s="190"/>
      <c r="J33" s="307" t="s">
        <v>5398</v>
      </c>
    </row>
    <row r="34" spans="1:10" x14ac:dyDescent="0.25">
      <c r="A34" s="192"/>
      <c r="B34" s="192" t="s">
        <v>5396</v>
      </c>
      <c r="C34" s="193"/>
      <c r="D34" s="193"/>
      <c r="E34" s="101" t="s">
        <v>5397</v>
      </c>
      <c r="F34" s="17" t="s">
        <v>581</v>
      </c>
      <c r="G34" s="17" t="s">
        <v>4225</v>
      </c>
      <c r="H34" s="17" t="s">
        <v>4226</v>
      </c>
      <c r="I34" s="190"/>
    </row>
    <row r="35" spans="1:10" ht="26.4" x14ac:dyDescent="0.25">
      <c r="A35" s="192"/>
      <c r="B35" s="192"/>
      <c r="C35" s="193" t="s">
        <v>37</v>
      </c>
      <c r="D35" s="193"/>
      <c r="E35" s="101" t="s">
        <v>5418</v>
      </c>
      <c r="F35" s="209" t="s">
        <v>361</v>
      </c>
      <c r="G35" s="197">
        <f>I34</f>
        <v>0</v>
      </c>
      <c r="H35" s="195"/>
      <c r="I35" s="190">
        <f>G35*H35</f>
        <v>0</v>
      </c>
    </row>
    <row r="36" spans="1:10" x14ac:dyDescent="0.25">
      <c r="A36" s="168" t="s">
        <v>34</v>
      </c>
      <c r="B36" s="168"/>
      <c r="C36" s="168"/>
      <c r="D36" s="168"/>
      <c r="E36" s="168"/>
      <c r="F36"/>
      <c r="G36" s="185"/>
      <c r="H36" s="185"/>
      <c r="I36" s="174">
        <f>SUM(I5:I35)</f>
        <v>0</v>
      </c>
    </row>
    <row r="37" spans="1:10" x14ac:dyDescent="0.25">
      <c r="F37" s="237"/>
    </row>
    <row r="1048312" spans="6:6" x14ac:dyDescent="0.25">
      <c r="F1048312"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CEB90-9962-4D07-9277-469868F3538A}">
  <dimension ref="A1:I85"/>
  <sheetViews>
    <sheetView workbookViewId="0">
      <selection sqref="A1:D1"/>
    </sheetView>
  </sheetViews>
  <sheetFormatPr defaultRowHeight="13.2" x14ac:dyDescent="0.25"/>
  <cols>
    <col min="1" max="1" width="9.33203125" style="41" customWidth="1"/>
    <col min="2" max="3" width="3.88671875" style="41" customWidth="1"/>
    <col min="4" max="4" width="40.6640625" style="41" customWidth="1"/>
    <col min="5" max="5" width="25.5546875" style="4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775" t="s">
        <v>5407</v>
      </c>
      <c r="B1" s="776"/>
      <c r="C1" s="776"/>
      <c r="D1" s="777"/>
      <c r="E1" s="775" t="s">
        <v>2518</v>
      </c>
      <c r="F1" s="776"/>
      <c r="G1" s="776"/>
      <c r="H1" s="777"/>
    </row>
    <row r="2" spans="1:9" x14ac:dyDescent="0.25">
      <c r="A2" s="260" t="s">
        <v>0</v>
      </c>
      <c r="B2" s="260"/>
      <c r="C2" s="260"/>
      <c r="D2" s="260" t="s">
        <v>1</v>
      </c>
      <c r="E2" s="260" t="s">
        <v>2</v>
      </c>
      <c r="F2" s="260" t="s">
        <v>3</v>
      </c>
      <c r="G2" s="260" t="s">
        <v>4</v>
      </c>
      <c r="H2" s="260" t="s">
        <v>5</v>
      </c>
      <c r="I2" s="306" t="s">
        <v>5399</v>
      </c>
    </row>
    <row r="3" spans="1:9" x14ac:dyDescent="0.25">
      <c r="A3" s="261"/>
      <c r="B3" s="261"/>
      <c r="C3" s="261"/>
      <c r="D3" s="261"/>
      <c r="E3" s="267"/>
      <c r="F3" s="267"/>
      <c r="G3" s="267"/>
      <c r="H3" s="270"/>
    </row>
    <row r="4" spans="1:9" x14ac:dyDescent="0.25">
      <c r="A4" s="261"/>
      <c r="B4" s="261"/>
      <c r="C4" s="261"/>
      <c r="D4" s="261"/>
      <c r="E4" s="267"/>
      <c r="F4" s="267"/>
      <c r="G4" s="267"/>
      <c r="H4" s="270"/>
    </row>
    <row r="5" spans="1:9" x14ac:dyDescent="0.25">
      <c r="A5" s="48" t="s">
        <v>81</v>
      </c>
      <c r="B5" s="44"/>
      <c r="C5" s="44"/>
      <c r="D5" s="150" t="s">
        <v>82</v>
      </c>
      <c r="E5" s="6"/>
      <c r="F5" s="6"/>
      <c r="G5" s="6"/>
      <c r="H5" s="89"/>
    </row>
    <row r="6" spans="1:9" x14ac:dyDescent="0.25">
      <c r="A6" s="44"/>
      <c r="B6" s="53" t="s">
        <v>37</v>
      </c>
      <c r="C6" s="53"/>
      <c r="D6" s="64" t="s">
        <v>2519</v>
      </c>
      <c r="E6" s="209" t="s">
        <v>581</v>
      </c>
      <c r="F6" s="6" t="s">
        <v>4225</v>
      </c>
      <c r="G6" s="6" t="s">
        <v>4226</v>
      </c>
      <c r="H6" s="52"/>
    </row>
    <row r="7" spans="1:9" ht="26.4" x14ac:dyDescent="0.25">
      <c r="A7" s="48" t="s">
        <v>83</v>
      </c>
      <c r="B7" s="46"/>
      <c r="C7" s="46"/>
      <c r="D7" s="150" t="s">
        <v>84</v>
      </c>
      <c r="E7" s="6"/>
      <c r="F7" s="6"/>
      <c r="G7" s="6"/>
      <c r="H7" s="89"/>
    </row>
    <row r="8" spans="1:9" ht="26.4" x14ac:dyDescent="0.25">
      <c r="A8" s="44"/>
      <c r="B8" s="53" t="s">
        <v>37</v>
      </c>
      <c r="C8" s="53"/>
      <c r="D8" s="64" t="s">
        <v>2520</v>
      </c>
      <c r="E8" s="209" t="s">
        <v>581</v>
      </c>
      <c r="F8" s="6" t="s">
        <v>4225</v>
      </c>
      <c r="G8" s="6" t="s">
        <v>4226</v>
      </c>
      <c r="H8" s="52"/>
    </row>
    <row r="9" spans="1:9" ht="26.4" x14ac:dyDescent="0.25">
      <c r="A9" s="44"/>
      <c r="B9" s="53" t="s">
        <v>39</v>
      </c>
      <c r="C9" s="53"/>
      <c r="D9" s="64" t="s">
        <v>2521</v>
      </c>
      <c r="E9" s="53" t="s">
        <v>361</v>
      </c>
      <c r="F9" s="95">
        <f>H8</f>
        <v>0</v>
      </c>
      <c r="G9" s="196"/>
      <c r="H9" s="89">
        <f>F9*G9</f>
        <v>0</v>
      </c>
    </row>
    <row r="10" spans="1:9" x14ac:dyDescent="0.25">
      <c r="A10" s="48" t="s">
        <v>85</v>
      </c>
      <c r="B10" s="46"/>
      <c r="C10" s="46"/>
      <c r="D10" s="150" t="s">
        <v>86</v>
      </c>
      <c r="E10" s="6"/>
      <c r="F10" s="6"/>
      <c r="G10" s="6"/>
      <c r="H10" s="89"/>
    </row>
    <row r="11" spans="1:9" ht="39.6" x14ac:dyDescent="0.25">
      <c r="A11" s="44"/>
      <c r="B11" s="53" t="s">
        <v>37</v>
      </c>
      <c r="C11" s="46"/>
      <c r="D11" s="64" t="s">
        <v>2522</v>
      </c>
      <c r="E11" s="6"/>
      <c r="F11" s="6"/>
      <c r="G11" s="6"/>
      <c r="H11" s="89"/>
    </row>
    <row r="12" spans="1:9" ht="52.8" x14ac:dyDescent="0.25">
      <c r="A12" s="44"/>
      <c r="B12" s="46"/>
      <c r="C12" s="53" t="s">
        <v>36</v>
      </c>
      <c r="D12" s="64" t="s">
        <v>2526</v>
      </c>
      <c r="E12" s="161" t="s">
        <v>429</v>
      </c>
      <c r="F12" s="46"/>
      <c r="G12" s="46"/>
      <c r="H12" s="89">
        <f>F12*G12</f>
        <v>0</v>
      </c>
    </row>
    <row r="13" spans="1:9" ht="52.8" x14ac:dyDescent="0.25">
      <c r="A13" s="44"/>
      <c r="B13" s="46"/>
      <c r="C13" s="53" t="s">
        <v>35</v>
      </c>
      <c r="D13" s="64" t="s">
        <v>2527</v>
      </c>
      <c r="E13" s="161" t="s">
        <v>429</v>
      </c>
      <c r="F13" s="46"/>
      <c r="G13" s="46"/>
      <c r="H13" s="89">
        <f>F13*G13</f>
        <v>0</v>
      </c>
    </row>
    <row r="14" spans="1:9" ht="52.8" x14ac:dyDescent="0.25">
      <c r="A14" s="44"/>
      <c r="B14" s="46"/>
      <c r="C14" s="53" t="s">
        <v>49</v>
      </c>
      <c r="D14" s="64" t="s">
        <v>2528</v>
      </c>
      <c r="E14" s="161" t="s">
        <v>429</v>
      </c>
      <c r="F14" s="46"/>
      <c r="G14" s="46"/>
      <c r="H14" s="89">
        <f>F14*G14</f>
        <v>0</v>
      </c>
    </row>
    <row r="15" spans="1:9" ht="39.6" x14ac:dyDescent="0.25">
      <c r="A15" s="44"/>
      <c r="B15" s="46"/>
      <c r="C15" s="53" t="s">
        <v>2523</v>
      </c>
      <c r="D15" s="64" t="s">
        <v>2525</v>
      </c>
      <c r="E15" s="161" t="s">
        <v>429</v>
      </c>
      <c r="F15" s="46"/>
      <c r="G15" s="46"/>
      <c r="H15" s="89">
        <f>F15*G15</f>
        <v>0</v>
      </c>
    </row>
    <row r="16" spans="1:9" x14ac:dyDescent="0.25">
      <c r="A16" s="44"/>
      <c r="B16" s="53" t="s">
        <v>39</v>
      </c>
      <c r="C16" s="46"/>
      <c r="D16" s="64" t="s">
        <v>2524</v>
      </c>
      <c r="E16" s="53" t="s">
        <v>80</v>
      </c>
      <c r="F16" s="46"/>
      <c r="G16" s="46"/>
      <c r="H16" s="89">
        <f>F16*G16</f>
        <v>0</v>
      </c>
    </row>
    <row r="17" spans="1:8" ht="26.4" x14ac:dyDescent="0.25">
      <c r="A17" s="48" t="s">
        <v>87</v>
      </c>
      <c r="B17" s="46"/>
      <c r="C17" s="46"/>
      <c r="D17" s="150" t="s">
        <v>88</v>
      </c>
      <c r="E17" s="6"/>
      <c r="F17" s="6"/>
      <c r="G17" s="6"/>
      <c r="H17" s="89"/>
    </row>
    <row r="18" spans="1:8" ht="52.8" x14ac:dyDescent="0.25">
      <c r="A18" s="44"/>
      <c r="B18" s="53" t="s">
        <v>37</v>
      </c>
      <c r="C18" s="44"/>
      <c r="D18" s="64" t="s">
        <v>2531</v>
      </c>
      <c r="E18" s="53" t="s">
        <v>80</v>
      </c>
      <c r="F18" s="46"/>
      <c r="G18" s="46"/>
      <c r="H18" s="89">
        <f>F18*G18</f>
        <v>0</v>
      </c>
    </row>
    <row r="19" spans="1:8" ht="19.2" customHeight="1" x14ac:dyDescent="0.25">
      <c r="A19" s="44"/>
      <c r="B19" s="53" t="s">
        <v>39</v>
      </c>
      <c r="C19" s="44"/>
      <c r="D19" s="64" t="s">
        <v>2529</v>
      </c>
      <c r="E19" s="53" t="s">
        <v>95</v>
      </c>
      <c r="F19" s="46"/>
      <c r="G19" s="46"/>
      <c r="H19" s="89">
        <f>F19*G19</f>
        <v>0</v>
      </c>
    </row>
    <row r="20" spans="1:8" ht="20.399999999999999" customHeight="1" x14ac:dyDescent="0.25">
      <c r="A20" s="44"/>
      <c r="B20" s="53" t="s">
        <v>59</v>
      </c>
      <c r="C20" s="44"/>
      <c r="D20" s="64" t="s">
        <v>2530</v>
      </c>
      <c r="E20" s="53" t="s">
        <v>95</v>
      </c>
      <c r="F20" s="46"/>
      <c r="G20" s="46"/>
      <c r="H20" s="89">
        <f>F20*G20</f>
        <v>0</v>
      </c>
    </row>
    <row r="21" spans="1:8" ht="26.4" x14ac:dyDescent="0.25">
      <c r="A21" s="48" t="s">
        <v>89</v>
      </c>
      <c r="B21" s="44"/>
      <c r="C21" s="44"/>
      <c r="D21" s="150" t="s">
        <v>90</v>
      </c>
      <c r="E21" s="6"/>
      <c r="F21" s="6"/>
      <c r="G21" s="6"/>
      <c r="H21" s="89"/>
    </row>
    <row r="22" spans="1:8" ht="66" x14ac:dyDescent="0.25">
      <c r="A22" s="262"/>
      <c r="B22" s="53" t="s">
        <v>37</v>
      </c>
      <c r="C22" s="262"/>
      <c r="D22" s="64" t="s">
        <v>2534</v>
      </c>
      <c r="E22" s="51" t="s">
        <v>425</v>
      </c>
      <c r="F22" s="6" t="s">
        <v>4222</v>
      </c>
      <c r="G22" s="6" t="s">
        <v>818</v>
      </c>
      <c r="H22" s="151"/>
    </row>
    <row r="23" spans="1:8" ht="26.4" x14ac:dyDescent="0.25">
      <c r="A23" s="262"/>
      <c r="B23" s="53" t="s">
        <v>39</v>
      </c>
      <c r="C23" s="262"/>
      <c r="D23" s="64" t="s">
        <v>2532</v>
      </c>
      <c r="E23" s="53" t="s">
        <v>361</v>
      </c>
      <c r="F23" s="95">
        <f>H22</f>
        <v>0</v>
      </c>
      <c r="G23" s="196"/>
      <c r="H23" s="89">
        <f>F23*G23</f>
        <v>0</v>
      </c>
    </row>
    <row r="24" spans="1:8" ht="39.6" x14ac:dyDescent="0.25">
      <c r="A24" s="262"/>
      <c r="B24" s="53" t="s">
        <v>59</v>
      </c>
      <c r="C24" s="262"/>
      <c r="D24" s="64" t="s">
        <v>2535</v>
      </c>
      <c r="E24" s="161" t="s">
        <v>33</v>
      </c>
      <c r="F24" s="6" t="s">
        <v>4220</v>
      </c>
      <c r="G24" s="6" t="s">
        <v>4221</v>
      </c>
      <c r="H24" s="151"/>
    </row>
    <row r="25" spans="1:8" ht="39.6" x14ac:dyDescent="0.25">
      <c r="A25" s="262"/>
      <c r="B25" s="53" t="s">
        <v>42</v>
      </c>
      <c r="C25" s="262"/>
      <c r="D25" s="64" t="s">
        <v>2533</v>
      </c>
      <c r="E25" s="53" t="s">
        <v>33</v>
      </c>
      <c r="F25" s="6" t="s">
        <v>4220</v>
      </c>
      <c r="G25" s="6" t="s">
        <v>4221</v>
      </c>
      <c r="H25" s="151"/>
    </row>
    <row r="26" spans="1:8" ht="26.4" x14ac:dyDescent="0.25">
      <c r="A26" s="263" t="s">
        <v>91</v>
      </c>
      <c r="B26" s="262"/>
      <c r="C26" s="262"/>
      <c r="D26" s="150" t="s">
        <v>92</v>
      </c>
      <c r="E26" s="154"/>
      <c r="F26" s="154"/>
      <c r="G26" s="154"/>
      <c r="H26" s="155"/>
    </row>
    <row r="27" spans="1:8" x14ac:dyDescent="0.25">
      <c r="A27" s="262"/>
      <c r="B27" s="53" t="s">
        <v>37</v>
      </c>
      <c r="C27" s="262"/>
      <c r="D27" s="264" t="s">
        <v>2536</v>
      </c>
      <c r="E27" s="154"/>
      <c r="F27" s="154"/>
      <c r="G27" s="154"/>
      <c r="H27" s="155"/>
    </row>
    <row r="28" spans="1:8" x14ac:dyDescent="0.25">
      <c r="A28" s="262"/>
      <c r="B28" s="53"/>
      <c r="C28" s="53" t="s">
        <v>36</v>
      </c>
      <c r="D28" s="264" t="s">
        <v>2537</v>
      </c>
      <c r="E28" s="208" t="s">
        <v>425</v>
      </c>
      <c r="F28" s="6" t="s">
        <v>4222</v>
      </c>
      <c r="G28" s="6" t="s">
        <v>818</v>
      </c>
      <c r="H28" s="151"/>
    </row>
    <row r="29" spans="1:8" x14ac:dyDescent="0.25">
      <c r="A29" s="262"/>
      <c r="B29" s="53"/>
      <c r="C29" s="53" t="s">
        <v>35</v>
      </c>
      <c r="D29" s="264" t="s">
        <v>2538</v>
      </c>
      <c r="E29" s="208" t="s">
        <v>425</v>
      </c>
      <c r="F29" s="6" t="s">
        <v>4222</v>
      </c>
      <c r="G29" s="6" t="s">
        <v>818</v>
      </c>
      <c r="H29" s="151"/>
    </row>
    <row r="30" spans="1:8" x14ac:dyDescent="0.25">
      <c r="A30" s="262"/>
      <c r="B30" s="53"/>
      <c r="C30" s="53" t="s">
        <v>49</v>
      </c>
      <c r="D30" s="264" t="s">
        <v>2539</v>
      </c>
      <c r="E30" s="208" t="s">
        <v>425</v>
      </c>
      <c r="F30" s="6" t="s">
        <v>4222</v>
      </c>
      <c r="G30" s="6" t="s">
        <v>818</v>
      </c>
      <c r="H30" s="151"/>
    </row>
    <row r="31" spans="1:8" ht="26.4" x14ac:dyDescent="0.25">
      <c r="A31" s="262"/>
      <c r="B31" s="53"/>
      <c r="C31" s="53" t="s">
        <v>2523</v>
      </c>
      <c r="D31" s="265" t="s">
        <v>2540</v>
      </c>
      <c r="E31" s="53" t="s">
        <v>361</v>
      </c>
      <c r="F31" s="138">
        <f>H28+H29+H30</f>
        <v>0</v>
      </c>
      <c r="G31" s="196"/>
      <c r="H31" s="89">
        <f>F31*G31</f>
        <v>0</v>
      </c>
    </row>
    <row r="32" spans="1:8" x14ac:dyDescent="0.25">
      <c r="A32" s="262"/>
      <c r="B32" s="53" t="s">
        <v>39</v>
      </c>
      <c r="C32" s="262"/>
      <c r="D32" s="264" t="s">
        <v>2541</v>
      </c>
      <c r="E32" s="203"/>
      <c r="F32" s="154"/>
      <c r="G32" s="154"/>
      <c r="H32" s="155"/>
    </row>
    <row r="33" spans="1:8" x14ac:dyDescent="0.25">
      <c r="A33" s="262"/>
      <c r="B33" s="53"/>
      <c r="C33" s="53" t="s">
        <v>36</v>
      </c>
      <c r="D33" s="86" t="s">
        <v>2542</v>
      </c>
      <c r="E33" s="225" t="s">
        <v>581</v>
      </c>
      <c r="F33" s="154" t="s">
        <v>4225</v>
      </c>
      <c r="G33" s="154" t="s">
        <v>4226</v>
      </c>
      <c r="H33" s="151"/>
    </row>
    <row r="34" spans="1:8" x14ac:dyDescent="0.25">
      <c r="A34" s="262"/>
      <c r="B34" s="53"/>
      <c r="C34" s="53" t="s">
        <v>35</v>
      </c>
      <c r="D34" s="86" t="s">
        <v>2543</v>
      </c>
      <c r="E34" s="225" t="s">
        <v>95</v>
      </c>
      <c r="F34" s="152"/>
      <c r="G34" s="152"/>
      <c r="H34" s="155">
        <f>F34*G34</f>
        <v>0</v>
      </c>
    </row>
    <row r="35" spans="1:8" x14ac:dyDescent="0.25">
      <c r="A35" s="262"/>
      <c r="B35" s="53" t="s">
        <v>59</v>
      </c>
      <c r="C35" s="262"/>
      <c r="D35" s="264" t="s">
        <v>4429</v>
      </c>
      <c r="E35" s="225" t="s">
        <v>425</v>
      </c>
      <c r="F35" s="6" t="s">
        <v>4222</v>
      </c>
      <c r="G35" s="6" t="s">
        <v>818</v>
      </c>
      <c r="H35" s="151"/>
    </row>
    <row r="36" spans="1:8" x14ac:dyDescent="0.25">
      <c r="A36" s="262"/>
      <c r="B36" s="53" t="s">
        <v>42</v>
      </c>
      <c r="C36" s="262"/>
      <c r="D36" s="264" t="s">
        <v>2544</v>
      </c>
      <c r="E36" s="225" t="s">
        <v>33</v>
      </c>
      <c r="F36" s="6" t="s">
        <v>4220</v>
      </c>
      <c r="G36" s="6" t="s">
        <v>4221</v>
      </c>
      <c r="H36" s="151"/>
    </row>
    <row r="37" spans="1:8" x14ac:dyDescent="0.25">
      <c r="A37" s="262" t="s">
        <v>5454</v>
      </c>
      <c r="B37" s="262"/>
      <c r="C37" s="262"/>
      <c r="D37" s="326" t="s">
        <v>5455</v>
      </c>
      <c r="E37" s="154"/>
      <c r="F37" s="154"/>
      <c r="G37" s="154"/>
      <c r="H37" s="155"/>
    </row>
    <row r="38" spans="1:8" x14ac:dyDescent="0.25">
      <c r="A38" s="263" t="s">
        <v>5456</v>
      </c>
      <c r="B38" s="262"/>
      <c r="C38" s="262"/>
      <c r="D38" s="327" t="s">
        <v>5457</v>
      </c>
      <c r="E38" s="154"/>
      <c r="F38" s="154"/>
      <c r="G38" s="154"/>
      <c r="H38" s="155"/>
    </row>
    <row r="39" spans="1:8" x14ac:dyDescent="0.25">
      <c r="A39" s="262"/>
      <c r="B39" s="263" t="s">
        <v>37</v>
      </c>
      <c r="C39" s="262"/>
      <c r="D39" s="12" t="s">
        <v>5458</v>
      </c>
      <c r="E39" s="154"/>
      <c r="F39" s="154"/>
      <c r="G39" s="154"/>
      <c r="H39" s="155"/>
    </row>
    <row r="40" spans="1:8" x14ac:dyDescent="0.25">
      <c r="A40" s="262"/>
      <c r="B40" s="262"/>
      <c r="C40" s="263" t="s">
        <v>36</v>
      </c>
      <c r="D40" s="34" t="s">
        <v>5459</v>
      </c>
      <c r="E40" s="161" t="s">
        <v>33</v>
      </c>
      <c r="F40" s="6" t="s">
        <v>4220</v>
      </c>
      <c r="G40" s="6" t="s">
        <v>4221</v>
      </c>
      <c r="H40" s="151"/>
    </row>
    <row r="41" spans="1:8" x14ac:dyDescent="0.25">
      <c r="A41" s="262"/>
      <c r="B41" s="262"/>
      <c r="C41" s="263" t="s">
        <v>35</v>
      </c>
      <c r="D41" s="34" t="s">
        <v>5460</v>
      </c>
      <c r="E41" s="161" t="s">
        <v>33</v>
      </c>
      <c r="F41" s="6" t="s">
        <v>4220</v>
      </c>
      <c r="G41" s="6" t="s">
        <v>4221</v>
      </c>
      <c r="H41" s="151"/>
    </row>
    <row r="42" spans="1:8" x14ac:dyDescent="0.25">
      <c r="A42" s="262"/>
      <c r="B42" s="262"/>
      <c r="C42" s="263" t="s">
        <v>49</v>
      </c>
      <c r="D42" s="34" t="s">
        <v>5461</v>
      </c>
      <c r="E42" s="161" t="s">
        <v>33</v>
      </c>
      <c r="F42" s="6" t="s">
        <v>4220</v>
      </c>
      <c r="G42" s="6" t="s">
        <v>4221</v>
      </c>
      <c r="H42" s="151"/>
    </row>
    <row r="43" spans="1:8" x14ac:dyDescent="0.25">
      <c r="A43" s="262"/>
      <c r="B43" s="262"/>
      <c r="C43" s="263" t="s">
        <v>2523</v>
      </c>
      <c r="D43" s="34" t="s">
        <v>5462</v>
      </c>
      <c r="E43" s="161" t="s">
        <v>33</v>
      </c>
      <c r="F43" s="6" t="s">
        <v>4220</v>
      </c>
      <c r="G43" s="6" t="s">
        <v>4221</v>
      </c>
      <c r="H43" s="151"/>
    </row>
    <row r="44" spans="1:8" x14ac:dyDescent="0.25">
      <c r="A44" s="262"/>
      <c r="B44" s="263" t="s">
        <v>39</v>
      </c>
      <c r="C44" s="262"/>
      <c r="D44" s="12" t="s">
        <v>5463</v>
      </c>
      <c r="E44" s="6"/>
      <c r="F44" s="6"/>
      <c r="G44" s="6"/>
      <c r="H44" s="155"/>
    </row>
    <row r="45" spans="1:8" x14ac:dyDescent="0.25">
      <c r="A45" s="262"/>
      <c r="B45" s="262"/>
      <c r="C45" s="263" t="s">
        <v>36</v>
      </c>
      <c r="D45" s="34" t="s">
        <v>5464</v>
      </c>
      <c r="E45" s="161" t="s">
        <v>33</v>
      </c>
      <c r="F45" s="6" t="s">
        <v>4220</v>
      </c>
      <c r="G45" s="6" t="s">
        <v>4221</v>
      </c>
      <c r="H45" s="151"/>
    </row>
    <row r="46" spans="1:8" x14ac:dyDescent="0.25">
      <c r="A46" s="262"/>
      <c r="B46" s="262"/>
      <c r="C46" s="263" t="s">
        <v>35</v>
      </c>
      <c r="D46" s="34" t="s">
        <v>5465</v>
      </c>
      <c r="E46" s="161" t="s">
        <v>33</v>
      </c>
      <c r="F46" s="6" t="s">
        <v>4220</v>
      </c>
      <c r="G46" s="6" t="s">
        <v>4221</v>
      </c>
      <c r="H46" s="151"/>
    </row>
    <row r="47" spans="1:8" x14ac:dyDescent="0.25">
      <c r="A47" s="262"/>
      <c r="B47" s="262"/>
      <c r="C47" s="263" t="s">
        <v>49</v>
      </c>
      <c r="D47" s="34" t="s">
        <v>5466</v>
      </c>
      <c r="E47" s="161" t="s">
        <v>33</v>
      </c>
      <c r="F47" s="6" t="s">
        <v>4220</v>
      </c>
      <c r="G47" s="6" t="s">
        <v>4221</v>
      </c>
      <c r="H47" s="151"/>
    </row>
    <row r="48" spans="1:8" x14ac:dyDescent="0.25">
      <c r="A48" s="262"/>
      <c r="B48" s="262"/>
      <c r="C48" s="263" t="s">
        <v>2523</v>
      </c>
      <c r="D48" s="34" t="s">
        <v>5467</v>
      </c>
      <c r="E48" s="161" t="s">
        <v>33</v>
      </c>
      <c r="F48" s="6" t="s">
        <v>4220</v>
      </c>
      <c r="G48" s="6" t="s">
        <v>4221</v>
      </c>
      <c r="H48" s="151"/>
    </row>
    <row r="49" spans="1:9" ht="26.4" x14ac:dyDescent="0.25">
      <c r="A49" s="263" t="s">
        <v>5468</v>
      </c>
      <c r="B49" s="262"/>
      <c r="C49" s="262"/>
      <c r="D49" s="328" t="s">
        <v>5469</v>
      </c>
      <c r="E49" s="6"/>
      <c r="F49" s="6"/>
      <c r="G49" s="6"/>
      <c r="H49" s="155"/>
    </row>
    <row r="50" spans="1:9" x14ac:dyDescent="0.25">
      <c r="A50" s="262"/>
      <c r="B50" s="263" t="s">
        <v>37</v>
      </c>
      <c r="C50" s="262"/>
      <c r="D50" s="12" t="s">
        <v>5470</v>
      </c>
      <c r="E50" s="161" t="s">
        <v>33</v>
      </c>
      <c r="F50" s="6" t="s">
        <v>4220</v>
      </c>
      <c r="G50" s="6" t="s">
        <v>4221</v>
      </c>
      <c r="H50" s="151"/>
    </row>
    <row r="51" spans="1:9" ht="25.5" customHeight="1" x14ac:dyDescent="0.25">
      <c r="A51" s="262"/>
      <c r="B51" s="263" t="s">
        <v>39</v>
      </c>
      <c r="C51" s="262"/>
      <c r="D51" s="329" t="s">
        <v>5471</v>
      </c>
      <c r="E51" s="161" t="s">
        <v>33</v>
      </c>
      <c r="F51" s="6" t="s">
        <v>4220</v>
      </c>
      <c r="G51" s="6" t="s">
        <v>4221</v>
      </c>
      <c r="H51" s="151"/>
    </row>
    <row r="52" spans="1:9" ht="39.6" x14ac:dyDescent="0.25">
      <c r="A52" s="262"/>
      <c r="B52" s="263" t="s">
        <v>59</v>
      </c>
      <c r="C52" s="262"/>
      <c r="D52" s="329" t="s">
        <v>5472</v>
      </c>
      <c r="E52" s="161" t="s">
        <v>33</v>
      </c>
      <c r="F52" s="6" t="s">
        <v>4220</v>
      </c>
      <c r="G52" s="6" t="s">
        <v>4221</v>
      </c>
      <c r="H52" s="151"/>
    </row>
    <row r="53" spans="1:9" x14ac:dyDescent="0.25">
      <c r="A53" s="263" t="s">
        <v>5473</v>
      </c>
      <c r="B53" s="262"/>
      <c r="C53" s="262"/>
      <c r="D53" s="327" t="s">
        <v>5474</v>
      </c>
      <c r="E53" s="154"/>
      <c r="F53" s="154"/>
      <c r="G53" s="154"/>
      <c r="H53" s="155"/>
    </row>
    <row r="54" spans="1:9" x14ac:dyDescent="0.25">
      <c r="A54" s="262"/>
      <c r="B54" s="263" t="s">
        <v>37</v>
      </c>
      <c r="C54" s="262"/>
      <c r="D54" s="12" t="s">
        <v>5475</v>
      </c>
      <c r="E54" s="161" t="s">
        <v>33</v>
      </c>
      <c r="F54" s="6" t="s">
        <v>4220</v>
      </c>
      <c r="G54" s="6" t="s">
        <v>4221</v>
      </c>
      <c r="H54" s="151"/>
    </row>
    <row r="55" spans="1:9" x14ac:dyDescent="0.25">
      <c r="A55" s="262"/>
      <c r="B55" s="263" t="s">
        <v>39</v>
      </c>
      <c r="C55" s="262"/>
      <c r="D55" s="12" t="s">
        <v>5476</v>
      </c>
      <c r="E55" s="161" t="s">
        <v>33</v>
      </c>
      <c r="F55" s="6" t="s">
        <v>4220</v>
      </c>
      <c r="G55" s="6" t="s">
        <v>4221</v>
      </c>
      <c r="H55" s="151"/>
    </row>
    <row r="56" spans="1:9" x14ac:dyDescent="0.25">
      <c r="A56" s="262"/>
      <c r="B56" s="263" t="s">
        <v>59</v>
      </c>
      <c r="C56" s="262"/>
      <c r="D56" s="12" t="s">
        <v>5477</v>
      </c>
      <c r="E56" s="161" t="s">
        <v>33</v>
      </c>
      <c r="F56" s="6" t="s">
        <v>4220</v>
      </c>
      <c r="G56" s="6" t="s">
        <v>4221</v>
      </c>
      <c r="H56" s="151"/>
    </row>
    <row r="57" spans="1:9" ht="26.4" x14ac:dyDescent="0.25">
      <c r="A57" s="262"/>
      <c r="B57" s="263" t="s">
        <v>42</v>
      </c>
      <c r="C57" s="262"/>
      <c r="D57" s="329" t="s">
        <v>5478</v>
      </c>
      <c r="E57" s="161" t="s">
        <v>33</v>
      </c>
      <c r="F57" s="6" t="s">
        <v>4220</v>
      </c>
      <c r="G57" s="6" t="s">
        <v>4221</v>
      </c>
      <c r="H57" s="151"/>
    </row>
    <row r="58" spans="1:9" x14ac:dyDescent="0.25">
      <c r="A58" s="263" t="s">
        <v>5479</v>
      </c>
      <c r="B58" s="262"/>
      <c r="C58" s="262"/>
      <c r="D58" s="327" t="s">
        <v>5480</v>
      </c>
      <c r="E58" s="154"/>
      <c r="F58" s="154"/>
      <c r="G58" s="154"/>
      <c r="H58" s="155"/>
    </row>
    <row r="59" spans="1:9" x14ac:dyDescent="0.25">
      <c r="A59" s="262"/>
      <c r="B59" s="263" t="s">
        <v>37</v>
      </c>
      <c r="C59" s="262"/>
      <c r="D59" s="12" t="s">
        <v>5481</v>
      </c>
      <c r="E59" s="154"/>
      <c r="F59" s="154"/>
      <c r="G59" s="154"/>
      <c r="H59" s="155"/>
    </row>
    <row r="60" spans="1:9" x14ac:dyDescent="0.25">
      <c r="A60" s="262"/>
      <c r="B60" s="262"/>
      <c r="C60" s="263" t="s">
        <v>36</v>
      </c>
      <c r="D60" s="34" t="s">
        <v>5482</v>
      </c>
      <c r="E60" s="335" t="s">
        <v>5486</v>
      </c>
      <c r="F60" s="331"/>
      <c r="G60" s="331"/>
      <c r="H60" s="332"/>
      <c r="I60" s="334" t="s">
        <v>5490</v>
      </c>
    </row>
    <row r="61" spans="1:9" x14ac:dyDescent="0.25">
      <c r="A61" s="262"/>
      <c r="B61" s="262"/>
      <c r="C61" s="263" t="s">
        <v>35</v>
      </c>
      <c r="D61" s="34" t="s">
        <v>5483</v>
      </c>
      <c r="E61" s="333" t="s">
        <v>5486</v>
      </c>
      <c r="F61" s="331"/>
      <c r="G61" s="331"/>
      <c r="H61" s="332"/>
    </row>
    <row r="62" spans="1:9" x14ac:dyDescent="0.25">
      <c r="A62" s="262"/>
      <c r="B62" s="262"/>
      <c r="C62" s="263" t="s">
        <v>49</v>
      </c>
      <c r="D62" s="34" t="s">
        <v>5484</v>
      </c>
      <c r="E62" s="330" t="s">
        <v>5486</v>
      </c>
      <c r="F62" s="331"/>
      <c r="G62" s="331"/>
      <c r="H62" s="332"/>
    </row>
    <row r="63" spans="1:9" x14ac:dyDescent="0.25">
      <c r="A63" s="262"/>
      <c r="B63" s="262"/>
      <c r="C63" s="263" t="s">
        <v>2523</v>
      </c>
      <c r="D63" s="34" t="s">
        <v>5485</v>
      </c>
      <c r="E63" s="335" t="s">
        <v>5486</v>
      </c>
      <c r="F63" s="331"/>
      <c r="G63" s="331"/>
      <c r="H63" s="332"/>
    </row>
    <row r="64" spans="1:9" x14ac:dyDescent="0.25">
      <c r="A64" s="262"/>
      <c r="B64" s="263" t="s">
        <v>39</v>
      </c>
      <c r="C64" s="263" t="s">
        <v>36</v>
      </c>
      <c r="D64" s="34" t="s">
        <v>5487</v>
      </c>
      <c r="E64" s="51" t="s">
        <v>425</v>
      </c>
      <c r="F64" s="6" t="s">
        <v>4222</v>
      </c>
      <c r="G64" s="6" t="s">
        <v>818</v>
      </c>
      <c r="H64" s="151"/>
    </row>
    <row r="65" spans="1:8" ht="26.4" x14ac:dyDescent="0.25">
      <c r="A65" s="262"/>
      <c r="B65" s="262"/>
      <c r="C65" s="263" t="s">
        <v>35</v>
      </c>
      <c r="D65" s="34" t="s">
        <v>5488</v>
      </c>
      <c r="E65" s="53" t="s">
        <v>361</v>
      </c>
      <c r="F65" s="95">
        <f>H64</f>
        <v>0</v>
      </c>
      <c r="G65" s="196"/>
      <c r="H65" s="89">
        <f>F65*G65</f>
        <v>0</v>
      </c>
    </row>
    <row r="66" spans="1:8" x14ac:dyDescent="0.25">
      <c r="A66" s="263" t="s">
        <v>5489</v>
      </c>
      <c r="B66" s="262"/>
      <c r="C66" s="262"/>
      <c r="D66" s="327" t="s">
        <v>5491</v>
      </c>
      <c r="E66" s="154"/>
      <c r="F66" s="154"/>
      <c r="G66" s="154"/>
      <c r="H66" s="155"/>
    </row>
    <row r="67" spans="1:8" x14ac:dyDescent="0.25">
      <c r="A67" s="262"/>
      <c r="B67" s="263" t="s">
        <v>37</v>
      </c>
      <c r="C67" s="262"/>
      <c r="D67" s="34" t="s">
        <v>5492</v>
      </c>
      <c r="E67" s="161" t="s">
        <v>33</v>
      </c>
      <c r="F67" s="6" t="s">
        <v>4220</v>
      </c>
      <c r="G67" s="6" t="s">
        <v>4221</v>
      </c>
      <c r="H67" s="151"/>
    </row>
    <row r="68" spans="1:8" x14ac:dyDescent="0.25">
      <c r="A68" s="262"/>
      <c r="B68" s="263" t="s">
        <v>39</v>
      </c>
      <c r="C68" s="262"/>
      <c r="D68" s="12" t="s">
        <v>5493</v>
      </c>
      <c r="E68" s="161" t="s">
        <v>33</v>
      </c>
      <c r="F68" s="6" t="s">
        <v>4220</v>
      </c>
      <c r="G68" s="6" t="s">
        <v>4221</v>
      </c>
      <c r="H68" s="151"/>
    </row>
    <row r="69" spans="1:8" x14ac:dyDescent="0.25">
      <c r="A69" s="262"/>
      <c r="B69" s="263" t="s">
        <v>59</v>
      </c>
      <c r="C69" s="262"/>
      <c r="D69" s="12" t="s">
        <v>5494</v>
      </c>
      <c r="E69" s="161" t="s">
        <v>33</v>
      </c>
      <c r="F69" s="6" t="s">
        <v>4220</v>
      </c>
      <c r="G69" s="6" t="s">
        <v>4221</v>
      </c>
      <c r="H69" s="151"/>
    </row>
    <row r="70" spans="1:8" x14ac:dyDescent="0.25">
      <c r="A70" s="262"/>
      <c r="B70" s="263" t="s">
        <v>42</v>
      </c>
      <c r="C70" s="262"/>
      <c r="D70" s="12" t="s">
        <v>5495</v>
      </c>
      <c r="E70" s="161" t="s">
        <v>33</v>
      </c>
      <c r="F70" s="6" t="s">
        <v>4220</v>
      </c>
      <c r="G70" s="6" t="s">
        <v>4221</v>
      </c>
      <c r="H70" s="151"/>
    </row>
    <row r="71" spans="1:8" x14ac:dyDescent="0.25">
      <c r="A71" s="262"/>
      <c r="B71" s="263" t="s">
        <v>43</v>
      </c>
      <c r="C71" s="262"/>
      <c r="D71" s="12" t="s">
        <v>5496</v>
      </c>
      <c r="E71" s="161" t="s">
        <v>33</v>
      </c>
      <c r="F71" s="6" t="s">
        <v>4220</v>
      </c>
      <c r="G71" s="6" t="s">
        <v>4221</v>
      </c>
      <c r="H71" s="151"/>
    </row>
    <row r="72" spans="1:8" x14ac:dyDescent="0.25">
      <c r="A72" s="263" t="s">
        <v>5497</v>
      </c>
      <c r="B72" s="262"/>
      <c r="C72" s="262"/>
      <c r="D72" s="327" t="s">
        <v>5498</v>
      </c>
      <c r="E72" s="161" t="s">
        <v>33</v>
      </c>
      <c r="F72" s="6" t="s">
        <v>4220</v>
      </c>
      <c r="G72" s="6" t="s">
        <v>4221</v>
      </c>
      <c r="H72" s="151"/>
    </row>
    <row r="73" spans="1:8" ht="26.4" x14ac:dyDescent="0.25">
      <c r="A73" s="263" t="s">
        <v>5499</v>
      </c>
      <c r="B73" s="262"/>
      <c r="C73" s="262"/>
      <c r="D73" s="328" t="s">
        <v>5500</v>
      </c>
      <c r="E73" s="154"/>
      <c r="F73" s="154"/>
      <c r="G73" s="154"/>
      <c r="H73" s="155"/>
    </row>
    <row r="74" spans="1:8" x14ac:dyDescent="0.25">
      <c r="A74" s="262"/>
      <c r="B74" s="263" t="s">
        <v>37</v>
      </c>
      <c r="C74" s="263" t="s">
        <v>36</v>
      </c>
      <c r="D74" s="34" t="s">
        <v>5501</v>
      </c>
      <c r="E74" s="225" t="s">
        <v>581</v>
      </c>
      <c r="F74" s="154" t="s">
        <v>4225</v>
      </c>
      <c r="G74" s="154" t="s">
        <v>4226</v>
      </c>
      <c r="H74" s="151"/>
    </row>
    <row r="75" spans="1:8" ht="26.4" x14ac:dyDescent="0.25">
      <c r="A75" s="262"/>
      <c r="B75" s="262"/>
      <c r="C75" s="263" t="s">
        <v>35</v>
      </c>
      <c r="D75" s="34" t="s">
        <v>5502</v>
      </c>
      <c r="E75" s="53" t="s">
        <v>361</v>
      </c>
      <c r="F75" s="95">
        <f>H74</f>
        <v>0</v>
      </c>
      <c r="G75" s="196"/>
      <c r="H75" s="89">
        <f>F75*G75</f>
        <v>0</v>
      </c>
    </row>
    <row r="76" spans="1:8" x14ac:dyDescent="0.25">
      <c r="A76" s="262"/>
      <c r="B76" s="263" t="s">
        <v>39</v>
      </c>
      <c r="C76" s="263" t="s">
        <v>36</v>
      </c>
      <c r="D76" s="34" t="s">
        <v>5503</v>
      </c>
      <c r="E76" s="225" t="s">
        <v>581</v>
      </c>
      <c r="F76" s="154" t="s">
        <v>4225</v>
      </c>
      <c r="G76" s="154" t="s">
        <v>4226</v>
      </c>
      <c r="H76" s="151"/>
    </row>
    <row r="77" spans="1:8" ht="26.4" x14ac:dyDescent="0.25">
      <c r="A77" s="262"/>
      <c r="B77" s="262"/>
      <c r="C77" s="263" t="s">
        <v>35</v>
      </c>
      <c r="D77" s="34" t="s">
        <v>5504</v>
      </c>
      <c r="E77" s="53" t="s">
        <v>361</v>
      </c>
      <c r="F77" s="95">
        <f>H76</f>
        <v>0</v>
      </c>
      <c r="G77" s="196"/>
      <c r="H77" s="89">
        <f>F77*G77</f>
        <v>0</v>
      </c>
    </row>
    <row r="78" spans="1:8" x14ac:dyDescent="0.25">
      <c r="A78" s="263" t="s">
        <v>5505</v>
      </c>
      <c r="B78" s="262"/>
      <c r="C78" s="262"/>
      <c r="D78" s="327" t="s">
        <v>5506</v>
      </c>
      <c r="E78" s="161" t="s">
        <v>33</v>
      </c>
      <c r="F78" s="6" t="s">
        <v>4220</v>
      </c>
      <c r="G78" s="6" t="s">
        <v>4221</v>
      </c>
      <c r="H78" s="151"/>
    </row>
    <row r="79" spans="1:8" x14ac:dyDescent="0.25">
      <c r="A79" s="263" t="s">
        <v>5507</v>
      </c>
      <c r="B79" s="262"/>
      <c r="C79" s="262"/>
      <c r="D79" s="327" t="s">
        <v>5508</v>
      </c>
      <c r="E79" s="161" t="s">
        <v>33</v>
      </c>
      <c r="F79" s="6" t="s">
        <v>4220</v>
      </c>
      <c r="G79" s="6" t="s">
        <v>4221</v>
      </c>
      <c r="H79" s="151"/>
    </row>
    <row r="80" spans="1:8" x14ac:dyDescent="0.25">
      <c r="A80" s="263" t="s">
        <v>5509</v>
      </c>
      <c r="B80" s="262"/>
      <c r="C80" s="262"/>
      <c r="D80" s="327" t="s">
        <v>5510</v>
      </c>
      <c r="E80" s="154"/>
      <c r="F80" s="154"/>
      <c r="G80" s="154"/>
      <c r="H80" s="155"/>
    </row>
    <row r="81" spans="1:9" ht="52.8" x14ac:dyDescent="0.25">
      <c r="A81" s="262"/>
      <c r="B81" s="263" t="s">
        <v>37</v>
      </c>
      <c r="C81" s="262"/>
      <c r="D81" s="329" t="s">
        <v>5511</v>
      </c>
      <c r="E81" s="51" t="s">
        <v>425</v>
      </c>
      <c r="F81" s="6" t="s">
        <v>4222</v>
      </c>
      <c r="G81" s="6" t="s">
        <v>818</v>
      </c>
      <c r="H81" s="151"/>
      <c r="I81" s="264" t="s">
        <v>5519</v>
      </c>
    </row>
    <row r="82" spans="1:9" ht="26.4" x14ac:dyDescent="0.25">
      <c r="A82" s="262"/>
      <c r="B82" s="263" t="s">
        <v>39</v>
      </c>
      <c r="C82" s="262"/>
      <c r="D82" s="329" t="s">
        <v>5512</v>
      </c>
      <c r="E82" s="53" t="s">
        <v>361</v>
      </c>
      <c r="F82" s="95">
        <f>H81</f>
        <v>0</v>
      </c>
      <c r="G82" s="196"/>
      <c r="H82" s="89">
        <f>F82*G82</f>
        <v>0</v>
      </c>
      <c r="I82" s="264" t="s">
        <v>5520</v>
      </c>
    </row>
    <row r="83" spans="1:9" ht="39.6" x14ac:dyDescent="0.25">
      <c r="A83" s="262"/>
      <c r="B83" s="263" t="s">
        <v>59</v>
      </c>
      <c r="C83" s="262"/>
      <c r="D83" s="329" t="s">
        <v>5513</v>
      </c>
      <c r="E83" s="161" t="s">
        <v>33</v>
      </c>
      <c r="F83" s="6" t="s">
        <v>4220</v>
      </c>
      <c r="G83" s="6" t="s">
        <v>4221</v>
      </c>
      <c r="H83" s="151"/>
      <c r="I83" s="264" t="s">
        <v>5517</v>
      </c>
    </row>
    <row r="84" spans="1:9" ht="39.6" x14ac:dyDescent="0.25">
      <c r="A84" s="262"/>
      <c r="B84" s="263" t="s">
        <v>42</v>
      </c>
      <c r="C84" s="262"/>
      <c r="D84" s="329" t="s">
        <v>5514</v>
      </c>
      <c r="E84" s="161" t="s">
        <v>33</v>
      </c>
      <c r="F84" s="6" t="s">
        <v>4220</v>
      </c>
      <c r="G84" s="6" t="s">
        <v>4221</v>
      </c>
      <c r="H84" s="151"/>
      <c r="I84" s="264" t="s">
        <v>5518</v>
      </c>
    </row>
    <row r="85" spans="1:9" x14ac:dyDescent="0.25">
      <c r="A85" s="77" t="s">
        <v>34</v>
      </c>
      <c r="B85" s="266"/>
      <c r="C85" s="266"/>
      <c r="D85" s="168"/>
      <c r="E85" s="268"/>
      <c r="F85" s="269"/>
      <c r="G85" s="269"/>
      <c r="H85" s="271">
        <f>SUM(H5:H84)</f>
        <v>0</v>
      </c>
    </row>
  </sheetData>
  <mergeCells count="2">
    <mergeCell ref="A1:D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C6933-E8AE-4729-862B-903CFDF3D490}">
  <sheetPr>
    <tabColor theme="9" tint="0.79998168889431442"/>
  </sheetPr>
  <dimension ref="A1:I127"/>
  <sheetViews>
    <sheetView workbookViewId="0">
      <selection activeCell="C138" sqref="C138"/>
    </sheetView>
  </sheetViews>
  <sheetFormatPr defaultColWidth="9.109375" defaultRowHeight="13.2" x14ac:dyDescent="0.25"/>
  <cols>
    <col min="1" max="1" width="9.109375" style="12"/>
    <col min="2" max="2" width="72.44140625" style="12" customWidth="1"/>
    <col min="3" max="3" width="21.5546875" style="12" customWidth="1"/>
    <col min="4" max="4" width="20.6640625" style="12" customWidth="1"/>
    <col min="5" max="16384" width="9.109375" style="12"/>
  </cols>
  <sheetData>
    <row r="1" spans="1:4" x14ac:dyDescent="0.25">
      <c r="A1" s="768" t="s">
        <v>6847</v>
      </c>
      <c r="B1" s="768"/>
    </row>
    <row r="2" spans="1:4" ht="12.75" customHeight="1" x14ac:dyDescent="0.25">
      <c r="B2" s="19"/>
    </row>
    <row r="3" spans="1:4" ht="12.75" hidden="1" customHeight="1" x14ac:dyDescent="0.25">
      <c r="A3" s="770" t="s">
        <v>4206</v>
      </c>
      <c r="B3" s="770"/>
    </row>
    <row r="4" spans="1:4" ht="12.75" hidden="1" customHeight="1" x14ac:dyDescent="0.25">
      <c r="A4" s="18" t="s">
        <v>96</v>
      </c>
      <c r="B4" s="37" t="s">
        <v>38</v>
      </c>
      <c r="C4" s="599">
        <f>'C1.2 (2)'!H96</f>
        <v>0</v>
      </c>
    </row>
    <row r="5" spans="1:4" hidden="1" x14ac:dyDescent="0.25">
      <c r="A5" s="18" t="s">
        <v>200</v>
      </c>
      <c r="B5" s="37" t="s">
        <v>201</v>
      </c>
      <c r="C5" s="599">
        <f>'C1.3 (2)'!H20</f>
        <v>0</v>
      </c>
    </row>
    <row r="6" spans="1:4" hidden="1" x14ac:dyDescent="0.25">
      <c r="A6" s="18" t="s">
        <v>210</v>
      </c>
      <c r="B6" s="37" t="s">
        <v>211</v>
      </c>
      <c r="C6" s="599">
        <f>'C1.4 (2)'!G107</f>
        <v>0</v>
      </c>
    </row>
    <row r="7" spans="1:4" hidden="1" x14ac:dyDescent="0.25">
      <c r="A7" s="18" t="s">
        <v>389</v>
      </c>
      <c r="B7" s="37" t="s">
        <v>390</v>
      </c>
      <c r="C7" s="599">
        <v>0</v>
      </c>
    </row>
    <row r="8" spans="1:4" hidden="1" x14ac:dyDescent="0.25">
      <c r="A8" s="18" t="s">
        <v>477</v>
      </c>
      <c r="B8" s="37" t="s">
        <v>7</v>
      </c>
      <c r="C8" s="599">
        <f>'C1.6 (2)'!G41</f>
        <v>0</v>
      </c>
    </row>
    <row r="9" spans="1:4" hidden="1" x14ac:dyDescent="0.25">
      <c r="A9" s="18" t="s">
        <v>531</v>
      </c>
      <c r="B9" s="37" t="s">
        <v>532</v>
      </c>
      <c r="C9" s="600">
        <f>'C1.7 (2)'!H20</f>
        <v>0</v>
      </c>
      <c r="D9" s="602">
        <f>SUM(C4:C9)</f>
        <v>0</v>
      </c>
    </row>
    <row r="10" spans="1:4" hidden="1" x14ac:dyDescent="0.25">
      <c r="A10" s="18"/>
      <c r="B10" s="37"/>
      <c r="C10" s="599"/>
    </row>
    <row r="11" spans="1:4" hidden="1" x14ac:dyDescent="0.25">
      <c r="A11" s="768" t="s">
        <v>4205</v>
      </c>
      <c r="B11" s="768"/>
      <c r="C11" s="599"/>
    </row>
    <row r="12" spans="1:4" hidden="1" x14ac:dyDescent="0.25">
      <c r="A12" s="18" t="s">
        <v>550</v>
      </c>
      <c r="B12" s="37" t="s">
        <v>551</v>
      </c>
      <c r="C12" s="599">
        <f>'C2.1 (2)'!H152</f>
        <v>0</v>
      </c>
    </row>
    <row r="13" spans="1:4" hidden="1" x14ac:dyDescent="0.25">
      <c r="A13" s="18" t="s">
        <v>707</v>
      </c>
      <c r="B13" s="37" t="s">
        <v>708</v>
      </c>
      <c r="C13" s="599">
        <f>'C2.2 (2)'!H74</f>
        <v>0</v>
      </c>
    </row>
    <row r="14" spans="1:4" hidden="1" x14ac:dyDescent="0.25">
      <c r="A14" s="18" t="s">
        <v>766</v>
      </c>
      <c r="B14" s="37" t="s">
        <v>767</v>
      </c>
      <c r="C14" s="599">
        <f>'C2.3 (2)'!H226</f>
        <v>0</v>
      </c>
    </row>
    <row r="15" spans="1:4" hidden="1" x14ac:dyDescent="0.25">
      <c r="A15" s="18" t="s">
        <v>928</v>
      </c>
      <c r="B15" s="37" t="s">
        <v>929</v>
      </c>
      <c r="C15" s="600">
        <f>'C2.4 (2)'!H26</f>
        <v>0</v>
      </c>
      <c r="D15" s="602">
        <f>SUM(C12:C15)</f>
        <v>0</v>
      </c>
    </row>
    <row r="16" spans="1:4" hidden="1" x14ac:dyDescent="0.25">
      <c r="A16" s="18"/>
      <c r="B16" s="37"/>
      <c r="C16" s="599"/>
    </row>
    <row r="17" spans="1:4" hidden="1" x14ac:dyDescent="0.25">
      <c r="A17" s="768" t="s">
        <v>4207</v>
      </c>
      <c r="B17" s="768"/>
      <c r="C17" s="599"/>
    </row>
    <row r="18" spans="1:4" hidden="1" x14ac:dyDescent="0.25">
      <c r="A18" s="18" t="s">
        <v>949</v>
      </c>
      <c r="B18" s="37" t="s">
        <v>8</v>
      </c>
      <c r="C18" s="599">
        <f>'C3.1 (2)'!H96</f>
        <v>0</v>
      </c>
    </row>
    <row r="19" spans="1:4" hidden="1" x14ac:dyDescent="0.25">
      <c r="A19" s="18" t="s">
        <v>1050</v>
      </c>
      <c r="B19" s="37" t="s">
        <v>1051</v>
      </c>
      <c r="C19" s="599">
        <f>'C3.2 (2)'!I137</f>
        <v>0</v>
      </c>
    </row>
    <row r="20" spans="1:4" ht="39.6" hidden="1" x14ac:dyDescent="0.25">
      <c r="A20" s="18" t="s">
        <v>1156</v>
      </c>
      <c r="B20" s="37" t="s">
        <v>1157</v>
      </c>
      <c r="C20" s="600">
        <f>'C3.3 (2)'!H84</f>
        <v>0</v>
      </c>
      <c r="D20" s="602">
        <f>SUM(C18:C20)</f>
        <v>0</v>
      </c>
    </row>
    <row r="21" spans="1:4" hidden="1" x14ac:dyDescent="0.25">
      <c r="A21" s="18"/>
      <c r="B21" s="37"/>
      <c r="C21" s="599"/>
    </row>
    <row r="22" spans="1:4" hidden="1" x14ac:dyDescent="0.25">
      <c r="A22" s="768" t="s">
        <v>4208</v>
      </c>
      <c r="B22" s="768"/>
      <c r="C22" s="599"/>
    </row>
    <row r="23" spans="1:4" hidden="1" x14ac:dyDescent="0.25">
      <c r="A23" s="18" t="s">
        <v>1212</v>
      </c>
      <c r="B23" s="37" t="s">
        <v>22</v>
      </c>
      <c r="C23" s="599">
        <f>'C4.1 (2)'!H88</f>
        <v>0</v>
      </c>
    </row>
    <row r="24" spans="1:4" hidden="1" x14ac:dyDescent="0.25">
      <c r="A24" s="18" t="s">
        <v>1336</v>
      </c>
      <c r="B24" s="37" t="s">
        <v>1337</v>
      </c>
      <c r="C24" s="599">
        <f>'C4.2 (2)'!H70</f>
        <v>0</v>
      </c>
    </row>
    <row r="25" spans="1:4" hidden="1" x14ac:dyDescent="0.25">
      <c r="A25" s="18" t="s">
        <v>1418</v>
      </c>
      <c r="B25" s="37" t="s">
        <v>1419</v>
      </c>
      <c r="C25" s="599">
        <f>'C4.3 (2)'!I118</f>
        <v>0</v>
      </c>
    </row>
    <row r="26" spans="1:4" hidden="1" x14ac:dyDescent="0.25">
      <c r="A26" s="18" t="s">
        <v>1550</v>
      </c>
      <c r="B26" s="37" t="s">
        <v>1551</v>
      </c>
      <c r="C26" s="599">
        <f>'C4.4 (2)'!H80</f>
        <v>0</v>
      </c>
    </row>
    <row r="27" spans="1:4" hidden="1" x14ac:dyDescent="0.25">
      <c r="A27" s="18" t="s">
        <v>1612</v>
      </c>
      <c r="B27" s="37" t="s">
        <v>1613</v>
      </c>
      <c r="C27" s="600"/>
      <c r="D27" s="602">
        <f>SUM(C23:C27)</f>
        <v>0</v>
      </c>
    </row>
    <row r="28" spans="1:4" hidden="1" x14ac:dyDescent="0.25">
      <c r="A28" s="18"/>
      <c r="B28" s="37"/>
      <c r="C28" s="599"/>
    </row>
    <row r="29" spans="1:4" x14ac:dyDescent="0.25">
      <c r="A29" s="768" t="s">
        <v>4209</v>
      </c>
      <c r="B29" s="768"/>
      <c r="C29" s="599"/>
    </row>
    <row r="30" spans="1:4" hidden="1" x14ac:dyDescent="0.25">
      <c r="A30" s="18" t="s">
        <v>1614</v>
      </c>
      <c r="B30" s="37" t="s">
        <v>1615</v>
      </c>
      <c r="C30" s="599">
        <f>'C5.1 (2)'!I95</f>
        <v>0</v>
      </c>
    </row>
    <row r="31" spans="1:4" hidden="1" x14ac:dyDescent="0.25">
      <c r="A31" s="18" t="s">
        <v>1704</v>
      </c>
      <c r="B31" s="37" t="s">
        <v>1705</v>
      </c>
      <c r="C31" s="599">
        <f>'C5.2 (2)'!H51</f>
        <v>0</v>
      </c>
    </row>
    <row r="32" spans="1:4" x14ac:dyDescent="0.25">
      <c r="A32" s="18" t="s">
        <v>1753</v>
      </c>
      <c r="B32" s="37" t="s">
        <v>1754</v>
      </c>
      <c r="C32" s="600">
        <f>'C5.3 (A2)'!H14</f>
        <v>0</v>
      </c>
      <c r="D32" s="602">
        <f>SUM(C30:C34)</f>
        <v>0</v>
      </c>
    </row>
    <row r="33" spans="1:9" hidden="1" x14ac:dyDescent="0.25">
      <c r="A33" s="18" t="s">
        <v>1815</v>
      </c>
      <c r="B33" s="37" t="s">
        <v>1816</v>
      </c>
      <c r="C33" s="599">
        <f>'C5.4 (2)'!H51</f>
        <v>0</v>
      </c>
    </row>
    <row r="34" spans="1:9" hidden="1" x14ac:dyDescent="0.25">
      <c r="A34" s="18" t="s">
        <v>1866</v>
      </c>
      <c r="B34" s="37" t="s">
        <v>1867</v>
      </c>
      <c r="C34" s="600">
        <f>'C5.5 (2)'!I202</f>
        <v>0</v>
      </c>
      <c r="I34" s="12" t="s">
        <v>5439</v>
      </c>
    </row>
    <row r="35" spans="1:9" x14ac:dyDescent="0.25">
      <c r="A35" s="18"/>
      <c r="B35" s="37"/>
      <c r="C35" s="599"/>
    </row>
    <row r="36" spans="1:9" hidden="1" x14ac:dyDescent="0.25">
      <c r="A36" s="768" t="s">
        <v>4210</v>
      </c>
      <c r="B36" s="768"/>
      <c r="C36" s="599"/>
    </row>
    <row r="37" spans="1:9" hidden="1" x14ac:dyDescent="0.25">
      <c r="A37" s="18" t="s">
        <v>1971</v>
      </c>
      <c r="B37" s="37" t="s">
        <v>1972</v>
      </c>
      <c r="C37" s="599">
        <f>'C6.1 (2)'!H52</f>
        <v>0</v>
      </c>
    </row>
    <row r="38" spans="1:9" hidden="1" x14ac:dyDescent="0.25">
      <c r="A38" s="18" t="s">
        <v>2021</v>
      </c>
      <c r="B38" s="37" t="s">
        <v>2022</v>
      </c>
      <c r="C38" s="600">
        <f>'C6.2 (2)'!G16</f>
        <v>0</v>
      </c>
      <c r="D38" s="602">
        <f>SUM(C37:C38)</f>
        <v>0</v>
      </c>
    </row>
    <row r="39" spans="1:9" hidden="1" x14ac:dyDescent="0.25">
      <c r="A39" s="18"/>
      <c r="B39" s="37"/>
      <c r="C39" s="599"/>
    </row>
    <row r="40" spans="1:9" hidden="1" x14ac:dyDescent="0.25">
      <c r="A40" s="768" t="s">
        <v>4211</v>
      </c>
      <c r="B40" s="768"/>
      <c r="C40" s="599"/>
    </row>
    <row r="41" spans="1:9" hidden="1" x14ac:dyDescent="0.25">
      <c r="A41" s="18" t="s">
        <v>2036</v>
      </c>
      <c r="B41" s="37" t="s">
        <v>2037</v>
      </c>
      <c r="C41" s="599">
        <f>'C7.1 (2)'!G16</f>
        <v>0</v>
      </c>
    </row>
    <row r="42" spans="1:9" ht="26.4" hidden="1" x14ac:dyDescent="0.25">
      <c r="A42" s="18" t="s">
        <v>2054</v>
      </c>
      <c r="B42" s="37" t="s">
        <v>2055</v>
      </c>
      <c r="C42" s="599">
        <f>'C7.2 (2)'!H38</f>
        <v>0</v>
      </c>
    </row>
    <row r="43" spans="1:9" hidden="1" x14ac:dyDescent="0.25">
      <c r="A43" s="18" t="s">
        <v>2073</v>
      </c>
      <c r="B43" s="37" t="s">
        <v>2074</v>
      </c>
      <c r="C43" s="599">
        <f>'C7.3 (2)'!G48</f>
        <v>0</v>
      </c>
    </row>
    <row r="44" spans="1:9" hidden="1" x14ac:dyDescent="0.25">
      <c r="A44" s="18" t="s">
        <v>2130</v>
      </c>
      <c r="B44" s="37" t="s">
        <v>2131</v>
      </c>
      <c r="C44" s="599">
        <f>'C7.4 (2)'!G8</f>
        <v>0</v>
      </c>
    </row>
    <row r="45" spans="1:9" hidden="1" x14ac:dyDescent="0.25">
      <c r="A45" s="18" t="s">
        <v>2137</v>
      </c>
      <c r="B45" s="37" t="s">
        <v>2135</v>
      </c>
      <c r="C45" s="599">
        <f>'C7.5 (2)'!G9</f>
        <v>0</v>
      </c>
    </row>
    <row r="46" spans="1:9" hidden="1" x14ac:dyDescent="0.25">
      <c r="A46" s="18" t="s">
        <v>2138</v>
      </c>
      <c r="B46" s="37" t="s">
        <v>2139</v>
      </c>
      <c r="C46" s="600">
        <f>'C7.6 (2)'!G9</f>
        <v>0</v>
      </c>
      <c r="D46" s="602">
        <f>SUM(C41:C46)</f>
        <v>0</v>
      </c>
    </row>
    <row r="47" spans="1:9" hidden="1" x14ac:dyDescent="0.25">
      <c r="A47" s="18"/>
      <c r="B47" s="37"/>
      <c r="C47" s="599"/>
    </row>
    <row r="48" spans="1:9" x14ac:dyDescent="0.25">
      <c r="A48" s="768" t="s">
        <v>4212</v>
      </c>
      <c r="B48" s="768"/>
      <c r="C48" s="599"/>
    </row>
    <row r="49" spans="1:4" hidden="1" x14ac:dyDescent="0.25">
      <c r="A49" s="18" t="s">
        <v>2141</v>
      </c>
      <c r="B49" s="37" t="s">
        <v>27</v>
      </c>
      <c r="C49" s="599">
        <v>0</v>
      </c>
    </row>
    <row r="50" spans="1:4" hidden="1" x14ac:dyDescent="0.25">
      <c r="A50" s="18" t="s">
        <v>2158</v>
      </c>
      <c r="B50" s="37" t="s">
        <v>2159</v>
      </c>
      <c r="C50" s="599">
        <f>'C8.2 (2)'!H22</f>
        <v>0</v>
      </c>
    </row>
    <row r="51" spans="1:4" hidden="1" x14ac:dyDescent="0.25">
      <c r="A51" s="18" t="s">
        <v>2173</v>
      </c>
      <c r="B51" s="37" t="s">
        <v>2174</v>
      </c>
      <c r="C51" s="599">
        <f>'C8.3 (2)'!G12</f>
        <v>0</v>
      </c>
    </row>
    <row r="52" spans="1:4" hidden="1" x14ac:dyDescent="0.25">
      <c r="A52" s="18" t="s">
        <v>2180</v>
      </c>
      <c r="B52" s="37" t="s">
        <v>2181</v>
      </c>
      <c r="C52" s="599">
        <f>'C8.4 (2)'!H16</f>
        <v>0</v>
      </c>
    </row>
    <row r="53" spans="1:4" x14ac:dyDescent="0.25">
      <c r="A53" s="18" t="s">
        <v>2187</v>
      </c>
      <c r="B53" s="37" t="s">
        <v>2188</v>
      </c>
      <c r="C53" s="599">
        <f>'C8.5 (A2)'!H15</f>
        <v>0</v>
      </c>
    </row>
    <row r="54" spans="1:4" x14ac:dyDescent="0.25">
      <c r="A54" s="18" t="s">
        <v>2203</v>
      </c>
      <c r="B54" s="37" t="s">
        <v>2204</v>
      </c>
      <c r="C54" s="599">
        <f>'C8.6 (A2)'!G10</f>
        <v>0</v>
      </c>
    </row>
    <row r="55" spans="1:4" hidden="1" x14ac:dyDescent="0.25">
      <c r="A55" s="18" t="s">
        <v>2209</v>
      </c>
      <c r="B55" s="37" t="s">
        <v>2210</v>
      </c>
      <c r="C55" s="599">
        <f>'C8.7 (2)'!G14</f>
        <v>0</v>
      </c>
    </row>
    <row r="56" spans="1:4" x14ac:dyDescent="0.25">
      <c r="A56" s="18" t="s">
        <v>2221</v>
      </c>
      <c r="B56" s="37" t="s">
        <v>2222</v>
      </c>
      <c r="C56" s="600">
        <f>'C8.8 (A2)'!H50</f>
        <v>0</v>
      </c>
      <c r="D56" s="602">
        <f>SUM(C49:C57)</f>
        <v>0</v>
      </c>
    </row>
    <row r="57" spans="1:4" hidden="1" x14ac:dyDescent="0.25">
      <c r="A57" s="18" t="s">
        <v>2253</v>
      </c>
      <c r="B57" s="37" t="s">
        <v>2254</v>
      </c>
      <c r="C57" s="600">
        <f>'C8.9 (2)'!G20</f>
        <v>0</v>
      </c>
    </row>
    <row r="58" spans="1:4" x14ac:dyDescent="0.25">
      <c r="A58" s="18"/>
      <c r="B58" s="37"/>
      <c r="C58" s="599"/>
    </row>
    <row r="59" spans="1:4" hidden="1" x14ac:dyDescent="0.25">
      <c r="A59" s="768" t="s">
        <v>2281</v>
      </c>
      <c r="B59" s="768"/>
      <c r="C59" s="599"/>
    </row>
    <row r="60" spans="1:4" hidden="1" x14ac:dyDescent="0.25">
      <c r="A60" s="18" t="s">
        <v>2280</v>
      </c>
      <c r="B60" s="37" t="s">
        <v>2281</v>
      </c>
      <c r="C60" s="600">
        <f>'C9.1 (2)'!H104</f>
        <v>0</v>
      </c>
      <c r="D60" s="602">
        <f>SUM(C60)</f>
        <v>0</v>
      </c>
    </row>
    <row r="61" spans="1:4" hidden="1" x14ac:dyDescent="0.25">
      <c r="A61" s="18"/>
      <c r="B61" s="37"/>
      <c r="C61" s="599"/>
    </row>
    <row r="62" spans="1:4" x14ac:dyDescent="0.25">
      <c r="A62" s="768" t="s">
        <v>4213</v>
      </c>
      <c r="B62" s="768"/>
      <c r="C62" s="599"/>
    </row>
    <row r="63" spans="1:4" x14ac:dyDescent="0.25">
      <c r="A63" s="18" t="s">
        <v>2365</v>
      </c>
      <c r="B63" s="37" t="s">
        <v>4195</v>
      </c>
      <c r="C63" s="600">
        <f>'C10.1 (A2)'!H23</f>
        <v>0</v>
      </c>
      <c r="D63" s="602">
        <f>SUM(C63)</f>
        <v>0</v>
      </c>
    </row>
    <row r="64" spans="1:4" x14ac:dyDescent="0.25">
      <c r="A64" s="18"/>
      <c r="B64" s="37"/>
      <c r="C64" s="599"/>
    </row>
    <row r="65" spans="1:4" hidden="1" x14ac:dyDescent="0.25">
      <c r="A65" s="768" t="s">
        <v>4214</v>
      </c>
      <c r="B65" s="768"/>
      <c r="C65" s="599"/>
    </row>
    <row r="66" spans="1:4" ht="26.4" hidden="1" x14ac:dyDescent="0.25">
      <c r="A66" s="18" t="s">
        <v>2517</v>
      </c>
      <c r="B66" s="37" t="s">
        <v>2608</v>
      </c>
      <c r="C66" s="599">
        <f>'C11.1 (2)'!H37</f>
        <v>0</v>
      </c>
    </row>
    <row r="67" spans="1:4" hidden="1" x14ac:dyDescent="0.25">
      <c r="A67" s="18" t="s">
        <v>2567</v>
      </c>
      <c r="B67" s="37" t="s">
        <v>2609</v>
      </c>
      <c r="C67" s="599">
        <f>'C11.2 (2)'!H31</f>
        <v>0</v>
      </c>
    </row>
    <row r="68" spans="1:4" hidden="1" x14ac:dyDescent="0.25">
      <c r="A68" s="18" t="s">
        <v>2621</v>
      </c>
      <c r="B68" s="37" t="s">
        <v>2622</v>
      </c>
      <c r="C68" s="599">
        <f>'C11.3 (2)'!F11</f>
        <v>0</v>
      </c>
    </row>
    <row r="69" spans="1:4" hidden="1" x14ac:dyDescent="0.25">
      <c r="A69" s="18" t="s">
        <v>2629</v>
      </c>
      <c r="B69" s="37" t="s">
        <v>2628</v>
      </c>
      <c r="C69" s="599">
        <f>'C11.4 (2)'!H79</f>
        <v>0</v>
      </c>
    </row>
    <row r="70" spans="1:4" hidden="1" x14ac:dyDescent="0.25">
      <c r="A70" s="18" t="s">
        <v>2724</v>
      </c>
      <c r="B70" s="37" t="s">
        <v>2725</v>
      </c>
      <c r="C70" s="599">
        <f>'C11.5 (2)'!I73</f>
        <v>0</v>
      </c>
    </row>
    <row r="71" spans="1:4" hidden="1" x14ac:dyDescent="0.25">
      <c r="A71" s="18" t="s">
        <v>2793</v>
      </c>
      <c r="B71" s="37" t="s">
        <v>4203</v>
      </c>
      <c r="C71" s="599">
        <f>'C11.6 (2)'!H106</f>
        <v>0</v>
      </c>
    </row>
    <row r="72" spans="1:4" hidden="1" x14ac:dyDescent="0.25">
      <c r="A72" s="18" t="s">
        <v>2882</v>
      </c>
      <c r="B72" s="37" t="s">
        <v>2883</v>
      </c>
      <c r="C72" s="599">
        <f>'C11.7 (2)'!G88</f>
        <v>0</v>
      </c>
    </row>
    <row r="73" spans="1:4" hidden="1" x14ac:dyDescent="0.25">
      <c r="A73" s="18" t="s">
        <v>2993</v>
      </c>
      <c r="B73" s="37" t="s">
        <v>2994</v>
      </c>
      <c r="C73" s="599">
        <f>'C11.8 (2)'!H54</f>
        <v>0</v>
      </c>
    </row>
    <row r="74" spans="1:4" hidden="1" x14ac:dyDescent="0.25">
      <c r="A74" s="18" t="s">
        <v>3063</v>
      </c>
      <c r="B74" s="37" t="s">
        <v>3064</v>
      </c>
      <c r="C74" s="600">
        <f>'C11.9 (2)'!G14</f>
        <v>0</v>
      </c>
      <c r="D74" s="602">
        <f>SUM(C66:C74)</f>
        <v>0</v>
      </c>
    </row>
    <row r="75" spans="1:4" hidden="1" x14ac:dyDescent="0.25">
      <c r="A75" s="18"/>
      <c r="B75" s="37"/>
      <c r="C75" s="599"/>
    </row>
    <row r="76" spans="1:4" hidden="1" x14ac:dyDescent="0.25">
      <c r="A76" s="768" t="s">
        <v>4215</v>
      </c>
      <c r="B76" s="768"/>
      <c r="C76" s="599"/>
    </row>
    <row r="77" spans="1:4" hidden="1" x14ac:dyDescent="0.25">
      <c r="A77" s="18" t="s">
        <v>3077</v>
      </c>
      <c r="B77" s="37" t="s">
        <v>3078</v>
      </c>
      <c r="C77" s="599">
        <f>'C12.1 (2)'!H77</f>
        <v>0</v>
      </c>
    </row>
    <row r="78" spans="1:4" hidden="1" x14ac:dyDescent="0.25">
      <c r="A78" s="18" t="s">
        <v>3161</v>
      </c>
      <c r="B78" s="37" t="s">
        <v>3162</v>
      </c>
      <c r="C78" s="599">
        <f>'C12.2 (2)'!G33</f>
        <v>0</v>
      </c>
    </row>
    <row r="79" spans="1:4" hidden="1" x14ac:dyDescent="0.25">
      <c r="A79" s="18" t="s">
        <v>3207</v>
      </c>
      <c r="B79" s="37" t="s">
        <v>3208</v>
      </c>
      <c r="C79" s="599">
        <f>'C12.3 (2)'!G81</f>
        <v>0</v>
      </c>
    </row>
    <row r="80" spans="1:4" hidden="1" x14ac:dyDescent="0.25">
      <c r="A80" s="18" t="s">
        <v>3326</v>
      </c>
      <c r="B80" s="37" t="s">
        <v>3327</v>
      </c>
      <c r="C80" s="599">
        <f>'C12.4 (2)'!G40</f>
        <v>0</v>
      </c>
    </row>
    <row r="81" spans="1:4" hidden="1" x14ac:dyDescent="0.25">
      <c r="A81" s="18" t="s">
        <v>3377</v>
      </c>
      <c r="B81" s="37" t="s">
        <v>3378</v>
      </c>
      <c r="C81" s="599">
        <f>'C12.5 (2)'!G26</f>
        <v>0</v>
      </c>
    </row>
    <row r="82" spans="1:4" hidden="1" x14ac:dyDescent="0.25">
      <c r="A82" s="18" t="s">
        <v>3405</v>
      </c>
      <c r="B82" s="37" t="s">
        <v>3406</v>
      </c>
      <c r="C82" s="599">
        <f>'C12.6 (2)'!H46</f>
        <v>0</v>
      </c>
    </row>
    <row r="83" spans="1:4" hidden="1" x14ac:dyDescent="0.25">
      <c r="A83" s="18" t="s">
        <v>3456</v>
      </c>
      <c r="B83" s="37" t="s">
        <v>3457</v>
      </c>
      <c r="C83" s="599">
        <f>'C12.7 (2)'!G15</f>
        <v>0</v>
      </c>
    </row>
    <row r="84" spans="1:4" hidden="1" x14ac:dyDescent="0.25">
      <c r="A84" s="18" t="s">
        <v>3467</v>
      </c>
      <c r="B84" s="37" t="s">
        <v>3468</v>
      </c>
      <c r="C84" s="599">
        <f>'C12.8 (2)'!G27</f>
        <v>0</v>
      </c>
    </row>
    <row r="85" spans="1:4" hidden="1" x14ac:dyDescent="0.25">
      <c r="A85" s="18" t="s">
        <v>3492</v>
      </c>
      <c r="B85" s="37" t="s">
        <v>3493</v>
      </c>
      <c r="C85" s="599">
        <f>'C12.9 (2)'!F20</f>
        <v>0</v>
      </c>
    </row>
    <row r="86" spans="1:4" hidden="1" x14ac:dyDescent="0.25">
      <c r="A86" s="18" t="s">
        <v>3507</v>
      </c>
      <c r="B86" s="37" t="s">
        <v>3508</v>
      </c>
      <c r="C86" s="599">
        <f>'C12.10 (2)'!F15</f>
        <v>0</v>
      </c>
    </row>
    <row r="87" spans="1:4" hidden="1" x14ac:dyDescent="0.25">
      <c r="A87" s="18" t="s">
        <v>3520</v>
      </c>
      <c r="B87" s="37" t="s">
        <v>3521</v>
      </c>
      <c r="C87" s="599">
        <f>'C12.11 (2)'!F14</f>
        <v>0</v>
      </c>
    </row>
    <row r="88" spans="1:4" hidden="1" x14ac:dyDescent="0.25">
      <c r="A88" s="18" t="s">
        <v>3523</v>
      </c>
      <c r="B88" s="37" t="s">
        <v>3524</v>
      </c>
      <c r="C88" s="600">
        <f>'C12.12 (2)'!G18</f>
        <v>0</v>
      </c>
      <c r="D88" s="602">
        <f>SUM(C77:C88)</f>
        <v>0</v>
      </c>
    </row>
    <row r="89" spans="1:4" hidden="1" x14ac:dyDescent="0.25">
      <c r="A89" s="18"/>
      <c r="B89" s="37"/>
      <c r="C89" s="599"/>
    </row>
    <row r="90" spans="1:4" hidden="1" x14ac:dyDescent="0.25">
      <c r="A90" s="19" t="s">
        <v>4216</v>
      </c>
      <c r="B90" s="37"/>
      <c r="C90" s="599"/>
    </row>
    <row r="91" spans="1:4" hidden="1" x14ac:dyDescent="0.25">
      <c r="A91" s="18" t="s">
        <v>3541</v>
      </c>
      <c r="B91" s="37" t="s">
        <v>3542</v>
      </c>
      <c r="C91" s="599">
        <f>'C13.1 (2)'!H90</f>
        <v>0</v>
      </c>
    </row>
    <row r="92" spans="1:4" hidden="1" x14ac:dyDescent="0.25">
      <c r="A92" s="18" t="s">
        <v>3651</v>
      </c>
      <c r="B92" s="37" t="s">
        <v>3652</v>
      </c>
      <c r="C92" s="599">
        <f>'C13.2 (2)'!G20</f>
        <v>0</v>
      </c>
    </row>
    <row r="93" spans="1:4" hidden="1" x14ac:dyDescent="0.25">
      <c r="A93" s="18" t="s">
        <v>3670</v>
      </c>
      <c r="B93" s="37" t="s">
        <v>3668</v>
      </c>
      <c r="C93" s="599">
        <f>'C13.3 (2)'!H19</f>
        <v>0</v>
      </c>
    </row>
    <row r="94" spans="1:4" hidden="1" x14ac:dyDescent="0.25">
      <c r="A94" s="18" t="s">
        <v>3680</v>
      </c>
      <c r="B94" s="37" t="s">
        <v>3681</v>
      </c>
      <c r="C94" s="599">
        <f>'C13.4 (2)'!H58</f>
        <v>0</v>
      </c>
    </row>
    <row r="95" spans="1:4" hidden="1" x14ac:dyDescent="0.25">
      <c r="A95" s="18" t="s">
        <v>3738</v>
      </c>
      <c r="B95" s="37" t="s">
        <v>3739</v>
      </c>
      <c r="C95" s="599">
        <f>'C13.5 (2)'!G18</f>
        <v>0</v>
      </c>
    </row>
    <row r="96" spans="1:4" hidden="1" x14ac:dyDescent="0.25">
      <c r="A96" s="18" t="s">
        <v>3758</v>
      </c>
      <c r="B96" s="37" t="s">
        <v>3759</v>
      </c>
      <c r="C96" s="599">
        <f>'C13.6 (2)'!G20</f>
        <v>0</v>
      </c>
    </row>
    <row r="97" spans="1:4" hidden="1" x14ac:dyDescent="0.25">
      <c r="A97" s="18" t="s">
        <v>3777</v>
      </c>
      <c r="B97" s="37" t="s">
        <v>3778</v>
      </c>
      <c r="C97" s="599">
        <f>'C13.7 (2)'!H46</f>
        <v>0</v>
      </c>
    </row>
    <row r="98" spans="1:4" hidden="1" x14ac:dyDescent="0.25">
      <c r="A98" s="18" t="s">
        <v>3822</v>
      </c>
      <c r="B98" s="37" t="s">
        <v>3823</v>
      </c>
      <c r="C98" s="599">
        <f>'C13.8 (2)'!H42</f>
        <v>0</v>
      </c>
    </row>
    <row r="99" spans="1:4" hidden="1" x14ac:dyDescent="0.25">
      <c r="A99" s="18" t="s">
        <v>3870</v>
      </c>
      <c r="B99" s="37" t="s">
        <v>3871</v>
      </c>
      <c r="C99" s="599">
        <f>'C13.9 (2)'!H24</f>
        <v>0</v>
      </c>
    </row>
    <row r="100" spans="1:4" hidden="1" x14ac:dyDescent="0.25">
      <c r="A100" s="18" t="s">
        <v>3886</v>
      </c>
      <c r="B100" s="37" t="s">
        <v>3887</v>
      </c>
      <c r="C100" s="599">
        <f>'C13.10 (2)'!G18</f>
        <v>0</v>
      </c>
    </row>
    <row r="101" spans="1:4" hidden="1" x14ac:dyDescent="0.25">
      <c r="A101" s="18" t="s">
        <v>3901</v>
      </c>
      <c r="B101" s="37" t="s">
        <v>3902</v>
      </c>
      <c r="C101" s="599">
        <f>'C13.11 (2)'!G10</f>
        <v>0</v>
      </c>
    </row>
    <row r="102" spans="1:4" hidden="1" x14ac:dyDescent="0.25">
      <c r="A102" s="18" t="s">
        <v>3903</v>
      </c>
      <c r="B102" s="37" t="s">
        <v>3904</v>
      </c>
      <c r="C102" s="599">
        <f>'C13.12 (2)'!G11</f>
        <v>0</v>
      </c>
    </row>
    <row r="103" spans="1:4" hidden="1" x14ac:dyDescent="0.25">
      <c r="A103" s="18" t="s">
        <v>3909</v>
      </c>
      <c r="B103" s="37" t="s">
        <v>3910</v>
      </c>
      <c r="C103" s="599">
        <f>'C13.13 (2)'!G36</f>
        <v>0</v>
      </c>
    </row>
    <row r="104" spans="1:4" hidden="1" x14ac:dyDescent="0.25">
      <c r="A104" s="18" t="s">
        <v>3953</v>
      </c>
      <c r="B104" s="37" t="s">
        <v>3954</v>
      </c>
      <c r="C104" s="600">
        <f>'C13.14 (2)'!I13</f>
        <v>0</v>
      </c>
      <c r="D104" s="602">
        <f>SUM(C91:C104)</f>
        <v>0</v>
      </c>
    </row>
    <row r="105" spans="1:4" hidden="1" x14ac:dyDescent="0.25">
      <c r="A105" s="18"/>
      <c r="B105" s="37"/>
      <c r="C105" s="599"/>
    </row>
    <row r="106" spans="1:4" hidden="1" x14ac:dyDescent="0.25">
      <c r="A106" s="768" t="s">
        <v>4217</v>
      </c>
      <c r="B106" s="768"/>
      <c r="C106" s="599"/>
    </row>
    <row r="107" spans="1:4" hidden="1" x14ac:dyDescent="0.25">
      <c r="A107" s="18" t="s">
        <v>3956</v>
      </c>
      <c r="B107" s="37" t="s">
        <v>3978</v>
      </c>
      <c r="C107" s="599">
        <f>'C14.1 (2)'!I29</f>
        <v>0</v>
      </c>
    </row>
    <row r="108" spans="1:4" ht="26.4" hidden="1" x14ac:dyDescent="0.25">
      <c r="A108" s="18" t="s">
        <v>3979</v>
      </c>
      <c r="B108" s="37" t="s">
        <v>3980</v>
      </c>
      <c r="C108" s="599">
        <f>'C14.2 (2)'!G28</f>
        <v>0</v>
      </c>
    </row>
    <row r="109" spans="1:4" hidden="1" x14ac:dyDescent="0.25">
      <c r="A109" s="18" t="s">
        <v>4009</v>
      </c>
      <c r="B109" s="37" t="s">
        <v>4010</v>
      </c>
      <c r="C109" s="599">
        <f>'C14.3 (2)'!G21</f>
        <v>0</v>
      </c>
    </row>
    <row r="110" spans="1:4" hidden="1" x14ac:dyDescent="0.25">
      <c r="A110" s="18" t="s">
        <v>4028</v>
      </c>
      <c r="B110" s="37" t="s">
        <v>4029</v>
      </c>
      <c r="C110" s="599">
        <f>'C14.4 (2)'!H27</f>
        <v>0</v>
      </c>
    </row>
    <row r="111" spans="1:4" hidden="1" x14ac:dyDescent="0.25">
      <c r="A111" s="18" t="s">
        <v>4041</v>
      </c>
      <c r="B111" s="37" t="s">
        <v>4042</v>
      </c>
      <c r="C111" s="599">
        <f>'C14.5 (2)'!G24</f>
        <v>0</v>
      </c>
    </row>
    <row r="112" spans="1:4" hidden="1" x14ac:dyDescent="0.25">
      <c r="A112" s="18" t="s">
        <v>4060</v>
      </c>
      <c r="B112" s="37" t="s">
        <v>4061</v>
      </c>
      <c r="C112" s="599">
        <f>'C14.6 (2)'!G15</f>
        <v>0</v>
      </c>
    </row>
    <row r="113" spans="1:4" hidden="1" x14ac:dyDescent="0.25">
      <c r="A113" s="18" t="s">
        <v>4073</v>
      </c>
      <c r="B113" s="37" t="s">
        <v>4074</v>
      </c>
      <c r="C113" s="599">
        <f>'C14.7 (2)'!G12</f>
        <v>0</v>
      </c>
    </row>
    <row r="114" spans="1:4" hidden="1" x14ac:dyDescent="0.25">
      <c r="A114" s="18" t="s">
        <v>4080</v>
      </c>
      <c r="B114" s="37" t="s">
        <v>4081</v>
      </c>
      <c r="C114" s="599">
        <f>'C14.8 (2)'!G23</f>
        <v>0</v>
      </c>
    </row>
    <row r="115" spans="1:4" hidden="1" x14ac:dyDescent="0.25">
      <c r="A115" s="18" t="s">
        <v>4100</v>
      </c>
      <c r="B115" s="37" t="s">
        <v>4101</v>
      </c>
      <c r="C115" s="599">
        <f>'C14.9 (2)'!G41</f>
        <v>0</v>
      </c>
    </row>
    <row r="116" spans="1:4" hidden="1" x14ac:dyDescent="0.25">
      <c r="A116" s="18" t="s">
        <v>4144</v>
      </c>
      <c r="B116" s="37" t="s">
        <v>4145</v>
      </c>
      <c r="C116" s="599">
        <f>'C14.10 (2)'!G15</f>
        <v>0</v>
      </c>
    </row>
    <row r="117" spans="1:4" hidden="1" x14ac:dyDescent="0.25">
      <c r="A117" s="18" t="s">
        <v>4153</v>
      </c>
      <c r="B117" s="37" t="s">
        <v>4154</v>
      </c>
      <c r="C117" s="600">
        <f>'C14.11 (2)'!G10</f>
        <v>0</v>
      </c>
      <c r="D117" s="602">
        <f>SUM(C107:C117)</f>
        <v>0</v>
      </c>
    </row>
    <row r="118" spans="1:4" hidden="1" x14ac:dyDescent="0.25">
      <c r="A118" s="18"/>
      <c r="B118" s="37"/>
      <c r="C118" s="599"/>
    </row>
    <row r="119" spans="1:4" hidden="1" x14ac:dyDescent="0.25">
      <c r="A119" s="768" t="s">
        <v>4218</v>
      </c>
      <c r="B119" s="768"/>
      <c r="C119" s="599"/>
    </row>
    <row r="120" spans="1:4" hidden="1" x14ac:dyDescent="0.25">
      <c r="A120" s="18" t="s">
        <v>4158</v>
      </c>
      <c r="B120" s="37" t="s">
        <v>4157</v>
      </c>
      <c r="C120" s="600">
        <f>'C20.1 (2)'!I36</f>
        <v>0</v>
      </c>
      <c r="D120" s="602">
        <f>SUM(C120)</f>
        <v>0</v>
      </c>
    </row>
    <row r="121" spans="1:4" hidden="1" x14ac:dyDescent="0.25">
      <c r="A121" s="18"/>
      <c r="B121" s="37"/>
      <c r="C121" s="599"/>
    </row>
    <row r="122" spans="1:4" ht="24" hidden="1" customHeight="1" x14ac:dyDescent="0.25">
      <c r="A122" s="769" t="s">
        <v>4219</v>
      </c>
      <c r="B122" s="769"/>
      <c r="C122" s="599"/>
    </row>
    <row r="123" spans="1:4" hidden="1" x14ac:dyDescent="0.25">
      <c r="A123" s="18" t="s">
        <v>4204</v>
      </c>
      <c r="B123" s="37" t="s">
        <v>2518</v>
      </c>
      <c r="C123" s="600">
        <f>'Sect D - D1000 (2)'!H85</f>
        <v>0</v>
      </c>
      <c r="D123" s="603">
        <f>SUM(C123)</f>
        <v>0</v>
      </c>
    </row>
    <row r="124" spans="1:4" hidden="1" x14ac:dyDescent="0.25">
      <c r="A124" s="18"/>
      <c r="B124" s="37"/>
      <c r="C124" s="599"/>
    </row>
    <row r="125" spans="1:4" x14ac:dyDescent="0.25">
      <c r="B125" s="18"/>
    </row>
    <row r="126" spans="1:4" ht="13.8" thickBot="1" x14ac:dyDescent="0.3">
      <c r="B126" s="19" t="s">
        <v>6639</v>
      </c>
      <c r="C126" s="546">
        <f>SUM(C5:C125)</f>
        <v>0</v>
      </c>
      <c r="D126" s="602"/>
    </row>
    <row r="127" spans="1:4" ht="13.8" thickTop="1" x14ac:dyDescent="0.25">
      <c r="B127" s="18"/>
    </row>
  </sheetData>
  <sheetProtection algorithmName="SHA-512" hashValue="eonaaQCtLEaUIfJ/I0zs0cnqAHaX9cZ/Sg2sAhihUjM6YNBd3nl2yX+AxDLyJ6GK31F9KH66xtcabdTXKkVZKg==" saltValue="Bb4Zz5NrW2yXyWlMLpAoPw==" spinCount="100000" sheet="1" objects="1" scenarios="1" selectLockedCells="1"/>
  <mergeCells count="16">
    <mergeCell ref="A17:B17"/>
    <mergeCell ref="A1:B1"/>
    <mergeCell ref="A3:B3"/>
    <mergeCell ref="A11:B11"/>
    <mergeCell ref="A122:B122"/>
    <mergeCell ref="A22:B22"/>
    <mergeCell ref="A29:B29"/>
    <mergeCell ref="A36:B36"/>
    <mergeCell ref="A40:B40"/>
    <mergeCell ref="A48:B48"/>
    <mergeCell ref="A59:B59"/>
    <mergeCell ref="A62:B62"/>
    <mergeCell ref="A65:B65"/>
    <mergeCell ref="A76:B76"/>
    <mergeCell ref="A106:B106"/>
    <mergeCell ref="A119:B119"/>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A2: HOLDING ACTION (km 19,171 TO km 20,204)</oddHead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B32A5-6A0D-48CD-A7D0-E7BDFB0F189B}">
  <sheetPr>
    <tabColor theme="9" tint="0.79998168889431442"/>
  </sheetPr>
  <dimension ref="A1:H35"/>
  <sheetViews>
    <sheetView topLeftCell="A18" zoomScaleNormal="100" workbookViewId="0">
      <selection activeCell="G23" sqref="G23"/>
    </sheetView>
  </sheetViews>
  <sheetFormatPr defaultRowHeight="13.2" x14ac:dyDescent="0.25"/>
  <cols>
    <col min="1" max="1" width="9.33203125" style="12" customWidth="1"/>
    <col min="2" max="3" width="3.88671875" style="12" customWidth="1"/>
    <col min="4" max="4" width="40.6640625" style="329" customWidth="1"/>
    <col min="5" max="5" width="25.5546875" style="18" customWidth="1"/>
    <col min="6" max="8" width="20.6640625" style="18" customWidth="1"/>
    <col min="9" max="188" width="9.109375" style="12"/>
    <col min="189" max="189" width="9.33203125" style="12" customWidth="1"/>
    <col min="190" max="190" width="6.6640625" style="12" customWidth="1"/>
    <col min="191" max="191" width="40.6640625" style="12" customWidth="1"/>
    <col min="192" max="195" width="9.33203125" style="12" customWidth="1"/>
    <col min="196" max="444" width="9.109375" style="12"/>
    <col min="445" max="445" width="9.33203125" style="12" customWidth="1"/>
    <col min="446" max="446" width="6.6640625" style="12" customWidth="1"/>
    <col min="447" max="447" width="40.6640625" style="12" customWidth="1"/>
    <col min="448" max="451" width="9.33203125" style="12" customWidth="1"/>
    <col min="452" max="700" width="9.109375" style="12"/>
    <col min="701" max="701" width="9.33203125" style="12" customWidth="1"/>
    <col min="702" max="702" width="6.6640625" style="12" customWidth="1"/>
    <col min="703" max="703" width="40.6640625" style="12" customWidth="1"/>
    <col min="704" max="707" width="9.33203125" style="12" customWidth="1"/>
    <col min="708" max="956" width="9.109375" style="12"/>
    <col min="957" max="957" width="9.33203125" style="12" customWidth="1"/>
    <col min="958" max="958" width="6.6640625" style="12" customWidth="1"/>
    <col min="959" max="959" width="40.6640625" style="12" customWidth="1"/>
    <col min="960" max="963" width="9.33203125" style="12" customWidth="1"/>
    <col min="964" max="1212" width="9.109375" style="12"/>
    <col min="1213" max="1213" width="9.33203125" style="12" customWidth="1"/>
    <col min="1214" max="1214" width="6.6640625" style="12" customWidth="1"/>
    <col min="1215" max="1215" width="40.6640625" style="12" customWidth="1"/>
    <col min="1216" max="1219" width="9.33203125" style="12" customWidth="1"/>
    <col min="1220" max="1468" width="9.109375" style="12"/>
    <col min="1469" max="1469" width="9.33203125" style="12" customWidth="1"/>
    <col min="1470" max="1470" width="6.6640625" style="12" customWidth="1"/>
    <col min="1471" max="1471" width="40.6640625" style="12" customWidth="1"/>
    <col min="1472" max="1475" width="9.33203125" style="12" customWidth="1"/>
    <col min="1476" max="1724" width="9.109375" style="12"/>
    <col min="1725" max="1725" width="9.33203125" style="12" customWidth="1"/>
    <col min="1726" max="1726" width="6.6640625" style="12" customWidth="1"/>
    <col min="1727" max="1727" width="40.6640625" style="12" customWidth="1"/>
    <col min="1728" max="1731" width="9.33203125" style="12" customWidth="1"/>
    <col min="1732" max="1980" width="9.109375" style="12"/>
    <col min="1981" max="1981" width="9.33203125" style="12" customWidth="1"/>
    <col min="1982" max="1982" width="6.6640625" style="12" customWidth="1"/>
    <col min="1983" max="1983" width="40.6640625" style="12" customWidth="1"/>
    <col min="1984" max="1987" width="9.33203125" style="12" customWidth="1"/>
    <col min="1988" max="2236" width="9.109375" style="12"/>
    <col min="2237" max="2237" width="9.33203125" style="12" customWidth="1"/>
    <col min="2238" max="2238" width="6.6640625" style="12" customWidth="1"/>
    <col min="2239" max="2239" width="40.6640625" style="12" customWidth="1"/>
    <col min="2240" max="2243" width="9.33203125" style="12" customWidth="1"/>
    <col min="2244" max="2492" width="9.109375" style="12"/>
    <col min="2493" max="2493" width="9.33203125" style="12" customWidth="1"/>
    <col min="2494" max="2494" width="6.6640625" style="12" customWidth="1"/>
    <col min="2495" max="2495" width="40.6640625" style="12" customWidth="1"/>
    <col min="2496" max="2499" width="9.33203125" style="12" customWidth="1"/>
    <col min="2500" max="2748" width="9.109375" style="12"/>
    <col min="2749" max="2749" width="9.33203125" style="12" customWidth="1"/>
    <col min="2750" max="2750" width="6.6640625" style="12" customWidth="1"/>
    <col min="2751" max="2751" width="40.6640625" style="12" customWidth="1"/>
    <col min="2752" max="2755" width="9.33203125" style="12" customWidth="1"/>
    <col min="2756" max="3004" width="9.109375" style="12"/>
    <col min="3005" max="3005" width="9.33203125" style="12" customWidth="1"/>
    <col min="3006" max="3006" width="6.6640625" style="12" customWidth="1"/>
    <col min="3007" max="3007" width="40.6640625" style="12" customWidth="1"/>
    <col min="3008" max="3011" width="9.33203125" style="12" customWidth="1"/>
    <col min="3012" max="3260" width="9.109375" style="12"/>
    <col min="3261" max="3261" width="9.33203125" style="12" customWidth="1"/>
    <col min="3262" max="3262" width="6.6640625" style="12" customWidth="1"/>
    <col min="3263" max="3263" width="40.6640625" style="12" customWidth="1"/>
    <col min="3264" max="3267" width="9.33203125" style="12" customWidth="1"/>
    <col min="3268" max="3516" width="9.109375" style="12"/>
    <col min="3517" max="3517" width="9.33203125" style="12" customWidth="1"/>
    <col min="3518" max="3518" width="6.6640625" style="12" customWidth="1"/>
    <col min="3519" max="3519" width="40.6640625" style="12" customWidth="1"/>
    <col min="3520" max="3523" width="9.33203125" style="12" customWidth="1"/>
    <col min="3524" max="3772" width="9.109375" style="12"/>
    <col min="3773" max="3773" width="9.33203125" style="12" customWidth="1"/>
    <col min="3774" max="3774" width="6.6640625" style="12" customWidth="1"/>
    <col min="3775" max="3775" width="40.6640625" style="12" customWidth="1"/>
    <col min="3776" max="3779" width="9.33203125" style="12" customWidth="1"/>
    <col min="3780" max="4028" width="9.109375" style="12"/>
    <col min="4029" max="4029" width="9.33203125" style="12" customWidth="1"/>
    <col min="4030" max="4030" width="6.6640625" style="12" customWidth="1"/>
    <col min="4031" max="4031" width="40.6640625" style="12" customWidth="1"/>
    <col min="4032" max="4035" width="9.33203125" style="12" customWidth="1"/>
    <col min="4036" max="4284" width="9.109375" style="12"/>
    <col min="4285" max="4285" width="9.33203125" style="12" customWidth="1"/>
    <col min="4286" max="4286" width="6.6640625" style="12" customWidth="1"/>
    <col min="4287" max="4287" width="40.6640625" style="12" customWidth="1"/>
    <col min="4288" max="4291" width="9.33203125" style="12" customWidth="1"/>
    <col min="4292" max="4540" width="9.109375" style="12"/>
    <col min="4541" max="4541" width="9.33203125" style="12" customWidth="1"/>
    <col min="4542" max="4542" width="6.6640625" style="12" customWidth="1"/>
    <col min="4543" max="4543" width="40.6640625" style="12" customWidth="1"/>
    <col min="4544" max="4547" width="9.33203125" style="12" customWidth="1"/>
    <col min="4548" max="4796" width="9.109375" style="12"/>
    <col min="4797" max="4797" width="9.33203125" style="12" customWidth="1"/>
    <col min="4798" max="4798" width="6.6640625" style="12" customWidth="1"/>
    <col min="4799" max="4799" width="40.6640625" style="12" customWidth="1"/>
    <col min="4800" max="4803" width="9.33203125" style="12" customWidth="1"/>
    <col min="4804" max="5052" width="9.109375" style="12"/>
    <col min="5053" max="5053" width="9.33203125" style="12" customWidth="1"/>
    <col min="5054" max="5054" width="6.6640625" style="12" customWidth="1"/>
    <col min="5055" max="5055" width="40.6640625" style="12" customWidth="1"/>
    <col min="5056" max="5059" width="9.33203125" style="12" customWidth="1"/>
    <col min="5060" max="5308" width="9.109375" style="12"/>
    <col min="5309" max="5309" width="9.33203125" style="12" customWidth="1"/>
    <col min="5310" max="5310" width="6.6640625" style="12" customWidth="1"/>
    <col min="5311" max="5311" width="40.6640625" style="12" customWidth="1"/>
    <col min="5312" max="5315" width="9.33203125" style="12" customWidth="1"/>
    <col min="5316" max="5564" width="9.109375" style="12"/>
    <col min="5565" max="5565" width="9.33203125" style="12" customWidth="1"/>
    <col min="5566" max="5566" width="6.6640625" style="12" customWidth="1"/>
    <col min="5567" max="5567" width="40.6640625" style="12" customWidth="1"/>
    <col min="5568" max="5571" width="9.33203125" style="12" customWidth="1"/>
    <col min="5572" max="5820" width="9.109375" style="12"/>
    <col min="5821" max="5821" width="9.33203125" style="12" customWidth="1"/>
    <col min="5822" max="5822" width="6.6640625" style="12" customWidth="1"/>
    <col min="5823" max="5823" width="40.6640625" style="12" customWidth="1"/>
    <col min="5824" max="5827" width="9.33203125" style="12" customWidth="1"/>
    <col min="5828" max="6076" width="9.109375" style="12"/>
    <col min="6077" max="6077" width="9.33203125" style="12" customWidth="1"/>
    <col min="6078" max="6078" width="6.6640625" style="12" customWidth="1"/>
    <col min="6079" max="6079" width="40.6640625" style="12" customWidth="1"/>
    <col min="6080" max="6083" width="9.33203125" style="12" customWidth="1"/>
    <col min="6084" max="6332" width="9.109375" style="12"/>
    <col min="6333" max="6333" width="9.33203125" style="12" customWidth="1"/>
    <col min="6334" max="6334" width="6.6640625" style="12" customWidth="1"/>
    <col min="6335" max="6335" width="40.6640625" style="12" customWidth="1"/>
    <col min="6336" max="6339" width="9.33203125" style="12" customWidth="1"/>
    <col min="6340" max="6588" width="9.109375" style="12"/>
    <col min="6589" max="6589" width="9.33203125" style="12" customWidth="1"/>
    <col min="6590" max="6590" width="6.6640625" style="12" customWidth="1"/>
    <col min="6591" max="6591" width="40.6640625" style="12" customWidth="1"/>
    <col min="6592" max="6595" width="9.33203125" style="12" customWidth="1"/>
    <col min="6596" max="6844" width="9.109375" style="12"/>
    <col min="6845" max="6845" width="9.33203125" style="12" customWidth="1"/>
    <col min="6846" max="6846" width="6.6640625" style="12" customWidth="1"/>
    <col min="6847" max="6847" width="40.6640625" style="12" customWidth="1"/>
    <col min="6848" max="6851" width="9.33203125" style="12" customWidth="1"/>
    <col min="6852" max="7100" width="9.109375" style="12"/>
    <col min="7101" max="7101" width="9.33203125" style="12" customWidth="1"/>
    <col min="7102" max="7102" width="6.6640625" style="12" customWidth="1"/>
    <col min="7103" max="7103" width="40.6640625" style="12" customWidth="1"/>
    <col min="7104" max="7107" width="9.33203125" style="12" customWidth="1"/>
    <col min="7108" max="7356" width="9.109375" style="12"/>
    <col min="7357" max="7357" width="9.33203125" style="12" customWidth="1"/>
    <col min="7358" max="7358" width="6.6640625" style="12" customWidth="1"/>
    <col min="7359" max="7359" width="40.6640625" style="12" customWidth="1"/>
    <col min="7360" max="7363" width="9.33203125" style="12" customWidth="1"/>
    <col min="7364" max="7612" width="9.109375" style="12"/>
    <col min="7613" max="7613" width="9.33203125" style="12" customWidth="1"/>
    <col min="7614" max="7614" width="6.6640625" style="12" customWidth="1"/>
    <col min="7615" max="7615" width="40.6640625" style="12" customWidth="1"/>
    <col min="7616" max="7619" width="9.33203125" style="12" customWidth="1"/>
    <col min="7620" max="7868" width="9.109375" style="12"/>
    <col min="7869" max="7869" width="9.33203125" style="12" customWidth="1"/>
    <col min="7870" max="7870" width="6.6640625" style="12" customWidth="1"/>
    <col min="7871" max="7871" width="40.6640625" style="12" customWidth="1"/>
    <col min="7872" max="7875" width="9.33203125" style="12" customWidth="1"/>
    <col min="7876" max="8124" width="9.109375" style="12"/>
    <col min="8125" max="8125" width="9.33203125" style="12" customWidth="1"/>
    <col min="8126" max="8126" width="6.6640625" style="12" customWidth="1"/>
    <col min="8127" max="8127" width="40.6640625" style="12" customWidth="1"/>
    <col min="8128" max="8131" width="9.33203125" style="12" customWidth="1"/>
    <col min="8132" max="8380" width="9.109375" style="12"/>
    <col min="8381" max="8381" width="9.33203125" style="12" customWidth="1"/>
    <col min="8382" max="8382" width="6.6640625" style="12" customWidth="1"/>
    <col min="8383" max="8383" width="40.6640625" style="12" customWidth="1"/>
    <col min="8384" max="8387" width="9.33203125" style="12" customWidth="1"/>
    <col min="8388" max="8636" width="9.109375" style="12"/>
    <col min="8637" max="8637" width="9.33203125" style="12" customWidth="1"/>
    <col min="8638" max="8638" width="6.6640625" style="12" customWidth="1"/>
    <col min="8639" max="8639" width="40.6640625" style="12" customWidth="1"/>
    <col min="8640" max="8643" width="9.33203125" style="12" customWidth="1"/>
    <col min="8644" max="8892" width="9.109375" style="12"/>
    <col min="8893" max="8893" width="9.33203125" style="12" customWidth="1"/>
    <col min="8894" max="8894" width="6.6640625" style="12" customWidth="1"/>
    <col min="8895" max="8895" width="40.6640625" style="12" customWidth="1"/>
    <col min="8896" max="8899" width="9.33203125" style="12" customWidth="1"/>
    <col min="8900" max="9148" width="9.109375" style="12"/>
    <col min="9149" max="9149" width="9.33203125" style="12" customWidth="1"/>
    <col min="9150" max="9150" width="6.6640625" style="12" customWidth="1"/>
    <col min="9151" max="9151" width="40.6640625" style="12" customWidth="1"/>
    <col min="9152" max="9155" width="9.33203125" style="12" customWidth="1"/>
    <col min="9156" max="9404" width="9.109375" style="12"/>
    <col min="9405" max="9405" width="9.33203125" style="12" customWidth="1"/>
    <col min="9406" max="9406" width="6.6640625" style="12" customWidth="1"/>
    <col min="9407" max="9407" width="40.6640625" style="12" customWidth="1"/>
    <col min="9408" max="9411" width="9.33203125" style="12" customWidth="1"/>
    <col min="9412" max="9660" width="9.109375" style="12"/>
    <col min="9661" max="9661" width="9.33203125" style="12" customWidth="1"/>
    <col min="9662" max="9662" width="6.6640625" style="12" customWidth="1"/>
    <col min="9663" max="9663" width="40.6640625" style="12" customWidth="1"/>
    <col min="9664" max="9667" width="9.33203125" style="12" customWidth="1"/>
    <col min="9668" max="9916" width="9.109375" style="12"/>
    <col min="9917" max="9917" width="9.33203125" style="12" customWidth="1"/>
    <col min="9918" max="9918" width="6.6640625" style="12" customWidth="1"/>
    <col min="9919" max="9919" width="40.6640625" style="12" customWidth="1"/>
    <col min="9920" max="9923" width="9.33203125" style="12" customWidth="1"/>
    <col min="9924" max="10172" width="9.109375" style="12"/>
    <col min="10173" max="10173" width="9.33203125" style="12" customWidth="1"/>
    <col min="10174" max="10174" width="6.6640625" style="12" customWidth="1"/>
    <col min="10175" max="10175" width="40.6640625" style="12" customWidth="1"/>
    <col min="10176" max="10179" width="9.33203125" style="12" customWidth="1"/>
    <col min="10180" max="10428" width="9.109375" style="12"/>
    <col min="10429" max="10429" width="9.33203125" style="12" customWidth="1"/>
    <col min="10430" max="10430" width="6.6640625" style="12" customWidth="1"/>
    <col min="10431" max="10431" width="40.6640625" style="12" customWidth="1"/>
    <col min="10432" max="10435" width="9.33203125" style="12" customWidth="1"/>
    <col min="10436" max="10684" width="9.109375" style="12"/>
    <col min="10685" max="10685" width="9.33203125" style="12" customWidth="1"/>
    <col min="10686" max="10686" width="6.6640625" style="12" customWidth="1"/>
    <col min="10687" max="10687" width="40.6640625" style="12" customWidth="1"/>
    <col min="10688" max="10691" width="9.33203125" style="12" customWidth="1"/>
    <col min="10692" max="10940" width="9.109375" style="12"/>
    <col min="10941" max="10941" width="9.33203125" style="12" customWidth="1"/>
    <col min="10942" max="10942" width="6.6640625" style="12" customWidth="1"/>
    <col min="10943" max="10943" width="40.6640625" style="12" customWidth="1"/>
    <col min="10944" max="10947" width="9.33203125" style="12" customWidth="1"/>
    <col min="10948" max="11196" width="9.109375" style="12"/>
    <col min="11197" max="11197" width="9.33203125" style="12" customWidth="1"/>
    <col min="11198" max="11198" width="6.6640625" style="12" customWidth="1"/>
    <col min="11199" max="11199" width="40.6640625" style="12" customWidth="1"/>
    <col min="11200" max="11203" width="9.33203125" style="12" customWidth="1"/>
    <col min="11204" max="11452" width="9.109375" style="12"/>
    <col min="11453" max="11453" width="9.33203125" style="12" customWidth="1"/>
    <col min="11454" max="11454" width="6.6640625" style="12" customWidth="1"/>
    <col min="11455" max="11455" width="40.6640625" style="12" customWidth="1"/>
    <col min="11456" max="11459" width="9.33203125" style="12" customWidth="1"/>
    <col min="11460" max="11708" width="9.109375" style="12"/>
    <col min="11709" max="11709" width="9.33203125" style="12" customWidth="1"/>
    <col min="11710" max="11710" width="6.6640625" style="12" customWidth="1"/>
    <col min="11711" max="11711" width="40.6640625" style="12" customWidth="1"/>
    <col min="11712" max="11715" width="9.33203125" style="12" customWidth="1"/>
    <col min="11716" max="11964" width="9.109375" style="12"/>
    <col min="11965" max="11965" width="9.33203125" style="12" customWidth="1"/>
    <col min="11966" max="11966" width="6.6640625" style="12" customWidth="1"/>
    <col min="11967" max="11967" width="40.6640625" style="12" customWidth="1"/>
    <col min="11968" max="11971" width="9.33203125" style="12" customWidth="1"/>
    <col min="11972" max="12220" width="9.109375" style="12"/>
    <col min="12221" max="12221" width="9.33203125" style="12" customWidth="1"/>
    <col min="12222" max="12222" width="6.6640625" style="12" customWidth="1"/>
    <col min="12223" max="12223" width="40.6640625" style="12" customWidth="1"/>
    <col min="12224" max="12227" width="9.33203125" style="12" customWidth="1"/>
    <col min="12228" max="12476" width="9.109375" style="12"/>
    <col min="12477" max="12477" width="9.33203125" style="12" customWidth="1"/>
    <col min="12478" max="12478" width="6.6640625" style="12" customWidth="1"/>
    <col min="12479" max="12479" width="40.6640625" style="12" customWidth="1"/>
    <col min="12480" max="12483" width="9.33203125" style="12" customWidth="1"/>
    <col min="12484" max="12732" width="9.109375" style="12"/>
    <col min="12733" max="12733" width="9.33203125" style="12" customWidth="1"/>
    <col min="12734" max="12734" width="6.6640625" style="12" customWidth="1"/>
    <col min="12735" max="12735" width="40.6640625" style="12" customWidth="1"/>
    <col min="12736" max="12739" width="9.33203125" style="12" customWidth="1"/>
    <col min="12740" max="12988" width="9.109375" style="12"/>
    <col min="12989" max="12989" width="9.33203125" style="12" customWidth="1"/>
    <col min="12990" max="12990" width="6.6640625" style="12" customWidth="1"/>
    <col min="12991" max="12991" width="40.6640625" style="12" customWidth="1"/>
    <col min="12992" max="12995" width="9.33203125" style="12" customWidth="1"/>
    <col min="12996" max="13244" width="9.109375" style="12"/>
    <col min="13245" max="13245" width="9.33203125" style="12" customWidth="1"/>
    <col min="13246" max="13246" width="6.6640625" style="12" customWidth="1"/>
    <col min="13247" max="13247" width="40.6640625" style="12" customWidth="1"/>
    <col min="13248" max="13251" width="9.33203125" style="12" customWidth="1"/>
    <col min="13252" max="13500" width="9.109375" style="12"/>
    <col min="13501" max="13501" width="9.33203125" style="12" customWidth="1"/>
    <col min="13502" max="13502" width="6.6640625" style="12" customWidth="1"/>
    <col min="13503" max="13503" width="40.6640625" style="12" customWidth="1"/>
    <col min="13504" max="13507" width="9.33203125" style="12" customWidth="1"/>
    <col min="13508" max="13756" width="9.109375" style="12"/>
    <col min="13757" max="13757" width="9.33203125" style="12" customWidth="1"/>
    <col min="13758" max="13758" width="6.6640625" style="12" customWidth="1"/>
    <col min="13759" max="13759" width="40.6640625" style="12" customWidth="1"/>
    <col min="13760" max="13763" width="9.33203125" style="12" customWidth="1"/>
    <col min="13764" max="14012" width="9.109375" style="12"/>
    <col min="14013" max="14013" width="9.33203125" style="12" customWidth="1"/>
    <col min="14014" max="14014" width="6.6640625" style="12" customWidth="1"/>
    <col min="14015" max="14015" width="40.6640625" style="12" customWidth="1"/>
    <col min="14016" max="14019" width="9.33203125" style="12" customWidth="1"/>
    <col min="14020" max="14268" width="9.109375" style="12"/>
    <col min="14269" max="14269" width="9.33203125" style="12" customWidth="1"/>
    <col min="14270" max="14270" width="6.6640625" style="12" customWidth="1"/>
    <col min="14271" max="14271" width="40.6640625" style="12" customWidth="1"/>
    <col min="14272" max="14275" width="9.33203125" style="12" customWidth="1"/>
    <col min="14276" max="14524" width="9.109375" style="12"/>
    <col min="14525" max="14525" width="9.33203125" style="12" customWidth="1"/>
    <col min="14526" max="14526" width="6.6640625" style="12" customWidth="1"/>
    <col min="14527" max="14527" width="40.6640625" style="12" customWidth="1"/>
    <col min="14528" max="14531" width="9.33203125" style="12" customWidth="1"/>
    <col min="14532" max="14780" width="9.109375" style="12"/>
    <col min="14781" max="14781" width="9.33203125" style="12" customWidth="1"/>
    <col min="14782" max="14782" width="6.6640625" style="12" customWidth="1"/>
    <col min="14783" max="14783" width="40.6640625" style="12" customWidth="1"/>
    <col min="14784" max="14787" width="9.33203125" style="12" customWidth="1"/>
    <col min="14788" max="15036" width="9.109375" style="12"/>
    <col min="15037" max="15037" width="9.33203125" style="12" customWidth="1"/>
    <col min="15038" max="15038" width="6.6640625" style="12" customWidth="1"/>
    <col min="15039" max="15039" width="40.6640625" style="12" customWidth="1"/>
    <col min="15040" max="15043" width="9.33203125" style="12" customWidth="1"/>
    <col min="15044" max="15292" width="9.109375" style="12"/>
    <col min="15293" max="15293" width="9.33203125" style="12" customWidth="1"/>
    <col min="15294" max="15294" width="6.6640625" style="12" customWidth="1"/>
    <col min="15295" max="15295" width="40.6640625" style="12" customWidth="1"/>
    <col min="15296" max="15299" width="9.33203125" style="12" customWidth="1"/>
    <col min="15300" max="15548" width="9.109375" style="12"/>
    <col min="15549" max="15549" width="9.33203125" style="12" customWidth="1"/>
    <col min="15550" max="15550" width="6.6640625" style="12" customWidth="1"/>
    <col min="15551" max="15551" width="40.6640625" style="12" customWidth="1"/>
    <col min="15552" max="15555" width="9.33203125" style="12" customWidth="1"/>
    <col min="15556" max="15804" width="9.109375" style="12"/>
    <col min="15805" max="15805" width="9.33203125" style="12" customWidth="1"/>
    <col min="15806" max="15806" width="6.6640625" style="12" customWidth="1"/>
    <col min="15807" max="15807" width="40.6640625" style="12" customWidth="1"/>
    <col min="15808" max="15811" width="9.33203125" style="12" customWidth="1"/>
    <col min="15812" max="16060" width="9.109375" style="12"/>
    <col min="16061" max="16061" width="9.33203125" style="12" customWidth="1"/>
    <col min="16062" max="16062" width="6.6640625" style="12" customWidth="1"/>
    <col min="16063" max="16063" width="40.6640625" style="12" customWidth="1"/>
    <col min="16064" max="16067" width="9.33203125" style="12" customWidth="1"/>
    <col min="16068" max="16384" width="9.109375" style="12"/>
  </cols>
  <sheetData>
    <row r="1" spans="1:8" x14ac:dyDescent="0.25">
      <c r="A1" s="781" t="s">
        <v>5407</v>
      </c>
      <c r="B1" s="782"/>
      <c r="C1" s="782"/>
      <c r="D1" s="783"/>
      <c r="E1" s="781" t="s">
        <v>2518</v>
      </c>
      <c r="F1" s="782"/>
      <c r="G1" s="782"/>
      <c r="H1" s="783"/>
    </row>
    <row r="2" spans="1:8" ht="12.75" customHeight="1" x14ac:dyDescent="0.25">
      <c r="A2" s="718" t="s">
        <v>0</v>
      </c>
      <c r="B2" s="718"/>
      <c r="C2" s="718"/>
      <c r="D2" s="719" t="s">
        <v>1</v>
      </c>
      <c r="E2" s="720" t="s">
        <v>2</v>
      </c>
      <c r="F2" s="720" t="s">
        <v>3</v>
      </c>
      <c r="G2" s="720" t="s">
        <v>4</v>
      </c>
      <c r="H2" s="720" t="s">
        <v>5</v>
      </c>
    </row>
    <row r="3" spans="1:8" x14ac:dyDescent="0.25">
      <c r="A3" s="267"/>
      <c r="B3" s="267"/>
      <c r="C3" s="267"/>
      <c r="D3" s="721"/>
      <c r="E3" s="648"/>
      <c r="F3" s="648"/>
      <c r="G3" s="648"/>
      <c r="H3" s="695"/>
    </row>
    <row r="4" spans="1:8" x14ac:dyDescent="0.25">
      <c r="A4" s="267"/>
      <c r="B4" s="267"/>
      <c r="C4" s="267"/>
      <c r="D4" s="721"/>
      <c r="E4" s="648"/>
      <c r="F4" s="648"/>
      <c r="G4" s="648"/>
      <c r="H4" s="695"/>
    </row>
    <row r="5" spans="1:8" x14ac:dyDescent="0.25">
      <c r="A5" s="13" t="s">
        <v>81</v>
      </c>
      <c r="B5" s="13"/>
      <c r="C5" s="13"/>
      <c r="D5" s="623" t="s">
        <v>82</v>
      </c>
      <c r="E5" s="11"/>
      <c r="F5" s="11"/>
      <c r="G5" s="11"/>
      <c r="H5" s="610"/>
    </row>
    <row r="6" spans="1:8" x14ac:dyDescent="0.25">
      <c r="A6" s="13"/>
      <c r="B6" s="11" t="s">
        <v>37</v>
      </c>
      <c r="C6" s="11"/>
      <c r="D6" s="15" t="s">
        <v>2519</v>
      </c>
      <c r="E6" s="17" t="s">
        <v>581</v>
      </c>
      <c r="F6" s="11" t="s">
        <v>4225</v>
      </c>
      <c r="G6" s="11" t="s">
        <v>4226</v>
      </c>
      <c r="H6" s="610">
        <v>3600000</v>
      </c>
    </row>
    <row r="7" spans="1:8" ht="26.4" x14ac:dyDescent="0.25">
      <c r="A7" s="13" t="s">
        <v>83</v>
      </c>
      <c r="B7" s="11"/>
      <c r="C7" s="11"/>
      <c r="D7" s="623" t="s">
        <v>84</v>
      </c>
      <c r="E7" s="11"/>
      <c r="F7" s="11"/>
      <c r="G7" s="11"/>
      <c r="H7" s="610"/>
    </row>
    <row r="8" spans="1:8" ht="26.4" x14ac:dyDescent="0.25">
      <c r="A8" s="13"/>
      <c r="B8" s="11" t="s">
        <v>37</v>
      </c>
      <c r="C8" s="11"/>
      <c r="D8" s="15" t="s">
        <v>2520</v>
      </c>
      <c r="E8" s="17" t="s">
        <v>581</v>
      </c>
      <c r="F8" s="11" t="s">
        <v>4225</v>
      </c>
      <c r="G8" s="11" t="s">
        <v>4226</v>
      </c>
      <c r="H8" s="610">
        <v>870000</v>
      </c>
    </row>
    <row r="9" spans="1:8" ht="26.4" x14ac:dyDescent="0.25">
      <c r="A9" s="13"/>
      <c r="B9" s="11" t="s">
        <v>39</v>
      </c>
      <c r="C9" s="11"/>
      <c r="D9" s="15" t="s">
        <v>2521</v>
      </c>
      <c r="E9" s="11" t="s">
        <v>361</v>
      </c>
      <c r="F9" s="594">
        <f>H8</f>
        <v>870000</v>
      </c>
      <c r="G9" s="696"/>
      <c r="H9" s="610">
        <f>F9*G9</f>
        <v>0</v>
      </c>
    </row>
    <row r="10" spans="1:8" x14ac:dyDescent="0.25">
      <c r="A10" s="13" t="s">
        <v>85</v>
      </c>
      <c r="B10" s="11"/>
      <c r="C10" s="11"/>
      <c r="D10" s="623" t="s">
        <v>86</v>
      </c>
      <c r="E10" s="11"/>
      <c r="F10" s="11"/>
      <c r="G10" s="11"/>
      <c r="H10" s="610"/>
    </row>
    <row r="11" spans="1:8" ht="39.6" x14ac:dyDescent="0.25">
      <c r="A11" s="13"/>
      <c r="B11" s="11" t="s">
        <v>37</v>
      </c>
      <c r="C11" s="11"/>
      <c r="D11" s="15" t="s">
        <v>2522</v>
      </c>
      <c r="E11" s="11"/>
      <c r="F11" s="11"/>
      <c r="G11" s="11"/>
      <c r="H11" s="610"/>
    </row>
    <row r="12" spans="1:8" ht="52.8" x14ac:dyDescent="0.25">
      <c r="A12" s="13"/>
      <c r="B12" s="11"/>
      <c r="C12" s="11" t="s">
        <v>36</v>
      </c>
      <c r="D12" s="15" t="s">
        <v>2526</v>
      </c>
      <c r="E12" s="17" t="s">
        <v>429</v>
      </c>
      <c r="F12" s="11">
        <v>6</v>
      </c>
      <c r="G12" s="615"/>
      <c r="H12" s="610">
        <f>F12*G12</f>
        <v>0</v>
      </c>
    </row>
    <row r="13" spans="1:8" ht="52.8" x14ac:dyDescent="0.25">
      <c r="A13" s="13"/>
      <c r="B13" s="11"/>
      <c r="C13" s="11" t="s">
        <v>35</v>
      </c>
      <c r="D13" s="15" t="s">
        <v>2527</v>
      </c>
      <c r="E13" s="17" t="s">
        <v>429</v>
      </c>
      <c r="F13" s="11">
        <v>4</v>
      </c>
      <c r="G13" s="615"/>
      <c r="H13" s="610">
        <f>F13*G13</f>
        <v>0</v>
      </c>
    </row>
    <row r="14" spans="1:8" ht="52.8" x14ac:dyDescent="0.25">
      <c r="A14" s="13"/>
      <c r="B14" s="11"/>
      <c r="C14" s="11" t="s">
        <v>49</v>
      </c>
      <c r="D14" s="15" t="s">
        <v>2528</v>
      </c>
      <c r="E14" s="17" t="s">
        <v>429</v>
      </c>
      <c r="F14" s="11">
        <v>3</v>
      </c>
      <c r="G14" s="615"/>
      <c r="H14" s="610">
        <f>F14*G14</f>
        <v>0</v>
      </c>
    </row>
    <row r="15" spans="1:8" ht="39.6" x14ac:dyDescent="0.25">
      <c r="A15" s="13"/>
      <c r="B15" s="11"/>
      <c r="C15" s="11" t="s">
        <v>2523</v>
      </c>
      <c r="D15" s="15" t="s">
        <v>2525</v>
      </c>
      <c r="E15" s="17" t="s">
        <v>429</v>
      </c>
      <c r="F15" s="11">
        <v>5</v>
      </c>
      <c r="G15" s="615"/>
      <c r="H15" s="610">
        <f>F15*G15</f>
        <v>0</v>
      </c>
    </row>
    <row r="16" spans="1:8" x14ac:dyDescent="0.25">
      <c r="A16" s="13"/>
      <c r="B16" s="11" t="s">
        <v>39</v>
      </c>
      <c r="C16" s="11"/>
      <c r="D16" s="15" t="s">
        <v>2524</v>
      </c>
      <c r="E16" s="11" t="s">
        <v>80</v>
      </c>
      <c r="F16" s="11">
        <v>24</v>
      </c>
      <c r="G16" s="615"/>
      <c r="H16" s="610">
        <f>F16*G16</f>
        <v>0</v>
      </c>
    </row>
    <row r="17" spans="1:8" ht="26.4" x14ac:dyDescent="0.25">
      <c r="A17" s="13" t="s">
        <v>87</v>
      </c>
      <c r="B17" s="11"/>
      <c r="C17" s="11"/>
      <c r="D17" s="623" t="s">
        <v>88</v>
      </c>
      <c r="E17" s="11"/>
      <c r="F17" s="11"/>
      <c r="G17" s="610"/>
      <c r="H17" s="610"/>
    </row>
    <row r="18" spans="1:8" ht="52.8" x14ac:dyDescent="0.25">
      <c r="A18" s="13"/>
      <c r="B18" s="11" t="s">
        <v>37</v>
      </c>
      <c r="C18" s="13"/>
      <c r="D18" s="15" t="s">
        <v>2531</v>
      </c>
      <c r="E18" s="11" t="s">
        <v>80</v>
      </c>
      <c r="F18" s="11">
        <v>27</v>
      </c>
      <c r="G18" s="615"/>
      <c r="H18" s="610">
        <f>F18*G18</f>
        <v>0</v>
      </c>
    </row>
    <row r="19" spans="1:8" ht="19.2" customHeight="1" x14ac:dyDescent="0.25">
      <c r="A19" s="13"/>
      <c r="B19" s="11" t="s">
        <v>39</v>
      </c>
      <c r="C19" s="13"/>
      <c r="D19" s="15" t="s">
        <v>2529</v>
      </c>
      <c r="E19" s="11" t="s">
        <v>95</v>
      </c>
      <c r="F19" s="11">
        <v>27</v>
      </c>
      <c r="G19" s="615"/>
      <c r="H19" s="610">
        <f>F19*G19</f>
        <v>0</v>
      </c>
    </row>
    <row r="20" spans="1:8" ht="20.399999999999999" customHeight="1" x14ac:dyDescent="0.25">
      <c r="A20" s="13"/>
      <c r="B20" s="11" t="s">
        <v>59</v>
      </c>
      <c r="C20" s="13"/>
      <c r="D20" s="15" t="s">
        <v>2530</v>
      </c>
      <c r="E20" s="11" t="s">
        <v>95</v>
      </c>
      <c r="F20" s="11">
        <f>12*27</f>
        <v>324</v>
      </c>
      <c r="G20" s="615"/>
      <c r="H20" s="610">
        <f>F20*G20</f>
        <v>0</v>
      </c>
    </row>
    <row r="21" spans="1:8" ht="26.4" x14ac:dyDescent="0.25">
      <c r="A21" s="13" t="s">
        <v>89</v>
      </c>
      <c r="B21" s="13"/>
      <c r="C21" s="13"/>
      <c r="D21" s="623" t="s">
        <v>90</v>
      </c>
      <c r="E21" s="11"/>
      <c r="F21" s="11"/>
      <c r="G21" s="11"/>
      <c r="H21" s="610"/>
    </row>
    <row r="22" spans="1:8" ht="66" x14ac:dyDescent="0.25">
      <c r="A22" s="722"/>
      <c r="B22" s="11" t="s">
        <v>37</v>
      </c>
      <c r="C22" s="722"/>
      <c r="D22" s="15" t="s">
        <v>2534</v>
      </c>
      <c r="E22" s="11" t="s">
        <v>425</v>
      </c>
      <c r="F22" s="11" t="s">
        <v>4222</v>
      </c>
      <c r="G22" s="11" t="s">
        <v>818</v>
      </c>
      <c r="H22" s="610">
        <v>6600000</v>
      </c>
    </row>
    <row r="23" spans="1:8" ht="26.4" x14ac:dyDescent="0.25">
      <c r="A23" s="722"/>
      <c r="B23" s="11" t="s">
        <v>39</v>
      </c>
      <c r="C23" s="722"/>
      <c r="D23" s="15" t="s">
        <v>2532</v>
      </c>
      <c r="E23" s="11" t="s">
        <v>361</v>
      </c>
      <c r="F23" s="594">
        <f>H22</f>
        <v>6600000</v>
      </c>
      <c r="G23" s="696"/>
      <c r="H23" s="610">
        <f>F23*G23</f>
        <v>0</v>
      </c>
    </row>
    <row r="24" spans="1:8" ht="39.6" x14ac:dyDescent="0.25">
      <c r="A24" s="722"/>
      <c r="B24" s="11" t="s">
        <v>59</v>
      </c>
      <c r="C24" s="722"/>
      <c r="D24" s="15" t="s">
        <v>2535</v>
      </c>
      <c r="E24" s="17" t="s">
        <v>33</v>
      </c>
      <c r="F24" s="11" t="s">
        <v>4220</v>
      </c>
      <c r="G24" s="11" t="s">
        <v>4221</v>
      </c>
      <c r="H24" s="615"/>
    </row>
    <row r="25" spans="1:8" ht="39.6" x14ac:dyDescent="0.25">
      <c r="A25" s="722"/>
      <c r="B25" s="11" t="s">
        <v>42</v>
      </c>
      <c r="C25" s="722"/>
      <c r="D25" s="15" t="s">
        <v>2533</v>
      </c>
      <c r="E25" s="11" t="s">
        <v>33</v>
      </c>
      <c r="F25" s="11" t="s">
        <v>4220</v>
      </c>
      <c r="G25" s="11" t="s">
        <v>4221</v>
      </c>
      <c r="H25" s="615"/>
    </row>
    <row r="26" spans="1:8" ht="26.4" x14ac:dyDescent="0.25">
      <c r="A26" s="722" t="s">
        <v>91</v>
      </c>
      <c r="B26" s="722"/>
      <c r="C26" s="722"/>
      <c r="D26" s="623" t="s">
        <v>92</v>
      </c>
      <c r="E26" s="11"/>
      <c r="F26" s="11"/>
      <c r="G26" s="11"/>
      <c r="H26" s="610"/>
    </row>
    <row r="27" spans="1:8" ht="39.6" x14ac:dyDescent="0.25">
      <c r="A27" s="722"/>
      <c r="B27" s="11" t="s">
        <v>37</v>
      </c>
      <c r="C27" s="722"/>
      <c r="D27" s="15" t="s">
        <v>6880</v>
      </c>
      <c r="E27" s="11"/>
      <c r="F27" s="11"/>
      <c r="G27" s="11"/>
      <c r="H27" s="610"/>
    </row>
    <row r="28" spans="1:8" x14ac:dyDescent="0.25">
      <c r="A28" s="722"/>
      <c r="B28" s="11"/>
      <c r="C28" s="11" t="s">
        <v>35</v>
      </c>
      <c r="D28" s="15" t="s">
        <v>2538</v>
      </c>
      <c r="E28" s="11" t="s">
        <v>425</v>
      </c>
      <c r="F28" s="11" t="s">
        <v>4222</v>
      </c>
      <c r="G28" s="11" t="s">
        <v>818</v>
      </c>
      <c r="H28" s="610">
        <v>110000</v>
      </c>
    </row>
    <row r="29" spans="1:8" x14ac:dyDescent="0.25">
      <c r="A29" s="722"/>
      <c r="B29" s="11"/>
      <c r="C29" s="11" t="s">
        <v>49</v>
      </c>
      <c r="D29" s="15" t="s">
        <v>2539</v>
      </c>
      <c r="E29" s="11" t="s">
        <v>425</v>
      </c>
      <c r="F29" s="11" t="s">
        <v>4222</v>
      </c>
      <c r="G29" s="11" t="s">
        <v>818</v>
      </c>
      <c r="H29" s="610">
        <v>110000</v>
      </c>
    </row>
    <row r="30" spans="1:8" ht="26.4" x14ac:dyDescent="0.25">
      <c r="A30" s="722"/>
      <c r="B30" s="11"/>
      <c r="C30" s="11" t="s">
        <v>2523</v>
      </c>
      <c r="D30" s="15" t="s">
        <v>2540</v>
      </c>
      <c r="E30" s="11" t="s">
        <v>361</v>
      </c>
      <c r="F30" s="624">
        <f>H28+H29</f>
        <v>220000</v>
      </c>
      <c r="G30" s="696"/>
      <c r="H30" s="610">
        <f>F30*G30</f>
        <v>0</v>
      </c>
    </row>
    <row r="31" spans="1:8" x14ac:dyDescent="0.25">
      <c r="A31" s="722"/>
      <c r="B31" s="11" t="s">
        <v>59</v>
      </c>
      <c r="C31" s="722"/>
      <c r="D31" s="15" t="s">
        <v>6731</v>
      </c>
      <c r="E31" s="17" t="s">
        <v>425</v>
      </c>
      <c r="F31" s="11" t="s">
        <v>4222</v>
      </c>
      <c r="G31" s="11" t="s">
        <v>818</v>
      </c>
      <c r="H31" s="610">
        <v>54000</v>
      </c>
    </row>
    <row r="32" spans="1:8" x14ac:dyDescent="0.25">
      <c r="A32" s="722"/>
      <c r="B32" s="11" t="s">
        <v>42</v>
      </c>
      <c r="C32" s="722"/>
      <c r="D32" s="15" t="s">
        <v>2544</v>
      </c>
      <c r="E32" s="17" t="s">
        <v>33</v>
      </c>
      <c r="F32" s="11" t="s">
        <v>4220</v>
      </c>
      <c r="G32" s="11" t="s">
        <v>4221</v>
      </c>
      <c r="H32" s="610">
        <v>54000</v>
      </c>
    </row>
    <row r="33" spans="1:8" ht="39.6" x14ac:dyDescent="0.25">
      <c r="A33" s="723" t="s">
        <v>5454</v>
      </c>
      <c r="B33" s="608"/>
      <c r="C33" s="723"/>
      <c r="D33" s="724" t="s">
        <v>6882</v>
      </c>
      <c r="E33" s="228"/>
      <c r="F33" s="608"/>
      <c r="G33" s="608"/>
      <c r="H33" s="725"/>
    </row>
    <row r="34" spans="1:8" ht="39.6" x14ac:dyDescent="0.25">
      <c r="A34" s="723" t="s">
        <v>6881</v>
      </c>
      <c r="B34" s="608" t="s">
        <v>37</v>
      </c>
      <c r="C34" s="723"/>
      <c r="D34" s="701" t="s">
        <v>6882</v>
      </c>
      <c r="E34" s="228" t="s">
        <v>425</v>
      </c>
      <c r="F34" s="608"/>
      <c r="G34" s="608"/>
      <c r="H34" s="725"/>
    </row>
    <row r="35" spans="1:8" x14ac:dyDescent="0.25">
      <c r="A35" s="183" t="s">
        <v>34</v>
      </c>
      <c r="B35" s="726"/>
      <c r="C35" s="726"/>
      <c r="D35" s="727"/>
      <c r="E35" s="185"/>
      <c r="F35" s="185"/>
      <c r="G35" s="185"/>
      <c r="H35" s="697">
        <f>SUM(H5:H32)</f>
        <v>11398000</v>
      </c>
    </row>
  </sheetData>
  <sheetProtection algorithmName="SHA-512" hashValue="PBP7N/z2Ee0XU+UTLZOpBeM4QUi8MNDF2OEYoOfLprBCkfFKoXlWpRelaU7pJ0R4BAqHBC2PE+SYTL6Hr8g+kw==" saltValue="KUiokgPv1Im9A7xVzQo2Dg==" spinCount="100000" sheet="1" selectLockedCells="1"/>
  <autoFilter ref="D2:H35" xr:uid="{6FFB32A5-6A0D-48CD-A7D0-E7BDFB0F189B}"/>
  <mergeCells count="2">
    <mergeCell ref="A1:D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 xml:space="preserve">&amp;L&amp;"Arial,Bold"&amp;UCONTRACT NRA N.011-130-2010/1F
&amp;UREABILITATION OF NATIONAL ROUTE N11 SECTION 13 FRM R518 INTERSECTION (km 8,340) TO
GROOSANDSLOOT RIVER (km 24.280)
&amp;USCHEDULE D1: </oddHead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33203-A8E5-41F1-B220-4832D518BF13}">
  <sheetPr>
    <tabColor theme="9" tint="0.79998168889431442"/>
  </sheetPr>
  <dimension ref="A1:D9"/>
  <sheetViews>
    <sheetView workbookViewId="0">
      <selection sqref="A1:D1"/>
    </sheetView>
  </sheetViews>
  <sheetFormatPr defaultColWidth="9.109375" defaultRowHeight="13.2" x14ac:dyDescent="0.25"/>
  <cols>
    <col min="1" max="1" width="9.109375" style="12"/>
    <col min="2" max="2" width="72.44140625" style="12" customWidth="1"/>
    <col min="3" max="3" width="21.5546875" style="12" customWidth="1"/>
    <col min="4" max="4" width="20.6640625" style="12" customWidth="1"/>
    <col min="5" max="16384" width="9.109375" style="12"/>
  </cols>
  <sheetData>
    <row r="1" spans="1:4" x14ac:dyDescent="0.25">
      <c r="A1" s="19" t="s">
        <v>6848</v>
      </c>
      <c r="B1" s="19"/>
    </row>
    <row r="2" spans="1:4" ht="12.75" customHeight="1" x14ac:dyDescent="0.25">
      <c r="B2" s="19"/>
    </row>
    <row r="3" spans="1:4" x14ac:dyDescent="0.25">
      <c r="A3" s="36"/>
      <c r="B3" s="36"/>
    </row>
    <row r="4" spans="1:4" x14ac:dyDescent="0.25">
      <c r="A4" s="769" t="s">
        <v>6652</v>
      </c>
      <c r="B4" s="769"/>
      <c r="C4" s="599"/>
    </row>
    <row r="5" spans="1:4" x14ac:dyDescent="0.25">
      <c r="A5" s="18" t="s">
        <v>4204</v>
      </c>
      <c r="B5" s="37" t="s">
        <v>2518</v>
      </c>
      <c r="C5" s="600">
        <f>'Sect D - D1000 (D)'!H35</f>
        <v>11398000</v>
      </c>
      <c r="D5" s="603">
        <f>SUM(C5)</f>
        <v>11398000</v>
      </c>
    </row>
    <row r="6" spans="1:4" x14ac:dyDescent="0.25">
      <c r="A6" s="18"/>
      <c r="B6" s="37"/>
      <c r="C6" s="599"/>
    </row>
    <row r="7" spans="1:4" x14ac:dyDescent="0.25">
      <c r="B7" s="18"/>
    </row>
    <row r="8" spans="1:4" ht="13.8" thickBot="1" x14ac:dyDescent="0.3">
      <c r="B8" s="19" t="s">
        <v>6650</v>
      </c>
      <c r="C8" s="546">
        <f>SUM(D5)</f>
        <v>11398000</v>
      </c>
      <c r="D8" s="602"/>
    </row>
    <row r="9" spans="1:4" ht="13.8" thickTop="1" x14ac:dyDescent="0.25">
      <c r="B9" s="18"/>
    </row>
  </sheetData>
  <sheetProtection algorithmName="SHA-512" hashValue="iT64siduTM3O+vT4y3TJgFW0AFVkJKFpL/KkWYyGe6kGVihPzghQhuUJkNltudEmd2DnsACXN4VSv96ZpVHPlg==" saltValue="KBcc+3J4dBIRogWzE3w6GQ==" spinCount="100000" sheet="1" objects="1" scenarios="1" selectLockedCells="1"/>
  <mergeCells count="1">
    <mergeCell ref="A4:B4"/>
  </mergeCells>
  <pageMargins left="0.74803149606299213" right="0.74803149606299213" top="0.98425196850393704" bottom="0.98425196850393704" header="0.51181102362204722" footer="0.51181102362204722"/>
  <pageSetup paperSize="9" scale="60" orientation="portrait" r:id="rId1"/>
  <headerFooter alignWithMargins="0">
    <oddHeader xml:space="preserve">&amp;L&amp;"Arial,Bold"&amp;UCONTRACT NRA N.011-130-2010/1F
&amp;UREABILITATION OF NATIONAL ROUTE N11 SECTION 13 FRM R518 INTERSECTION (km 8,340) TO
GROOSANDSLOOT RIVER (km 24.280)
&amp;USCHEDULE D1: </oddHead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14F24-D7EE-4522-9086-014BAC9B72BE}">
  <dimension ref="A1:H176"/>
  <sheetViews>
    <sheetView workbookViewId="0"/>
  </sheetViews>
  <sheetFormatPr defaultRowHeight="13.2" x14ac:dyDescent="0.25"/>
  <cols>
    <col min="1" max="1" width="9.33203125" style="41" customWidth="1"/>
    <col min="2" max="2" width="9" style="41" bestFit="1" customWidth="1"/>
    <col min="3" max="3" width="3.33203125" style="41" customWidth="1"/>
    <col min="4" max="4" width="40.6640625" style="41" customWidth="1"/>
    <col min="5" max="5" width="17.44140625" style="41" bestFit="1" customWidth="1"/>
    <col min="6" max="8" width="20.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200</v>
      </c>
      <c r="B1" s="40"/>
      <c r="C1" s="40"/>
      <c r="D1" s="96"/>
      <c r="E1" s="774" t="s">
        <v>201</v>
      </c>
      <c r="F1" s="774"/>
      <c r="G1" s="774"/>
      <c r="H1" s="774"/>
    </row>
    <row r="2" spans="1:8" x14ac:dyDescent="0.25">
      <c r="A2" s="42" t="s">
        <v>0</v>
      </c>
      <c r="B2" s="42"/>
      <c r="C2" s="42"/>
      <c r="D2" s="43" t="s">
        <v>1</v>
      </c>
      <c r="E2" s="43" t="s">
        <v>2</v>
      </c>
      <c r="F2" s="43" t="s">
        <v>3</v>
      </c>
      <c r="G2" s="43" t="s">
        <v>4</v>
      </c>
      <c r="H2" s="43" t="s">
        <v>5</v>
      </c>
    </row>
    <row r="3" spans="1:8" x14ac:dyDescent="0.25">
      <c r="A3" s="44"/>
      <c r="B3" s="44"/>
      <c r="C3" s="44"/>
      <c r="D3" s="45"/>
      <c r="E3" s="46"/>
      <c r="F3" s="46"/>
      <c r="G3" s="45"/>
      <c r="H3" s="45"/>
    </row>
    <row r="4" spans="1:8" x14ac:dyDescent="0.25">
      <c r="A4" s="47"/>
      <c r="B4" s="47"/>
      <c r="C4" s="47"/>
      <c r="D4" s="45"/>
      <c r="E4" s="46"/>
      <c r="F4" s="46"/>
      <c r="G4" s="45"/>
      <c r="H4" s="45"/>
    </row>
    <row r="5" spans="1:8" x14ac:dyDescent="0.25">
      <c r="A5" s="44" t="s">
        <v>5386</v>
      </c>
      <c r="B5" s="44"/>
      <c r="C5" s="44"/>
      <c r="D5" s="49" t="s">
        <v>202</v>
      </c>
      <c r="E5" s="46"/>
      <c r="F5" s="46"/>
      <c r="G5" s="45"/>
      <c r="H5" s="54"/>
    </row>
    <row r="6" spans="1:8" x14ac:dyDescent="0.25">
      <c r="A6" s="44"/>
      <c r="B6" s="48" t="s">
        <v>203</v>
      </c>
      <c r="C6" s="48"/>
      <c r="D6" s="115" t="s">
        <v>40</v>
      </c>
      <c r="E6" s="11" t="s">
        <v>33</v>
      </c>
      <c r="F6" s="11" t="s">
        <v>4220</v>
      </c>
      <c r="G6" s="114" t="s">
        <v>4221</v>
      </c>
      <c r="H6" s="52"/>
    </row>
    <row r="7" spans="1:8" x14ac:dyDescent="0.25">
      <c r="A7" s="44"/>
      <c r="B7" s="48" t="s">
        <v>204</v>
      </c>
      <c r="C7" s="48"/>
      <c r="D7" s="115" t="s">
        <v>41</v>
      </c>
      <c r="E7" s="11" t="s">
        <v>33</v>
      </c>
      <c r="F7" s="11" t="s">
        <v>4220</v>
      </c>
      <c r="G7" s="114" t="s">
        <v>4221</v>
      </c>
      <c r="H7" s="52"/>
    </row>
    <row r="8" spans="1:8" x14ac:dyDescent="0.25">
      <c r="A8" s="44"/>
      <c r="B8" s="48" t="s">
        <v>205</v>
      </c>
      <c r="C8" s="48"/>
      <c r="D8" s="115" t="s">
        <v>206</v>
      </c>
      <c r="E8" s="11"/>
      <c r="F8" s="46"/>
      <c r="G8" s="94"/>
      <c r="H8" s="89"/>
    </row>
    <row r="9" spans="1:8" x14ac:dyDescent="0.25">
      <c r="A9" s="44"/>
      <c r="B9" s="48"/>
      <c r="C9" s="73" t="s">
        <v>37</v>
      </c>
      <c r="D9" s="304" t="s">
        <v>5515</v>
      </c>
      <c r="E9" s="11" t="s">
        <v>80</v>
      </c>
      <c r="F9" s="46"/>
      <c r="G9" s="94"/>
      <c r="H9" s="89">
        <f t="shared" ref="H9:H10" si="0">F9*G9</f>
        <v>0</v>
      </c>
    </row>
    <row r="10" spans="1:8" x14ac:dyDescent="0.25">
      <c r="A10" s="44"/>
      <c r="B10" s="48"/>
      <c r="C10" s="73" t="s">
        <v>39</v>
      </c>
      <c r="D10" s="304" t="s">
        <v>5516</v>
      </c>
      <c r="E10" s="11" t="s">
        <v>80</v>
      </c>
      <c r="F10" s="46"/>
      <c r="G10" s="94"/>
      <c r="H10" s="89">
        <f t="shared" si="0"/>
        <v>0</v>
      </c>
    </row>
    <row r="11" spans="1:8" x14ac:dyDescent="0.25">
      <c r="A11" s="44"/>
      <c r="B11" s="48" t="s">
        <v>5387</v>
      </c>
      <c r="C11" s="73"/>
      <c r="D11" s="304" t="s">
        <v>5391</v>
      </c>
      <c r="E11" s="11"/>
      <c r="F11" s="46"/>
      <c r="G11" s="94"/>
      <c r="H11" s="89"/>
    </row>
    <row r="12" spans="1:8" x14ac:dyDescent="0.25">
      <c r="A12" s="44"/>
      <c r="B12" s="48"/>
      <c r="C12" s="73" t="s">
        <v>37</v>
      </c>
      <c r="D12" s="304" t="s">
        <v>5388</v>
      </c>
      <c r="E12" s="11" t="s">
        <v>5393</v>
      </c>
      <c r="F12" s="46"/>
      <c r="G12" s="94"/>
      <c r="H12" s="89">
        <f t="shared" ref="H12:H14" si="1">F12*G12</f>
        <v>0</v>
      </c>
    </row>
    <row r="13" spans="1:8" x14ac:dyDescent="0.25">
      <c r="A13" s="44"/>
      <c r="B13" s="48"/>
      <c r="C13" s="73" t="s">
        <v>39</v>
      </c>
      <c r="D13" s="304" t="s">
        <v>5389</v>
      </c>
      <c r="E13" s="11" t="s">
        <v>5393</v>
      </c>
      <c r="F13" s="46"/>
      <c r="G13" s="94"/>
      <c r="H13" s="89">
        <f t="shared" si="1"/>
        <v>0</v>
      </c>
    </row>
    <row r="14" spans="1:8" x14ac:dyDescent="0.25">
      <c r="A14" s="44"/>
      <c r="B14" s="48"/>
      <c r="C14" s="73" t="s">
        <v>59</v>
      </c>
      <c r="D14" s="304" t="s">
        <v>5392</v>
      </c>
      <c r="E14" s="11" t="s">
        <v>80</v>
      </c>
      <c r="F14" s="46"/>
      <c r="G14" s="94"/>
      <c r="H14" s="89">
        <f t="shared" si="1"/>
        <v>0</v>
      </c>
    </row>
    <row r="15" spans="1:8" x14ac:dyDescent="0.25">
      <c r="A15" s="44"/>
      <c r="B15" s="48"/>
      <c r="C15" s="73" t="s">
        <v>42</v>
      </c>
      <c r="D15" s="304" t="s">
        <v>5390</v>
      </c>
      <c r="E15" s="11" t="s">
        <v>581</v>
      </c>
      <c r="F15" s="46" t="s">
        <v>4223</v>
      </c>
      <c r="G15" s="94" t="s">
        <v>4224</v>
      </c>
      <c r="H15" s="89"/>
    </row>
    <row r="16" spans="1:8" ht="15.6" x14ac:dyDescent="0.25">
      <c r="A16" s="44" t="s">
        <v>207</v>
      </c>
      <c r="B16" s="48"/>
      <c r="C16" s="73"/>
      <c r="D16" s="116" t="s">
        <v>208</v>
      </c>
      <c r="E16" s="27" t="s">
        <v>209</v>
      </c>
      <c r="F16" s="46"/>
      <c r="G16" s="94"/>
      <c r="H16" s="89">
        <f>F16*G16</f>
        <v>0</v>
      </c>
    </row>
    <row r="17" spans="1:8" x14ac:dyDescent="0.25">
      <c r="A17" s="44"/>
      <c r="B17" s="48"/>
      <c r="C17" s="48"/>
      <c r="D17" s="117"/>
      <c r="E17" s="11"/>
      <c r="F17" s="6"/>
      <c r="G17" s="5"/>
      <c r="H17" s="45"/>
    </row>
    <row r="18" spans="1:8" x14ac:dyDescent="0.25">
      <c r="A18" s="44"/>
      <c r="B18" s="48"/>
      <c r="C18" s="48"/>
      <c r="D18" s="117"/>
      <c r="E18" s="11"/>
      <c r="F18" s="6"/>
      <c r="G18" s="5"/>
      <c r="H18" s="45"/>
    </row>
    <row r="19" spans="1:8" x14ac:dyDescent="0.25">
      <c r="A19" s="44"/>
      <c r="B19" s="48"/>
      <c r="C19" s="48"/>
      <c r="D19" s="117"/>
      <c r="E19" s="11"/>
      <c r="F19" s="6"/>
      <c r="G19" s="5"/>
      <c r="H19" s="45"/>
    </row>
    <row r="20" spans="1:8" x14ac:dyDescent="0.25">
      <c r="A20" s="77" t="s">
        <v>34</v>
      </c>
      <c r="B20" s="78"/>
      <c r="C20" s="112"/>
      <c r="D20" s="79"/>
      <c r="E20" s="2"/>
      <c r="F20" s="2"/>
      <c r="G20" s="2"/>
      <c r="H20" s="113">
        <f>SUM(H5:H19)</f>
        <v>0</v>
      </c>
    </row>
    <row r="21" spans="1:8" x14ac:dyDescent="0.25">
      <c r="A21" s="118"/>
      <c r="B21" s="118"/>
      <c r="C21" s="118"/>
      <c r="D21" s="118"/>
      <c r="E21" s="118"/>
      <c r="F21" s="118"/>
      <c r="G21" s="118"/>
      <c r="H21" s="118"/>
    </row>
    <row r="156" spans="1:6" x14ac:dyDescent="0.25">
      <c r="F156" s="82" t="s">
        <v>136</v>
      </c>
    </row>
    <row r="157" spans="1:6" x14ac:dyDescent="0.25">
      <c r="F157" s="82" t="s">
        <v>136</v>
      </c>
    </row>
    <row r="159" spans="1:6" x14ac:dyDescent="0.25">
      <c r="A159" s="83"/>
    </row>
    <row r="160" spans="1:6" x14ac:dyDescent="0.25">
      <c r="A160" s="83"/>
      <c r="B160" s="84"/>
    </row>
    <row r="161" spans="1:5" x14ac:dyDescent="0.25">
      <c r="A161" s="83"/>
      <c r="B161" s="84"/>
    </row>
    <row r="162" spans="1:5" ht="52.8" x14ac:dyDescent="0.25">
      <c r="A162" s="83" t="s">
        <v>870</v>
      </c>
      <c r="B162" s="84"/>
      <c r="E162" s="85" t="s">
        <v>871</v>
      </c>
    </row>
    <row r="163" spans="1:5" ht="66" x14ac:dyDescent="0.25">
      <c r="A163" s="83"/>
      <c r="B163" s="41" t="s">
        <v>872</v>
      </c>
      <c r="E163" s="86" t="s">
        <v>873</v>
      </c>
    </row>
    <row r="164" spans="1:5" x14ac:dyDescent="0.25">
      <c r="A164" s="83"/>
      <c r="E164" s="87" t="s">
        <v>713</v>
      </c>
    </row>
    <row r="165" spans="1:5" x14ac:dyDescent="0.25">
      <c r="A165" s="83"/>
      <c r="E165" s="87" t="s">
        <v>713</v>
      </c>
    </row>
    <row r="166" spans="1:5" ht="39.6" x14ac:dyDescent="0.25">
      <c r="A166" s="83" t="s">
        <v>874</v>
      </c>
      <c r="E166" s="85" t="s">
        <v>875</v>
      </c>
    </row>
    <row r="167" spans="1:5" ht="26.4" x14ac:dyDescent="0.25">
      <c r="A167" s="83"/>
      <c r="B167" s="41" t="s">
        <v>876</v>
      </c>
      <c r="E167" s="86" t="s">
        <v>879</v>
      </c>
    </row>
    <row r="168" spans="1:5" ht="26.4" x14ac:dyDescent="0.25">
      <c r="A168" s="83"/>
      <c r="B168" s="84" t="s">
        <v>877</v>
      </c>
      <c r="E168" s="86" t="s">
        <v>880</v>
      </c>
    </row>
    <row r="169" spans="1:5" ht="39.6" x14ac:dyDescent="0.25">
      <c r="A169" s="83"/>
      <c r="B169" s="84" t="s">
        <v>878</v>
      </c>
      <c r="E169" s="86" t="s">
        <v>694</v>
      </c>
    </row>
    <row r="170" spans="1:5" ht="51" x14ac:dyDescent="0.25">
      <c r="A170" s="83" t="s">
        <v>882</v>
      </c>
      <c r="B170" s="84"/>
      <c r="E170" s="88" t="s">
        <v>883</v>
      </c>
    </row>
    <row r="171" spans="1:5" x14ac:dyDescent="0.25">
      <c r="A171" s="83"/>
      <c r="B171" s="84" t="s">
        <v>881</v>
      </c>
    </row>
    <row r="172" spans="1:5" x14ac:dyDescent="0.25">
      <c r="A172" s="83"/>
      <c r="B172" s="84"/>
    </row>
    <row r="173" spans="1:5" x14ac:dyDescent="0.25">
      <c r="A173" s="83"/>
      <c r="B173" s="84"/>
    </row>
    <row r="174" spans="1:5" x14ac:dyDescent="0.25">
      <c r="A174" s="83"/>
      <c r="B174" s="84"/>
    </row>
    <row r="175" spans="1:5" x14ac:dyDescent="0.25">
      <c r="A175" s="83"/>
      <c r="B175" s="84"/>
    </row>
    <row r="176" spans="1:5" x14ac:dyDescent="0.25">
      <c r="B176" s="41" t="s">
        <v>884</v>
      </c>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9425-FBEC-400E-95CA-014FBDED2C04}">
  <dimension ref="A1:G1048531"/>
  <sheetViews>
    <sheetView workbookViewId="0"/>
  </sheetViews>
  <sheetFormatPr defaultRowHeight="13.2" x14ac:dyDescent="0.25"/>
  <cols>
    <col min="1" max="1" width="9.33203125" style="41" customWidth="1"/>
    <col min="2" max="2" width="9" style="41" bestFit="1" customWidth="1"/>
    <col min="3" max="3" width="40.6640625" style="41" customWidth="1"/>
    <col min="4" max="4" width="17.44140625" style="41" bestFit="1" customWidth="1"/>
    <col min="5" max="7" width="20.6640625" style="41" customWidth="1"/>
    <col min="8"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x14ac:dyDescent="0.25">
      <c r="A1" s="39" t="s">
        <v>210</v>
      </c>
      <c r="B1" s="40"/>
      <c r="C1" s="40"/>
      <c r="D1" s="774" t="s">
        <v>211</v>
      </c>
      <c r="E1" s="774"/>
      <c r="F1" s="774"/>
      <c r="G1" s="774"/>
    </row>
    <row r="2" spans="1:7" x14ac:dyDescent="0.25">
      <c r="A2" s="42" t="s">
        <v>0</v>
      </c>
      <c r="B2" s="42"/>
      <c r="C2" s="43" t="s">
        <v>1</v>
      </c>
      <c r="D2" s="43" t="s">
        <v>2</v>
      </c>
      <c r="E2" s="43" t="s">
        <v>3</v>
      </c>
      <c r="F2" s="43" t="s">
        <v>4</v>
      </c>
      <c r="G2" s="43" t="s">
        <v>5</v>
      </c>
    </row>
    <row r="3" spans="1:7" x14ac:dyDescent="0.25">
      <c r="A3" s="44"/>
      <c r="B3" s="44"/>
      <c r="C3" s="45"/>
      <c r="D3" s="46"/>
      <c r="E3" s="46"/>
      <c r="F3" s="45"/>
      <c r="G3" s="45"/>
    </row>
    <row r="4" spans="1:7" x14ac:dyDescent="0.25">
      <c r="A4" s="47"/>
      <c r="B4" s="47"/>
      <c r="C4" s="45"/>
      <c r="D4" s="46"/>
      <c r="E4" s="46"/>
      <c r="F4" s="45"/>
      <c r="G4" s="45"/>
    </row>
    <row r="5" spans="1:7" x14ac:dyDescent="0.25">
      <c r="A5" s="48" t="s">
        <v>212</v>
      </c>
      <c r="B5" s="44"/>
      <c r="C5" s="49" t="s">
        <v>213</v>
      </c>
      <c r="D5" s="6"/>
      <c r="E5" s="6"/>
      <c r="F5" s="5"/>
      <c r="G5" s="89"/>
    </row>
    <row r="6" spans="1:7" ht="15.6" x14ac:dyDescent="0.25">
      <c r="A6" s="44"/>
      <c r="B6" s="48" t="s">
        <v>214</v>
      </c>
      <c r="C6" s="50" t="s">
        <v>228</v>
      </c>
      <c r="D6" s="27" t="s">
        <v>209</v>
      </c>
      <c r="E6" s="6"/>
      <c r="F6" s="91"/>
      <c r="G6" s="89">
        <f t="shared" ref="G6:G17" si="0">E6*F6</f>
        <v>0</v>
      </c>
    </row>
    <row r="7" spans="1:7" ht="15.6" x14ac:dyDescent="0.25">
      <c r="A7" s="44"/>
      <c r="B7" s="48" t="s">
        <v>215</v>
      </c>
      <c r="C7" s="50" t="s">
        <v>229</v>
      </c>
      <c r="D7" s="27" t="s">
        <v>209</v>
      </c>
      <c r="E7" s="6"/>
      <c r="F7" s="91"/>
      <c r="G7" s="89">
        <f t="shared" si="0"/>
        <v>0</v>
      </c>
    </row>
    <row r="8" spans="1:7" ht="15.6" x14ac:dyDescent="0.25">
      <c r="A8" s="44"/>
      <c r="B8" s="48" t="s">
        <v>216</v>
      </c>
      <c r="C8" s="50" t="s">
        <v>230</v>
      </c>
      <c r="D8" s="27" t="s">
        <v>209</v>
      </c>
      <c r="E8" s="6"/>
      <c r="F8" s="91"/>
      <c r="G8" s="89">
        <f t="shared" si="0"/>
        <v>0</v>
      </c>
    </row>
    <row r="9" spans="1:7" ht="26.4" x14ac:dyDescent="0.25">
      <c r="A9" s="44"/>
      <c r="B9" s="48" t="s">
        <v>217</v>
      </c>
      <c r="C9" s="50" t="s">
        <v>231</v>
      </c>
      <c r="D9" s="27" t="s">
        <v>209</v>
      </c>
      <c r="E9" s="6"/>
      <c r="F9" s="91"/>
      <c r="G9" s="89">
        <f t="shared" si="0"/>
        <v>0</v>
      </c>
    </row>
    <row r="10" spans="1:7" ht="15.6" x14ac:dyDescent="0.25">
      <c r="A10" s="44"/>
      <c r="B10" s="48" t="s">
        <v>218</v>
      </c>
      <c r="C10" s="50" t="s">
        <v>232</v>
      </c>
      <c r="D10" s="27" t="s">
        <v>209</v>
      </c>
      <c r="E10" s="6"/>
      <c r="F10" s="91"/>
      <c r="G10" s="89">
        <f t="shared" si="0"/>
        <v>0</v>
      </c>
    </row>
    <row r="11" spans="1:7" x14ac:dyDescent="0.25">
      <c r="A11" s="44"/>
      <c r="B11" s="48" t="s">
        <v>219</v>
      </c>
      <c r="C11" s="50" t="s">
        <v>6</v>
      </c>
      <c r="D11" s="11" t="s">
        <v>429</v>
      </c>
      <c r="E11" s="6"/>
      <c r="F11" s="91"/>
      <c r="G11" s="89">
        <f t="shared" si="0"/>
        <v>0</v>
      </c>
    </row>
    <row r="12" spans="1:7" x14ac:dyDescent="0.25">
      <c r="A12" s="44"/>
      <c r="B12" s="48" t="s">
        <v>220</v>
      </c>
      <c r="C12" s="275" t="s">
        <v>4436</v>
      </c>
      <c r="D12" s="11" t="s">
        <v>429</v>
      </c>
      <c r="E12" s="6"/>
      <c r="F12" s="91"/>
      <c r="G12" s="89">
        <f t="shared" si="0"/>
        <v>0</v>
      </c>
    </row>
    <row r="13" spans="1:7" x14ac:dyDescent="0.25">
      <c r="A13" s="44"/>
      <c r="B13" s="48" t="s">
        <v>221</v>
      </c>
      <c r="C13" s="275" t="s">
        <v>233</v>
      </c>
      <c r="D13" s="11" t="s">
        <v>429</v>
      </c>
      <c r="E13" s="6"/>
      <c r="F13" s="91"/>
      <c r="G13" s="89">
        <f t="shared" si="0"/>
        <v>0</v>
      </c>
    </row>
    <row r="14" spans="1:7" x14ac:dyDescent="0.25">
      <c r="A14" s="44"/>
      <c r="B14" s="48" t="s">
        <v>222</v>
      </c>
      <c r="C14" s="275" t="s">
        <v>4437</v>
      </c>
      <c r="D14" s="11" t="s">
        <v>429</v>
      </c>
      <c r="E14" s="6"/>
      <c r="F14" s="91"/>
      <c r="G14" s="89">
        <f t="shared" si="0"/>
        <v>0</v>
      </c>
    </row>
    <row r="15" spans="1:7" ht="26.4" hidden="1" x14ac:dyDescent="0.25">
      <c r="A15" s="44"/>
      <c r="B15" s="48" t="s">
        <v>223</v>
      </c>
      <c r="C15" s="275" t="s">
        <v>4438</v>
      </c>
      <c r="D15" s="11" t="s">
        <v>429</v>
      </c>
      <c r="E15" s="6"/>
      <c r="F15" s="91"/>
      <c r="G15" s="89">
        <f t="shared" si="0"/>
        <v>0</v>
      </c>
    </row>
    <row r="16" spans="1:7" ht="26.4" hidden="1" x14ac:dyDescent="0.25">
      <c r="A16" s="44"/>
      <c r="B16" s="48" t="s">
        <v>224</v>
      </c>
      <c r="C16" s="275" t="s">
        <v>4439</v>
      </c>
      <c r="D16" s="11" t="s">
        <v>429</v>
      </c>
      <c r="E16" s="6"/>
      <c r="F16" s="91"/>
      <c r="G16" s="89">
        <f t="shared" si="0"/>
        <v>0</v>
      </c>
    </row>
    <row r="17" spans="1:7" ht="26.4" hidden="1" x14ac:dyDescent="0.25">
      <c r="A17" s="44"/>
      <c r="B17" s="48" t="s">
        <v>225</v>
      </c>
      <c r="C17" s="275" t="s">
        <v>4440</v>
      </c>
      <c r="D17" s="11" t="s">
        <v>429</v>
      </c>
      <c r="E17" s="6"/>
      <c r="F17" s="91"/>
      <c r="G17" s="89">
        <f t="shared" si="0"/>
        <v>0</v>
      </c>
    </row>
    <row r="18" spans="1:7" x14ac:dyDescent="0.25">
      <c r="A18" s="45"/>
      <c r="B18" s="48" t="s">
        <v>226</v>
      </c>
      <c r="C18" s="50" t="s">
        <v>234</v>
      </c>
      <c r="D18" s="11" t="s">
        <v>425</v>
      </c>
      <c r="E18" s="11" t="s">
        <v>4222</v>
      </c>
      <c r="F18" s="90" t="s">
        <v>818</v>
      </c>
      <c r="G18" s="38"/>
    </row>
    <row r="19" spans="1:7" ht="26.4" x14ac:dyDescent="0.25">
      <c r="A19" s="45"/>
      <c r="B19" s="48" t="s">
        <v>227</v>
      </c>
      <c r="C19" s="50" t="s">
        <v>235</v>
      </c>
      <c r="D19" s="27" t="s">
        <v>361</v>
      </c>
      <c r="E19" s="95">
        <f>G18</f>
        <v>0</v>
      </c>
      <c r="F19" s="93"/>
      <c r="G19" s="89">
        <f>E19*F19</f>
        <v>0</v>
      </c>
    </row>
    <row r="20" spans="1:7" x14ac:dyDescent="0.25">
      <c r="A20" s="55" t="s">
        <v>236</v>
      </c>
      <c r="B20" s="56"/>
      <c r="C20" s="57" t="s">
        <v>53</v>
      </c>
      <c r="D20" s="6"/>
      <c r="E20" s="6"/>
      <c r="F20" s="6"/>
      <c r="G20" s="89"/>
    </row>
    <row r="21" spans="1:7" ht="15.6" x14ac:dyDescent="0.25">
      <c r="A21" s="55"/>
      <c r="B21" s="58" t="s">
        <v>245</v>
      </c>
      <c r="C21" s="59" t="s">
        <v>54</v>
      </c>
      <c r="D21" s="27" t="s">
        <v>209</v>
      </c>
      <c r="E21" s="6"/>
      <c r="F21" s="91"/>
      <c r="G21" s="89">
        <f t="shared" ref="G21:G31" si="1">E21*F21</f>
        <v>0</v>
      </c>
    </row>
    <row r="22" spans="1:7" ht="15.6" x14ac:dyDescent="0.25">
      <c r="A22" s="55"/>
      <c r="B22" s="58" t="s">
        <v>246</v>
      </c>
      <c r="C22" s="59" t="s">
        <v>237</v>
      </c>
      <c r="D22" s="27" t="s">
        <v>209</v>
      </c>
      <c r="E22" s="6"/>
      <c r="F22" s="91"/>
      <c r="G22" s="89">
        <f t="shared" si="1"/>
        <v>0</v>
      </c>
    </row>
    <row r="23" spans="1:7" ht="15.6" x14ac:dyDescent="0.25">
      <c r="A23" s="55"/>
      <c r="B23" s="58" t="s">
        <v>247</v>
      </c>
      <c r="C23" s="59" t="s">
        <v>238</v>
      </c>
      <c r="D23" s="27" t="s">
        <v>209</v>
      </c>
      <c r="E23" s="6"/>
      <c r="F23" s="91"/>
      <c r="G23" s="89">
        <f t="shared" si="1"/>
        <v>0</v>
      </c>
    </row>
    <row r="24" spans="1:7" ht="26.4" x14ac:dyDescent="0.25">
      <c r="A24" s="55"/>
      <c r="B24" s="58" t="s">
        <v>248</v>
      </c>
      <c r="C24" s="59" t="s">
        <v>239</v>
      </c>
      <c r="D24" s="27" t="s">
        <v>209</v>
      </c>
      <c r="E24" s="6"/>
      <c r="F24" s="91"/>
      <c r="G24" s="89">
        <f t="shared" si="1"/>
        <v>0</v>
      </c>
    </row>
    <row r="25" spans="1:7" ht="26.4" x14ac:dyDescent="0.25">
      <c r="A25" s="55"/>
      <c r="B25" s="58" t="s">
        <v>249</v>
      </c>
      <c r="C25" s="59" t="s">
        <v>240</v>
      </c>
      <c r="D25" s="27" t="s">
        <v>209</v>
      </c>
      <c r="E25" s="6"/>
      <c r="F25" s="91"/>
      <c r="G25" s="89">
        <f t="shared" si="1"/>
        <v>0</v>
      </c>
    </row>
    <row r="26" spans="1:7" ht="15.6" x14ac:dyDescent="0.25">
      <c r="A26" s="55"/>
      <c r="B26" s="58" t="s">
        <v>250</v>
      </c>
      <c r="C26" s="59" t="s">
        <v>55</v>
      </c>
      <c r="D26" s="27" t="s">
        <v>209</v>
      </c>
      <c r="E26" s="6"/>
      <c r="F26" s="91"/>
      <c r="G26" s="89">
        <f t="shared" si="1"/>
        <v>0</v>
      </c>
    </row>
    <row r="27" spans="1:7" ht="15.6" x14ac:dyDescent="0.25">
      <c r="A27" s="55"/>
      <c r="B27" s="58" t="s">
        <v>251</v>
      </c>
      <c r="C27" s="59" t="s">
        <v>56</v>
      </c>
      <c r="D27" s="27" t="s">
        <v>209</v>
      </c>
      <c r="E27" s="6"/>
      <c r="F27" s="91"/>
      <c r="G27" s="89">
        <f t="shared" si="1"/>
        <v>0</v>
      </c>
    </row>
    <row r="28" spans="1:7" ht="15.6" x14ac:dyDescent="0.25">
      <c r="A28" s="55"/>
      <c r="B28" s="58" t="s">
        <v>252</v>
      </c>
      <c r="C28" s="59" t="s">
        <v>241</v>
      </c>
      <c r="D28" s="27" t="s">
        <v>209</v>
      </c>
      <c r="E28" s="6"/>
      <c r="F28" s="91"/>
      <c r="G28" s="89">
        <f t="shared" si="1"/>
        <v>0</v>
      </c>
    </row>
    <row r="29" spans="1:7" ht="15.6" x14ac:dyDescent="0.25">
      <c r="A29" s="55"/>
      <c r="B29" s="58" t="s">
        <v>253</v>
      </c>
      <c r="C29" s="59" t="s">
        <v>242</v>
      </c>
      <c r="D29" s="27" t="s">
        <v>209</v>
      </c>
      <c r="E29" s="6"/>
      <c r="F29" s="91"/>
      <c r="G29" s="89">
        <f t="shared" si="1"/>
        <v>0</v>
      </c>
    </row>
    <row r="30" spans="1:7" ht="15.6" hidden="1" x14ac:dyDescent="0.25">
      <c r="A30" s="55"/>
      <c r="B30" s="58" t="s">
        <v>254</v>
      </c>
      <c r="C30" s="59" t="s">
        <v>243</v>
      </c>
      <c r="D30" s="27" t="s">
        <v>209</v>
      </c>
      <c r="E30" s="6"/>
      <c r="F30" s="91"/>
      <c r="G30" s="89">
        <f t="shared" si="1"/>
        <v>0</v>
      </c>
    </row>
    <row r="31" spans="1:7" ht="26.4" hidden="1" x14ac:dyDescent="0.25">
      <c r="A31" s="55"/>
      <c r="B31" s="58" t="s">
        <v>255</v>
      </c>
      <c r="C31" s="59" t="s">
        <v>244</v>
      </c>
      <c r="D31" s="27" t="s">
        <v>209</v>
      </c>
      <c r="E31" s="6"/>
      <c r="F31" s="91"/>
      <c r="G31" s="89">
        <f t="shared" si="1"/>
        <v>0</v>
      </c>
    </row>
    <row r="32" spans="1:7" x14ac:dyDescent="0.25">
      <c r="A32" s="55" t="s">
        <v>256</v>
      </c>
      <c r="B32" s="58"/>
      <c r="C32" s="57" t="s">
        <v>50</v>
      </c>
      <c r="D32" s="6"/>
      <c r="E32" s="6"/>
      <c r="F32" s="6"/>
      <c r="G32" s="89"/>
    </row>
    <row r="33" spans="1:7" hidden="1" x14ac:dyDescent="0.25">
      <c r="A33" s="55"/>
      <c r="B33" s="58" t="s">
        <v>257</v>
      </c>
      <c r="C33" s="59" t="s">
        <v>295</v>
      </c>
      <c r="D33" s="11" t="s">
        <v>429</v>
      </c>
      <c r="E33" s="6"/>
      <c r="F33" s="91"/>
      <c r="G33" s="89">
        <f t="shared" ref="G33:G70" si="2">E33*F33</f>
        <v>0</v>
      </c>
    </row>
    <row r="34" spans="1:7" x14ac:dyDescent="0.25">
      <c r="A34" s="55"/>
      <c r="B34" s="58" t="s">
        <v>258</v>
      </c>
      <c r="C34" s="59" t="s">
        <v>296</v>
      </c>
      <c r="D34" s="11" t="s">
        <v>429</v>
      </c>
      <c r="E34" s="6"/>
      <c r="F34" s="91"/>
      <c r="G34" s="89">
        <f t="shared" si="2"/>
        <v>0</v>
      </c>
    </row>
    <row r="35" spans="1:7" x14ac:dyDescent="0.25">
      <c r="A35" s="55"/>
      <c r="B35" s="58" t="s">
        <v>259</v>
      </c>
      <c r="C35" s="59" t="s">
        <v>297</v>
      </c>
      <c r="D35" s="11" t="s">
        <v>429</v>
      </c>
      <c r="E35" s="6"/>
      <c r="F35" s="91"/>
      <c r="G35" s="89">
        <f t="shared" si="2"/>
        <v>0</v>
      </c>
    </row>
    <row r="36" spans="1:7" x14ac:dyDescent="0.25">
      <c r="A36" s="55"/>
      <c r="B36" s="58" t="s">
        <v>260</v>
      </c>
      <c r="C36" s="59" t="s">
        <v>298</v>
      </c>
      <c r="D36" s="11" t="s">
        <v>429</v>
      </c>
      <c r="E36" s="6"/>
      <c r="F36" s="91"/>
      <c r="G36" s="89">
        <f t="shared" si="2"/>
        <v>0</v>
      </c>
    </row>
    <row r="37" spans="1:7" ht="26.4" x14ac:dyDescent="0.25">
      <c r="A37" s="55"/>
      <c r="B37" s="58" t="s">
        <v>261</v>
      </c>
      <c r="C37" s="278" t="s">
        <v>4441</v>
      </c>
      <c r="D37" s="11" t="s">
        <v>429</v>
      </c>
      <c r="E37" s="6"/>
      <c r="F37" s="91"/>
      <c r="G37" s="89">
        <f t="shared" si="2"/>
        <v>0</v>
      </c>
    </row>
    <row r="38" spans="1:7" hidden="1" x14ac:dyDescent="0.25">
      <c r="A38" s="55"/>
      <c r="B38" s="58" t="s">
        <v>262</v>
      </c>
      <c r="C38" s="278" t="s">
        <v>4442</v>
      </c>
      <c r="D38" s="11" t="s">
        <v>429</v>
      </c>
      <c r="E38" s="6"/>
      <c r="F38" s="91"/>
      <c r="G38" s="89">
        <f t="shared" si="2"/>
        <v>0</v>
      </c>
    </row>
    <row r="39" spans="1:7" x14ac:dyDescent="0.25">
      <c r="A39" s="55"/>
      <c r="B39" s="58" t="s">
        <v>263</v>
      </c>
      <c r="C39" s="59" t="s">
        <v>299</v>
      </c>
      <c r="D39" s="11" t="s">
        <v>429</v>
      </c>
      <c r="E39" s="6"/>
      <c r="F39" s="91"/>
      <c r="G39" s="89">
        <f t="shared" si="2"/>
        <v>0</v>
      </c>
    </row>
    <row r="40" spans="1:7" x14ac:dyDescent="0.25">
      <c r="A40" s="55"/>
      <c r="B40" s="58" t="s">
        <v>264</v>
      </c>
      <c r="C40" s="59" t="s">
        <v>300</v>
      </c>
      <c r="D40" s="11" t="s">
        <v>429</v>
      </c>
      <c r="E40" s="6"/>
      <c r="F40" s="91"/>
      <c r="G40" s="89">
        <f t="shared" si="2"/>
        <v>0</v>
      </c>
    </row>
    <row r="41" spans="1:7" x14ac:dyDescent="0.25">
      <c r="A41" s="55"/>
      <c r="B41" s="58" t="s">
        <v>265</v>
      </c>
      <c r="C41" s="59" t="s">
        <v>301</v>
      </c>
      <c r="D41" s="11" t="s">
        <v>429</v>
      </c>
      <c r="E41" s="6"/>
      <c r="F41" s="91"/>
      <c r="G41" s="89">
        <f t="shared" si="2"/>
        <v>0</v>
      </c>
    </row>
    <row r="42" spans="1:7" x14ac:dyDescent="0.25">
      <c r="A42" s="55"/>
      <c r="B42" s="58" t="s">
        <v>266</v>
      </c>
      <c r="C42" s="59" t="s">
        <v>302</v>
      </c>
      <c r="D42" s="11" t="s">
        <v>429</v>
      </c>
      <c r="E42" s="6"/>
      <c r="F42" s="91"/>
      <c r="G42" s="89">
        <f t="shared" si="2"/>
        <v>0</v>
      </c>
    </row>
    <row r="43" spans="1:7" x14ac:dyDescent="0.25">
      <c r="A43" s="55"/>
      <c r="B43" s="58" t="s">
        <v>267</v>
      </c>
      <c r="C43" s="59" t="s">
        <v>303</v>
      </c>
      <c r="D43" s="11" t="s">
        <v>429</v>
      </c>
      <c r="E43" s="6"/>
      <c r="F43" s="91"/>
      <c r="G43" s="89">
        <f t="shared" si="2"/>
        <v>0</v>
      </c>
    </row>
    <row r="44" spans="1:7" x14ac:dyDescent="0.25">
      <c r="A44" s="55"/>
      <c r="B44" s="58" t="s">
        <v>268</v>
      </c>
      <c r="C44" s="59" t="s">
        <v>304</v>
      </c>
      <c r="D44" s="11" t="s">
        <v>429</v>
      </c>
      <c r="E44" s="6"/>
      <c r="F44" s="91"/>
      <c r="G44" s="89">
        <f t="shared" si="2"/>
        <v>0</v>
      </c>
    </row>
    <row r="45" spans="1:7" x14ac:dyDescent="0.25">
      <c r="A45" s="55"/>
      <c r="B45" s="58" t="s">
        <v>269</v>
      </c>
      <c r="C45" s="59" t="s">
        <v>305</v>
      </c>
      <c r="D45" s="11" t="s">
        <v>429</v>
      </c>
      <c r="E45" s="6"/>
      <c r="F45" s="91"/>
      <c r="G45" s="89">
        <f t="shared" si="2"/>
        <v>0</v>
      </c>
    </row>
    <row r="46" spans="1:7" x14ac:dyDescent="0.25">
      <c r="A46" s="55"/>
      <c r="B46" s="58" t="s">
        <v>270</v>
      </c>
      <c r="C46" s="59" t="s">
        <v>306</v>
      </c>
      <c r="D46" s="11" t="s">
        <v>429</v>
      </c>
      <c r="E46" s="6"/>
      <c r="F46" s="91"/>
      <c r="G46" s="89">
        <f t="shared" si="2"/>
        <v>0</v>
      </c>
    </row>
    <row r="47" spans="1:7" ht="26.4" x14ac:dyDescent="0.25">
      <c r="A47" s="55"/>
      <c r="B47" s="58" t="s">
        <v>271</v>
      </c>
      <c r="C47" s="59" t="s">
        <v>4229</v>
      </c>
      <c r="D47" s="11" t="s">
        <v>429</v>
      </c>
      <c r="E47" s="6"/>
      <c r="F47" s="91"/>
      <c r="G47" s="89">
        <f t="shared" si="2"/>
        <v>0</v>
      </c>
    </row>
    <row r="48" spans="1:7" ht="14.25" customHeight="1" x14ac:dyDescent="0.25">
      <c r="A48" s="55"/>
      <c r="B48" s="58" t="s">
        <v>272</v>
      </c>
      <c r="C48" s="59" t="s">
        <v>4230</v>
      </c>
      <c r="D48" s="11" t="s">
        <v>429</v>
      </c>
      <c r="E48" s="6"/>
      <c r="F48" s="91"/>
      <c r="G48" s="89">
        <f t="shared" si="2"/>
        <v>0</v>
      </c>
    </row>
    <row r="49" spans="1:7" hidden="1" x14ac:dyDescent="0.25">
      <c r="A49" s="55"/>
      <c r="B49" s="58" t="s">
        <v>273</v>
      </c>
      <c r="C49" s="59" t="s">
        <v>307</v>
      </c>
      <c r="D49" s="11" t="s">
        <v>429</v>
      </c>
      <c r="E49" s="6"/>
      <c r="F49" s="91"/>
      <c r="G49" s="89">
        <f t="shared" si="2"/>
        <v>0</v>
      </c>
    </row>
    <row r="50" spans="1:7" hidden="1" x14ac:dyDescent="0.25">
      <c r="A50" s="55"/>
      <c r="B50" s="58" t="s">
        <v>274</v>
      </c>
      <c r="C50" s="59" t="s">
        <v>308</v>
      </c>
      <c r="D50" s="11" t="s">
        <v>429</v>
      </c>
      <c r="E50" s="6"/>
      <c r="F50" s="91"/>
      <c r="G50" s="89">
        <f t="shared" si="2"/>
        <v>0</v>
      </c>
    </row>
    <row r="51" spans="1:7" x14ac:dyDescent="0.25">
      <c r="A51" s="55"/>
      <c r="B51" s="58" t="s">
        <v>275</v>
      </c>
      <c r="C51" s="59" t="s">
        <v>309</v>
      </c>
      <c r="D51" s="11" t="s">
        <v>429</v>
      </c>
      <c r="E51" s="6"/>
      <c r="F51" s="91"/>
      <c r="G51" s="89">
        <f t="shared" si="2"/>
        <v>0</v>
      </c>
    </row>
    <row r="52" spans="1:7" x14ac:dyDescent="0.25">
      <c r="A52" s="55"/>
      <c r="B52" s="58" t="s">
        <v>276</v>
      </c>
      <c r="C52" s="59" t="s">
        <v>310</v>
      </c>
      <c r="D52" s="11" t="s">
        <v>429</v>
      </c>
      <c r="E52" s="6"/>
      <c r="F52" s="91"/>
      <c r="G52" s="89">
        <f t="shared" si="2"/>
        <v>0</v>
      </c>
    </row>
    <row r="53" spans="1:7" x14ac:dyDescent="0.25">
      <c r="A53" s="55"/>
      <c r="B53" s="58" t="s">
        <v>277</v>
      </c>
      <c r="C53" s="59" t="s">
        <v>311</v>
      </c>
      <c r="D53" s="11" t="s">
        <v>429</v>
      </c>
      <c r="E53" s="6"/>
      <c r="F53" s="91"/>
      <c r="G53" s="89">
        <f t="shared" si="2"/>
        <v>0</v>
      </c>
    </row>
    <row r="54" spans="1:7" x14ac:dyDescent="0.25">
      <c r="A54" s="55"/>
      <c r="B54" s="58" t="s">
        <v>278</v>
      </c>
      <c r="C54" s="59" t="s">
        <v>312</v>
      </c>
      <c r="D54" s="11" t="s">
        <v>429</v>
      </c>
      <c r="E54" s="6"/>
      <c r="F54" s="91"/>
      <c r="G54" s="89">
        <f t="shared" si="2"/>
        <v>0</v>
      </c>
    </row>
    <row r="55" spans="1:7" x14ac:dyDescent="0.25">
      <c r="A55" s="55"/>
      <c r="B55" s="58" t="s">
        <v>279</v>
      </c>
      <c r="C55" s="59" t="s">
        <v>313</v>
      </c>
      <c r="D55" s="11" t="s">
        <v>429</v>
      </c>
      <c r="E55" s="6"/>
      <c r="F55" s="91"/>
      <c r="G55" s="89">
        <f t="shared" si="2"/>
        <v>0</v>
      </c>
    </row>
    <row r="56" spans="1:7" x14ac:dyDescent="0.25">
      <c r="A56" s="55"/>
      <c r="B56" s="58" t="s">
        <v>280</v>
      </c>
      <c r="C56" s="59" t="s">
        <v>314</v>
      </c>
      <c r="D56" s="11" t="s">
        <v>429</v>
      </c>
      <c r="E56" s="6"/>
      <c r="F56" s="91"/>
      <c r="G56" s="89">
        <f t="shared" si="2"/>
        <v>0</v>
      </c>
    </row>
    <row r="57" spans="1:7" x14ac:dyDescent="0.25">
      <c r="A57" s="55"/>
      <c r="B57" s="58" t="s">
        <v>281</v>
      </c>
      <c r="C57" s="59" t="s">
        <v>315</v>
      </c>
      <c r="D57" s="11" t="s">
        <v>429</v>
      </c>
      <c r="E57" s="6"/>
      <c r="F57" s="91"/>
      <c r="G57" s="89">
        <f t="shared" si="2"/>
        <v>0</v>
      </c>
    </row>
    <row r="58" spans="1:7" hidden="1" x14ac:dyDescent="0.25">
      <c r="A58" s="55"/>
      <c r="B58" s="58" t="s">
        <v>282</v>
      </c>
      <c r="C58" s="59" t="s">
        <v>316</v>
      </c>
      <c r="D58" s="11" t="s">
        <v>429</v>
      </c>
      <c r="E58" s="6"/>
      <c r="F58" s="91"/>
      <c r="G58" s="89">
        <f t="shared" si="2"/>
        <v>0</v>
      </c>
    </row>
    <row r="59" spans="1:7" x14ac:dyDescent="0.25">
      <c r="A59" s="55"/>
      <c r="B59" s="58" t="s">
        <v>283</v>
      </c>
      <c r="C59" s="59" t="s">
        <v>317</v>
      </c>
      <c r="D59" s="11" t="s">
        <v>429</v>
      </c>
      <c r="E59" s="6"/>
      <c r="F59" s="91"/>
      <c r="G59" s="89">
        <f t="shared" si="2"/>
        <v>0</v>
      </c>
    </row>
    <row r="60" spans="1:7" x14ac:dyDescent="0.25">
      <c r="A60" s="55"/>
      <c r="B60" s="58" t="s">
        <v>284</v>
      </c>
      <c r="C60" s="59" t="s">
        <v>318</v>
      </c>
      <c r="D60" s="11" t="s">
        <v>429</v>
      </c>
      <c r="E60" s="6"/>
      <c r="F60" s="91"/>
      <c r="G60" s="89">
        <f t="shared" si="2"/>
        <v>0</v>
      </c>
    </row>
    <row r="61" spans="1:7" x14ac:dyDescent="0.25">
      <c r="A61" s="55"/>
      <c r="B61" s="58" t="s">
        <v>285</v>
      </c>
      <c r="C61" s="59" t="s">
        <v>319</v>
      </c>
      <c r="D61" s="11" t="s">
        <v>429</v>
      </c>
      <c r="E61" s="6"/>
      <c r="F61" s="91"/>
      <c r="G61" s="89">
        <f t="shared" si="2"/>
        <v>0</v>
      </c>
    </row>
    <row r="62" spans="1:7" hidden="1" x14ac:dyDescent="0.25">
      <c r="A62" s="55"/>
      <c r="B62" s="58" t="s">
        <v>286</v>
      </c>
      <c r="C62" s="59" t="s">
        <v>320</v>
      </c>
      <c r="D62" s="11" t="s">
        <v>429</v>
      </c>
      <c r="E62" s="6"/>
      <c r="F62" s="91"/>
      <c r="G62" s="89">
        <f t="shared" si="2"/>
        <v>0</v>
      </c>
    </row>
    <row r="63" spans="1:7" hidden="1" x14ac:dyDescent="0.25">
      <c r="A63" s="55"/>
      <c r="B63" s="58" t="s">
        <v>287</v>
      </c>
      <c r="C63" s="59" t="s">
        <v>321</v>
      </c>
      <c r="D63" s="11" t="s">
        <v>429</v>
      </c>
      <c r="E63" s="6"/>
      <c r="F63" s="91"/>
      <c r="G63" s="89">
        <f t="shared" si="2"/>
        <v>0</v>
      </c>
    </row>
    <row r="64" spans="1:7" ht="26.4" hidden="1" x14ac:dyDescent="0.25">
      <c r="A64" s="55"/>
      <c r="B64" s="58" t="s">
        <v>288</v>
      </c>
      <c r="C64" s="59" t="s">
        <v>322</v>
      </c>
      <c r="D64" s="11" t="s">
        <v>429</v>
      </c>
      <c r="E64" s="6"/>
      <c r="F64" s="91"/>
      <c r="G64" s="89">
        <f t="shared" si="2"/>
        <v>0</v>
      </c>
    </row>
    <row r="65" spans="1:7" hidden="1" x14ac:dyDescent="0.25">
      <c r="A65" s="55"/>
      <c r="B65" s="58" t="s">
        <v>289</v>
      </c>
      <c r="C65" s="59" t="s">
        <v>323</v>
      </c>
      <c r="D65" s="11" t="s">
        <v>429</v>
      </c>
      <c r="E65" s="6"/>
      <c r="F65" s="91"/>
      <c r="G65" s="89">
        <f t="shared" si="2"/>
        <v>0</v>
      </c>
    </row>
    <row r="66" spans="1:7" x14ac:dyDescent="0.25">
      <c r="A66" s="55"/>
      <c r="B66" s="58" t="s">
        <v>290</v>
      </c>
      <c r="C66" s="59" t="s">
        <v>324</v>
      </c>
      <c r="D66" s="11" t="s">
        <v>429</v>
      </c>
      <c r="E66" s="6"/>
      <c r="F66" s="91"/>
      <c r="G66" s="89">
        <f t="shared" si="2"/>
        <v>0</v>
      </c>
    </row>
    <row r="67" spans="1:7" ht="26.4" x14ac:dyDescent="0.25">
      <c r="A67" s="55"/>
      <c r="B67" s="58" t="s">
        <v>291</v>
      </c>
      <c r="C67" s="59" t="s">
        <v>4227</v>
      </c>
      <c r="D67" s="11" t="s">
        <v>429</v>
      </c>
      <c r="E67" s="6"/>
      <c r="F67" s="91"/>
      <c r="G67" s="89">
        <f t="shared" si="2"/>
        <v>0</v>
      </c>
    </row>
    <row r="68" spans="1:7" x14ac:dyDescent="0.25">
      <c r="A68" s="55"/>
      <c r="B68" s="58" t="s">
        <v>292</v>
      </c>
      <c r="C68" s="59" t="s">
        <v>325</v>
      </c>
      <c r="D68" s="11" t="s">
        <v>429</v>
      </c>
      <c r="E68" s="6"/>
      <c r="F68" s="91"/>
      <c r="G68" s="89">
        <f t="shared" si="2"/>
        <v>0</v>
      </c>
    </row>
    <row r="69" spans="1:7" x14ac:dyDescent="0.25">
      <c r="A69" s="55"/>
      <c r="B69" s="58" t="s">
        <v>293</v>
      </c>
      <c r="C69" s="59" t="s">
        <v>326</v>
      </c>
      <c r="D69" s="11" t="s">
        <v>429</v>
      </c>
      <c r="E69" s="6"/>
      <c r="F69" s="91"/>
      <c r="G69" s="89">
        <f t="shared" si="2"/>
        <v>0</v>
      </c>
    </row>
    <row r="70" spans="1:7" ht="26.4" hidden="1" x14ac:dyDescent="0.25">
      <c r="A70" s="55"/>
      <c r="B70" s="58" t="s">
        <v>294</v>
      </c>
      <c r="C70" s="60" t="s">
        <v>4228</v>
      </c>
      <c r="D70" s="11" t="s">
        <v>429</v>
      </c>
      <c r="E70" s="6"/>
      <c r="F70" s="91"/>
      <c r="G70" s="89">
        <f t="shared" si="2"/>
        <v>0</v>
      </c>
    </row>
    <row r="71" spans="1:7" x14ac:dyDescent="0.25">
      <c r="A71" s="55" t="s">
        <v>327</v>
      </c>
      <c r="B71" s="58"/>
      <c r="C71" s="61" t="s">
        <v>328</v>
      </c>
      <c r="D71" s="6"/>
      <c r="E71" s="6"/>
      <c r="F71" s="6"/>
      <c r="G71" s="89"/>
    </row>
    <row r="72" spans="1:7" ht="39.6" x14ac:dyDescent="0.25">
      <c r="A72" s="55"/>
      <c r="B72" s="58" t="s">
        <v>329</v>
      </c>
      <c r="C72" s="62" t="s">
        <v>345</v>
      </c>
      <c r="D72" s="27" t="s">
        <v>581</v>
      </c>
      <c r="E72" s="11" t="s">
        <v>4223</v>
      </c>
      <c r="F72" s="11" t="s">
        <v>4224</v>
      </c>
      <c r="G72" s="52"/>
    </row>
    <row r="73" spans="1:7" ht="26.4" x14ac:dyDescent="0.25">
      <c r="A73" s="55"/>
      <c r="B73" s="58" t="s">
        <v>330</v>
      </c>
      <c r="C73" s="62" t="s">
        <v>346</v>
      </c>
      <c r="D73" s="27" t="s">
        <v>361</v>
      </c>
      <c r="E73" s="95">
        <f>G72</f>
        <v>0</v>
      </c>
      <c r="F73" s="93"/>
      <c r="G73" s="89">
        <f>E73*F73</f>
        <v>0</v>
      </c>
    </row>
    <row r="74" spans="1:7" ht="39.6" hidden="1" x14ac:dyDescent="0.25">
      <c r="A74" s="55"/>
      <c r="B74" s="58" t="s">
        <v>331</v>
      </c>
      <c r="C74" s="62" t="s">
        <v>347</v>
      </c>
      <c r="D74" s="27" t="s">
        <v>581</v>
      </c>
      <c r="E74" s="11" t="s">
        <v>4223</v>
      </c>
      <c r="F74" s="11" t="s">
        <v>4224</v>
      </c>
      <c r="G74" s="52"/>
    </row>
    <row r="75" spans="1:7" ht="26.4" hidden="1" x14ac:dyDescent="0.25">
      <c r="A75" s="55"/>
      <c r="B75" s="58" t="s">
        <v>332</v>
      </c>
      <c r="C75" s="62" t="s">
        <v>348</v>
      </c>
      <c r="D75" s="27" t="s">
        <v>361</v>
      </c>
      <c r="E75" s="95">
        <f>G74</f>
        <v>0</v>
      </c>
      <c r="F75" s="93">
        <v>0.1</v>
      </c>
      <c r="G75" s="89">
        <f>E75*F75</f>
        <v>0</v>
      </c>
    </row>
    <row r="76" spans="1:7" ht="26.4" x14ac:dyDescent="0.25">
      <c r="A76" s="55"/>
      <c r="B76" s="58" t="s">
        <v>333</v>
      </c>
      <c r="C76" s="62" t="s">
        <v>349</v>
      </c>
      <c r="D76" s="27" t="s">
        <v>581</v>
      </c>
      <c r="E76" s="11" t="s">
        <v>4223</v>
      </c>
      <c r="F76" s="11" t="s">
        <v>4224</v>
      </c>
      <c r="G76" s="52"/>
    </row>
    <row r="77" spans="1:7" ht="26.4" x14ac:dyDescent="0.25">
      <c r="A77" s="55"/>
      <c r="B77" s="58" t="s">
        <v>334</v>
      </c>
      <c r="C77" s="62" t="s">
        <v>350</v>
      </c>
      <c r="D77" s="27" t="s">
        <v>361</v>
      </c>
      <c r="E77" s="95">
        <f>G76</f>
        <v>0</v>
      </c>
      <c r="F77" s="93"/>
      <c r="G77" s="89">
        <f>E77*F77</f>
        <v>0</v>
      </c>
    </row>
    <row r="78" spans="1:7" ht="26.4" x14ac:dyDescent="0.25">
      <c r="A78" s="55"/>
      <c r="B78" s="58" t="s">
        <v>335</v>
      </c>
      <c r="C78" s="62" t="s">
        <v>351</v>
      </c>
      <c r="D78" s="27" t="s">
        <v>581</v>
      </c>
      <c r="E78" s="11" t="s">
        <v>4223</v>
      </c>
      <c r="F78" s="11" t="s">
        <v>4224</v>
      </c>
      <c r="G78" s="52"/>
    </row>
    <row r="79" spans="1:7" ht="26.4" x14ac:dyDescent="0.25">
      <c r="A79" s="55"/>
      <c r="B79" s="58" t="s">
        <v>336</v>
      </c>
      <c r="C79" s="62" t="s">
        <v>352</v>
      </c>
      <c r="D79" s="27" t="s">
        <v>361</v>
      </c>
      <c r="E79" s="95">
        <f>G78</f>
        <v>0</v>
      </c>
      <c r="F79" s="93"/>
      <c r="G79" s="89">
        <f>E79*F79</f>
        <v>0</v>
      </c>
    </row>
    <row r="80" spans="1:7" ht="52.8" hidden="1" x14ac:dyDescent="0.25">
      <c r="A80" s="55"/>
      <c r="B80" s="58" t="s">
        <v>337</v>
      </c>
      <c r="C80" s="62" t="s">
        <v>353</v>
      </c>
      <c r="D80" s="27" t="s">
        <v>581</v>
      </c>
      <c r="E80" s="11" t="s">
        <v>4223</v>
      </c>
      <c r="F80" s="11" t="s">
        <v>4224</v>
      </c>
      <c r="G80" s="52"/>
    </row>
    <row r="81" spans="1:7" ht="26.4" hidden="1" x14ac:dyDescent="0.25">
      <c r="A81" s="55"/>
      <c r="B81" s="58" t="s">
        <v>338</v>
      </c>
      <c r="C81" s="62" t="s">
        <v>354</v>
      </c>
      <c r="D81" s="27" t="s">
        <v>361</v>
      </c>
      <c r="E81" s="95">
        <f>G80</f>
        <v>0</v>
      </c>
      <c r="F81" s="93"/>
      <c r="G81" s="89">
        <f>E81*F81</f>
        <v>0</v>
      </c>
    </row>
    <row r="82" spans="1:7" ht="52.8" x14ac:dyDescent="0.25">
      <c r="A82" s="55"/>
      <c r="B82" s="58" t="s">
        <v>339</v>
      </c>
      <c r="C82" s="62" t="s">
        <v>355</v>
      </c>
      <c r="D82" s="27" t="s">
        <v>581</v>
      </c>
      <c r="E82" s="11" t="s">
        <v>4223</v>
      </c>
      <c r="F82" s="11" t="s">
        <v>4224</v>
      </c>
      <c r="G82" s="52"/>
    </row>
    <row r="83" spans="1:7" ht="26.4" x14ac:dyDescent="0.25">
      <c r="A83" s="55"/>
      <c r="B83" s="58" t="s">
        <v>340</v>
      </c>
      <c r="C83" s="62" t="s">
        <v>356</v>
      </c>
      <c r="D83" s="27" t="s">
        <v>361</v>
      </c>
      <c r="E83" s="95">
        <f>G82</f>
        <v>0</v>
      </c>
      <c r="F83" s="93"/>
      <c r="G83" s="89">
        <f>E83*F83</f>
        <v>0</v>
      </c>
    </row>
    <row r="84" spans="1:7" ht="39.6" x14ac:dyDescent="0.25">
      <c r="A84" s="55"/>
      <c r="B84" s="58" t="s">
        <v>341</v>
      </c>
      <c r="C84" s="62" t="s">
        <v>357</v>
      </c>
      <c r="D84" s="27" t="s">
        <v>581</v>
      </c>
      <c r="E84" s="11" t="s">
        <v>4223</v>
      </c>
      <c r="F84" s="11" t="s">
        <v>4224</v>
      </c>
      <c r="G84" s="52"/>
    </row>
    <row r="85" spans="1:7" ht="26.4" x14ac:dyDescent="0.25">
      <c r="A85" s="55"/>
      <c r="B85" s="58" t="s">
        <v>342</v>
      </c>
      <c r="C85" s="62" t="s">
        <v>358</v>
      </c>
      <c r="D85" s="27" t="s">
        <v>361</v>
      </c>
      <c r="E85" s="95">
        <f>G84</f>
        <v>0</v>
      </c>
      <c r="F85" s="93"/>
      <c r="G85" s="89">
        <f>E85*F85</f>
        <v>0</v>
      </c>
    </row>
    <row r="86" spans="1:7" ht="66" x14ac:dyDescent="0.25">
      <c r="A86" s="55"/>
      <c r="B86" s="58" t="s">
        <v>343</v>
      </c>
      <c r="C86" s="62" t="s">
        <v>359</v>
      </c>
      <c r="D86" s="27" t="s">
        <v>581</v>
      </c>
      <c r="E86" s="11" t="s">
        <v>4223</v>
      </c>
      <c r="F86" s="11" t="s">
        <v>4224</v>
      </c>
      <c r="G86" s="52"/>
    </row>
    <row r="87" spans="1:7" ht="26.4" x14ac:dyDescent="0.25">
      <c r="A87" s="55"/>
      <c r="B87" s="58" t="s">
        <v>344</v>
      </c>
      <c r="C87" s="63" t="s">
        <v>360</v>
      </c>
      <c r="D87" s="27" t="s">
        <v>361</v>
      </c>
      <c r="E87" s="95">
        <f>G86</f>
        <v>0</v>
      </c>
      <c r="F87" s="93"/>
      <c r="G87" s="89">
        <f>E87*F87</f>
        <v>0</v>
      </c>
    </row>
    <row r="88" spans="1:7" ht="26.4" x14ac:dyDescent="0.25">
      <c r="A88" s="64" t="s">
        <v>362</v>
      </c>
      <c r="B88" s="65"/>
      <c r="C88" s="66" t="s">
        <v>363</v>
      </c>
      <c r="D88" s="119"/>
      <c r="E88" s="6"/>
      <c r="F88" s="6"/>
      <c r="G88" s="89"/>
    </row>
    <row r="89" spans="1:7" x14ac:dyDescent="0.25">
      <c r="A89" s="64"/>
      <c r="B89" s="65" t="s">
        <v>364</v>
      </c>
      <c r="C89" s="62" t="s">
        <v>57</v>
      </c>
      <c r="D89" s="11" t="s">
        <v>33</v>
      </c>
      <c r="E89" s="11" t="s">
        <v>4220</v>
      </c>
      <c r="F89" s="114" t="s">
        <v>4221</v>
      </c>
      <c r="G89" s="52"/>
    </row>
    <row r="90" spans="1:7" x14ac:dyDescent="0.25">
      <c r="A90" s="64"/>
      <c r="B90" s="65" t="s">
        <v>365</v>
      </c>
      <c r="C90" s="63" t="s">
        <v>58</v>
      </c>
      <c r="D90" s="120" t="s">
        <v>80</v>
      </c>
      <c r="E90" s="6"/>
      <c r="F90" s="91"/>
      <c r="G90" s="89">
        <f>E90*F90</f>
        <v>0</v>
      </c>
    </row>
    <row r="91" spans="1:7" hidden="1" x14ac:dyDescent="0.25">
      <c r="A91" s="64" t="s">
        <v>366</v>
      </c>
      <c r="B91" s="65"/>
      <c r="C91" s="67" t="s">
        <v>367</v>
      </c>
      <c r="D91" s="120"/>
      <c r="E91" s="6"/>
      <c r="F91" s="6"/>
      <c r="G91" s="89"/>
    </row>
    <row r="92" spans="1:7" hidden="1" x14ac:dyDescent="0.25">
      <c r="A92" s="64"/>
      <c r="B92" s="65" t="s">
        <v>368</v>
      </c>
      <c r="C92" s="68" t="s">
        <v>370</v>
      </c>
      <c r="D92" s="120" t="s">
        <v>80</v>
      </c>
      <c r="E92" s="6"/>
      <c r="F92" s="91"/>
      <c r="G92" s="89">
        <f>E92*F92</f>
        <v>0</v>
      </c>
    </row>
    <row r="93" spans="1:7" hidden="1" x14ac:dyDescent="0.25">
      <c r="A93" s="55"/>
      <c r="B93" s="58" t="s">
        <v>369</v>
      </c>
      <c r="C93" s="69" t="s">
        <v>371</v>
      </c>
      <c r="D93" s="120" t="s">
        <v>80</v>
      </c>
      <c r="E93" s="6"/>
      <c r="F93" s="91"/>
      <c r="G93" s="89">
        <f>E93*F93</f>
        <v>0</v>
      </c>
    </row>
    <row r="94" spans="1:7" x14ac:dyDescent="0.25">
      <c r="A94" s="55" t="s">
        <v>372</v>
      </c>
      <c r="B94" s="58"/>
      <c r="C94" s="70" t="s">
        <v>373</v>
      </c>
      <c r="D94" s="120"/>
      <c r="E94" s="6"/>
      <c r="F94" s="6"/>
      <c r="G94" s="89"/>
    </row>
    <row r="95" spans="1:7" ht="26.4" x14ac:dyDescent="0.25">
      <c r="A95" s="55"/>
      <c r="B95" s="58" t="s">
        <v>374</v>
      </c>
      <c r="C95" s="279" t="s">
        <v>6475</v>
      </c>
      <c r="D95" s="120" t="s">
        <v>430</v>
      </c>
      <c r="E95" s="6"/>
      <c r="F95" s="91"/>
      <c r="G95" s="89">
        <f>E95*F95</f>
        <v>0</v>
      </c>
    </row>
    <row r="96" spans="1:7" x14ac:dyDescent="0.25">
      <c r="A96" s="55"/>
      <c r="B96" s="58" t="s">
        <v>375</v>
      </c>
      <c r="C96" s="50" t="s">
        <v>376</v>
      </c>
      <c r="D96" s="17" t="s">
        <v>422</v>
      </c>
      <c r="E96" s="6"/>
      <c r="F96" s="91"/>
      <c r="G96" s="89">
        <f>E96*F96</f>
        <v>0</v>
      </c>
    </row>
    <row r="97" spans="1:7" ht="26.4" x14ac:dyDescent="0.25">
      <c r="A97" s="55" t="s">
        <v>377</v>
      </c>
      <c r="B97" s="58"/>
      <c r="C97" s="71" t="s">
        <v>378</v>
      </c>
      <c r="D97" s="121"/>
      <c r="E97" s="6"/>
      <c r="F97" s="6"/>
      <c r="G97" s="89"/>
    </row>
    <row r="98" spans="1:7" ht="39.6" x14ac:dyDescent="0.25">
      <c r="A98" s="55"/>
      <c r="B98" s="58" t="s">
        <v>379</v>
      </c>
      <c r="C98" s="72" t="s">
        <v>385</v>
      </c>
      <c r="D98" s="11" t="s">
        <v>33</v>
      </c>
      <c r="E98" s="11" t="s">
        <v>4220</v>
      </c>
      <c r="F98" s="114" t="s">
        <v>4221</v>
      </c>
      <c r="G98" s="52"/>
    </row>
    <row r="99" spans="1:7" ht="39.6" x14ac:dyDescent="0.25">
      <c r="A99" s="55"/>
      <c r="B99" s="58" t="s">
        <v>380</v>
      </c>
      <c r="C99" s="72" t="s">
        <v>386</v>
      </c>
      <c r="D99" s="120" t="s">
        <v>80</v>
      </c>
      <c r="E99" s="6"/>
      <c r="F99" s="91"/>
      <c r="G99" s="89">
        <f>E99*F99</f>
        <v>0</v>
      </c>
    </row>
    <row r="100" spans="1:7" ht="26.4" hidden="1" x14ac:dyDescent="0.25">
      <c r="A100" s="55"/>
      <c r="B100" s="58" t="s">
        <v>381</v>
      </c>
      <c r="C100" s="72" t="s">
        <v>387</v>
      </c>
      <c r="D100" s="11" t="s">
        <v>33</v>
      </c>
      <c r="E100" s="11" t="s">
        <v>4220</v>
      </c>
      <c r="F100" s="114" t="s">
        <v>4221</v>
      </c>
      <c r="G100" s="52"/>
    </row>
    <row r="101" spans="1:7" ht="39.6" hidden="1" x14ac:dyDescent="0.25">
      <c r="A101" s="55"/>
      <c r="B101" s="58" t="s">
        <v>382</v>
      </c>
      <c r="C101" s="72" t="s">
        <v>388</v>
      </c>
      <c r="D101" s="120" t="s">
        <v>80</v>
      </c>
      <c r="E101" s="6"/>
      <c r="F101" s="91"/>
      <c r="G101" s="89">
        <f>E101*F101</f>
        <v>0</v>
      </c>
    </row>
    <row r="102" spans="1:7" ht="26.4" x14ac:dyDescent="0.25">
      <c r="A102" s="55"/>
      <c r="B102" s="58" t="s">
        <v>383</v>
      </c>
      <c r="C102" s="279" t="s">
        <v>6476</v>
      </c>
      <c r="D102" s="11" t="s">
        <v>33</v>
      </c>
      <c r="E102" s="11" t="s">
        <v>4220</v>
      </c>
      <c r="F102" s="114" t="s">
        <v>4221</v>
      </c>
      <c r="G102" s="52"/>
    </row>
    <row r="103" spans="1:7" ht="26.4" x14ac:dyDescent="0.25">
      <c r="A103" s="55"/>
      <c r="B103" s="58" t="s">
        <v>384</v>
      </c>
      <c r="C103" s="280" t="s">
        <v>6477</v>
      </c>
      <c r="D103" s="120" t="s">
        <v>80</v>
      </c>
      <c r="E103" s="6"/>
      <c r="F103" s="91"/>
      <c r="G103" s="89">
        <f>E103*F103</f>
        <v>0</v>
      </c>
    </row>
    <row r="104" spans="1:7" x14ac:dyDescent="0.25">
      <c r="A104" s="55"/>
      <c r="B104" s="58"/>
      <c r="C104" s="73"/>
      <c r="D104" s="13"/>
      <c r="E104" s="6"/>
      <c r="F104" s="6"/>
      <c r="G104" s="52"/>
    </row>
    <row r="105" spans="1:7" x14ac:dyDescent="0.25">
      <c r="A105" s="55"/>
      <c r="B105" s="58"/>
      <c r="C105" s="74"/>
      <c r="D105" s="153"/>
      <c r="E105" s="6"/>
      <c r="F105" s="6"/>
      <c r="G105" s="52"/>
    </row>
    <row r="106" spans="1:7" x14ac:dyDescent="0.25">
      <c r="A106" s="45"/>
      <c r="B106" s="58"/>
      <c r="C106" s="45"/>
      <c r="D106" s="129"/>
      <c r="E106" s="6"/>
      <c r="F106" s="6"/>
      <c r="G106" s="52"/>
    </row>
    <row r="107" spans="1:7" x14ac:dyDescent="0.25">
      <c r="A107" s="77" t="s">
        <v>34</v>
      </c>
      <c r="B107" s="78"/>
      <c r="C107" s="79"/>
      <c r="D107" s="179"/>
      <c r="E107" s="2"/>
      <c r="F107" s="2"/>
      <c r="G107" s="113">
        <f>SUM(G5:G106)</f>
        <v>0</v>
      </c>
    </row>
    <row r="108" spans="1:7" x14ac:dyDescent="0.25">
      <c r="D108" s="81"/>
    </row>
    <row r="1048531" spans="4:4" x14ac:dyDescent="0.25">
      <c r="D104853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53D5A-9F5B-402E-9AEF-CE900D493A10}">
  <dimension ref="A1:H15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19.332031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550</v>
      </c>
      <c r="B1" s="40"/>
      <c r="C1" s="40"/>
      <c r="D1" s="40"/>
      <c r="E1" s="774" t="s">
        <v>551</v>
      </c>
      <c r="F1" s="774"/>
      <c r="G1" s="774"/>
      <c r="H1" s="774"/>
    </row>
    <row r="2" spans="1:8" x14ac:dyDescent="0.25">
      <c r="A2" s="42" t="s">
        <v>0</v>
      </c>
      <c r="B2" s="42"/>
      <c r="C2" s="122"/>
      <c r="D2" s="43" t="s">
        <v>1</v>
      </c>
      <c r="E2" s="43" t="s">
        <v>2</v>
      </c>
      <c r="F2" s="43" t="s">
        <v>3</v>
      </c>
      <c r="G2" s="43" t="s">
        <v>4</v>
      </c>
      <c r="H2" s="43" t="s">
        <v>5</v>
      </c>
    </row>
    <row r="3" spans="1:8" x14ac:dyDescent="0.25">
      <c r="A3" s="44"/>
      <c r="B3" s="44"/>
      <c r="C3" s="123"/>
      <c r="D3" s="45"/>
      <c r="E3" s="46"/>
      <c r="F3" s="46"/>
      <c r="G3" s="45"/>
      <c r="H3" s="45"/>
    </row>
    <row r="4" spans="1:8" x14ac:dyDescent="0.25">
      <c r="A4" s="47"/>
      <c r="B4" s="47"/>
      <c r="C4" s="124"/>
      <c r="D4" s="45"/>
      <c r="E4" s="46"/>
      <c r="F4" s="46"/>
      <c r="G4" s="45"/>
      <c r="H4" s="45"/>
    </row>
    <row r="5" spans="1:8" ht="26.4" x14ac:dyDescent="0.25">
      <c r="A5" s="48" t="s">
        <v>552</v>
      </c>
      <c r="B5" s="44"/>
      <c r="C5" s="44"/>
      <c r="D5" s="128" t="s">
        <v>553</v>
      </c>
      <c r="E5" s="6"/>
      <c r="F5" s="6"/>
      <c r="G5" s="5"/>
      <c r="H5" s="92"/>
    </row>
    <row r="6" spans="1:8" x14ac:dyDescent="0.25">
      <c r="A6" s="44"/>
      <c r="B6" s="48" t="s">
        <v>554</v>
      </c>
      <c r="C6" s="44"/>
      <c r="D6" s="101" t="s">
        <v>558</v>
      </c>
      <c r="E6" s="11" t="s">
        <v>33</v>
      </c>
      <c r="F6" s="11" t="s">
        <v>4220</v>
      </c>
      <c r="G6" s="114" t="s">
        <v>4221</v>
      </c>
      <c r="H6" s="52"/>
    </row>
    <row r="7" spans="1:8" ht="26.4" x14ac:dyDescent="0.25">
      <c r="A7" s="44"/>
      <c r="B7" s="48" t="s">
        <v>6494</v>
      </c>
      <c r="C7" s="44"/>
      <c r="D7" s="101" t="s">
        <v>559</v>
      </c>
      <c r="E7" s="27" t="s">
        <v>581</v>
      </c>
      <c r="F7" s="11" t="s">
        <v>4223</v>
      </c>
      <c r="G7" s="11" t="s">
        <v>4224</v>
      </c>
      <c r="H7" s="89"/>
    </row>
    <row r="8" spans="1:8" x14ac:dyDescent="0.25">
      <c r="A8" s="44"/>
      <c r="B8" s="48"/>
      <c r="C8" s="44" t="s">
        <v>37</v>
      </c>
      <c r="D8" s="101" t="s">
        <v>6491</v>
      </c>
      <c r="E8" s="27"/>
      <c r="F8" s="11"/>
      <c r="G8" s="11"/>
      <c r="H8" s="89"/>
    </row>
    <row r="9" spans="1:8" ht="26.4" x14ac:dyDescent="0.25">
      <c r="A9" s="44"/>
      <c r="B9" s="48"/>
      <c r="C9" s="44" t="s">
        <v>36</v>
      </c>
      <c r="D9" s="101" t="s">
        <v>6492</v>
      </c>
      <c r="E9" s="27" t="s">
        <v>581</v>
      </c>
      <c r="F9" s="11" t="s">
        <v>4223</v>
      </c>
      <c r="G9" s="11" t="s">
        <v>4224</v>
      </c>
      <c r="H9" s="89"/>
    </row>
    <row r="10" spans="1:8" x14ac:dyDescent="0.25">
      <c r="A10" s="44"/>
      <c r="B10" s="48"/>
      <c r="C10" s="44" t="s">
        <v>39</v>
      </c>
      <c r="D10" s="101" t="s">
        <v>6493</v>
      </c>
      <c r="E10" s="27"/>
      <c r="F10" s="11"/>
      <c r="G10" s="11"/>
      <c r="H10" s="89"/>
    </row>
    <row r="11" spans="1:8" ht="26.4" x14ac:dyDescent="0.25">
      <c r="A11" s="44"/>
      <c r="B11" s="48"/>
      <c r="C11" s="44" t="s">
        <v>36</v>
      </c>
      <c r="D11" s="101" t="s">
        <v>6495</v>
      </c>
      <c r="E11" s="27" t="s">
        <v>581</v>
      </c>
      <c r="F11" s="11" t="s">
        <v>4223</v>
      </c>
      <c r="G11" s="11" t="s">
        <v>4224</v>
      </c>
      <c r="H11" s="89"/>
    </row>
    <row r="12" spans="1:8" ht="26.4" x14ac:dyDescent="0.25">
      <c r="A12" s="44"/>
      <c r="B12" s="48" t="s">
        <v>556</v>
      </c>
      <c r="C12" s="48"/>
      <c r="D12" s="101" t="s">
        <v>560</v>
      </c>
      <c r="E12" s="27"/>
      <c r="F12" s="95"/>
      <c r="G12" s="196"/>
      <c r="H12" s="89"/>
    </row>
    <row r="13" spans="1:8" ht="26.4" x14ac:dyDescent="0.25">
      <c r="A13" s="44"/>
      <c r="B13" s="48"/>
      <c r="C13" s="48" t="s">
        <v>37</v>
      </c>
      <c r="D13" s="101" t="s">
        <v>6496</v>
      </c>
      <c r="E13" s="27" t="s">
        <v>361</v>
      </c>
      <c r="F13" s="95">
        <f>H9</f>
        <v>0</v>
      </c>
      <c r="G13" s="196"/>
      <c r="H13" s="89">
        <f>G13*F13</f>
        <v>0</v>
      </c>
    </row>
    <row r="14" spans="1:8" ht="26.4" x14ac:dyDescent="0.25">
      <c r="A14" s="44"/>
      <c r="B14" s="48"/>
      <c r="C14" s="48" t="s">
        <v>39</v>
      </c>
      <c r="D14" s="101" t="s">
        <v>6497</v>
      </c>
      <c r="E14" s="27" t="s">
        <v>361</v>
      </c>
      <c r="F14" s="95">
        <f>H11</f>
        <v>0</v>
      </c>
      <c r="G14" s="196"/>
      <c r="H14" s="89">
        <f>G14*F14</f>
        <v>0</v>
      </c>
    </row>
    <row r="15" spans="1:8" ht="26.4" hidden="1" x14ac:dyDescent="0.25">
      <c r="A15" s="44"/>
      <c r="B15" s="48" t="s">
        <v>557</v>
      </c>
      <c r="C15" s="48"/>
      <c r="D15" s="101" t="s">
        <v>561</v>
      </c>
      <c r="E15" s="27" t="s">
        <v>425</v>
      </c>
      <c r="F15" s="11" t="s">
        <v>4222</v>
      </c>
      <c r="G15" s="114" t="s">
        <v>818</v>
      </c>
      <c r="H15" s="52"/>
    </row>
    <row r="16" spans="1:8" ht="26.4" x14ac:dyDescent="0.25">
      <c r="A16" s="48" t="s">
        <v>562</v>
      </c>
      <c r="B16" s="48"/>
      <c r="C16" s="48"/>
      <c r="D16" s="100" t="s">
        <v>563</v>
      </c>
      <c r="E16" s="27"/>
      <c r="F16" s="6"/>
      <c r="G16" s="6"/>
      <c r="H16" s="89"/>
    </row>
    <row r="17" spans="1:8" ht="26.4" hidden="1" x14ac:dyDescent="0.25">
      <c r="A17" s="44"/>
      <c r="B17" s="48" t="s">
        <v>564</v>
      </c>
      <c r="C17" s="48"/>
      <c r="D17" s="283" t="s">
        <v>4454</v>
      </c>
      <c r="E17" s="27" t="s">
        <v>581</v>
      </c>
      <c r="F17" s="11" t="s">
        <v>4223</v>
      </c>
      <c r="G17" s="11" t="s">
        <v>4224</v>
      </c>
      <c r="H17" s="52"/>
    </row>
    <row r="18" spans="1:8" ht="26.4" hidden="1" x14ac:dyDescent="0.25">
      <c r="A18" s="44"/>
      <c r="B18" s="48" t="s">
        <v>565</v>
      </c>
      <c r="C18" s="48"/>
      <c r="D18" s="101" t="s">
        <v>569</v>
      </c>
      <c r="E18" s="27" t="s">
        <v>361</v>
      </c>
      <c r="F18" s="95">
        <f>H17</f>
        <v>0</v>
      </c>
      <c r="G18" s="196"/>
      <c r="H18" s="89">
        <f>G18*F18</f>
        <v>0</v>
      </c>
    </row>
    <row r="19" spans="1:8" hidden="1" x14ac:dyDescent="0.25">
      <c r="A19" s="44"/>
      <c r="B19" s="48" t="s">
        <v>566</v>
      </c>
      <c r="C19" s="48"/>
      <c r="D19" s="101" t="s">
        <v>570</v>
      </c>
      <c r="E19" s="27" t="s">
        <v>581</v>
      </c>
      <c r="F19" s="11" t="s">
        <v>4223</v>
      </c>
      <c r="G19" s="11" t="s">
        <v>4224</v>
      </c>
      <c r="H19" s="52"/>
    </row>
    <row r="20" spans="1:8" ht="26.4" hidden="1" x14ac:dyDescent="0.25">
      <c r="A20" s="44"/>
      <c r="B20" s="48" t="s">
        <v>567</v>
      </c>
      <c r="C20" s="48"/>
      <c r="D20" s="101" t="s">
        <v>571</v>
      </c>
      <c r="E20" s="27" t="s">
        <v>361</v>
      </c>
      <c r="F20" s="95">
        <f>H19</f>
        <v>0</v>
      </c>
      <c r="G20" s="196"/>
      <c r="H20" s="89">
        <f>G20*F20</f>
        <v>0</v>
      </c>
    </row>
    <row r="21" spans="1:8" ht="26.4" x14ac:dyDescent="0.25">
      <c r="A21" s="44"/>
      <c r="B21" s="48" t="s">
        <v>568</v>
      </c>
      <c r="C21" s="48"/>
      <c r="D21" s="64" t="s">
        <v>572</v>
      </c>
      <c r="E21" s="27" t="s">
        <v>426</v>
      </c>
      <c r="F21" s="46"/>
      <c r="G21" s="46"/>
      <c r="H21" s="89">
        <f>F21*G21</f>
        <v>0</v>
      </c>
    </row>
    <row r="22" spans="1:8" hidden="1" x14ac:dyDescent="0.25">
      <c r="A22" s="48" t="s">
        <v>573</v>
      </c>
      <c r="B22" s="48"/>
      <c r="C22" s="48"/>
      <c r="D22" s="100" t="s">
        <v>574</v>
      </c>
      <c r="E22" s="27" t="s">
        <v>33</v>
      </c>
      <c r="F22" s="11"/>
      <c r="G22" s="114"/>
      <c r="H22" s="52"/>
    </row>
    <row r="23" spans="1:8" ht="26.4" hidden="1" x14ac:dyDescent="0.25">
      <c r="A23" s="48" t="s">
        <v>575</v>
      </c>
      <c r="B23" s="48"/>
      <c r="C23" s="48"/>
      <c r="D23" s="100" t="s">
        <v>576</v>
      </c>
      <c r="E23" s="27"/>
      <c r="F23" s="6"/>
      <c r="G23" s="6"/>
      <c r="H23" s="89"/>
    </row>
    <row r="24" spans="1:8" hidden="1" x14ac:dyDescent="0.25">
      <c r="A24" s="44"/>
      <c r="B24" s="48" t="s">
        <v>577</v>
      </c>
      <c r="C24" s="48"/>
      <c r="D24" s="101" t="s">
        <v>579</v>
      </c>
      <c r="E24" s="27" t="s">
        <v>581</v>
      </c>
      <c r="F24" s="11"/>
      <c r="G24" s="11"/>
      <c r="H24" s="52"/>
    </row>
    <row r="25" spans="1:8" ht="26.4" hidden="1" x14ac:dyDescent="0.25">
      <c r="A25" s="44"/>
      <c r="B25" s="48" t="s">
        <v>578</v>
      </c>
      <c r="C25" s="48"/>
      <c r="D25" s="60" t="s">
        <v>580</v>
      </c>
      <c r="E25" s="27" t="s">
        <v>361</v>
      </c>
      <c r="F25" s="95"/>
      <c r="G25" s="196"/>
      <c r="H25" s="89">
        <f>G25*F25</f>
        <v>0</v>
      </c>
    </row>
    <row r="26" spans="1:8" ht="26.4" hidden="1" x14ac:dyDescent="0.25">
      <c r="A26" s="48" t="s">
        <v>582</v>
      </c>
      <c r="B26" s="48"/>
      <c r="C26" s="48"/>
      <c r="D26" s="128" t="s">
        <v>583</v>
      </c>
      <c r="E26" s="27" t="s">
        <v>33</v>
      </c>
      <c r="F26" s="11"/>
      <c r="G26" s="114"/>
      <c r="H26" s="52"/>
    </row>
    <row r="27" spans="1:8" x14ac:dyDescent="0.25">
      <c r="A27" s="48" t="s">
        <v>584</v>
      </c>
      <c r="B27" s="48"/>
      <c r="C27" s="48"/>
      <c r="D27" s="100" t="s">
        <v>585</v>
      </c>
      <c r="E27" s="27"/>
      <c r="F27" s="6"/>
      <c r="G27" s="6"/>
      <c r="H27" s="89"/>
    </row>
    <row r="28" spans="1:8" x14ac:dyDescent="0.25">
      <c r="A28" s="44"/>
      <c r="B28" s="48" t="s">
        <v>586</v>
      </c>
      <c r="C28" s="48"/>
      <c r="D28" s="64" t="s">
        <v>4245</v>
      </c>
      <c r="E28" s="27"/>
      <c r="F28" s="6"/>
      <c r="G28" s="6"/>
      <c r="H28" s="89"/>
    </row>
    <row r="29" spans="1:8" ht="15.6" x14ac:dyDescent="0.25">
      <c r="A29" s="44"/>
      <c r="B29" s="48"/>
      <c r="C29" s="48" t="s">
        <v>37</v>
      </c>
      <c r="D29" s="101" t="s">
        <v>4246</v>
      </c>
      <c r="E29" s="27" t="s">
        <v>426</v>
      </c>
      <c r="F29" s="46"/>
      <c r="G29" s="46"/>
      <c r="H29" s="89">
        <f>F29*G29</f>
        <v>0</v>
      </c>
    </row>
    <row r="30" spans="1:8" ht="15.6" hidden="1" x14ac:dyDescent="0.25">
      <c r="A30" s="44"/>
      <c r="B30" s="48"/>
      <c r="C30" s="48" t="s">
        <v>39</v>
      </c>
      <c r="D30" s="101" t="s">
        <v>4247</v>
      </c>
      <c r="E30" s="27" t="s">
        <v>426</v>
      </c>
      <c r="F30" s="46"/>
      <c r="G30" s="46"/>
      <c r="H30" s="89">
        <f>F30*G30</f>
        <v>0</v>
      </c>
    </row>
    <row r="31" spans="1:8" ht="26.4" hidden="1" x14ac:dyDescent="0.25">
      <c r="A31" s="44"/>
      <c r="B31" s="48"/>
      <c r="C31" s="48" t="s">
        <v>59</v>
      </c>
      <c r="D31" s="101" t="s">
        <v>4248</v>
      </c>
      <c r="E31" s="27" t="s">
        <v>426</v>
      </c>
      <c r="F31" s="46"/>
      <c r="G31" s="46"/>
      <c r="H31" s="89">
        <f>F31*G31</f>
        <v>0</v>
      </c>
    </row>
    <row r="32" spans="1:8" hidden="1" x14ac:dyDescent="0.25">
      <c r="A32" s="44"/>
      <c r="B32" s="48" t="s">
        <v>587</v>
      </c>
      <c r="C32" s="48"/>
      <c r="D32" s="101" t="s">
        <v>4249</v>
      </c>
      <c r="E32" s="27"/>
      <c r="F32" s="6"/>
      <c r="G32" s="6"/>
      <c r="H32" s="89"/>
    </row>
    <row r="33" spans="1:8" ht="15.6" hidden="1" x14ac:dyDescent="0.25">
      <c r="A33" s="44"/>
      <c r="B33" s="48"/>
      <c r="C33" s="48" t="s">
        <v>37</v>
      </c>
      <c r="D33" s="101" t="s">
        <v>4246</v>
      </c>
      <c r="E33" s="27" t="s">
        <v>426</v>
      </c>
      <c r="F33" s="46"/>
      <c r="G33" s="46"/>
      <c r="H33" s="89">
        <f>F33*G33</f>
        <v>0</v>
      </c>
    </row>
    <row r="34" spans="1:8" ht="15.6" hidden="1" x14ac:dyDescent="0.25">
      <c r="A34" s="44"/>
      <c r="B34" s="48"/>
      <c r="C34" s="48" t="s">
        <v>39</v>
      </c>
      <c r="D34" s="101" t="s">
        <v>4247</v>
      </c>
      <c r="E34" s="27" t="s">
        <v>426</v>
      </c>
      <c r="F34" s="46"/>
      <c r="G34" s="46"/>
      <c r="H34" s="89">
        <f>F34*G34</f>
        <v>0</v>
      </c>
    </row>
    <row r="35" spans="1:8" ht="26.4" hidden="1" x14ac:dyDescent="0.25">
      <c r="A35" s="44"/>
      <c r="B35" s="48"/>
      <c r="C35" s="48" t="s">
        <v>59</v>
      </c>
      <c r="D35" s="101" t="s">
        <v>4250</v>
      </c>
      <c r="E35" s="27" t="s">
        <v>426</v>
      </c>
      <c r="F35" s="46"/>
      <c r="G35" s="46"/>
      <c r="H35" s="89">
        <f>F35*G35</f>
        <v>0</v>
      </c>
    </row>
    <row r="36" spans="1:8" ht="25.5" hidden="1" customHeight="1" x14ac:dyDescent="0.25">
      <c r="A36" s="44"/>
      <c r="B36" s="48" t="s">
        <v>588</v>
      </c>
      <c r="C36" s="48"/>
      <c r="D36" s="101" t="s">
        <v>4251</v>
      </c>
      <c r="E36" s="27"/>
      <c r="F36" s="6"/>
      <c r="G36" s="6"/>
      <c r="H36" s="89"/>
    </row>
    <row r="37" spans="1:8" ht="15.6" hidden="1" x14ac:dyDescent="0.25">
      <c r="A37" s="44"/>
      <c r="B37" s="48"/>
      <c r="C37" s="48" t="s">
        <v>37</v>
      </c>
      <c r="D37" s="101" t="s">
        <v>4246</v>
      </c>
      <c r="E37" s="27" t="s">
        <v>426</v>
      </c>
      <c r="F37" s="46"/>
      <c r="G37" s="46"/>
      <c r="H37" s="89">
        <f>F37*G37</f>
        <v>0</v>
      </c>
    </row>
    <row r="38" spans="1:8" ht="15.6" hidden="1" x14ac:dyDescent="0.25">
      <c r="A38" s="44"/>
      <c r="B38" s="48"/>
      <c r="C38" s="48" t="s">
        <v>39</v>
      </c>
      <c r="D38" s="101" t="s">
        <v>4247</v>
      </c>
      <c r="E38" s="27" t="s">
        <v>426</v>
      </c>
      <c r="F38" s="46"/>
      <c r="G38" s="46"/>
      <c r="H38" s="89">
        <f>F38*G38</f>
        <v>0</v>
      </c>
    </row>
    <row r="39" spans="1:8" ht="26.4" hidden="1" x14ac:dyDescent="0.25">
      <c r="A39" s="44"/>
      <c r="B39" s="48"/>
      <c r="C39" s="48" t="s">
        <v>59</v>
      </c>
      <c r="D39" s="101" t="s">
        <v>4250</v>
      </c>
      <c r="E39" s="27" t="s">
        <v>426</v>
      </c>
      <c r="F39" s="46"/>
      <c r="G39" s="46"/>
      <c r="H39" s="89">
        <f>F39*G39</f>
        <v>0</v>
      </c>
    </row>
    <row r="40" spans="1:8" ht="26.4" hidden="1" x14ac:dyDescent="0.25">
      <c r="A40" s="48" t="s">
        <v>589</v>
      </c>
      <c r="B40" s="48"/>
      <c r="C40" s="48"/>
      <c r="D40" s="100" t="s">
        <v>590</v>
      </c>
      <c r="E40" s="27"/>
      <c r="F40" s="6"/>
      <c r="G40" s="6"/>
      <c r="H40" s="89"/>
    </row>
    <row r="41" spans="1:8" ht="15.6" hidden="1" x14ac:dyDescent="0.25">
      <c r="A41" s="44"/>
      <c r="B41" s="48" t="s">
        <v>591</v>
      </c>
      <c r="C41" s="48"/>
      <c r="D41" s="101" t="s">
        <v>593</v>
      </c>
      <c r="E41" s="27" t="s">
        <v>426</v>
      </c>
      <c r="F41" s="46"/>
      <c r="G41" s="46"/>
      <c r="H41" s="89">
        <f>F41*G41</f>
        <v>0</v>
      </c>
    </row>
    <row r="42" spans="1:8" ht="15.6" hidden="1" x14ac:dyDescent="0.25">
      <c r="A42" s="44"/>
      <c r="B42" s="48" t="s">
        <v>592</v>
      </c>
      <c r="C42" s="48"/>
      <c r="D42" s="101" t="s">
        <v>594</v>
      </c>
      <c r="E42" s="27" t="s">
        <v>426</v>
      </c>
      <c r="F42" s="46"/>
      <c r="G42" s="46"/>
      <c r="H42" s="89">
        <f>F42*G42</f>
        <v>0</v>
      </c>
    </row>
    <row r="43" spans="1:8" ht="26.4" hidden="1" x14ac:dyDescent="0.25">
      <c r="A43" s="48" t="s">
        <v>595</v>
      </c>
      <c r="B43" s="48"/>
      <c r="C43" s="48"/>
      <c r="D43" s="100" t="s">
        <v>596</v>
      </c>
      <c r="E43" s="27" t="s">
        <v>426</v>
      </c>
      <c r="F43" s="46"/>
      <c r="G43" s="46"/>
      <c r="H43" s="89">
        <f>F43*G43</f>
        <v>0</v>
      </c>
    </row>
    <row r="44" spans="1:8" ht="26.4" hidden="1" x14ac:dyDescent="0.25">
      <c r="A44" s="48" t="s">
        <v>597</v>
      </c>
      <c r="B44" s="48"/>
      <c r="C44" s="48"/>
      <c r="D44" s="100" t="s">
        <v>598</v>
      </c>
      <c r="E44" s="27"/>
      <c r="F44" s="6"/>
      <c r="G44" s="6"/>
      <c r="H44" s="89"/>
    </row>
    <row r="45" spans="1:8" hidden="1" x14ac:dyDescent="0.25">
      <c r="A45" s="44"/>
      <c r="B45" s="48" t="s">
        <v>599</v>
      </c>
      <c r="C45" s="48"/>
      <c r="D45" s="283" t="s">
        <v>4455</v>
      </c>
      <c r="E45" s="27"/>
      <c r="F45" s="6"/>
      <c r="G45" s="6"/>
      <c r="H45" s="89"/>
    </row>
    <row r="46" spans="1:8" ht="15.6" hidden="1" x14ac:dyDescent="0.25">
      <c r="A46" s="44"/>
      <c r="B46" s="48"/>
      <c r="C46" s="48" t="s">
        <v>37</v>
      </c>
      <c r="D46" s="101" t="s">
        <v>4246</v>
      </c>
      <c r="E46" s="27" t="s">
        <v>426</v>
      </c>
      <c r="F46" s="46"/>
      <c r="G46" s="46"/>
      <c r="H46" s="89">
        <f>F46*G46</f>
        <v>0</v>
      </c>
    </row>
    <row r="47" spans="1:8" ht="15.6" hidden="1" x14ac:dyDescent="0.25">
      <c r="A47" s="44"/>
      <c r="B47" s="48"/>
      <c r="C47" s="48" t="s">
        <v>39</v>
      </c>
      <c r="D47" s="101" t="s">
        <v>4252</v>
      </c>
      <c r="E47" s="27" t="s">
        <v>426</v>
      </c>
      <c r="F47" s="46"/>
      <c r="G47" s="46"/>
      <c r="H47" s="89">
        <f>F47*G47</f>
        <v>0</v>
      </c>
    </row>
    <row r="48" spans="1:8" ht="26.4" hidden="1" x14ac:dyDescent="0.25">
      <c r="A48" s="44"/>
      <c r="B48" s="48" t="s">
        <v>600</v>
      </c>
      <c r="C48" s="48"/>
      <c r="D48" s="278" t="s">
        <v>4456</v>
      </c>
      <c r="E48" s="27"/>
      <c r="F48" s="6"/>
      <c r="G48" s="6"/>
      <c r="H48" s="89"/>
    </row>
    <row r="49" spans="1:8" ht="15.6" hidden="1" x14ac:dyDescent="0.25">
      <c r="A49" s="44"/>
      <c r="B49" s="48"/>
      <c r="C49" s="48" t="s">
        <v>37</v>
      </c>
      <c r="D49" s="278" t="s">
        <v>4246</v>
      </c>
      <c r="E49" s="27" t="s">
        <v>426</v>
      </c>
      <c r="F49" s="46"/>
      <c r="G49" s="46"/>
      <c r="H49" s="89">
        <f>F49*G49</f>
        <v>0</v>
      </c>
    </row>
    <row r="50" spans="1:8" ht="15.6" hidden="1" x14ac:dyDescent="0.25">
      <c r="A50" s="44"/>
      <c r="B50" s="48"/>
      <c r="C50" s="48" t="s">
        <v>39</v>
      </c>
      <c r="D50" s="278" t="s">
        <v>4252</v>
      </c>
      <c r="E50" s="27" t="s">
        <v>426</v>
      </c>
      <c r="F50" s="46"/>
      <c r="G50" s="46"/>
      <c r="H50" s="89">
        <f>F50*G50</f>
        <v>0</v>
      </c>
    </row>
    <row r="51" spans="1:8" ht="26.4" hidden="1" x14ac:dyDescent="0.25">
      <c r="A51" s="44"/>
      <c r="B51" s="48" t="s">
        <v>601</v>
      </c>
      <c r="C51" s="48"/>
      <c r="D51" s="278" t="s">
        <v>4457</v>
      </c>
      <c r="E51" s="27"/>
      <c r="F51" s="6"/>
      <c r="G51" s="6"/>
      <c r="H51" s="89"/>
    </row>
    <row r="52" spans="1:8" ht="15.6" hidden="1" x14ac:dyDescent="0.25">
      <c r="A52" s="44"/>
      <c r="B52" s="48"/>
      <c r="C52" s="48" t="s">
        <v>37</v>
      </c>
      <c r="D52" s="101" t="s">
        <v>4246</v>
      </c>
      <c r="E52" s="27" t="s">
        <v>426</v>
      </c>
      <c r="F52" s="46"/>
      <c r="G52" s="46"/>
      <c r="H52" s="89">
        <f>F52*G52</f>
        <v>0</v>
      </c>
    </row>
    <row r="53" spans="1:8" ht="15.6" hidden="1" x14ac:dyDescent="0.25">
      <c r="A53" s="44"/>
      <c r="B53" s="48"/>
      <c r="C53" s="48" t="s">
        <v>39</v>
      </c>
      <c r="D53" s="101" t="s">
        <v>4252</v>
      </c>
      <c r="E53" s="27" t="s">
        <v>426</v>
      </c>
      <c r="F53" s="46"/>
      <c r="G53" s="46"/>
      <c r="H53" s="89">
        <f>F53*G53</f>
        <v>0</v>
      </c>
    </row>
    <row r="54" spans="1:8" ht="26.4" hidden="1" x14ac:dyDescent="0.25">
      <c r="A54" s="44"/>
      <c r="B54" s="48" t="s">
        <v>602</v>
      </c>
      <c r="C54" s="48"/>
      <c r="D54" s="278" t="s">
        <v>4518</v>
      </c>
      <c r="E54" s="27"/>
      <c r="F54" s="6"/>
      <c r="G54" s="6"/>
      <c r="H54" s="89"/>
    </row>
    <row r="55" spans="1:8" ht="15.6" hidden="1" x14ac:dyDescent="0.25">
      <c r="A55" s="44"/>
      <c r="B55" s="48"/>
      <c r="C55" s="48" t="s">
        <v>37</v>
      </c>
      <c r="D55" s="101" t="s">
        <v>4246</v>
      </c>
      <c r="E55" s="27" t="s">
        <v>426</v>
      </c>
      <c r="F55" s="46"/>
      <c r="G55" s="46"/>
      <c r="H55" s="89">
        <f>F55*G55</f>
        <v>0</v>
      </c>
    </row>
    <row r="56" spans="1:8" ht="15.6" hidden="1" x14ac:dyDescent="0.25">
      <c r="A56" s="44"/>
      <c r="B56" s="48"/>
      <c r="C56" s="48" t="s">
        <v>39</v>
      </c>
      <c r="D56" s="101" t="s">
        <v>4252</v>
      </c>
      <c r="E56" s="27" t="s">
        <v>426</v>
      </c>
      <c r="F56" s="46"/>
      <c r="G56" s="46"/>
      <c r="H56" s="89">
        <f>F56*G56</f>
        <v>0</v>
      </c>
    </row>
    <row r="57" spans="1:8" ht="26.4" hidden="1" x14ac:dyDescent="0.25">
      <c r="A57" s="48" t="s">
        <v>603</v>
      </c>
      <c r="B57" s="48"/>
      <c r="C57" s="48"/>
      <c r="D57" s="57" t="s">
        <v>4253</v>
      </c>
      <c r="E57" s="27"/>
      <c r="F57" s="6"/>
      <c r="G57" s="6"/>
      <c r="H57" s="89"/>
    </row>
    <row r="58" spans="1:8" ht="15.6" hidden="1" x14ac:dyDescent="0.25">
      <c r="A58" s="44"/>
      <c r="B58" s="48" t="s">
        <v>604</v>
      </c>
      <c r="C58" s="48"/>
      <c r="D58" s="59" t="s">
        <v>606</v>
      </c>
      <c r="E58" s="27" t="s">
        <v>426</v>
      </c>
      <c r="F58" s="46"/>
      <c r="G58" s="46"/>
      <c r="H58" s="89">
        <f>F58*G58</f>
        <v>0</v>
      </c>
    </row>
    <row r="59" spans="1:8" ht="15.6" hidden="1" x14ac:dyDescent="0.25">
      <c r="A59" s="44"/>
      <c r="B59" s="48" t="s">
        <v>605</v>
      </c>
      <c r="C59" s="48"/>
      <c r="D59" s="101" t="s">
        <v>607</v>
      </c>
      <c r="E59" s="27" t="s">
        <v>426</v>
      </c>
      <c r="F59" s="46"/>
      <c r="G59" s="46"/>
      <c r="H59" s="89">
        <f>F59*G59</f>
        <v>0</v>
      </c>
    </row>
    <row r="60" spans="1:8" x14ac:dyDescent="0.25">
      <c r="A60" s="48" t="s">
        <v>608</v>
      </c>
      <c r="B60" s="48"/>
      <c r="C60" s="48"/>
      <c r="D60" s="284" t="s">
        <v>609</v>
      </c>
      <c r="E60" s="27"/>
      <c r="F60" s="6"/>
      <c r="G60" s="6"/>
      <c r="H60" s="89"/>
    </row>
    <row r="61" spans="1:8" ht="39.6" x14ac:dyDescent="0.25">
      <c r="A61" s="48"/>
      <c r="B61" s="48" t="s">
        <v>610</v>
      </c>
      <c r="C61" s="48"/>
      <c r="D61" s="283" t="s">
        <v>4458</v>
      </c>
      <c r="E61" s="27"/>
      <c r="F61" s="6"/>
      <c r="G61" s="6"/>
      <c r="H61" s="89"/>
    </row>
    <row r="62" spans="1:8" ht="15.6" x14ac:dyDescent="0.25">
      <c r="A62" s="48"/>
      <c r="B62" s="48"/>
      <c r="C62" s="48" t="s">
        <v>37</v>
      </c>
      <c r="D62" s="283" t="s">
        <v>612</v>
      </c>
      <c r="E62" s="27" t="s">
        <v>426</v>
      </c>
      <c r="F62" s="46"/>
      <c r="G62" s="46"/>
      <c r="H62" s="89">
        <f>F62*G62</f>
        <v>0</v>
      </c>
    </row>
    <row r="63" spans="1:8" ht="15.6" hidden="1" x14ac:dyDescent="0.25">
      <c r="A63" s="48"/>
      <c r="B63" s="48"/>
      <c r="C63" s="48" t="s">
        <v>39</v>
      </c>
      <c r="D63" s="283" t="s">
        <v>613</v>
      </c>
      <c r="E63" s="27" t="s">
        <v>426</v>
      </c>
      <c r="F63" s="46"/>
      <c r="G63" s="46"/>
      <c r="H63" s="89">
        <f>F63*G63</f>
        <v>0</v>
      </c>
    </row>
    <row r="64" spans="1:8" ht="15.6" x14ac:dyDescent="0.25">
      <c r="A64" s="48"/>
      <c r="B64" s="48"/>
      <c r="C64" s="48" t="s">
        <v>59</v>
      </c>
      <c r="D64" s="283" t="s">
        <v>614</v>
      </c>
      <c r="E64" s="27" t="s">
        <v>426</v>
      </c>
      <c r="F64" s="46"/>
      <c r="G64" s="46"/>
      <c r="H64" s="89">
        <f>F64*G64</f>
        <v>0</v>
      </c>
    </row>
    <row r="65" spans="1:8" ht="15.6" hidden="1" x14ac:dyDescent="0.25">
      <c r="A65" s="48"/>
      <c r="B65" s="48"/>
      <c r="C65" s="48" t="s">
        <v>42</v>
      </c>
      <c r="D65" s="283" t="s">
        <v>615</v>
      </c>
      <c r="E65" s="27" t="s">
        <v>426</v>
      </c>
      <c r="F65" s="46"/>
      <c r="G65" s="46"/>
      <c r="H65" s="89">
        <f>F65*G65</f>
        <v>0</v>
      </c>
    </row>
    <row r="66" spans="1:8" ht="14.25" hidden="1" customHeight="1" x14ac:dyDescent="0.25">
      <c r="A66" s="48"/>
      <c r="B66" s="48"/>
      <c r="C66" s="48" t="s">
        <v>43</v>
      </c>
      <c r="D66" s="283" t="s">
        <v>4459</v>
      </c>
      <c r="E66" s="27" t="s">
        <v>426</v>
      </c>
      <c r="F66" s="46"/>
      <c r="G66" s="46"/>
      <c r="H66" s="89">
        <f>F66*G66</f>
        <v>0</v>
      </c>
    </row>
    <row r="67" spans="1:8" ht="52.8" hidden="1" x14ac:dyDescent="0.25">
      <c r="A67" s="48"/>
      <c r="B67" s="48" t="s">
        <v>611</v>
      </c>
      <c r="C67" s="48"/>
      <c r="D67" s="283" t="s">
        <v>4460</v>
      </c>
      <c r="E67" s="27"/>
      <c r="F67" s="6"/>
      <c r="G67" s="6"/>
      <c r="H67" s="89"/>
    </row>
    <row r="68" spans="1:8" ht="15.6" hidden="1" x14ac:dyDescent="0.25">
      <c r="A68" s="48"/>
      <c r="B68" s="48"/>
      <c r="C68" s="48" t="s">
        <v>37</v>
      </c>
      <c r="D68" s="283" t="s">
        <v>612</v>
      </c>
      <c r="E68" s="27" t="s">
        <v>426</v>
      </c>
      <c r="F68" s="46"/>
      <c r="G68" s="46"/>
      <c r="H68" s="89">
        <f>F68*G68</f>
        <v>0</v>
      </c>
    </row>
    <row r="69" spans="1:8" ht="15.6" hidden="1" x14ac:dyDescent="0.25">
      <c r="A69" s="48"/>
      <c r="B69" s="48"/>
      <c r="C69" s="48" t="s">
        <v>39</v>
      </c>
      <c r="D69" s="283" t="s">
        <v>613</v>
      </c>
      <c r="E69" s="27" t="s">
        <v>426</v>
      </c>
      <c r="F69" s="46"/>
      <c r="G69" s="46"/>
      <c r="H69" s="89">
        <f>F69*G69</f>
        <v>0</v>
      </c>
    </row>
    <row r="70" spans="1:8" ht="15.6" hidden="1" x14ac:dyDescent="0.25">
      <c r="A70" s="48"/>
      <c r="B70" s="48"/>
      <c r="C70" s="48" t="s">
        <v>59</v>
      </c>
      <c r="D70" s="283" t="s">
        <v>614</v>
      </c>
      <c r="E70" s="27" t="s">
        <v>426</v>
      </c>
      <c r="F70" s="46"/>
      <c r="G70" s="46"/>
      <c r="H70" s="89">
        <f>F70*G70</f>
        <v>0</v>
      </c>
    </row>
    <row r="71" spans="1:8" ht="15.6" hidden="1" x14ac:dyDescent="0.25">
      <c r="A71" s="48"/>
      <c r="B71" s="48"/>
      <c r="C71" s="48" t="s">
        <v>42</v>
      </c>
      <c r="D71" s="283" t="s">
        <v>615</v>
      </c>
      <c r="E71" s="27" t="s">
        <v>426</v>
      </c>
      <c r="F71" s="46"/>
      <c r="G71" s="46"/>
      <c r="H71" s="89">
        <f>F71*G71</f>
        <v>0</v>
      </c>
    </row>
    <row r="72" spans="1:8" ht="14.25" hidden="1" customHeight="1" x14ac:dyDescent="0.25">
      <c r="A72" s="48"/>
      <c r="B72" s="48"/>
      <c r="C72" s="48" t="s">
        <v>43</v>
      </c>
      <c r="D72" s="283" t="s">
        <v>4459</v>
      </c>
      <c r="E72" s="27" t="s">
        <v>426</v>
      </c>
      <c r="F72" s="46"/>
      <c r="G72" s="46"/>
      <c r="H72" s="89">
        <f>F72*G72</f>
        <v>0</v>
      </c>
    </row>
    <row r="73" spans="1:8" ht="39.6" hidden="1" x14ac:dyDescent="0.25">
      <c r="A73" s="48" t="s">
        <v>616</v>
      </c>
      <c r="B73" s="48"/>
      <c r="C73" s="48"/>
      <c r="D73" s="100" t="s">
        <v>617</v>
      </c>
      <c r="E73" s="27"/>
      <c r="F73" s="6"/>
      <c r="G73" s="6"/>
      <c r="H73" s="89"/>
    </row>
    <row r="74" spans="1:8" ht="15.6" hidden="1" x14ac:dyDescent="0.25">
      <c r="A74" s="44"/>
      <c r="B74" s="48" t="s">
        <v>618</v>
      </c>
      <c r="C74" s="48"/>
      <c r="D74" s="283" t="s">
        <v>4461</v>
      </c>
      <c r="E74" s="27" t="s">
        <v>209</v>
      </c>
      <c r="F74" s="46"/>
      <c r="G74" s="46"/>
      <c r="H74" s="89">
        <f>F74*G74</f>
        <v>0</v>
      </c>
    </row>
    <row r="75" spans="1:8" ht="15.6" hidden="1" x14ac:dyDescent="0.25">
      <c r="A75" s="44"/>
      <c r="B75" s="48" t="s">
        <v>619</v>
      </c>
      <c r="C75" s="48"/>
      <c r="D75" s="283" t="s">
        <v>4462</v>
      </c>
      <c r="E75" s="27" t="s">
        <v>426</v>
      </c>
      <c r="F75" s="46"/>
      <c r="G75" s="46"/>
      <c r="H75" s="89">
        <f>F75*G75</f>
        <v>0</v>
      </c>
    </row>
    <row r="76" spans="1:8" ht="15.6" hidden="1" x14ac:dyDescent="0.25">
      <c r="A76" s="44"/>
      <c r="B76" s="48" t="s">
        <v>620</v>
      </c>
      <c r="C76" s="48"/>
      <c r="D76" s="283" t="s">
        <v>4463</v>
      </c>
      <c r="E76" s="27" t="s">
        <v>426</v>
      </c>
      <c r="F76" s="46"/>
      <c r="G76" s="46"/>
      <c r="H76" s="89">
        <f>F76*G76</f>
        <v>0</v>
      </c>
    </row>
    <row r="77" spans="1:8" ht="26.4" x14ac:dyDescent="0.25">
      <c r="A77" s="48" t="s">
        <v>621</v>
      </c>
      <c r="B77" s="48"/>
      <c r="C77" s="48"/>
      <c r="D77" s="100" t="s">
        <v>622</v>
      </c>
      <c r="E77" s="27"/>
      <c r="F77" s="6"/>
      <c r="G77" s="6"/>
      <c r="H77" s="89"/>
    </row>
    <row r="78" spans="1:8" ht="39.6" x14ac:dyDescent="0.25">
      <c r="A78" s="44"/>
      <c r="B78" s="48" t="s">
        <v>623</v>
      </c>
      <c r="C78" s="48"/>
      <c r="D78" s="278" t="s">
        <v>4464</v>
      </c>
      <c r="E78" s="27" t="s">
        <v>426</v>
      </c>
      <c r="F78" s="46"/>
      <c r="G78" s="46"/>
      <c r="H78" s="89">
        <f>F78*G78</f>
        <v>0</v>
      </c>
    </row>
    <row r="79" spans="1:8" ht="39.6" hidden="1" x14ac:dyDescent="0.25">
      <c r="A79" s="44"/>
      <c r="B79" s="48" t="s">
        <v>624</v>
      </c>
      <c r="C79" s="48"/>
      <c r="D79" s="283" t="s">
        <v>4465</v>
      </c>
      <c r="E79" s="27" t="s">
        <v>426</v>
      </c>
      <c r="F79" s="46"/>
      <c r="G79" s="46"/>
      <c r="H79" s="89">
        <f>F79*G79</f>
        <v>0</v>
      </c>
    </row>
    <row r="80" spans="1:8" ht="39.6" hidden="1" x14ac:dyDescent="0.25">
      <c r="A80" s="44"/>
      <c r="B80" s="48" t="s">
        <v>625</v>
      </c>
      <c r="C80" s="48"/>
      <c r="D80" s="283" t="s">
        <v>4466</v>
      </c>
      <c r="E80" s="27" t="s">
        <v>426</v>
      </c>
      <c r="F80" s="46"/>
      <c r="G80" s="46"/>
      <c r="H80" s="89">
        <f>F80*G80</f>
        <v>0</v>
      </c>
    </row>
    <row r="81" spans="1:8" hidden="1" x14ac:dyDescent="0.25">
      <c r="A81" s="44"/>
      <c r="B81" s="48" t="s">
        <v>626</v>
      </c>
      <c r="C81" s="48"/>
      <c r="D81" s="283" t="s">
        <v>4467</v>
      </c>
      <c r="E81" s="11" t="s">
        <v>423</v>
      </c>
      <c r="F81" s="46"/>
      <c r="G81" s="46"/>
      <c r="H81" s="89">
        <f>F81*G81</f>
        <v>0</v>
      </c>
    </row>
    <row r="82" spans="1:8" ht="25.5" hidden="1" customHeight="1" x14ac:dyDescent="0.25">
      <c r="A82" s="48" t="s">
        <v>627</v>
      </c>
      <c r="B82" s="48"/>
      <c r="C82" s="48"/>
      <c r="D82" s="100" t="s">
        <v>628</v>
      </c>
      <c r="E82" s="27"/>
      <c r="F82" s="6"/>
      <c r="G82" s="6"/>
      <c r="H82" s="89"/>
    </row>
    <row r="83" spans="1:8" ht="26.4" hidden="1" x14ac:dyDescent="0.25">
      <c r="A83" s="44"/>
      <c r="B83" s="48" t="s">
        <v>629</v>
      </c>
      <c r="C83" s="48"/>
      <c r="D83" s="64" t="s">
        <v>4256</v>
      </c>
      <c r="E83" s="27" t="s">
        <v>426</v>
      </c>
      <c r="F83" s="46"/>
      <c r="G83" s="46"/>
      <c r="H83" s="89">
        <f>F83*G83</f>
        <v>0</v>
      </c>
    </row>
    <row r="84" spans="1:8" ht="26.4" hidden="1" x14ac:dyDescent="0.25">
      <c r="A84" s="44"/>
      <c r="B84" s="48" t="s">
        <v>630</v>
      </c>
      <c r="C84" s="48"/>
      <c r="D84" s="64" t="s">
        <v>4255</v>
      </c>
      <c r="E84" s="27" t="s">
        <v>426</v>
      </c>
      <c r="F84" s="46"/>
      <c r="G84" s="46"/>
      <c r="H84" s="89">
        <f>F84*G84</f>
        <v>0</v>
      </c>
    </row>
    <row r="85" spans="1:8" ht="26.4" hidden="1" x14ac:dyDescent="0.25">
      <c r="A85" s="44"/>
      <c r="B85" s="48" t="s">
        <v>631</v>
      </c>
      <c r="C85" s="48"/>
      <c r="D85" s="64" t="s">
        <v>4254</v>
      </c>
      <c r="E85" s="27" t="s">
        <v>426</v>
      </c>
      <c r="F85" s="46"/>
      <c r="G85" s="46"/>
      <c r="H85" s="89">
        <f>F85*G85</f>
        <v>0</v>
      </c>
    </row>
    <row r="86" spans="1:8" hidden="1" x14ac:dyDescent="0.25">
      <c r="A86" s="48" t="s">
        <v>632</v>
      </c>
      <c r="B86" s="48"/>
      <c r="C86" s="48"/>
      <c r="D86" s="100" t="s">
        <v>633</v>
      </c>
      <c r="E86" s="27"/>
      <c r="F86" s="6"/>
      <c r="G86" s="6"/>
      <c r="H86" s="89"/>
    </row>
    <row r="87" spans="1:8" ht="15.6" hidden="1" x14ac:dyDescent="0.25">
      <c r="A87" s="44"/>
      <c r="B87" s="48" t="s">
        <v>634</v>
      </c>
      <c r="C87" s="48"/>
      <c r="D87" s="64" t="s">
        <v>636</v>
      </c>
      <c r="E87" s="27" t="s">
        <v>426</v>
      </c>
      <c r="F87" s="46"/>
      <c r="G87" s="46"/>
      <c r="H87" s="89">
        <f>F87*G87</f>
        <v>0</v>
      </c>
    </row>
    <row r="88" spans="1:8" ht="15.6" hidden="1" x14ac:dyDescent="0.25">
      <c r="A88" s="44"/>
      <c r="B88" s="48" t="s">
        <v>635</v>
      </c>
      <c r="C88" s="48"/>
      <c r="D88" s="64" t="s">
        <v>637</v>
      </c>
      <c r="E88" s="27" t="s">
        <v>426</v>
      </c>
      <c r="F88" s="46"/>
      <c r="G88" s="46"/>
      <c r="H88" s="89">
        <f>F88*G88</f>
        <v>0</v>
      </c>
    </row>
    <row r="89" spans="1:8" ht="39.6" hidden="1" x14ac:dyDescent="0.25">
      <c r="A89" s="48" t="s">
        <v>638</v>
      </c>
      <c r="B89" s="48"/>
      <c r="C89" s="48"/>
      <c r="D89" s="285" t="s">
        <v>4468</v>
      </c>
      <c r="E89" s="11" t="s">
        <v>136</v>
      </c>
      <c r="F89" s="46"/>
      <c r="G89" s="46"/>
      <c r="H89" s="89">
        <f>F89*G89</f>
        <v>0</v>
      </c>
    </row>
    <row r="90" spans="1:8" ht="26.4" x14ac:dyDescent="0.25">
      <c r="A90" s="48" t="s">
        <v>639</v>
      </c>
      <c r="B90" s="48"/>
      <c r="C90" s="48"/>
      <c r="D90" s="150" t="s">
        <v>640</v>
      </c>
      <c r="E90" s="27"/>
      <c r="F90" s="6"/>
      <c r="G90" s="6"/>
      <c r="H90" s="89"/>
    </row>
    <row r="91" spans="1:8" ht="39.6" hidden="1" x14ac:dyDescent="0.25">
      <c r="A91" s="44"/>
      <c r="B91" s="48" t="s">
        <v>641</v>
      </c>
      <c r="C91" s="48"/>
      <c r="D91" s="64" t="s">
        <v>643</v>
      </c>
      <c r="E91" s="27" t="s">
        <v>426</v>
      </c>
      <c r="F91" s="46"/>
      <c r="G91" s="46"/>
      <c r="H91" s="89">
        <f>F91*G91</f>
        <v>0</v>
      </c>
    </row>
    <row r="92" spans="1:8" ht="26.4" x14ac:dyDescent="0.25">
      <c r="A92" s="44"/>
      <c r="B92" s="48" t="s">
        <v>642</v>
      </c>
      <c r="C92" s="48"/>
      <c r="D92" s="64" t="s">
        <v>644</v>
      </c>
      <c r="E92" s="27" t="s">
        <v>426</v>
      </c>
      <c r="F92" s="46"/>
      <c r="G92" s="46"/>
      <c r="H92" s="89">
        <f>F92*G92</f>
        <v>0</v>
      </c>
    </row>
    <row r="93" spans="1:8" hidden="1" x14ac:dyDescent="0.25">
      <c r="A93" s="48" t="s">
        <v>645</v>
      </c>
      <c r="B93" s="48"/>
      <c r="C93" s="48"/>
      <c r="D93" s="150" t="s">
        <v>646</v>
      </c>
      <c r="E93" s="27"/>
      <c r="F93" s="6"/>
      <c r="G93" s="6"/>
      <c r="H93" s="89"/>
    </row>
    <row r="94" spans="1:8" ht="26.4" hidden="1" x14ac:dyDescent="0.25">
      <c r="A94" s="44"/>
      <c r="B94" s="48" t="s">
        <v>647</v>
      </c>
      <c r="C94" s="48"/>
      <c r="D94" s="64" t="s">
        <v>649</v>
      </c>
      <c r="E94" s="27" t="s">
        <v>209</v>
      </c>
      <c r="F94" s="46"/>
      <c r="G94" s="46"/>
      <c r="H94" s="89">
        <f>F94*G94</f>
        <v>0</v>
      </c>
    </row>
    <row r="95" spans="1:8" ht="38.25" hidden="1" customHeight="1" x14ac:dyDescent="0.25">
      <c r="A95" s="44"/>
      <c r="B95" s="48" t="s">
        <v>648</v>
      </c>
      <c r="C95" s="48"/>
      <c r="D95" s="283" t="s">
        <v>4469</v>
      </c>
      <c r="E95" s="11" t="s">
        <v>136</v>
      </c>
      <c r="F95" s="46"/>
      <c r="G95" s="46"/>
      <c r="H95" s="89">
        <f>F95*G95</f>
        <v>0</v>
      </c>
    </row>
    <row r="96" spans="1:8" hidden="1" x14ac:dyDescent="0.25">
      <c r="A96" s="48" t="s">
        <v>650</v>
      </c>
      <c r="B96" s="48"/>
      <c r="C96" s="48"/>
      <c r="D96" s="100" t="s">
        <v>651</v>
      </c>
      <c r="E96" s="27"/>
      <c r="F96" s="6"/>
      <c r="G96" s="6"/>
      <c r="H96" s="89"/>
    </row>
    <row r="97" spans="1:8" hidden="1" x14ac:dyDescent="0.25">
      <c r="A97" s="44"/>
      <c r="B97" s="48" t="s">
        <v>652</v>
      </c>
      <c r="C97" s="48"/>
      <c r="D97" s="60" t="s">
        <v>654</v>
      </c>
      <c r="E97" s="11" t="s">
        <v>33</v>
      </c>
      <c r="F97" s="11"/>
      <c r="G97" s="114"/>
      <c r="H97" s="52"/>
    </row>
    <row r="98" spans="1:8" hidden="1" x14ac:dyDescent="0.25">
      <c r="A98" s="44"/>
      <c r="B98" s="48" t="s">
        <v>653</v>
      </c>
      <c r="C98" s="48"/>
      <c r="D98" s="60" t="s">
        <v>655</v>
      </c>
      <c r="E98" s="11" t="s">
        <v>33</v>
      </c>
      <c r="F98" s="11"/>
      <c r="G98" s="114"/>
      <c r="H98" s="52"/>
    </row>
    <row r="99" spans="1:8" ht="38.25" hidden="1" customHeight="1" x14ac:dyDescent="0.25">
      <c r="A99" s="48" t="s">
        <v>656</v>
      </c>
      <c r="B99" s="48"/>
      <c r="C99" s="48"/>
      <c r="D99" s="285" t="s">
        <v>4470</v>
      </c>
      <c r="E99" s="27"/>
      <c r="F99" s="6"/>
      <c r="G99" s="6"/>
      <c r="H99" s="89"/>
    </row>
    <row r="100" spans="1:8" hidden="1" x14ac:dyDescent="0.25">
      <c r="A100" s="44"/>
      <c r="B100" s="48" t="s">
        <v>657</v>
      </c>
      <c r="C100" s="48"/>
      <c r="D100" s="64" t="s">
        <v>660</v>
      </c>
      <c r="E100" s="11" t="s">
        <v>33</v>
      </c>
      <c r="F100" s="11"/>
      <c r="G100" s="114"/>
      <c r="H100" s="52"/>
    </row>
    <row r="101" spans="1:8" hidden="1" x14ac:dyDescent="0.25">
      <c r="A101" s="44"/>
      <c r="B101" s="48" t="s">
        <v>658</v>
      </c>
      <c r="C101" s="48"/>
      <c r="D101" s="64" t="s">
        <v>661</v>
      </c>
      <c r="E101" s="27" t="s">
        <v>44</v>
      </c>
      <c r="F101" s="46"/>
      <c r="G101" s="46"/>
      <c r="H101" s="89">
        <f>F101*G101</f>
        <v>0</v>
      </c>
    </row>
    <row r="102" spans="1:8" hidden="1" x14ac:dyDescent="0.25">
      <c r="A102" s="44"/>
      <c r="B102" s="48" t="s">
        <v>659</v>
      </c>
      <c r="C102" s="48"/>
      <c r="D102" s="64" t="s">
        <v>662</v>
      </c>
      <c r="E102" s="11" t="s">
        <v>33</v>
      </c>
      <c r="F102" s="11"/>
      <c r="G102" s="114"/>
      <c r="H102" s="52"/>
    </row>
    <row r="103" spans="1:8" ht="26.4" hidden="1" x14ac:dyDescent="0.25">
      <c r="A103" s="48" t="s">
        <v>663</v>
      </c>
      <c r="B103" s="48"/>
      <c r="C103" s="48"/>
      <c r="D103" s="100" t="s">
        <v>664</v>
      </c>
      <c r="E103" s="11"/>
      <c r="F103" s="6"/>
      <c r="G103" s="6"/>
      <c r="H103" s="89"/>
    </row>
    <row r="104" spans="1:8" ht="26.4" hidden="1" x14ac:dyDescent="0.25">
      <c r="A104" s="44"/>
      <c r="B104" s="48" t="s">
        <v>665</v>
      </c>
      <c r="C104" s="48"/>
      <c r="D104" s="283" t="s">
        <v>4471</v>
      </c>
      <c r="E104" s="11" t="s">
        <v>667</v>
      </c>
      <c r="F104" s="46"/>
      <c r="G104" s="46"/>
      <c r="H104" s="89">
        <f>F104*G104</f>
        <v>0</v>
      </c>
    </row>
    <row r="105" spans="1:8" ht="26.4" hidden="1" x14ac:dyDescent="0.25">
      <c r="A105" s="44"/>
      <c r="B105" s="48" t="s">
        <v>666</v>
      </c>
      <c r="C105" s="48"/>
      <c r="D105" s="283" t="s">
        <v>4472</v>
      </c>
      <c r="E105" s="11" t="s">
        <v>667</v>
      </c>
      <c r="F105" s="46"/>
      <c r="G105" s="46"/>
      <c r="H105" s="89">
        <f>F105*G105</f>
        <v>0</v>
      </c>
    </row>
    <row r="106" spans="1:8" ht="26.4" hidden="1" x14ac:dyDescent="0.25">
      <c r="A106" s="48" t="s">
        <v>668</v>
      </c>
      <c r="B106" s="48"/>
      <c r="C106" s="48"/>
      <c r="D106" s="150" t="s">
        <v>669</v>
      </c>
      <c r="E106" s="11"/>
      <c r="F106" s="6"/>
      <c r="G106" s="6"/>
      <c r="H106" s="89"/>
    </row>
    <row r="107" spans="1:8" ht="28.2" hidden="1" x14ac:dyDescent="0.25">
      <c r="A107" s="44"/>
      <c r="B107" s="48" t="s">
        <v>670</v>
      </c>
      <c r="C107" s="48"/>
      <c r="D107" s="283" t="s">
        <v>4473</v>
      </c>
      <c r="E107" s="11"/>
      <c r="F107" s="6"/>
      <c r="G107" s="6"/>
      <c r="H107" s="89"/>
    </row>
    <row r="108" spans="1:8" ht="26.4" hidden="1" x14ac:dyDescent="0.25">
      <c r="A108" s="44"/>
      <c r="B108" s="48"/>
      <c r="C108" s="48" t="s">
        <v>37</v>
      </c>
      <c r="D108" s="283" t="s">
        <v>4474</v>
      </c>
      <c r="E108" s="17" t="s">
        <v>429</v>
      </c>
      <c r="F108" s="46"/>
      <c r="G108" s="46"/>
      <c r="H108" s="89">
        <f>F108*G108</f>
        <v>0</v>
      </c>
    </row>
    <row r="109" spans="1:8" ht="26.4" hidden="1" x14ac:dyDescent="0.25">
      <c r="A109" s="44"/>
      <c r="B109" s="48"/>
      <c r="C109" s="48" t="s">
        <v>39</v>
      </c>
      <c r="D109" s="283" t="s">
        <v>4474</v>
      </c>
      <c r="E109" s="17" t="s">
        <v>429</v>
      </c>
      <c r="F109" s="46"/>
      <c r="G109" s="46"/>
      <c r="H109" s="89">
        <f>F109*G109</f>
        <v>0</v>
      </c>
    </row>
    <row r="110" spans="1:8" ht="26.4" hidden="1" x14ac:dyDescent="0.25">
      <c r="A110" s="44"/>
      <c r="B110" s="48"/>
      <c r="C110" s="48" t="s">
        <v>59</v>
      </c>
      <c r="D110" s="283" t="s">
        <v>4475</v>
      </c>
      <c r="E110" s="17" t="s">
        <v>429</v>
      </c>
      <c r="F110" s="46"/>
      <c r="G110" s="46"/>
      <c r="H110" s="89">
        <f>F110*G110</f>
        <v>0</v>
      </c>
    </row>
    <row r="111" spans="1:8" ht="41.4" hidden="1" x14ac:dyDescent="0.25">
      <c r="A111" s="44"/>
      <c r="B111" s="48" t="s">
        <v>671</v>
      </c>
      <c r="C111" s="48"/>
      <c r="D111" s="283" t="s">
        <v>4476</v>
      </c>
      <c r="E111" s="11"/>
      <c r="F111" s="6"/>
      <c r="G111" s="6"/>
      <c r="H111" s="89"/>
    </row>
    <row r="112" spans="1:8" ht="26.4" hidden="1" x14ac:dyDescent="0.25">
      <c r="A112" s="44"/>
      <c r="B112" s="48"/>
      <c r="C112" s="48" t="s">
        <v>37</v>
      </c>
      <c r="D112" s="283" t="s">
        <v>4477</v>
      </c>
      <c r="E112" s="11" t="s">
        <v>136</v>
      </c>
      <c r="F112" s="46"/>
      <c r="G112" s="46"/>
      <c r="H112" s="89">
        <f>F112*G112</f>
        <v>0</v>
      </c>
    </row>
    <row r="113" spans="1:8" ht="26.4" hidden="1" x14ac:dyDescent="0.25">
      <c r="A113" s="44"/>
      <c r="B113" s="48"/>
      <c r="C113" s="48" t="s">
        <v>39</v>
      </c>
      <c r="D113" s="283" t="s">
        <v>4477</v>
      </c>
      <c r="E113" s="11" t="s">
        <v>136</v>
      </c>
      <c r="F113" s="46"/>
      <c r="G113" s="46"/>
      <c r="H113" s="89">
        <f>F113*G113</f>
        <v>0</v>
      </c>
    </row>
    <row r="114" spans="1:8" ht="26.4" hidden="1" x14ac:dyDescent="0.25">
      <c r="A114" s="44"/>
      <c r="B114" s="48"/>
      <c r="C114" s="48" t="s">
        <v>59</v>
      </c>
      <c r="D114" s="283" t="s">
        <v>4478</v>
      </c>
      <c r="E114" s="11" t="s">
        <v>136</v>
      </c>
      <c r="F114" s="46"/>
      <c r="G114" s="46"/>
      <c r="H114" s="89">
        <f>F114*G114</f>
        <v>0</v>
      </c>
    </row>
    <row r="115" spans="1:8" ht="26.4" hidden="1" x14ac:dyDescent="0.25">
      <c r="A115" s="48" t="s">
        <v>673</v>
      </c>
      <c r="B115" s="48"/>
      <c r="C115" s="48"/>
      <c r="D115" s="100" t="s">
        <v>672</v>
      </c>
      <c r="E115" s="27"/>
      <c r="F115" s="6"/>
      <c r="G115" s="6"/>
      <c r="H115" s="89"/>
    </row>
    <row r="116" spans="1:8" ht="52.8" hidden="1" x14ac:dyDescent="0.25">
      <c r="A116" s="44"/>
      <c r="B116" s="48" t="s">
        <v>674</v>
      </c>
      <c r="C116" s="48"/>
      <c r="D116" s="283" t="s">
        <v>4479</v>
      </c>
      <c r="E116" s="27" t="s">
        <v>426</v>
      </c>
      <c r="F116" s="46"/>
      <c r="G116" s="46"/>
      <c r="H116" s="89">
        <f t="shared" ref="H116:H123" si="0">F116*G116</f>
        <v>0</v>
      </c>
    </row>
    <row r="117" spans="1:8" ht="52.8" hidden="1" x14ac:dyDescent="0.25">
      <c r="A117" s="44"/>
      <c r="B117" s="48" t="s">
        <v>675</v>
      </c>
      <c r="C117" s="48"/>
      <c r="D117" s="283" t="s">
        <v>4480</v>
      </c>
      <c r="E117" s="27" t="s">
        <v>426</v>
      </c>
      <c r="F117" s="46"/>
      <c r="G117" s="46"/>
      <c r="H117" s="89">
        <f t="shared" si="0"/>
        <v>0</v>
      </c>
    </row>
    <row r="118" spans="1:8" ht="79.2" hidden="1" x14ac:dyDescent="0.25">
      <c r="A118" s="48"/>
      <c r="B118" s="48" t="s">
        <v>676</v>
      </c>
      <c r="C118" s="48"/>
      <c r="D118" s="283" t="s">
        <v>4481</v>
      </c>
      <c r="E118" s="27" t="s">
        <v>426</v>
      </c>
      <c r="F118" s="46"/>
      <c r="G118" s="46"/>
      <c r="H118" s="89">
        <f t="shared" si="0"/>
        <v>0</v>
      </c>
    </row>
    <row r="119" spans="1:8" ht="66" hidden="1" x14ac:dyDescent="0.25">
      <c r="A119" s="44"/>
      <c r="B119" s="48" t="s">
        <v>677</v>
      </c>
      <c r="C119" s="48"/>
      <c r="D119" s="283" t="s">
        <v>4482</v>
      </c>
      <c r="E119" s="27" t="s">
        <v>426</v>
      </c>
      <c r="F119" s="46"/>
      <c r="G119" s="46"/>
      <c r="H119" s="89">
        <f t="shared" si="0"/>
        <v>0</v>
      </c>
    </row>
    <row r="120" spans="1:8" ht="26.4" hidden="1" x14ac:dyDescent="0.25">
      <c r="A120" s="44"/>
      <c r="B120" s="48" t="s">
        <v>678</v>
      </c>
      <c r="C120" s="48"/>
      <c r="D120" s="283" t="s">
        <v>4483</v>
      </c>
      <c r="E120" s="27" t="s">
        <v>209</v>
      </c>
      <c r="F120" s="46"/>
      <c r="G120" s="46"/>
      <c r="H120" s="89">
        <f t="shared" si="0"/>
        <v>0</v>
      </c>
    </row>
    <row r="121" spans="1:8" ht="26.4" hidden="1" x14ac:dyDescent="0.25">
      <c r="A121" s="44"/>
      <c r="B121" s="48" t="s">
        <v>679</v>
      </c>
      <c r="C121" s="48"/>
      <c r="D121" s="283" t="s">
        <v>4484</v>
      </c>
      <c r="E121" s="27" t="s">
        <v>209</v>
      </c>
      <c r="F121" s="46"/>
      <c r="G121" s="46"/>
      <c r="H121" s="89">
        <f t="shared" si="0"/>
        <v>0</v>
      </c>
    </row>
    <row r="122" spans="1:8" ht="39.6" hidden="1" x14ac:dyDescent="0.25">
      <c r="A122" s="48"/>
      <c r="B122" s="48" t="s">
        <v>680</v>
      </c>
      <c r="C122" s="44"/>
      <c r="D122" s="283" t="s">
        <v>4485</v>
      </c>
      <c r="E122" s="27" t="s">
        <v>133</v>
      </c>
      <c r="F122" s="46"/>
      <c r="G122" s="46"/>
      <c r="H122" s="89">
        <f t="shared" si="0"/>
        <v>0</v>
      </c>
    </row>
    <row r="123" spans="1:8" ht="39.6" hidden="1" x14ac:dyDescent="0.25">
      <c r="A123" s="48"/>
      <c r="B123" s="48" t="s">
        <v>681</v>
      </c>
      <c r="C123" s="48"/>
      <c r="D123" s="283" t="s">
        <v>4486</v>
      </c>
      <c r="E123" s="27" t="s">
        <v>209</v>
      </c>
      <c r="F123" s="46"/>
      <c r="G123" s="46"/>
      <c r="H123" s="89">
        <f t="shared" si="0"/>
        <v>0</v>
      </c>
    </row>
    <row r="124" spans="1:8" hidden="1" x14ac:dyDescent="0.25">
      <c r="A124" s="48" t="s">
        <v>682</v>
      </c>
      <c r="B124" s="48"/>
      <c r="C124" s="48"/>
      <c r="D124" s="100" t="s">
        <v>683</v>
      </c>
      <c r="E124" s="120"/>
      <c r="F124" s="6"/>
      <c r="G124" s="6"/>
      <c r="H124" s="89"/>
    </row>
    <row r="125" spans="1:8" hidden="1" x14ac:dyDescent="0.25">
      <c r="A125" s="48"/>
      <c r="B125" s="48" t="s">
        <v>684</v>
      </c>
      <c r="C125" s="48"/>
      <c r="D125" s="64" t="s">
        <v>687</v>
      </c>
      <c r="E125" s="120"/>
      <c r="F125" s="6"/>
      <c r="G125" s="6"/>
      <c r="H125" s="89"/>
    </row>
    <row r="126" spans="1:8" ht="15.6" hidden="1" x14ac:dyDescent="0.25">
      <c r="A126" s="55"/>
      <c r="B126" s="55"/>
      <c r="C126" s="48" t="s">
        <v>37</v>
      </c>
      <c r="D126" s="64" t="s">
        <v>4257</v>
      </c>
      <c r="E126" s="27" t="s">
        <v>209</v>
      </c>
      <c r="F126" s="46"/>
      <c r="G126" s="46"/>
      <c r="H126" s="89">
        <f>F126*G126</f>
        <v>0</v>
      </c>
    </row>
    <row r="127" spans="1:8" ht="15.6" hidden="1" x14ac:dyDescent="0.25">
      <c r="A127" s="55"/>
      <c r="B127" s="55"/>
      <c r="C127" s="48" t="s">
        <v>39</v>
      </c>
      <c r="D127" s="64" t="s">
        <v>4258</v>
      </c>
      <c r="E127" s="27" t="s">
        <v>209</v>
      </c>
      <c r="F127" s="46"/>
      <c r="G127" s="46"/>
      <c r="H127" s="89">
        <f>F127*G127</f>
        <v>0</v>
      </c>
    </row>
    <row r="128" spans="1:8" ht="15.6" hidden="1" x14ac:dyDescent="0.25">
      <c r="A128" s="55"/>
      <c r="B128" s="55"/>
      <c r="C128" s="48" t="s">
        <v>59</v>
      </c>
      <c r="D128" s="64" t="s">
        <v>4259</v>
      </c>
      <c r="E128" s="27" t="s">
        <v>209</v>
      </c>
      <c r="F128" s="46"/>
      <c r="G128" s="46"/>
      <c r="H128" s="89">
        <f>F128*G128</f>
        <v>0</v>
      </c>
    </row>
    <row r="129" spans="1:8" hidden="1" x14ac:dyDescent="0.25">
      <c r="A129" s="75"/>
      <c r="B129" s="110" t="s">
        <v>685</v>
      </c>
      <c r="C129" s="75"/>
      <c r="D129" s="64" t="s">
        <v>688</v>
      </c>
      <c r="E129" s="153"/>
      <c r="F129" s="154"/>
      <c r="G129" s="154"/>
      <c r="H129" s="155"/>
    </row>
    <row r="130" spans="1:8" ht="15.6" hidden="1" x14ac:dyDescent="0.25">
      <c r="A130" s="75"/>
      <c r="B130" s="75"/>
      <c r="C130" s="48" t="s">
        <v>37</v>
      </c>
      <c r="D130" s="64" t="s">
        <v>4257</v>
      </c>
      <c r="E130" s="27" t="s">
        <v>209</v>
      </c>
      <c r="F130" s="152"/>
      <c r="G130" s="152"/>
      <c r="H130" s="89">
        <f>F130*G130</f>
        <v>0</v>
      </c>
    </row>
    <row r="131" spans="1:8" ht="15.6" hidden="1" x14ac:dyDescent="0.25">
      <c r="A131" s="75"/>
      <c r="B131" s="75"/>
      <c r="C131" s="48" t="s">
        <v>39</v>
      </c>
      <c r="D131" s="64" t="s">
        <v>4258</v>
      </c>
      <c r="E131" s="27" t="s">
        <v>209</v>
      </c>
      <c r="F131" s="152"/>
      <c r="G131" s="152"/>
      <c r="H131" s="89">
        <f>F131*G131</f>
        <v>0</v>
      </c>
    </row>
    <row r="132" spans="1:8" ht="15.6" hidden="1" x14ac:dyDescent="0.25">
      <c r="A132" s="75"/>
      <c r="B132" s="75"/>
      <c r="C132" s="48" t="s">
        <v>59</v>
      </c>
      <c r="D132" s="64" t="s">
        <v>4259</v>
      </c>
      <c r="E132" s="27" t="s">
        <v>209</v>
      </c>
      <c r="F132" s="152"/>
      <c r="G132" s="152"/>
      <c r="H132" s="89">
        <f>F132*G132</f>
        <v>0</v>
      </c>
    </row>
    <row r="133" spans="1:8" ht="26.4" hidden="1" x14ac:dyDescent="0.25">
      <c r="A133" s="75"/>
      <c r="B133" s="110" t="s">
        <v>686</v>
      </c>
      <c r="C133" s="75"/>
      <c r="D133" s="283" t="s">
        <v>4487</v>
      </c>
      <c r="E133" s="153"/>
      <c r="F133" s="154"/>
      <c r="G133" s="154"/>
      <c r="H133" s="155"/>
    </row>
    <row r="134" spans="1:8" ht="15.6" hidden="1" x14ac:dyDescent="0.25">
      <c r="A134" s="75"/>
      <c r="B134" s="75"/>
      <c r="C134" s="48" t="s">
        <v>37</v>
      </c>
      <c r="D134" s="64" t="s">
        <v>4257</v>
      </c>
      <c r="E134" s="27" t="s">
        <v>209</v>
      </c>
      <c r="F134" s="152"/>
      <c r="G134" s="152"/>
      <c r="H134" s="89">
        <f>F134*G134</f>
        <v>0</v>
      </c>
    </row>
    <row r="135" spans="1:8" ht="15.6" hidden="1" x14ac:dyDescent="0.25">
      <c r="A135" s="75"/>
      <c r="B135" s="75"/>
      <c r="C135" s="48" t="s">
        <v>39</v>
      </c>
      <c r="D135" s="64" t="s">
        <v>4258</v>
      </c>
      <c r="E135" s="27" t="s">
        <v>209</v>
      </c>
      <c r="F135" s="152"/>
      <c r="G135" s="152"/>
      <c r="H135" s="89">
        <f>F135*G135</f>
        <v>0</v>
      </c>
    </row>
    <row r="136" spans="1:8" ht="15.6" hidden="1" x14ac:dyDescent="0.25">
      <c r="A136" s="75"/>
      <c r="B136" s="75"/>
      <c r="C136" s="48" t="s">
        <v>59</v>
      </c>
      <c r="D136" s="64" t="s">
        <v>4259</v>
      </c>
      <c r="E136" s="27" t="s">
        <v>209</v>
      </c>
      <c r="F136" s="152"/>
      <c r="G136" s="152"/>
      <c r="H136" s="89">
        <f>F136*G136</f>
        <v>0</v>
      </c>
    </row>
    <row r="137" spans="1:8" hidden="1" x14ac:dyDescent="0.25">
      <c r="A137" s="110" t="s">
        <v>689</v>
      </c>
      <c r="B137" s="75"/>
      <c r="C137" s="75"/>
      <c r="D137" s="150" t="s">
        <v>690</v>
      </c>
      <c r="E137" s="153"/>
      <c r="F137" s="154"/>
      <c r="G137" s="154"/>
      <c r="H137" s="155"/>
    </row>
    <row r="138" spans="1:8" ht="26.4" hidden="1" x14ac:dyDescent="0.25">
      <c r="A138" s="75"/>
      <c r="B138" s="110" t="s">
        <v>691</v>
      </c>
      <c r="C138" s="75"/>
      <c r="D138" s="283" t="s">
        <v>4488</v>
      </c>
      <c r="E138" s="11" t="s">
        <v>136</v>
      </c>
      <c r="F138" s="152"/>
      <c r="G138" s="152"/>
      <c r="H138" s="89">
        <f>F138*G138</f>
        <v>0</v>
      </c>
    </row>
    <row r="139" spans="1:8" ht="26.4" hidden="1" x14ac:dyDescent="0.25">
      <c r="A139" s="75"/>
      <c r="B139" s="110" t="s">
        <v>692</v>
      </c>
      <c r="C139" s="75"/>
      <c r="D139" s="283" t="s">
        <v>4488</v>
      </c>
      <c r="E139" s="11" t="s">
        <v>136</v>
      </c>
      <c r="F139" s="152"/>
      <c r="G139" s="152"/>
      <c r="H139" s="89">
        <f>F139*G139</f>
        <v>0</v>
      </c>
    </row>
    <row r="140" spans="1:8" hidden="1" x14ac:dyDescent="0.25">
      <c r="A140" s="75"/>
      <c r="B140" s="110" t="s">
        <v>693</v>
      </c>
      <c r="C140" s="75"/>
      <c r="D140" s="283" t="s">
        <v>4489</v>
      </c>
      <c r="E140" s="11" t="s">
        <v>136</v>
      </c>
      <c r="F140" s="152"/>
      <c r="G140" s="152"/>
      <c r="H140" s="89">
        <f>F140*G140</f>
        <v>0</v>
      </c>
    </row>
    <row r="141" spans="1:8" hidden="1" x14ac:dyDescent="0.25">
      <c r="A141" s="110" t="s">
        <v>695</v>
      </c>
      <c r="B141" s="75"/>
      <c r="C141" s="75"/>
      <c r="D141" s="150" t="s">
        <v>696</v>
      </c>
      <c r="E141" s="153"/>
      <c r="F141" s="154"/>
      <c r="G141" s="154"/>
      <c r="H141" s="155"/>
    </row>
    <row r="142" spans="1:8" ht="26.4" hidden="1" x14ac:dyDescent="0.25">
      <c r="A142" s="75"/>
      <c r="B142" s="110" t="s">
        <v>697</v>
      </c>
      <c r="C142" s="75"/>
      <c r="D142" s="283" t="s">
        <v>4490</v>
      </c>
      <c r="E142" s="11" t="s">
        <v>136</v>
      </c>
      <c r="F142" s="152"/>
      <c r="G142" s="152"/>
      <c r="H142" s="89">
        <f>F142*G142</f>
        <v>0</v>
      </c>
    </row>
    <row r="143" spans="1:8" ht="26.4" hidden="1" x14ac:dyDescent="0.25">
      <c r="A143" s="75"/>
      <c r="B143" s="110" t="s">
        <v>698</v>
      </c>
      <c r="C143" s="75"/>
      <c r="D143" s="283" t="s">
        <v>4490</v>
      </c>
      <c r="E143" s="11" t="s">
        <v>136</v>
      </c>
      <c r="F143" s="152"/>
      <c r="G143" s="152"/>
      <c r="H143" s="89">
        <f>F143*G143</f>
        <v>0</v>
      </c>
    </row>
    <row r="144" spans="1:8" hidden="1" x14ac:dyDescent="0.25">
      <c r="A144" s="75"/>
      <c r="B144" s="110" t="s">
        <v>699</v>
      </c>
      <c r="C144" s="75"/>
      <c r="D144" s="283" t="s">
        <v>4491</v>
      </c>
      <c r="E144" s="11" t="s">
        <v>136</v>
      </c>
      <c r="F144" s="152"/>
      <c r="G144" s="152"/>
      <c r="H144" s="89">
        <f>F144*G144</f>
        <v>0</v>
      </c>
    </row>
    <row r="145" spans="1:8" ht="39.6" hidden="1" x14ac:dyDescent="0.25">
      <c r="A145" s="110" t="s">
        <v>700</v>
      </c>
      <c r="B145" s="75"/>
      <c r="C145" s="75"/>
      <c r="D145" s="150" t="s">
        <v>701</v>
      </c>
      <c r="E145" s="153"/>
      <c r="F145" s="154"/>
      <c r="G145" s="154"/>
      <c r="H145" s="155"/>
    </row>
    <row r="146" spans="1:8" ht="15.6" hidden="1" x14ac:dyDescent="0.25">
      <c r="A146" s="75"/>
      <c r="B146" s="110" t="s">
        <v>702</v>
      </c>
      <c r="C146" s="75"/>
      <c r="D146" s="64" t="s">
        <v>705</v>
      </c>
      <c r="E146" s="27" t="s">
        <v>426</v>
      </c>
      <c r="F146" s="152"/>
      <c r="G146" s="152"/>
      <c r="H146" s="89">
        <f>F146*G146</f>
        <v>0</v>
      </c>
    </row>
    <row r="147" spans="1:8" ht="15.6" hidden="1" x14ac:dyDescent="0.25">
      <c r="A147" s="75"/>
      <c r="B147" s="110" t="s">
        <v>703</v>
      </c>
      <c r="C147" s="75"/>
      <c r="D147" s="64" t="s">
        <v>75</v>
      </c>
      <c r="E147" s="27" t="s">
        <v>426</v>
      </c>
      <c r="F147" s="152"/>
      <c r="G147" s="152"/>
      <c r="H147" s="89">
        <f>F147*G147</f>
        <v>0</v>
      </c>
    </row>
    <row r="148" spans="1:8" ht="15.6" hidden="1" x14ac:dyDescent="0.25">
      <c r="A148" s="75"/>
      <c r="B148" s="110" t="s">
        <v>704</v>
      </c>
      <c r="C148" s="75"/>
      <c r="D148" s="64" t="s">
        <v>706</v>
      </c>
      <c r="E148" s="27" t="s">
        <v>426</v>
      </c>
      <c r="F148" s="152"/>
      <c r="G148" s="152"/>
      <c r="H148" s="89">
        <f>F148*G148</f>
        <v>0</v>
      </c>
    </row>
    <row r="149" spans="1:8" x14ac:dyDescent="0.25">
      <c r="A149" s="75"/>
      <c r="B149" s="75"/>
      <c r="C149" s="75"/>
      <c r="D149" s="75"/>
      <c r="E149" s="153"/>
      <c r="F149" s="154"/>
      <c r="G149" s="154"/>
      <c r="H149" s="151"/>
    </row>
    <row r="150" spans="1:8" x14ac:dyDescent="0.25">
      <c r="A150" s="75"/>
      <c r="B150" s="75"/>
      <c r="C150" s="75"/>
      <c r="D150" s="75"/>
      <c r="E150" s="153"/>
      <c r="F150" s="153"/>
      <c r="G150" s="153"/>
      <c r="H150" s="151"/>
    </row>
    <row r="151" spans="1:8" x14ac:dyDescent="0.25">
      <c r="A151" s="74"/>
      <c r="B151" s="74"/>
      <c r="C151" s="74"/>
      <c r="D151" s="74"/>
      <c r="E151" s="182"/>
      <c r="F151" s="182"/>
      <c r="G151" s="182"/>
      <c r="H151" s="151"/>
    </row>
    <row r="152" spans="1:8" x14ac:dyDescent="0.25">
      <c r="A152" s="77" t="s">
        <v>34</v>
      </c>
      <c r="B152" s="78"/>
      <c r="C152" s="112"/>
      <c r="D152" s="79"/>
      <c r="E152" s="179"/>
      <c r="F152" s="4"/>
      <c r="G152" s="4"/>
      <c r="H152" s="113">
        <f>SUM(H5:H151)</f>
        <v>0</v>
      </c>
    </row>
    <row r="154" spans="1:8" x14ac:dyDescent="0.25">
      <c r="F154" s="82"/>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rowBreaks count="1" manualBreakCount="1">
    <brk id="50" max="7" man="1"/>
  </rowBreaks>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D4A4A-E679-40B2-B20D-1BAB88CB7C48}">
  <dimension ref="A1:H1048475"/>
  <sheetViews>
    <sheetView workbookViewId="0"/>
  </sheetViews>
  <sheetFormatPr defaultRowHeight="13.2" x14ac:dyDescent="0.25"/>
  <cols>
    <col min="1" max="1" width="9.33203125" customWidth="1"/>
    <col min="2" max="2" width="9" bestFit="1" customWidth="1"/>
    <col min="3" max="3" width="3.109375" bestFit="1" customWidth="1"/>
    <col min="4" max="4" width="40.6640625" customWidth="1"/>
    <col min="5" max="5" width="18.44140625" bestFit="1" customWidth="1"/>
    <col min="6" max="8" width="19.5546875" customWidth="1"/>
    <col min="257" max="257" width="9.33203125" customWidth="1"/>
    <col min="258" max="258" width="6.6640625" customWidth="1"/>
    <col min="259" max="259" width="40.6640625" customWidth="1"/>
    <col min="260" max="263" width="9.33203125" customWidth="1"/>
    <col min="513" max="513" width="9.33203125" customWidth="1"/>
    <col min="514" max="514" width="6.6640625" customWidth="1"/>
    <col min="515" max="515" width="40.6640625" customWidth="1"/>
    <col min="516" max="519" width="9.33203125" customWidth="1"/>
    <col min="769" max="769" width="9.33203125" customWidth="1"/>
    <col min="770" max="770" width="6.6640625" customWidth="1"/>
    <col min="771" max="771" width="40.6640625" customWidth="1"/>
    <col min="772" max="775" width="9.33203125" customWidth="1"/>
    <col min="1025" max="1025" width="9.33203125" customWidth="1"/>
    <col min="1026" max="1026" width="6.6640625" customWidth="1"/>
    <col min="1027" max="1027" width="40.6640625" customWidth="1"/>
    <col min="1028" max="1031" width="9.33203125" customWidth="1"/>
    <col min="1281" max="1281" width="9.33203125" customWidth="1"/>
    <col min="1282" max="1282" width="6.6640625" customWidth="1"/>
    <col min="1283" max="1283" width="40.6640625" customWidth="1"/>
    <col min="1284" max="1287" width="9.33203125" customWidth="1"/>
    <col min="1537" max="1537" width="9.33203125" customWidth="1"/>
    <col min="1538" max="1538" width="6.6640625" customWidth="1"/>
    <col min="1539" max="1539" width="40.6640625" customWidth="1"/>
    <col min="1540" max="1543" width="9.33203125" customWidth="1"/>
    <col min="1793" max="1793" width="9.33203125" customWidth="1"/>
    <col min="1794" max="1794" width="6.6640625" customWidth="1"/>
    <col min="1795" max="1795" width="40.6640625" customWidth="1"/>
    <col min="1796" max="1799" width="9.33203125" customWidth="1"/>
    <col min="2049" max="2049" width="9.33203125" customWidth="1"/>
    <col min="2050" max="2050" width="6.6640625" customWidth="1"/>
    <col min="2051" max="2051" width="40.6640625" customWidth="1"/>
    <col min="2052" max="2055" width="9.33203125" customWidth="1"/>
    <col min="2305" max="2305" width="9.33203125" customWidth="1"/>
    <col min="2306" max="2306" width="6.6640625" customWidth="1"/>
    <col min="2307" max="2307" width="40.6640625" customWidth="1"/>
    <col min="2308" max="2311" width="9.33203125" customWidth="1"/>
    <col min="2561" max="2561" width="9.33203125" customWidth="1"/>
    <col min="2562" max="2562" width="6.6640625" customWidth="1"/>
    <col min="2563" max="2563" width="40.6640625" customWidth="1"/>
    <col min="2564" max="2567" width="9.33203125" customWidth="1"/>
    <col min="2817" max="2817" width="9.33203125" customWidth="1"/>
    <col min="2818" max="2818" width="6.6640625" customWidth="1"/>
    <col min="2819" max="2819" width="40.6640625" customWidth="1"/>
    <col min="2820" max="2823" width="9.33203125" customWidth="1"/>
    <col min="3073" max="3073" width="9.33203125" customWidth="1"/>
    <col min="3074" max="3074" width="6.6640625" customWidth="1"/>
    <col min="3075" max="3075" width="40.6640625" customWidth="1"/>
    <col min="3076" max="3079" width="9.33203125" customWidth="1"/>
    <col min="3329" max="3329" width="9.33203125" customWidth="1"/>
    <col min="3330" max="3330" width="6.6640625" customWidth="1"/>
    <col min="3331" max="3331" width="40.6640625" customWidth="1"/>
    <col min="3332" max="3335" width="9.33203125" customWidth="1"/>
    <col min="3585" max="3585" width="9.33203125" customWidth="1"/>
    <col min="3586" max="3586" width="6.6640625" customWidth="1"/>
    <col min="3587" max="3587" width="40.6640625" customWidth="1"/>
    <col min="3588" max="3591" width="9.33203125" customWidth="1"/>
    <col min="3841" max="3841" width="9.33203125" customWidth="1"/>
    <col min="3842" max="3842" width="6.6640625" customWidth="1"/>
    <col min="3843" max="3843" width="40.6640625" customWidth="1"/>
    <col min="3844" max="3847" width="9.33203125" customWidth="1"/>
    <col min="4097" max="4097" width="9.33203125" customWidth="1"/>
    <col min="4098" max="4098" width="6.6640625" customWidth="1"/>
    <col min="4099" max="4099" width="40.6640625" customWidth="1"/>
    <col min="4100" max="4103" width="9.33203125" customWidth="1"/>
    <col min="4353" max="4353" width="9.33203125" customWidth="1"/>
    <col min="4354" max="4354" width="6.6640625" customWidth="1"/>
    <col min="4355" max="4355" width="40.6640625" customWidth="1"/>
    <col min="4356" max="4359" width="9.33203125" customWidth="1"/>
    <col min="4609" max="4609" width="9.33203125" customWidth="1"/>
    <col min="4610" max="4610" width="6.6640625" customWidth="1"/>
    <col min="4611" max="4611" width="40.6640625" customWidth="1"/>
    <col min="4612" max="4615" width="9.33203125" customWidth="1"/>
    <col min="4865" max="4865" width="9.33203125" customWidth="1"/>
    <col min="4866" max="4866" width="6.6640625" customWidth="1"/>
    <col min="4867" max="4867" width="40.6640625" customWidth="1"/>
    <col min="4868" max="4871" width="9.33203125" customWidth="1"/>
    <col min="5121" max="5121" width="9.33203125" customWidth="1"/>
    <col min="5122" max="5122" width="6.6640625" customWidth="1"/>
    <col min="5123" max="5123" width="40.6640625" customWidth="1"/>
    <col min="5124" max="5127" width="9.33203125" customWidth="1"/>
    <col min="5377" max="5377" width="9.33203125" customWidth="1"/>
    <col min="5378" max="5378" width="6.6640625" customWidth="1"/>
    <col min="5379" max="5379" width="40.6640625" customWidth="1"/>
    <col min="5380" max="5383" width="9.33203125" customWidth="1"/>
    <col min="5633" max="5633" width="9.33203125" customWidth="1"/>
    <col min="5634" max="5634" width="6.6640625" customWidth="1"/>
    <col min="5635" max="5635" width="40.6640625" customWidth="1"/>
    <col min="5636" max="5639" width="9.33203125" customWidth="1"/>
    <col min="5889" max="5889" width="9.33203125" customWidth="1"/>
    <col min="5890" max="5890" width="6.6640625" customWidth="1"/>
    <col min="5891" max="5891" width="40.6640625" customWidth="1"/>
    <col min="5892" max="5895" width="9.33203125" customWidth="1"/>
    <col min="6145" max="6145" width="9.33203125" customWidth="1"/>
    <col min="6146" max="6146" width="6.6640625" customWidth="1"/>
    <col min="6147" max="6147" width="40.6640625" customWidth="1"/>
    <col min="6148" max="6151" width="9.33203125" customWidth="1"/>
    <col min="6401" max="6401" width="9.33203125" customWidth="1"/>
    <col min="6402" max="6402" width="6.6640625" customWidth="1"/>
    <col min="6403" max="6403" width="40.6640625" customWidth="1"/>
    <col min="6404" max="6407" width="9.33203125" customWidth="1"/>
    <col min="6657" max="6657" width="9.33203125" customWidth="1"/>
    <col min="6658" max="6658" width="6.6640625" customWidth="1"/>
    <col min="6659" max="6659" width="40.6640625" customWidth="1"/>
    <col min="6660" max="6663" width="9.33203125" customWidth="1"/>
    <col min="6913" max="6913" width="9.33203125" customWidth="1"/>
    <col min="6914" max="6914" width="6.6640625" customWidth="1"/>
    <col min="6915" max="6915" width="40.6640625" customWidth="1"/>
    <col min="6916" max="6919" width="9.33203125" customWidth="1"/>
    <col min="7169" max="7169" width="9.33203125" customWidth="1"/>
    <col min="7170" max="7170" width="6.6640625" customWidth="1"/>
    <col min="7171" max="7171" width="40.6640625" customWidth="1"/>
    <col min="7172" max="7175" width="9.33203125" customWidth="1"/>
    <col min="7425" max="7425" width="9.33203125" customWidth="1"/>
    <col min="7426" max="7426" width="6.6640625" customWidth="1"/>
    <col min="7427" max="7427" width="40.6640625" customWidth="1"/>
    <col min="7428" max="7431" width="9.33203125" customWidth="1"/>
    <col min="7681" max="7681" width="9.33203125" customWidth="1"/>
    <col min="7682" max="7682" width="6.6640625" customWidth="1"/>
    <col min="7683" max="7683" width="40.6640625" customWidth="1"/>
    <col min="7684" max="7687" width="9.33203125" customWidth="1"/>
    <col min="7937" max="7937" width="9.33203125" customWidth="1"/>
    <col min="7938" max="7938" width="6.6640625" customWidth="1"/>
    <col min="7939" max="7939" width="40.6640625" customWidth="1"/>
    <col min="7940" max="7943" width="9.33203125" customWidth="1"/>
    <col min="8193" max="8193" width="9.33203125" customWidth="1"/>
    <col min="8194" max="8194" width="6.6640625" customWidth="1"/>
    <col min="8195" max="8195" width="40.6640625" customWidth="1"/>
    <col min="8196" max="8199" width="9.33203125" customWidth="1"/>
    <col min="8449" max="8449" width="9.33203125" customWidth="1"/>
    <col min="8450" max="8450" width="6.6640625" customWidth="1"/>
    <col min="8451" max="8451" width="40.6640625" customWidth="1"/>
    <col min="8452" max="8455" width="9.33203125" customWidth="1"/>
    <col min="8705" max="8705" width="9.33203125" customWidth="1"/>
    <col min="8706" max="8706" width="6.6640625" customWidth="1"/>
    <col min="8707" max="8707" width="40.6640625" customWidth="1"/>
    <col min="8708" max="8711" width="9.33203125" customWidth="1"/>
    <col min="8961" max="8961" width="9.33203125" customWidth="1"/>
    <col min="8962" max="8962" width="6.6640625" customWidth="1"/>
    <col min="8963" max="8963" width="40.6640625" customWidth="1"/>
    <col min="8964" max="8967" width="9.33203125" customWidth="1"/>
    <col min="9217" max="9217" width="9.33203125" customWidth="1"/>
    <col min="9218" max="9218" width="6.6640625" customWidth="1"/>
    <col min="9219" max="9219" width="40.6640625" customWidth="1"/>
    <col min="9220" max="9223" width="9.33203125" customWidth="1"/>
    <col min="9473" max="9473" width="9.33203125" customWidth="1"/>
    <col min="9474" max="9474" width="6.6640625" customWidth="1"/>
    <col min="9475" max="9475" width="40.6640625" customWidth="1"/>
    <col min="9476" max="9479" width="9.33203125" customWidth="1"/>
    <col min="9729" max="9729" width="9.33203125" customWidth="1"/>
    <col min="9730" max="9730" width="6.6640625" customWidth="1"/>
    <col min="9731" max="9731" width="40.6640625" customWidth="1"/>
    <col min="9732" max="9735" width="9.33203125" customWidth="1"/>
    <col min="9985" max="9985" width="9.33203125" customWidth="1"/>
    <col min="9986" max="9986" width="6.6640625" customWidth="1"/>
    <col min="9987" max="9987" width="40.6640625" customWidth="1"/>
    <col min="9988" max="9991" width="9.33203125" customWidth="1"/>
    <col min="10241" max="10241" width="9.33203125" customWidth="1"/>
    <col min="10242" max="10242" width="6.6640625" customWidth="1"/>
    <col min="10243" max="10243" width="40.6640625" customWidth="1"/>
    <col min="10244" max="10247" width="9.33203125" customWidth="1"/>
    <col min="10497" max="10497" width="9.33203125" customWidth="1"/>
    <col min="10498" max="10498" width="6.6640625" customWidth="1"/>
    <col min="10499" max="10499" width="40.6640625" customWidth="1"/>
    <col min="10500" max="10503" width="9.33203125" customWidth="1"/>
    <col min="10753" max="10753" width="9.33203125" customWidth="1"/>
    <col min="10754" max="10754" width="6.6640625" customWidth="1"/>
    <col min="10755" max="10755" width="40.6640625" customWidth="1"/>
    <col min="10756" max="10759" width="9.33203125" customWidth="1"/>
    <col min="11009" max="11009" width="9.33203125" customWidth="1"/>
    <col min="11010" max="11010" width="6.6640625" customWidth="1"/>
    <col min="11011" max="11011" width="40.6640625" customWidth="1"/>
    <col min="11012" max="11015" width="9.33203125" customWidth="1"/>
    <col min="11265" max="11265" width="9.33203125" customWidth="1"/>
    <col min="11266" max="11266" width="6.6640625" customWidth="1"/>
    <col min="11267" max="11267" width="40.6640625" customWidth="1"/>
    <col min="11268" max="11271" width="9.33203125" customWidth="1"/>
    <col min="11521" max="11521" width="9.33203125" customWidth="1"/>
    <col min="11522" max="11522" width="6.6640625" customWidth="1"/>
    <col min="11523" max="11523" width="40.6640625" customWidth="1"/>
    <col min="11524" max="11527" width="9.33203125" customWidth="1"/>
    <col min="11777" max="11777" width="9.33203125" customWidth="1"/>
    <col min="11778" max="11778" width="6.6640625" customWidth="1"/>
    <col min="11779" max="11779" width="40.6640625" customWidth="1"/>
    <col min="11780" max="11783" width="9.33203125" customWidth="1"/>
    <col min="12033" max="12033" width="9.33203125" customWidth="1"/>
    <col min="12034" max="12034" width="6.6640625" customWidth="1"/>
    <col min="12035" max="12035" width="40.6640625" customWidth="1"/>
    <col min="12036" max="12039" width="9.33203125" customWidth="1"/>
    <col min="12289" max="12289" width="9.33203125" customWidth="1"/>
    <col min="12290" max="12290" width="6.6640625" customWidth="1"/>
    <col min="12291" max="12291" width="40.6640625" customWidth="1"/>
    <col min="12292" max="12295" width="9.33203125" customWidth="1"/>
    <col min="12545" max="12545" width="9.33203125" customWidth="1"/>
    <col min="12546" max="12546" width="6.6640625" customWidth="1"/>
    <col min="12547" max="12547" width="40.6640625" customWidth="1"/>
    <col min="12548" max="12551" width="9.33203125" customWidth="1"/>
    <col min="12801" max="12801" width="9.33203125" customWidth="1"/>
    <col min="12802" max="12802" width="6.6640625" customWidth="1"/>
    <col min="12803" max="12803" width="40.6640625" customWidth="1"/>
    <col min="12804" max="12807" width="9.33203125" customWidth="1"/>
    <col min="13057" max="13057" width="9.33203125" customWidth="1"/>
    <col min="13058" max="13058" width="6.6640625" customWidth="1"/>
    <col min="13059" max="13059" width="40.6640625" customWidth="1"/>
    <col min="13060" max="13063" width="9.33203125" customWidth="1"/>
    <col min="13313" max="13313" width="9.33203125" customWidth="1"/>
    <col min="13314" max="13314" width="6.6640625" customWidth="1"/>
    <col min="13315" max="13315" width="40.6640625" customWidth="1"/>
    <col min="13316" max="13319" width="9.33203125" customWidth="1"/>
    <col min="13569" max="13569" width="9.33203125" customWidth="1"/>
    <col min="13570" max="13570" width="6.6640625" customWidth="1"/>
    <col min="13571" max="13571" width="40.6640625" customWidth="1"/>
    <col min="13572" max="13575" width="9.33203125" customWidth="1"/>
    <col min="13825" max="13825" width="9.33203125" customWidth="1"/>
    <col min="13826" max="13826" width="6.6640625" customWidth="1"/>
    <col min="13827" max="13827" width="40.6640625" customWidth="1"/>
    <col min="13828" max="13831" width="9.33203125" customWidth="1"/>
    <col min="14081" max="14081" width="9.33203125" customWidth="1"/>
    <col min="14082" max="14082" width="6.6640625" customWidth="1"/>
    <col min="14083" max="14083" width="40.6640625" customWidth="1"/>
    <col min="14084" max="14087" width="9.33203125" customWidth="1"/>
    <col min="14337" max="14337" width="9.33203125" customWidth="1"/>
    <col min="14338" max="14338" width="6.6640625" customWidth="1"/>
    <col min="14339" max="14339" width="40.6640625" customWidth="1"/>
    <col min="14340" max="14343" width="9.33203125" customWidth="1"/>
    <col min="14593" max="14593" width="9.33203125" customWidth="1"/>
    <col min="14594" max="14594" width="6.6640625" customWidth="1"/>
    <col min="14595" max="14595" width="40.6640625" customWidth="1"/>
    <col min="14596" max="14599" width="9.33203125" customWidth="1"/>
    <col min="14849" max="14849" width="9.33203125" customWidth="1"/>
    <col min="14850" max="14850" width="6.6640625" customWidth="1"/>
    <col min="14851" max="14851" width="40.6640625" customWidth="1"/>
    <col min="14852" max="14855" width="9.33203125" customWidth="1"/>
    <col min="15105" max="15105" width="9.33203125" customWidth="1"/>
    <col min="15106" max="15106" width="6.6640625" customWidth="1"/>
    <col min="15107" max="15107" width="40.6640625" customWidth="1"/>
    <col min="15108" max="15111" width="9.33203125" customWidth="1"/>
    <col min="15361" max="15361" width="9.33203125" customWidth="1"/>
    <col min="15362" max="15362" width="6.6640625" customWidth="1"/>
    <col min="15363" max="15363" width="40.6640625" customWidth="1"/>
    <col min="15364" max="15367" width="9.33203125" customWidth="1"/>
    <col min="15617" max="15617" width="9.33203125" customWidth="1"/>
    <col min="15618" max="15618" width="6.6640625" customWidth="1"/>
    <col min="15619" max="15619" width="40.6640625" customWidth="1"/>
    <col min="15620" max="15623" width="9.33203125" customWidth="1"/>
    <col min="15873" max="15873" width="9.33203125" customWidth="1"/>
    <col min="15874" max="15874" width="6.6640625" customWidth="1"/>
    <col min="15875" max="15875" width="40.6640625" customWidth="1"/>
    <col min="15876" max="15879" width="9.33203125" customWidth="1"/>
    <col min="16129" max="16129" width="9.33203125" customWidth="1"/>
    <col min="16130" max="16130" width="6.6640625" customWidth="1"/>
    <col min="16131" max="16131" width="40.6640625" customWidth="1"/>
    <col min="16132" max="16135" width="9.33203125" customWidth="1"/>
  </cols>
  <sheetData>
    <row r="1" spans="1:8" x14ac:dyDescent="0.25">
      <c r="A1" s="22" t="s">
        <v>707</v>
      </c>
      <c r="B1" s="10"/>
      <c r="C1" s="10"/>
      <c r="D1" s="10"/>
      <c r="E1" s="771" t="s">
        <v>708</v>
      </c>
      <c r="F1" s="771"/>
      <c r="G1" s="771"/>
      <c r="H1" s="771"/>
    </row>
    <row r="2" spans="1:8" x14ac:dyDescent="0.25">
      <c r="A2" s="23" t="s">
        <v>0</v>
      </c>
      <c r="B2" s="23"/>
      <c r="C2" s="24"/>
      <c r="D2" s="9" t="s">
        <v>1</v>
      </c>
      <c r="E2" s="9" t="s">
        <v>2</v>
      </c>
      <c r="F2" s="9" t="s">
        <v>3</v>
      </c>
      <c r="G2" s="9" t="s">
        <v>4</v>
      </c>
      <c r="H2" s="9" t="s">
        <v>5</v>
      </c>
    </row>
    <row r="3" spans="1:8" x14ac:dyDescent="0.25">
      <c r="A3" s="7"/>
      <c r="B3" s="7"/>
      <c r="C3" s="20"/>
      <c r="D3" s="5"/>
      <c r="E3" s="6"/>
      <c r="F3" s="6"/>
      <c r="G3" s="5"/>
      <c r="H3" s="5"/>
    </row>
    <row r="4" spans="1:8" x14ac:dyDescent="0.25">
      <c r="A4" s="8"/>
      <c r="B4" s="8"/>
      <c r="C4" s="25"/>
      <c r="D4" s="5"/>
      <c r="E4" s="6"/>
      <c r="F4" s="6"/>
      <c r="G4" s="5"/>
      <c r="H4" s="5"/>
    </row>
    <row r="5" spans="1:8" x14ac:dyDescent="0.25">
      <c r="A5" s="13" t="s">
        <v>709</v>
      </c>
      <c r="B5" s="7"/>
      <c r="C5" s="20"/>
      <c r="D5" s="31" t="s">
        <v>712</v>
      </c>
      <c r="E5" s="6"/>
      <c r="F5" s="6"/>
      <c r="G5" s="5"/>
      <c r="H5" s="38"/>
    </row>
    <row r="6" spans="1:8" ht="39.6" x14ac:dyDescent="0.25">
      <c r="A6" s="7"/>
      <c r="B6" s="13" t="s">
        <v>710</v>
      </c>
      <c r="C6" s="20"/>
      <c r="D6" s="286" t="s">
        <v>5981</v>
      </c>
      <c r="E6" s="11"/>
      <c r="F6" s="6"/>
      <c r="G6" s="5"/>
      <c r="H6" s="38"/>
    </row>
    <row r="7" spans="1:8" x14ac:dyDescent="0.25">
      <c r="A7" s="7"/>
      <c r="B7" s="13"/>
      <c r="C7" s="21" t="s">
        <v>37</v>
      </c>
      <c r="D7" s="287" t="s">
        <v>4426</v>
      </c>
      <c r="E7" s="11" t="s">
        <v>136</v>
      </c>
      <c r="F7" s="6"/>
      <c r="G7" s="91"/>
      <c r="H7" s="89">
        <f>F7*G7</f>
        <v>0</v>
      </c>
    </row>
    <row r="8" spans="1:8" ht="26.4" hidden="1" x14ac:dyDescent="0.25">
      <c r="A8" s="7"/>
      <c r="B8" s="13"/>
      <c r="C8" s="21" t="s">
        <v>39</v>
      </c>
      <c r="D8" s="287" t="s">
        <v>4493</v>
      </c>
      <c r="E8" s="11" t="s">
        <v>136</v>
      </c>
      <c r="F8" s="6"/>
      <c r="G8" s="91"/>
      <c r="H8" s="89">
        <f>F8*G8</f>
        <v>0</v>
      </c>
    </row>
    <row r="9" spans="1:8" ht="39.6" x14ac:dyDescent="0.25">
      <c r="A9" s="7"/>
      <c r="B9" s="13" t="s">
        <v>711</v>
      </c>
      <c r="C9" s="21"/>
      <c r="D9" s="287" t="s">
        <v>5984</v>
      </c>
      <c r="E9" s="27"/>
      <c r="F9" s="6"/>
      <c r="G9" s="91"/>
      <c r="H9" s="38"/>
    </row>
    <row r="10" spans="1:8" x14ac:dyDescent="0.25">
      <c r="A10" s="13"/>
      <c r="B10" s="13"/>
      <c r="C10" s="21" t="s">
        <v>37</v>
      </c>
      <c r="D10" s="287" t="s">
        <v>6498</v>
      </c>
      <c r="E10" s="11" t="s">
        <v>136</v>
      </c>
      <c r="F10" s="6"/>
      <c r="G10" s="91"/>
      <c r="H10" s="89">
        <f>F10*G10</f>
        <v>0</v>
      </c>
    </row>
    <row r="11" spans="1:8" hidden="1" x14ac:dyDescent="0.25">
      <c r="A11" s="7"/>
      <c r="B11" s="13"/>
      <c r="C11" s="21" t="s">
        <v>39</v>
      </c>
      <c r="D11" s="287" t="s">
        <v>4494</v>
      </c>
      <c r="E11" s="11" t="s">
        <v>136</v>
      </c>
      <c r="F11" s="6"/>
      <c r="G11" s="91"/>
      <c r="H11" s="89">
        <f>F11*G11</f>
        <v>0</v>
      </c>
    </row>
    <row r="12" spans="1:8" ht="26.4" x14ac:dyDescent="0.25">
      <c r="A12" s="13" t="s">
        <v>714</v>
      </c>
      <c r="B12" s="13"/>
      <c r="C12" s="21"/>
      <c r="D12" s="31" t="s">
        <v>715</v>
      </c>
      <c r="E12" s="27"/>
      <c r="F12" s="6"/>
      <c r="G12" s="91"/>
      <c r="H12" s="38"/>
    </row>
    <row r="13" spans="1:8" ht="39.6" x14ac:dyDescent="0.25">
      <c r="A13" s="7"/>
      <c r="B13" s="13" t="s">
        <v>716</v>
      </c>
      <c r="C13" s="21"/>
      <c r="D13" s="287" t="s">
        <v>5981</v>
      </c>
      <c r="E13" s="27"/>
      <c r="F13" s="6"/>
      <c r="G13" s="91"/>
      <c r="H13" s="38"/>
    </row>
    <row r="14" spans="1:8" ht="26.4" hidden="1" x14ac:dyDescent="0.25">
      <c r="A14" s="7"/>
      <c r="B14" s="13"/>
      <c r="C14" s="21" t="s">
        <v>37</v>
      </c>
      <c r="D14" s="287" t="s">
        <v>4492</v>
      </c>
      <c r="E14" s="11" t="s">
        <v>136</v>
      </c>
      <c r="F14" s="6"/>
      <c r="G14" s="91"/>
      <c r="H14" s="89">
        <f>F14*G14</f>
        <v>0</v>
      </c>
    </row>
    <row r="15" spans="1:8" ht="26.4" hidden="1" x14ac:dyDescent="0.25">
      <c r="A15" s="7"/>
      <c r="B15" s="13"/>
      <c r="C15" s="21" t="s">
        <v>39</v>
      </c>
      <c r="D15" s="287" t="s">
        <v>4493</v>
      </c>
      <c r="E15" s="11" t="s">
        <v>136</v>
      </c>
      <c r="F15" s="6"/>
      <c r="G15" s="91"/>
      <c r="H15" s="89">
        <f>F15*G15</f>
        <v>0</v>
      </c>
    </row>
    <row r="16" spans="1:8" ht="26.4" hidden="1" x14ac:dyDescent="0.25">
      <c r="A16" s="7"/>
      <c r="B16" s="13" t="s">
        <v>717</v>
      </c>
      <c r="C16" s="21"/>
      <c r="D16" s="287" t="s">
        <v>4495</v>
      </c>
      <c r="E16" s="27"/>
      <c r="F16" s="6"/>
      <c r="G16" s="91"/>
      <c r="H16" s="38"/>
    </row>
    <row r="17" spans="1:8" hidden="1" x14ac:dyDescent="0.25">
      <c r="A17" s="13"/>
      <c r="B17" s="13"/>
      <c r="C17" s="21" t="s">
        <v>37</v>
      </c>
      <c r="D17" s="287" t="s">
        <v>4494</v>
      </c>
      <c r="E17" s="11" t="s">
        <v>136</v>
      </c>
      <c r="F17" s="6"/>
      <c r="G17" s="91"/>
      <c r="H17" s="89">
        <f>F17*G17</f>
        <v>0</v>
      </c>
    </row>
    <row r="18" spans="1:8" hidden="1" x14ac:dyDescent="0.25">
      <c r="A18" s="13"/>
      <c r="B18" s="13"/>
      <c r="C18" s="21" t="s">
        <v>39</v>
      </c>
      <c r="D18" s="287" t="s">
        <v>4494</v>
      </c>
      <c r="E18" s="11" t="s">
        <v>136</v>
      </c>
      <c r="F18" s="6"/>
      <c r="G18" s="91"/>
      <c r="H18" s="89">
        <f>F18*G18</f>
        <v>0</v>
      </c>
    </row>
    <row r="19" spans="1:8" hidden="1" x14ac:dyDescent="0.25">
      <c r="A19" s="13" t="s">
        <v>719</v>
      </c>
      <c r="B19" s="13"/>
      <c r="C19" s="21"/>
      <c r="D19" s="31" t="s">
        <v>718</v>
      </c>
      <c r="E19" s="27"/>
      <c r="F19" s="6"/>
      <c r="G19" s="91"/>
      <c r="H19" s="38"/>
    </row>
    <row r="20" spans="1:8" ht="26.4" hidden="1" x14ac:dyDescent="0.25">
      <c r="A20" s="7"/>
      <c r="B20" s="13" t="s">
        <v>720</v>
      </c>
      <c r="C20" s="21"/>
      <c r="D20" s="287" t="s">
        <v>4496</v>
      </c>
      <c r="E20" s="27"/>
      <c r="F20" s="6"/>
      <c r="G20" s="91"/>
      <c r="H20" s="38"/>
    </row>
    <row r="21" spans="1:8" ht="26.4" hidden="1" x14ac:dyDescent="0.25">
      <c r="A21" s="13"/>
      <c r="B21" s="13"/>
      <c r="C21" s="21" t="s">
        <v>37</v>
      </c>
      <c r="D21" s="287" t="s">
        <v>4492</v>
      </c>
      <c r="E21" s="11" t="s">
        <v>136</v>
      </c>
      <c r="F21" s="6"/>
      <c r="G21" s="91"/>
      <c r="H21" s="89">
        <f>F21*G21</f>
        <v>0</v>
      </c>
    </row>
    <row r="22" spans="1:8" ht="26.4" hidden="1" x14ac:dyDescent="0.25">
      <c r="A22" s="13"/>
      <c r="B22" s="13"/>
      <c r="C22" s="21" t="s">
        <v>39</v>
      </c>
      <c r="D22" s="287" t="s">
        <v>4493</v>
      </c>
      <c r="E22" s="11" t="s">
        <v>136</v>
      </c>
      <c r="F22" s="6"/>
      <c r="G22" s="91"/>
      <c r="H22" s="89">
        <f>F22*G22</f>
        <v>0</v>
      </c>
    </row>
    <row r="23" spans="1:8" ht="26.4" hidden="1" x14ac:dyDescent="0.25">
      <c r="A23" s="7"/>
      <c r="B23" s="13" t="s">
        <v>721</v>
      </c>
      <c r="C23" s="21"/>
      <c r="D23" s="287" t="s">
        <v>4496</v>
      </c>
      <c r="E23" s="27"/>
      <c r="F23" s="6"/>
      <c r="G23" s="91"/>
      <c r="H23" s="38"/>
    </row>
    <row r="24" spans="1:8" hidden="1" x14ac:dyDescent="0.25">
      <c r="A24" s="7"/>
      <c r="B24" s="13"/>
      <c r="C24" s="21" t="s">
        <v>37</v>
      </c>
      <c r="D24" s="287" t="s">
        <v>4494</v>
      </c>
      <c r="E24" s="11" t="s">
        <v>136</v>
      </c>
      <c r="F24" s="6"/>
      <c r="G24" s="91"/>
      <c r="H24" s="89">
        <f>F24*G24</f>
        <v>0</v>
      </c>
    </row>
    <row r="25" spans="1:8" hidden="1" x14ac:dyDescent="0.25">
      <c r="A25" s="7"/>
      <c r="B25" s="13"/>
      <c r="C25" s="21" t="s">
        <v>39</v>
      </c>
      <c r="D25" s="287" t="s">
        <v>4494</v>
      </c>
      <c r="E25" s="11" t="s">
        <v>136</v>
      </c>
      <c r="F25" s="6"/>
      <c r="G25" s="91"/>
      <c r="H25" s="89">
        <f>F25*G25</f>
        <v>0</v>
      </c>
    </row>
    <row r="26" spans="1:8" x14ac:dyDescent="0.25">
      <c r="A26" s="7"/>
      <c r="B26" s="13"/>
      <c r="C26" s="21" t="s">
        <v>37</v>
      </c>
      <c r="D26" s="287" t="s">
        <v>4426</v>
      </c>
      <c r="E26" s="11" t="s">
        <v>136</v>
      </c>
      <c r="F26" s="6"/>
      <c r="G26" s="91"/>
      <c r="H26" s="89">
        <f>F26*G26</f>
        <v>0</v>
      </c>
    </row>
    <row r="27" spans="1:8" ht="26.4" x14ac:dyDescent="0.25">
      <c r="A27" s="13" t="s">
        <v>722</v>
      </c>
      <c r="B27" s="13"/>
      <c r="C27" s="21"/>
      <c r="D27" s="32" t="s">
        <v>723</v>
      </c>
      <c r="E27" s="27"/>
      <c r="F27" s="6"/>
      <c r="G27" s="91"/>
      <c r="H27" s="38"/>
    </row>
    <row r="28" spans="1:8" ht="15.6" x14ac:dyDescent="0.25">
      <c r="A28" s="7"/>
      <c r="B28" s="13" t="s">
        <v>724</v>
      </c>
      <c r="C28" s="21"/>
      <c r="D28" s="33" t="s">
        <v>731</v>
      </c>
      <c r="E28" s="27" t="s">
        <v>426</v>
      </c>
      <c r="F28" s="6"/>
      <c r="G28" s="91"/>
      <c r="H28" s="89">
        <f>F28*G28</f>
        <v>0</v>
      </c>
    </row>
    <row r="29" spans="1:8" ht="15.6" hidden="1" x14ac:dyDescent="0.25">
      <c r="A29" s="7"/>
      <c r="B29" s="13" t="s">
        <v>725</v>
      </c>
      <c r="C29" s="21"/>
      <c r="D29" s="33" t="s">
        <v>732</v>
      </c>
      <c r="E29" s="27" t="s">
        <v>426</v>
      </c>
      <c r="F29" s="6"/>
      <c r="G29" s="91"/>
      <c r="H29" s="89">
        <f>F29*G29</f>
        <v>0</v>
      </c>
    </row>
    <row r="30" spans="1:8" ht="15.6" hidden="1" x14ac:dyDescent="0.25">
      <c r="A30" s="7"/>
      <c r="B30" s="13" t="s">
        <v>726</v>
      </c>
      <c r="C30" s="21"/>
      <c r="D30" s="33" t="s">
        <v>733</v>
      </c>
      <c r="E30" s="27" t="s">
        <v>426</v>
      </c>
      <c r="F30" s="6"/>
      <c r="G30" s="91"/>
      <c r="H30" s="89">
        <f>F30*G30</f>
        <v>0</v>
      </c>
    </row>
    <row r="31" spans="1:8" ht="26.4" hidden="1" x14ac:dyDescent="0.25">
      <c r="A31" s="7"/>
      <c r="B31" s="13" t="s">
        <v>727</v>
      </c>
      <c r="C31" s="21"/>
      <c r="D31" s="33" t="s">
        <v>734</v>
      </c>
      <c r="E31" s="27" t="s">
        <v>426</v>
      </c>
      <c r="F31" s="6"/>
      <c r="G31" s="91"/>
      <c r="H31" s="89">
        <f>F31*G31</f>
        <v>0</v>
      </c>
    </row>
    <row r="32" spans="1:8" hidden="1" x14ac:dyDescent="0.25">
      <c r="A32" s="7"/>
      <c r="B32" s="13" t="s">
        <v>728</v>
      </c>
      <c r="C32" s="21"/>
      <c r="D32" s="287" t="s">
        <v>735</v>
      </c>
      <c r="E32" s="27"/>
      <c r="F32" s="6"/>
      <c r="G32" s="91"/>
      <c r="H32" s="38"/>
    </row>
    <row r="33" spans="1:8" ht="15.6" hidden="1" x14ac:dyDescent="0.25">
      <c r="A33" s="7"/>
      <c r="B33" s="13"/>
      <c r="C33" s="21" t="s">
        <v>37</v>
      </c>
      <c r="D33" s="287" t="s">
        <v>4497</v>
      </c>
      <c r="E33" s="27" t="s">
        <v>426</v>
      </c>
      <c r="F33" s="6"/>
      <c r="G33" s="91"/>
      <c r="H33" s="89">
        <f>F33*G33</f>
        <v>0</v>
      </c>
    </row>
    <row r="34" spans="1:8" ht="15.6" hidden="1" x14ac:dyDescent="0.25">
      <c r="A34" s="7"/>
      <c r="B34" s="13"/>
      <c r="C34" s="21" t="s">
        <v>39</v>
      </c>
      <c r="D34" s="287" t="s">
        <v>4498</v>
      </c>
      <c r="E34" s="27" t="s">
        <v>426</v>
      </c>
      <c r="F34" s="6"/>
      <c r="G34" s="91"/>
      <c r="H34" s="89">
        <f>F34*G34</f>
        <v>0</v>
      </c>
    </row>
    <row r="35" spans="1:8" ht="26.4" hidden="1" x14ac:dyDescent="0.25">
      <c r="A35" s="7"/>
      <c r="B35" s="13" t="s">
        <v>729</v>
      </c>
      <c r="C35" s="21"/>
      <c r="D35" s="287" t="s">
        <v>736</v>
      </c>
      <c r="E35" s="27" t="s">
        <v>426</v>
      </c>
      <c r="F35" s="6"/>
      <c r="G35" s="91"/>
      <c r="H35" s="89">
        <f>F35*G35</f>
        <v>0</v>
      </c>
    </row>
    <row r="36" spans="1:8" ht="26.4" hidden="1" x14ac:dyDescent="0.25">
      <c r="A36" s="13"/>
      <c r="B36" s="13" t="s">
        <v>730</v>
      </c>
      <c r="C36" s="21"/>
      <c r="D36" s="287" t="s">
        <v>4499</v>
      </c>
      <c r="E36" s="27" t="s">
        <v>423</v>
      </c>
      <c r="F36" s="6"/>
      <c r="G36" s="91"/>
      <c r="H36" s="89">
        <f>F36*G36</f>
        <v>0</v>
      </c>
    </row>
    <row r="37" spans="1:8" ht="26.4" hidden="1" x14ac:dyDescent="0.25">
      <c r="A37" s="13" t="s">
        <v>737</v>
      </c>
      <c r="B37" s="13"/>
      <c r="C37" s="21"/>
      <c r="D37" s="31" t="s">
        <v>738</v>
      </c>
      <c r="E37" s="27"/>
      <c r="F37" s="6"/>
      <c r="G37" s="91"/>
      <c r="H37" s="38"/>
    </row>
    <row r="38" spans="1:8" ht="15.6" hidden="1" x14ac:dyDescent="0.25">
      <c r="A38" s="7"/>
      <c r="B38" s="13" t="s">
        <v>739</v>
      </c>
      <c r="C38" s="21"/>
      <c r="D38" s="287" t="s">
        <v>4500</v>
      </c>
      <c r="E38" s="27" t="s">
        <v>426</v>
      </c>
      <c r="F38" s="6"/>
      <c r="G38" s="91"/>
      <c r="H38" s="89">
        <f>F38*G38</f>
        <v>0</v>
      </c>
    </row>
    <row r="39" spans="1:8" ht="26.4" hidden="1" x14ac:dyDescent="0.25">
      <c r="A39" s="13"/>
      <c r="B39" s="13" t="s">
        <v>740</v>
      </c>
      <c r="C39" s="21"/>
      <c r="D39" s="287" t="s">
        <v>4501</v>
      </c>
      <c r="E39" s="27" t="s">
        <v>426</v>
      </c>
      <c r="F39" s="6"/>
      <c r="G39" s="91"/>
      <c r="H39" s="89">
        <f>F39*G39</f>
        <v>0</v>
      </c>
    </row>
    <row r="40" spans="1:8" ht="26.4" x14ac:dyDescent="0.25">
      <c r="A40" s="13" t="s">
        <v>741</v>
      </c>
      <c r="B40" s="13"/>
      <c r="C40" s="21"/>
      <c r="D40" s="31" t="s">
        <v>742</v>
      </c>
      <c r="E40" s="27"/>
      <c r="F40" s="6"/>
      <c r="G40" s="91"/>
      <c r="H40" s="38"/>
    </row>
    <row r="41" spans="1:8" ht="26.4" x14ac:dyDescent="0.25">
      <c r="A41" s="7"/>
      <c r="B41" s="13" t="s">
        <v>743</v>
      </c>
      <c r="C41" s="21"/>
      <c r="D41" s="287" t="s">
        <v>6499</v>
      </c>
      <c r="E41" s="17" t="s">
        <v>429</v>
      </c>
      <c r="F41" s="6"/>
      <c r="G41" s="91"/>
      <c r="H41" s="89">
        <f>F41*G41</f>
        <v>0</v>
      </c>
    </row>
    <row r="42" spans="1:8" hidden="1" x14ac:dyDescent="0.25">
      <c r="A42" s="7"/>
      <c r="B42" s="13" t="s">
        <v>744</v>
      </c>
      <c r="C42" s="21"/>
      <c r="D42" s="287" t="s">
        <v>4502</v>
      </c>
      <c r="E42" s="17" t="s">
        <v>429</v>
      </c>
      <c r="F42" s="6"/>
      <c r="G42" s="91"/>
      <c r="H42" s="89">
        <f>F42*G42</f>
        <v>0</v>
      </c>
    </row>
    <row r="43" spans="1:8" ht="26.4" x14ac:dyDescent="0.25">
      <c r="A43" s="7"/>
      <c r="B43" s="13" t="s">
        <v>745</v>
      </c>
      <c r="C43" s="21"/>
      <c r="D43" s="287" t="s">
        <v>6500</v>
      </c>
      <c r="E43" s="11" t="s">
        <v>136</v>
      </c>
      <c r="F43" s="6"/>
      <c r="G43" s="91"/>
      <c r="H43" s="89">
        <f>F43*G43</f>
        <v>0</v>
      </c>
    </row>
    <row r="44" spans="1:8" x14ac:dyDescent="0.25">
      <c r="A44" s="7"/>
      <c r="B44" s="13" t="s">
        <v>746</v>
      </c>
      <c r="C44" s="21"/>
      <c r="D44" s="287" t="s">
        <v>6501</v>
      </c>
      <c r="E44" s="17" t="s">
        <v>429</v>
      </c>
      <c r="F44" s="6"/>
      <c r="G44" s="91"/>
      <c r="H44" s="89">
        <f>F44*G44</f>
        <v>0</v>
      </c>
    </row>
    <row r="45" spans="1:8" hidden="1" x14ac:dyDescent="0.25">
      <c r="A45" s="7"/>
      <c r="B45" s="13" t="s">
        <v>747</v>
      </c>
      <c r="C45" s="21"/>
      <c r="D45" s="287" t="s">
        <v>748</v>
      </c>
      <c r="E45" s="27"/>
      <c r="F45" s="6"/>
      <c r="G45" s="91"/>
      <c r="H45" s="38"/>
    </row>
    <row r="46" spans="1:8" hidden="1" x14ac:dyDescent="0.25">
      <c r="A46" s="7"/>
      <c r="B46" s="13"/>
      <c r="C46" s="21" t="s">
        <v>37</v>
      </c>
      <c r="D46" s="287" t="s">
        <v>4503</v>
      </c>
      <c r="E46" s="17" t="s">
        <v>429</v>
      </c>
      <c r="F46" s="6"/>
      <c r="G46" s="91"/>
      <c r="H46" s="89">
        <f>F46*G46</f>
        <v>0</v>
      </c>
    </row>
    <row r="47" spans="1:8" hidden="1" x14ac:dyDescent="0.25">
      <c r="A47" s="7"/>
      <c r="B47" s="13"/>
      <c r="C47" s="21" t="s">
        <v>39</v>
      </c>
      <c r="D47" s="287" t="s">
        <v>4503</v>
      </c>
      <c r="E47" s="11" t="s">
        <v>136</v>
      </c>
      <c r="F47" s="6"/>
      <c r="G47" s="91"/>
      <c r="H47" s="89">
        <f>F47*G47</f>
        <v>0</v>
      </c>
    </row>
    <row r="48" spans="1:8" ht="26.4" hidden="1" x14ac:dyDescent="0.25">
      <c r="A48" s="13" t="s">
        <v>749</v>
      </c>
      <c r="B48" s="13"/>
      <c r="C48" s="21"/>
      <c r="D48" s="288" t="s">
        <v>750</v>
      </c>
      <c r="E48" s="27"/>
      <c r="F48" s="6"/>
      <c r="G48" s="91"/>
      <c r="H48" s="38"/>
    </row>
    <row r="49" spans="1:8" ht="26.4" hidden="1" x14ac:dyDescent="0.25">
      <c r="A49" s="7"/>
      <c r="B49" s="13" t="s">
        <v>751</v>
      </c>
      <c r="C49" s="21"/>
      <c r="D49" s="287" t="s">
        <v>4504</v>
      </c>
      <c r="E49" s="27"/>
      <c r="F49" s="6"/>
      <c r="G49" s="91"/>
      <c r="H49" s="38"/>
    </row>
    <row r="50" spans="1:8" ht="26.4" hidden="1" x14ac:dyDescent="0.25">
      <c r="A50" s="7"/>
      <c r="B50" s="13"/>
      <c r="C50" s="21" t="s">
        <v>37</v>
      </c>
      <c r="D50" s="287" t="s">
        <v>4505</v>
      </c>
      <c r="E50" s="17" t="s">
        <v>429</v>
      </c>
      <c r="F50" s="6"/>
      <c r="G50" s="91"/>
      <c r="H50" s="89">
        <f>F50*G50</f>
        <v>0</v>
      </c>
    </row>
    <row r="51" spans="1:8" ht="26.4" hidden="1" x14ac:dyDescent="0.25">
      <c r="A51" s="7"/>
      <c r="B51" s="13"/>
      <c r="C51" s="21" t="s">
        <v>39</v>
      </c>
      <c r="D51" s="287" t="s">
        <v>4506</v>
      </c>
      <c r="E51" s="17" t="s">
        <v>429</v>
      </c>
      <c r="F51" s="6"/>
      <c r="G51" s="91"/>
      <c r="H51" s="89">
        <f>F51*G51</f>
        <v>0</v>
      </c>
    </row>
    <row r="52" spans="1:8" ht="26.4" hidden="1" x14ac:dyDescent="0.25">
      <c r="A52" s="7"/>
      <c r="B52" s="13" t="s">
        <v>752</v>
      </c>
      <c r="C52" s="21"/>
      <c r="D52" s="287" t="s">
        <v>4507</v>
      </c>
      <c r="E52" s="27"/>
      <c r="F52" s="6"/>
      <c r="G52" s="91"/>
      <c r="H52" s="38"/>
    </row>
    <row r="53" spans="1:8" hidden="1" x14ac:dyDescent="0.25">
      <c r="A53" s="13"/>
      <c r="B53" s="13"/>
      <c r="C53" s="21" t="s">
        <v>37</v>
      </c>
      <c r="D53" s="287" t="s">
        <v>4508</v>
      </c>
      <c r="E53" s="17" t="s">
        <v>429</v>
      </c>
      <c r="F53" s="6"/>
      <c r="G53" s="91"/>
      <c r="H53" s="89">
        <f>F53*G53</f>
        <v>0</v>
      </c>
    </row>
    <row r="54" spans="1:8" hidden="1" x14ac:dyDescent="0.25">
      <c r="A54" s="7"/>
      <c r="B54" s="13"/>
      <c r="C54" s="21" t="s">
        <v>39</v>
      </c>
      <c r="D54" s="287" t="s">
        <v>4508</v>
      </c>
      <c r="E54" s="17" t="s">
        <v>429</v>
      </c>
      <c r="F54" s="6"/>
      <c r="G54" s="91"/>
      <c r="H54" s="89">
        <f>F54*G54</f>
        <v>0</v>
      </c>
    </row>
    <row r="55" spans="1:8" ht="26.4" hidden="1" x14ac:dyDescent="0.25">
      <c r="A55" s="7"/>
      <c r="B55" s="13" t="s">
        <v>753</v>
      </c>
      <c r="C55" s="21"/>
      <c r="D55" s="287" t="s">
        <v>4509</v>
      </c>
      <c r="E55" s="27"/>
      <c r="F55" s="6"/>
      <c r="G55" s="91"/>
      <c r="H55" s="38"/>
    </row>
    <row r="56" spans="1:8" hidden="1" x14ac:dyDescent="0.25">
      <c r="A56" s="13"/>
      <c r="B56" s="13"/>
      <c r="C56" s="21" t="s">
        <v>37</v>
      </c>
      <c r="D56" s="287" t="s">
        <v>4508</v>
      </c>
      <c r="E56" s="17" t="s">
        <v>429</v>
      </c>
      <c r="F56" s="6"/>
      <c r="G56" s="91"/>
      <c r="H56" s="89">
        <f>F56*G56</f>
        <v>0</v>
      </c>
    </row>
    <row r="57" spans="1:8" hidden="1" x14ac:dyDescent="0.25">
      <c r="A57" s="13"/>
      <c r="B57" s="13"/>
      <c r="C57" s="21" t="s">
        <v>39</v>
      </c>
      <c r="D57" s="287" t="s">
        <v>4508</v>
      </c>
      <c r="E57" s="17" t="s">
        <v>429</v>
      </c>
      <c r="F57" s="6"/>
      <c r="G57" s="91"/>
      <c r="H57" s="89">
        <f>F57*G57</f>
        <v>0</v>
      </c>
    </row>
    <row r="58" spans="1:8" hidden="1" x14ac:dyDescent="0.25">
      <c r="A58" s="13"/>
      <c r="B58" s="13" t="s">
        <v>754</v>
      </c>
      <c r="C58" s="21"/>
      <c r="D58" s="287" t="s">
        <v>755</v>
      </c>
      <c r="E58" s="27"/>
      <c r="F58" s="6"/>
      <c r="G58" s="91"/>
      <c r="H58" s="38"/>
    </row>
    <row r="59" spans="1:8" ht="26.4" hidden="1" x14ac:dyDescent="0.25">
      <c r="A59" s="13"/>
      <c r="B59" s="13"/>
      <c r="C59" s="21" t="s">
        <v>37</v>
      </c>
      <c r="D59" s="287" t="s">
        <v>4510</v>
      </c>
      <c r="E59" s="17" t="s">
        <v>429</v>
      </c>
      <c r="F59" s="6"/>
      <c r="G59" s="91"/>
      <c r="H59" s="89">
        <f>F59*G59</f>
        <v>0</v>
      </c>
    </row>
    <row r="60" spans="1:8" ht="26.4" hidden="1" x14ac:dyDescent="0.25">
      <c r="A60" s="13"/>
      <c r="B60" s="13"/>
      <c r="C60" s="21" t="s">
        <v>39</v>
      </c>
      <c r="D60" s="287" t="s">
        <v>4510</v>
      </c>
      <c r="E60" s="17" t="s">
        <v>429</v>
      </c>
      <c r="F60" s="6"/>
      <c r="G60" s="91"/>
      <c r="H60" s="89">
        <f>F60*G60</f>
        <v>0</v>
      </c>
    </row>
    <row r="61" spans="1:8" ht="26.4" hidden="1" x14ac:dyDescent="0.25">
      <c r="A61" s="13" t="s">
        <v>756</v>
      </c>
      <c r="B61" s="13"/>
      <c r="C61" s="21"/>
      <c r="D61" s="288" t="s">
        <v>4511</v>
      </c>
      <c r="E61" s="27"/>
      <c r="F61" s="6"/>
      <c r="G61" s="91"/>
      <c r="H61" s="38"/>
    </row>
    <row r="62" spans="1:8" ht="26.4" hidden="1" x14ac:dyDescent="0.25">
      <c r="A62" s="13"/>
      <c r="B62" s="13" t="s">
        <v>757</v>
      </c>
      <c r="C62" s="21"/>
      <c r="D62" s="287" t="s">
        <v>4512</v>
      </c>
      <c r="E62" s="17" t="s">
        <v>429</v>
      </c>
      <c r="F62" s="6"/>
      <c r="G62" s="91"/>
      <c r="H62" s="89">
        <f>F62*G62</f>
        <v>0</v>
      </c>
    </row>
    <row r="63" spans="1:8" ht="26.4" hidden="1" x14ac:dyDescent="0.25">
      <c r="A63" s="13"/>
      <c r="B63" s="13" t="s">
        <v>758</v>
      </c>
      <c r="C63" s="21"/>
      <c r="D63" s="287" t="s">
        <v>4512</v>
      </c>
      <c r="E63" s="17" t="s">
        <v>429</v>
      </c>
      <c r="F63" s="6"/>
      <c r="G63" s="91"/>
      <c r="H63" s="89">
        <f>F63*G63</f>
        <v>0</v>
      </c>
    </row>
    <row r="64" spans="1:8" ht="26.4" hidden="1" x14ac:dyDescent="0.25">
      <c r="A64" s="13"/>
      <c r="B64" s="13" t="s">
        <v>759</v>
      </c>
      <c r="C64" s="21"/>
      <c r="D64" s="287" t="s">
        <v>4512</v>
      </c>
      <c r="E64" s="17" t="s">
        <v>429</v>
      </c>
      <c r="F64" s="6"/>
      <c r="G64" s="91"/>
      <c r="H64" s="89">
        <f>F64*G64</f>
        <v>0</v>
      </c>
    </row>
    <row r="65" spans="1:8" hidden="1" x14ac:dyDescent="0.25">
      <c r="A65" s="13"/>
      <c r="B65" s="13" t="s">
        <v>760</v>
      </c>
      <c r="C65" s="21"/>
      <c r="D65" s="287" t="s">
        <v>4491</v>
      </c>
      <c r="E65" s="17" t="s">
        <v>429</v>
      </c>
      <c r="F65" s="6"/>
      <c r="G65" s="91"/>
      <c r="H65" s="89">
        <f>F65*G65</f>
        <v>0</v>
      </c>
    </row>
    <row r="66" spans="1:8" ht="39.6" hidden="1" x14ac:dyDescent="0.25">
      <c r="A66" s="13" t="s">
        <v>761</v>
      </c>
      <c r="B66" s="13"/>
      <c r="C66" s="21"/>
      <c r="D66" s="289" t="s">
        <v>4513</v>
      </c>
      <c r="E66" s="27"/>
      <c r="F66" s="6"/>
      <c r="G66" s="91"/>
      <c r="H66" s="38"/>
    </row>
    <row r="67" spans="1:8" ht="26.4" hidden="1" x14ac:dyDescent="0.25">
      <c r="A67" s="13"/>
      <c r="B67" s="13" t="s">
        <v>762</v>
      </c>
      <c r="C67" s="21"/>
      <c r="D67" s="287" t="s">
        <v>4512</v>
      </c>
      <c r="E67" s="17" t="s">
        <v>429</v>
      </c>
      <c r="F67" s="6"/>
      <c r="G67" s="91"/>
      <c r="H67" s="89">
        <f>F67*G67</f>
        <v>0</v>
      </c>
    </row>
    <row r="68" spans="1:8" ht="26.4" hidden="1" x14ac:dyDescent="0.25">
      <c r="A68" s="13"/>
      <c r="B68" s="13" t="s">
        <v>763</v>
      </c>
      <c r="C68" s="21"/>
      <c r="D68" s="287" t="s">
        <v>4512</v>
      </c>
      <c r="E68" s="17" t="s">
        <v>429</v>
      </c>
      <c r="F68" s="6"/>
      <c r="G68" s="91"/>
      <c r="H68" s="89">
        <f>F68*G68</f>
        <v>0</v>
      </c>
    </row>
    <row r="69" spans="1:8" ht="26.4" hidden="1" x14ac:dyDescent="0.25">
      <c r="A69" s="13"/>
      <c r="B69" s="13" t="s">
        <v>764</v>
      </c>
      <c r="C69" s="21"/>
      <c r="D69" s="287" t="s">
        <v>4512</v>
      </c>
      <c r="E69" s="17" t="s">
        <v>429</v>
      </c>
      <c r="F69" s="6"/>
      <c r="G69" s="91"/>
      <c r="H69" s="89">
        <f>F69*G69</f>
        <v>0</v>
      </c>
    </row>
    <row r="70" spans="1:8" hidden="1" x14ac:dyDescent="0.25">
      <c r="A70" s="7"/>
      <c r="B70" s="13" t="s">
        <v>765</v>
      </c>
      <c r="C70" s="21"/>
      <c r="D70" s="287" t="s">
        <v>4491</v>
      </c>
      <c r="E70" s="17" t="s">
        <v>429</v>
      </c>
      <c r="F70" s="6"/>
      <c r="G70" s="38"/>
      <c r="H70" s="89">
        <f>F70*G70</f>
        <v>0</v>
      </c>
    </row>
    <row r="71" spans="1:8" x14ac:dyDescent="0.25">
      <c r="A71" s="7"/>
      <c r="B71" s="13"/>
      <c r="C71" s="21"/>
      <c r="D71" s="15"/>
      <c r="E71" s="27"/>
      <c r="F71" s="6"/>
      <c r="G71" s="5"/>
      <c r="H71" s="38"/>
    </row>
    <row r="72" spans="1:8" x14ac:dyDescent="0.25">
      <c r="A72" s="7"/>
      <c r="B72" s="13"/>
      <c r="C72" s="21"/>
      <c r="D72" s="15"/>
      <c r="E72" s="27"/>
      <c r="F72" s="6"/>
      <c r="G72" s="5"/>
      <c r="H72" s="38"/>
    </row>
    <row r="73" spans="1:8" x14ac:dyDescent="0.25">
      <c r="A73" s="7"/>
      <c r="B73" s="13"/>
      <c r="C73" s="21"/>
      <c r="D73" s="30"/>
      <c r="E73" s="27"/>
      <c r="F73" s="6"/>
      <c r="G73" s="5"/>
      <c r="H73" s="38"/>
    </row>
    <row r="74" spans="1:8" x14ac:dyDescent="0.25">
      <c r="A74" s="2" t="s">
        <v>34</v>
      </c>
      <c r="B74" s="4"/>
      <c r="C74" s="14"/>
      <c r="D74" s="3"/>
      <c r="E74" s="179"/>
      <c r="F74" s="4"/>
      <c r="G74" s="4"/>
      <c r="H74" s="156">
        <f>SUM(H5:H73)</f>
        <v>0</v>
      </c>
    </row>
    <row r="1048475" spans="5:5" x14ac:dyDescent="0.25">
      <c r="E1048475" s="11"/>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B7849-DFA7-457D-96D9-72CFD5210BB0}">
  <dimension ref="A1:I10485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9" ht="48" customHeight="1" x14ac:dyDescent="0.25">
      <c r="A1" s="39" t="s">
        <v>766</v>
      </c>
      <c r="B1" s="40"/>
      <c r="C1" s="40"/>
      <c r="D1" s="40"/>
      <c r="E1" s="774" t="s">
        <v>767</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x14ac:dyDescent="0.25">
      <c r="A5" s="48" t="s">
        <v>768</v>
      </c>
      <c r="B5" s="44"/>
      <c r="C5" s="46"/>
      <c r="D5" s="157" t="s">
        <v>927</v>
      </c>
      <c r="E5" s="6"/>
      <c r="F5" s="6"/>
      <c r="G5" s="6"/>
      <c r="H5" s="89"/>
    </row>
    <row r="6" spans="1:9" ht="39.6" x14ac:dyDescent="0.25">
      <c r="A6" s="44"/>
      <c r="B6" s="48" t="s">
        <v>769</v>
      </c>
      <c r="C6" s="46"/>
      <c r="D6" s="290" t="s">
        <v>4514</v>
      </c>
      <c r="E6" s="11"/>
      <c r="F6" s="6"/>
      <c r="G6" s="6"/>
      <c r="H6" s="89"/>
      <c r="I6" s="307" t="s">
        <v>5398</v>
      </c>
    </row>
    <row r="7" spans="1:9" x14ac:dyDescent="0.25">
      <c r="A7" s="44"/>
      <c r="B7" s="48"/>
      <c r="C7" s="53" t="s">
        <v>37</v>
      </c>
      <c r="D7" s="290" t="s">
        <v>4494</v>
      </c>
      <c r="E7" s="11" t="s">
        <v>136</v>
      </c>
      <c r="F7" s="46"/>
      <c r="G7" s="94"/>
      <c r="H7" s="89">
        <f>F7*G7</f>
        <v>0</v>
      </c>
      <c r="I7" s="307" t="s">
        <v>5398</v>
      </c>
    </row>
    <row r="8" spans="1:9" x14ac:dyDescent="0.25">
      <c r="A8" s="44"/>
      <c r="B8" s="48"/>
      <c r="C8" s="53" t="s">
        <v>39</v>
      </c>
      <c r="D8" s="290" t="s">
        <v>4494</v>
      </c>
      <c r="E8" s="11" t="s">
        <v>136</v>
      </c>
      <c r="F8" s="46"/>
      <c r="G8" s="94"/>
      <c r="H8" s="89">
        <f>F8*G8</f>
        <v>0</v>
      </c>
      <c r="I8" s="307" t="s">
        <v>5398</v>
      </c>
    </row>
    <row r="9" spans="1:9" ht="39.6" x14ac:dyDescent="0.25">
      <c r="A9" s="44"/>
      <c r="B9" s="48" t="s">
        <v>770</v>
      </c>
      <c r="C9" s="53"/>
      <c r="D9" s="290" t="s">
        <v>4515</v>
      </c>
      <c r="E9" s="27"/>
      <c r="F9" s="6"/>
      <c r="G9" s="95"/>
      <c r="H9" s="89"/>
      <c r="I9" s="307" t="s">
        <v>5398</v>
      </c>
    </row>
    <row r="10" spans="1:9" x14ac:dyDescent="0.25">
      <c r="A10" s="48"/>
      <c r="B10" s="48"/>
      <c r="C10" s="53" t="s">
        <v>37</v>
      </c>
      <c r="D10" s="290" t="s">
        <v>4494</v>
      </c>
      <c r="E10" s="11" t="s">
        <v>136</v>
      </c>
      <c r="F10" s="46"/>
      <c r="G10" s="94"/>
      <c r="H10" s="89">
        <f>F10*G10</f>
        <v>0</v>
      </c>
      <c r="I10" s="307" t="s">
        <v>5398</v>
      </c>
    </row>
    <row r="11" spans="1:9" x14ac:dyDescent="0.25">
      <c r="A11" s="44"/>
      <c r="B11" s="48"/>
      <c r="C11" s="53" t="s">
        <v>39</v>
      </c>
      <c r="D11" s="290" t="s">
        <v>4494</v>
      </c>
      <c r="E11" s="11" t="s">
        <v>136</v>
      </c>
      <c r="F11" s="46"/>
      <c r="G11" s="94"/>
      <c r="H11" s="89">
        <f>F11*G11</f>
        <v>0</v>
      </c>
      <c r="I11" s="307" t="s">
        <v>5398</v>
      </c>
    </row>
    <row r="12" spans="1:9" x14ac:dyDescent="0.25">
      <c r="A12" s="44"/>
      <c r="B12" s="48" t="s">
        <v>771</v>
      </c>
      <c r="C12" s="53"/>
      <c r="D12" s="290" t="s">
        <v>4516</v>
      </c>
      <c r="E12" s="276"/>
      <c r="F12" s="46"/>
      <c r="G12" s="94"/>
      <c r="H12" s="89">
        <f>F12*G12</f>
        <v>0</v>
      </c>
      <c r="I12" s="307" t="s">
        <v>5398</v>
      </c>
    </row>
    <row r="13" spans="1:9" x14ac:dyDescent="0.25">
      <c r="A13" s="48" t="s">
        <v>772</v>
      </c>
      <c r="B13" s="48"/>
      <c r="C13" s="53"/>
      <c r="D13" s="291" t="s">
        <v>773</v>
      </c>
      <c r="E13" s="27"/>
      <c r="F13" s="6"/>
      <c r="G13" s="95"/>
      <c r="H13" s="89"/>
    </row>
    <row r="14" spans="1:9" ht="26.4" x14ac:dyDescent="0.25">
      <c r="A14" s="44"/>
      <c r="B14" s="48" t="s">
        <v>774</v>
      </c>
      <c r="C14" s="53"/>
      <c r="D14" s="290" t="s">
        <v>4517</v>
      </c>
      <c r="E14" s="27"/>
      <c r="F14" s="6"/>
      <c r="G14" s="95"/>
      <c r="H14" s="89"/>
      <c r="I14" s="307" t="s">
        <v>5398</v>
      </c>
    </row>
    <row r="15" spans="1:9" x14ac:dyDescent="0.25">
      <c r="A15" s="44"/>
      <c r="B15" s="48"/>
      <c r="C15" s="53" t="s">
        <v>37</v>
      </c>
      <c r="D15" s="290" t="s">
        <v>4494</v>
      </c>
      <c r="E15" s="17" t="s">
        <v>429</v>
      </c>
      <c r="F15" s="46"/>
      <c r="G15" s="94"/>
      <c r="H15" s="89">
        <f>F15*G15</f>
        <v>0</v>
      </c>
      <c r="I15" s="307" t="s">
        <v>5398</v>
      </c>
    </row>
    <row r="16" spans="1:9" x14ac:dyDescent="0.25">
      <c r="A16" s="44"/>
      <c r="B16" s="48"/>
      <c r="C16" s="53" t="s">
        <v>39</v>
      </c>
      <c r="D16" s="290" t="s">
        <v>4494</v>
      </c>
      <c r="E16" s="17" t="s">
        <v>429</v>
      </c>
      <c r="F16" s="46"/>
      <c r="G16" s="94"/>
      <c r="H16" s="89">
        <f>F16*G16</f>
        <v>0</v>
      </c>
      <c r="I16" s="307" t="s">
        <v>5398</v>
      </c>
    </row>
    <row r="17" spans="1:9" ht="26.4" x14ac:dyDescent="0.25">
      <c r="A17" s="44"/>
      <c r="B17" s="48" t="s">
        <v>775</v>
      </c>
      <c r="C17" s="53"/>
      <c r="D17" s="290" t="s">
        <v>4517</v>
      </c>
      <c r="E17" s="27"/>
      <c r="F17" s="6"/>
      <c r="G17" s="95"/>
      <c r="H17" s="89"/>
      <c r="I17" s="307" t="s">
        <v>5398</v>
      </c>
    </row>
    <row r="18" spans="1:9" x14ac:dyDescent="0.25">
      <c r="A18" s="48"/>
      <c r="B18" s="48"/>
      <c r="C18" s="53" t="s">
        <v>37</v>
      </c>
      <c r="D18" s="290" t="s">
        <v>4494</v>
      </c>
      <c r="E18" s="17" t="s">
        <v>429</v>
      </c>
      <c r="F18" s="46"/>
      <c r="G18" s="94"/>
      <c r="H18" s="89">
        <f>F18*G18</f>
        <v>0</v>
      </c>
      <c r="I18" s="307" t="s">
        <v>5398</v>
      </c>
    </row>
    <row r="19" spans="1:9" x14ac:dyDescent="0.25">
      <c r="A19" s="48"/>
      <c r="B19" s="48"/>
      <c r="C19" s="53" t="s">
        <v>39</v>
      </c>
      <c r="D19" s="290" t="s">
        <v>4494</v>
      </c>
      <c r="E19" s="17" t="s">
        <v>429</v>
      </c>
      <c r="F19" s="46"/>
      <c r="G19" s="94"/>
      <c r="H19" s="89">
        <f>F19*G19</f>
        <v>0</v>
      </c>
      <c r="I19" s="307" t="s">
        <v>5398</v>
      </c>
    </row>
    <row r="20" spans="1:9" x14ac:dyDescent="0.25">
      <c r="A20" s="48"/>
      <c r="B20" s="48" t="s">
        <v>776</v>
      </c>
      <c r="C20" s="53"/>
      <c r="D20" s="290" t="s">
        <v>4516</v>
      </c>
      <c r="E20" s="276"/>
      <c r="F20" s="46"/>
      <c r="G20" s="94"/>
      <c r="H20" s="89">
        <f>F20*G20</f>
        <v>0</v>
      </c>
      <c r="I20" s="307" t="s">
        <v>5398</v>
      </c>
    </row>
    <row r="21" spans="1:9" ht="39.6" x14ac:dyDescent="0.25">
      <c r="A21" s="48" t="s">
        <v>777</v>
      </c>
      <c r="B21" s="48"/>
      <c r="C21" s="53"/>
      <c r="D21" s="100" t="s">
        <v>4519</v>
      </c>
      <c r="E21" s="27"/>
      <c r="F21" s="6"/>
      <c r="G21" s="95"/>
      <c r="H21" s="89"/>
    </row>
    <row r="22" spans="1:9" x14ac:dyDescent="0.25">
      <c r="A22" s="44"/>
      <c r="B22" s="48" t="s">
        <v>778</v>
      </c>
      <c r="C22" s="53"/>
      <c r="D22" s="160" t="s">
        <v>781</v>
      </c>
      <c r="E22" s="27"/>
      <c r="F22" s="6"/>
      <c r="G22" s="95"/>
      <c r="H22" s="89"/>
    </row>
    <row r="23" spans="1:9" ht="15.6" x14ac:dyDescent="0.25">
      <c r="A23" s="48"/>
      <c r="B23" s="48"/>
      <c r="C23" s="53" t="s">
        <v>37</v>
      </c>
      <c r="D23" s="160" t="s">
        <v>612</v>
      </c>
      <c r="E23" s="27" t="s">
        <v>426</v>
      </c>
      <c r="F23" s="46"/>
      <c r="G23" s="94"/>
      <c r="H23" s="89">
        <f>F23*G23</f>
        <v>0</v>
      </c>
    </row>
    <row r="24" spans="1:9" ht="15.6" x14ac:dyDescent="0.25">
      <c r="A24" s="48"/>
      <c r="B24" s="48"/>
      <c r="C24" s="53" t="s">
        <v>39</v>
      </c>
      <c r="D24" s="160" t="s">
        <v>4520</v>
      </c>
      <c r="E24" s="27" t="s">
        <v>426</v>
      </c>
      <c r="F24" s="46"/>
      <c r="G24" s="94"/>
      <c r="H24" s="89">
        <f>F24*G24</f>
        <v>0</v>
      </c>
    </row>
    <row r="25" spans="1:9" ht="15.6" x14ac:dyDescent="0.25">
      <c r="A25" s="44"/>
      <c r="B25" s="48"/>
      <c r="C25" s="53" t="s">
        <v>59</v>
      </c>
      <c r="D25" s="160" t="s">
        <v>614</v>
      </c>
      <c r="E25" s="27" t="s">
        <v>426</v>
      </c>
      <c r="F25" s="46"/>
      <c r="G25" s="94"/>
      <c r="H25" s="89">
        <f>F25*G25</f>
        <v>0</v>
      </c>
    </row>
    <row r="26" spans="1:9" ht="15.6" x14ac:dyDescent="0.25">
      <c r="A26" s="44"/>
      <c r="B26" s="48"/>
      <c r="C26" s="53" t="s">
        <v>42</v>
      </c>
      <c r="D26" s="160" t="s">
        <v>615</v>
      </c>
      <c r="E26" s="27" t="s">
        <v>426</v>
      </c>
      <c r="F26" s="46"/>
      <c r="G26" s="94"/>
      <c r="H26" s="89">
        <f>F26*G26</f>
        <v>0</v>
      </c>
    </row>
    <row r="27" spans="1:9" ht="15.6" x14ac:dyDescent="0.25">
      <c r="A27" s="44"/>
      <c r="B27" s="48"/>
      <c r="C27" s="53" t="s">
        <v>43</v>
      </c>
      <c r="D27" s="160" t="s">
        <v>735</v>
      </c>
      <c r="E27" s="27" t="s">
        <v>426</v>
      </c>
      <c r="F27" s="46"/>
      <c r="G27" s="94"/>
      <c r="H27" s="89">
        <f>F27*G27</f>
        <v>0</v>
      </c>
    </row>
    <row r="28" spans="1:9" x14ac:dyDescent="0.25">
      <c r="A28" s="48"/>
      <c r="B28" s="48" t="s">
        <v>779</v>
      </c>
      <c r="C28" s="53"/>
      <c r="D28" s="160" t="s">
        <v>783</v>
      </c>
      <c r="E28" s="27"/>
      <c r="F28" s="6"/>
      <c r="G28" s="95"/>
      <c r="H28" s="89"/>
    </row>
    <row r="29" spans="1:9" ht="15.6" x14ac:dyDescent="0.25">
      <c r="A29" s="44"/>
      <c r="B29" s="48"/>
      <c r="C29" s="53" t="s">
        <v>37</v>
      </c>
      <c r="D29" s="160" t="s">
        <v>612</v>
      </c>
      <c r="E29" s="27" t="s">
        <v>426</v>
      </c>
      <c r="F29" s="46"/>
      <c r="G29" s="94"/>
      <c r="H29" s="89">
        <f t="shared" ref="H29:H34" si="0">F29*G29</f>
        <v>0</v>
      </c>
    </row>
    <row r="30" spans="1:9" ht="15.6" x14ac:dyDescent="0.25">
      <c r="A30" s="44"/>
      <c r="B30" s="48"/>
      <c r="C30" s="53" t="s">
        <v>39</v>
      </c>
      <c r="D30" s="160" t="s">
        <v>782</v>
      </c>
      <c r="E30" s="27" t="s">
        <v>426</v>
      </c>
      <c r="F30" s="46"/>
      <c r="G30" s="94"/>
      <c r="H30" s="89">
        <f t="shared" si="0"/>
        <v>0</v>
      </c>
    </row>
    <row r="31" spans="1:9" ht="15.6" x14ac:dyDescent="0.25">
      <c r="A31" s="44"/>
      <c r="B31" s="48"/>
      <c r="C31" s="53" t="s">
        <v>59</v>
      </c>
      <c r="D31" s="160" t="s">
        <v>614</v>
      </c>
      <c r="E31" s="27" t="s">
        <v>426</v>
      </c>
      <c r="F31" s="46"/>
      <c r="G31" s="94"/>
      <c r="H31" s="89">
        <f t="shared" si="0"/>
        <v>0</v>
      </c>
    </row>
    <row r="32" spans="1:9" ht="15.6" x14ac:dyDescent="0.25">
      <c r="A32" s="44"/>
      <c r="B32" s="48"/>
      <c r="C32" s="53" t="s">
        <v>42</v>
      </c>
      <c r="D32" s="160" t="s">
        <v>615</v>
      </c>
      <c r="E32" s="27" t="s">
        <v>426</v>
      </c>
      <c r="F32" s="46"/>
      <c r="G32" s="94"/>
      <c r="H32" s="89">
        <f t="shared" si="0"/>
        <v>0</v>
      </c>
    </row>
    <row r="33" spans="1:9" ht="15.6" x14ac:dyDescent="0.25">
      <c r="A33" s="44"/>
      <c r="B33" s="48"/>
      <c r="C33" s="53" t="s">
        <v>43</v>
      </c>
      <c r="D33" s="160" t="s">
        <v>735</v>
      </c>
      <c r="E33" s="27" t="s">
        <v>426</v>
      </c>
      <c r="F33" s="46"/>
      <c r="G33" s="94"/>
      <c r="H33" s="89">
        <f t="shared" si="0"/>
        <v>0</v>
      </c>
    </row>
    <row r="34" spans="1:9" ht="25.5" customHeight="1" x14ac:dyDescent="0.25">
      <c r="A34" s="44"/>
      <c r="B34" s="48" t="s">
        <v>780</v>
      </c>
      <c r="C34" s="53"/>
      <c r="D34" s="64" t="s">
        <v>784</v>
      </c>
      <c r="E34" s="27" t="s">
        <v>426</v>
      </c>
      <c r="F34" s="46"/>
      <c r="G34" s="94"/>
      <c r="H34" s="89">
        <f t="shared" si="0"/>
        <v>0</v>
      </c>
    </row>
    <row r="35" spans="1:9" ht="26.4" x14ac:dyDescent="0.25">
      <c r="A35" s="48" t="s">
        <v>785</v>
      </c>
      <c r="B35" s="48"/>
      <c r="C35" s="53"/>
      <c r="D35" s="159" t="s">
        <v>786</v>
      </c>
      <c r="E35" s="27"/>
      <c r="F35" s="6"/>
      <c r="G35" s="95"/>
      <c r="H35" s="89"/>
    </row>
    <row r="36" spans="1:9" ht="26.4" x14ac:dyDescent="0.25">
      <c r="A36" s="44"/>
      <c r="B36" s="48" t="s">
        <v>787</v>
      </c>
      <c r="C36" s="53"/>
      <c r="D36" s="290" t="s">
        <v>4521</v>
      </c>
      <c r="E36" s="27" t="s">
        <v>426</v>
      </c>
      <c r="F36" s="46"/>
      <c r="G36" s="94"/>
      <c r="H36" s="89">
        <f>F36*G36</f>
        <v>0</v>
      </c>
      <c r="I36" s="307" t="s">
        <v>5398</v>
      </c>
    </row>
    <row r="37" spans="1:9" ht="26.4" x14ac:dyDescent="0.25">
      <c r="A37" s="48"/>
      <c r="B37" s="48" t="s">
        <v>788</v>
      </c>
      <c r="C37" s="53"/>
      <c r="D37" s="290" t="s">
        <v>4522</v>
      </c>
      <c r="E37" s="27" t="s">
        <v>426</v>
      </c>
      <c r="F37" s="46"/>
      <c r="G37" s="94"/>
      <c r="H37" s="89">
        <f>F37*G37</f>
        <v>0</v>
      </c>
      <c r="I37" s="307" t="s">
        <v>5398</v>
      </c>
    </row>
    <row r="38" spans="1:9" ht="26.4" x14ac:dyDescent="0.25">
      <c r="A38" s="48" t="s">
        <v>789</v>
      </c>
      <c r="B38" s="48"/>
      <c r="C38" s="53"/>
      <c r="D38" s="159" t="s">
        <v>790</v>
      </c>
      <c r="E38" s="27"/>
      <c r="F38" s="6"/>
      <c r="G38" s="95"/>
      <c r="H38" s="89"/>
    </row>
    <row r="39" spans="1:9" ht="26.4" x14ac:dyDescent="0.25">
      <c r="A39" s="44"/>
      <c r="B39" s="48" t="s">
        <v>791</v>
      </c>
      <c r="C39" s="53"/>
      <c r="D39" s="290" t="s">
        <v>4523</v>
      </c>
      <c r="E39" s="27"/>
      <c r="F39" s="6"/>
      <c r="G39" s="95"/>
      <c r="H39" s="89"/>
      <c r="I39" s="307" t="s">
        <v>5398</v>
      </c>
    </row>
    <row r="40" spans="1:9" x14ac:dyDescent="0.25">
      <c r="A40" s="48"/>
      <c r="B40" s="48"/>
      <c r="C40" s="53" t="s">
        <v>37</v>
      </c>
      <c r="D40" s="290" t="s">
        <v>4524</v>
      </c>
      <c r="E40" s="17" t="s">
        <v>429</v>
      </c>
      <c r="F40" s="46"/>
      <c r="G40" s="94"/>
      <c r="H40" s="89">
        <f>F40*G40</f>
        <v>0</v>
      </c>
      <c r="I40" s="307" t="s">
        <v>5398</v>
      </c>
    </row>
    <row r="41" spans="1:9" x14ac:dyDescent="0.25">
      <c r="A41" s="48"/>
      <c r="B41" s="48"/>
      <c r="C41" s="53" t="s">
        <v>39</v>
      </c>
      <c r="D41" s="290" t="s">
        <v>4524</v>
      </c>
      <c r="E41" s="17" t="s">
        <v>429</v>
      </c>
      <c r="F41" s="46"/>
      <c r="G41" s="94"/>
      <c r="H41" s="89">
        <f>F41*G41</f>
        <v>0</v>
      </c>
      <c r="I41" s="307" t="s">
        <v>5398</v>
      </c>
    </row>
    <row r="42" spans="1:9" ht="39.6" x14ac:dyDescent="0.25">
      <c r="A42" s="44"/>
      <c r="B42" s="48" t="s">
        <v>792</v>
      </c>
      <c r="C42" s="53"/>
      <c r="D42" s="290" t="s">
        <v>4525</v>
      </c>
      <c r="E42" s="17"/>
      <c r="F42" s="6"/>
      <c r="G42" s="95"/>
      <c r="H42" s="89"/>
      <c r="I42" s="307" t="s">
        <v>5398</v>
      </c>
    </row>
    <row r="43" spans="1:9" x14ac:dyDescent="0.25">
      <c r="A43" s="44"/>
      <c r="B43" s="48"/>
      <c r="C43" s="53" t="s">
        <v>37</v>
      </c>
      <c r="D43" s="290" t="s">
        <v>4524</v>
      </c>
      <c r="E43" s="17" t="s">
        <v>429</v>
      </c>
      <c r="F43" s="46"/>
      <c r="G43" s="94"/>
      <c r="H43" s="89">
        <f>F43*G43</f>
        <v>0</v>
      </c>
      <c r="I43" s="307" t="s">
        <v>5398</v>
      </c>
    </row>
    <row r="44" spans="1:9" x14ac:dyDescent="0.25">
      <c r="A44" s="44"/>
      <c r="B44" s="48"/>
      <c r="C44" s="53" t="s">
        <v>39</v>
      </c>
      <c r="D44" s="290" t="s">
        <v>4524</v>
      </c>
      <c r="E44" s="17" t="s">
        <v>429</v>
      </c>
      <c r="F44" s="46"/>
      <c r="G44" s="94"/>
      <c r="H44" s="89">
        <f>F44*G44</f>
        <v>0</v>
      </c>
      <c r="I44" s="307" t="s">
        <v>5398</v>
      </c>
    </row>
    <row r="45" spans="1:9" ht="26.4" x14ac:dyDescent="0.25">
      <c r="A45" s="44"/>
      <c r="B45" s="48" t="s">
        <v>793</v>
      </c>
      <c r="C45" s="53"/>
      <c r="D45" s="290" t="s">
        <v>4526</v>
      </c>
      <c r="E45" s="17"/>
      <c r="F45" s="6"/>
      <c r="G45" s="95"/>
      <c r="H45" s="89"/>
      <c r="I45" s="307" t="s">
        <v>5398</v>
      </c>
    </row>
    <row r="46" spans="1:9" x14ac:dyDescent="0.25">
      <c r="A46" s="44"/>
      <c r="B46" s="48"/>
      <c r="C46" s="53" t="s">
        <v>37</v>
      </c>
      <c r="D46" s="290" t="s">
        <v>4524</v>
      </c>
      <c r="E46" s="17" t="s">
        <v>429</v>
      </c>
      <c r="F46" s="46"/>
      <c r="G46" s="94"/>
      <c r="H46" s="89">
        <f>F46*G46</f>
        <v>0</v>
      </c>
      <c r="I46" s="307" t="s">
        <v>5398</v>
      </c>
    </row>
    <row r="47" spans="1:9" x14ac:dyDescent="0.25">
      <c r="A47" s="44"/>
      <c r="B47" s="48"/>
      <c r="C47" s="53" t="s">
        <v>39</v>
      </c>
      <c r="D47" s="290" t="s">
        <v>4524</v>
      </c>
      <c r="E47" s="17" t="s">
        <v>429</v>
      </c>
      <c r="F47" s="46"/>
      <c r="G47" s="94"/>
      <c r="H47" s="89">
        <f>F47*G47</f>
        <v>0</v>
      </c>
      <c r="I47" s="307" t="s">
        <v>5398</v>
      </c>
    </row>
    <row r="48" spans="1:9" ht="26.4" x14ac:dyDescent="0.25">
      <c r="A48" s="44"/>
      <c r="B48" s="48" t="s">
        <v>794</v>
      </c>
      <c r="C48" s="53"/>
      <c r="D48" s="290" t="s">
        <v>4527</v>
      </c>
      <c r="E48" s="11"/>
      <c r="F48" s="6"/>
      <c r="G48" s="95"/>
      <c r="H48" s="89"/>
      <c r="I48" s="307" t="s">
        <v>5398</v>
      </c>
    </row>
    <row r="49" spans="1:9" x14ac:dyDescent="0.25">
      <c r="A49" s="48"/>
      <c r="B49" s="48"/>
      <c r="C49" s="53" t="s">
        <v>37</v>
      </c>
      <c r="D49" s="290" t="s">
        <v>4508</v>
      </c>
      <c r="E49" s="17" t="s">
        <v>429</v>
      </c>
      <c r="F49" s="46"/>
      <c r="G49" s="94"/>
      <c r="H49" s="89">
        <f>F49*G49</f>
        <v>0</v>
      </c>
      <c r="I49" s="307" t="s">
        <v>5398</v>
      </c>
    </row>
    <row r="50" spans="1:9" x14ac:dyDescent="0.25">
      <c r="A50" s="44"/>
      <c r="B50" s="48"/>
      <c r="C50" s="53" t="s">
        <v>39</v>
      </c>
      <c r="D50" s="290" t="s">
        <v>4508</v>
      </c>
      <c r="E50" s="17" t="s">
        <v>429</v>
      </c>
      <c r="F50" s="46"/>
      <c r="G50" s="94"/>
      <c r="H50" s="89">
        <f>F50*G50</f>
        <v>0</v>
      </c>
      <c r="I50" s="307" t="s">
        <v>5398</v>
      </c>
    </row>
    <row r="51" spans="1:9" ht="26.4" x14ac:dyDescent="0.25">
      <c r="A51" s="44"/>
      <c r="B51" s="48" t="s">
        <v>795</v>
      </c>
      <c r="C51" s="53"/>
      <c r="D51" s="290" t="s">
        <v>4528</v>
      </c>
      <c r="E51" s="17"/>
      <c r="F51" s="6"/>
      <c r="G51" s="95"/>
      <c r="H51" s="89"/>
      <c r="I51" s="307" t="s">
        <v>5398</v>
      </c>
    </row>
    <row r="52" spans="1:9" x14ac:dyDescent="0.25">
      <c r="A52" s="44"/>
      <c r="B52" s="48"/>
      <c r="C52" s="53" t="s">
        <v>37</v>
      </c>
      <c r="D52" s="290" t="s">
        <v>4524</v>
      </c>
      <c r="E52" s="17" t="s">
        <v>429</v>
      </c>
      <c r="F52" s="46"/>
      <c r="G52" s="94"/>
      <c r="H52" s="89">
        <f>F52*G52</f>
        <v>0</v>
      </c>
      <c r="I52" s="307" t="s">
        <v>5398</v>
      </c>
    </row>
    <row r="53" spans="1:9" x14ac:dyDescent="0.25">
      <c r="A53" s="44"/>
      <c r="B53" s="48"/>
      <c r="C53" s="53" t="s">
        <v>39</v>
      </c>
      <c r="D53" s="290" t="s">
        <v>4524</v>
      </c>
      <c r="E53" s="17" t="s">
        <v>429</v>
      </c>
      <c r="F53" s="46"/>
      <c r="G53" s="94"/>
      <c r="H53" s="89">
        <f>F53*G53</f>
        <v>0</v>
      </c>
      <c r="I53" s="307" t="s">
        <v>5398</v>
      </c>
    </row>
    <row r="54" spans="1:9" ht="26.4" x14ac:dyDescent="0.25">
      <c r="A54" s="48" t="s">
        <v>796</v>
      </c>
      <c r="B54" s="48"/>
      <c r="C54" s="53"/>
      <c r="D54" s="159" t="s">
        <v>797</v>
      </c>
      <c r="E54" s="17"/>
      <c r="F54" s="6"/>
      <c r="G54" s="95"/>
      <c r="H54" s="89"/>
    </row>
    <row r="55" spans="1:9" ht="26.4" x14ac:dyDescent="0.25">
      <c r="A55" s="44"/>
      <c r="B55" s="48" t="s">
        <v>798</v>
      </c>
      <c r="C55" s="53"/>
      <c r="D55" s="290" t="s">
        <v>4529</v>
      </c>
      <c r="E55" s="17" t="s">
        <v>429</v>
      </c>
      <c r="F55" s="46"/>
      <c r="G55" s="94"/>
      <c r="H55" s="89">
        <f>F55*G55</f>
        <v>0</v>
      </c>
      <c r="I55" s="307" t="s">
        <v>5398</v>
      </c>
    </row>
    <row r="56" spans="1:9" ht="26.4" x14ac:dyDescent="0.25">
      <c r="A56" s="44"/>
      <c r="B56" s="48" t="s">
        <v>799</v>
      </c>
      <c r="C56" s="53"/>
      <c r="D56" s="290" t="s">
        <v>4529</v>
      </c>
      <c r="E56" s="17" t="s">
        <v>429</v>
      </c>
      <c r="F56" s="46"/>
      <c r="G56" s="94"/>
      <c r="H56" s="89">
        <f>F56*G56</f>
        <v>0</v>
      </c>
      <c r="I56" s="307" t="s">
        <v>5398</v>
      </c>
    </row>
    <row r="57" spans="1:9" ht="26.4" x14ac:dyDescent="0.25">
      <c r="A57" s="48"/>
      <c r="B57" s="48" t="s">
        <v>800</v>
      </c>
      <c r="C57" s="53"/>
      <c r="D57" s="290" t="s">
        <v>4529</v>
      </c>
      <c r="E57" s="17" t="s">
        <v>429</v>
      </c>
      <c r="F57" s="46"/>
      <c r="G57" s="94"/>
      <c r="H57" s="89">
        <f>F57*G57</f>
        <v>0</v>
      </c>
      <c r="I57" s="307" t="s">
        <v>5398</v>
      </c>
    </row>
    <row r="58" spans="1:9" x14ac:dyDescent="0.25">
      <c r="A58" s="48"/>
      <c r="B58" s="48" t="s">
        <v>801</v>
      </c>
      <c r="C58" s="53"/>
      <c r="D58" s="290" t="s">
        <v>4491</v>
      </c>
      <c r="E58" s="17" t="s">
        <v>429</v>
      </c>
      <c r="F58" s="46"/>
      <c r="G58" s="94"/>
      <c r="H58" s="89">
        <f>F58*G58</f>
        <v>0</v>
      </c>
      <c r="I58" s="307" t="s">
        <v>5398</v>
      </c>
    </row>
    <row r="59" spans="1:9" ht="26.4" x14ac:dyDescent="0.25">
      <c r="A59" s="48" t="s">
        <v>802</v>
      </c>
      <c r="B59" s="48"/>
      <c r="C59" s="53"/>
      <c r="D59" s="291" t="s">
        <v>4530</v>
      </c>
      <c r="E59" s="27"/>
      <c r="F59" s="6"/>
      <c r="G59" s="95"/>
      <c r="H59" s="89"/>
    </row>
    <row r="60" spans="1:9" ht="26.4" x14ac:dyDescent="0.25">
      <c r="A60" s="48"/>
      <c r="B60" s="48" t="s">
        <v>803</v>
      </c>
      <c r="C60" s="53"/>
      <c r="D60" s="290" t="s">
        <v>4531</v>
      </c>
      <c r="E60" s="17" t="s">
        <v>429</v>
      </c>
      <c r="F60" s="46"/>
      <c r="G60" s="94"/>
      <c r="H60" s="89">
        <f>F60*G60</f>
        <v>0</v>
      </c>
      <c r="I60" s="307" t="s">
        <v>5398</v>
      </c>
    </row>
    <row r="61" spans="1:9" ht="26.4" x14ac:dyDescent="0.25">
      <c r="A61" s="48"/>
      <c r="B61" s="48" t="s">
        <v>805</v>
      </c>
      <c r="C61" s="53"/>
      <c r="D61" s="290" t="s">
        <v>4532</v>
      </c>
      <c r="E61" s="27" t="s">
        <v>426</v>
      </c>
      <c r="F61" s="46"/>
      <c r="G61" s="94"/>
      <c r="H61" s="89">
        <f>F61*G61</f>
        <v>0</v>
      </c>
      <c r="I61" s="307" t="s">
        <v>5398</v>
      </c>
    </row>
    <row r="62" spans="1:9" ht="26.4" x14ac:dyDescent="0.25">
      <c r="A62" s="48"/>
      <c r="B62" s="48" t="s">
        <v>804</v>
      </c>
      <c r="C62" s="53"/>
      <c r="D62" s="290" t="s">
        <v>4533</v>
      </c>
      <c r="E62" s="17" t="s">
        <v>429</v>
      </c>
      <c r="F62" s="46"/>
      <c r="G62" s="94"/>
      <c r="H62" s="89">
        <f>F62*G62</f>
        <v>0</v>
      </c>
      <c r="I62" s="307" t="s">
        <v>5398</v>
      </c>
    </row>
    <row r="63" spans="1:9" x14ac:dyDescent="0.25">
      <c r="A63" s="48"/>
      <c r="B63" s="48" t="s">
        <v>806</v>
      </c>
      <c r="C63" s="53"/>
      <c r="D63" s="290" t="s">
        <v>4534</v>
      </c>
      <c r="E63" s="17" t="s">
        <v>429</v>
      </c>
      <c r="F63" s="46"/>
      <c r="G63" s="94"/>
      <c r="H63" s="89">
        <f>F63*G63</f>
        <v>0</v>
      </c>
      <c r="I63" s="307" t="s">
        <v>5398</v>
      </c>
    </row>
    <row r="64" spans="1:9" x14ac:dyDescent="0.25">
      <c r="A64" s="48"/>
      <c r="B64" s="48" t="s">
        <v>807</v>
      </c>
      <c r="C64" s="53"/>
      <c r="D64" s="290" t="s">
        <v>748</v>
      </c>
      <c r="E64" s="27"/>
      <c r="F64" s="6"/>
      <c r="G64" s="95"/>
      <c r="H64" s="89"/>
    </row>
    <row r="65" spans="1:9" x14ac:dyDescent="0.25">
      <c r="A65" s="48"/>
      <c r="B65" s="48"/>
      <c r="C65" s="53" t="s">
        <v>37</v>
      </c>
      <c r="D65" s="290" t="s">
        <v>4503</v>
      </c>
      <c r="E65" s="17" t="s">
        <v>429</v>
      </c>
      <c r="F65" s="46"/>
      <c r="G65" s="94"/>
      <c r="H65" s="89">
        <f>F65*G65</f>
        <v>0</v>
      </c>
      <c r="I65" s="307" t="s">
        <v>5398</v>
      </c>
    </row>
    <row r="66" spans="1:9" x14ac:dyDescent="0.25">
      <c r="A66" s="48"/>
      <c r="B66" s="48"/>
      <c r="C66" s="53" t="s">
        <v>39</v>
      </c>
      <c r="D66" s="290" t="s">
        <v>4503</v>
      </c>
      <c r="E66" s="17" t="s">
        <v>429</v>
      </c>
      <c r="F66" s="46"/>
      <c r="G66" s="94"/>
      <c r="H66" s="89">
        <f>F66*G66</f>
        <v>0</v>
      </c>
      <c r="I66" s="307" t="s">
        <v>5398</v>
      </c>
    </row>
    <row r="67" spans="1:9" ht="26.4" x14ac:dyDescent="0.25">
      <c r="A67" s="48" t="s">
        <v>808</v>
      </c>
      <c r="B67" s="48"/>
      <c r="C67" s="53"/>
      <c r="D67" s="159" t="s">
        <v>817</v>
      </c>
      <c r="E67" s="17"/>
      <c r="F67" s="6"/>
      <c r="G67" s="95"/>
      <c r="H67" s="89"/>
    </row>
    <row r="68" spans="1:9" ht="26.4" x14ac:dyDescent="0.25">
      <c r="A68" s="48"/>
      <c r="B68" s="48" t="s">
        <v>809</v>
      </c>
      <c r="C68" s="53"/>
      <c r="D68" s="290" t="s">
        <v>4536</v>
      </c>
      <c r="E68" s="17"/>
      <c r="F68" s="6"/>
      <c r="G68" s="95"/>
      <c r="H68" s="89"/>
      <c r="I68" s="307" t="s">
        <v>5398</v>
      </c>
    </row>
    <row r="69" spans="1:9" x14ac:dyDescent="0.25">
      <c r="A69" s="48"/>
      <c r="B69" s="48"/>
      <c r="C69" s="53" t="s">
        <v>37</v>
      </c>
      <c r="D69" s="290" t="s">
        <v>4537</v>
      </c>
      <c r="E69" s="17" t="s">
        <v>429</v>
      </c>
      <c r="F69" s="46"/>
      <c r="G69" s="94"/>
      <c r="H69" s="89">
        <f>F69*G69</f>
        <v>0</v>
      </c>
      <c r="I69" s="307" t="s">
        <v>5398</v>
      </c>
    </row>
    <row r="70" spans="1:9" x14ac:dyDescent="0.25">
      <c r="A70" s="48"/>
      <c r="B70" s="48"/>
      <c r="C70" s="53" t="s">
        <v>39</v>
      </c>
      <c r="D70" s="290" t="s">
        <v>4537</v>
      </c>
      <c r="E70" s="17" t="s">
        <v>429</v>
      </c>
      <c r="F70" s="46"/>
      <c r="G70" s="94"/>
      <c r="H70" s="89">
        <f>F70*G70</f>
        <v>0</v>
      </c>
      <c r="I70" s="307" t="s">
        <v>5398</v>
      </c>
    </row>
    <row r="71" spans="1:9" x14ac:dyDescent="0.25">
      <c r="A71" s="48"/>
      <c r="B71" s="48"/>
      <c r="C71" s="53" t="s">
        <v>59</v>
      </c>
      <c r="D71" s="160" t="s">
        <v>4535</v>
      </c>
      <c r="E71" s="17" t="s">
        <v>429</v>
      </c>
      <c r="F71" s="46"/>
      <c r="G71" s="94"/>
      <c r="H71" s="89">
        <f>F71*G71</f>
        <v>0</v>
      </c>
      <c r="I71" s="307" t="s">
        <v>5398</v>
      </c>
    </row>
    <row r="72" spans="1:9" ht="26.4" x14ac:dyDescent="0.25">
      <c r="A72" s="48"/>
      <c r="B72" s="48" t="s">
        <v>810</v>
      </c>
      <c r="C72" s="53"/>
      <c r="D72" s="290" t="s">
        <v>4536</v>
      </c>
      <c r="E72" s="17"/>
      <c r="F72" s="6"/>
      <c r="G72" s="95"/>
      <c r="H72" s="89"/>
      <c r="I72" s="307" t="s">
        <v>5398</v>
      </c>
    </row>
    <row r="73" spans="1:9" x14ac:dyDescent="0.25">
      <c r="A73" s="48"/>
      <c r="B73" s="48"/>
      <c r="C73" s="53" t="s">
        <v>37</v>
      </c>
      <c r="D73" s="290" t="s">
        <v>4537</v>
      </c>
      <c r="E73" s="17" t="s">
        <v>429</v>
      </c>
      <c r="F73" s="46"/>
      <c r="G73" s="94"/>
      <c r="H73" s="89">
        <f>F73*G73</f>
        <v>0</v>
      </c>
      <c r="I73" s="307" t="s">
        <v>5398</v>
      </c>
    </row>
    <row r="74" spans="1:9" x14ac:dyDescent="0.25">
      <c r="A74" s="48"/>
      <c r="B74" s="48"/>
      <c r="C74" s="53" t="s">
        <v>39</v>
      </c>
      <c r="D74" s="290" t="s">
        <v>4537</v>
      </c>
      <c r="E74" s="17" t="s">
        <v>429</v>
      </c>
      <c r="F74" s="46"/>
      <c r="G74" s="94"/>
      <c r="H74" s="89">
        <f>F74*G74</f>
        <v>0</v>
      </c>
      <c r="I74" s="307" t="s">
        <v>5398</v>
      </c>
    </row>
    <row r="75" spans="1:9" x14ac:dyDescent="0.25">
      <c r="A75" s="48"/>
      <c r="B75" s="48"/>
      <c r="C75" s="53" t="s">
        <v>59</v>
      </c>
      <c r="D75" s="290" t="s">
        <v>4491</v>
      </c>
      <c r="E75" s="17" t="s">
        <v>429</v>
      </c>
      <c r="F75" s="46"/>
      <c r="G75" s="94"/>
      <c r="H75" s="89">
        <f>F75*G75</f>
        <v>0</v>
      </c>
      <c r="I75" s="307" t="s">
        <v>5398</v>
      </c>
    </row>
    <row r="76" spans="1:9" x14ac:dyDescent="0.25">
      <c r="A76" s="48"/>
      <c r="B76" s="48" t="s">
        <v>811</v>
      </c>
      <c r="C76" s="53"/>
      <c r="D76" s="290" t="s">
        <v>814</v>
      </c>
      <c r="E76" s="17"/>
      <c r="F76" s="6"/>
      <c r="G76" s="95"/>
      <c r="H76" s="89"/>
    </row>
    <row r="77" spans="1:9" x14ac:dyDescent="0.25">
      <c r="A77" s="48"/>
      <c r="B77" s="48"/>
      <c r="C77" s="53" t="s">
        <v>37</v>
      </c>
      <c r="D77" s="290" t="s">
        <v>4538</v>
      </c>
      <c r="E77" s="17" t="s">
        <v>818</v>
      </c>
      <c r="F77" s="6"/>
      <c r="G77" s="95"/>
      <c r="H77" s="89">
        <f>F77*G77</f>
        <v>0</v>
      </c>
      <c r="I77" s="307" t="s">
        <v>5398</v>
      </c>
    </row>
    <row r="78" spans="1:9" x14ac:dyDescent="0.25">
      <c r="A78" s="48"/>
      <c r="B78" s="48"/>
      <c r="C78" s="53" t="s">
        <v>39</v>
      </c>
      <c r="D78" s="290" t="s">
        <v>4538</v>
      </c>
      <c r="E78" s="17" t="s">
        <v>818</v>
      </c>
      <c r="F78" s="6"/>
      <c r="G78" s="95"/>
      <c r="H78" s="89">
        <f>F78*G78</f>
        <v>0</v>
      </c>
      <c r="I78" s="307" t="s">
        <v>5398</v>
      </c>
    </row>
    <row r="79" spans="1:9" x14ac:dyDescent="0.25">
      <c r="A79" s="48"/>
      <c r="B79" s="48" t="s">
        <v>812</v>
      </c>
      <c r="C79" s="53"/>
      <c r="D79" s="290" t="s">
        <v>815</v>
      </c>
      <c r="E79" s="17"/>
      <c r="F79" s="6"/>
      <c r="G79" s="95"/>
      <c r="H79" s="89"/>
    </row>
    <row r="80" spans="1:9" ht="26.4" x14ac:dyDescent="0.25">
      <c r="A80" s="48"/>
      <c r="B80" s="48"/>
      <c r="C80" s="53" t="s">
        <v>37</v>
      </c>
      <c r="D80" s="290" t="s">
        <v>4539</v>
      </c>
      <c r="E80" s="17" t="s">
        <v>818</v>
      </c>
      <c r="F80" s="6"/>
      <c r="G80" s="95"/>
      <c r="H80" s="89">
        <f>F80*G80</f>
        <v>0</v>
      </c>
      <c r="I80" s="307" t="s">
        <v>5398</v>
      </c>
    </row>
    <row r="81" spans="1:9" ht="26.4" x14ac:dyDescent="0.25">
      <c r="A81" s="48"/>
      <c r="B81" s="48"/>
      <c r="C81" s="53" t="s">
        <v>39</v>
      </c>
      <c r="D81" s="290" t="s">
        <v>4539</v>
      </c>
      <c r="E81" s="17" t="s">
        <v>818</v>
      </c>
      <c r="F81" s="6"/>
      <c r="G81" s="95"/>
      <c r="H81" s="89">
        <f>F81*G81</f>
        <v>0</v>
      </c>
      <c r="I81" s="307" t="s">
        <v>5398</v>
      </c>
    </row>
    <row r="82" spans="1:9" x14ac:dyDescent="0.25">
      <c r="A82" s="48"/>
      <c r="B82" s="48"/>
      <c r="C82" s="53" t="s">
        <v>59</v>
      </c>
      <c r="D82" s="290" t="s">
        <v>4491</v>
      </c>
      <c r="E82" s="17" t="s">
        <v>818</v>
      </c>
      <c r="F82" s="6"/>
      <c r="G82" s="95"/>
      <c r="H82" s="89">
        <f>F82*G82</f>
        <v>0</v>
      </c>
      <c r="I82" s="307" t="s">
        <v>5398</v>
      </c>
    </row>
    <row r="83" spans="1:9" ht="26.4" x14ac:dyDescent="0.25">
      <c r="A83" s="48"/>
      <c r="B83" s="48" t="s">
        <v>813</v>
      </c>
      <c r="C83" s="53"/>
      <c r="D83" s="160" t="s">
        <v>816</v>
      </c>
      <c r="E83" s="17"/>
      <c r="F83" s="6"/>
      <c r="G83" s="95"/>
      <c r="H83" s="52"/>
    </row>
    <row r="84" spans="1:9" ht="26.4" x14ac:dyDescent="0.25">
      <c r="A84" s="48"/>
      <c r="B84" s="48"/>
      <c r="C84" s="53" t="s">
        <v>37</v>
      </c>
      <c r="D84" s="290" t="s">
        <v>4539</v>
      </c>
      <c r="E84" s="17" t="s">
        <v>818</v>
      </c>
      <c r="F84" s="6"/>
      <c r="G84" s="95"/>
      <c r="H84" s="89">
        <f>F84*G84</f>
        <v>0</v>
      </c>
      <c r="I84" s="307" t="s">
        <v>5398</v>
      </c>
    </row>
    <row r="85" spans="1:9" ht="26.4" x14ac:dyDescent="0.25">
      <c r="A85" s="48"/>
      <c r="B85" s="48"/>
      <c r="C85" s="53" t="s">
        <v>39</v>
      </c>
      <c r="D85" s="290" t="s">
        <v>4539</v>
      </c>
      <c r="E85" s="17" t="s">
        <v>818</v>
      </c>
      <c r="F85" s="6"/>
      <c r="G85" s="95"/>
      <c r="H85" s="89">
        <f>F85*G85</f>
        <v>0</v>
      </c>
      <c r="I85" s="307" t="s">
        <v>5398</v>
      </c>
    </row>
    <row r="86" spans="1:9" x14ac:dyDescent="0.25">
      <c r="A86" s="48"/>
      <c r="B86" s="48"/>
      <c r="C86" s="53" t="s">
        <v>59</v>
      </c>
      <c r="D86" s="290" t="s">
        <v>4491</v>
      </c>
      <c r="E86" s="17" t="s">
        <v>818</v>
      </c>
      <c r="F86" s="6"/>
      <c r="G86" s="95"/>
      <c r="H86" s="89">
        <f>F86*G86</f>
        <v>0</v>
      </c>
      <c r="I86" s="307" t="s">
        <v>5398</v>
      </c>
    </row>
    <row r="87" spans="1:9" ht="26.4" x14ac:dyDescent="0.25">
      <c r="A87" s="48" t="s">
        <v>819</v>
      </c>
      <c r="B87" s="48"/>
      <c r="C87" s="53"/>
      <c r="D87" s="159" t="s">
        <v>820</v>
      </c>
      <c r="E87" s="17"/>
      <c r="F87" s="6"/>
      <c r="G87" s="95"/>
      <c r="H87" s="89"/>
    </row>
    <row r="88" spans="1:9" x14ac:dyDescent="0.25">
      <c r="A88" s="48"/>
      <c r="B88" s="48" t="s">
        <v>821</v>
      </c>
      <c r="C88" s="53"/>
      <c r="D88" s="160" t="s">
        <v>823</v>
      </c>
      <c r="E88" s="17"/>
      <c r="F88" s="6"/>
      <c r="G88" s="95"/>
      <c r="H88" s="89"/>
    </row>
    <row r="89" spans="1:9" ht="26.4" x14ac:dyDescent="0.25">
      <c r="A89" s="48"/>
      <c r="B89" s="48"/>
      <c r="C89" s="53" t="s">
        <v>37</v>
      </c>
      <c r="D89" s="290" t="s">
        <v>4540</v>
      </c>
      <c r="E89" s="17" t="s">
        <v>429</v>
      </c>
      <c r="F89" s="46"/>
      <c r="G89" s="94"/>
      <c r="H89" s="89">
        <f>F89*G89</f>
        <v>0</v>
      </c>
      <c r="I89" s="307" t="s">
        <v>5398</v>
      </c>
    </row>
    <row r="90" spans="1:9" ht="26.4" x14ac:dyDescent="0.25">
      <c r="A90" s="48"/>
      <c r="B90" s="48"/>
      <c r="C90" s="53" t="s">
        <v>39</v>
      </c>
      <c r="D90" s="290" t="s">
        <v>4540</v>
      </c>
      <c r="E90" s="17" t="s">
        <v>429</v>
      </c>
      <c r="F90" s="46"/>
      <c r="G90" s="94"/>
      <c r="H90" s="89">
        <f>F90*G90</f>
        <v>0</v>
      </c>
      <c r="I90" s="307" t="s">
        <v>5398</v>
      </c>
    </row>
    <row r="91" spans="1:9" x14ac:dyDescent="0.25">
      <c r="A91" s="48"/>
      <c r="B91" s="48" t="s">
        <v>822</v>
      </c>
      <c r="C91" s="53"/>
      <c r="D91" s="160" t="s">
        <v>824</v>
      </c>
      <c r="E91" s="17"/>
      <c r="F91" s="6"/>
      <c r="G91" s="95"/>
      <c r="H91" s="89"/>
    </row>
    <row r="92" spans="1:9" ht="26.4" x14ac:dyDescent="0.25">
      <c r="A92" s="48"/>
      <c r="B92" s="48"/>
      <c r="C92" s="53" t="s">
        <v>37</v>
      </c>
      <c r="D92" s="290" t="s">
        <v>4541</v>
      </c>
      <c r="E92" s="17" t="s">
        <v>429</v>
      </c>
      <c r="F92" s="46"/>
      <c r="G92" s="94"/>
      <c r="H92" s="89">
        <f>F92*G92</f>
        <v>0</v>
      </c>
      <c r="I92" s="307" t="s">
        <v>5398</v>
      </c>
    </row>
    <row r="93" spans="1:9" ht="26.4" x14ac:dyDescent="0.25">
      <c r="A93" s="48"/>
      <c r="B93" s="48"/>
      <c r="C93" s="53" t="s">
        <v>39</v>
      </c>
      <c r="D93" s="290" t="s">
        <v>4541</v>
      </c>
      <c r="E93" s="17" t="s">
        <v>429</v>
      </c>
      <c r="F93" s="46"/>
      <c r="G93" s="94"/>
      <c r="H93" s="89">
        <f>F93*G93</f>
        <v>0</v>
      </c>
      <c r="I93" s="307" t="s">
        <v>5398</v>
      </c>
    </row>
    <row r="94" spans="1:9" x14ac:dyDescent="0.25">
      <c r="A94" s="48" t="s">
        <v>825</v>
      </c>
      <c r="B94" s="48"/>
      <c r="C94" s="53"/>
      <c r="D94" s="159" t="s">
        <v>826</v>
      </c>
      <c r="E94" s="17" t="s">
        <v>429</v>
      </c>
      <c r="F94" s="46"/>
      <c r="G94" s="94"/>
      <c r="H94" s="89">
        <f>F94*G94</f>
        <v>0</v>
      </c>
    </row>
    <row r="95" spans="1:9" x14ac:dyDescent="0.25">
      <c r="A95" s="48" t="s">
        <v>827</v>
      </c>
      <c r="B95" s="48"/>
      <c r="C95" s="53"/>
      <c r="D95" s="159" t="s">
        <v>830</v>
      </c>
      <c r="E95" s="17"/>
      <c r="F95" s="6"/>
      <c r="G95" s="95"/>
      <c r="H95" s="89"/>
    </row>
    <row r="96" spans="1:9" x14ac:dyDescent="0.25">
      <c r="A96" s="48"/>
      <c r="B96" s="48" t="s">
        <v>828</v>
      </c>
      <c r="C96" s="53"/>
      <c r="D96" s="290" t="s">
        <v>4542</v>
      </c>
      <c r="E96" s="17" t="s">
        <v>136</v>
      </c>
      <c r="F96" s="46"/>
      <c r="G96" s="94"/>
      <c r="H96" s="89">
        <f t="shared" ref="H96:H106" si="1">F96*G96</f>
        <v>0</v>
      </c>
      <c r="I96" s="307" t="s">
        <v>5398</v>
      </c>
    </row>
    <row r="97" spans="1:9" x14ac:dyDescent="0.25">
      <c r="A97" s="48"/>
      <c r="B97" s="48" t="s">
        <v>829</v>
      </c>
      <c r="C97" s="53"/>
      <c r="D97" s="290" t="s">
        <v>4542</v>
      </c>
      <c r="E97" s="17" t="s">
        <v>136</v>
      </c>
      <c r="F97" s="46"/>
      <c r="G97" s="94"/>
      <c r="H97" s="89">
        <f t="shared" si="1"/>
        <v>0</v>
      </c>
      <c r="I97" s="307" t="s">
        <v>5398</v>
      </c>
    </row>
    <row r="98" spans="1:9" ht="52.8" x14ac:dyDescent="0.25">
      <c r="A98" s="48" t="s">
        <v>831</v>
      </c>
      <c r="B98" s="48"/>
      <c r="C98" s="53"/>
      <c r="D98" s="290" t="s">
        <v>4543</v>
      </c>
      <c r="E98" s="161"/>
      <c r="F98" s="46"/>
      <c r="G98" s="94"/>
      <c r="H98" s="89">
        <f t="shared" si="1"/>
        <v>0</v>
      </c>
      <c r="I98" s="307" t="s">
        <v>5398</v>
      </c>
    </row>
    <row r="99" spans="1:9" x14ac:dyDescent="0.25">
      <c r="A99" s="48" t="s">
        <v>832</v>
      </c>
      <c r="B99" s="48"/>
      <c r="C99" s="53"/>
      <c r="D99" s="290"/>
      <c r="E99" s="161"/>
      <c r="F99" s="46"/>
      <c r="G99" s="94"/>
      <c r="H99" s="89">
        <f t="shared" si="1"/>
        <v>0</v>
      </c>
      <c r="I99" s="307" t="s">
        <v>5398</v>
      </c>
    </row>
    <row r="100" spans="1:9" x14ac:dyDescent="0.25">
      <c r="A100" s="48" t="s">
        <v>833</v>
      </c>
      <c r="B100" s="48"/>
      <c r="C100" s="53"/>
      <c r="D100" s="290"/>
      <c r="E100" s="161"/>
      <c r="F100" s="46"/>
      <c r="G100" s="94"/>
      <c r="H100" s="89">
        <f t="shared" si="1"/>
        <v>0</v>
      </c>
      <c r="I100" s="307" t="s">
        <v>5398</v>
      </c>
    </row>
    <row r="101" spans="1:9" x14ac:dyDescent="0.25">
      <c r="A101" s="48" t="s">
        <v>834</v>
      </c>
      <c r="B101" s="48"/>
      <c r="C101" s="53"/>
      <c r="D101" s="290"/>
      <c r="E101" s="161"/>
      <c r="F101" s="46"/>
      <c r="G101" s="94"/>
      <c r="H101" s="89">
        <f t="shared" si="1"/>
        <v>0</v>
      </c>
      <c r="I101" s="307" t="s">
        <v>5398</v>
      </c>
    </row>
    <row r="102" spans="1:9" x14ac:dyDescent="0.25">
      <c r="A102" s="48" t="s">
        <v>835</v>
      </c>
      <c r="B102" s="48"/>
      <c r="C102" s="53"/>
      <c r="D102" s="290"/>
      <c r="E102" s="161"/>
      <c r="F102" s="46"/>
      <c r="G102" s="94"/>
      <c r="H102" s="89">
        <f t="shared" si="1"/>
        <v>0</v>
      </c>
      <c r="I102" s="307" t="s">
        <v>5398</v>
      </c>
    </row>
    <row r="103" spans="1:9" x14ac:dyDescent="0.25">
      <c r="A103" s="48" t="s">
        <v>836</v>
      </c>
      <c r="B103" s="48"/>
      <c r="C103" s="53"/>
      <c r="D103" s="290"/>
      <c r="E103" s="161"/>
      <c r="F103" s="46"/>
      <c r="G103" s="94"/>
      <c r="H103" s="89">
        <f t="shared" si="1"/>
        <v>0</v>
      </c>
      <c r="I103" s="307" t="s">
        <v>5398</v>
      </c>
    </row>
    <row r="104" spans="1:9" x14ac:dyDescent="0.25">
      <c r="A104" s="48" t="s">
        <v>837</v>
      </c>
      <c r="B104" s="48"/>
      <c r="C104" s="53"/>
      <c r="D104" s="290"/>
      <c r="E104" s="161"/>
      <c r="F104" s="46"/>
      <c r="G104" s="94"/>
      <c r="H104" s="89">
        <f t="shared" si="1"/>
        <v>0</v>
      </c>
      <c r="I104" s="307" t="s">
        <v>5398</v>
      </c>
    </row>
    <row r="105" spans="1:9" x14ac:dyDescent="0.25">
      <c r="A105" s="48" t="s">
        <v>838</v>
      </c>
      <c r="B105" s="48"/>
      <c r="C105" s="53"/>
      <c r="D105" s="290"/>
      <c r="E105" s="161"/>
      <c r="F105" s="46"/>
      <c r="G105" s="94"/>
      <c r="H105" s="89">
        <f t="shared" si="1"/>
        <v>0</v>
      </c>
      <c r="I105" s="307" t="s">
        <v>5398</v>
      </c>
    </row>
    <row r="106" spans="1:9" x14ac:dyDescent="0.25">
      <c r="A106" s="48" t="s">
        <v>839</v>
      </c>
      <c r="B106" s="48"/>
      <c r="C106" s="53"/>
      <c r="D106" s="290"/>
      <c r="E106" s="161"/>
      <c r="F106" s="46"/>
      <c r="G106" s="94"/>
      <c r="H106" s="89">
        <f t="shared" si="1"/>
        <v>0</v>
      </c>
      <c r="I106" s="307" t="s">
        <v>5398</v>
      </c>
    </row>
    <row r="107" spans="1:9" ht="26.4" x14ac:dyDescent="0.25">
      <c r="A107" s="48" t="s">
        <v>840</v>
      </c>
      <c r="B107" s="48"/>
      <c r="C107" s="53"/>
      <c r="D107" s="159" t="s">
        <v>841</v>
      </c>
      <c r="E107" s="17"/>
      <c r="F107" s="6"/>
      <c r="G107" s="95"/>
      <c r="H107" s="89"/>
    </row>
    <row r="108" spans="1:9" ht="39.6" x14ac:dyDescent="0.25">
      <c r="A108" s="48"/>
      <c r="B108" s="48" t="s">
        <v>842</v>
      </c>
      <c r="C108" s="53"/>
      <c r="D108" s="278" t="s">
        <v>4544</v>
      </c>
      <c r="E108" s="17"/>
      <c r="F108" s="6"/>
      <c r="G108" s="95"/>
      <c r="H108" s="89"/>
      <c r="I108" s="307" t="s">
        <v>5398</v>
      </c>
    </row>
    <row r="109" spans="1:9" x14ac:dyDescent="0.25">
      <c r="A109" s="48"/>
      <c r="B109" s="48"/>
      <c r="C109" s="53" t="s">
        <v>37</v>
      </c>
      <c r="D109" s="290" t="s">
        <v>4494</v>
      </c>
      <c r="E109" s="17" t="s">
        <v>136</v>
      </c>
      <c r="F109" s="46"/>
      <c r="G109" s="94"/>
      <c r="H109" s="89">
        <f>F109*G109</f>
        <v>0</v>
      </c>
      <c r="I109" s="307" t="s">
        <v>5398</v>
      </c>
    </row>
    <row r="110" spans="1:9" x14ac:dyDescent="0.25">
      <c r="A110" s="48"/>
      <c r="B110" s="48"/>
      <c r="C110" s="53" t="s">
        <v>39</v>
      </c>
      <c r="D110" s="290" t="s">
        <v>4494</v>
      </c>
      <c r="E110" s="17" t="s">
        <v>136</v>
      </c>
      <c r="F110" s="46"/>
      <c r="G110" s="94"/>
      <c r="H110" s="89">
        <f>F110*G110</f>
        <v>0</v>
      </c>
      <c r="I110" s="307" t="s">
        <v>5398</v>
      </c>
    </row>
    <row r="111" spans="1:9" ht="39.6" x14ac:dyDescent="0.25">
      <c r="A111" s="48"/>
      <c r="B111" s="48" t="s">
        <v>843</v>
      </c>
      <c r="C111" s="53"/>
      <c r="D111" s="278" t="s">
        <v>4544</v>
      </c>
      <c r="E111" s="17"/>
      <c r="F111" s="6"/>
      <c r="G111" s="95"/>
      <c r="H111" s="89"/>
      <c r="I111" s="307" t="s">
        <v>5398</v>
      </c>
    </row>
    <row r="112" spans="1:9" x14ac:dyDescent="0.25">
      <c r="A112" s="48"/>
      <c r="B112" s="48"/>
      <c r="C112" s="53" t="s">
        <v>37</v>
      </c>
      <c r="D112" s="290" t="s">
        <v>4494</v>
      </c>
      <c r="E112" s="17" t="s">
        <v>136</v>
      </c>
      <c r="F112" s="46"/>
      <c r="G112" s="94"/>
      <c r="H112" s="89">
        <f>F112*G112</f>
        <v>0</v>
      </c>
      <c r="I112" s="307" t="s">
        <v>5398</v>
      </c>
    </row>
    <row r="113" spans="1:9" x14ac:dyDescent="0.25">
      <c r="A113" s="48"/>
      <c r="B113" s="48"/>
      <c r="C113" s="53" t="s">
        <v>39</v>
      </c>
      <c r="D113" s="290" t="s">
        <v>4494</v>
      </c>
      <c r="E113" s="17" t="s">
        <v>136</v>
      </c>
      <c r="F113" s="46"/>
      <c r="G113" s="94"/>
      <c r="H113" s="89">
        <f>F113*G113</f>
        <v>0</v>
      </c>
      <c r="I113" s="307" t="s">
        <v>5398</v>
      </c>
    </row>
    <row r="114" spans="1:9" x14ac:dyDescent="0.25">
      <c r="A114" s="48"/>
      <c r="B114" s="48" t="s">
        <v>844</v>
      </c>
      <c r="C114" s="53"/>
      <c r="D114" s="290" t="s">
        <v>4491</v>
      </c>
      <c r="E114" s="272"/>
      <c r="F114" s="46"/>
      <c r="G114" s="94"/>
      <c r="H114" s="89">
        <f>F114*G114</f>
        <v>0</v>
      </c>
      <c r="I114" s="307" t="s">
        <v>5398</v>
      </c>
    </row>
    <row r="115" spans="1:9" ht="39.6" x14ac:dyDescent="0.25">
      <c r="A115" s="48" t="s">
        <v>845</v>
      </c>
      <c r="B115" s="48"/>
      <c r="C115" s="53"/>
      <c r="D115" s="150" t="s">
        <v>846</v>
      </c>
      <c r="E115" s="17"/>
      <c r="F115" s="6"/>
      <c r="G115" s="95"/>
      <c r="H115" s="89"/>
    </row>
    <row r="116" spans="1:9" ht="26.4" x14ac:dyDescent="0.25">
      <c r="A116" s="48"/>
      <c r="B116" s="48" t="s">
        <v>847</v>
      </c>
      <c r="C116" s="53"/>
      <c r="D116" s="290" t="s">
        <v>4545</v>
      </c>
      <c r="E116" s="27"/>
      <c r="F116" s="6"/>
      <c r="G116" s="95"/>
      <c r="H116" s="89"/>
      <c r="I116" s="307" t="s">
        <v>5398</v>
      </c>
    </row>
    <row r="117" spans="1:9" x14ac:dyDescent="0.25">
      <c r="A117" s="48"/>
      <c r="B117" s="48"/>
      <c r="C117" s="53" t="s">
        <v>37</v>
      </c>
      <c r="D117" s="290" t="s">
        <v>4494</v>
      </c>
      <c r="E117" s="17" t="s">
        <v>429</v>
      </c>
      <c r="F117" s="46"/>
      <c r="G117" s="94"/>
      <c r="H117" s="89">
        <f>F117*G117</f>
        <v>0</v>
      </c>
      <c r="I117" s="307" t="s">
        <v>5398</v>
      </c>
    </row>
    <row r="118" spans="1:9" x14ac:dyDescent="0.25">
      <c r="A118" s="48"/>
      <c r="B118" s="48"/>
      <c r="C118" s="53" t="s">
        <v>39</v>
      </c>
      <c r="D118" s="290" t="s">
        <v>4494</v>
      </c>
      <c r="E118" s="17" t="s">
        <v>429</v>
      </c>
      <c r="F118" s="46"/>
      <c r="G118" s="94"/>
      <c r="H118" s="89">
        <f>F118*G118</f>
        <v>0</v>
      </c>
      <c r="I118" s="307" t="s">
        <v>5398</v>
      </c>
    </row>
    <row r="119" spans="1:9" ht="26.4" x14ac:dyDescent="0.25">
      <c r="A119" s="48"/>
      <c r="B119" s="48" t="s">
        <v>848</v>
      </c>
      <c r="C119" s="53"/>
      <c r="D119" s="290" t="s">
        <v>4545</v>
      </c>
      <c r="E119" s="17"/>
      <c r="F119" s="6"/>
      <c r="G119" s="95"/>
      <c r="H119" s="89"/>
      <c r="I119" s="307" t="s">
        <v>5398</v>
      </c>
    </row>
    <row r="120" spans="1:9" x14ac:dyDescent="0.25">
      <c r="A120" s="48"/>
      <c r="B120" s="48"/>
      <c r="C120" s="53" t="s">
        <v>37</v>
      </c>
      <c r="D120" s="290" t="s">
        <v>4494</v>
      </c>
      <c r="E120" s="17" t="s">
        <v>429</v>
      </c>
      <c r="F120" s="46"/>
      <c r="G120" s="94"/>
      <c r="H120" s="89">
        <f>F120*G120</f>
        <v>0</v>
      </c>
      <c r="I120" s="307" t="s">
        <v>5398</v>
      </c>
    </row>
    <row r="121" spans="1:9" x14ac:dyDescent="0.25">
      <c r="A121" s="48"/>
      <c r="B121" s="48"/>
      <c r="C121" s="53" t="s">
        <v>39</v>
      </c>
      <c r="D121" s="290" t="s">
        <v>4494</v>
      </c>
      <c r="E121" s="17" t="s">
        <v>429</v>
      </c>
      <c r="F121" s="46"/>
      <c r="G121" s="94"/>
      <c r="H121" s="89">
        <f>F121*G121</f>
        <v>0</v>
      </c>
      <c r="I121" s="307" t="s">
        <v>5398</v>
      </c>
    </row>
    <row r="122" spans="1:9" x14ac:dyDescent="0.25">
      <c r="A122" s="48"/>
      <c r="B122" s="48" t="s">
        <v>849</v>
      </c>
      <c r="C122" s="53"/>
      <c r="D122" s="290" t="s">
        <v>4491</v>
      </c>
      <c r="E122" s="272"/>
      <c r="F122" s="46"/>
      <c r="G122" s="94"/>
      <c r="H122" s="89">
        <f>F122*G122</f>
        <v>0</v>
      </c>
      <c r="I122" s="307" t="s">
        <v>5398</v>
      </c>
    </row>
    <row r="123" spans="1:9" ht="26.4" x14ac:dyDescent="0.25">
      <c r="A123" s="48" t="s">
        <v>850</v>
      </c>
      <c r="B123" s="48"/>
      <c r="C123" s="53"/>
      <c r="D123" s="159" t="s">
        <v>851</v>
      </c>
      <c r="E123" s="17"/>
      <c r="F123" s="6"/>
      <c r="G123" s="95"/>
      <c r="H123" s="89"/>
    </row>
    <row r="124" spans="1:9" ht="26.4" x14ac:dyDescent="0.25">
      <c r="A124" s="48"/>
      <c r="B124" s="48" t="s">
        <v>852</v>
      </c>
      <c r="C124" s="53"/>
      <c r="D124" s="290" t="s">
        <v>4546</v>
      </c>
      <c r="E124" s="17"/>
      <c r="F124" s="6"/>
      <c r="G124" s="94"/>
      <c r="H124" s="89"/>
      <c r="I124" s="307" t="s">
        <v>5398</v>
      </c>
    </row>
    <row r="125" spans="1:9" x14ac:dyDescent="0.25">
      <c r="A125" s="48"/>
      <c r="B125" s="48"/>
      <c r="C125" s="53" t="s">
        <v>37</v>
      </c>
      <c r="D125" s="290" t="s">
        <v>4494</v>
      </c>
      <c r="E125" s="17" t="s">
        <v>429</v>
      </c>
      <c r="F125" s="46"/>
      <c r="G125" s="94"/>
      <c r="H125" s="89">
        <f>F125*G125</f>
        <v>0</v>
      </c>
      <c r="I125" s="307" t="s">
        <v>5398</v>
      </c>
    </row>
    <row r="126" spans="1:9" x14ac:dyDescent="0.25">
      <c r="A126" s="48"/>
      <c r="B126" s="48"/>
      <c r="C126" s="53" t="s">
        <v>39</v>
      </c>
      <c r="D126" s="290" t="s">
        <v>4494</v>
      </c>
      <c r="E126" s="17" t="s">
        <v>429</v>
      </c>
      <c r="F126" s="46"/>
      <c r="G126" s="94"/>
      <c r="H126" s="89">
        <f>F126*G126</f>
        <v>0</v>
      </c>
      <c r="I126" s="307" t="s">
        <v>5398</v>
      </c>
    </row>
    <row r="127" spans="1:9" ht="26.4" x14ac:dyDescent="0.25">
      <c r="A127" s="48"/>
      <c r="B127" s="48" t="s">
        <v>853</v>
      </c>
      <c r="C127" s="53"/>
      <c r="D127" s="290" t="s">
        <v>4547</v>
      </c>
      <c r="E127" s="17"/>
      <c r="F127" s="6"/>
      <c r="G127" s="95"/>
      <c r="H127" s="89"/>
      <c r="I127" s="307" t="s">
        <v>5398</v>
      </c>
    </row>
    <row r="128" spans="1:9" x14ac:dyDescent="0.25">
      <c r="A128" s="48"/>
      <c r="B128" s="48"/>
      <c r="C128" s="53" t="s">
        <v>37</v>
      </c>
      <c r="D128" s="290" t="s">
        <v>4494</v>
      </c>
      <c r="E128" s="17" t="s">
        <v>429</v>
      </c>
      <c r="F128" s="46"/>
      <c r="G128" s="94"/>
      <c r="H128" s="89">
        <f>F128*G128</f>
        <v>0</v>
      </c>
      <c r="I128" s="307" t="s">
        <v>5398</v>
      </c>
    </row>
    <row r="129" spans="1:9" x14ac:dyDescent="0.25">
      <c r="A129" s="48"/>
      <c r="B129" s="48"/>
      <c r="C129" s="53" t="s">
        <v>39</v>
      </c>
      <c r="D129" s="290" t="s">
        <v>4494</v>
      </c>
      <c r="E129" s="17" t="s">
        <v>429</v>
      </c>
      <c r="F129" s="46"/>
      <c r="G129" s="94"/>
      <c r="H129" s="89">
        <f>F129*G129</f>
        <v>0</v>
      </c>
      <c r="I129" s="307" t="s">
        <v>5398</v>
      </c>
    </row>
    <row r="130" spans="1:9" x14ac:dyDescent="0.25">
      <c r="A130" s="48"/>
      <c r="B130" s="48" t="s">
        <v>854</v>
      </c>
      <c r="C130" s="53"/>
      <c r="D130" s="290" t="s">
        <v>4491</v>
      </c>
      <c r="E130" s="272"/>
      <c r="F130" s="46"/>
      <c r="G130" s="94"/>
      <c r="H130" s="89">
        <f>F130*G130</f>
        <v>0</v>
      </c>
      <c r="I130" s="307" t="s">
        <v>5398</v>
      </c>
    </row>
    <row r="131" spans="1:9" ht="39.6" x14ac:dyDescent="0.25">
      <c r="A131" s="48" t="s">
        <v>855</v>
      </c>
      <c r="B131" s="48"/>
      <c r="C131" s="53"/>
      <c r="D131" s="150" t="s">
        <v>856</v>
      </c>
      <c r="E131" s="17"/>
      <c r="F131" s="6"/>
      <c r="G131" s="95"/>
      <c r="H131" s="89"/>
    </row>
    <row r="132" spans="1:9" ht="26.4" x14ac:dyDescent="0.25">
      <c r="A132" s="48"/>
      <c r="B132" s="48" t="s">
        <v>857</v>
      </c>
      <c r="C132" s="53"/>
      <c r="D132" s="290" t="s">
        <v>4549</v>
      </c>
      <c r="E132" s="17"/>
      <c r="F132" s="6"/>
      <c r="G132" s="95"/>
      <c r="H132" s="89"/>
      <c r="I132" s="307" t="s">
        <v>5398</v>
      </c>
    </row>
    <row r="133" spans="1:9" x14ac:dyDescent="0.25">
      <c r="A133" s="48"/>
      <c r="B133" s="48"/>
      <c r="C133" s="53" t="s">
        <v>37</v>
      </c>
      <c r="D133" s="290" t="s">
        <v>4494</v>
      </c>
      <c r="E133" s="17" t="s">
        <v>429</v>
      </c>
      <c r="F133" s="46"/>
      <c r="G133" s="94"/>
      <c r="H133" s="89">
        <f>F133*G133</f>
        <v>0</v>
      </c>
      <c r="I133" s="307" t="s">
        <v>5398</v>
      </c>
    </row>
    <row r="134" spans="1:9" x14ac:dyDescent="0.25">
      <c r="A134" s="48"/>
      <c r="B134" s="48"/>
      <c r="C134" s="53" t="s">
        <v>39</v>
      </c>
      <c r="D134" s="290" t="s">
        <v>4494</v>
      </c>
      <c r="E134" s="17" t="s">
        <v>429</v>
      </c>
      <c r="F134" s="46"/>
      <c r="G134" s="94"/>
      <c r="H134" s="89">
        <f>F134*G134</f>
        <v>0</v>
      </c>
      <c r="I134" s="307" t="s">
        <v>5398</v>
      </c>
    </row>
    <row r="135" spans="1:9" ht="26.4" x14ac:dyDescent="0.25">
      <c r="A135" s="48"/>
      <c r="B135" s="48" t="s">
        <v>858</v>
      </c>
      <c r="C135" s="53"/>
      <c r="D135" s="290" t="s">
        <v>4549</v>
      </c>
      <c r="E135" s="17"/>
      <c r="F135" s="6"/>
      <c r="G135" s="95"/>
      <c r="H135" s="89"/>
      <c r="I135" s="307" t="s">
        <v>5398</v>
      </c>
    </row>
    <row r="136" spans="1:9" x14ac:dyDescent="0.25">
      <c r="A136" s="48"/>
      <c r="B136" s="48"/>
      <c r="C136" s="53" t="s">
        <v>37</v>
      </c>
      <c r="D136" s="290" t="s">
        <v>4494</v>
      </c>
      <c r="E136" s="17" t="s">
        <v>429</v>
      </c>
      <c r="F136" s="46"/>
      <c r="G136" s="94"/>
      <c r="H136" s="89">
        <f>F136*G136</f>
        <v>0</v>
      </c>
      <c r="I136" s="307" t="s">
        <v>5398</v>
      </c>
    </row>
    <row r="137" spans="1:9" x14ac:dyDescent="0.25">
      <c r="A137" s="48"/>
      <c r="B137" s="48"/>
      <c r="C137" s="53" t="s">
        <v>39</v>
      </c>
      <c r="D137" s="290" t="s">
        <v>4494</v>
      </c>
      <c r="E137" s="17" t="s">
        <v>429</v>
      </c>
      <c r="F137" s="46"/>
      <c r="G137" s="94"/>
      <c r="H137" s="89">
        <f>F137*G137</f>
        <v>0</v>
      </c>
      <c r="I137" s="307" t="s">
        <v>5398</v>
      </c>
    </row>
    <row r="138" spans="1:9" x14ac:dyDescent="0.25">
      <c r="A138" s="48"/>
      <c r="B138" s="48" t="s">
        <v>859</v>
      </c>
      <c r="C138" s="53"/>
      <c r="D138" s="290" t="s">
        <v>4491</v>
      </c>
      <c r="E138" s="272"/>
      <c r="F138" s="46"/>
      <c r="G138" s="94"/>
      <c r="H138" s="89">
        <f>F138*G138</f>
        <v>0</v>
      </c>
      <c r="I138" s="307" t="s">
        <v>5398</v>
      </c>
    </row>
    <row r="139" spans="1:9" ht="39.6" x14ac:dyDescent="0.25">
      <c r="A139" s="48" t="s">
        <v>860</v>
      </c>
      <c r="B139" s="48"/>
      <c r="C139" s="53"/>
      <c r="D139" s="150" t="s">
        <v>861</v>
      </c>
      <c r="E139" s="17"/>
      <c r="F139" s="6"/>
      <c r="G139" s="95"/>
      <c r="H139" s="89"/>
    </row>
    <row r="140" spans="1:9" ht="26.4" x14ac:dyDescent="0.25">
      <c r="A140" s="48"/>
      <c r="B140" s="48" t="s">
        <v>862</v>
      </c>
      <c r="C140" s="53"/>
      <c r="D140" s="290" t="s">
        <v>4548</v>
      </c>
      <c r="E140" s="17"/>
      <c r="F140" s="6"/>
      <c r="G140" s="95"/>
      <c r="H140" s="89"/>
      <c r="I140" s="307" t="s">
        <v>5398</v>
      </c>
    </row>
    <row r="141" spans="1:9" x14ac:dyDescent="0.25">
      <c r="A141" s="48"/>
      <c r="B141" s="48"/>
      <c r="C141" s="53" t="s">
        <v>37</v>
      </c>
      <c r="D141" s="290" t="s">
        <v>4494</v>
      </c>
      <c r="E141" s="17" t="s">
        <v>429</v>
      </c>
      <c r="F141" s="46"/>
      <c r="G141" s="94"/>
      <c r="H141" s="89">
        <f>F141*G141</f>
        <v>0</v>
      </c>
      <c r="I141" s="307" t="s">
        <v>5398</v>
      </c>
    </row>
    <row r="142" spans="1:9" x14ac:dyDescent="0.25">
      <c r="A142" s="48"/>
      <c r="B142" s="48"/>
      <c r="C142" s="53" t="s">
        <v>39</v>
      </c>
      <c r="D142" s="290" t="s">
        <v>4494</v>
      </c>
      <c r="E142" s="17" t="s">
        <v>429</v>
      </c>
      <c r="F142" s="46"/>
      <c r="G142" s="94"/>
      <c r="H142" s="89">
        <f>F142*G142</f>
        <v>0</v>
      </c>
      <c r="I142" s="307" t="s">
        <v>5398</v>
      </c>
    </row>
    <row r="143" spans="1:9" ht="26.4" x14ac:dyDescent="0.25">
      <c r="A143" s="48"/>
      <c r="B143" s="48" t="s">
        <v>863</v>
      </c>
      <c r="C143" s="53"/>
      <c r="D143" s="290" t="s">
        <v>4548</v>
      </c>
      <c r="E143" s="17"/>
      <c r="F143" s="6"/>
      <c r="G143" s="95"/>
      <c r="H143" s="89"/>
      <c r="I143" s="307" t="s">
        <v>5398</v>
      </c>
    </row>
    <row r="144" spans="1:9" x14ac:dyDescent="0.25">
      <c r="A144" s="48"/>
      <c r="B144" s="48"/>
      <c r="C144" s="53" t="s">
        <v>37</v>
      </c>
      <c r="D144" s="290" t="s">
        <v>4494</v>
      </c>
      <c r="E144" s="17" t="s">
        <v>429</v>
      </c>
      <c r="F144" s="46"/>
      <c r="G144" s="94"/>
      <c r="H144" s="89">
        <f>F144*G144</f>
        <v>0</v>
      </c>
      <c r="I144" s="307" t="s">
        <v>5398</v>
      </c>
    </row>
    <row r="145" spans="1:9" x14ac:dyDescent="0.25">
      <c r="A145" s="44"/>
      <c r="B145" s="48"/>
      <c r="C145" s="53" t="s">
        <v>39</v>
      </c>
      <c r="D145" s="290" t="s">
        <v>4494</v>
      </c>
      <c r="E145" s="17" t="s">
        <v>429</v>
      </c>
      <c r="F145" s="46"/>
      <c r="G145" s="94"/>
      <c r="H145" s="89">
        <f>F145*G145</f>
        <v>0</v>
      </c>
      <c r="I145" s="307" t="s">
        <v>5398</v>
      </c>
    </row>
    <row r="146" spans="1:9" x14ac:dyDescent="0.25">
      <c r="A146" s="44"/>
      <c r="B146" s="48" t="s">
        <v>864</v>
      </c>
      <c r="C146" s="53"/>
      <c r="D146" s="290" t="s">
        <v>4491</v>
      </c>
      <c r="E146" s="272"/>
      <c r="F146" s="46"/>
      <c r="G146" s="94"/>
      <c r="H146" s="89">
        <f>F146*G146</f>
        <v>0</v>
      </c>
      <c r="I146" s="307" t="s">
        <v>5398</v>
      </c>
    </row>
    <row r="147" spans="1:9" ht="26.4" x14ac:dyDescent="0.25">
      <c r="A147" s="48" t="s">
        <v>865</v>
      </c>
      <c r="B147" s="48"/>
      <c r="C147" s="53"/>
      <c r="D147" s="159" t="s">
        <v>866</v>
      </c>
      <c r="E147" s="27"/>
      <c r="F147" s="6"/>
      <c r="G147" s="95"/>
      <c r="H147" s="89"/>
    </row>
    <row r="148" spans="1:9" ht="39.6" x14ac:dyDescent="0.25">
      <c r="A148" s="45"/>
      <c r="B148" s="48" t="s">
        <v>867</v>
      </c>
      <c r="C148" s="53"/>
      <c r="D148" s="290" t="s">
        <v>4550</v>
      </c>
      <c r="E148" s="5"/>
      <c r="F148" s="6"/>
      <c r="G148" s="95"/>
      <c r="H148" s="89"/>
      <c r="I148" s="307" t="s">
        <v>5398</v>
      </c>
    </row>
    <row r="149" spans="1:9" x14ac:dyDescent="0.25">
      <c r="A149" s="45"/>
      <c r="B149" s="48"/>
      <c r="C149" s="53" t="s">
        <v>37</v>
      </c>
      <c r="D149" s="290" t="s">
        <v>4551</v>
      </c>
      <c r="E149" s="11" t="s">
        <v>136</v>
      </c>
      <c r="F149" s="46"/>
      <c r="G149" s="94"/>
      <c r="H149" s="89">
        <f>F149*G149</f>
        <v>0</v>
      </c>
      <c r="I149" s="307" t="s">
        <v>5398</v>
      </c>
    </row>
    <row r="150" spans="1:9" x14ac:dyDescent="0.25">
      <c r="A150" s="45"/>
      <c r="B150" s="48"/>
      <c r="C150" s="53" t="s">
        <v>39</v>
      </c>
      <c r="D150" s="290" t="s">
        <v>4551</v>
      </c>
      <c r="E150" s="11" t="s">
        <v>136</v>
      </c>
      <c r="F150" s="46"/>
      <c r="G150" s="94"/>
      <c r="H150" s="89">
        <f>F150*G150</f>
        <v>0</v>
      </c>
      <c r="I150" s="307" t="s">
        <v>5398</v>
      </c>
    </row>
    <row r="151" spans="1:9" ht="26.4" x14ac:dyDescent="0.25">
      <c r="A151" s="45"/>
      <c r="B151" s="48" t="s">
        <v>868</v>
      </c>
      <c r="C151" s="53"/>
      <c r="D151" s="290" t="s">
        <v>4552</v>
      </c>
      <c r="E151" s="5"/>
      <c r="F151" s="6"/>
      <c r="G151" s="95"/>
      <c r="H151" s="89"/>
      <c r="I151" s="307" t="s">
        <v>5398</v>
      </c>
    </row>
    <row r="152" spans="1:9" x14ac:dyDescent="0.25">
      <c r="A152" s="45"/>
      <c r="B152" s="48"/>
      <c r="C152" s="53" t="s">
        <v>37</v>
      </c>
      <c r="D152" s="290" t="s">
        <v>4494</v>
      </c>
      <c r="E152" s="17" t="s">
        <v>429</v>
      </c>
      <c r="F152" s="46"/>
      <c r="G152" s="94"/>
      <c r="H152" s="89">
        <f>F152*G152</f>
        <v>0</v>
      </c>
      <c r="I152" s="307" t="s">
        <v>5398</v>
      </c>
    </row>
    <row r="153" spans="1:9" x14ac:dyDescent="0.25">
      <c r="A153" s="45"/>
      <c r="B153" s="48"/>
      <c r="C153" s="53" t="s">
        <v>39</v>
      </c>
      <c r="D153" s="290" t="s">
        <v>4494</v>
      </c>
      <c r="E153" s="17" t="s">
        <v>429</v>
      </c>
      <c r="F153" s="46"/>
      <c r="G153" s="94"/>
      <c r="H153" s="89">
        <f>F153*G153</f>
        <v>0</v>
      </c>
      <c r="I153" s="307" t="s">
        <v>5398</v>
      </c>
    </row>
    <row r="154" spans="1:9" x14ac:dyDescent="0.25">
      <c r="A154" s="45"/>
      <c r="B154" s="48" t="s">
        <v>869</v>
      </c>
      <c r="C154" s="53"/>
      <c r="D154" s="290" t="s">
        <v>4491</v>
      </c>
      <c r="E154" s="272"/>
      <c r="F154" s="46"/>
      <c r="G154" s="94"/>
      <c r="H154" s="89">
        <f>F154*G154</f>
        <v>0</v>
      </c>
    </row>
    <row r="155" spans="1:9" ht="26.4" x14ac:dyDescent="0.25">
      <c r="A155" s="55" t="s">
        <v>870</v>
      </c>
      <c r="B155" s="45"/>
      <c r="C155" s="46"/>
      <c r="D155" s="159" t="s">
        <v>871</v>
      </c>
      <c r="E155" s="5"/>
      <c r="F155" s="6"/>
      <c r="G155" s="95"/>
      <c r="H155" s="89"/>
    </row>
    <row r="156" spans="1:9" ht="26.4" x14ac:dyDescent="0.25">
      <c r="A156" s="45"/>
      <c r="B156" s="48" t="s">
        <v>872</v>
      </c>
      <c r="C156" s="53"/>
      <c r="D156" s="290" t="s">
        <v>4553</v>
      </c>
      <c r="E156" s="5"/>
      <c r="F156" s="6"/>
      <c r="G156" s="95"/>
      <c r="H156" s="89"/>
      <c r="I156" s="307" t="s">
        <v>5398</v>
      </c>
    </row>
    <row r="157" spans="1:9" x14ac:dyDescent="0.25">
      <c r="A157" s="45"/>
      <c r="B157" s="48"/>
      <c r="C157" s="53" t="s">
        <v>37</v>
      </c>
      <c r="D157" s="290" t="s">
        <v>4494</v>
      </c>
      <c r="E157" s="17" t="s">
        <v>429</v>
      </c>
      <c r="F157" s="46"/>
      <c r="G157" s="94"/>
      <c r="H157" s="89">
        <f>F157*G157</f>
        <v>0</v>
      </c>
      <c r="I157" s="307" t="s">
        <v>5398</v>
      </c>
    </row>
    <row r="158" spans="1:9" x14ac:dyDescent="0.25">
      <c r="A158" s="45"/>
      <c r="B158" s="48"/>
      <c r="C158" s="53" t="s">
        <v>39</v>
      </c>
      <c r="D158" s="290" t="s">
        <v>4494</v>
      </c>
      <c r="E158" s="17" t="s">
        <v>429</v>
      </c>
      <c r="F158" s="46"/>
      <c r="G158" s="94"/>
      <c r="H158" s="89">
        <f>F158*G158</f>
        <v>0</v>
      </c>
      <c r="I158" s="307" t="s">
        <v>5398</v>
      </c>
    </row>
    <row r="159" spans="1:9" x14ac:dyDescent="0.25">
      <c r="A159" s="55" t="s">
        <v>874</v>
      </c>
      <c r="B159" s="48"/>
      <c r="C159" s="53"/>
      <c r="D159" s="159" t="s">
        <v>875</v>
      </c>
      <c r="E159" s="5"/>
      <c r="F159" s="6"/>
      <c r="G159" s="95"/>
      <c r="H159" s="89"/>
    </row>
    <row r="160" spans="1:9" x14ac:dyDescent="0.25">
      <c r="A160" s="45"/>
      <c r="B160" s="48" t="s">
        <v>876</v>
      </c>
      <c r="C160" s="53"/>
      <c r="D160" s="290" t="s">
        <v>4554</v>
      </c>
      <c r="E160" s="17" t="s">
        <v>429</v>
      </c>
      <c r="F160" s="46"/>
      <c r="G160" s="94"/>
      <c r="H160" s="89">
        <f>F160*G160</f>
        <v>0</v>
      </c>
      <c r="I160" s="307" t="s">
        <v>5398</v>
      </c>
    </row>
    <row r="161" spans="1:9" x14ac:dyDescent="0.25">
      <c r="A161" s="45"/>
      <c r="B161" s="48" t="s">
        <v>877</v>
      </c>
      <c r="C161" s="53"/>
      <c r="D161" s="290" t="s">
        <v>4555</v>
      </c>
      <c r="E161" s="17" t="s">
        <v>429</v>
      </c>
      <c r="F161" s="46"/>
      <c r="G161" s="94"/>
      <c r="H161" s="89">
        <f>F161*G161</f>
        <v>0</v>
      </c>
      <c r="I161" s="307" t="s">
        <v>5398</v>
      </c>
    </row>
    <row r="162" spans="1:9" x14ac:dyDescent="0.25">
      <c r="A162" s="45"/>
      <c r="B162" s="48" t="s">
        <v>878</v>
      </c>
      <c r="C162" s="53"/>
      <c r="D162" s="290" t="s">
        <v>4491</v>
      </c>
      <c r="E162" s="17" t="s">
        <v>429</v>
      </c>
      <c r="F162" s="46"/>
      <c r="G162" s="94"/>
      <c r="H162" s="89">
        <f>F162*G162</f>
        <v>0</v>
      </c>
      <c r="I162" s="307" t="s">
        <v>5398</v>
      </c>
    </row>
    <row r="163" spans="1:9" ht="39.6" x14ac:dyDescent="0.25">
      <c r="A163" s="55" t="s">
        <v>882</v>
      </c>
      <c r="B163" s="45"/>
      <c r="C163" s="46"/>
      <c r="D163" s="100" t="s">
        <v>4556</v>
      </c>
      <c r="E163" s="5"/>
      <c r="F163" s="6"/>
      <c r="G163" s="95"/>
      <c r="H163" s="89"/>
    </row>
    <row r="164" spans="1:9" x14ac:dyDescent="0.25">
      <c r="A164" s="45"/>
      <c r="B164" s="55" t="s">
        <v>881</v>
      </c>
      <c r="C164" s="46"/>
      <c r="D164" s="160" t="s">
        <v>781</v>
      </c>
      <c r="E164" s="5"/>
      <c r="F164" s="6"/>
      <c r="G164" s="95"/>
      <c r="H164" s="89"/>
    </row>
    <row r="165" spans="1:9" ht="15.6" x14ac:dyDescent="0.25">
      <c r="A165" s="45"/>
      <c r="B165" s="45"/>
      <c r="C165" s="53" t="s">
        <v>37</v>
      </c>
      <c r="D165" s="160" t="s">
        <v>612</v>
      </c>
      <c r="E165" s="27" t="s">
        <v>426</v>
      </c>
      <c r="F165" s="46"/>
      <c r="G165" s="94"/>
      <c r="H165" s="89">
        <f>F165*G165</f>
        <v>0</v>
      </c>
    </row>
    <row r="166" spans="1:9" ht="15.6" x14ac:dyDescent="0.25">
      <c r="A166" s="45"/>
      <c r="B166" s="45"/>
      <c r="C166" s="53" t="s">
        <v>39</v>
      </c>
      <c r="D166" s="160" t="s">
        <v>782</v>
      </c>
      <c r="E166" s="27" t="s">
        <v>426</v>
      </c>
      <c r="F166" s="46"/>
      <c r="G166" s="94"/>
      <c r="H166" s="89">
        <f>F166*G166</f>
        <v>0</v>
      </c>
    </row>
    <row r="167" spans="1:9" ht="15.6" x14ac:dyDescent="0.25">
      <c r="A167" s="45"/>
      <c r="B167" s="45"/>
      <c r="C167" s="53" t="s">
        <v>59</v>
      </c>
      <c r="D167" s="160" t="s">
        <v>614</v>
      </c>
      <c r="E167" s="27" t="s">
        <v>426</v>
      </c>
      <c r="F167" s="46"/>
      <c r="G167" s="94"/>
      <c r="H167" s="89">
        <f>F167*G167</f>
        <v>0</v>
      </c>
    </row>
    <row r="168" spans="1:9" ht="15.6" x14ac:dyDescent="0.25">
      <c r="A168" s="45"/>
      <c r="B168" s="45"/>
      <c r="C168" s="53" t="s">
        <v>42</v>
      </c>
      <c r="D168" s="160" t="s">
        <v>615</v>
      </c>
      <c r="E168" s="27" t="s">
        <v>426</v>
      </c>
      <c r="F168" s="46"/>
      <c r="G168" s="94"/>
      <c r="H168" s="89">
        <f>F168*G168</f>
        <v>0</v>
      </c>
    </row>
    <row r="169" spans="1:9" ht="15.6" x14ac:dyDescent="0.25">
      <c r="A169" s="45"/>
      <c r="B169" s="45"/>
      <c r="C169" s="53" t="s">
        <v>43</v>
      </c>
      <c r="D169" s="160" t="s">
        <v>735</v>
      </c>
      <c r="E169" s="27" t="s">
        <v>426</v>
      </c>
      <c r="F169" s="46"/>
      <c r="G169" s="94"/>
      <c r="H169" s="89">
        <f>F169*G169</f>
        <v>0</v>
      </c>
    </row>
    <row r="170" spans="1:9" x14ac:dyDescent="0.25">
      <c r="A170" s="45"/>
      <c r="B170" s="55" t="s">
        <v>884</v>
      </c>
      <c r="C170" s="46"/>
      <c r="D170" s="160" t="s">
        <v>783</v>
      </c>
      <c r="E170" s="5"/>
      <c r="F170" s="6"/>
      <c r="G170" s="95"/>
      <c r="H170" s="89"/>
    </row>
    <row r="171" spans="1:9" ht="15.6" x14ac:dyDescent="0.25">
      <c r="A171" s="45"/>
      <c r="B171" s="45"/>
      <c r="C171" s="53" t="s">
        <v>37</v>
      </c>
      <c r="D171" s="160" t="s">
        <v>612</v>
      </c>
      <c r="E171" s="27" t="s">
        <v>426</v>
      </c>
      <c r="F171" s="46"/>
      <c r="G171" s="94"/>
      <c r="H171" s="89">
        <f t="shared" ref="H171:H176" si="2">F171*G171</f>
        <v>0</v>
      </c>
    </row>
    <row r="172" spans="1:9" ht="15.6" x14ac:dyDescent="0.25">
      <c r="A172" s="45"/>
      <c r="B172" s="45"/>
      <c r="C172" s="53" t="s">
        <v>39</v>
      </c>
      <c r="D172" s="160" t="s">
        <v>782</v>
      </c>
      <c r="E172" s="27" t="s">
        <v>426</v>
      </c>
      <c r="F172" s="46"/>
      <c r="G172" s="94"/>
      <c r="H172" s="89">
        <f t="shared" si="2"/>
        <v>0</v>
      </c>
    </row>
    <row r="173" spans="1:9" ht="15.6" x14ac:dyDescent="0.25">
      <c r="A173" s="45"/>
      <c r="B173" s="45"/>
      <c r="C173" s="53" t="s">
        <v>59</v>
      </c>
      <c r="D173" s="160" t="s">
        <v>614</v>
      </c>
      <c r="E173" s="27" t="s">
        <v>426</v>
      </c>
      <c r="F173" s="46"/>
      <c r="G173" s="94"/>
      <c r="H173" s="89">
        <f t="shared" si="2"/>
        <v>0</v>
      </c>
    </row>
    <row r="174" spans="1:9" ht="15.6" x14ac:dyDescent="0.25">
      <c r="A174" s="45"/>
      <c r="B174" s="45"/>
      <c r="C174" s="53" t="s">
        <v>42</v>
      </c>
      <c r="D174" s="160" t="s">
        <v>615</v>
      </c>
      <c r="E174" s="27" t="s">
        <v>426</v>
      </c>
      <c r="F174" s="46"/>
      <c r="G174" s="94"/>
      <c r="H174" s="89">
        <f t="shared" si="2"/>
        <v>0</v>
      </c>
    </row>
    <row r="175" spans="1:9" ht="15.6" x14ac:dyDescent="0.25">
      <c r="A175" s="45"/>
      <c r="B175" s="45"/>
      <c r="C175" s="53" t="s">
        <v>43</v>
      </c>
      <c r="D175" s="160" t="s">
        <v>735</v>
      </c>
      <c r="E175" s="27" t="s">
        <v>426</v>
      </c>
      <c r="F175" s="46"/>
      <c r="G175" s="94"/>
      <c r="H175" s="89">
        <f t="shared" si="2"/>
        <v>0</v>
      </c>
    </row>
    <row r="176" spans="1:9" ht="39.6" x14ac:dyDescent="0.25">
      <c r="A176" s="45"/>
      <c r="B176" s="55" t="s">
        <v>885</v>
      </c>
      <c r="C176" s="46"/>
      <c r="D176" s="64" t="s">
        <v>886</v>
      </c>
      <c r="E176" s="27" t="s">
        <v>426</v>
      </c>
      <c r="F176" s="46"/>
      <c r="G176" s="94"/>
      <c r="H176" s="89">
        <f t="shared" si="2"/>
        <v>0</v>
      </c>
    </row>
    <row r="177" spans="1:9" ht="26.4" x14ac:dyDescent="0.25">
      <c r="A177" s="55" t="s">
        <v>887</v>
      </c>
      <c r="B177" s="45"/>
      <c r="C177" s="46"/>
      <c r="D177" s="159" t="s">
        <v>888</v>
      </c>
      <c r="E177" s="5"/>
      <c r="F177" s="6"/>
      <c r="G177" s="95"/>
      <c r="H177" s="89"/>
    </row>
    <row r="178" spans="1:9" ht="26.4" x14ac:dyDescent="0.25">
      <c r="A178" s="45"/>
      <c r="B178" s="55" t="s">
        <v>889</v>
      </c>
      <c r="C178" s="46"/>
      <c r="D178" s="290" t="s">
        <v>4521</v>
      </c>
      <c r="E178" s="27" t="s">
        <v>426</v>
      </c>
      <c r="F178" s="46"/>
      <c r="G178" s="94"/>
      <c r="H178" s="89">
        <f>F178*G178</f>
        <v>0</v>
      </c>
      <c r="I178" s="307" t="s">
        <v>5398</v>
      </c>
    </row>
    <row r="179" spans="1:9" ht="26.4" x14ac:dyDescent="0.25">
      <c r="A179" s="45"/>
      <c r="B179" s="55" t="s">
        <v>890</v>
      </c>
      <c r="C179" s="46"/>
      <c r="D179" s="290" t="s">
        <v>4557</v>
      </c>
      <c r="E179" s="27" t="s">
        <v>426</v>
      </c>
      <c r="F179" s="46"/>
      <c r="G179" s="94"/>
      <c r="H179" s="89">
        <f>F179*G179</f>
        <v>0</v>
      </c>
      <c r="I179" s="307" t="s">
        <v>5398</v>
      </c>
    </row>
    <row r="180" spans="1:9" ht="26.4" x14ac:dyDescent="0.25">
      <c r="A180" s="55" t="s">
        <v>891</v>
      </c>
      <c r="B180" s="45"/>
      <c r="C180" s="46"/>
      <c r="D180" s="159" t="s">
        <v>892</v>
      </c>
      <c r="E180" s="5"/>
      <c r="F180" s="6"/>
      <c r="G180" s="95"/>
      <c r="H180" s="89"/>
    </row>
    <row r="181" spans="1:9" ht="26.4" x14ac:dyDescent="0.25">
      <c r="A181" s="45"/>
      <c r="B181" s="45" t="s">
        <v>893</v>
      </c>
      <c r="C181" s="46"/>
      <c r="D181" s="290" t="s">
        <v>4558</v>
      </c>
      <c r="E181" s="5"/>
      <c r="F181" s="6"/>
      <c r="G181" s="95"/>
      <c r="H181" s="89"/>
      <c r="I181" s="307" t="s">
        <v>5398</v>
      </c>
    </row>
    <row r="182" spans="1:9" x14ac:dyDescent="0.25">
      <c r="A182" s="45"/>
      <c r="B182" s="45"/>
      <c r="C182" s="53" t="s">
        <v>37</v>
      </c>
      <c r="D182" s="290" t="s">
        <v>4524</v>
      </c>
      <c r="E182" s="17" t="s">
        <v>429</v>
      </c>
      <c r="F182" s="46"/>
      <c r="G182" s="94"/>
      <c r="H182" s="89">
        <f>F182*G182</f>
        <v>0</v>
      </c>
      <c r="I182" s="307" t="s">
        <v>5398</v>
      </c>
    </row>
    <row r="183" spans="1:9" x14ac:dyDescent="0.25">
      <c r="A183" s="45"/>
      <c r="B183" s="45"/>
      <c r="C183" s="53" t="s">
        <v>39</v>
      </c>
      <c r="D183" s="290" t="s">
        <v>4524</v>
      </c>
      <c r="E183" s="17" t="s">
        <v>429</v>
      </c>
      <c r="F183" s="46"/>
      <c r="G183" s="94"/>
      <c r="H183" s="89">
        <f>F183*G183</f>
        <v>0</v>
      </c>
      <c r="I183" s="307" t="s">
        <v>5398</v>
      </c>
    </row>
    <row r="184" spans="1:9" ht="39.6" x14ac:dyDescent="0.25">
      <c r="A184" s="45"/>
      <c r="B184" s="55" t="s">
        <v>894</v>
      </c>
      <c r="C184" s="46"/>
      <c r="D184" s="290" t="s">
        <v>4559</v>
      </c>
      <c r="E184" s="5"/>
      <c r="F184" s="6"/>
      <c r="G184" s="95"/>
      <c r="H184" s="89"/>
      <c r="I184" s="307" t="s">
        <v>5398</v>
      </c>
    </row>
    <row r="185" spans="1:9" x14ac:dyDescent="0.25">
      <c r="A185" s="45"/>
      <c r="B185" s="45"/>
      <c r="C185" s="53" t="s">
        <v>37</v>
      </c>
      <c r="D185" s="290" t="s">
        <v>4524</v>
      </c>
      <c r="E185" s="17" t="s">
        <v>429</v>
      </c>
      <c r="F185" s="46"/>
      <c r="G185" s="94"/>
      <c r="H185" s="89">
        <f>F185*G185</f>
        <v>0</v>
      </c>
      <c r="I185" s="307" t="s">
        <v>5398</v>
      </c>
    </row>
    <row r="186" spans="1:9" x14ac:dyDescent="0.25">
      <c r="A186" s="45"/>
      <c r="B186" s="45"/>
      <c r="C186" s="53" t="s">
        <v>39</v>
      </c>
      <c r="D186" s="290" t="s">
        <v>4524</v>
      </c>
      <c r="E186" s="17" t="s">
        <v>429</v>
      </c>
      <c r="F186" s="46"/>
      <c r="G186" s="94"/>
      <c r="H186" s="89">
        <f>F186*G186</f>
        <v>0</v>
      </c>
      <c r="I186" s="307" t="s">
        <v>5398</v>
      </c>
    </row>
    <row r="187" spans="1:9" ht="26.4" x14ac:dyDescent="0.25">
      <c r="A187" s="45"/>
      <c r="B187" s="55" t="s">
        <v>895</v>
      </c>
      <c r="C187" s="46"/>
      <c r="D187" s="290" t="s">
        <v>4560</v>
      </c>
      <c r="E187" s="5"/>
      <c r="F187" s="6"/>
      <c r="G187" s="95"/>
      <c r="H187" s="89"/>
      <c r="I187" s="307" t="s">
        <v>5398</v>
      </c>
    </row>
    <row r="188" spans="1:9" x14ac:dyDescent="0.25">
      <c r="A188" s="45"/>
      <c r="B188" s="45"/>
      <c r="C188" s="53" t="s">
        <v>37</v>
      </c>
      <c r="D188" s="290" t="s">
        <v>4524</v>
      </c>
      <c r="E188" s="17" t="s">
        <v>429</v>
      </c>
      <c r="F188" s="46"/>
      <c r="G188" s="94"/>
      <c r="H188" s="89">
        <f>F188*G188</f>
        <v>0</v>
      </c>
      <c r="I188" s="307" t="s">
        <v>5398</v>
      </c>
    </row>
    <row r="189" spans="1:9" x14ac:dyDescent="0.25">
      <c r="A189" s="45"/>
      <c r="B189" s="45"/>
      <c r="C189" s="53" t="s">
        <v>39</v>
      </c>
      <c r="D189" s="290" t="s">
        <v>4524</v>
      </c>
      <c r="E189" s="17" t="s">
        <v>429</v>
      </c>
      <c r="F189" s="46"/>
      <c r="G189" s="94"/>
      <c r="H189" s="89">
        <f>F189*G189</f>
        <v>0</v>
      </c>
      <c r="I189" s="307" t="s">
        <v>5398</v>
      </c>
    </row>
    <row r="190" spans="1:9" ht="26.4" x14ac:dyDescent="0.25">
      <c r="A190" s="45"/>
      <c r="B190" s="55" t="s">
        <v>896</v>
      </c>
      <c r="C190" s="46"/>
      <c r="D190" s="290" t="s">
        <v>4561</v>
      </c>
      <c r="E190" s="5"/>
      <c r="F190" s="6"/>
      <c r="G190" s="95"/>
      <c r="H190" s="89"/>
      <c r="I190" s="307" t="s">
        <v>5398</v>
      </c>
    </row>
    <row r="191" spans="1:9" x14ac:dyDescent="0.25">
      <c r="A191" s="45"/>
      <c r="B191" s="45"/>
      <c r="C191" s="53" t="s">
        <v>37</v>
      </c>
      <c r="D191" s="290" t="s">
        <v>4524</v>
      </c>
      <c r="E191" s="17" t="s">
        <v>429</v>
      </c>
      <c r="F191" s="46"/>
      <c r="G191" s="94"/>
      <c r="H191" s="89">
        <f>F191*G191</f>
        <v>0</v>
      </c>
      <c r="I191" s="307" t="s">
        <v>5398</v>
      </c>
    </row>
    <row r="192" spans="1:9" x14ac:dyDescent="0.25">
      <c r="A192" s="45"/>
      <c r="B192" s="45"/>
      <c r="C192" s="53" t="s">
        <v>39</v>
      </c>
      <c r="D192" s="290" t="s">
        <v>4524</v>
      </c>
      <c r="E192" s="17" t="s">
        <v>429</v>
      </c>
      <c r="F192" s="46"/>
      <c r="G192" s="94"/>
      <c r="H192" s="89">
        <f>F192*G192</f>
        <v>0</v>
      </c>
      <c r="I192" s="307" t="s">
        <v>5398</v>
      </c>
    </row>
    <row r="193" spans="1:9" ht="39.6" x14ac:dyDescent="0.25">
      <c r="A193" s="55" t="s">
        <v>897</v>
      </c>
      <c r="B193" s="45"/>
      <c r="C193" s="46"/>
      <c r="D193" s="284" t="s">
        <v>898</v>
      </c>
      <c r="E193" s="5"/>
      <c r="F193" s="6"/>
      <c r="G193" s="95"/>
      <c r="H193" s="89"/>
    </row>
    <row r="194" spans="1:9" ht="26.4" x14ac:dyDescent="0.25">
      <c r="A194" s="45"/>
      <c r="B194" s="55" t="s">
        <v>899</v>
      </c>
      <c r="C194" s="46"/>
      <c r="D194" s="290" t="s">
        <v>4562</v>
      </c>
      <c r="E194" s="17" t="s">
        <v>429</v>
      </c>
      <c r="F194" s="46"/>
      <c r="G194" s="94"/>
      <c r="H194" s="89">
        <f>F194*G194</f>
        <v>0</v>
      </c>
      <c r="I194" s="307" t="s">
        <v>5398</v>
      </c>
    </row>
    <row r="195" spans="1:9" ht="26.4" x14ac:dyDescent="0.25">
      <c r="A195" s="45"/>
      <c r="B195" s="55" t="s">
        <v>900</v>
      </c>
      <c r="C195" s="46"/>
      <c r="D195" s="290" t="s">
        <v>4562</v>
      </c>
      <c r="E195" s="17" t="s">
        <v>429</v>
      </c>
      <c r="F195" s="46"/>
      <c r="G195" s="94"/>
      <c r="H195" s="89">
        <f>F195*G195</f>
        <v>0</v>
      </c>
      <c r="I195" s="307" t="s">
        <v>5398</v>
      </c>
    </row>
    <row r="196" spans="1:9" ht="26.4" x14ac:dyDescent="0.25">
      <c r="A196" s="45"/>
      <c r="B196" s="55" t="s">
        <v>901</v>
      </c>
      <c r="C196" s="46"/>
      <c r="D196" s="290" t="s">
        <v>4562</v>
      </c>
      <c r="E196" s="17" t="s">
        <v>429</v>
      </c>
      <c r="F196" s="46"/>
      <c r="G196" s="94"/>
      <c r="H196" s="89">
        <f>F196*G196</f>
        <v>0</v>
      </c>
      <c r="I196" s="307" t="s">
        <v>5398</v>
      </c>
    </row>
    <row r="197" spans="1:9" x14ac:dyDescent="0.25">
      <c r="A197" s="45"/>
      <c r="B197" s="55" t="s">
        <v>902</v>
      </c>
      <c r="C197" s="46"/>
      <c r="D197" s="290" t="s">
        <v>4491</v>
      </c>
      <c r="E197" s="17" t="s">
        <v>429</v>
      </c>
      <c r="F197" s="46"/>
      <c r="G197" s="94"/>
      <c r="H197" s="89">
        <f>F197*G197</f>
        <v>0</v>
      </c>
      <c r="I197" s="307" t="s">
        <v>5398</v>
      </c>
    </row>
    <row r="198" spans="1:9" ht="26.4" x14ac:dyDescent="0.25">
      <c r="A198" s="55" t="s">
        <v>903</v>
      </c>
      <c r="B198" s="45"/>
      <c r="C198" s="46"/>
      <c r="D198" s="159" t="s">
        <v>910</v>
      </c>
      <c r="E198" s="5"/>
      <c r="F198" s="6"/>
      <c r="G198" s="95"/>
      <c r="H198" s="89"/>
    </row>
    <row r="199" spans="1:9" ht="26.4" x14ac:dyDescent="0.25">
      <c r="A199" s="45"/>
      <c r="B199" s="45" t="s">
        <v>904</v>
      </c>
      <c r="C199" s="46"/>
      <c r="D199" s="290" t="s">
        <v>4563</v>
      </c>
      <c r="E199" s="17" t="s">
        <v>429</v>
      </c>
      <c r="F199" s="46"/>
      <c r="G199" s="94"/>
      <c r="H199" s="89">
        <f>F199*G199</f>
        <v>0</v>
      </c>
      <c r="I199" s="307" t="s">
        <v>5398</v>
      </c>
    </row>
    <row r="200" spans="1:9" ht="26.4" x14ac:dyDescent="0.25">
      <c r="A200" s="45"/>
      <c r="B200" s="45" t="s">
        <v>905</v>
      </c>
      <c r="C200" s="46"/>
      <c r="D200" s="290" t="s">
        <v>4564</v>
      </c>
      <c r="E200" s="27" t="s">
        <v>426</v>
      </c>
      <c r="F200" s="46"/>
      <c r="G200" s="94"/>
      <c r="H200" s="89">
        <f>F200*G200</f>
        <v>0</v>
      </c>
      <c r="I200" s="307" t="s">
        <v>5398</v>
      </c>
    </row>
    <row r="201" spans="1:9" x14ac:dyDescent="0.25">
      <c r="A201" s="45"/>
      <c r="B201" s="45" t="s">
        <v>906</v>
      </c>
      <c r="C201" s="46"/>
      <c r="D201" s="290" t="s">
        <v>4565</v>
      </c>
      <c r="E201" s="17" t="s">
        <v>429</v>
      </c>
      <c r="F201" s="46"/>
      <c r="G201" s="94"/>
      <c r="H201" s="89">
        <f>F201*G201</f>
        <v>0</v>
      </c>
      <c r="I201" s="307" t="s">
        <v>5398</v>
      </c>
    </row>
    <row r="202" spans="1:9" ht="15.6" x14ac:dyDescent="0.25">
      <c r="A202" s="45"/>
      <c r="B202" s="45" t="s">
        <v>907</v>
      </c>
      <c r="C202" s="46"/>
      <c r="D202" s="290" t="s">
        <v>4565</v>
      </c>
      <c r="E202" s="27" t="s">
        <v>426</v>
      </c>
      <c r="F202" s="46"/>
      <c r="G202" s="94"/>
      <c r="H202" s="89">
        <f>F202*G202</f>
        <v>0</v>
      </c>
      <c r="I202" s="307" t="s">
        <v>5398</v>
      </c>
    </row>
    <row r="203" spans="1:9" ht="26.4" x14ac:dyDescent="0.25">
      <c r="A203" s="45"/>
      <c r="B203" s="45" t="s">
        <v>908</v>
      </c>
      <c r="C203" s="46"/>
      <c r="D203" s="290" t="s">
        <v>4566</v>
      </c>
      <c r="E203" s="17" t="s">
        <v>429</v>
      </c>
      <c r="F203" s="46"/>
      <c r="G203" s="94"/>
      <c r="H203" s="89">
        <f>F203*G203</f>
        <v>0</v>
      </c>
      <c r="I203" s="307" t="s">
        <v>5398</v>
      </c>
    </row>
    <row r="204" spans="1:9" x14ac:dyDescent="0.25">
      <c r="A204" s="45"/>
      <c r="B204" s="45" t="s">
        <v>909</v>
      </c>
      <c r="C204" s="46"/>
      <c r="D204" s="290" t="s">
        <v>748</v>
      </c>
      <c r="E204" s="5"/>
      <c r="F204" s="6"/>
      <c r="G204" s="95"/>
      <c r="H204" s="89"/>
    </row>
    <row r="205" spans="1:9" x14ac:dyDescent="0.25">
      <c r="A205" s="45"/>
      <c r="B205" s="45"/>
      <c r="C205" s="53" t="s">
        <v>37</v>
      </c>
      <c r="D205" s="290" t="s">
        <v>4503</v>
      </c>
      <c r="E205" s="17" t="s">
        <v>429</v>
      </c>
      <c r="F205" s="46"/>
      <c r="G205" s="94"/>
      <c r="H205" s="89">
        <f>F205*G205</f>
        <v>0</v>
      </c>
      <c r="I205" s="307" t="s">
        <v>5398</v>
      </c>
    </row>
    <row r="206" spans="1:9" x14ac:dyDescent="0.25">
      <c r="A206" s="45"/>
      <c r="B206" s="45"/>
      <c r="C206" s="53" t="s">
        <v>39</v>
      </c>
      <c r="D206" s="290" t="s">
        <v>4503</v>
      </c>
      <c r="E206" s="17" t="s">
        <v>429</v>
      </c>
      <c r="F206" s="6"/>
      <c r="G206" s="94"/>
      <c r="H206" s="89">
        <f>F206*G206</f>
        <v>0</v>
      </c>
      <c r="I206" s="307" t="s">
        <v>5398</v>
      </c>
    </row>
    <row r="207" spans="1:9" x14ac:dyDescent="0.25">
      <c r="A207" s="55" t="s">
        <v>911</v>
      </c>
      <c r="B207" s="45"/>
      <c r="C207" s="46"/>
      <c r="D207" s="159" t="s">
        <v>916</v>
      </c>
      <c r="E207" s="5"/>
      <c r="F207" s="6"/>
      <c r="G207" s="95"/>
      <c r="H207" s="89"/>
    </row>
    <row r="208" spans="1:9" x14ac:dyDescent="0.25">
      <c r="A208" s="45"/>
      <c r="B208" s="55" t="s">
        <v>912</v>
      </c>
      <c r="C208" s="46"/>
      <c r="D208" s="290" t="s">
        <v>4567</v>
      </c>
      <c r="E208" s="17" t="s">
        <v>429</v>
      </c>
      <c r="F208" s="46"/>
      <c r="G208" s="94"/>
      <c r="H208" s="89">
        <f>F208*G208</f>
        <v>0</v>
      </c>
      <c r="I208" s="307" t="s">
        <v>5398</v>
      </c>
    </row>
    <row r="209" spans="1:9" x14ac:dyDescent="0.25">
      <c r="A209" s="45"/>
      <c r="B209" s="55" t="s">
        <v>913</v>
      </c>
      <c r="C209" s="46"/>
      <c r="D209" s="290" t="s">
        <v>4567</v>
      </c>
      <c r="E209" s="17" t="s">
        <v>429</v>
      </c>
      <c r="F209" s="46"/>
      <c r="G209" s="94"/>
      <c r="H209" s="89">
        <f>F209*G209</f>
        <v>0</v>
      </c>
      <c r="I209" s="307" t="s">
        <v>5398</v>
      </c>
    </row>
    <row r="210" spans="1:9" x14ac:dyDescent="0.25">
      <c r="A210" s="45"/>
      <c r="B210" s="55" t="s">
        <v>914</v>
      </c>
      <c r="C210" s="46"/>
      <c r="D210" s="290" t="s">
        <v>4567</v>
      </c>
      <c r="E210" s="17" t="s">
        <v>429</v>
      </c>
      <c r="F210" s="46"/>
      <c r="G210" s="94"/>
      <c r="H210" s="89">
        <f>F210*G210</f>
        <v>0</v>
      </c>
      <c r="I210" s="307" t="s">
        <v>5398</v>
      </c>
    </row>
    <row r="211" spans="1:9" x14ac:dyDescent="0.25">
      <c r="A211" s="45"/>
      <c r="B211" s="55" t="s">
        <v>915</v>
      </c>
      <c r="C211" s="46"/>
      <c r="D211" s="290" t="s">
        <v>4491</v>
      </c>
      <c r="E211" s="17" t="s">
        <v>429</v>
      </c>
      <c r="F211" s="46"/>
      <c r="G211" s="94"/>
      <c r="H211" s="89">
        <f>F211*G211</f>
        <v>0</v>
      </c>
      <c r="I211" s="307" t="s">
        <v>5398</v>
      </c>
    </row>
    <row r="212" spans="1:9" ht="26.4" x14ac:dyDescent="0.25">
      <c r="A212" s="55" t="s">
        <v>917</v>
      </c>
      <c r="B212" s="45"/>
      <c r="C212" s="46"/>
      <c r="D212" s="159" t="s">
        <v>918</v>
      </c>
      <c r="E212" s="5"/>
      <c r="F212" s="6"/>
      <c r="G212" s="95"/>
      <c r="H212" s="89"/>
    </row>
    <row r="213" spans="1:9" x14ac:dyDescent="0.25">
      <c r="A213" s="45"/>
      <c r="B213" s="45" t="s">
        <v>919</v>
      </c>
      <c r="C213" s="46"/>
      <c r="D213" s="160" t="s">
        <v>921</v>
      </c>
      <c r="E213" s="5"/>
      <c r="F213" s="6"/>
      <c r="G213" s="95"/>
      <c r="H213" s="89"/>
    </row>
    <row r="214" spans="1:9" ht="26.4" x14ac:dyDescent="0.25">
      <c r="A214" s="45"/>
      <c r="B214" s="45"/>
      <c r="C214" s="53" t="s">
        <v>37</v>
      </c>
      <c r="D214" s="290" t="s">
        <v>4540</v>
      </c>
      <c r="E214" s="17" t="s">
        <v>23</v>
      </c>
      <c r="F214" s="46"/>
      <c r="G214" s="94"/>
      <c r="H214" s="89">
        <f>F214*G214</f>
        <v>0</v>
      </c>
      <c r="I214" s="307" t="s">
        <v>5398</v>
      </c>
    </row>
    <row r="215" spans="1:9" ht="26.4" x14ac:dyDescent="0.25">
      <c r="A215" s="45"/>
      <c r="B215" s="45"/>
      <c r="C215" s="53" t="s">
        <v>39</v>
      </c>
      <c r="D215" s="290" t="s">
        <v>4540</v>
      </c>
      <c r="E215" s="17" t="s">
        <v>429</v>
      </c>
      <c r="F215" s="46"/>
      <c r="G215" s="94"/>
      <c r="H215" s="89">
        <f>F215*G215</f>
        <v>0</v>
      </c>
      <c r="I215" s="307" t="s">
        <v>5398</v>
      </c>
    </row>
    <row r="216" spans="1:9" ht="26.4" x14ac:dyDescent="0.25">
      <c r="A216" s="45"/>
      <c r="B216" s="55" t="s">
        <v>920</v>
      </c>
      <c r="C216" s="46"/>
      <c r="D216" s="290" t="s">
        <v>922</v>
      </c>
      <c r="E216" s="5"/>
      <c r="F216" s="6"/>
      <c r="G216" s="95"/>
      <c r="H216" s="89"/>
    </row>
    <row r="217" spans="1:9" ht="26.4" x14ac:dyDescent="0.25">
      <c r="A217" s="45"/>
      <c r="B217" s="45"/>
      <c r="C217" s="53" t="s">
        <v>37</v>
      </c>
      <c r="D217" s="290" t="s">
        <v>4568</v>
      </c>
      <c r="E217" s="17" t="s">
        <v>429</v>
      </c>
      <c r="F217" s="46"/>
      <c r="G217" s="94"/>
      <c r="H217" s="89">
        <f>F217*G217</f>
        <v>0</v>
      </c>
      <c r="I217" s="307" t="s">
        <v>5398</v>
      </c>
    </row>
    <row r="218" spans="1:9" ht="26.4" x14ac:dyDescent="0.25">
      <c r="A218" s="45"/>
      <c r="B218" s="45"/>
      <c r="C218" s="53" t="s">
        <v>39</v>
      </c>
      <c r="D218" s="290" t="s">
        <v>4568</v>
      </c>
      <c r="E218" s="17" t="s">
        <v>429</v>
      </c>
      <c r="F218" s="46"/>
      <c r="G218" s="94"/>
      <c r="H218" s="89">
        <f>F218*G218</f>
        <v>0</v>
      </c>
      <c r="I218" s="307" t="s">
        <v>5398</v>
      </c>
    </row>
    <row r="219" spans="1:9" x14ac:dyDescent="0.25">
      <c r="A219" s="55" t="s">
        <v>2270</v>
      </c>
      <c r="B219" s="45"/>
      <c r="C219" s="46"/>
      <c r="D219" s="291" t="s">
        <v>923</v>
      </c>
      <c r="E219" s="5"/>
      <c r="F219" s="6"/>
      <c r="G219" s="95"/>
      <c r="H219" s="89"/>
    </row>
    <row r="220" spans="1:9" x14ac:dyDescent="0.25">
      <c r="A220" s="45"/>
      <c r="B220" s="55" t="s">
        <v>924</v>
      </c>
      <c r="C220" s="46"/>
      <c r="D220" s="290" t="s">
        <v>4569</v>
      </c>
      <c r="E220" s="17" t="s">
        <v>136</v>
      </c>
      <c r="F220" s="46"/>
      <c r="G220" s="94"/>
      <c r="H220" s="89">
        <f>F220*G220</f>
        <v>0</v>
      </c>
      <c r="I220" s="307" t="s">
        <v>5398</v>
      </c>
    </row>
    <row r="221" spans="1:9" x14ac:dyDescent="0.25">
      <c r="A221" s="45"/>
      <c r="B221" s="55" t="s">
        <v>925</v>
      </c>
      <c r="C221" s="46"/>
      <c r="D221" s="290" t="s">
        <v>4569</v>
      </c>
      <c r="E221" s="17" t="s">
        <v>136</v>
      </c>
      <c r="F221" s="46"/>
      <c r="G221" s="94"/>
      <c r="H221" s="89">
        <f>F221*G221</f>
        <v>0</v>
      </c>
      <c r="I221" s="307" t="s">
        <v>5398</v>
      </c>
    </row>
    <row r="222" spans="1:9" x14ac:dyDescent="0.25">
      <c r="A222" s="45"/>
      <c r="B222" s="55" t="s">
        <v>926</v>
      </c>
      <c r="C222" s="46"/>
      <c r="D222" s="290" t="s">
        <v>4491</v>
      </c>
      <c r="E222" s="17" t="s">
        <v>136</v>
      </c>
      <c r="F222" s="46"/>
      <c r="G222" s="94"/>
      <c r="H222" s="89">
        <f>F222*G222</f>
        <v>0</v>
      </c>
      <c r="I222" s="307" t="s">
        <v>5398</v>
      </c>
    </row>
    <row r="223" spans="1:9" x14ac:dyDescent="0.25">
      <c r="A223" s="45"/>
      <c r="B223" s="45"/>
      <c r="C223" s="46"/>
      <c r="D223" s="45"/>
      <c r="E223" s="5"/>
      <c r="F223" s="6"/>
      <c r="G223" s="6"/>
      <c r="H223" s="54"/>
      <c r="I223" s="323" t="s">
        <v>5421</v>
      </c>
    </row>
    <row r="224" spans="1:9" x14ac:dyDescent="0.25">
      <c r="A224" s="45"/>
      <c r="B224" s="45"/>
      <c r="C224" s="46"/>
      <c r="D224" s="45"/>
      <c r="E224" s="5"/>
      <c r="F224" s="5"/>
      <c r="G224" s="5"/>
      <c r="H224" s="54"/>
    </row>
    <row r="225" spans="1:8" x14ac:dyDescent="0.25">
      <c r="A225" s="45"/>
      <c r="B225" s="45"/>
      <c r="C225" s="46"/>
      <c r="D225" s="45"/>
      <c r="E225" s="5"/>
      <c r="F225" s="5"/>
      <c r="G225" s="5"/>
      <c r="H225" s="54"/>
    </row>
    <row r="226" spans="1:8" x14ac:dyDescent="0.25">
      <c r="A226" s="77" t="s">
        <v>34</v>
      </c>
      <c r="B226" s="77"/>
      <c r="C226" s="77"/>
      <c r="D226" s="77"/>
      <c r="E226" s="179"/>
      <c r="F226" s="2"/>
      <c r="G226" s="2"/>
      <c r="H226" s="113">
        <f>SUM(H5:H225)</f>
        <v>0</v>
      </c>
    </row>
    <row r="1048573" spans="5:5" x14ac:dyDescent="0.25">
      <c r="E104857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7BE5-047E-4193-B65E-D0020FCF5F1A}">
  <dimension ref="A1:I10483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928</v>
      </c>
      <c r="B1" s="337" t="s">
        <v>928</v>
      </c>
      <c r="C1" s="40"/>
      <c r="D1" s="40"/>
      <c r="E1" s="774" t="s">
        <v>929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ht="26.4" x14ac:dyDescent="0.25">
      <c r="A5" s="48" t="s">
        <v>930</v>
      </c>
      <c r="B5" s="44"/>
      <c r="C5" s="46"/>
      <c r="D5" s="157" t="s">
        <v>931</v>
      </c>
      <c r="E5" s="6"/>
      <c r="F5" s="6"/>
      <c r="G5" s="5"/>
      <c r="H5" s="92"/>
    </row>
    <row r="6" spans="1:9" ht="15.6" x14ac:dyDescent="0.25">
      <c r="A6" s="44"/>
      <c r="B6" s="48" t="s">
        <v>932</v>
      </c>
      <c r="C6" s="46"/>
      <c r="D6" s="64" t="s">
        <v>731</v>
      </c>
      <c r="E6" s="27" t="s">
        <v>426</v>
      </c>
      <c r="F6" s="46"/>
      <c r="G6" s="94"/>
      <c r="H6" s="89">
        <f>F6*G6</f>
        <v>0</v>
      </c>
    </row>
    <row r="7" spans="1:9" ht="15.6" x14ac:dyDescent="0.25">
      <c r="A7" s="44"/>
      <c r="B7" s="48" t="s">
        <v>933</v>
      </c>
      <c r="C7" s="53"/>
      <c r="D7" s="101" t="s">
        <v>732</v>
      </c>
      <c r="E7" s="27" t="s">
        <v>426</v>
      </c>
      <c r="F7" s="46"/>
      <c r="G7" s="94"/>
      <c r="H7" s="89">
        <f>F7*G7</f>
        <v>0</v>
      </c>
    </row>
    <row r="8" spans="1:9" ht="15.6" x14ac:dyDescent="0.25">
      <c r="A8" s="44"/>
      <c r="B8" s="48" t="s">
        <v>934</v>
      </c>
      <c r="C8" s="53"/>
      <c r="D8" s="101" t="s">
        <v>733</v>
      </c>
      <c r="E8" s="27" t="s">
        <v>426</v>
      </c>
      <c r="F8" s="46"/>
      <c r="G8" s="94"/>
      <c r="H8" s="89">
        <f>F8*G8</f>
        <v>0</v>
      </c>
    </row>
    <row r="9" spans="1:9" ht="26.4" x14ac:dyDescent="0.25">
      <c r="A9" s="44"/>
      <c r="B9" s="48" t="s">
        <v>935</v>
      </c>
      <c r="C9" s="53"/>
      <c r="D9" s="101" t="s">
        <v>734</v>
      </c>
      <c r="E9" s="27" t="s">
        <v>426</v>
      </c>
      <c r="F9" s="46"/>
      <c r="G9" s="94"/>
      <c r="H9" s="89">
        <f>F9*G9</f>
        <v>0</v>
      </c>
    </row>
    <row r="10" spans="1:9" x14ac:dyDescent="0.25">
      <c r="A10" s="48"/>
      <c r="B10" s="48" t="s">
        <v>936</v>
      </c>
      <c r="C10" s="53"/>
      <c r="D10" s="101" t="s">
        <v>735</v>
      </c>
      <c r="E10" s="11"/>
      <c r="F10" s="6"/>
      <c r="G10" s="6"/>
      <c r="H10" s="92"/>
    </row>
    <row r="11" spans="1:9" ht="15.6" x14ac:dyDescent="0.25">
      <c r="A11" s="44"/>
      <c r="B11" s="48"/>
      <c r="C11" s="53" t="s">
        <v>37</v>
      </c>
      <c r="D11" s="278" t="s">
        <v>4570</v>
      </c>
      <c r="E11" s="27" t="s">
        <v>426</v>
      </c>
      <c r="F11" s="46"/>
      <c r="G11" s="94"/>
      <c r="H11" s="89">
        <f>F11*G11</f>
        <v>0</v>
      </c>
      <c r="I11" s="307" t="s">
        <v>5398</v>
      </c>
    </row>
    <row r="12" spans="1:9" ht="15.6" x14ac:dyDescent="0.25">
      <c r="A12" s="44"/>
      <c r="B12" s="48"/>
      <c r="C12" s="53" t="s">
        <v>39</v>
      </c>
      <c r="D12" s="278" t="s">
        <v>4571</v>
      </c>
      <c r="E12" s="27" t="s">
        <v>426</v>
      </c>
      <c r="F12" s="46"/>
      <c r="G12" s="94"/>
      <c r="H12" s="89">
        <f>F12*G12</f>
        <v>0</v>
      </c>
      <c r="I12" s="307" t="s">
        <v>5398</v>
      </c>
    </row>
    <row r="13" spans="1:9" ht="26.4" x14ac:dyDescent="0.25">
      <c r="A13" s="48" t="s">
        <v>937</v>
      </c>
      <c r="B13" s="48"/>
      <c r="C13" s="53"/>
      <c r="D13" s="164" t="s">
        <v>938</v>
      </c>
      <c r="E13" s="27"/>
      <c r="F13" s="6"/>
      <c r="G13" s="6"/>
      <c r="H13" s="92"/>
    </row>
    <row r="14" spans="1:9" ht="15.6" x14ac:dyDescent="0.25">
      <c r="A14" s="44"/>
      <c r="B14" s="48" t="s">
        <v>939</v>
      </c>
      <c r="C14" s="53"/>
      <c r="D14" s="165" t="s">
        <v>941</v>
      </c>
      <c r="E14" s="27" t="s">
        <v>426</v>
      </c>
      <c r="F14" s="46"/>
      <c r="G14" s="94"/>
      <c r="H14" s="89">
        <f>F14*G14</f>
        <v>0</v>
      </c>
    </row>
    <row r="15" spans="1:9" ht="26.4" x14ac:dyDescent="0.25">
      <c r="A15" s="44"/>
      <c r="B15" s="48" t="s">
        <v>940</v>
      </c>
      <c r="C15" s="53"/>
      <c r="D15" s="166" t="s">
        <v>942</v>
      </c>
      <c r="E15" s="27" t="s">
        <v>426</v>
      </c>
      <c r="F15" s="46"/>
      <c r="G15" s="94"/>
      <c r="H15" s="89">
        <f>F15*G15</f>
        <v>0</v>
      </c>
    </row>
    <row r="16" spans="1:9" ht="26.4" x14ac:dyDescent="0.25">
      <c r="A16" s="48" t="s">
        <v>943</v>
      </c>
      <c r="B16" s="48"/>
      <c r="C16" s="53"/>
      <c r="D16" s="164" t="s">
        <v>944</v>
      </c>
      <c r="E16" s="11"/>
      <c r="F16" s="6"/>
      <c r="G16" s="6"/>
      <c r="H16" s="92"/>
    </row>
    <row r="17" spans="1:9" x14ac:dyDescent="0.25">
      <c r="A17" s="44"/>
      <c r="B17" s="48" t="s">
        <v>945</v>
      </c>
      <c r="C17" s="53"/>
      <c r="D17" s="292" t="s">
        <v>4572</v>
      </c>
      <c r="E17" s="17" t="s">
        <v>136</v>
      </c>
      <c r="F17" s="46"/>
      <c r="G17" s="94"/>
      <c r="H17" s="89">
        <f>F17*G17</f>
        <v>0</v>
      </c>
      <c r="I17" s="307" t="s">
        <v>5398</v>
      </c>
    </row>
    <row r="18" spans="1:9" ht="26.4" x14ac:dyDescent="0.25">
      <c r="A18" s="48"/>
      <c r="B18" s="48" t="s">
        <v>946</v>
      </c>
      <c r="C18" s="53"/>
      <c r="D18" s="293" t="s">
        <v>4573</v>
      </c>
      <c r="E18" s="17" t="s">
        <v>136</v>
      </c>
      <c r="F18" s="46"/>
      <c r="G18" s="94"/>
      <c r="H18" s="89">
        <f>F18*G18</f>
        <v>0</v>
      </c>
      <c r="I18" s="307" t="s">
        <v>5398</v>
      </c>
    </row>
    <row r="19" spans="1:9" x14ac:dyDescent="0.25">
      <c r="A19" s="48"/>
      <c r="B19" s="48" t="s">
        <v>947</v>
      </c>
      <c r="C19" s="53"/>
      <c r="D19" s="293" t="s">
        <v>4574</v>
      </c>
      <c r="E19" s="17" t="s">
        <v>429</v>
      </c>
      <c r="F19" s="46"/>
      <c r="G19" s="94"/>
      <c r="H19" s="89">
        <f>F19*G19</f>
        <v>0</v>
      </c>
      <c r="I19" s="307" t="s">
        <v>5398</v>
      </c>
    </row>
    <row r="20" spans="1:9" x14ac:dyDescent="0.25">
      <c r="A20" s="48"/>
      <c r="B20" s="48" t="s">
        <v>948</v>
      </c>
      <c r="C20" s="53"/>
      <c r="D20" s="293" t="s">
        <v>748</v>
      </c>
      <c r="E20" s="11"/>
      <c r="F20" s="6"/>
      <c r="G20" s="6"/>
      <c r="H20" s="92"/>
    </row>
    <row r="21" spans="1:9" x14ac:dyDescent="0.25">
      <c r="A21" s="48"/>
      <c r="B21" s="48"/>
      <c r="C21" s="53" t="s">
        <v>37</v>
      </c>
      <c r="D21" s="293" t="s">
        <v>4503</v>
      </c>
      <c r="E21" s="17" t="s">
        <v>136</v>
      </c>
      <c r="F21" s="46"/>
      <c r="G21" s="94"/>
      <c r="H21" s="89">
        <f>F21*G21</f>
        <v>0</v>
      </c>
      <c r="I21" s="307" t="s">
        <v>5398</v>
      </c>
    </row>
    <row r="22" spans="1:9" x14ac:dyDescent="0.25">
      <c r="A22" s="44"/>
      <c r="B22" s="48"/>
      <c r="C22" s="53" t="s">
        <v>39</v>
      </c>
      <c r="D22" s="293" t="s">
        <v>4503</v>
      </c>
      <c r="E22" s="17" t="s">
        <v>429</v>
      </c>
      <c r="F22" s="46"/>
      <c r="G22" s="94"/>
      <c r="H22" s="89">
        <f>F22*G22</f>
        <v>0</v>
      </c>
      <c r="I22" s="307" t="s">
        <v>5398</v>
      </c>
    </row>
    <row r="23" spans="1:9" x14ac:dyDescent="0.25">
      <c r="A23" s="48"/>
      <c r="B23" s="48"/>
      <c r="C23" s="53"/>
      <c r="D23" s="160"/>
      <c r="E23" s="27"/>
      <c r="F23" s="6"/>
      <c r="G23" s="5"/>
      <c r="H23" s="54"/>
    </row>
    <row r="24" spans="1:9" x14ac:dyDescent="0.25">
      <c r="A24" s="48"/>
      <c r="B24" s="48"/>
      <c r="C24" s="53"/>
      <c r="D24" s="160"/>
      <c r="E24" s="27"/>
      <c r="F24" s="6"/>
      <c r="G24" s="5"/>
      <c r="H24" s="54"/>
      <c r="I24" s="323" t="s">
        <v>5421</v>
      </c>
    </row>
    <row r="25" spans="1:9" x14ac:dyDescent="0.25">
      <c r="A25" s="45"/>
      <c r="B25" s="45"/>
      <c r="C25" s="46"/>
      <c r="D25" s="45"/>
      <c r="E25" s="5"/>
      <c r="F25" s="5"/>
      <c r="G25" s="5"/>
      <c r="H25" s="54"/>
    </row>
    <row r="26" spans="1:9" x14ac:dyDescent="0.25">
      <c r="A26" s="77" t="s">
        <v>34</v>
      </c>
      <c r="B26" s="77"/>
      <c r="C26" s="77"/>
      <c r="D26" s="77"/>
      <c r="E26" s="179"/>
      <c r="F26" s="2"/>
      <c r="G26" s="2"/>
      <c r="H26" s="113">
        <f>SUM(H5:H25)</f>
        <v>0</v>
      </c>
    </row>
    <row r="1048373" spans="5:5" x14ac:dyDescent="0.25">
      <c r="E104837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B939F-3529-4D12-96CE-B058730B94B9}">
  <dimension ref="A1:H1048372"/>
  <sheetViews>
    <sheetView workbookViewId="0"/>
  </sheetViews>
  <sheetFormatPr defaultRowHeight="13.2" x14ac:dyDescent="0.25"/>
  <cols>
    <col min="1" max="1" width="9.33203125" style="41" customWidth="1"/>
    <col min="2" max="2" width="9" style="41" bestFit="1" customWidth="1"/>
    <col min="3" max="3" width="3.109375" style="517" bestFit="1" customWidth="1"/>
    <col min="4" max="4" width="40.6640625" style="41" customWidth="1"/>
    <col min="5" max="5" width="18.44140625" style="41" bestFit="1" customWidth="1"/>
    <col min="6" max="8" width="19.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949</v>
      </c>
      <c r="B1" s="40"/>
      <c r="C1" s="503"/>
      <c r="D1" s="40"/>
      <c r="E1" s="774" t="s">
        <v>8</v>
      </c>
      <c r="F1" s="774"/>
      <c r="G1" s="774"/>
      <c r="H1" s="774"/>
    </row>
    <row r="2" spans="1:8" x14ac:dyDescent="0.25">
      <c r="A2" s="42" t="s">
        <v>0</v>
      </c>
      <c r="B2" s="42"/>
      <c r="C2" s="537"/>
      <c r="D2" s="43" t="s">
        <v>1</v>
      </c>
      <c r="E2" s="43" t="s">
        <v>2</v>
      </c>
      <c r="F2" s="43" t="s">
        <v>3</v>
      </c>
      <c r="G2" s="43" t="s">
        <v>4</v>
      </c>
      <c r="H2" s="43" t="s">
        <v>5</v>
      </c>
    </row>
    <row r="3" spans="1:8" x14ac:dyDescent="0.25">
      <c r="A3" s="44"/>
      <c r="B3" s="44"/>
      <c r="C3" s="538"/>
      <c r="D3" s="45"/>
      <c r="E3" s="46"/>
      <c r="F3" s="46"/>
      <c r="G3" s="45"/>
      <c r="H3" s="45"/>
    </row>
    <row r="4" spans="1:8" x14ac:dyDescent="0.25">
      <c r="A4" s="47"/>
      <c r="B4" s="47"/>
      <c r="C4" s="539"/>
      <c r="D4" s="45"/>
      <c r="E4" s="46"/>
      <c r="F4" s="46"/>
      <c r="G4" s="45"/>
      <c r="H4" s="45"/>
    </row>
    <row r="5" spans="1:8" x14ac:dyDescent="0.25">
      <c r="A5" s="48" t="s">
        <v>950</v>
      </c>
      <c r="B5" s="48"/>
      <c r="C5" s="540"/>
      <c r="D5" s="159" t="s">
        <v>9</v>
      </c>
      <c r="E5" s="11"/>
      <c r="F5" s="11"/>
      <c r="G5" s="11"/>
      <c r="H5" s="171"/>
    </row>
    <row r="6" spans="1:8" ht="39.6" x14ac:dyDescent="0.25">
      <c r="A6" s="48"/>
      <c r="B6" s="48" t="s">
        <v>951</v>
      </c>
      <c r="C6" s="540"/>
      <c r="D6" s="60" t="s">
        <v>956</v>
      </c>
      <c r="E6" s="27"/>
      <c r="F6" s="11"/>
      <c r="G6" s="11"/>
      <c r="H6" s="171"/>
    </row>
    <row r="7" spans="1:8" ht="15.6" x14ac:dyDescent="0.25">
      <c r="A7" s="48"/>
      <c r="B7" s="48"/>
      <c r="C7" s="540" t="s">
        <v>37</v>
      </c>
      <c r="D7" s="60" t="s">
        <v>4265</v>
      </c>
      <c r="E7" s="27" t="s">
        <v>426</v>
      </c>
      <c r="F7" s="53"/>
      <c r="G7" s="169"/>
      <c r="H7" s="89">
        <f t="shared" ref="H7:H13" si="0">F7*G7</f>
        <v>0</v>
      </c>
    </row>
    <row r="8" spans="1:8" ht="15.6" x14ac:dyDescent="0.25">
      <c r="A8" s="48"/>
      <c r="B8" s="48"/>
      <c r="C8" s="540" t="s">
        <v>39</v>
      </c>
      <c r="D8" s="60" t="s">
        <v>4260</v>
      </c>
      <c r="E8" s="27" t="s">
        <v>426</v>
      </c>
      <c r="F8" s="53"/>
      <c r="G8" s="169"/>
      <c r="H8" s="89">
        <f t="shared" si="0"/>
        <v>0</v>
      </c>
    </row>
    <row r="9" spans="1:8" ht="15.6" hidden="1" x14ac:dyDescent="0.25">
      <c r="A9" s="48"/>
      <c r="B9" s="48"/>
      <c r="C9" s="540" t="s">
        <v>59</v>
      </c>
      <c r="D9" s="60" t="s">
        <v>4272</v>
      </c>
      <c r="E9" s="27" t="s">
        <v>426</v>
      </c>
      <c r="F9" s="53"/>
      <c r="G9" s="169"/>
      <c r="H9" s="89">
        <f t="shared" si="0"/>
        <v>0</v>
      </c>
    </row>
    <row r="10" spans="1:8" ht="26.4" x14ac:dyDescent="0.25">
      <c r="A10" s="48"/>
      <c r="B10" s="48" t="s">
        <v>952</v>
      </c>
      <c r="C10" s="540"/>
      <c r="D10" s="60" t="s">
        <v>957</v>
      </c>
      <c r="E10" s="27" t="s">
        <v>426</v>
      </c>
      <c r="F10" s="53"/>
      <c r="G10" s="169"/>
      <c r="H10" s="89">
        <f t="shared" si="0"/>
        <v>0</v>
      </c>
    </row>
    <row r="11" spans="1:8" ht="39.6" hidden="1" x14ac:dyDescent="0.25">
      <c r="A11" s="48"/>
      <c r="B11" s="48" t="s">
        <v>953</v>
      </c>
      <c r="C11" s="540"/>
      <c r="D11" s="60" t="s">
        <v>958</v>
      </c>
      <c r="E11" s="27" t="s">
        <v>426</v>
      </c>
      <c r="F11" s="53"/>
      <c r="G11" s="169"/>
      <c r="H11" s="89">
        <f t="shared" si="0"/>
        <v>0</v>
      </c>
    </row>
    <row r="12" spans="1:8" ht="39.6" hidden="1" x14ac:dyDescent="0.25">
      <c r="A12" s="48"/>
      <c r="B12" s="48" t="s">
        <v>954</v>
      </c>
      <c r="C12" s="540"/>
      <c r="D12" s="60" t="s">
        <v>4262</v>
      </c>
      <c r="E12" s="27" t="s">
        <v>426</v>
      </c>
      <c r="F12" s="53"/>
      <c r="G12" s="169"/>
      <c r="H12" s="89">
        <f t="shared" si="0"/>
        <v>0</v>
      </c>
    </row>
    <row r="13" spans="1:8" ht="39.6" hidden="1" x14ac:dyDescent="0.25">
      <c r="A13" s="48"/>
      <c r="B13" s="48" t="s">
        <v>955</v>
      </c>
      <c r="C13" s="540"/>
      <c r="D13" s="60" t="s">
        <v>4263</v>
      </c>
      <c r="E13" s="27" t="s">
        <v>426</v>
      </c>
      <c r="F13" s="53"/>
      <c r="G13" s="169"/>
      <c r="H13" s="89">
        <f t="shared" si="0"/>
        <v>0</v>
      </c>
    </row>
    <row r="14" spans="1:8" ht="39.6" x14ac:dyDescent="0.25">
      <c r="A14" s="48" t="s">
        <v>959</v>
      </c>
      <c r="B14" s="48"/>
      <c r="C14" s="540"/>
      <c r="D14" s="157" t="s">
        <v>960</v>
      </c>
      <c r="E14" s="27"/>
      <c r="F14" s="11"/>
      <c r="G14" s="114"/>
      <c r="H14" s="172"/>
    </row>
    <row r="15" spans="1:8" ht="15.6" x14ac:dyDescent="0.25">
      <c r="A15" s="48"/>
      <c r="B15" s="48" t="s">
        <v>961</v>
      </c>
      <c r="C15" s="540"/>
      <c r="D15" s="60" t="s">
        <v>963</v>
      </c>
      <c r="E15" s="27" t="s">
        <v>426</v>
      </c>
      <c r="F15" s="53"/>
      <c r="G15" s="169"/>
      <c r="H15" s="89">
        <f>F15*G15</f>
        <v>0</v>
      </c>
    </row>
    <row r="16" spans="1:8" ht="15.6" hidden="1" x14ac:dyDescent="0.25">
      <c r="A16" s="48"/>
      <c r="B16" s="48" t="s">
        <v>962</v>
      </c>
      <c r="C16" s="540"/>
      <c r="D16" s="60" t="s">
        <v>964</v>
      </c>
      <c r="E16" s="27" t="s">
        <v>426</v>
      </c>
      <c r="F16" s="53"/>
      <c r="G16" s="169"/>
      <c r="H16" s="89">
        <f>F16*G16</f>
        <v>0</v>
      </c>
    </row>
    <row r="17" spans="1:8" ht="39.6" x14ac:dyDescent="0.25">
      <c r="A17" s="48" t="s">
        <v>965</v>
      </c>
      <c r="B17" s="48"/>
      <c r="C17" s="540"/>
      <c r="D17" s="157" t="s">
        <v>966</v>
      </c>
      <c r="E17" s="27"/>
      <c r="F17" s="11"/>
      <c r="G17" s="114"/>
      <c r="H17" s="172"/>
    </row>
    <row r="18" spans="1:8" x14ac:dyDescent="0.25">
      <c r="A18" s="48"/>
      <c r="B18" s="48" t="s">
        <v>968</v>
      </c>
      <c r="C18" s="540"/>
      <c r="D18" s="60" t="s">
        <v>4264</v>
      </c>
      <c r="E18" s="27"/>
      <c r="F18" s="11"/>
      <c r="G18" s="114"/>
      <c r="H18" s="172"/>
    </row>
    <row r="19" spans="1:8" ht="15.6" hidden="1" x14ac:dyDescent="0.25">
      <c r="A19" s="48"/>
      <c r="B19" s="48"/>
      <c r="C19" s="540" t="s">
        <v>37</v>
      </c>
      <c r="D19" s="60" t="s">
        <v>68</v>
      </c>
      <c r="E19" s="27" t="s">
        <v>426</v>
      </c>
      <c r="F19" s="53"/>
      <c r="G19" s="169"/>
      <c r="H19" s="89">
        <f>F19*G19</f>
        <v>0</v>
      </c>
    </row>
    <row r="20" spans="1:8" x14ac:dyDescent="0.25">
      <c r="A20" s="48"/>
      <c r="B20" s="48"/>
      <c r="C20" s="540" t="s">
        <v>39</v>
      </c>
      <c r="D20" s="60" t="s">
        <v>69</v>
      </c>
      <c r="E20" s="27"/>
      <c r="F20" s="53"/>
      <c r="G20" s="169"/>
      <c r="H20" s="89"/>
    </row>
    <row r="21" spans="1:8" ht="26.4" x14ac:dyDescent="0.25">
      <c r="A21" s="48"/>
      <c r="B21" s="48"/>
      <c r="C21" s="540" t="s">
        <v>36</v>
      </c>
      <c r="D21" s="60" t="s">
        <v>6502</v>
      </c>
      <c r="E21" s="27" t="s">
        <v>426</v>
      </c>
      <c r="F21" s="53"/>
      <c r="G21" s="169"/>
      <c r="H21" s="89">
        <f t="shared" ref="H21:H23" si="1">F21*G21</f>
        <v>0</v>
      </c>
    </row>
    <row r="22" spans="1:8" ht="26.4" x14ac:dyDescent="0.25">
      <c r="A22" s="48"/>
      <c r="B22" s="48"/>
      <c r="C22" s="540" t="s">
        <v>35</v>
      </c>
      <c r="D22" s="60" t="s">
        <v>6503</v>
      </c>
      <c r="E22" s="27" t="s">
        <v>426</v>
      </c>
      <c r="F22" s="53"/>
      <c r="G22" s="169"/>
      <c r="H22" s="89">
        <f t="shared" si="1"/>
        <v>0</v>
      </c>
    </row>
    <row r="23" spans="1:8" ht="26.4" x14ac:dyDescent="0.25">
      <c r="A23" s="48"/>
      <c r="B23" s="48"/>
      <c r="C23" s="540" t="s">
        <v>49</v>
      </c>
      <c r="D23" s="60" t="s">
        <v>6504</v>
      </c>
      <c r="E23" s="27" t="s">
        <v>426</v>
      </c>
      <c r="F23" s="53"/>
      <c r="G23" s="169"/>
      <c r="H23" s="89">
        <f t="shared" si="1"/>
        <v>0</v>
      </c>
    </row>
    <row r="24" spans="1:8" ht="15.6" hidden="1" x14ac:dyDescent="0.25">
      <c r="A24" s="48"/>
      <c r="B24" s="48"/>
      <c r="C24" s="540" t="s">
        <v>59</v>
      </c>
      <c r="D24" s="60" t="s">
        <v>970</v>
      </c>
      <c r="E24" s="27" t="s">
        <v>426</v>
      </c>
      <c r="F24" s="53"/>
      <c r="G24" s="169"/>
      <c r="H24" s="89">
        <f>F24*G24</f>
        <v>0</v>
      </c>
    </row>
    <row r="25" spans="1:8" ht="26.4" x14ac:dyDescent="0.25">
      <c r="A25" s="48"/>
      <c r="B25" s="48" t="s">
        <v>967</v>
      </c>
      <c r="C25" s="540"/>
      <c r="D25" s="60" t="s">
        <v>972</v>
      </c>
      <c r="E25" s="27"/>
      <c r="F25" s="11"/>
      <c r="G25" s="114"/>
      <c r="H25" s="172"/>
    </row>
    <row r="26" spans="1:8" ht="15.6" hidden="1" x14ac:dyDescent="0.25">
      <c r="A26" s="48"/>
      <c r="B26" s="48"/>
      <c r="C26" s="540" t="s">
        <v>37</v>
      </c>
      <c r="D26" s="60" t="s">
        <v>68</v>
      </c>
      <c r="E26" s="27" t="s">
        <v>426</v>
      </c>
      <c r="F26" s="53"/>
      <c r="G26" s="169"/>
      <c r="H26" s="89">
        <f>F26*G26</f>
        <v>0</v>
      </c>
    </row>
    <row r="27" spans="1:8" x14ac:dyDescent="0.25">
      <c r="A27" s="48"/>
      <c r="B27" s="48"/>
      <c r="C27" s="540" t="s">
        <v>39</v>
      </c>
      <c r="D27" s="60" t="s">
        <v>69</v>
      </c>
      <c r="E27" s="27"/>
      <c r="F27" s="53"/>
      <c r="G27" s="169"/>
      <c r="H27" s="89"/>
    </row>
    <row r="28" spans="1:8" ht="26.4" x14ac:dyDescent="0.25">
      <c r="A28" s="48"/>
      <c r="B28" s="48"/>
      <c r="C28" s="540" t="s">
        <v>2523</v>
      </c>
      <c r="D28" s="60" t="s">
        <v>6505</v>
      </c>
      <c r="E28" s="27" t="s">
        <v>426</v>
      </c>
      <c r="F28" s="53"/>
      <c r="G28" s="169"/>
      <c r="H28" s="89">
        <f>F28*G28</f>
        <v>0</v>
      </c>
    </row>
    <row r="29" spans="1:8" ht="15.6" hidden="1" x14ac:dyDescent="0.25">
      <c r="A29" s="48"/>
      <c r="B29" s="48"/>
      <c r="C29" s="540" t="s">
        <v>59</v>
      </c>
      <c r="D29" s="60" t="s">
        <v>970</v>
      </c>
      <c r="E29" s="27" t="s">
        <v>426</v>
      </c>
      <c r="F29" s="53"/>
      <c r="G29" s="169"/>
      <c r="H29" s="89">
        <f>F29*G29</f>
        <v>0</v>
      </c>
    </row>
    <row r="30" spans="1:8" hidden="1" x14ac:dyDescent="0.25">
      <c r="A30" s="48"/>
      <c r="B30" s="48" t="s">
        <v>969</v>
      </c>
      <c r="C30" s="540"/>
      <c r="D30" s="60" t="s">
        <v>971</v>
      </c>
      <c r="E30" s="27"/>
      <c r="F30" s="11"/>
      <c r="G30" s="114"/>
      <c r="H30" s="172"/>
    </row>
    <row r="31" spans="1:8" ht="15.6" hidden="1" x14ac:dyDescent="0.25">
      <c r="A31" s="48"/>
      <c r="B31" s="48"/>
      <c r="C31" s="540" t="s">
        <v>37</v>
      </c>
      <c r="D31" s="60" t="s">
        <v>68</v>
      </c>
      <c r="E31" s="27" t="s">
        <v>426</v>
      </c>
      <c r="F31" s="53"/>
      <c r="G31" s="169"/>
      <c r="H31" s="89">
        <f>F31*G31</f>
        <v>0</v>
      </c>
    </row>
    <row r="32" spans="1:8" ht="15.6" hidden="1" x14ac:dyDescent="0.25">
      <c r="A32" s="48"/>
      <c r="B32" s="48"/>
      <c r="C32" s="540" t="s">
        <v>39</v>
      </c>
      <c r="D32" s="60" t="s">
        <v>69</v>
      </c>
      <c r="E32" s="27" t="s">
        <v>426</v>
      </c>
      <c r="F32" s="53"/>
      <c r="G32" s="169"/>
      <c r="H32" s="89">
        <f>F32*G32</f>
        <v>0</v>
      </c>
    </row>
    <row r="33" spans="1:8" ht="15.6" hidden="1" x14ac:dyDescent="0.25">
      <c r="A33" s="48"/>
      <c r="B33" s="48"/>
      <c r="C33" s="540" t="s">
        <v>59</v>
      </c>
      <c r="D33" s="60" t="s">
        <v>970</v>
      </c>
      <c r="E33" s="27" t="s">
        <v>426</v>
      </c>
      <c r="F33" s="53"/>
      <c r="G33" s="169"/>
      <c r="H33" s="89">
        <f>F33*G33</f>
        <v>0</v>
      </c>
    </row>
    <row r="34" spans="1:8" ht="26.4" x14ac:dyDescent="0.25">
      <c r="A34" s="48" t="s">
        <v>973</v>
      </c>
      <c r="B34" s="48"/>
      <c r="C34" s="540"/>
      <c r="D34" s="125" t="s">
        <v>974</v>
      </c>
      <c r="E34" s="27"/>
      <c r="F34" s="11"/>
      <c r="G34" s="114"/>
      <c r="H34" s="172"/>
    </row>
    <row r="35" spans="1:8" ht="26.4" x14ac:dyDescent="0.25">
      <c r="A35" s="48"/>
      <c r="B35" s="48" t="s">
        <v>975</v>
      </c>
      <c r="C35" s="540"/>
      <c r="D35" s="60" t="s">
        <v>981</v>
      </c>
      <c r="E35" s="27"/>
      <c r="F35" s="11"/>
      <c r="G35" s="114"/>
      <c r="H35" s="172"/>
    </row>
    <row r="36" spans="1:8" ht="15.6" x14ac:dyDescent="0.25">
      <c r="A36" s="48"/>
      <c r="B36" s="48"/>
      <c r="C36" s="540" t="s">
        <v>37</v>
      </c>
      <c r="D36" s="60" t="s">
        <v>4265</v>
      </c>
      <c r="E36" s="27" t="s">
        <v>426</v>
      </c>
      <c r="F36" s="53"/>
      <c r="G36" s="169"/>
      <c r="H36" s="89">
        <f t="shared" ref="H36:H42" si="2">F36*G36</f>
        <v>0</v>
      </c>
    </row>
    <row r="37" spans="1:8" ht="15.6" x14ac:dyDescent="0.25">
      <c r="A37" s="48"/>
      <c r="B37" s="48"/>
      <c r="C37" s="540" t="s">
        <v>39</v>
      </c>
      <c r="D37" s="60" t="s">
        <v>4260</v>
      </c>
      <c r="E37" s="27" t="s">
        <v>426</v>
      </c>
      <c r="F37" s="53"/>
      <c r="G37" s="169"/>
      <c r="H37" s="89">
        <f t="shared" si="2"/>
        <v>0</v>
      </c>
    </row>
    <row r="38" spans="1:8" ht="15.6" x14ac:dyDescent="0.25">
      <c r="A38" s="48"/>
      <c r="B38" s="48"/>
      <c r="C38" s="540" t="s">
        <v>59</v>
      </c>
      <c r="D38" s="60" t="s">
        <v>4272</v>
      </c>
      <c r="E38" s="27" t="s">
        <v>426</v>
      </c>
      <c r="F38" s="53"/>
      <c r="G38" s="169"/>
      <c r="H38" s="89">
        <f t="shared" si="2"/>
        <v>0</v>
      </c>
    </row>
    <row r="39" spans="1:8" ht="39.6" hidden="1" x14ac:dyDescent="0.25">
      <c r="A39" s="48"/>
      <c r="B39" s="48" t="s">
        <v>976</v>
      </c>
      <c r="C39" s="540"/>
      <c r="D39" s="59" t="s">
        <v>4407</v>
      </c>
      <c r="E39" s="27" t="s">
        <v>426</v>
      </c>
      <c r="F39" s="53"/>
      <c r="G39" s="169"/>
      <c r="H39" s="89">
        <f t="shared" si="2"/>
        <v>0</v>
      </c>
    </row>
    <row r="40" spans="1:8" ht="39.6" hidden="1" x14ac:dyDescent="0.25">
      <c r="A40" s="48"/>
      <c r="B40" s="48" t="s">
        <v>977</v>
      </c>
      <c r="C40" s="540"/>
      <c r="D40" s="59" t="s">
        <v>4266</v>
      </c>
      <c r="E40" s="27" t="s">
        <v>426</v>
      </c>
      <c r="F40" s="53"/>
      <c r="G40" s="169"/>
      <c r="H40" s="89">
        <f t="shared" si="2"/>
        <v>0</v>
      </c>
    </row>
    <row r="41" spans="1:8" ht="26.4" x14ac:dyDescent="0.25">
      <c r="A41" s="48"/>
      <c r="B41" s="48" t="s">
        <v>978</v>
      </c>
      <c r="C41" s="540"/>
      <c r="D41" s="60" t="s">
        <v>982</v>
      </c>
      <c r="E41" s="27" t="s">
        <v>426</v>
      </c>
      <c r="F41" s="53"/>
      <c r="G41" s="169"/>
      <c r="H41" s="89">
        <f t="shared" si="2"/>
        <v>0</v>
      </c>
    </row>
    <row r="42" spans="1:8" ht="26.4" x14ac:dyDescent="0.25">
      <c r="A42" s="48"/>
      <c r="B42" s="48" t="s">
        <v>979</v>
      </c>
      <c r="C42" s="540"/>
      <c r="D42" s="60" t="s">
        <v>983</v>
      </c>
      <c r="E42" s="27" t="s">
        <v>426</v>
      </c>
      <c r="F42" s="53"/>
      <c r="G42" s="169"/>
      <c r="H42" s="89">
        <f t="shared" si="2"/>
        <v>0</v>
      </c>
    </row>
    <row r="43" spans="1:8" ht="39.6" hidden="1" x14ac:dyDescent="0.25">
      <c r="A43" s="48"/>
      <c r="B43" s="48" t="s">
        <v>980</v>
      </c>
      <c r="C43" s="540"/>
      <c r="D43" s="60" t="s">
        <v>984</v>
      </c>
      <c r="E43" s="27"/>
      <c r="F43" s="11"/>
      <c r="G43" s="114"/>
      <c r="H43" s="172"/>
    </row>
    <row r="44" spans="1:8" hidden="1" x14ac:dyDescent="0.25">
      <c r="A44" s="48"/>
      <c r="B44" s="48"/>
      <c r="C44" s="540" t="s">
        <v>37</v>
      </c>
      <c r="D44" s="60" t="s">
        <v>1909</v>
      </c>
      <c r="E44" s="17" t="s">
        <v>136</v>
      </c>
      <c r="F44" s="53"/>
      <c r="G44" s="169"/>
      <c r="H44" s="89">
        <f>F44*G44</f>
        <v>0</v>
      </c>
    </row>
    <row r="45" spans="1:8" hidden="1" x14ac:dyDescent="0.25">
      <c r="A45" s="48"/>
      <c r="B45" s="48"/>
      <c r="C45" s="540" t="s">
        <v>39</v>
      </c>
      <c r="D45" s="60" t="s">
        <v>4267</v>
      </c>
      <c r="E45" s="17" t="s">
        <v>136</v>
      </c>
      <c r="F45" s="53"/>
      <c r="G45" s="169"/>
      <c r="H45" s="89">
        <f>F45*G45</f>
        <v>0</v>
      </c>
    </row>
    <row r="46" spans="1:8" ht="26.4" x14ac:dyDescent="0.25">
      <c r="A46" s="48" t="s">
        <v>985</v>
      </c>
      <c r="B46" s="48"/>
      <c r="C46" s="540"/>
      <c r="D46" s="125" t="s">
        <v>10</v>
      </c>
      <c r="E46" s="17"/>
      <c r="F46" s="11"/>
      <c r="G46" s="114"/>
      <c r="H46" s="172"/>
    </row>
    <row r="47" spans="1:8" ht="26.4" x14ac:dyDescent="0.25">
      <c r="A47" s="48"/>
      <c r="B47" s="48" t="s">
        <v>986</v>
      </c>
      <c r="C47" s="540"/>
      <c r="D47" s="60" t="s">
        <v>989</v>
      </c>
      <c r="E47" s="27" t="s">
        <v>426</v>
      </c>
      <c r="F47" s="53"/>
      <c r="G47" s="169"/>
      <c r="H47" s="89">
        <f>F47*G47</f>
        <v>0</v>
      </c>
    </row>
    <row r="48" spans="1:8" ht="15.6" x14ac:dyDescent="0.25">
      <c r="A48" s="48"/>
      <c r="B48" s="48" t="s">
        <v>987</v>
      </c>
      <c r="C48" s="540"/>
      <c r="D48" s="60" t="s">
        <v>990</v>
      </c>
      <c r="E48" s="27" t="s">
        <v>426</v>
      </c>
      <c r="F48" s="53"/>
      <c r="G48" s="169"/>
      <c r="H48" s="89">
        <f>F48*G48</f>
        <v>0</v>
      </c>
    </row>
    <row r="49" spans="1:8" ht="26.4" hidden="1" x14ac:dyDescent="0.25">
      <c r="A49" s="48"/>
      <c r="B49" s="48" t="s">
        <v>988</v>
      </c>
      <c r="C49" s="540"/>
      <c r="D49" s="60" t="s">
        <v>4268</v>
      </c>
      <c r="E49" s="27" t="s">
        <v>426</v>
      </c>
      <c r="F49" s="53"/>
      <c r="G49" s="169"/>
      <c r="H49" s="89">
        <f>F49*G49</f>
        <v>0</v>
      </c>
    </row>
    <row r="50" spans="1:8" x14ac:dyDescent="0.25">
      <c r="A50" s="48" t="s">
        <v>991</v>
      </c>
      <c r="B50" s="48"/>
      <c r="C50" s="540"/>
      <c r="D50" s="125" t="s">
        <v>997</v>
      </c>
      <c r="E50" s="27"/>
      <c r="F50" s="11"/>
      <c r="G50" s="114"/>
      <c r="H50" s="172"/>
    </row>
    <row r="51" spans="1:8" ht="15.6" x14ac:dyDescent="0.25">
      <c r="A51" s="48"/>
      <c r="B51" s="48" t="s">
        <v>992</v>
      </c>
      <c r="C51" s="540"/>
      <c r="D51" s="60" t="s">
        <v>998</v>
      </c>
      <c r="E51" s="27" t="s">
        <v>426</v>
      </c>
      <c r="F51" s="53"/>
      <c r="G51" s="169"/>
      <c r="H51" s="89">
        <f>F51*G51</f>
        <v>0</v>
      </c>
    </row>
    <row r="52" spans="1:8" ht="26.4" hidden="1" x14ac:dyDescent="0.25">
      <c r="A52" s="48"/>
      <c r="B52" s="48" t="s">
        <v>993</v>
      </c>
      <c r="C52" s="540"/>
      <c r="D52" s="60" t="s">
        <v>999</v>
      </c>
      <c r="E52" s="27" t="s">
        <v>426</v>
      </c>
      <c r="F52" s="53"/>
      <c r="G52" s="169"/>
      <c r="H52" s="89">
        <f>F52*G52</f>
        <v>0</v>
      </c>
    </row>
    <row r="53" spans="1:8" ht="39.6" x14ac:dyDescent="0.25">
      <c r="A53" s="48" t="s">
        <v>994</v>
      </c>
      <c r="B53" s="48"/>
      <c r="C53" s="540"/>
      <c r="D53" s="125" t="s">
        <v>1000</v>
      </c>
      <c r="E53" s="27"/>
      <c r="F53" s="11"/>
      <c r="G53" s="114"/>
      <c r="H53" s="172"/>
    </row>
    <row r="54" spans="1:8" ht="26.4" x14ac:dyDescent="0.25">
      <c r="A54" s="48"/>
      <c r="B54" s="48" t="s">
        <v>995</v>
      </c>
      <c r="C54" s="540"/>
      <c r="D54" s="283" t="s">
        <v>4575</v>
      </c>
      <c r="E54" s="27" t="s">
        <v>426</v>
      </c>
      <c r="F54" s="53"/>
      <c r="G54" s="169"/>
      <c r="H54" s="89">
        <f>F54*G54</f>
        <v>0</v>
      </c>
    </row>
    <row r="55" spans="1:8" ht="26.4" x14ac:dyDescent="0.25">
      <c r="A55" s="48"/>
      <c r="B55" s="48" t="s">
        <v>996</v>
      </c>
      <c r="C55" s="540"/>
      <c r="D55" s="283" t="s">
        <v>4576</v>
      </c>
      <c r="E55" s="27" t="s">
        <v>426</v>
      </c>
      <c r="F55" s="53"/>
      <c r="G55" s="169"/>
      <c r="H55" s="89">
        <f>F55*G55</f>
        <v>0</v>
      </c>
    </row>
    <row r="56" spans="1:8" ht="26.4" x14ac:dyDescent="0.25">
      <c r="A56" s="48" t="s">
        <v>1001</v>
      </c>
      <c r="B56" s="48"/>
      <c r="C56" s="540"/>
      <c r="D56" s="125" t="s">
        <v>1002</v>
      </c>
      <c r="E56" s="27"/>
      <c r="F56" s="11"/>
      <c r="G56" s="114"/>
      <c r="H56" s="172"/>
    </row>
    <row r="57" spans="1:8" ht="26.4" x14ac:dyDescent="0.25">
      <c r="A57" s="55"/>
      <c r="B57" s="55" t="s">
        <v>1003</v>
      </c>
      <c r="C57" s="540"/>
      <c r="D57" s="283" t="s">
        <v>4577</v>
      </c>
      <c r="E57" s="27" t="s">
        <v>426</v>
      </c>
      <c r="F57" s="53"/>
      <c r="G57" s="169"/>
      <c r="H57" s="89">
        <f>F57*G57</f>
        <v>0</v>
      </c>
    </row>
    <row r="58" spans="1:8" ht="26.4" hidden="1" x14ac:dyDescent="0.25">
      <c r="A58" s="55"/>
      <c r="B58" s="55" t="s">
        <v>1004</v>
      </c>
      <c r="C58" s="540"/>
      <c r="D58" s="283" t="s">
        <v>4578</v>
      </c>
      <c r="E58" s="27" t="s">
        <v>426</v>
      </c>
      <c r="F58" s="53"/>
      <c r="G58" s="169"/>
      <c r="H58" s="89">
        <f>F58*G58</f>
        <v>0</v>
      </c>
    </row>
    <row r="59" spans="1:8" x14ac:dyDescent="0.25">
      <c r="A59" s="55" t="s">
        <v>1005</v>
      </c>
      <c r="B59" s="55"/>
      <c r="C59" s="540"/>
      <c r="D59" s="285" t="s">
        <v>11</v>
      </c>
      <c r="E59" s="173"/>
      <c r="F59" s="11"/>
      <c r="G59" s="114"/>
      <c r="H59" s="172"/>
    </row>
    <row r="60" spans="1:8" ht="39.6" x14ac:dyDescent="0.25">
      <c r="A60" s="55"/>
      <c r="B60" s="55" t="s">
        <v>1006</v>
      </c>
      <c r="C60" s="540"/>
      <c r="D60" s="294" t="s">
        <v>4579</v>
      </c>
      <c r="E60" s="11"/>
      <c r="F60" s="53"/>
      <c r="G60" s="169"/>
      <c r="H60" s="89"/>
    </row>
    <row r="61" spans="1:8" x14ac:dyDescent="0.25">
      <c r="A61" s="55"/>
      <c r="B61" s="55"/>
      <c r="C61" s="540" t="s">
        <v>36</v>
      </c>
      <c r="D61" s="294" t="s">
        <v>6506</v>
      </c>
      <c r="E61" s="11" t="s">
        <v>136</v>
      </c>
      <c r="F61" s="53"/>
      <c r="G61" s="169"/>
      <c r="H61" s="89">
        <f>F61*G61</f>
        <v>0</v>
      </c>
    </row>
    <row r="62" spans="1:8" x14ac:dyDescent="0.25">
      <c r="A62" s="55"/>
      <c r="B62" s="55"/>
      <c r="C62" s="540" t="s">
        <v>35</v>
      </c>
      <c r="D62" s="294" t="s">
        <v>6507</v>
      </c>
      <c r="E62" s="11" t="s">
        <v>136</v>
      </c>
      <c r="F62" s="53"/>
      <c r="G62" s="169"/>
      <c r="H62" s="89">
        <f>F62*G62</f>
        <v>0</v>
      </c>
    </row>
    <row r="63" spans="1:8" ht="39.6" hidden="1" x14ac:dyDescent="0.25">
      <c r="A63" s="55" t="s">
        <v>1007</v>
      </c>
      <c r="B63" s="55"/>
      <c r="C63" s="540"/>
      <c r="D63" s="285" t="s">
        <v>1008</v>
      </c>
      <c r="E63" s="173"/>
      <c r="F63" s="11"/>
      <c r="G63" s="114"/>
      <c r="H63" s="172"/>
    </row>
    <row r="64" spans="1:8" ht="15.6" hidden="1" x14ac:dyDescent="0.25">
      <c r="A64" s="55"/>
      <c r="B64" s="55" t="s">
        <v>1009</v>
      </c>
      <c r="C64" s="540"/>
      <c r="D64" s="283" t="s">
        <v>4269</v>
      </c>
      <c r="E64" s="27" t="s">
        <v>209</v>
      </c>
      <c r="F64" s="53"/>
      <c r="G64" s="169"/>
      <c r="H64" s="89">
        <f>F64*G64</f>
        <v>0</v>
      </c>
    </row>
    <row r="65" spans="1:8" ht="15.6" hidden="1" x14ac:dyDescent="0.25">
      <c r="A65" s="55"/>
      <c r="B65" s="55" t="s">
        <v>1010</v>
      </c>
      <c r="C65" s="540"/>
      <c r="D65" s="283" t="s">
        <v>4270</v>
      </c>
      <c r="E65" s="27" t="s">
        <v>209</v>
      </c>
      <c r="F65" s="53"/>
      <c r="G65" s="169"/>
      <c r="H65" s="89">
        <f>F65*G65</f>
        <v>0</v>
      </c>
    </row>
    <row r="66" spans="1:8" ht="26.4" x14ac:dyDescent="0.25">
      <c r="A66" s="55" t="s">
        <v>1011</v>
      </c>
      <c r="B66" s="55"/>
      <c r="C66" s="540"/>
      <c r="D66" s="285" t="s">
        <v>5955</v>
      </c>
      <c r="E66" s="27" t="s">
        <v>209</v>
      </c>
      <c r="F66" s="53"/>
      <c r="G66" s="169"/>
      <c r="H66" s="89">
        <f>F66*G66</f>
        <v>0</v>
      </c>
    </row>
    <row r="67" spans="1:8" hidden="1" x14ac:dyDescent="0.25">
      <c r="A67" s="55" t="s">
        <v>1012</v>
      </c>
      <c r="B67" s="55"/>
      <c r="C67" s="540"/>
      <c r="D67" s="125" t="s">
        <v>1013</v>
      </c>
      <c r="E67" s="173"/>
      <c r="F67" s="11"/>
      <c r="G67" s="114"/>
      <c r="H67" s="172"/>
    </row>
    <row r="68" spans="1:8" ht="26.4" hidden="1" x14ac:dyDescent="0.25">
      <c r="A68" s="55"/>
      <c r="B68" s="55" t="s">
        <v>1014</v>
      </c>
      <c r="C68" s="540"/>
      <c r="D68" s="283" t="s">
        <v>4580</v>
      </c>
      <c r="E68" s="11" t="s">
        <v>136</v>
      </c>
      <c r="F68" s="53"/>
      <c r="G68" s="169"/>
      <c r="H68" s="89">
        <f>F68*G68</f>
        <v>0</v>
      </c>
    </row>
    <row r="69" spans="1:8" ht="39.6" hidden="1" x14ac:dyDescent="0.25">
      <c r="A69" s="55"/>
      <c r="B69" s="55" t="s">
        <v>1015</v>
      </c>
      <c r="C69" s="540"/>
      <c r="D69" s="283" t="s">
        <v>4581</v>
      </c>
      <c r="E69" s="11" t="s">
        <v>136</v>
      </c>
      <c r="F69" s="53"/>
      <c r="G69" s="169"/>
      <c r="H69" s="89">
        <f>F69*G69</f>
        <v>0</v>
      </c>
    </row>
    <row r="70" spans="1:8" ht="26.4" hidden="1" x14ac:dyDescent="0.25">
      <c r="A70" s="55"/>
      <c r="B70" s="55" t="s">
        <v>1016</v>
      </c>
      <c r="C70" s="540"/>
      <c r="D70" s="283" t="s">
        <v>4582</v>
      </c>
      <c r="E70" s="11" t="s">
        <v>136</v>
      </c>
      <c r="F70" s="53"/>
      <c r="G70" s="169"/>
      <c r="H70" s="89">
        <f>F70*G70</f>
        <v>0</v>
      </c>
    </row>
    <row r="71" spans="1:8" ht="39.6" hidden="1" x14ac:dyDescent="0.25">
      <c r="A71" s="55"/>
      <c r="B71" s="55" t="s">
        <v>1017</v>
      </c>
      <c r="C71" s="540"/>
      <c r="D71" s="283" t="s">
        <v>4583</v>
      </c>
      <c r="E71" s="11" t="s">
        <v>136</v>
      </c>
      <c r="F71" s="53"/>
      <c r="G71" s="169"/>
      <c r="H71" s="89">
        <f>F71*G71</f>
        <v>0</v>
      </c>
    </row>
    <row r="72" spans="1:8" ht="39.6" x14ac:dyDescent="0.25">
      <c r="A72" s="55" t="s">
        <v>1018</v>
      </c>
      <c r="B72" s="55"/>
      <c r="C72" s="540"/>
      <c r="D72" s="125" t="s">
        <v>12</v>
      </c>
      <c r="E72" s="173"/>
      <c r="F72" s="11"/>
      <c r="G72" s="114"/>
      <c r="H72" s="172"/>
    </row>
    <row r="73" spans="1:8" ht="26.4" x14ac:dyDescent="0.25">
      <c r="A73" s="55"/>
      <c r="B73" s="55" t="s">
        <v>1019</v>
      </c>
      <c r="C73" s="540"/>
      <c r="D73" s="283" t="s">
        <v>5954</v>
      </c>
      <c r="E73" s="17" t="s">
        <v>429</v>
      </c>
      <c r="F73" s="53"/>
      <c r="G73" s="169"/>
      <c r="H73" s="89">
        <f>F73*G73</f>
        <v>0</v>
      </c>
    </row>
    <row r="74" spans="1:8" ht="26.4" x14ac:dyDescent="0.25">
      <c r="A74" s="55"/>
      <c r="B74" s="55" t="s">
        <v>1020</v>
      </c>
      <c r="C74" s="540"/>
      <c r="D74" s="283" t="s">
        <v>5953</v>
      </c>
      <c r="E74" s="17" t="s">
        <v>429</v>
      </c>
      <c r="F74" s="53"/>
      <c r="G74" s="169"/>
      <c r="H74" s="89">
        <f>F74*G74</f>
        <v>0</v>
      </c>
    </row>
    <row r="75" spans="1:8" ht="26.4" x14ac:dyDescent="0.25">
      <c r="A75" s="55"/>
      <c r="B75" s="55" t="s">
        <v>1021</v>
      </c>
      <c r="C75" s="540"/>
      <c r="D75" s="283" t="s">
        <v>5952</v>
      </c>
      <c r="E75" s="17" t="s">
        <v>429</v>
      </c>
      <c r="F75" s="53"/>
      <c r="G75" s="169"/>
      <c r="H75" s="89">
        <f>F75*G75</f>
        <v>0</v>
      </c>
    </row>
    <row r="76" spans="1:8" ht="26.4" x14ac:dyDescent="0.25">
      <c r="A76" s="55"/>
      <c r="B76" s="55" t="s">
        <v>1022</v>
      </c>
      <c r="C76" s="540"/>
      <c r="D76" s="283" t="s">
        <v>5951</v>
      </c>
      <c r="E76" s="17" t="s">
        <v>429</v>
      </c>
      <c r="F76" s="53"/>
      <c r="G76" s="169"/>
      <c r="H76" s="89">
        <f>F76*G76</f>
        <v>0</v>
      </c>
    </row>
    <row r="77" spans="1:8" x14ac:dyDescent="0.25">
      <c r="A77" s="55" t="s">
        <v>1023</v>
      </c>
      <c r="B77" s="55"/>
      <c r="C77" s="540"/>
      <c r="D77" s="125" t="s">
        <v>1024</v>
      </c>
      <c r="E77" s="173"/>
      <c r="F77" s="11"/>
      <c r="G77" s="114"/>
      <c r="H77" s="172"/>
    </row>
    <row r="78" spans="1:8" hidden="1" x14ac:dyDescent="0.25">
      <c r="A78" s="55"/>
      <c r="B78" s="55" t="s">
        <v>1025</v>
      </c>
      <c r="C78" s="540"/>
      <c r="D78" s="60" t="s">
        <v>1028</v>
      </c>
      <c r="E78" s="17" t="s">
        <v>429</v>
      </c>
      <c r="F78" s="53"/>
      <c r="G78" s="169"/>
      <c r="H78" s="89">
        <f>F78*G78</f>
        <v>0</v>
      </c>
    </row>
    <row r="79" spans="1:8" hidden="1" x14ac:dyDescent="0.25">
      <c r="A79" s="55"/>
      <c r="B79" s="55" t="s">
        <v>1026</v>
      </c>
      <c r="C79" s="540"/>
      <c r="D79" s="60" t="s">
        <v>1029</v>
      </c>
      <c r="E79" s="17" t="s">
        <v>429</v>
      </c>
      <c r="F79" s="53"/>
      <c r="G79" s="169"/>
      <c r="H79" s="89">
        <f>F79*G79</f>
        <v>0</v>
      </c>
    </row>
    <row r="80" spans="1:8" x14ac:dyDescent="0.25">
      <c r="A80" s="55"/>
      <c r="B80" s="55" t="s">
        <v>1027</v>
      </c>
      <c r="C80" s="540"/>
      <c r="D80" s="60" t="s">
        <v>5950</v>
      </c>
      <c r="E80" s="17" t="s">
        <v>429</v>
      </c>
      <c r="F80" s="53"/>
      <c r="G80" s="169"/>
      <c r="H80" s="89">
        <f>F80*G80</f>
        <v>0</v>
      </c>
    </row>
    <row r="81" spans="1:8" ht="26.4" hidden="1" x14ac:dyDescent="0.25">
      <c r="A81" s="55" t="s">
        <v>1030</v>
      </c>
      <c r="B81" s="55"/>
      <c r="C81" s="540"/>
      <c r="D81" s="125" t="s">
        <v>13</v>
      </c>
      <c r="E81" s="11" t="s">
        <v>425</v>
      </c>
      <c r="F81" s="11"/>
      <c r="G81" s="11"/>
      <c r="H81" s="167"/>
    </row>
    <row r="82" spans="1:8" ht="26.4" x14ac:dyDescent="0.25">
      <c r="A82" s="55" t="s">
        <v>1031</v>
      </c>
      <c r="B82" s="55"/>
      <c r="C82" s="540"/>
      <c r="D82" s="125" t="s">
        <v>1032</v>
      </c>
      <c r="E82" s="120" t="s">
        <v>1033</v>
      </c>
      <c r="F82" s="53"/>
      <c r="G82" s="169"/>
      <c r="H82" s="89">
        <f>F82*G82</f>
        <v>0</v>
      </c>
    </row>
    <row r="83" spans="1:8" ht="15.6" x14ac:dyDescent="0.25">
      <c r="A83" s="55" t="s">
        <v>1034</v>
      </c>
      <c r="B83" s="55"/>
      <c r="C83" s="540"/>
      <c r="D83" s="125" t="s">
        <v>14</v>
      </c>
      <c r="E83" s="27" t="s">
        <v>426</v>
      </c>
      <c r="F83" s="53"/>
      <c r="G83" s="169"/>
      <c r="H83" s="89">
        <f>F83*G83</f>
        <v>0</v>
      </c>
    </row>
    <row r="84" spans="1:8" ht="52.8" x14ac:dyDescent="0.25">
      <c r="A84" s="55" t="s">
        <v>1035</v>
      </c>
      <c r="B84" s="55"/>
      <c r="C84" s="540"/>
      <c r="D84" s="125" t="s">
        <v>4271</v>
      </c>
      <c r="E84" s="27" t="s">
        <v>426</v>
      </c>
      <c r="F84" s="53"/>
      <c r="G84" s="169"/>
      <c r="H84" s="89">
        <f>F84*G84</f>
        <v>0</v>
      </c>
    </row>
    <row r="85" spans="1:8" ht="15.6" x14ac:dyDescent="0.25">
      <c r="A85" s="55" t="s">
        <v>1036</v>
      </c>
      <c r="B85" s="55"/>
      <c r="C85" s="540"/>
      <c r="D85" s="125" t="s">
        <v>70</v>
      </c>
      <c r="E85" s="27" t="s">
        <v>426</v>
      </c>
      <c r="F85" s="53"/>
      <c r="G85" s="169"/>
      <c r="H85" s="89">
        <f>F85*G85</f>
        <v>0</v>
      </c>
    </row>
    <row r="86" spans="1:8" ht="26.4" x14ac:dyDescent="0.25">
      <c r="A86" s="55" t="s">
        <v>1037</v>
      </c>
      <c r="B86" s="55"/>
      <c r="C86" s="540"/>
      <c r="D86" s="125" t="s">
        <v>1038</v>
      </c>
      <c r="E86" s="11" t="s">
        <v>429</v>
      </c>
      <c r="F86" s="53"/>
      <c r="G86" s="169"/>
      <c r="H86" s="89">
        <f>F86*G86</f>
        <v>0</v>
      </c>
    </row>
    <row r="87" spans="1:8" x14ac:dyDescent="0.25">
      <c r="A87" s="55" t="s">
        <v>1039</v>
      </c>
      <c r="B87" s="55"/>
      <c r="C87" s="540"/>
      <c r="D87" s="125" t="s">
        <v>1040</v>
      </c>
      <c r="E87" s="173"/>
      <c r="F87" s="11"/>
      <c r="G87" s="11"/>
      <c r="H87" s="171"/>
    </row>
    <row r="88" spans="1:8" x14ac:dyDescent="0.25">
      <c r="A88" s="55"/>
      <c r="B88" s="55" t="s">
        <v>1041</v>
      </c>
      <c r="C88" s="540"/>
      <c r="D88" s="59" t="s">
        <v>1043</v>
      </c>
      <c r="E88" s="11" t="s">
        <v>136</v>
      </c>
      <c r="F88" s="53"/>
      <c r="G88" s="169"/>
      <c r="H88" s="89">
        <f>F88*G88</f>
        <v>0</v>
      </c>
    </row>
    <row r="89" spans="1:8" hidden="1" x14ac:dyDescent="0.25">
      <c r="A89" s="55"/>
      <c r="B89" s="55" t="s">
        <v>1042</v>
      </c>
      <c r="C89" s="540"/>
      <c r="D89" s="59" t="s">
        <v>1044</v>
      </c>
      <c r="E89" s="11" t="s">
        <v>136</v>
      </c>
      <c r="F89" s="53"/>
      <c r="G89" s="169"/>
      <c r="H89" s="89">
        <f>F89*G89</f>
        <v>0</v>
      </c>
    </row>
    <row r="90" spans="1:8" x14ac:dyDescent="0.25">
      <c r="A90" s="55" t="s">
        <v>1045</v>
      </c>
      <c r="B90" s="55"/>
      <c r="C90" s="540"/>
      <c r="D90" s="125" t="s">
        <v>1046</v>
      </c>
      <c r="E90" s="11" t="s">
        <v>429</v>
      </c>
      <c r="F90" s="53"/>
      <c r="G90" s="169"/>
      <c r="H90" s="89">
        <f>F90*G90</f>
        <v>0</v>
      </c>
    </row>
    <row r="91" spans="1:8" ht="26.4" x14ac:dyDescent="0.25">
      <c r="A91" s="55" t="s">
        <v>1047</v>
      </c>
      <c r="B91" s="55"/>
      <c r="C91" s="540"/>
      <c r="D91" s="125" t="s">
        <v>6508</v>
      </c>
      <c r="E91" s="11" t="s">
        <v>429</v>
      </c>
      <c r="F91" s="53"/>
      <c r="G91" s="169"/>
      <c r="H91" s="89">
        <f>F91*G91</f>
        <v>0</v>
      </c>
    </row>
    <row r="92" spans="1:8" ht="26.4" x14ac:dyDescent="0.25">
      <c r="A92" s="55" t="s">
        <v>1048</v>
      </c>
      <c r="B92" s="55"/>
      <c r="C92" s="540"/>
      <c r="D92" s="125" t="s">
        <v>1049</v>
      </c>
      <c r="E92" s="11" t="s">
        <v>425</v>
      </c>
      <c r="F92" s="11" t="s">
        <v>4222</v>
      </c>
      <c r="G92" s="11" t="s">
        <v>818</v>
      </c>
      <c r="H92" s="170"/>
    </row>
    <row r="93" spans="1:8" x14ac:dyDescent="0.25">
      <c r="A93" s="55"/>
      <c r="B93" s="55"/>
      <c r="C93" s="540"/>
      <c r="D93" s="55"/>
      <c r="E93" s="173"/>
      <c r="F93" s="173"/>
      <c r="G93" s="173"/>
      <c r="H93" s="167"/>
    </row>
    <row r="94" spans="1:8" x14ac:dyDescent="0.25">
      <c r="A94" s="55"/>
      <c r="B94" s="55"/>
      <c r="C94" s="540"/>
      <c r="D94" s="55"/>
      <c r="E94" s="173"/>
      <c r="F94" s="173"/>
      <c r="G94" s="173"/>
      <c r="H94" s="167"/>
    </row>
    <row r="95" spans="1:8" x14ac:dyDescent="0.25">
      <c r="A95" s="55"/>
      <c r="B95" s="55"/>
      <c r="C95" s="540"/>
      <c r="D95" s="55"/>
      <c r="E95" s="173"/>
      <c r="F95" s="173"/>
      <c r="G95" s="173"/>
      <c r="H95" s="167"/>
    </row>
    <row r="96" spans="1:8" x14ac:dyDescent="0.25">
      <c r="A96" s="168" t="s">
        <v>34</v>
      </c>
      <c r="B96" s="168"/>
      <c r="C96" s="541"/>
      <c r="D96" s="168"/>
      <c r="E96" s="179"/>
      <c r="F96" s="183"/>
      <c r="G96" s="183"/>
      <c r="H96" s="174">
        <f>SUM(H5:H95)</f>
        <v>0</v>
      </c>
    </row>
    <row r="1048372" spans="5:5" x14ac:dyDescent="0.25">
      <c r="E104837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B93E-32A3-4FE3-86B9-6617FC2141DA}">
  <dimension ref="A1:I137"/>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3.109375" style="517" customWidth="1"/>
    <col min="5" max="5" width="40.6640625" style="41" customWidth="1"/>
    <col min="6" max="6" width="18.4414062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1050</v>
      </c>
      <c r="B1" s="40"/>
      <c r="C1" s="40"/>
      <c r="D1" s="503"/>
      <c r="E1" s="40"/>
      <c r="F1" s="774" t="s">
        <v>1051</v>
      </c>
      <c r="G1" s="774"/>
      <c r="H1" s="774"/>
      <c r="I1" s="774"/>
    </row>
    <row r="2" spans="1:9" x14ac:dyDescent="0.25">
      <c r="A2" s="42" t="s">
        <v>0</v>
      </c>
      <c r="B2" s="42"/>
      <c r="C2" s="97"/>
      <c r="D2" s="505"/>
      <c r="E2" s="43" t="s">
        <v>1</v>
      </c>
      <c r="F2" s="43" t="s">
        <v>2</v>
      </c>
      <c r="G2" s="43" t="s">
        <v>3</v>
      </c>
      <c r="H2" s="43" t="s">
        <v>4</v>
      </c>
      <c r="I2" s="43" t="s">
        <v>5</v>
      </c>
    </row>
    <row r="3" spans="1:9" x14ac:dyDescent="0.25">
      <c r="A3" s="44"/>
      <c r="B3" s="44"/>
      <c r="C3" s="98"/>
      <c r="D3" s="507"/>
      <c r="E3" s="45"/>
      <c r="F3" s="46"/>
      <c r="G3" s="46"/>
      <c r="H3" s="45"/>
      <c r="I3" s="45"/>
    </row>
    <row r="4" spans="1:9" x14ac:dyDescent="0.25">
      <c r="A4" s="47"/>
      <c r="B4" s="47"/>
      <c r="C4" s="162"/>
      <c r="D4" s="509"/>
      <c r="E4" s="45"/>
      <c r="F4" s="46"/>
      <c r="G4" s="46"/>
      <c r="H4" s="45"/>
      <c r="I4" s="45"/>
    </row>
    <row r="5" spans="1:9" x14ac:dyDescent="0.25">
      <c r="A5" s="48" t="s">
        <v>1052</v>
      </c>
      <c r="B5" s="48"/>
      <c r="C5" s="53"/>
      <c r="D5" s="507"/>
      <c r="E5" s="175" t="s">
        <v>1053</v>
      </c>
      <c r="F5" s="11"/>
      <c r="G5" s="11"/>
      <c r="H5" s="11"/>
      <c r="I5" s="171"/>
    </row>
    <row r="6" spans="1:9" ht="26.4" x14ac:dyDescent="0.25">
      <c r="A6" s="48"/>
      <c r="B6" s="48" t="s">
        <v>1054</v>
      </c>
      <c r="C6" s="53"/>
      <c r="D6" s="507"/>
      <c r="E6" s="60" t="s">
        <v>1059</v>
      </c>
      <c r="F6" s="27"/>
      <c r="G6" s="11"/>
      <c r="H6" s="11"/>
      <c r="I6" s="171"/>
    </row>
    <row r="7" spans="1:9" ht="15.6" x14ac:dyDescent="0.25">
      <c r="A7" s="48"/>
      <c r="B7" s="48"/>
      <c r="C7" s="53" t="s">
        <v>37</v>
      </c>
      <c r="D7" s="511" t="s">
        <v>36</v>
      </c>
      <c r="E7" s="60" t="s">
        <v>4265</v>
      </c>
      <c r="F7" s="27" t="s">
        <v>426</v>
      </c>
      <c r="G7" s="53"/>
      <c r="H7" s="169"/>
      <c r="I7" s="89">
        <f t="shared" ref="I7:I15" si="0">G7*H7</f>
        <v>0</v>
      </c>
    </row>
    <row r="8" spans="1:9" ht="15.6" x14ac:dyDescent="0.25">
      <c r="A8" s="48"/>
      <c r="B8" s="48"/>
      <c r="C8" s="53"/>
      <c r="D8" s="511" t="s">
        <v>35</v>
      </c>
      <c r="E8" s="60" t="s">
        <v>6509</v>
      </c>
      <c r="F8" s="27" t="s">
        <v>426</v>
      </c>
      <c r="G8" s="53"/>
      <c r="H8" s="169"/>
      <c r="I8" s="89">
        <f t="shared" si="0"/>
        <v>0</v>
      </c>
    </row>
    <row r="9" spans="1:9" ht="15.6" x14ac:dyDescent="0.25">
      <c r="A9" s="48"/>
      <c r="B9" s="48"/>
      <c r="C9" s="53" t="s">
        <v>39</v>
      </c>
      <c r="D9" s="511" t="s">
        <v>36</v>
      </c>
      <c r="E9" s="60" t="s">
        <v>4260</v>
      </c>
      <c r="F9" s="27" t="s">
        <v>426</v>
      </c>
      <c r="G9" s="53"/>
      <c r="H9" s="169"/>
      <c r="I9" s="89">
        <f t="shared" si="0"/>
        <v>0</v>
      </c>
    </row>
    <row r="10" spans="1:9" ht="15.6" x14ac:dyDescent="0.25">
      <c r="A10" s="48"/>
      <c r="B10" s="48"/>
      <c r="C10" s="53"/>
      <c r="D10" s="511" t="s">
        <v>35</v>
      </c>
      <c r="E10" s="60" t="s">
        <v>6509</v>
      </c>
      <c r="F10" s="27" t="s">
        <v>426</v>
      </c>
      <c r="G10" s="53"/>
      <c r="H10" s="169"/>
      <c r="I10" s="89">
        <f t="shared" si="0"/>
        <v>0</v>
      </c>
    </row>
    <row r="11" spans="1:9" ht="15.6" x14ac:dyDescent="0.25">
      <c r="A11" s="48"/>
      <c r="B11" s="48"/>
      <c r="C11" s="53" t="s">
        <v>59</v>
      </c>
      <c r="D11" s="507"/>
      <c r="E11" s="60" t="s">
        <v>6510</v>
      </c>
      <c r="F11" s="27" t="s">
        <v>426</v>
      </c>
      <c r="G11" s="53"/>
      <c r="H11" s="169"/>
      <c r="I11" s="89">
        <f t="shared" si="0"/>
        <v>0</v>
      </c>
    </row>
    <row r="12" spans="1:9" ht="52.8" x14ac:dyDescent="0.25">
      <c r="A12" s="48"/>
      <c r="B12" s="48" t="s">
        <v>1055</v>
      </c>
      <c r="C12" s="53"/>
      <c r="D12" s="507"/>
      <c r="E12" s="59" t="s">
        <v>4277</v>
      </c>
      <c r="F12" s="27" t="s">
        <v>426</v>
      </c>
      <c r="G12" s="53"/>
      <c r="H12" s="169"/>
      <c r="I12" s="89">
        <f t="shared" si="0"/>
        <v>0</v>
      </c>
    </row>
    <row r="13" spans="1:9" ht="52.8" hidden="1" x14ac:dyDescent="0.25">
      <c r="A13" s="48"/>
      <c r="B13" s="48" t="s">
        <v>1056</v>
      </c>
      <c r="C13" s="53"/>
      <c r="D13" s="507"/>
      <c r="E13" s="60" t="s">
        <v>4278</v>
      </c>
      <c r="F13" s="27" t="s">
        <v>426</v>
      </c>
      <c r="G13" s="53"/>
      <c r="H13" s="169"/>
      <c r="I13" s="89">
        <f t="shared" si="0"/>
        <v>0</v>
      </c>
    </row>
    <row r="14" spans="1:9" ht="26.4" x14ac:dyDescent="0.25">
      <c r="A14" s="48"/>
      <c r="B14" s="48" t="s">
        <v>1057</v>
      </c>
      <c r="C14" s="53"/>
      <c r="D14" s="509"/>
      <c r="E14" s="59" t="s">
        <v>1061</v>
      </c>
      <c r="F14" s="27" t="s">
        <v>426</v>
      </c>
      <c r="G14" s="53"/>
      <c r="H14" s="169"/>
      <c r="I14" s="89">
        <f t="shared" si="0"/>
        <v>0</v>
      </c>
    </row>
    <row r="15" spans="1:9" ht="39.6" hidden="1" x14ac:dyDescent="0.25">
      <c r="A15" s="48"/>
      <c r="B15" s="48" t="s">
        <v>1058</v>
      </c>
      <c r="C15" s="53"/>
      <c r="D15" s="509"/>
      <c r="E15" s="60" t="s">
        <v>1060</v>
      </c>
      <c r="F15" s="27" t="s">
        <v>426</v>
      </c>
      <c r="G15" s="53"/>
      <c r="H15" s="169"/>
      <c r="I15" s="89">
        <f t="shared" si="0"/>
        <v>0</v>
      </c>
    </row>
    <row r="16" spans="1:9" x14ac:dyDescent="0.25">
      <c r="A16" s="48" t="s">
        <v>5429</v>
      </c>
      <c r="B16" s="48"/>
      <c r="C16" s="53"/>
      <c r="D16" s="509"/>
      <c r="E16" s="176" t="s">
        <v>1062</v>
      </c>
      <c r="F16" s="27"/>
      <c r="G16" s="11"/>
      <c r="H16" s="11"/>
      <c r="I16" s="171"/>
    </row>
    <row r="17" spans="1:9" ht="15.6" x14ac:dyDescent="0.25">
      <c r="A17" s="48"/>
      <c r="B17" s="48" t="s">
        <v>1063</v>
      </c>
      <c r="C17" s="53"/>
      <c r="D17" s="509"/>
      <c r="E17" s="60" t="s">
        <v>71</v>
      </c>
      <c r="F17" s="27" t="s">
        <v>426</v>
      </c>
      <c r="G17" s="53"/>
      <c r="H17" s="169"/>
      <c r="I17" s="89">
        <f>G17*H17</f>
        <v>0</v>
      </c>
    </row>
    <row r="18" spans="1:9" x14ac:dyDescent="0.25">
      <c r="A18" s="48"/>
      <c r="B18" s="48" t="s">
        <v>1064</v>
      </c>
      <c r="C18" s="53"/>
      <c r="D18" s="509"/>
      <c r="E18" s="60" t="s">
        <v>1067</v>
      </c>
      <c r="F18" s="27"/>
      <c r="G18" s="11"/>
      <c r="H18" s="11"/>
      <c r="I18" s="171"/>
    </row>
    <row r="19" spans="1:9" ht="15.6" x14ac:dyDescent="0.25">
      <c r="A19" s="48"/>
      <c r="B19" s="48"/>
      <c r="C19" s="53" t="s">
        <v>37</v>
      </c>
      <c r="D19" s="509"/>
      <c r="E19" s="283" t="s">
        <v>6511</v>
      </c>
      <c r="F19" s="27" t="s">
        <v>426</v>
      </c>
      <c r="G19" s="53"/>
      <c r="H19" s="169"/>
      <c r="I19" s="89">
        <f>G19*H19</f>
        <v>0</v>
      </c>
    </row>
    <row r="20" spans="1:9" ht="15.6" x14ac:dyDescent="0.25">
      <c r="A20" s="48"/>
      <c r="B20" s="48"/>
      <c r="C20" s="53" t="s">
        <v>39</v>
      </c>
      <c r="D20" s="509"/>
      <c r="E20" s="283" t="s">
        <v>6512</v>
      </c>
      <c r="F20" s="27" t="s">
        <v>426</v>
      </c>
      <c r="G20" s="53"/>
      <c r="H20" s="169"/>
      <c r="I20" s="89">
        <f>G20*H20</f>
        <v>0</v>
      </c>
    </row>
    <row r="21" spans="1:9" ht="26.4" x14ac:dyDescent="0.25">
      <c r="A21" s="48"/>
      <c r="B21" s="48" t="s">
        <v>1065</v>
      </c>
      <c r="C21" s="53"/>
      <c r="D21" s="509"/>
      <c r="E21" s="278" t="s">
        <v>1068</v>
      </c>
      <c r="F21" s="27"/>
      <c r="G21" s="11"/>
      <c r="H21" s="11"/>
      <c r="I21" s="171"/>
    </row>
    <row r="22" spans="1:9" ht="15.6" x14ac:dyDescent="0.25">
      <c r="A22" s="48"/>
      <c r="B22" s="48"/>
      <c r="C22" s="53" t="s">
        <v>37</v>
      </c>
      <c r="D22" s="509"/>
      <c r="E22" s="290" t="s">
        <v>6513</v>
      </c>
      <c r="F22" s="27" t="s">
        <v>426</v>
      </c>
      <c r="G22" s="53"/>
      <c r="H22" s="169"/>
      <c r="I22" s="89">
        <f>G22*H22</f>
        <v>0</v>
      </c>
    </row>
    <row r="23" spans="1:9" ht="15.6" hidden="1" x14ac:dyDescent="0.25">
      <c r="A23" s="48"/>
      <c r="B23" s="48"/>
      <c r="C23" s="53" t="s">
        <v>39</v>
      </c>
      <c r="D23" s="509"/>
      <c r="E23" s="290" t="s">
        <v>5430</v>
      </c>
      <c r="F23" s="27" t="s">
        <v>426</v>
      </c>
      <c r="G23" s="53"/>
      <c r="H23" s="169"/>
      <c r="I23" s="89">
        <f>G23*H23</f>
        <v>0</v>
      </c>
    </row>
    <row r="24" spans="1:9" x14ac:dyDescent="0.25">
      <c r="A24" s="48"/>
      <c r="B24" s="48"/>
      <c r="C24" s="53" t="s">
        <v>59</v>
      </c>
      <c r="D24" s="509"/>
      <c r="E24" s="160" t="s">
        <v>1069</v>
      </c>
      <c r="F24" s="11" t="s">
        <v>423</v>
      </c>
      <c r="G24" s="53"/>
      <c r="H24" s="169"/>
      <c r="I24" s="542" t="s">
        <v>5568</v>
      </c>
    </row>
    <row r="25" spans="1:9" ht="26.4" hidden="1" x14ac:dyDescent="0.25">
      <c r="A25" s="48"/>
      <c r="B25" s="48" t="s">
        <v>1066</v>
      </c>
      <c r="C25" s="53"/>
      <c r="D25" s="509"/>
      <c r="E25" s="278" t="s">
        <v>4584</v>
      </c>
      <c r="F25" s="27" t="s">
        <v>426</v>
      </c>
      <c r="G25" s="53"/>
      <c r="H25" s="169"/>
      <c r="I25" s="89">
        <f>G25*H25</f>
        <v>0</v>
      </c>
    </row>
    <row r="26" spans="1:9" x14ac:dyDescent="0.25">
      <c r="A26" s="48" t="s">
        <v>1070</v>
      </c>
      <c r="B26" s="48"/>
      <c r="C26" s="53"/>
      <c r="D26" s="509"/>
      <c r="E26" s="159" t="s">
        <v>15</v>
      </c>
      <c r="F26" s="27"/>
      <c r="G26" s="11"/>
      <c r="H26" s="11"/>
      <c r="I26" s="171"/>
    </row>
    <row r="27" spans="1:9" ht="26.4" hidden="1" x14ac:dyDescent="0.25">
      <c r="A27" s="48"/>
      <c r="B27" s="48" t="s">
        <v>1071</v>
      </c>
      <c r="C27" s="53"/>
      <c r="D27" s="509"/>
      <c r="E27" s="283" t="s">
        <v>4585</v>
      </c>
      <c r="F27" s="17" t="s">
        <v>136</v>
      </c>
      <c r="G27" s="53"/>
      <c r="H27" s="169"/>
      <c r="I27" s="89">
        <f>G27*H27</f>
        <v>0</v>
      </c>
    </row>
    <row r="28" spans="1:9" ht="26.4" x14ac:dyDescent="0.25">
      <c r="A28" s="48"/>
      <c r="B28" s="48" t="s">
        <v>1072</v>
      </c>
      <c r="C28" s="53"/>
      <c r="D28" s="509"/>
      <c r="E28" s="283" t="s">
        <v>4586</v>
      </c>
      <c r="F28" s="17"/>
      <c r="G28" s="53"/>
      <c r="H28" s="169"/>
      <c r="I28" s="89"/>
    </row>
    <row r="29" spans="1:9" x14ac:dyDescent="0.25">
      <c r="A29" s="48"/>
      <c r="B29" s="48"/>
      <c r="C29" s="53" t="s">
        <v>37</v>
      </c>
      <c r="D29" s="509"/>
      <c r="E29" s="283" t="s">
        <v>6515</v>
      </c>
      <c r="F29" s="17" t="s">
        <v>136</v>
      </c>
      <c r="G29" s="53"/>
      <c r="H29" s="169"/>
      <c r="I29" s="89">
        <f t="shared" ref="I29:I31" si="1">G29*H29</f>
        <v>0</v>
      </c>
    </row>
    <row r="30" spans="1:9" x14ac:dyDescent="0.25">
      <c r="A30" s="48"/>
      <c r="B30" s="48"/>
      <c r="C30" s="53" t="s">
        <v>39</v>
      </c>
      <c r="D30" s="509"/>
      <c r="E30" s="283" t="s">
        <v>6516</v>
      </c>
      <c r="F30" s="17" t="s">
        <v>136</v>
      </c>
      <c r="G30" s="53"/>
      <c r="H30" s="169"/>
      <c r="I30" s="89">
        <f t="shared" si="1"/>
        <v>0</v>
      </c>
    </row>
    <row r="31" spans="1:9" ht="26.4" x14ac:dyDescent="0.25">
      <c r="A31" s="48"/>
      <c r="B31" s="48"/>
      <c r="C31" s="53" t="s">
        <v>59</v>
      </c>
      <c r="D31" s="509"/>
      <c r="E31" s="283" t="s">
        <v>6517</v>
      </c>
      <c r="F31" s="17" t="s">
        <v>136</v>
      </c>
      <c r="G31" s="53"/>
      <c r="H31" s="169"/>
      <c r="I31" s="89">
        <f t="shared" si="1"/>
        <v>0</v>
      </c>
    </row>
    <row r="32" spans="1:9" ht="26.4" hidden="1" x14ac:dyDescent="0.25">
      <c r="A32" s="48"/>
      <c r="B32" s="48" t="s">
        <v>1073</v>
      </c>
      <c r="C32" s="53"/>
      <c r="D32" s="509"/>
      <c r="E32" s="283" t="s">
        <v>4587</v>
      </c>
      <c r="F32" s="17" t="s">
        <v>136</v>
      </c>
      <c r="G32" s="53"/>
      <c r="H32" s="169"/>
      <c r="I32" s="89">
        <f>G32*H32</f>
        <v>0</v>
      </c>
    </row>
    <row r="33" spans="1:9" ht="26.4" hidden="1" x14ac:dyDescent="0.25">
      <c r="A33" s="48"/>
      <c r="B33" s="48" t="s">
        <v>1074</v>
      </c>
      <c r="C33" s="53"/>
      <c r="D33" s="509"/>
      <c r="E33" s="283" t="s">
        <v>4588</v>
      </c>
      <c r="F33" s="17" t="s">
        <v>136</v>
      </c>
      <c r="G33" s="53"/>
      <c r="H33" s="169"/>
      <c r="I33" s="89">
        <f>G33*H33</f>
        <v>0</v>
      </c>
    </row>
    <row r="34" spans="1:9" ht="26.4" hidden="1" x14ac:dyDescent="0.25">
      <c r="A34" s="48"/>
      <c r="B34" s="48" t="s">
        <v>1075</v>
      </c>
      <c r="C34" s="53"/>
      <c r="D34" s="509"/>
      <c r="E34" s="283" t="s">
        <v>4589</v>
      </c>
      <c r="F34" s="17" t="s">
        <v>429</v>
      </c>
      <c r="G34" s="53"/>
      <c r="H34" s="169"/>
      <c r="I34" s="89">
        <f>G34*H34</f>
        <v>0</v>
      </c>
    </row>
    <row r="35" spans="1:9" x14ac:dyDescent="0.25">
      <c r="A35" s="48" t="s">
        <v>1076</v>
      </c>
      <c r="B35" s="48"/>
      <c r="C35" s="53"/>
      <c r="D35" s="509"/>
      <c r="E35" s="291" t="s">
        <v>1077</v>
      </c>
      <c r="F35" s="27"/>
      <c r="G35" s="11"/>
      <c r="H35" s="11"/>
      <c r="I35" s="171"/>
    </row>
    <row r="36" spans="1:9" x14ac:dyDescent="0.25">
      <c r="A36" s="48"/>
      <c r="B36" s="48" t="s">
        <v>1078</v>
      </c>
      <c r="C36" s="53"/>
      <c r="D36" s="509"/>
      <c r="E36" s="290" t="s">
        <v>5928</v>
      </c>
      <c r="F36" s="27" t="s">
        <v>136</v>
      </c>
      <c r="G36" s="53"/>
      <c r="H36" s="169"/>
      <c r="I36" s="89">
        <f>G36*H36</f>
        <v>0</v>
      </c>
    </row>
    <row r="37" spans="1:9" ht="26.4" hidden="1" x14ac:dyDescent="0.25">
      <c r="A37" s="48"/>
      <c r="B37" s="48" t="s">
        <v>1079</v>
      </c>
      <c r="C37" s="53"/>
      <c r="D37" s="509"/>
      <c r="E37" s="290" t="s">
        <v>1082</v>
      </c>
      <c r="F37" s="27" t="s">
        <v>429</v>
      </c>
      <c r="G37" s="53"/>
      <c r="H37" s="169"/>
      <c r="I37" s="89">
        <f>G37*H37</f>
        <v>0</v>
      </c>
    </row>
    <row r="38" spans="1:9" x14ac:dyDescent="0.25">
      <c r="A38" s="48"/>
      <c r="B38" s="48" t="s">
        <v>1080</v>
      </c>
      <c r="C38" s="53"/>
      <c r="D38" s="509"/>
      <c r="E38" s="290" t="s">
        <v>6514</v>
      </c>
      <c r="F38" s="27" t="s">
        <v>429</v>
      </c>
      <c r="G38" s="53"/>
      <c r="H38" s="169"/>
      <c r="I38" s="89">
        <f>G38*H38</f>
        <v>0</v>
      </c>
    </row>
    <row r="39" spans="1:9" ht="39.6" hidden="1" x14ac:dyDescent="0.25">
      <c r="A39" s="48"/>
      <c r="B39" s="48" t="s">
        <v>1081</v>
      </c>
      <c r="C39" s="53"/>
      <c r="D39" s="509"/>
      <c r="E39" s="290" t="s">
        <v>4590</v>
      </c>
      <c r="F39" s="27" t="s">
        <v>136</v>
      </c>
      <c r="G39" s="53"/>
      <c r="H39" s="169"/>
      <c r="I39" s="89">
        <f>G39*H39</f>
        <v>0</v>
      </c>
    </row>
    <row r="40" spans="1:9" ht="26.4" x14ac:dyDescent="0.25">
      <c r="A40" s="48" t="s">
        <v>1083</v>
      </c>
      <c r="B40" s="48"/>
      <c r="C40" s="53"/>
      <c r="D40" s="509"/>
      <c r="E40" s="159" t="s">
        <v>1084</v>
      </c>
      <c r="F40" s="27"/>
      <c r="G40" s="11"/>
      <c r="H40" s="11"/>
      <c r="I40" s="171"/>
    </row>
    <row r="41" spans="1:9" ht="26.4" hidden="1" x14ac:dyDescent="0.25">
      <c r="A41" s="48"/>
      <c r="B41" s="48" t="s">
        <v>1085</v>
      </c>
      <c r="C41" s="53"/>
      <c r="D41" s="509"/>
      <c r="E41" s="283" t="s">
        <v>4591</v>
      </c>
      <c r="F41" s="27" t="s">
        <v>136</v>
      </c>
      <c r="G41" s="53"/>
      <c r="H41" s="169"/>
      <c r="I41" s="89">
        <f>G41*H41</f>
        <v>0</v>
      </c>
    </row>
    <row r="42" spans="1:9" ht="26.4" x14ac:dyDescent="0.25">
      <c r="A42" s="48"/>
      <c r="B42" s="48" t="s">
        <v>1086</v>
      </c>
      <c r="C42" s="53"/>
      <c r="D42" s="509"/>
      <c r="E42" s="283" t="s">
        <v>4592</v>
      </c>
      <c r="F42" s="27"/>
      <c r="G42" s="53"/>
      <c r="H42" s="169"/>
      <c r="I42" s="89"/>
    </row>
    <row r="43" spans="1:9" x14ac:dyDescent="0.25">
      <c r="A43" s="48"/>
      <c r="B43" s="48"/>
      <c r="C43" s="53" t="s">
        <v>37</v>
      </c>
      <c r="D43" s="509"/>
      <c r="E43" s="283" t="s">
        <v>6519</v>
      </c>
      <c r="F43" s="27" t="s">
        <v>136</v>
      </c>
      <c r="G43" s="53"/>
      <c r="H43" s="169"/>
      <c r="I43" s="89">
        <f t="shared" ref="I43:I48" si="2">G43*H43</f>
        <v>0</v>
      </c>
    </row>
    <row r="44" spans="1:9" x14ac:dyDescent="0.25">
      <c r="A44" s="48"/>
      <c r="B44" s="48"/>
      <c r="C44" s="53" t="s">
        <v>39</v>
      </c>
      <c r="D44" s="509"/>
      <c r="E44" s="283" t="s">
        <v>6518</v>
      </c>
      <c r="F44" s="27" t="s">
        <v>136</v>
      </c>
      <c r="G44" s="53"/>
      <c r="H44" s="169"/>
      <c r="I44" s="89">
        <f t="shared" si="2"/>
        <v>0</v>
      </c>
    </row>
    <row r="45" spans="1:9" x14ac:dyDescent="0.25">
      <c r="A45" s="48"/>
      <c r="B45" s="48"/>
      <c r="C45" s="53" t="s">
        <v>59</v>
      </c>
      <c r="D45" s="509"/>
      <c r="E45" s="283" t="s">
        <v>6520</v>
      </c>
      <c r="F45" s="27" t="s">
        <v>136</v>
      </c>
      <c r="G45" s="53"/>
      <c r="H45" s="169"/>
      <c r="I45" s="89">
        <f t="shared" si="2"/>
        <v>0</v>
      </c>
    </row>
    <row r="46" spans="1:9" x14ac:dyDescent="0.25">
      <c r="A46" s="48"/>
      <c r="B46" s="48"/>
      <c r="C46" s="53" t="s">
        <v>42</v>
      </c>
      <c r="D46" s="509"/>
      <c r="E46" s="283" t="s">
        <v>6521</v>
      </c>
      <c r="F46" s="27" t="s">
        <v>136</v>
      </c>
      <c r="G46" s="53"/>
      <c r="H46" s="169"/>
      <c r="I46" s="89">
        <f t="shared" si="2"/>
        <v>0</v>
      </c>
    </row>
    <row r="47" spans="1:9" ht="26.4" hidden="1" x14ac:dyDescent="0.25">
      <c r="A47" s="48"/>
      <c r="B47" s="48" t="s">
        <v>1087</v>
      </c>
      <c r="C47" s="53"/>
      <c r="D47" s="509"/>
      <c r="E47" s="283" t="s">
        <v>4593</v>
      </c>
      <c r="F47" s="27" t="s">
        <v>136</v>
      </c>
      <c r="G47" s="53"/>
      <c r="H47" s="169"/>
      <c r="I47" s="89">
        <f t="shared" si="2"/>
        <v>0</v>
      </c>
    </row>
    <row r="48" spans="1:9" ht="26.4" x14ac:dyDescent="0.25">
      <c r="A48" s="48" t="s">
        <v>1088</v>
      </c>
      <c r="B48" s="48"/>
      <c r="C48" s="53"/>
      <c r="D48" s="509"/>
      <c r="E48" s="157" t="s">
        <v>1089</v>
      </c>
      <c r="F48" s="27" t="s">
        <v>136</v>
      </c>
      <c r="G48" s="53"/>
      <c r="H48" s="169"/>
      <c r="I48" s="89">
        <f t="shared" si="2"/>
        <v>0</v>
      </c>
    </row>
    <row r="49" spans="1:9" x14ac:dyDescent="0.25">
      <c r="A49" s="48" t="s">
        <v>1090</v>
      </c>
      <c r="B49" s="48"/>
      <c r="C49" s="53"/>
      <c r="D49" s="509"/>
      <c r="E49" s="157" t="s">
        <v>1091</v>
      </c>
      <c r="F49" s="27"/>
      <c r="G49" s="11"/>
      <c r="H49" s="11"/>
      <c r="I49" s="171"/>
    </row>
    <row r="50" spans="1:9" ht="39.6" x14ac:dyDescent="0.25">
      <c r="A50" s="48"/>
      <c r="B50" s="48" t="s">
        <v>1092</v>
      </c>
      <c r="C50" s="53"/>
      <c r="D50" s="509"/>
      <c r="E50" s="290" t="s">
        <v>5919</v>
      </c>
      <c r="F50" s="27" t="s">
        <v>426</v>
      </c>
      <c r="G50" s="53"/>
      <c r="H50" s="169"/>
      <c r="I50" s="89">
        <f t="shared" ref="I50:I60" si="3">G50*H50</f>
        <v>0</v>
      </c>
    </row>
    <row r="51" spans="1:9" ht="66" x14ac:dyDescent="0.25">
      <c r="A51" s="48"/>
      <c r="B51" s="48" t="s">
        <v>1093</v>
      </c>
      <c r="C51" s="53"/>
      <c r="D51" s="509"/>
      <c r="E51" s="290" t="s">
        <v>5918</v>
      </c>
      <c r="F51" s="27" t="s">
        <v>426</v>
      </c>
      <c r="G51" s="53"/>
      <c r="H51" s="169"/>
      <c r="I51" s="89">
        <f t="shared" si="3"/>
        <v>0</v>
      </c>
    </row>
    <row r="52" spans="1:9" ht="26.4" hidden="1" x14ac:dyDescent="0.25">
      <c r="A52" s="48"/>
      <c r="B52" s="48" t="s">
        <v>1094</v>
      </c>
      <c r="C52" s="53"/>
      <c r="D52" s="509"/>
      <c r="E52" s="290" t="s">
        <v>4594</v>
      </c>
      <c r="F52" s="27" t="s">
        <v>426</v>
      </c>
      <c r="G52" s="53"/>
      <c r="H52" s="169"/>
      <c r="I52" s="89">
        <f t="shared" si="3"/>
        <v>0</v>
      </c>
    </row>
    <row r="53" spans="1:9" ht="39.6" hidden="1" x14ac:dyDescent="0.25">
      <c r="A53" s="48"/>
      <c r="B53" s="48" t="s">
        <v>1095</v>
      </c>
      <c r="C53" s="53"/>
      <c r="D53" s="509"/>
      <c r="E53" s="290" t="s">
        <v>4595</v>
      </c>
      <c r="F53" s="27" t="s">
        <v>426</v>
      </c>
      <c r="G53" s="53"/>
      <c r="H53" s="169"/>
      <c r="I53" s="89">
        <f t="shared" si="3"/>
        <v>0</v>
      </c>
    </row>
    <row r="54" spans="1:9" ht="66" x14ac:dyDescent="0.25">
      <c r="A54" s="48"/>
      <c r="B54" s="48" t="s">
        <v>1096</v>
      </c>
      <c r="C54" s="53"/>
      <c r="D54" s="509"/>
      <c r="E54" s="283" t="s">
        <v>5917</v>
      </c>
      <c r="F54" s="27" t="s">
        <v>426</v>
      </c>
      <c r="G54" s="53"/>
      <c r="H54" s="169"/>
      <c r="I54" s="89">
        <f t="shared" si="3"/>
        <v>0</v>
      </c>
    </row>
    <row r="55" spans="1:9" ht="26.4" x14ac:dyDescent="0.25">
      <c r="A55" s="48"/>
      <c r="B55" s="48" t="s">
        <v>1097</v>
      </c>
      <c r="C55" s="53"/>
      <c r="D55" s="509"/>
      <c r="E55" s="283" t="s">
        <v>4596</v>
      </c>
      <c r="F55" s="27"/>
      <c r="G55" s="53"/>
      <c r="H55" s="169"/>
      <c r="I55" s="89"/>
    </row>
    <row r="56" spans="1:9" ht="15.6" x14ac:dyDescent="0.25">
      <c r="A56" s="48"/>
      <c r="B56" s="48"/>
      <c r="C56" s="53" t="s">
        <v>37</v>
      </c>
      <c r="D56" s="509"/>
      <c r="E56" s="283" t="s">
        <v>6522</v>
      </c>
      <c r="F56" s="27" t="s">
        <v>209</v>
      </c>
      <c r="G56" s="53"/>
      <c r="H56" s="169"/>
      <c r="I56" s="89">
        <f t="shared" ref="I56:I57" si="4">G56*H56</f>
        <v>0</v>
      </c>
    </row>
    <row r="57" spans="1:9" ht="15.6" x14ac:dyDescent="0.25">
      <c r="A57" s="48"/>
      <c r="B57" s="48"/>
      <c r="C57" s="53" t="s">
        <v>39</v>
      </c>
      <c r="D57" s="509"/>
      <c r="E57" s="283" t="s">
        <v>6523</v>
      </c>
      <c r="F57" s="27" t="s">
        <v>209</v>
      </c>
      <c r="G57" s="53"/>
      <c r="H57" s="169"/>
      <c r="I57" s="89">
        <f t="shared" si="4"/>
        <v>0</v>
      </c>
    </row>
    <row r="58" spans="1:9" ht="39.6" hidden="1" x14ac:dyDescent="0.25">
      <c r="A58" s="48"/>
      <c r="B58" s="48" t="s">
        <v>1098</v>
      </c>
      <c r="C58" s="53"/>
      <c r="D58" s="509"/>
      <c r="E58" s="283" t="s">
        <v>4597</v>
      </c>
      <c r="F58" s="27" t="s">
        <v>426</v>
      </c>
      <c r="G58" s="53"/>
      <c r="H58" s="169"/>
      <c r="I58" s="89">
        <f t="shared" si="3"/>
        <v>0</v>
      </c>
    </row>
    <row r="59" spans="1:9" ht="25.5" customHeight="1" x14ac:dyDescent="0.25">
      <c r="A59" s="48" t="s">
        <v>1100</v>
      </c>
      <c r="B59" s="48"/>
      <c r="C59" s="53"/>
      <c r="D59" s="509"/>
      <c r="E59" s="291" t="s">
        <v>4598</v>
      </c>
      <c r="F59" s="27" t="s">
        <v>426</v>
      </c>
      <c r="G59" s="53"/>
      <c r="H59" s="169"/>
      <c r="I59" s="89">
        <f t="shared" si="3"/>
        <v>0</v>
      </c>
    </row>
    <row r="60" spans="1:9" ht="26.4" hidden="1" x14ac:dyDescent="0.25">
      <c r="A60" s="48" t="s">
        <v>1101</v>
      </c>
      <c r="B60" s="48"/>
      <c r="C60" s="53"/>
      <c r="D60" s="509"/>
      <c r="E60" s="291" t="s">
        <v>4599</v>
      </c>
      <c r="F60" s="27" t="s">
        <v>429</v>
      </c>
      <c r="G60" s="53"/>
      <c r="H60" s="169"/>
      <c r="I60" s="89">
        <f t="shared" si="3"/>
        <v>0</v>
      </c>
    </row>
    <row r="61" spans="1:9" x14ac:dyDescent="0.25">
      <c r="A61" s="48" t="s">
        <v>1102</v>
      </c>
      <c r="B61" s="48"/>
      <c r="C61" s="53"/>
      <c r="D61" s="509"/>
      <c r="E61" s="159" t="s">
        <v>1103</v>
      </c>
      <c r="F61" s="27"/>
      <c r="G61" s="11"/>
      <c r="H61" s="11"/>
      <c r="I61" s="171"/>
    </row>
    <row r="62" spans="1:9" x14ac:dyDescent="0.25">
      <c r="A62" s="48"/>
      <c r="B62" s="48" t="s">
        <v>1104</v>
      </c>
      <c r="C62" s="53"/>
      <c r="D62" s="509"/>
      <c r="E62" s="60" t="s">
        <v>72</v>
      </c>
      <c r="F62" s="27" t="s">
        <v>133</v>
      </c>
      <c r="G62" s="53"/>
      <c r="H62" s="169"/>
      <c r="I62" s="89">
        <f>G62*H62</f>
        <v>0</v>
      </c>
    </row>
    <row r="63" spans="1:9" x14ac:dyDescent="0.25">
      <c r="A63" s="48"/>
      <c r="B63" s="48" t="s">
        <v>1105</v>
      </c>
      <c r="C63" s="53"/>
      <c r="D63" s="509"/>
      <c r="E63" s="60" t="s">
        <v>73</v>
      </c>
      <c r="F63" s="27" t="s">
        <v>133</v>
      </c>
      <c r="G63" s="53"/>
      <c r="H63" s="169"/>
      <c r="I63" s="89">
        <f>G63*H63</f>
        <v>0</v>
      </c>
    </row>
    <row r="64" spans="1:9" x14ac:dyDescent="0.25">
      <c r="A64" s="48"/>
      <c r="B64" s="48" t="s">
        <v>1106</v>
      </c>
      <c r="C64" s="53"/>
      <c r="D64" s="509"/>
      <c r="E64" s="60" t="s">
        <v>74</v>
      </c>
      <c r="F64" s="27"/>
      <c r="G64" s="53"/>
      <c r="H64" s="169"/>
      <c r="I64" s="89"/>
    </row>
    <row r="65" spans="1:9" x14ac:dyDescent="0.25">
      <c r="A65" s="48"/>
      <c r="B65" s="48"/>
      <c r="C65" s="53" t="s">
        <v>37</v>
      </c>
      <c r="D65" s="509"/>
      <c r="E65" s="60" t="s">
        <v>6524</v>
      </c>
      <c r="F65" s="27" t="s">
        <v>423</v>
      </c>
      <c r="G65" s="53"/>
      <c r="H65" s="169"/>
      <c r="I65" s="89">
        <f>G65*H65</f>
        <v>0</v>
      </c>
    </row>
    <row r="66" spans="1:9" x14ac:dyDescent="0.25">
      <c r="A66" s="48"/>
      <c r="B66" s="48"/>
      <c r="C66" s="53" t="s">
        <v>39</v>
      </c>
      <c r="D66" s="509"/>
      <c r="E66" s="60" t="s">
        <v>6525</v>
      </c>
      <c r="F66" s="27" t="s">
        <v>423</v>
      </c>
      <c r="G66" s="53"/>
      <c r="H66" s="169"/>
      <c r="I66" s="89">
        <f>G66*H66</f>
        <v>0</v>
      </c>
    </row>
    <row r="67" spans="1:9" hidden="1" x14ac:dyDescent="0.25">
      <c r="A67" s="48"/>
      <c r="B67" s="48" t="s">
        <v>1107</v>
      </c>
      <c r="C67" s="53"/>
      <c r="D67" s="509"/>
      <c r="E67" s="283" t="s">
        <v>4600</v>
      </c>
      <c r="F67" s="27" t="s">
        <v>423</v>
      </c>
      <c r="G67" s="53"/>
      <c r="H67" s="169"/>
      <c r="I67" s="89">
        <f>G67*H67</f>
        <v>0</v>
      </c>
    </row>
    <row r="68" spans="1:9" ht="52.8" hidden="1" x14ac:dyDescent="0.25">
      <c r="A68" s="48" t="s">
        <v>1108</v>
      </c>
      <c r="B68" s="48"/>
      <c r="C68" s="53"/>
      <c r="D68" s="509"/>
      <c r="E68" s="291" t="s">
        <v>4601</v>
      </c>
      <c r="F68" s="27" t="s">
        <v>429</v>
      </c>
      <c r="G68" s="53"/>
      <c r="H68" s="169"/>
      <c r="I68" s="89">
        <f>G68*H68</f>
        <v>0</v>
      </c>
    </row>
    <row r="69" spans="1:9" ht="26.4" x14ac:dyDescent="0.25">
      <c r="A69" s="48" t="s">
        <v>1109</v>
      </c>
      <c r="B69" s="48"/>
      <c r="C69" s="53"/>
      <c r="D69" s="509"/>
      <c r="E69" s="284" t="s">
        <v>1110</v>
      </c>
      <c r="F69" s="27"/>
      <c r="G69" s="11"/>
      <c r="H69" s="11"/>
      <c r="I69" s="171"/>
    </row>
    <row r="70" spans="1:9" ht="26.4" x14ac:dyDescent="0.25">
      <c r="A70" s="48"/>
      <c r="B70" s="48" t="s">
        <v>1111</v>
      </c>
      <c r="C70" s="53"/>
      <c r="D70" s="507"/>
      <c r="E70" s="283" t="s">
        <v>4602</v>
      </c>
      <c r="F70" s="27"/>
      <c r="G70" s="53"/>
      <c r="H70" s="169"/>
      <c r="I70" s="89"/>
    </row>
    <row r="71" spans="1:9" ht="15.6" x14ac:dyDescent="0.25">
      <c r="A71" s="48"/>
      <c r="B71" s="48"/>
      <c r="C71" s="53" t="s">
        <v>37</v>
      </c>
      <c r="D71" s="507"/>
      <c r="E71" s="283" t="s">
        <v>6526</v>
      </c>
      <c r="F71" s="27" t="s">
        <v>426</v>
      </c>
      <c r="G71" s="53"/>
      <c r="H71" s="169"/>
      <c r="I71" s="89">
        <f>G71*H71</f>
        <v>0</v>
      </c>
    </row>
    <row r="72" spans="1:9" ht="15.6" x14ac:dyDescent="0.25">
      <c r="A72" s="48"/>
      <c r="B72" s="48"/>
      <c r="C72" s="53" t="s">
        <v>39</v>
      </c>
      <c r="D72" s="507"/>
      <c r="E72" s="283" t="s">
        <v>6527</v>
      </c>
      <c r="F72" s="27" t="s">
        <v>426</v>
      </c>
      <c r="G72" s="53"/>
      <c r="H72" s="169"/>
      <c r="I72" s="89">
        <f>G72*H72</f>
        <v>0</v>
      </c>
    </row>
    <row r="73" spans="1:9" ht="15.6" x14ac:dyDescent="0.25">
      <c r="A73" s="48"/>
      <c r="B73" s="48"/>
      <c r="C73" s="53" t="s">
        <v>59</v>
      </c>
      <c r="D73" s="507"/>
      <c r="E73" s="283" t="s">
        <v>75</v>
      </c>
      <c r="F73" s="27" t="s">
        <v>426</v>
      </c>
      <c r="G73" s="53"/>
      <c r="H73" s="169"/>
      <c r="I73" s="89">
        <f>G73*H73</f>
        <v>0</v>
      </c>
    </row>
    <row r="74" spans="1:9" ht="26.4" hidden="1" x14ac:dyDescent="0.25">
      <c r="A74" s="48"/>
      <c r="B74" s="48" t="s">
        <v>1112</v>
      </c>
      <c r="C74" s="53"/>
      <c r="D74" s="507"/>
      <c r="E74" s="283" t="s">
        <v>4603</v>
      </c>
      <c r="F74" s="27" t="s">
        <v>426</v>
      </c>
      <c r="G74" s="53"/>
      <c r="H74" s="169"/>
      <c r="I74" s="89">
        <f>G74*H74</f>
        <v>0</v>
      </c>
    </row>
    <row r="75" spans="1:9" x14ac:dyDescent="0.25">
      <c r="A75" s="48" t="s">
        <v>5431</v>
      </c>
      <c r="B75" s="48"/>
      <c r="C75" s="53"/>
      <c r="D75" s="507"/>
      <c r="E75" s="157" t="s">
        <v>1113</v>
      </c>
      <c r="F75" s="27"/>
      <c r="G75" s="11"/>
      <c r="H75" s="11"/>
      <c r="I75" s="171"/>
    </row>
    <row r="76" spans="1:9" ht="26.4" x14ac:dyDescent="0.25">
      <c r="A76" s="48"/>
      <c r="B76" s="48" t="s">
        <v>1114</v>
      </c>
      <c r="C76" s="53"/>
      <c r="D76" s="512"/>
      <c r="E76" s="290" t="s">
        <v>4604</v>
      </c>
      <c r="F76" s="27"/>
      <c r="G76" s="53"/>
      <c r="H76" s="169"/>
      <c r="I76" s="89"/>
    </row>
    <row r="77" spans="1:9" ht="26.4" x14ac:dyDescent="0.25">
      <c r="A77" s="48"/>
      <c r="B77" s="48"/>
      <c r="C77" s="53" t="s">
        <v>37</v>
      </c>
      <c r="D77" s="512"/>
      <c r="E77" s="290" t="s">
        <v>6528</v>
      </c>
      <c r="F77" s="27" t="s">
        <v>136</v>
      </c>
      <c r="G77" s="53"/>
      <c r="H77" s="169"/>
      <c r="I77" s="89">
        <f t="shared" ref="I77:I79" si="5">G77*H77</f>
        <v>0</v>
      </c>
    </row>
    <row r="78" spans="1:9" ht="26.4" x14ac:dyDescent="0.25">
      <c r="A78" s="48"/>
      <c r="B78" s="48"/>
      <c r="C78" s="53" t="s">
        <v>39</v>
      </c>
      <c r="D78" s="512"/>
      <c r="E78" s="290" t="s">
        <v>6529</v>
      </c>
      <c r="F78" s="27" t="s">
        <v>136</v>
      </c>
      <c r="G78" s="53"/>
      <c r="H78" s="169"/>
      <c r="I78" s="89">
        <f t="shared" si="5"/>
        <v>0</v>
      </c>
    </row>
    <row r="79" spans="1:9" ht="26.4" x14ac:dyDescent="0.25">
      <c r="A79" s="48"/>
      <c r="B79" s="48"/>
      <c r="C79" s="53" t="s">
        <v>59</v>
      </c>
      <c r="D79" s="512"/>
      <c r="E79" s="290" t="s">
        <v>6530</v>
      </c>
      <c r="F79" s="27" t="s">
        <v>136</v>
      </c>
      <c r="G79" s="53"/>
      <c r="H79" s="169"/>
      <c r="I79" s="89">
        <f t="shared" si="5"/>
        <v>0</v>
      </c>
    </row>
    <row r="80" spans="1:9" hidden="1" x14ac:dyDescent="0.25">
      <c r="A80" s="48"/>
      <c r="B80" s="48"/>
      <c r="C80" s="53"/>
      <c r="D80" s="512"/>
      <c r="E80" s="290"/>
      <c r="F80" s="27"/>
      <c r="G80" s="53"/>
      <c r="H80" s="169"/>
      <c r="I80" s="89"/>
    </row>
    <row r="81" spans="1:9" hidden="1" x14ac:dyDescent="0.25">
      <c r="A81" s="48"/>
      <c r="B81" s="48"/>
      <c r="C81" s="53"/>
      <c r="D81" s="512"/>
      <c r="E81" s="290"/>
      <c r="F81" s="27"/>
      <c r="G81" s="53"/>
      <c r="H81" s="169"/>
      <c r="I81" s="89"/>
    </row>
    <row r="82" spans="1:9" hidden="1" x14ac:dyDescent="0.25">
      <c r="A82" s="48"/>
      <c r="B82" s="48"/>
      <c r="C82" s="53"/>
      <c r="D82" s="512"/>
      <c r="E82" s="290"/>
      <c r="F82" s="27"/>
      <c r="G82" s="53"/>
      <c r="H82" s="169"/>
      <c r="I82" s="89"/>
    </row>
    <row r="83" spans="1:9" hidden="1" x14ac:dyDescent="0.25">
      <c r="A83" s="48"/>
      <c r="B83" s="48"/>
      <c r="C83" s="53"/>
      <c r="D83" s="512"/>
      <c r="E83" s="290"/>
      <c r="F83" s="27"/>
      <c r="G83" s="53"/>
      <c r="H83" s="169"/>
      <c r="I83" s="89"/>
    </row>
    <row r="84" spans="1:9" hidden="1" x14ac:dyDescent="0.25">
      <c r="A84" s="48"/>
      <c r="B84" s="48"/>
      <c r="C84" s="53"/>
      <c r="D84" s="512"/>
      <c r="E84" s="290"/>
      <c r="F84" s="27"/>
      <c r="G84" s="53"/>
      <c r="H84" s="169"/>
      <c r="I84" s="89"/>
    </row>
    <row r="85" spans="1:9" hidden="1" x14ac:dyDescent="0.25">
      <c r="A85" s="48"/>
      <c r="B85" s="48"/>
      <c r="C85" s="53"/>
      <c r="D85" s="512"/>
      <c r="E85" s="290"/>
      <c r="F85" s="27"/>
      <c r="G85" s="53"/>
      <c r="H85" s="169"/>
      <c r="I85" s="89"/>
    </row>
    <row r="86" spans="1:9" hidden="1" x14ac:dyDescent="0.25">
      <c r="A86" s="48"/>
      <c r="B86" s="48"/>
      <c r="C86" s="53"/>
      <c r="D86" s="512"/>
      <c r="E86" s="290"/>
      <c r="F86" s="27"/>
      <c r="G86" s="53"/>
      <c r="H86" s="169"/>
      <c r="I86" s="89"/>
    </row>
    <row r="87" spans="1:9" hidden="1" x14ac:dyDescent="0.25">
      <c r="A87" s="48"/>
      <c r="B87" s="48"/>
      <c r="C87" s="53"/>
      <c r="D87" s="512"/>
      <c r="E87" s="290"/>
      <c r="F87" s="27"/>
      <c r="G87" s="53"/>
      <c r="H87" s="169"/>
      <c r="I87" s="89"/>
    </row>
    <row r="88" spans="1:9" hidden="1" x14ac:dyDescent="0.25">
      <c r="A88" s="48"/>
      <c r="B88" s="48"/>
      <c r="C88" s="53"/>
      <c r="D88" s="512"/>
      <c r="E88" s="290"/>
      <c r="F88" s="27"/>
      <c r="G88" s="53"/>
      <c r="H88" s="169"/>
      <c r="I88" s="89"/>
    </row>
    <row r="89" spans="1:9" hidden="1" x14ac:dyDescent="0.25">
      <c r="A89" s="48"/>
      <c r="B89" s="48"/>
      <c r="C89" s="53"/>
      <c r="D89" s="512"/>
      <c r="E89" s="290"/>
      <c r="F89" s="27"/>
      <c r="G89" s="53"/>
      <c r="H89" s="169"/>
      <c r="I89" s="89"/>
    </row>
    <row r="90" spans="1:9" hidden="1" x14ac:dyDescent="0.25">
      <c r="A90" s="48"/>
      <c r="B90" s="48"/>
      <c r="C90" s="53"/>
      <c r="D90" s="512"/>
      <c r="E90" s="290"/>
      <c r="F90" s="27"/>
      <c r="G90" s="53"/>
      <c r="H90" s="169"/>
      <c r="I90" s="89"/>
    </row>
    <row r="91" spans="1:9" hidden="1" x14ac:dyDescent="0.25">
      <c r="A91" s="48"/>
      <c r="B91" s="48"/>
      <c r="C91" s="53"/>
      <c r="D91" s="512"/>
      <c r="E91" s="290"/>
      <c r="F91" s="27"/>
      <c r="G91" s="53"/>
      <c r="H91" s="169"/>
      <c r="I91" s="89"/>
    </row>
    <row r="92" spans="1:9" ht="26.4" hidden="1" x14ac:dyDescent="0.25">
      <c r="A92" s="48"/>
      <c r="B92" s="48" t="s">
        <v>1115</v>
      </c>
      <c r="C92" s="53"/>
      <c r="D92" s="512"/>
      <c r="E92" s="290" t="s">
        <v>4605</v>
      </c>
      <c r="F92" s="27" t="s">
        <v>136</v>
      </c>
      <c r="G92" s="53"/>
      <c r="H92" s="169"/>
      <c r="I92" s="89">
        <f>G92*H92</f>
        <v>0</v>
      </c>
    </row>
    <row r="93" spans="1:9" ht="26.4" hidden="1" x14ac:dyDescent="0.25">
      <c r="A93" s="48"/>
      <c r="B93" s="48" t="s">
        <v>1116</v>
      </c>
      <c r="C93" s="53"/>
      <c r="D93" s="512"/>
      <c r="E93" s="290" t="s">
        <v>4606</v>
      </c>
      <c r="F93" s="27" t="s">
        <v>136</v>
      </c>
      <c r="G93" s="53"/>
      <c r="H93" s="169"/>
      <c r="I93" s="89">
        <f>G93*H93</f>
        <v>0</v>
      </c>
    </row>
    <row r="94" spans="1:9" ht="52.8" hidden="1" x14ac:dyDescent="0.25">
      <c r="A94" s="48" t="s">
        <v>1117</v>
      </c>
      <c r="B94" s="48"/>
      <c r="C94" s="53"/>
      <c r="D94" s="512"/>
      <c r="E94" s="291" t="s">
        <v>4607</v>
      </c>
      <c r="F94" s="27" t="s">
        <v>209</v>
      </c>
      <c r="G94" s="53"/>
      <c r="H94" s="169"/>
      <c r="I94" s="89">
        <f>G94*H94</f>
        <v>0</v>
      </c>
    </row>
    <row r="95" spans="1:9" ht="26.4" hidden="1" x14ac:dyDescent="0.25">
      <c r="A95" s="48" t="s">
        <v>1118</v>
      </c>
      <c r="B95" s="48"/>
      <c r="C95" s="53"/>
      <c r="D95" s="512"/>
      <c r="E95" s="159" t="s">
        <v>1119</v>
      </c>
      <c r="F95" s="27"/>
      <c r="G95" s="11"/>
      <c r="H95" s="11"/>
      <c r="I95" s="171"/>
    </row>
    <row r="96" spans="1:9" ht="26.4" hidden="1" x14ac:dyDescent="0.25">
      <c r="A96" s="48"/>
      <c r="B96" s="48" t="s">
        <v>1120</v>
      </c>
      <c r="C96" s="53"/>
      <c r="D96" s="512"/>
      <c r="E96" s="59" t="s">
        <v>1125</v>
      </c>
      <c r="F96" s="27"/>
      <c r="G96" s="11"/>
      <c r="H96" s="11"/>
      <c r="I96" s="171"/>
    </row>
    <row r="97" spans="1:9" hidden="1" x14ac:dyDescent="0.25">
      <c r="A97" s="48"/>
      <c r="B97" s="48"/>
      <c r="C97" s="53" t="s">
        <v>37</v>
      </c>
      <c r="D97" s="512"/>
      <c r="E97" s="283" t="s">
        <v>4608</v>
      </c>
      <c r="F97" s="27" t="s">
        <v>429</v>
      </c>
      <c r="G97" s="53"/>
      <c r="H97" s="169"/>
      <c r="I97" s="89">
        <f>G97*H97</f>
        <v>0</v>
      </c>
    </row>
    <row r="98" spans="1:9" hidden="1" x14ac:dyDescent="0.25">
      <c r="A98" s="48"/>
      <c r="B98" s="48"/>
      <c r="C98" s="53" t="s">
        <v>39</v>
      </c>
      <c r="D98" s="512"/>
      <c r="E98" s="283" t="s">
        <v>4609</v>
      </c>
      <c r="F98" s="27" t="s">
        <v>429</v>
      </c>
      <c r="G98" s="53"/>
      <c r="H98" s="169"/>
      <c r="I98" s="89">
        <f>G98*H98</f>
        <v>0</v>
      </c>
    </row>
    <row r="99" spans="1:9" hidden="1" x14ac:dyDescent="0.25">
      <c r="A99" s="48"/>
      <c r="B99" s="48" t="s">
        <v>1121</v>
      </c>
      <c r="C99" s="55"/>
      <c r="D99" s="512"/>
      <c r="E99" s="283" t="s">
        <v>1124</v>
      </c>
      <c r="F99" s="27"/>
      <c r="G99" s="11"/>
      <c r="H99" s="11"/>
      <c r="I99" s="171"/>
    </row>
    <row r="100" spans="1:9" hidden="1" x14ac:dyDescent="0.25">
      <c r="A100" s="48"/>
      <c r="B100" s="48"/>
      <c r="C100" s="53" t="s">
        <v>37</v>
      </c>
      <c r="D100" s="512"/>
      <c r="E100" s="283" t="s">
        <v>4608</v>
      </c>
      <c r="F100" s="27" t="s">
        <v>429</v>
      </c>
      <c r="G100" s="53"/>
      <c r="H100" s="169"/>
      <c r="I100" s="89">
        <f>G100*H100</f>
        <v>0</v>
      </c>
    </row>
    <row r="101" spans="1:9" hidden="1" x14ac:dyDescent="0.25">
      <c r="A101" s="48"/>
      <c r="B101" s="48"/>
      <c r="C101" s="53" t="s">
        <v>39</v>
      </c>
      <c r="D101" s="512"/>
      <c r="E101" s="283" t="s">
        <v>4609</v>
      </c>
      <c r="F101" s="27" t="s">
        <v>429</v>
      </c>
      <c r="G101" s="53"/>
      <c r="H101" s="169"/>
      <c r="I101" s="89">
        <f>G101*H101</f>
        <v>0</v>
      </c>
    </row>
    <row r="102" spans="1:9" hidden="1" x14ac:dyDescent="0.25">
      <c r="A102" s="48"/>
      <c r="B102" s="48" t="s">
        <v>1122</v>
      </c>
      <c r="C102" s="53"/>
      <c r="D102" s="512"/>
      <c r="E102" s="283" t="s">
        <v>1126</v>
      </c>
      <c r="F102" s="27"/>
      <c r="G102" s="11"/>
      <c r="H102" s="11"/>
      <c r="I102" s="171"/>
    </row>
    <row r="103" spans="1:9" hidden="1" x14ac:dyDescent="0.25">
      <c r="A103" s="48"/>
      <c r="B103" s="48"/>
      <c r="C103" s="53" t="s">
        <v>37</v>
      </c>
      <c r="D103" s="513"/>
      <c r="E103" s="283" t="s">
        <v>4608</v>
      </c>
      <c r="F103" s="27" t="s">
        <v>136</v>
      </c>
      <c r="G103" s="53"/>
      <c r="H103" s="169"/>
      <c r="I103" s="89">
        <f>G103*H103</f>
        <v>0</v>
      </c>
    </row>
    <row r="104" spans="1:9" hidden="1" x14ac:dyDescent="0.25">
      <c r="A104" s="48"/>
      <c r="B104" s="48"/>
      <c r="C104" s="53" t="s">
        <v>39</v>
      </c>
      <c r="D104" s="514"/>
      <c r="E104" s="283" t="s">
        <v>4609</v>
      </c>
      <c r="F104" s="27" t="s">
        <v>136</v>
      </c>
      <c r="G104" s="53"/>
      <c r="H104" s="169"/>
      <c r="I104" s="89">
        <f>G104*H104</f>
        <v>0</v>
      </c>
    </row>
    <row r="105" spans="1:9" ht="66" hidden="1" x14ac:dyDescent="0.25">
      <c r="A105" s="48"/>
      <c r="B105" s="48" t="s">
        <v>1123</v>
      </c>
      <c r="C105" s="53"/>
      <c r="D105" s="514"/>
      <c r="E105" s="283" t="s">
        <v>4279</v>
      </c>
      <c r="F105" s="27" t="s">
        <v>136</v>
      </c>
      <c r="G105" s="53"/>
      <c r="H105" s="169"/>
      <c r="I105" s="89">
        <f>G105*H105</f>
        <v>0</v>
      </c>
    </row>
    <row r="106" spans="1:9" x14ac:dyDescent="0.25">
      <c r="A106" s="48" t="s">
        <v>1127</v>
      </c>
      <c r="B106" s="48"/>
      <c r="C106" s="53"/>
      <c r="D106" s="514"/>
      <c r="E106" s="291" t="s">
        <v>1128</v>
      </c>
      <c r="F106" s="27"/>
      <c r="G106" s="11"/>
      <c r="H106" s="11"/>
      <c r="I106" s="171"/>
    </row>
    <row r="107" spans="1:9" ht="15.6" x14ac:dyDescent="0.25">
      <c r="A107" s="48"/>
      <c r="B107" s="48" t="s">
        <v>1129</v>
      </c>
      <c r="C107" s="53"/>
      <c r="D107" s="514"/>
      <c r="E107" s="278" t="s">
        <v>4273</v>
      </c>
      <c r="F107" s="27" t="s">
        <v>209</v>
      </c>
      <c r="G107" s="53"/>
      <c r="H107" s="169"/>
      <c r="I107" s="542" t="s">
        <v>5568</v>
      </c>
    </row>
    <row r="108" spans="1:9" ht="15.6" x14ac:dyDescent="0.25">
      <c r="A108" s="48"/>
      <c r="B108" s="48" t="s">
        <v>1130</v>
      </c>
      <c r="C108" s="53"/>
      <c r="D108" s="514"/>
      <c r="E108" s="283" t="s">
        <v>4274</v>
      </c>
      <c r="F108" s="27" t="s">
        <v>209</v>
      </c>
      <c r="G108" s="53"/>
      <c r="H108" s="169"/>
      <c r="I108" s="542" t="s">
        <v>5568</v>
      </c>
    </row>
    <row r="109" spans="1:9" ht="15.6" x14ac:dyDescent="0.25">
      <c r="A109" s="48"/>
      <c r="B109" s="48" t="s">
        <v>1131</v>
      </c>
      <c r="C109" s="53"/>
      <c r="D109" s="514"/>
      <c r="E109" s="283" t="s">
        <v>4275</v>
      </c>
      <c r="F109" s="27" t="s">
        <v>209</v>
      </c>
      <c r="G109" s="53"/>
      <c r="H109" s="169"/>
      <c r="I109" s="542" t="s">
        <v>5568</v>
      </c>
    </row>
    <row r="110" spans="1:9" ht="15.6" hidden="1" x14ac:dyDescent="0.25">
      <c r="A110" s="48"/>
      <c r="B110" s="48" t="s">
        <v>1132</v>
      </c>
      <c r="C110" s="53"/>
      <c r="D110" s="514"/>
      <c r="E110" s="283" t="s">
        <v>4610</v>
      </c>
      <c r="F110" s="27" t="s">
        <v>209</v>
      </c>
      <c r="G110" s="53"/>
      <c r="H110" s="169"/>
      <c r="I110" s="89">
        <f t="shared" ref="I110" si="6">G110*H110</f>
        <v>0</v>
      </c>
    </row>
    <row r="111" spans="1:9" ht="15.6" x14ac:dyDescent="0.25">
      <c r="A111" s="48" t="s">
        <v>1133</v>
      </c>
      <c r="B111" s="48"/>
      <c r="C111" s="53"/>
      <c r="D111" s="514"/>
      <c r="E111" s="176" t="s">
        <v>16</v>
      </c>
      <c r="F111" s="27" t="s">
        <v>209</v>
      </c>
      <c r="G111" s="53"/>
      <c r="H111" s="169"/>
      <c r="I111" s="542" t="s">
        <v>5568</v>
      </c>
    </row>
    <row r="112" spans="1:9" ht="15.6" x14ac:dyDescent="0.25">
      <c r="A112" s="48" t="s">
        <v>1134</v>
      </c>
      <c r="B112" s="48"/>
      <c r="C112" s="53"/>
      <c r="D112" s="514"/>
      <c r="E112" s="125" t="s">
        <v>17</v>
      </c>
      <c r="F112" s="27" t="s">
        <v>426</v>
      </c>
      <c r="G112" s="53"/>
      <c r="H112" s="169"/>
      <c r="I112" s="542" t="s">
        <v>5568</v>
      </c>
    </row>
    <row r="113" spans="1:9" x14ac:dyDescent="0.25">
      <c r="A113" s="48" t="s">
        <v>1135</v>
      </c>
      <c r="B113" s="48"/>
      <c r="C113" s="53"/>
      <c r="D113" s="514"/>
      <c r="E113" s="176" t="s">
        <v>18</v>
      </c>
      <c r="F113" s="27"/>
      <c r="G113" s="11"/>
      <c r="H113" s="11"/>
      <c r="I113" s="171"/>
    </row>
    <row r="114" spans="1:9" ht="26.4" x14ac:dyDescent="0.25">
      <c r="A114" s="48"/>
      <c r="B114" s="48" t="s">
        <v>4276</v>
      </c>
      <c r="C114" s="53"/>
      <c r="D114" s="514"/>
      <c r="E114" s="278" t="s">
        <v>6533</v>
      </c>
      <c r="F114" s="27" t="s">
        <v>429</v>
      </c>
      <c r="G114" s="53"/>
      <c r="H114" s="169"/>
      <c r="I114" s="89">
        <f t="shared" ref="I114:I127" si="7">G114*H114</f>
        <v>0</v>
      </c>
    </row>
    <row r="115" spans="1:9" ht="26.4" x14ac:dyDescent="0.25">
      <c r="A115" s="48"/>
      <c r="B115" s="48" t="s">
        <v>1136</v>
      </c>
      <c r="C115" s="53"/>
      <c r="D115" s="514"/>
      <c r="E115" s="283" t="s">
        <v>4611</v>
      </c>
      <c r="F115" s="27"/>
      <c r="G115" s="53"/>
      <c r="H115" s="169"/>
      <c r="I115" s="89"/>
    </row>
    <row r="116" spans="1:9" ht="26.4" x14ac:dyDescent="0.25">
      <c r="A116" s="48"/>
      <c r="B116" s="48"/>
      <c r="C116" s="53" t="s">
        <v>37</v>
      </c>
      <c r="D116" s="514"/>
      <c r="E116" s="283" t="s">
        <v>6531</v>
      </c>
      <c r="F116" s="27" t="s">
        <v>429</v>
      </c>
      <c r="G116" s="53"/>
      <c r="H116" s="169"/>
      <c r="I116" s="89">
        <f t="shared" ref="I116:I117" si="8">G116*H116</f>
        <v>0</v>
      </c>
    </row>
    <row r="117" spans="1:9" ht="26.4" x14ac:dyDescent="0.25">
      <c r="A117" s="48"/>
      <c r="B117" s="48"/>
      <c r="C117" s="53" t="s">
        <v>39</v>
      </c>
      <c r="D117" s="514"/>
      <c r="E117" s="283" t="s">
        <v>6532</v>
      </c>
      <c r="F117" s="27" t="s">
        <v>429</v>
      </c>
      <c r="G117" s="53"/>
      <c r="H117" s="169"/>
      <c r="I117" s="89">
        <f t="shared" si="8"/>
        <v>0</v>
      </c>
    </row>
    <row r="118" spans="1:9" ht="26.4" hidden="1" x14ac:dyDescent="0.25">
      <c r="A118" s="48"/>
      <c r="B118" s="48" t="s">
        <v>1137</v>
      </c>
      <c r="C118" s="53"/>
      <c r="D118" s="514"/>
      <c r="E118" s="283" t="s">
        <v>4612</v>
      </c>
      <c r="F118" s="27" t="s">
        <v>429</v>
      </c>
      <c r="G118" s="53"/>
      <c r="H118" s="169"/>
      <c r="I118" s="89">
        <f t="shared" si="7"/>
        <v>0</v>
      </c>
    </row>
    <row r="119" spans="1:9" ht="26.4" hidden="1" x14ac:dyDescent="0.25">
      <c r="A119" s="48"/>
      <c r="B119" s="48" t="s">
        <v>1138</v>
      </c>
      <c r="C119" s="53"/>
      <c r="D119" s="514"/>
      <c r="E119" s="283" t="s">
        <v>4613</v>
      </c>
      <c r="F119" s="27" t="s">
        <v>429</v>
      </c>
      <c r="G119" s="53"/>
      <c r="H119" s="169"/>
      <c r="I119" s="89">
        <f t="shared" si="7"/>
        <v>0</v>
      </c>
    </row>
    <row r="120" spans="1:9" ht="26.4" hidden="1" x14ac:dyDescent="0.25">
      <c r="A120" s="48"/>
      <c r="B120" s="48" t="s">
        <v>1139</v>
      </c>
      <c r="C120" s="53"/>
      <c r="D120" s="515"/>
      <c r="E120" s="283" t="s">
        <v>4614</v>
      </c>
      <c r="F120" s="27" t="s">
        <v>429</v>
      </c>
      <c r="G120" s="53"/>
      <c r="H120" s="169"/>
      <c r="I120" s="89">
        <f t="shared" si="7"/>
        <v>0</v>
      </c>
    </row>
    <row r="121" spans="1:9" ht="26.4" hidden="1" x14ac:dyDescent="0.25">
      <c r="A121" s="48"/>
      <c r="B121" s="48" t="s">
        <v>1140</v>
      </c>
      <c r="C121" s="53"/>
      <c r="D121" s="515"/>
      <c r="E121" s="283" t="s">
        <v>4615</v>
      </c>
      <c r="F121" s="27" t="s">
        <v>429</v>
      </c>
      <c r="G121" s="53"/>
      <c r="H121" s="169"/>
      <c r="I121" s="89">
        <f t="shared" si="7"/>
        <v>0</v>
      </c>
    </row>
    <row r="122" spans="1:9" ht="26.4" hidden="1" x14ac:dyDescent="0.25">
      <c r="A122" s="48"/>
      <c r="B122" s="48" t="s">
        <v>1141</v>
      </c>
      <c r="C122" s="53"/>
      <c r="D122" s="515"/>
      <c r="E122" s="283" t="s">
        <v>4616</v>
      </c>
      <c r="F122" s="27" t="s">
        <v>429</v>
      </c>
      <c r="G122" s="53"/>
      <c r="H122" s="169"/>
      <c r="I122" s="89">
        <f t="shared" si="7"/>
        <v>0</v>
      </c>
    </row>
    <row r="123" spans="1:9" hidden="1" x14ac:dyDescent="0.25">
      <c r="A123" s="48"/>
      <c r="B123" s="48" t="s">
        <v>1142</v>
      </c>
      <c r="C123" s="53"/>
      <c r="D123" s="512"/>
      <c r="E123" s="283" t="s">
        <v>4617</v>
      </c>
      <c r="F123" s="27" t="s">
        <v>429</v>
      </c>
      <c r="G123" s="53"/>
      <c r="H123" s="169"/>
      <c r="I123" s="89">
        <f t="shared" si="7"/>
        <v>0</v>
      </c>
    </row>
    <row r="124" spans="1:9" hidden="1" x14ac:dyDescent="0.25">
      <c r="A124" s="48" t="s">
        <v>1143</v>
      </c>
      <c r="B124" s="48"/>
      <c r="C124" s="53"/>
      <c r="D124" s="512"/>
      <c r="E124" s="291" t="s">
        <v>4618</v>
      </c>
      <c r="F124" s="27" t="s">
        <v>429</v>
      </c>
      <c r="G124" s="53"/>
      <c r="H124" s="169"/>
      <c r="I124" s="89">
        <f t="shared" si="7"/>
        <v>0</v>
      </c>
    </row>
    <row r="125" spans="1:9" ht="52.8" hidden="1" x14ac:dyDescent="0.25">
      <c r="A125" s="55" t="s">
        <v>1144</v>
      </c>
      <c r="B125" s="55"/>
      <c r="C125" s="53"/>
      <c r="D125" s="512"/>
      <c r="E125" s="291" t="s">
        <v>4619</v>
      </c>
      <c r="F125" s="27" t="s">
        <v>429</v>
      </c>
      <c r="G125" s="53"/>
      <c r="H125" s="169"/>
      <c r="I125" s="89">
        <f t="shared" si="7"/>
        <v>0</v>
      </c>
    </row>
    <row r="126" spans="1:9" ht="26.4" hidden="1" x14ac:dyDescent="0.25">
      <c r="A126" s="55" t="s">
        <v>1145</v>
      </c>
      <c r="B126" s="55"/>
      <c r="C126" s="53"/>
      <c r="D126" s="512"/>
      <c r="E126" s="291" t="s">
        <v>4620</v>
      </c>
      <c r="F126" s="27" t="s">
        <v>429</v>
      </c>
      <c r="G126" s="53"/>
      <c r="H126" s="169"/>
      <c r="I126" s="89">
        <f t="shared" si="7"/>
        <v>0</v>
      </c>
    </row>
    <row r="127" spans="1:9" ht="52.8" hidden="1" x14ac:dyDescent="0.25">
      <c r="A127" s="55" t="s">
        <v>1146</v>
      </c>
      <c r="B127" s="55"/>
      <c r="C127" s="53"/>
      <c r="D127" s="512"/>
      <c r="E127" s="291" t="s">
        <v>4621</v>
      </c>
      <c r="F127" s="11" t="s">
        <v>429</v>
      </c>
      <c r="G127" s="53"/>
      <c r="H127" s="169"/>
      <c r="I127" s="89">
        <f t="shared" si="7"/>
        <v>0</v>
      </c>
    </row>
    <row r="128" spans="1:9" ht="26.4" x14ac:dyDescent="0.25">
      <c r="A128" s="55" t="s">
        <v>1147</v>
      </c>
      <c r="B128" s="55"/>
      <c r="C128" s="53"/>
      <c r="D128" s="512"/>
      <c r="E128" s="159" t="s">
        <v>1148</v>
      </c>
      <c r="F128" s="11"/>
      <c r="G128" s="11"/>
      <c r="H128" s="11"/>
      <c r="I128" s="171"/>
    </row>
    <row r="129" spans="1:9" ht="26.4" x14ac:dyDescent="0.25">
      <c r="A129" s="55"/>
      <c r="B129" s="55" t="s">
        <v>1149</v>
      </c>
      <c r="C129" s="53"/>
      <c r="D129" s="512"/>
      <c r="E129" s="278" t="s">
        <v>4622</v>
      </c>
      <c r="F129" s="27" t="s">
        <v>426</v>
      </c>
      <c r="G129" s="53"/>
      <c r="H129" s="169"/>
      <c r="I129" s="89">
        <f>G129*H129</f>
        <v>0</v>
      </c>
    </row>
    <row r="130" spans="1:9" ht="26.4" x14ac:dyDescent="0.25">
      <c r="A130" s="55"/>
      <c r="B130" s="55" t="s">
        <v>1150</v>
      </c>
      <c r="C130" s="53"/>
      <c r="D130" s="512"/>
      <c r="E130" s="290" t="s">
        <v>4623</v>
      </c>
      <c r="F130" s="27" t="s">
        <v>426</v>
      </c>
      <c r="G130" s="53"/>
      <c r="H130" s="169"/>
      <c r="I130" s="89">
        <f>G130*H130</f>
        <v>0</v>
      </c>
    </row>
    <row r="131" spans="1:9" ht="26.4" hidden="1" x14ac:dyDescent="0.25">
      <c r="A131" s="55" t="s">
        <v>1151</v>
      </c>
      <c r="B131" s="55"/>
      <c r="C131" s="53"/>
      <c r="D131" s="512"/>
      <c r="E131" s="285" t="s">
        <v>4624</v>
      </c>
      <c r="F131" s="27" t="s">
        <v>1152</v>
      </c>
      <c r="G131" s="53"/>
      <c r="H131" s="169"/>
      <c r="I131" s="89">
        <f>G131*H131</f>
        <v>0</v>
      </c>
    </row>
    <row r="132" spans="1:9" ht="26.4" hidden="1" x14ac:dyDescent="0.25">
      <c r="A132" s="55" t="s">
        <v>1153</v>
      </c>
      <c r="B132" s="55"/>
      <c r="C132" s="53"/>
      <c r="D132" s="512"/>
      <c r="E132" s="284" t="s">
        <v>4625</v>
      </c>
      <c r="F132" s="27" t="s">
        <v>1152</v>
      </c>
      <c r="G132" s="53"/>
      <c r="H132" s="169"/>
      <c r="I132" s="89">
        <f>G132*H132</f>
        <v>0</v>
      </c>
    </row>
    <row r="133" spans="1:9" hidden="1" x14ac:dyDescent="0.25">
      <c r="A133" s="55" t="s">
        <v>1154</v>
      </c>
      <c r="B133" s="55"/>
      <c r="C133" s="53"/>
      <c r="D133" s="512"/>
      <c r="E133" s="285" t="s">
        <v>1155</v>
      </c>
      <c r="F133" s="27" t="s">
        <v>1152</v>
      </c>
      <c r="G133" s="53"/>
      <c r="H133" s="169"/>
      <c r="I133" s="89">
        <f>G133*H133</f>
        <v>0</v>
      </c>
    </row>
    <row r="134" spans="1:9" ht="26.4" x14ac:dyDescent="0.25">
      <c r="A134" s="55" t="s">
        <v>1050</v>
      </c>
      <c r="B134" s="55" t="s">
        <v>3656</v>
      </c>
      <c r="C134" s="53"/>
      <c r="D134" s="512"/>
      <c r="E134" s="60" t="s">
        <v>5888</v>
      </c>
      <c r="F134" s="27" t="s">
        <v>209</v>
      </c>
      <c r="G134" s="53"/>
      <c r="H134" s="169"/>
      <c r="I134" s="89">
        <f t="shared" ref="I134" si="9">G134*H134</f>
        <v>0</v>
      </c>
    </row>
    <row r="135" spans="1:9" x14ac:dyDescent="0.25">
      <c r="A135" s="55"/>
      <c r="B135" s="55"/>
      <c r="C135" s="53"/>
      <c r="D135" s="512"/>
      <c r="E135" s="60"/>
      <c r="F135" s="11"/>
      <c r="G135" s="173"/>
      <c r="H135" s="173"/>
      <c r="I135" s="171"/>
    </row>
    <row r="136" spans="1:9" x14ac:dyDescent="0.25">
      <c r="A136" s="55"/>
      <c r="B136" s="55"/>
      <c r="C136" s="53"/>
      <c r="D136" s="512"/>
      <c r="E136" s="60"/>
      <c r="F136" s="11"/>
      <c r="G136" s="173"/>
      <c r="H136" s="173"/>
      <c r="I136" s="171"/>
    </row>
    <row r="137" spans="1:9" x14ac:dyDescent="0.25">
      <c r="A137" s="168" t="s">
        <v>34</v>
      </c>
      <c r="B137" s="179"/>
      <c r="C137" s="179"/>
      <c r="D137" s="179"/>
      <c r="E137" s="179"/>
      <c r="F137" s="179"/>
      <c r="G137" s="183"/>
      <c r="H137" s="183"/>
      <c r="I137" s="174">
        <f>SUM(I5:I136)</f>
        <v>0</v>
      </c>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31C6E-1F8A-45A1-86B8-DFBEE494D2D2}">
  <dimension ref="A1:I84"/>
  <sheetViews>
    <sheetView workbookViewId="0"/>
  </sheetViews>
  <sheetFormatPr defaultRowHeight="13.2" x14ac:dyDescent="0.25"/>
  <cols>
    <col min="1" max="1" width="9.33203125" style="41" customWidth="1"/>
    <col min="2" max="2" width="9" style="41" bestFit="1" customWidth="1"/>
    <col min="3" max="3" width="3.109375" style="517" bestFit="1" customWidth="1"/>
    <col min="4" max="4" width="40.6640625" style="41" customWidth="1"/>
    <col min="5" max="5" width="18.44140625" style="41" bestFit="1" customWidth="1"/>
    <col min="6" max="8" width="19.8867187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1156</v>
      </c>
      <c r="B1" s="40"/>
      <c r="C1" s="503"/>
      <c r="D1" s="40"/>
      <c r="E1" s="774" t="s">
        <v>1157</v>
      </c>
      <c r="F1" s="774"/>
      <c r="G1" s="774"/>
      <c r="H1" s="774"/>
    </row>
    <row r="2" spans="1:8" x14ac:dyDescent="0.25">
      <c r="A2" s="42" t="s">
        <v>0</v>
      </c>
      <c r="B2" s="42"/>
      <c r="C2" s="537"/>
      <c r="D2" s="43" t="s">
        <v>1</v>
      </c>
      <c r="E2" s="43" t="s">
        <v>2</v>
      </c>
      <c r="F2" s="43" t="s">
        <v>3</v>
      </c>
      <c r="G2" s="43" t="s">
        <v>4</v>
      </c>
      <c r="H2" s="43" t="s">
        <v>5</v>
      </c>
    </row>
    <row r="3" spans="1:8" x14ac:dyDescent="0.25">
      <c r="A3" s="44"/>
      <c r="B3" s="44"/>
      <c r="C3" s="538"/>
      <c r="D3" s="45"/>
      <c r="E3" s="46"/>
      <c r="F3" s="46"/>
      <c r="G3" s="45"/>
      <c r="H3" s="45"/>
    </row>
    <row r="4" spans="1:8" x14ac:dyDescent="0.25">
      <c r="A4" s="47"/>
      <c r="B4" s="47"/>
      <c r="C4" s="539"/>
      <c r="D4" s="45"/>
      <c r="E4" s="46"/>
      <c r="F4" s="46"/>
      <c r="G4" s="45"/>
      <c r="H4" s="45"/>
    </row>
    <row r="5" spans="1:8" x14ac:dyDescent="0.25">
      <c r="A5" s="48" t="s">
        <v>1158</v>
      </c>
      <c r="B5" s="48"/>
      <c r="C5" s="540"/>
      <c r="D5" s="159" t="s">
        <v>1159</v>
      </c>
      <c r="E5" s="11"/>
      <c r="F5" s="11"/>
      <c r="G5" s="173"/>
      <c r="H5" s="171"/>
    </row>
    <row r="6" spans="1:8" ht="26.4" hidden="1" x14ac:dyDescent="0.25">
      <c r="A6" s="48"/>
      <c r="B6" s="48" t="s">
        <v>1160</v>
      </c>
      <c r="C6" s="540"/>
      <c r="D6" s="283" t="s">
        <v>4626</v>
      </c>
      <c r="E6" s="11"/>
      <c r="F6" s="11"/>
      <c r="G6" s="172"/>
      <c r="H6" s="172"/>
    </row>
    <row r="7" spans="1:8" ht="26.4" hidden="1" x14ac:dyDescent="0.25">
      <c r="A7" s="48"/>
      <c r="B7" s="48"/>
      <c r="C7" s="540" t="s">
        <v>37</v>
      </c>
      <c r="D7" s="283" t="s">
        <v>4627</v>
      </c>
      <c r="E7" s="17" t="s">
        <v>136</v>
      </c>
      <c r="F7" s="53"/>
      <c r="G7" s="169"/>
      <c r="H7" s="89">
        <f>F7*G7</f>
        <v>0</v>
      </c>
    </row>
    <row r="8" spans="1:8" hidden="1" x14ac:dyDescent="0.25">
      <c r="A8" s="48"/>
      <c r="B8" s="48"/>
      <c r="C8" s="540" t="s">
        <v>39</v>
      </c>
      <c r="D8" s="283" t="s">
        <v>4628</v>
      </c>
      <c r="E8" s="17" t="s">
        <v>136</v>
      </c>
      <c r="F8" s="53"/>
      <c r="G8" s="169"/>
      <c r="H8" s="89">
        <f>F8*G8</f>
        <v>0</v>
      </c>
    </row>
    <row r="9" spans="1:8" x14ac:dyDescent="0.25">
      <c r="A9" s="48"/>
      <c r="B9" s="48" t="s">
        <v>1161</v>
      </c>
      <c r="C9" s="540"/>
      <c r="D9" s="283" t="s">
        <v>1162</v>
      </c>
      <c r="E9" s="11"/>
      <c r="F9" s="11"/>
      <c r="G9" s="114"/>
      <c r="H9" s="172"/>
    </row>
    <row r="10" spans="1:8" ht="52.8" x14ac:dyDescent="0.25">
      <c r="A10" s="48"/>
      <c r="B10" s="48"/>
      <c r="C10" s="540" t="s">
        <v>37</v>
      </c>
      <c r="D10" s="283" t="s">
        <v>6534</v>
      </c>
      <c r="E10" s="17" t="s">
        <v>136</v>
      </c>
      <c r="F10" s="53"/>
      <c r="G10" s="169"/>
      <c r="H10" s="89">
        <f>F10*G10</f>
        <v>0</v>
      </c>
    </row>
    <row r="11" spans="1:8" ht="39.6" x14ac:dyDescent="0.25">
      <c r="A11" s="48"/>
      <c r="B11" s="48"/>
      <c r="C11" s="540" t="s">
        <v>39</v>
      </c>
      <c r="D11" s="283" t="s">
        <v>6535</v>
      </c>
      <c r="E11" s="17" t="s">
        <v>136</v>
      </c>
      <c r="F11" s="53"/>
      <c r="G11" s="169"/>
      <c r="H11" s="89">
        <f>F11*G11</f>
        <v>0</v>
      </c>
    </row>
    <row r="12" spans="1:8" x14ac:dyDescent="0.25">
      <c r="A12" s="48" t="s">
        <v>1163</v>
      </c>
      <c r="B12" s="48"/>
      <c r="C12" s="540"/>
      <c r="D12" s="159" t="s">
        <v>1164</v>
      </c>
      <c r="E12" s="11"/>
      <c r="F12" s="11"/>
      <c r="G12" s="114"/>
      <c r="H12" s="172"/>
    </row>
    <row r="13" spans="1:8" ht="39.6" x14ac:dyDescent="0.25">
      <c r="A13" s="48"/>
      <c r="B13" s="48" t="s">
        <v>1165</v>
      </c>
      <c r="C13" s="540"/>
      <c r="D13" s="283" t="s">
        <v>4629</v>
      </c>
      <c r="E13" s="11"/>
      <c r="F13" s="11"/>
      <c r="G13" s="114"/>
      <c r="H13" s="172"/>
    </row>
    <row r="14" spans="1:8" ht="39.6" x14ac:dyDescent="0.25">
      <c r="A14" s="48"/>
      <c r="B14" s="48"/>
      <c r="C14" s="540" t="s">
        <v>37</v>
      </c>
      <c r="D14" s="283" t="s">
        <v>6536</v>
      </c>
      <c r="E14" s="17" t="s">
        <v>136</v>
      </c>
      <c r="F14" s="53"/>
      <c r="G14" s="169"/>
      <c r="H14" s="89">
        <f>F14*G14</f>
        <v>0</v>
      </c>
    </row>
    <row r="15" spans="1:8" ht="39.6" x14ac:dyDescent="0.25">
      <c r="A15" s="48"/>
      <c r="B15" s="48"/>
      <c r="C15" s="540" t="s">
        <v>39</v>
      </c>
      <c r="D15" s="283" t="s">
        <v>6537</v>
      </c>
      <c r="E15" s="17" t="s">
        <v>136</v>
      </c>
      <c r="F15" s="53"/>
      <c r="G15" s="169"/>
      <c r="H15" s="89">
        <f>F15*G15</f>
        <v>0</v>
      </c>
    </row>
    <row r="16" spans="1:8" ht="39.6" x14ac:dyDescent="0.25">
      <c r="A16" s="48"/>
      <c r="B16" s="48"/>
      <c r="C16" s="540" t="s">
        <v>59</v>
      </c>
      <c r="D16" s="283" t="s">
        <v>6539</v>
      </c>
      <c r="E16" s="17" t="s">
        <v>136</v>
      </c>
      <c r="F16" s="53"/>
      <c r="G16" s="169"/>
      <c r="H16" s="89">
        <f>F16*G16</f>
        <v>0</v>
      </c>
    </row>
    <row r="17" spans="1:9" ht="39.6" hidden="1" x14ac:dyDescent="0.25">
      <c r="A17" s="48"/>
      <c r="B17" s="48" t="s">
        <v>1166</v>
      </c>
      <c r="C17" s="540"/>
      <c r="D17" s="283" t="s">
        <v>4630</v>
      </c>
      <c r="E17" s="11"/>
      <c r="F17" s="11"/>
      <c r="G17" s="114"/>
      <c r="H17" s="172"/>
    </row>
    <row r="18" spans="1:9" ht="26.4" hidden="1" x14ac:dyDescent="0.25">
      <c r="A18" s="48"/>
      <c r="B18" s="48"/>
      <c r="C18" s="540" t="s">
        <v>37</v>
      </c>
      <c r="D18" s="283" t="s">
        <v>4627</v>
      </c>
      <c r="E18" s="17" t="s">
        <v>136</v>
      </c>
      <c r="F18" s="53"/>
      <c r="G18" s="169"/>
      <c r="H18" s="89">
        <f>F18*G18</f>
        <v>0</v>
      </c>
    </row>
    <row r="19" spans="1:9" hidden="1" x14ac:dyDescent="0.25">
      <c r="A19" s="48"/>
      <c r="B19" s="48"/>
      <c r="C19" s="540" t="s">
        <v>39</v>
      </c>
      <c r="D19" s="283" t="s">
        <v>4628</v>
      </c>
      <c r="E19" s="17" t="s">
        <v>136</v>
      </c>
      <c r="F19" s="53"/>
      <c r="G19" s="169"/>
      <c r="H19" s="89">
        <f>F19*G19</f>
        <v>0</v>
      </c>
    </row>
    <row r="20" spans="1:9" ht="39.6" hidden="1" x14ac:dyDescent="0.25">
      <c r="A20" s="48"/>
      <c r="B20" s="48"/>
      <c r="C20" s="540" t="s">
        <v>59</v>
      </c>
      <c r="D20" s="283" t="s">
        <v>6539</v>
      </c>
      <c r="E20" s="17"/>
      <c r="F20" s="53"/>
      <c r="G20" s="169"/>
      <c r="H20" s="89"/>
    </row>
    <row r="21" spans="1:9" ht="39.6" x14ac:dyDescent="0.25">
      <c r="A21" s="48" t="s">
        <v>1167</v>
      </c>
      <c r="B21" s="48"/>
      <c r="C21" s="540"/>
      <c r="D21" s="157" t="s">
        <v>1168</v>
      </c>
      <c r="E21" s="11"/>
      <c r="F21" s="11"/>
      <c r="G21" s="114"/>
      <c r="H21" s="172"/>
    </row>
    <row r="22" spans="1:9" ht="26.4" x14ac:dyDescent="0.25">
      <c r="A22" s="48"/>
      <c r="B22" s="48" t="s">
        <v>1169</v>
      </c>
      <c r="C22" s="540"/>
      <c r="D22" s="60" t="s">
        <v>4280</v>
      </c>
      <c r="E22" s="11" t="s">
        <v>136</v>
      </c>
      <c r="F22" s="53"/>
      <c r="G22" s="169"/>
      <c r="H22" s="89">
        <f>F22*G22</f>
        <v>0</v>
      </c>
    </row>
    <row r="23" spans="1:9" ht="26.4" x14ac:dyDescent="0.25">
      <c r="A23" s="48"/>
      <c r="B23" s="48" t="s">
        <v>1170</v>
      </c>
      <c r="C23" s="540"/>
      <c r="D23" s="60" t="s">
        <v>4281</v>
      </c>
      <c r="E23" s="11" t="s">
        <v>136</v>
      </c>
      <c r="F23" s="53"/>
      <c r="G23" s="169"/>
      <c r="H23" s="89">
        <f>F23*G23</f>
        <v>0</v>
      </c>
    </row>
    <row r="24" spans="1:9" x14ac:dyDescent="0.25">
      <c r="A24" s="48"/>
      <c r="B24" s="48" t="s">
        <v>1171</v>
      </c>
      <c r="C24" s="540"/>
      <c r="D24" s="60" t="s">
        <v>4282</v>
      </c>
      <c r="E24" s="11" t="s">
        <v>136</v>
      </c>
      <c r="F24" s="53"/>
      <c r="G24" s="169"/>
      <c r="H24" s="542" t="s">
        <v>5568</v>
      </c>
    </row>
    <row r="25" spans="1:9" ht="26.4" x14ac:dyDescent="0.25">
      <c r="A25" s="48" t="s">
        <v>1172</v>
      </c>
      <c r="B25" s="48"/>
      <c r="C25" s="540"/>
      <c r="D25" s="57" t="s">
        <v>1173</v>
      </c>
      <c r="E25" s="11" t="s">
        <v>136</v>
      </c>
      <c r="F25" s="53"/>
      <c r="G25" s="169"/>
      <c r="H25" s="89">
        <f>F25*G25</f>
        <v>0</v>
      </c>
    </row>
    <row r="26" spans="1:9" hidden="1" x14ac:dyDescent="0.25">
      <c r="A26" s="48" t="s">
        <v>1174</v>
      </c>
      <c r="B26" s="48"/>
      <c r="C26" s="540"/>
      <c r="D26" s="157" t="s">
        <v>21</v>
      </c>
      <c r="E26" s="11"/>
      <c r="F26" s="11"/>
      <c r="G26" s="114"/>
      <c r="H26" s="172"/>
    </row>
    <row r="27" spans="1:9" ht="39.6" hidden="1" x14ac:dyDescent="0.25">
      <c r="A27" s="48"/>
      <c r="B27" s="48" t="s">
        <v>1175</v>
      </c>
      <c r="C27" s="540"/>
      <c r="D27" s="283" t="s">
        <v>4631</v>
      </c>
      <c r="E27" s="11" t="s">
        <v>136</v>
      </c>
      <c r="F27" s="53"/>
      <c r="G27" s="169"/>
      <c r="H27" s="89">
        <f>F27*G27</f>
        <v>0</v>
      </c>
    </row>
    <row r="28" spans="1:9" ht="26.4" hidden="1" x14ac:dyDescent="0.25">
      <c r="A28" s="48"/>
      <c r="B28" s="48" t="s">
        <v>1176</v>
      </c>
      <c r="C28" s="540"/>
      <c r="D28" s="290" t="s">
        <v>4632</v>
      </c>
      <c r="E28" s="11" t="s">
        <v>136</v>
      </c>
      <c r="F28" s="53"/>
      <c r="G28" s="169"/>
      <c r="H28" s="89">
        <f>F28*G28</f>
        <v>0</v>
      </c>
    </row>
    <row r="29" spans="1:9" ht="15.6" hidden="1" x14ac:dyDescent="0.25">
      <c r="A29" s="48"/>
      <c r="B29" s="48" t="s">
        <v>1177</v>
      </c>
      <c r="C29" s="540"/>
      <c r="D29" s="283" t="s">
        <v>4633</v>
      </c>
      <c r="E29" s="27" t="s">
        <v>209</v>
      </c>
      <c r="F29" s="53"/>
      <c r="G29" s="169"/>
      <c r="H29" s="89">
        <f>F29*G29</f>
        <v>0</v>
      </c>
    </row>
    <row r="30" spans="1:9" ht="15.6" hidden="1" x14ac:dyDescent="0.25">
      <c r="A30" s="48"/>
      <c r="B30" s="48" t="s">
        <v>1178</v>
      </c>
      <c r="C30" s="540"/>
      <c r="D30" s="283" t="s">
        <v>4634</v>
      </c>
      <c r="E30" s="27" t="s">
        <v>209</v>
      </c>
      <c r="F30" s="53"/>
      <c r="G30" s="169"/>
      <c r="H30" s="89">
        <f>F30*G30</f>
        <v>0</v>
      </c>
    </row>
    <row r="31" spans="1:9" hidden="1" x14ac:dyDescent="0.25">
      <c r="A31" s="48" t="s">
        <v>5436</v>
      </c>
      <c r="B31" s="48"/>
      <c r="C31" s="540"/>
      <c r="D31" s="284" t="s">
        <v>5437</v>
      </c>
      <c r="E31" s="11"/>
      <c r="F31" s="11"/>
      <c r="G31" s="114"/>
      <c r="H31" s="172"/>
    </row>
    <row r="32" spans="1:9" ht="26.4" hidden="1" x14ac:dyDescent="0.25">
      <c r="A32" s="48"/>
      <c r="B32" s="48" t="s">
        <v>1179</v>
      </c>
      <c r="C32" s="540"/>
      <c r="D32" s="283" t="s">
        <v>5438</v>
      </c>
      <c r="E32" s="11" t="s">
        <v>136</v>
      </c>
      <c r="F32" s="53"/>
      <c r="G32" s="169"/>
      <c r="H32" s="89">
        <f>F32*G32</f>
        <v>0</v>
      </c>
      <c r="I32" s="323" t="s">
        <v>5439</v>
      </c>
    </row>
    <row r="33" spans="1:8" ht="39.6" hidden="1" x14ac:dyDescent="0.25">
      <c r="A33" s="48"/>
      <c r="B33" s="48" t="s">
        <v>1180</v>
      </c>
      <c r="C33" s="540"/>
      <c r="D33" s="290" t="s">
        <v>4635</v>
      </c>
      <c r="E33" s="11" t="s">
        <v>136</v>
      </c>
      <c r="F33" s="53"/>
      <c r="G33" s="169"/>
      <c r="H33" s="89">
        <f>F33*G33</f>
        <v>0</v>
      </c>
    </row>
    <row r="34" spans="1:8" ht="39.6" hidden="1" x14ac:dyDescent="0.25">
      <c r="A34" s="48"/>
      <c r="B34" s="48" t="s">
        <v>1181</v>
      </c>
      <c r="C34" s="540"/>
      <c r="D34" s="283" t="s">
        <v>4636</v>
      </c>
      <c r="E34" s="11" t="s">
        <v>136</v>
      </c>
      <c r="F34" s="53"/>
      <c r="G34" s="169"/>
      <c r="H34" s="89">
        <f>F34*G34</f>
        <v>0</v>
      </c>
    </row>
    <row r="35" spans="1:8" ht="26.4" x14ac:dyDescent="0.25">
      <c r="A35" s="48" t="s">
        <v>1182</v>
      </c>
      <c r="B35" s="48"/>
      <c r="C35" s="540"/>
      <c r="D35" s="159" t="s">
        <v>19</v>
      </c>
      <c r="E35" s="11"/>
      <c r="F35" s="11"/>
      <c r="G35" s="114"/>
      <c r="H35" s="172"/>
    </row>
    <row r="36" spans="1:8" x14ac:dyDescent="0.25">
      <c r="A36" s="48"/>
      <c r="B36" s="48" t="s">
        <v>1183</v>
      </c>
      <c r="C36" s="540"/>
      <c r="D36" s="283" t="s">
        <v>6540</v>
      </c>
      <c r="E36" s="27"/>
      <c r="F36" s="53"/>
      <c r="G36" s="169"/>
      <c r="H36" s="89"/>
    </row>
    <row r="37" spans="1:8" ht="26.4" x14ac:dyDescent="0.25">
      <c r="A37" s="48"/>
      <c r="B37" s="48"/>
      <c r="C37" s="540" t="s">
        <v>37</v>
      </c>
      <c r="D37" s="283" t="s">
        <v>6541</v>
      </c>
      <c r="E37" s="27" t="s">
        <v>426</v>
      </c>
      <c r="F37" s="53"/>
      <c r="G37" s="169"/>
      <c r="H37" s="89">
        <f t="shared" ref="H37:H38" si="0">F37*G37</f>
        <v>0</v>
      </c>
    </row>
    <row r="38" spans="1:8" ht="39.6" x14ac:dyDescent="0.25">
      <c r="A38" s="48"/>
      <c r="B38" s="48"/>
      <c r="C38" s="540" t="s">
        <v>39</v>
      </c>
      <c r="D38" s="283" t="s">
        <v>6542</v>
      </c>
      <c r="E38" s="27" t="s">
        <v>426</v>
      </c>
      <c r="F38" s="53"/>
      <c r="G38" s="169"/>
      <c r="H38" s="89">
        <f t="shared" si="0"/>
        <v>0</v>
      </c>
    </row>
    <row r="39" spans="1:8" x14ac:dyDescent="0.25">
      <c r="A39" s="48"/>
      <c r="B39" s="48" t="s">
        <v>1184</v>
      </c>
      <c r="C39" s="540"/>
      <c r="D39" s="283" t="s">
        <v>6543</v>
      </c>
      <c r="E39" s="27"/>
      <c r="F39" s="53"/>
      <c r="G39" s="169"/>
      <c r="H39" s="89"/>
    </row>
    <row r="40" spans="1:8" ht="39.6" x14ac:dyDescent="0.25">
      <c r="A40" s="48"/>
      <c r="B40" s="48"/>
      <c r="C40" s="540" t="s">
        <v>37</v>
      </c>
      <c r="D40" s="283" t="s">
        <v>6545</v>
      </c>
      <c r="E40" s="27" t="s">
        <v>209</v>
      </c>
      <c r="F40" s="543"/>
      <c r="G40" s="169"/>
      <c r="H40" s="89">
        <f t="shared" ref="H40:H43" si="1">F40*G40</f>
        <v>0</v>
      </c>
    </row>
    <row r="41" spans="1:8" ht="39.6" x14ac:dyDescent="0.25">
      <c r="A41" s="48"/>
      <c r="B41" s="48"/>
      <c r="C41" s="540" t="s">
        <v>39</v>
      </c>
      <c r="D41" s="283" t="s">
        <v>6544</v>
      </c>
      <c r="E41" s="27" t="s">
        <v>209</v>
      </c>
      <c r="F41" s="543"/>
      <c r="G41" s="169"/>
      <c r="H41" s="89">
        <f t="shared" si="1"/>
        <v>0</v>
      </c>
    </row>
    <row r="42" spans="1:8" ht="39.6" x14ac:dyDescent="0.25">
      <c r="A42" s="48"/>
      <c r="B42" s="48"/>
      <c r="C42" s="540" t="s">
        <v>59</v>
      </c>
      <c r="D42" s="283" t="s">
        <v>6546</v>
      </c>
      <c r="E42" s="27" t="s">
        <v>209</v>
      </c>
      <c r="F42" s="543"/>
      <c r="G42" s="169"/>
      <c r="H42" s="89">
        <f t="shared" si="1"/>
        <v>0</v>
      </c>
    </row>
    <row r="43" spans="1:8" ht="39.6" x14ac:dyDescent="0.25">
      <c r="A43" s="48"/>
      <c r="B43" s="48"/>
      <c r="C43" s="540" t="s">
        <v>42</v>
      </c>
      <c r="D43" s="283" t="s">
        <v>6547</v>
      </c>
      <c r="E43" s="27" t="s">
        <v>209</v>
      </c>
      <c r="F43" s="543"/>
      <c r="G43" s="169"/>
      <c r="H43" s="89">
        <f t="shared" si="1"/>
        <v>0</v>
      </c>
    </row>
    <row r="44" spans="1:8" hidden="1" x14ac:dyDescent="0.25">
      <c r="A44" s="48"/>
      <c r="B44" s="48" t="s">
        <v>1185</v>
      </c>
      <c r="C44" s="540"/>
      <c r="D44" s="283" t="s">
        <v>1186</v>
      </c>
      <c r="E44" s="11"/>
      <c r="F44" s="11"/>
      <c r="G44" s="114"/>
      <c r="H44" s="172"/>
    </row>
    <row r="45" spans="1:8" ht="26.4" hidden="1" x14ac:dyDescent="0.25">
      <c r="A45" s="48"/>
      <c r="B45" s="48"/>
      <c r="C45" s="540" t="s">
        <v>37</v>
      </c>
      <c r="D45" s="283" t="s">
        <v>4637</v>
      </c>
      <c r="E45" s="27" t="s">
        <v>209</v>
      </c>
      <c r="F45" s="53"/>
      <c r="G45" s="169"/>
      <c r="H45" s="89">
        <f>F45*G45</f>
        <v>0</v>
      </c>
    </row>
    <row r="46" spans="1:8" ht="26.4" hidden="1" x14ac:dyDescent="0.25">
      <c r="A46" s="48"/>
      <c r="B46" s="48"/>
      <c r="C46" s="540" t="s">
        <v>39</v>
      </c>
      <c r="D46" s="283" t="s">
        <v>4638</v>
      </c>
      <c r="E46" s="27" t="s">
        <v>209</v>
      </c>
      <c r="F46" s="53"/>
      <c r="G46" s="169"/>
      <c r="H46" s="89">
        <f>F46*G46</f>
        <v>0</v>
      </c>
    </row>
    <row r="47" spans="1:8" x14ac:dyDescent="0.25">
      <c r="A47" s="48" t="s">
        <v>1187</v>
      </c>
      <c r="B47" s="48"/>
      <c r="C47" s="540"/>
      <c r="D47" s="159" t="s">
        <v>1188</v>
      </c>
      <c r="E47" s="11"/>
      <c r="F47" s="11"/>
      <c r="G47" s="114"/>
      <c r="H47" s="172"/>
    </row>
    <row r="48" spans="1:8" ht="39.6" x14ac:dyDescent="0.25">
      <c r="A48" s="48"/>
      <c r="B48" s="48" t="s">
        <v>1192</v>
      </c>
      <c r="C48" s="540"/>
      <c r="D48" s="283" t="s">
        <v>5873</v>
      </c>
      <c r="E48" s="27" t="s">
        <v>426</v>
      </c>
      <c r="F48" s="53"/>
      <c r="G48" s="169"/>
      <c r="H48" s="89">
        <f>F48*G48</f>
        <v>0</v>
      </c>
    </row>
    <row r="49" spans="1:8" ht="39.6" x14ac:dyDescent="0.25">
      <c r="A49" s="48"/>
      <c r="B49" s="48" t="s">
        <v>1193</v>
      </c>
      <c r="C49" s="540"/>
      <c r="D49" s="283" t="s">
        <v>5872</v>
      </c>
      <c r="E49" s="27" t="s">
        <v>209</v>
      </c>
      <c r="F49" s="53"/>
      <c r="G49" s="169"/>
      <c r="H49" s="89">
        <f>F49*G49</f>
        <v>0</v>
      </c>
    </row>
    <row r="50" spans="1:8" hidden="1" x14ac:dyDescent="0.25">
      <c r="A50" s="48"/>
      <c r="B50" s="48" t="s">
        <v>1194</v>
      </c>
      <c r="C50" s="540"/>
      <c r="D50" s="290" t="s">
        <v>4283</v>
      </c>
      <c r="E50" s="11"/>
      <c r="F50" s="11"/>
      <c r="G50" s="114"/>
      <c r="H50" s="172"/>
    </row>
    <row r="51" spans="1:8" ht="26.4" hidden="1" x14ac:dyDescent="0.25">
      <c r="A51" s="48"/>
      <c r="B51" s="48"/>
      <c r="C51" s="540" t="s">
        <v>37</v>
      </c>
      <c r="D51" s="283" t="s">
        <v>4639</v>
      </c>
      <c r="E51" s="27" t="s">
        <v>209</v>
      </c>
      <c r="F51" s="53"/>
      <c r="G51" s="169"/>
      <c r="H51" s="89">
        <f>F51*G51</f>
        <v>0</v>
      </c>
    </row>
    <row r="52" spans="1:8" ht="39.6" hidden="1" x14ac:dyDescent="0.25">
      <c r="A52" s="48"/>
      <c r="B52" s="48"/>
      <c r="C52" s="540" t="s">
        <v>39</v>
      </c>
      <c r="D52" s="283" t="s">
        <v>4640</v>
      </c>
      <c r="E52" s="27" t="s">
        <v>209</v>
      </c>
      <c r="F52" s="53"/>
      <c r="G52" s="169"/>
      <c r="H52" s="89">
        <f>F52*G52</f>
        <v>0</v>
      </c>
    </row>
    <row r="53" spans="1:8" ht="39.6" x14ac:dyDescent="0.25">
      <c r="A53" s="48" t="s">
        <v>1195</v>
      </c>
      <c r="B53" s="48"/>
      <c r="C53" s="540"/>
      <c r="D53" s="157" t="s">
        <v>5871</v>
      </c>
      <c r="E53" s="11"/>
      <c r="F53" s="11"/>
      <c r="G53" s="114"/>
      <c r="H53" s="172"/>
    </row>
    <row r="54" spans="1:8" ht="15.6" hidden="1" x14ac:dyDescent="0.25">
      <c r="A54" s="48"/>
      <c r="B54" s="48" t="s">
        <v>1189</v>
      </c>
      <c r="C54" s="540"/>
      <c r="D54" s="60" t="s">
        <v>77</v>
      </c>
      <c r="E54" s="27" t="s">
        <v>209</v>
      </c>
      <c r="F54" s="53"/>
      <c r="G54" s="169"/>
      <c r="H54" s="89">
        <f>F54*G54</f>
        <v>0</v>
      </c>
    </row>
    <row r="55" spans="1:8" ht="26.4" hidden="1" x14ac:dyDescent="0.25">
      <c r="A55" s="48"/>
      <c r="B55" s="48" t="s">
        <v>1190</v>
      </c>
      <c r="C55" s="540"/>
      <c r="D55" s="283" t="s">
        <v>4641</v>
      </c>
      <c r="E55" s="27" t="s">
        <v>209</v>
      </c>
      <c r="F55" s="53"/>
      <c r="G55" s="169"/>
      <c r="H55" s="89">
        <f>F55*G55</f>
        <v>0</v>
      </c>
    </row>
    <row r="56" spans="1:8" ht="15.6" x14ac:dyDescent="0.25">
      <c r="A56" s="48"/>
      <c r="B56" s="48" t="s">
        <v>1191</v>
      </c>
      <c r="C56" s="540"/>
      <c r="D56" s="158" t="s">
        <v>78</v>
      </c>
      <c r="E56" s="27" t="s">
        <v>209</v>
      </c>
      <c r="F56" s="53"/>
      <c r="G56" s="169"/>
      <c r="H56" s="89">
        <f>F56*G56</f>
        <v>0</v>
      </c>
    </row>
    <row r="57" spans="1:8" ht="39.6" x14ac:dyDescent="0.25">
      <c r="A57" s="48" t="s">
        <v>1196</v>
      </c>
      <c r="B57" s="48"/>
      <c r="C57" s="540"/>
      <c r="D57" s="285" t="s">
        <v>4642</v>
      </c>
      <c r="E57" s="11"/>
      <c r="F57" s="53"/>
      <c r="G57" s="169"/>
      <c r="H57" s="89"/>
    </row>
    <row r="58" spans="1:8" x14ac:dyDescent="0.25">
      <c r="A58" s="48"/>
      <c r="B58" s="48"/>
      <c r="C58" s="540" t="s">
        <v>37</v>
      </c>
      <c r="D58" s="283" t="s">
        <v>6548</v>
      </c>
      <c r="E58" s="11" t="s">
        <v>136</v>
      </c>
      <c r="F58" s="544"/>
      <c r="G58" s="169"/>
      <c r="H58" s="89">
        <f t="shared" ref="H58:H59" si="2">F58*G58</f>
        <v>0</v>
      </c>
    </row>
    <row r="59" spans="1:8" x14ac:dyDescent="0.25">
      <c r="A59" s="48"/>
      <c r="B59" s="48"/>
      <c r="C59" s="540" t="s">
        <v>39</v>
      </c>
      <c r="D59" s="283" t="s">
        <v>6549</v>
      </c>
      <c r="E59" s="11" t="s">
        <v>136</v>
      </c>
      <c r="F59" s="544"/>
      <c r="G59" s="169"/>
      <c r="H59" s="89">
        <f t="shared" si="2"/>
        <v>0</v>
      </c>
    </row>
    <row r="60" spans="1:8" ht="26.4" hidden="1" x14ac:dyDescent="0.25">
      <c r="A60" s="48" t="s">
        <v>1197</v>
      </c>
      <c r="B60" s="48"/>
      <c r="C60" s="540"/>
      <c r="D60" s="285" t="s">
        <v>4643</v>
      </c>
      <c r="E60" s="27" t="s">
        <v>426</v>
      </c>
      <c r="F60" s="53"/>
      <c r="G60" s="169"/>
      <c r="H60" s="89">
        <f>F60*G60</f>
        <v>0</v>
      </c>
    </row>
    <row r="61" spans="1:8" x14ac:dyDescent="0.25">
      <c r="A61" s="48" t="s">
        <v>1198</v>
      </c>
      <c r="B61" s="48"/>
      <c r="C61" s="540"/>
      <c r="D61" s="159" t="s">
        <v>1103</v>
      </c>
      <c r="E61" s="11"/>
      <c r="F61" s="11"/>
      <c r="G61" s="114"/>
      <c r="H61" s="172"/>
    </row>
    <row r="62" spans="1:8" hidden="1" x14ac:dyDescent="0.25">
      <c r="A62" s="48"/>
      <c r="B62" s="48" t="s">
        <v>1199</v>
      </c>
      <c r="C62" s="540"/>
      <c r="D62" s="283" t="s">
        <v>72</v>
      </c>
      <c r="E62" s="11" t="s">
        <v>133</v>
      </c>
      <c r="F62" s="53"/>
      <c r="G62" s="169"/>
      <c r="H62" s="89">
        <f t="shared" ref="H62:H66" si="3">F62*G62</f>
        <v>0</v>
      </c>
    </row>
    <row r="63" spans="1:8" hidden="1" x14ac:dyDescent="0.25">
      <c r="A63" s="48"/>
      <c r="B63" s="48" t="s">
        <v>1200</v>
      </c>
      <c r="C63" s="540"/>
      <c r="D63" s="283" t="s">
        <v>73</v>
      </c>
      <c r="E63" s="11" t="s">
        <v>133</v>
      </c>
      <c r="F63" s="53"/>
      <c r="G63" s="169"/>
      <c r="H63" s="89">
        <f t="shared" si="3"/>
        <v>0</v>
      </c>
    </row>
    <row r="64" spans="1:8" x14ac:dyDescent="0.25">
      <c r="A64" s="48"/>
      <c r="B64" s="48" t="s">
        <v>1201</v>
      </c>
      <c r="C64" s="540"/>
      <c r="D64" s="290" t="s">
        <v>74</v>
      </c>
      <c r="E64" s="11" t="s">
        <v>423</v>
      </c>
      <c r="F64" s="53"/>
      <c r="G64" s="169"/>
      <c r="H64" s="89">
        <f t="shared" si="3"/>
        <v>0</v>
      </c>
    </row>
    <row r="65" spans="1:8" hidden="1" x14ac:dyDescent="0.25">
      <c r="A65" s="48"/>
      <c r="B65" s="48" t="s">
        <v>1202</v>
      </c>
      <c r="C65" s="540"/>
      <c r="D65" s="290" t="s">
        <v>4600</v>
      </c>
      <c r="E65" s="11" t="s">
        <v>423</v>
      </c>
      <c r="F65" s="53"/>
      <c r="G65" s="169"/>
      <c r="H65" s="89">
        <f t="shared" si="3"/>
        <v>0</v>
      </c>
    </row>
    <row r="66" spans="1:8" ht="26.4" x14ac:dyDescent="0.25">
      <c r="A66" s="48" t="s">
        <v>1203</v>
      </c>
      <c r="B66" s="48"/>
      <c r="C66" s="540"/>
      <c r="D66" s="291" t="s">
        <v>4644</v>
      </c>
      <c r="E66" s="27" t="s">
        <v>209</v>
      </c>
      <c r="F66" s="53"/>
      <c r="G66" s="169"/>
      <c r="H66" s="89">
        <f t="shared" si="3"/>
        <v>0</v>
      </c>
    </row>
    <row r="67" spans="1:8" ht="39.6" x14ac:dyDescent="0.25">
      <c r="A67" s="48" t="s">
        <v>1204</v>
      </c>
      <c r="B67" s="48"/>
      <c r="C67" s="540"/>
      <c r="D67" s="285" t="s">
        <v>1205</v>
      </c>
      <c r="E67" s="11"/>
      <c r="F67" s="53"/>
      <c r="G67" s="169"/>
      <c r="H67" s="89"/>
    </row>
    <row r="68" spans="1:8" x14ac:dyDescent="0.25">
      <c r="A68" s="48"/>
      <c r="B68" s="48"/>
      <c r="C68" s="540" t="s">
        <v>37</v>
      </c>
      <c r="D68" s="283" t="s">
        <v>6550</v>
      </c>
      <c r="E68" s="11" t="s">
        <v>136</v>
      </c>
      <c r="F68" s="53"/>
      <c r="G68" s="169"/>
      <c r="H68" s="89">
        <f t="shared" ref="H68:H69" si="4">F68*G68</f>
        <v>0</v>
      </c>
    </row>
    <row r="69" spans="1:8" ht="26.4" x14ac:dyDescent="0.25">
      <c r="A69" s="48"/>
      <c r="B69" s="48"/>
      <c r="C69" s="540" t="s">
        <v>39</v>
      </c>
      <c r="D69" s="283" t="s">
        <v>6551</v>
      </c>
      <c r="E69" s="11" t="s">
        <v>136</v>
      </c>
      <c r="F69" s="53"/>
      <c r="G69" s="169"/>
      <c r="H69" s="89">
        <f t="shared" si="4"/>
        <v>0</v>
      </c>
    </row>
    <row r="70" spans="1:8" ht="26.4" x14ac:dyDescent="0.25">
      <c r="A70" s="48"/>
      <c r="B70" s="48"/>
      <c r="C70" s="540" t="s">
        <v>59</v>
      </c>
      <c r="D70" s="283" t="s">
        <v>6552</v>
      </c>
      <c r="E70" s="11" t="s">
        <v>136</v>
      </c>
      <c r="F70" s="53"/>
      <c r="G70" s="169"/>
      <c r="H70" s="542" t="s">
        <v>5568</v>
      </c>
    </row>
    <row r="71" spans="1:8" x14ac:dyDescent="0.25">
      <c r="A71" s="48" t="s">
        <v>1206</v>
      </c>
      <c r="B71" s="48"/>
      <c r="C71" s="540"/>
      <c r="D71" s="285" t="s">
        <v>1207</v>
      </c>
      <c r="E71" s="11"/>
      <c r="F71" s="11"/>
      <c r="G71" s="114"/>
      <c r="H71" s="172"/>
    </row>
    <row r="72" spans="1:8" x14ac:dyDescent="0.25">
      <c r="A72" s="48"/>
      <c r="B72" s="48" t="s">
        <v>1208</v>
      </c>
      <c r="C72" s="540"/>
      <c r="D72" s="278" t="s">
        <v>20</v>
      </c>
      <c r="E72" s="27" t="s">
        <v>429</v>
      </c>
      <c r="F72" s="53"/>
      <c r="G72" s="169"/>
      <c r="H72" s="89">
        <f>IF(E72="%",F72*G72/100,F72*G72)</f>
        <v>0</v>
      </c>
    </row>
    <row r="73" spans="1:8" ht="15.6" hidden="1" x14ac:dyDescent="0.25">
      <c r="A73" s="48"/>
      <c r="B73" s="48" t="s">
        <v>1209</v>
      </c>
      <c r="C73" s="540"/>
      <c r="D73" s="278" t="s">
        <v>1210</v>
      </c>
      <c r="E73" s="27" t="s">
        <v>209</v>
      </c>
      <c r="F73" s="53"/>
      <c r="G73" s="169"/>
      <c r="H73" s="89">
        <f>F73*G73</f>
        <v>0</v>
      </c>
    </row>
    <row r="74" spans="1:8" ht="26.4" hidden="1" x14ac:dyDescent="0.25">
      <c r="A74" s="48" t="s">
        <v>1211</v>
      </c>
      <c r="B74" s="48"/>
      <c r="C74" s="540"/>
      <c r="D74" s="285" t="s">
        <v>4645</v>
      </c>
      <c r="E74" s="27" t="s">
        <v>426</v>
      </c>
      <c r="F74" s="53"/>
      <c r="G74" s="169"/>
      <c r="H74" s="89">
        <f>F74*G74</f>
        <v>0</v>
      </c>
    </row>
    <row r="75" spans="1:8" x14ac:dyDescent="0.25">
      <c r="A75" s="48" t="s">
        <v>1211</v>
      </c>
      <c r="B75" s="48" t="s">
        <v>2142</v>
      </c>
      <c r="C75" s="540"/>
      <c r="D75" s="285" t="s">
        <v>28</v>
      </c>
      <c r="E75" s="27"/>
      <c r="F75" s="53"/>
      <c r="G75" s="169"/>
      <c r="H75" s="89"/>
    </row>
    <row r="76" spans="1:8" ht="39.6" x14ac:dyDescent="0.25">
      <c r="A76" s="48"/>
      <c r="B76" s="48" t="s">
        <v>2145</v>
      </c>
      <c r="C76" s="540"/>
      <c r="D76" s="283" t="s">
        <v>5860</v>
      </c>
      <c r="E76" s="11" t="s">
        <v>1152</v>
      </c>
      <c r="F76" s="53"/>
      <c r="G76" s="169"/>
      <c r="H76" s="89">
        <f>IF(E76="%",F76*G76/100,F76*G76)</f>
        <v>0</v>
      </c>
    </row>
    <row r="77" spans="1:8" x14ac:dyDescent="0.25">
      <c r="A77" s="48" t="s">
        <v>6553</v>
      </c>
      <c r="B77" s="48" t="s">
        <v>3727</v>
      </c>
      <c r="C77" s="540"/>
      <c r="D77" s="285" t="s">
        <v>5858</v>
      </c>
      <c r="E77" s="11"/>
      <c r="F77" s="53"/>
      <c r="G77" s="169"/>
      <c r="H77" s="89"/>
    </row>
    <row r="78" spans="1:8" ht="39.6" x14ac:dyDescent="0.25">
      <c r="A78" s="48"/>
      <c r="B78" s="48"/>
      <c r="C78" s="540"/>
      <c r="D78" s="283" t="s">
        <v>6538</v>
      </c>
      <c r="E78" s="27" t="s">
        <v>429</v>
      </c>
      <c r="F78" s="53"/>
      <c r="G78" s="169"/>
      <c r="H78" s="89">
        <f>IF(E78="%",F78*G78/100,F78*G78)</f>
        <v>0</v>
      </c>
    </row>
    <row r="79" spans="1:8" x14ac:dyDescent="0.25">
      <c r="A79" s="48"/>
      <c r="B79" s="48"/>
      <c r="C79" s="540"/>
      <c r="D79" s="285"/>
      <c r="E79" s="27"/>
      <c r="F79" s="53"/>
      <c r="G79" s="169"/>
      <c r="H79" s="89"/>
    </row>
    <row r="80" spans="1:8" x14ac:dyDescent="0.25">
      <c r="A80" s="48"/>
      <c r="B80" s="48"/>
      <c r="C80" s="540"/>
      <c r="D80" s="285"/>
      <c r="E80" s="27"/>
      <c r="F80" s="53"/>
      <c r="G80" s="169"/>
      <c r="H80" s="89"/>
    </row>
    <row r="81" spans="1:8" x14ac:dyDescent="0.25">
      <c r="A81" s="48"/>
      <c r="B81" s="48"/>
      <c r="C81" s="540"/>
      <c r="D81" s="60"/>
      <c r="E81" s="27"/>
      <c r="F81" s="11"/>
      <c r="G81" s="11"/>
      <c r="H81" s="171"/>
    </row>
    <row r="82" spans="1:8" x14ac:dyDescent="0.25">
      <c r="A82" s="48"/>
      <c r="B82" s="48"/>
      <c r="C82" s="540"/>
      <c r="D82" s="59"/>
      <c r="E82" s="27"/>
      <c r="F82" s="11"/>
      <c r="G82" s="11"/>
      <c r="H82" s="171"/>
    </row>
    <row r="83" spans="1:8" x14ac:dyDescent="0.25">
      <c r="A83" s="55"/>
      <c r="B83" s="55"/>
      <c r="C83" s="540"/>
      <c r="D83" s="60"/>
      <c r="E83" s="11"/>
      <c r="F83" s="11"/>
      <c r="G83" s="11"/>
      <c r="H83" s="167"/>
    </row>
    <row r="84" spans="1:8" x14ac:dyDescent="0.25">
      <c r="A84" s="168" t="s">
        <v>34</v>
      </c>
      <c r="B84" s="168"/>
      <c r="C84" s="541"/>
      <c r="D84" s="168"/>
      <c r="E84" s="179"/>
      <c r="F84" s="185"/>
      <c r="G84" s="185"/>
      <c r="H84" s="174">
        <f>SUM(H5:H83)</f>
        <v>0</v>
      </c>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26661-7F58-4F16-BF3C-192B774014A9}">
  <dimension ref="A1:H104836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23.332031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8" x14ac:dyDescent="0.25">
      <c r="A1" s="39" t="s">
        <v>1212</v>
      </c>
      <c r="B1" s="40"/>
      <c r="C1" s="40"/>
      <c r="D1" s="40"/>
      <c r="E1" s="774" t="s">
        <v>22</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47"/>
      <c r="B4" s="47"/>
      <c r="C4" s="162"/>
      <c r="D4" s="45"/>
      <c r="E4" s="6"/>
      <c r="F4" s="6"/>
      <c r="G4" s="5"/>
      <c r="H4" s="5"/>
    </row>
    <row r="5" spans="1:8" x14ac:dyDescent="0.25">
      <c r="A5" s="101" t="s">
        <v>1213</v>
      </c>
      <c r="B5" s="101"/>
      <c r="C5" s="161"/>
      <c r="D5" s="159" t="s">
        <v>1214</v>
      </c>
      <c r="E5" s="17"/>
      <c r="F5" s="17"/>
      <c r="G5" s="15"/>
      <c r="H5" s="189"/>
    </row>
    <row r="6" spans="1:8" x14ac:dyDescent="0.25">
      <c r="A6" s="101"/>
      <c r="B6" s="101" t="s">
        <v>1215</v>
      </c>
      <c r="C6" s="161"/>
      <c r="D6" s="278" t="s">
        <v>4646</v>
      </c>
      <c r="E6" s="120"/>
      <c r="F6" s="161"/>
      <c r="G6" s="187"/>
      <c r="H6" s="89"/>
    </row>
    <row r="7" spans="1:8" x14ac:dyDescent="0.25">
      <c r="A7" s="101"/>
      <c r="B7" s="101"/>
      <c r="C7" s="161"/>
      <c r="D7" s="278" t="s">
        <v>5855</v>
      </c>
      <c r="E7" s="120" t="s">
        <v>429</v>
      </c>
      <c r="F7" s="161"/>
      <c r="G7" s="187"/>
      <c r="H7" s="89">
        <f t="shared" ref="H7:H10" si="0">F7*G7</f>
        <v>0</v>
      </c>
    </row>
    <row r="8" spans="1:8" x14ac:dyDescent="0.25">
      <c r="A8" s="101"/>
      <c r="B8" s="101"/>
      <c r="C8" s="161"/>
      <c r="D8" s="278" t="s">
        <v>5854</v>
      </c>
      <c r="E8" s="120" t="s">
        <v>429</v>
      </c>
      <c r="F8" s="161"/>
      <c r="G8" s="187"/>
      <c r="H8" s="89">
        <f t="shared" si="0"/>
        <v>0</v>
      </c>
    </row>
    <row r="9" spans="1:8" x14ac:dyDescent="0.25">
      <c r="A9" s="101"/>
      <c r="B9" s="101" t="s">
        <v>1216</v>
      </c>
      <c r="C9" s="161"/>
      <c r="D9" s="278" t="s">
        <v>4647</v>
      </c>
      <c r="E9" s="120"/>
      <c r="F9" s="161"/>
      <c r="G9" s="187"/>
      <c r="H9" s="89"/>
    </row>
    <row r="10" spans="1:8" x14ac:dyDescent="0.25">
      <c r="A10" s="101"/>
      <c r="B10" s="101"/>
      <c r="C10" s="161"/>
      <c r="D10" s="278" t="s">
        <v>6554</v>
      </c>
      <c r="E10" s="120" t="s">
        <v>429</v>
      </c>
      <c r="F10" s="161"/>
      <c r="G10" s="187"/>
      <c r="H10" s="89">
        <f t="shared" si="0"/>
        <v>0</v>
      </c>
    </row>
    <row r="11" spans="1:8" ht="26.4" hidden="1" x14ac:dyDescent="0.25">
      <c r="A11" s="101" t="s">
        <v>1217</v>
      </c>
      <c r="B11" s="101"/>
      <c r="C11" s="161"/>
      <c r="D11" s="159" t="s">
        <v>1218</v>
      </c>
      <c r="E11" s="120"/>
      <c r="F11" s="17"/>
      <c r="G11" s="17"/>
      <c r="H11" s="189"/>
    </row>
    <row r="12" spans="1:8" ht="26.4" hidden="1" x14ac:dyDescent="0.25">
      <c r="A12" s="101"/>
      <c r="B12" s="101" t="s">
        <v>1219</v>
      </c>
      <c r="C12" s="161"/>
      <c r="D12" s="101" t="s">
        <v>1221</v>
      </c>
      <c r="E12" s="120" t="s">
        <v>425</v>
      </c>
      <c r="F12" s="17"/>
      <c r="G12" s="17"/>
      <c r="H12" s="188"/>
    </row>
    <row r="13" spans="1:8" ht="26.4" hidden="1" x14ac:dyDescent="0.25">
      <c r="A13" s="101"/>
      <c r="B13" s="101" t="s">
        <v>1220</v>
      </c>
      <c r="C13" s="161"/>
      <c r="D13" s="101" t="s">
        <v>1222</v>
      </c>
      <c r="E13" s="120" t="s">
        <v>361</v>
      </c>
      <c r="F13" s="191"/>
      <c r="G13" s="195"/>
      <c r="H13" s="190">
        <f>F13*G13</f>
        <v>0</v>
      </c>
    </row>
    <row r="14" spans="1:8" ht="26.4" x14ac:dyDescent="0.25">
      <c r="A14" s="101" t="s">
        <v>1223</v>
      </c>
      <c r="B14" s="101"/>
      <c r="C14" s="161"/>
      <c r="D14" s="159" t="s">
        <v>1224</v>
      </c>
      <c r="E14" s="120"/>
      <c r="F14" s="17"/>
      <c r="G14" s="17"/>
      <c r="H14" s="189"/>
    </row>
    <row r="15" spans="1:8" x14ac:dyDescent="0.25">
      <c r="A15" s="101"/>
      <c r="B15" s="101" t="s">
        <v>1225</v>
      </c>
      <c r="C15" s="161"/>
      <c r="D15" s="101" t="s">
        <v>1228</v>
      </c>
      <c r="E15" s="17" t="s">
        <v>422</v>
      </c>
      <c r="F15" s="161"/>
      <c r="G15" s="187"/>
      <c r="H15" s="89">
        <f>F15*G15</f>
        <v>0</v>
      </c>
    </row>
    <row r="16" spans="1:8" hidden="1" x14ac:dyDescent="0.25">
      <c r="A16" s="101"/>
      <c r="B16" s="101" t="s">
        <v>1226</v>
      </c>
      <c r="C16" s="161"/>
      <c r="D16" s="101" t="s">
        <v>1229</v>
      </c>
      <c r="E16" s="120" t="s">
        <v>425</v>
      </c>
      <c r="F16" s="17"/>
      <c r="G16" s="17"/>
      <c r="H16" s="188"/>
    </row>
    <row r="17" spans="1:8" ht="26.4" hidden="1" x14ac:dyDescent="0.25">
      <c r="A17" s="101"/>
      <c r="B17" s="101" t="s">
        <v>1227</v>
      </c>
      <c r="C17" s="161"/>
      <c r="D17" s="101" t="s">
        <v>1230</v>
      </c>
      <c r="E17" s="17" t="s">
        <v>361</v>
      </c>
      <c r="F17" s="191"/>
      <c r="G17" s="195"/>
      <c r="H17" s="190">
        <f>F17*G17</f>
        <v>0</v>
      </c>
    </row>
    <row r="18" spans="1:8" x14ac:dyDescent="0.25">
      <c r="A18" s="101" t="s">
        <v>1231</v>
      </c>
      <c r="B18" s="101"/>
      <c r="C18" s="161"/>
      <c r="D18" s="159" t="s">
        <v>1232</v>
      </c>
      <c r="E18" s="120"/>
      <c r="F18" s="17"/>
      <c r="G18" s="17"/>
      <c r="H18" s="189"/>
    </row>
    <row r="19" spans="1:8" ht="15.6" x14ac:dyDescent="0.25">
      <c r="A19" s="101"/>
      <c r="B19" s="101" t="s">
        <v>1233</v>
      </c>
      <c r="C19" s="161"/>
      <c r="D19" s="160" t="s">
        <v>1235</v>
      </c>
      <c r="E19" s="27" t="s">
        <v>426</v>
      </c>
      <c r="F19" s="161"/>
      <c r="G19" s="187"/>
      <c r="H19" s="89">
        <f>F19*G19</f>
        <v>0</v>
      </c>
    </row>
    <row r="20" spans="1:8" x14ac:dyDescent="0.25">
      <c r="A20" s="101"/>
      <c r="B20" s="101" t="s">
        <v>1234</v>
      </c>
      <c r="C20" s="161"/>
      <c r="D20" s="160" t="s">
        <v>1236</v>
      </c>
      <c r="E20" s="120"/>
      <c r="F20" s="17"/>
      <c r="G20" s="17"/>
      <c r="H20" s="189"/>
    </row>
    <row r="21" spans="1:8" ht="26.4" x14ac:dyDescent="0.25">
      <c r="A21" s="101"/>
      <c r="B21" s="101"/>
      <c r="C21" s="161" t="s">
        <v>37</v>
      </c>
      <c r="D21" s="160" t="s">
        <v>1237</v>
      </c>
      <c r="E21" s="27" t="s">
        <v>426</v>
      </c>
      <c r="F21" s="161"/>
      <c r="G21" s="187"/>
      <c r="H21" s="89">
        <f>F21*G21</f>
        <v>0</v>
      </c>
    </row>
    <row r="22" spans="1:8" ht="26.4" x14ac:dyDescent="0.25">
      <c r="A22" s="101"/>
      <c r="B22" s="101"/>
      <c r="C22" s="161" t="s">
        <v>39</v>
      </c>
      <c r="D22" s="160" t="s">
        <v>1238</v>
      </c>
      <c r="E22" s="27" t="s">
        <v>426</v>
      </c>
      <c r="F22" s="161"/>
      <c r="G22" s="187"/>
      <c r="H22" s="89">
        <f>F22*G22</f>
        <v>0</v>
      </c>
    </row>
    <row r="23" spans="1:8" ht="26.4" x14ac:dyDescent="0.25">
      <c r="A23" s="101" t="s">
        <v>1239</v>
      </c>
      <c r="B23" s="101"/>
      <c r="C23" s="161"/>
      <c r="D23" s="159" t="s">
        <v>1240</v>
      </c>
      <c r="E23" s="120"/>
      <c r="F23" s="17"/>
      <c r="G23" s="17"/>
      <c r="H23" s="189"/>
    </row>
    <row r="24" spans="1:8" ht="15.6" x14ac:dyDescent="0.25">
      <c r="A24" s="101"/>
      <c r="B24" s="101" t="s">
        <v>1241</v>
      </c>
      <c r="C24" s="161"/>
      <c r="D24" s="101" t="s">
        <v>1246</v>
      </c>
      <c r="E24" s="27" t="s">
        <v>426</v>
      </c>
      <c r="F24" s="161"/>
      <c r="G24" s="187"/>
      <c r="H24" s="89">
        <f>F24*G24</f>
        <v>0</v>
      </c>
    </row>
    <row r="25" spans="1:8" ht="15.6" x14ac:dyDescent="0.25">
      <c r="A25" s="101"/>
      <c r="B25" s="101" t="s">
        <v>1242</v>
      </c>
      <c r="C25" s="161"/>
      <c r="D25" s="101" t="s">
        <v>1247</v>
      </c>
      <c r="E25" s="27" t="s">
        <v>426</v>
      </c>
      <c r="F25" s="161"/>
      <c r="G25" s="187"/>
      <c r="H25" s="89">
        <f>F25*G25</f>
        <v>0</v>
      </c>
    </row>
    <row r="26" spans="1:8" ht="15.6" hidden="1" x14ac:dyDescent="0.25">
      <c r="A26" s="101"/>
      <c r="B26" s="101" t="s">
        <v>1243</v>
      </c>
      <c r="C26" s="161"/>
      <c r="D26" s="101" t="s">
        <v>1248</v>
      </c>
      <c r="E26" s="27" t="s">
        <v>426</v>
      </c>
      <c r="F26" s="161"/>
      <c r="G26" s="187"/>
      <c r="H26" s="89">
        <f>F26*G26</f>
        <v>0</v>
      </c>
    </row>
    <row r="27" spans="1:8" ht="15.6" hidden="1" x14ac:dyDescent="0.25">
      <c r="A27" s="101"/>
      <c r="B27" s="101" t="s">
        <v>1244</v>
      </c>
      <c r="C27" s="161"/>
      <c r="D27" s="101" t="s">
        <v>1249</v>
      </c>
      <c r="E27" s="27" t="s">
        <v>426</v>
      </c>
      <c r="F27" s="161"/>
      <c r="G27" s="187"/>
      <c r="H27" s="89">
        <f>F27*G27</f>
        <v>0</v>
      </c>
    </row>
    <row r="28" spans="1:8" ht="15.6" x14ac:dyDescent="0.25">
      <c r="A28" s="101"/>
      <c r="B28" s="101" t="s">
        <v>1245</v>
      </c>
      <c r="C28" s="161"/>
      <c r="D28" s="101" t="s">
        <v>1250</v>
      </c>
      <c r="E28" s="27" t="s">
        <v>426</v>
      </c>
      <c r="F28" s="161"/>
      <c r="G28" s="187"/>
      <c r="H28" s="89">
        <f>F28*G28</f>
        <v>0</v>
      </c>
    </row>
    <row r="29" spans="1:8" ht="26.4" hidden="1" x14ac:dyDescent="0.25">
      <c r="A29" s="101" t="s">
        <v>1251</v>
      </c>
      <c r="B29" s="101"/>
      <c r="C29" s="161"/>
      <c r="D29" s="159" t="s">
        <v>1252</v>
      </c>
      <c r="E29" s="120"/>
      <c r="F29" s="17"/>
      <c r="G29" s="17"/>
      <c r="H29" s="189"/>
    </row>
    <row r="30" spans="1:8" hidden="1" x14ac:dyDescent="0.25">
      <c r="A30" s="101"/>
      <c r="B30" s="101" t="s">
        <v>1253</v>
      </c>
      <c r="C30" s="161"/>
      <c r="D30" s="101" t="s">
        <v>1258</v>
      </c>
      <c r="E30" s="120" t="s">
        <v>429</v>
      </c>
      <c r="F30" s="161"/>
      <c r="G30" s="187"/>
      <c r="H30" s="89">
        <f>F30*G30</f>
        <v>0</v>
      </c>
    </row>
    <row r="31" spans="1:8" hidden="1" x14ac:dyDescent="0.25">
      <c r="A31" s="101"/>
      <c r="B31" s="101" t="s">
        <v>1254</v>
      </c>
      <c r="C31" s="161"/>
      <c r="D31" s="101" t="s">
        <v>1259</v>
      </c>
      <c r="E31" s="120" t="s">
        <v>429</v>
      </c>
      <c r="F31" s="161"/>
      <c r="G31" s="187"/>
      <c r="H31" s="89">
        <f>F31*G31</f>
        <v>0</v>
      </c>
    </row>
    <row r="32" spans="1:8" x14ac:dyDescent="0.25">
      <c r="A32" s="101"/>
      <c r="B32" s="101" t="s">
        <v>1255</v>
      </c>
      <c r="C32" s="161"/>
      <c r="D32" s="101" t="s">
        <v>1260</v>
      </c>
      <c r="E32" s="120" t="s">
        <v>429</v>
      </c>
      <c r="F32" s="161"/>
      <c r="G32" s="187"/>
      <c r="H32" s="89">
        <f>F32*G32</f>
        <v>0</v>
      </c>
    </row>
    <row r="33" spans="1:8" hidden="1" x14ac:dyDescent="0.25">
      <c r="A33" s="101"/>
      <c r="B33" s="101" t="s">
        <v>1256</v>
      </c>
      <c r="C33" s="161"/>
      <c r="D33" s="101" t="s">
        <v>1261</v>
      </c>
      <c r="E33" s="120" t="s">
        <v>429</v>
      </c>
      <c r="F33" s="161"/>
      <c r="G33" s="187"/>
      <c r="H33" s="89">
        <f>F33*G33</f>
        <v>0</v>
      </c>
    </row>
    <row r="34" spans="1:8" ht="26.4" hidden="1" x14ac:dyDescent="0.25">
      <c r="A34" s="101"/>
      <c r="B34" s="101" t="s">
        <v>1257</v>
      </c>
      <c r="C34" s="161"/>
      <c r="D34" s="278" t="s">
        <v>4648</v>
      </c>
      <c r="E34" s="120" t="s">
        <v>429</v>
      </c>
      <c r="F34" s="161"/>
      <c r="G34" s="187"/>
      <c r="H34" s="89">
        <f>F34*G34</f>
        <v>0</v>
      </c>
    </row>
    <row r="35" spans="1:8" x14ac:dyDescent="0.25">
      <c r="A35" s="101" t="s">
        <v>1262</v>
      </c>
      <c r="B35" s="101"/>
      <c r="C35" s="161"/>
      <c r="D35" s="159" t="s">
        <v>1263</v>
      </c>
      <c r="E35" s="120"/>
      <c r="F35" s="17"/>
      <c r="G35" s="17"/>
      <c r="H35" s="189"/>
    </row>
    <row r="36" spans="1:8" ht="15.6" hidden="1" x14ac:dyDescent="0.25">
      <c r="A36" s="101"/>
      <c r="B36" s="101" t="s">
        <v>1264</v>
      </c>
      <c r="C36" s="161"/>
      <c r="D36" s="101" t="s">
        <v>1269</v>
      </c>
      <c r="E36" s="27" t="s">
        <v>426</v>
      </c>
      <c r="F36" s="161"/>
      <c r="G36" s="187"/>
      <c r="H36" s="89">
        <f>F36*G36</f>
        <v>0</v>
      </c>
    </row>
    <row r="37" spans="1:8" ht="15.6" hidden="1" x14ac:dyDescent="0.25">
      <c r="A37" s="101"/>
      <c r="B37" s="101" t="s">
        <v>1265</v>
      </c>
      <c r="C37" s="161"/>
      <c r="D37" s="101" t="s">
        <v>1270</v>
      </c>
      <c r="E37" s="27" t="s">
        <v>426</v>
      </c>
      <c r="F37" s="161"/>
      <c r="G37" s="187"/>
      <c r="H37" s="89">
        <f>F37*G37</f>
        <v>0</v>
      </c>
    </row>
    <row r="38" spans="1:8" ht="15.6" x14ac:dyDescent="0.25">
      <c r="A38" s="101"/>
      <c r="B38" s="101" t="s">
        <v>1266</v>
      </c>
      <c r="C38" s="161"/>
      <c r="D38" s="101" t="s">
        <v>1271</v>
      </c>
      <c r="E38" s="27" t="s">
        <v>426</v>
      </c>
      <c r="F38" s="161"/>
      <c r="G38" s="187"/>
      <c r="H38" s="89">
        <f>F38*G38</f>
        <v>0</v>
      </c>
    </row>
    <row r="39" spans="1:8" ht="15.6" hidden="1" x14ac:dyDescent="0.25">
      <c r="A39" s="101"/>
      <c r="B39" s="101" t="s">
        <v>1267</v>
      </c>
      <c r="C39" s="161"/>
      <c r="D39" s="101" t="s">
        <v>1272</v>
      </c>
      <c r="E39" s="27" t="s">
        <v>426</v>
      </c>
      <c r="F39" s="161"/>
      <c r="G39" s="187"/>
      <c r="H39" s="89">
        <f>F39*G39</f>
        <v>0</v>
      </c>
    </row>
    <row r="40" spans="1:8" ht="26.4" hidden="1" x14ac:dyDescent="0.25">
      <c r="A40" s="101"/>
      <c r="B40" s="101" t="s">
        <v>1268</v>
      </c>
      <c r="C40" s="161"/>
      <c r="D40" s="278" t="s">
        <v>4648</v>
      </c>
      <c r="E40" s="27" t="s">
        <v>426</v>
      </c>
      <c r="F40" s="161"/>
      <c r="G40" s="187"/>
      <c r="H40" s="89">
        <f>F40*G40</f>
        <v>0</v>
      </c>
    </row>
    <row r="41" spans="1:8" ht="26.4" x14ac:dyDescent="0.25">
      <c r="A41" s="101" t="s">
        <v>1273</v>
      </c>
      <c r="B41" s="101"/>
      <c r="C41" s="161"/>
      <c r="D41" s="291" t="s">
        <v>1274</v>
      </c>
      <c r="E41" s="120"/>
      <c r="F41" s="17"/>
      <c r="G41" s="17"/>
      <c r="H41" s="189"/>
    </row>
    <row r="42" spans="1:8" hidden="1" x14ac:dyDescent="0.25">
      <c r="A42" s="101"/>
      <c r="B42" s="101" t="s">
        <v>1275</v>
      </c>
      <c r="C42" s="161"/>
      <c r="D42" s="278" t="s">
        <v>1258</v>
      </c>
      <c r="E42" s="120" t="s">
        <v>429</v>
      </c>
      <c r="F42" s="161"/>
      <c r="G42" s="187"/>
      <c r="H42" s="89">
        <f t="shared" ref="H42:H49" si="1">F42*G42</f>
        <v>0</v>
      </c>
    </row>
    <row r="43" spans="1:8" hidden="1" x14ac:dyDescent="0.25">
      <c r="A43" s="101"/>
      <c r="B43" s="101" t="s">
        <v>1276</v>
      </c>
      <c r="C43" s="161"/>
      <c r="D43" s="278" t="s">
        <v>1259</v>
      </c>
      <c r="E43" s="120" t="s">
        <v>429</v>
      </c>
      <c r="F43" s="161"/>
      <c r="G43" s="187"/>
      <c r="H43" s="89">
        <f t="shared" si="1"/>
        <v>0</v>
      </c>
    </row>
    <row r="44" spans="1:8" x14ac:dyDescent="0.25">
      <c r="A44" s="101"/>
      <c r="B44" s="101" t="s">
        <v>1277</v>
      </c>
      <c r="C44" s="161"/>
      <c r="D44" s="278" t="s">
        <v>1280</v>
      </c>
      <c r="E44" s="120" t="s">
        <v>429</v>
      </c>
      <c r="F44" s="161"/>
      <c r="G44" s="187"/>
      <c r="H44" s="89">
        <f t="shared" si="1"/>
        <v>0</v>
      </c>
    </row>
    <row r="45" spans="1:8" hidden="1" x14ac:dyDescent="0.25">
      <c r="A45" s="101"/>
      <c r="B45" s="101" t="s">
        <v>1278</v>
      </c>
      <c r="C45" s="161"/>
      <c r="D45" s="278" t="s">
        <v>1261</v>
      </c>
      <c r="E45" s="120" t="s">
        <v>429</v>
      </c>
      <c r="F45" s="161"/>
      <c r="G45" s="187"/>
      <c r="H45" s="89">
        <f t="shared" si="1"/>
        <v>0</v>
      </c>
    </row>
    <row r="46" spans="1:8" ht="26.4" hidden="1" x14ac:dyDescent="0.25">
      <c r="A46" s="101"/>
      <c r="B46" s="101" t="s">
        <v>1279</v>
      </c>
      <c r="C46" s="161"/>
      <c r="D46" s="278" t="s">
        <v>4648</v>
      </c>
      <c r="E46" s="120" t="s">
        <v>429</v>
      </c>
      <c r="F46" s="161"/>
      <c r="G46" s="187"/>
      <c r="H46" s="89">
        <f t="shared" si="1"/>
        <v>0</v>
      </c>
    </row>
    <row r="47" spans="1:8" ht="15.6" x14ac:dyDescent="0.25">
      <c r="A47" s="101" t="s">
        <v>1281</v>
      </c>
      <c r="B47" s="101"/>
      <c r="C47" s="161"/>
      <c r="D47" s="159" t="s">
        <v>1282</v>
      </c>
      <c r="E47" s="27" t="s">
        <v>426</v>
      </c>
      <c r="F47" s="161"/>
      <c r="G47" s="187"/>
      <c r="H47" s="89">
        <f t="shared" si="1"/>
        <v>0</v>
      </c>
    </row>
    <row r="48" spans="1:8" ht="15.6" x14ac:dyDescent="0.25">
      <c r="A48" s="101" t="s">
        <v>1283</v>
      </c>
      <c r="B48" s="101"/>
      <c r="C48" s="161"/>
      <c r="D48" s="159" t="s">
        <v>1284</v>
      </c>
      <c r="E48" s="27" t="s">
        <v>426</v>
      </c>
      <c r="F48" s="161"/>
      <c r="G48" s="187"/>
      <c r="H48" s="89">
        <f t="shared" si="1"/>
        <v>0</v>
      </c>
    </row>
    <row r="49" spans="1:8" ht="26.4" hidden="1" x14ac:dyDescent="0.25">
      <c r="A49" s="101" t="s">
        <v>1285</v>
      </c>
      <c r="B49" s="101"/>
      <c r="C49" s="161"/>
      <c r="D49" s="159" t="s">
        <v>1286</v>
      </c>
      <c r="E49" s="27" t="s">
        <v>426</v>
      </c>
      <c r="F49" s="161"/>
      <c r="G49" s="187"/>
      <c r="H49" s="89">
        <f t="shared" si="1"/>
        <v>0</v>
      </c>
    </row>
    <row r="50" spans="1:8" x14ac:dyDescent="0.25">
      <c r="A50" s="101" t="s">
        <v>1288</v>
      </c>
      <c r="B50" s="101"/>
      <c r="C50" s="161"/>
      <c r="D50" s="159" t="s">
        <v>1287</v>
      </c>
      <c r="E50" s="120"/>
      <c r="F50" s="17"/>
      <c r="G50" s="17"/>
      <c r="H50" s="189"/>
    </row>
    <row r="51" spans="1:8" ht="15.6" x14ac:dyDescent="0.25">
      <c r="A51" s="101"/>
      <c r="B51" s="101" t="s">
        <v>1289</v>
      </c>
      <c r="C51" s="161"/>
      <c r="D51" s="59" t="s">
        <v>1291</v>
      </c>
      <c r="E51" s="27" t="s">
        <v>426</v>
      </c>
      <c r="F51" s="161"/>
      <c r="G51" s="187"/>
      <c r="H51" s="89">
        <f>F51*G51</f>
        <v>0</v>
      </c>
    </row>
    <row r="52" spans="1:8" ht="15.6" hidden="1" x14ac:dyDescent="0.25">
      <c r="A52" s="101"/>
      <c r="B52" s="101" t="s">
        <v>1290</v>
      </c>
      <c r="C52" s="161"/>
      <c r="D52" s="101" t="s">
        <v>1292</v>
      </c>
      <c r="E52" s="27" t="s">
        <v>426</v>
      </c>
      <c r="F52" s="161"/>
      <c r="G52" s="187"/>
      <c r="H52" s="89">
        <f>F52*G52</f>
        <v>0</v>
      </c>
    </row>
    <row r="53" spans="1:8" ht="26.4" hidden="1" x14ac:dyDescent="0.25">
      <c r="A53" s="101" t="s">
        <v>1293</v>
      </c>
      <c r="B53" s="101"/>
      <c r="C53" s="161"/>
      <c r="D53" s="159" t="s">
        <v>1294</v>
      </c>
      <c r="E53" s="27" t="s">
        <v>426</v>
      </c>
      <c r="F53" s="161"/>
      <c r="G53" s="187"/>
      <c r="H53" s="89">
        <f>F53*G53</f>
        <v>0</v>
      </c>
    </row>
    <row r="54" spans="1:8" ht="26.4" hidden="1" x14ac:dyDescent="0.25">
      <c r="A54" s="101" t="s">
        <v>1295</v>
      </c>
      <c r="B54" s="101"/>
      <c r="C54" s="161"/>
      <c r="D54" s="100" t="s">
        <v>1296</v>
      </c>
      <c r="E54" s="120"/>
      <c r="F54" s="17"/>
      <c r="G54" s="17"/>
      <c r="H54" s="189"/>
    </row>
    <row r="55" spans="1:8" ht="15.6" hidden="1" x14ac:dyDescent="0.25">
      <c r="A55" s="101"/>
      <c r="B55" s="101" t="s">
        <v>1297</v>
      </c>
      <c r="C55" s="161"/>
      <c r="D55" s="101" t="s">
        <v>1299</v>
      </c>
      <c r="E55" s="27" t="s">
        <v>426</v>
      </c>
      <c r="F55" s="161"/>
      <c r="G55" s="187"/>
      <c r="H55" s="89">
        <f>F55*G55</f>
        <v>0</v>
      </c>
    </row>
    <row r="56" spans="1:8" ht="15.6" hidden="1" x14ac:dyDescent="0.25">
      <c r="A56" s="101"/>
      <c r="B56" s="101" t="s">
        <v>1298</v>
      </c>
      <c r="C56" s="161"/>
      <c r="D56" s="101" t="s">
        <v>1300</v>
      </c>
      <c r="E56" s="27" t="s">
        <v>426</v>
      </c>
      <c r="F56" s="161"/>
      <c r="G56" s="187"/>
      <c r="H56" s="89">
        <f>F56*G56</f>
        <v>0</v>
      </c>
    </row>
    <row r="57" spans="1:8" ht="26.4" x14ac:dyDescent="0.25">
      <c r="A57" s="101" t="s">
        <v>1301</v>
      </c>
      <c r="B57" s="101"/>
      <c r="C57" s="161"/>
      <c r="D57" s="159" t="s">
        <v>1302</v>
      </c>
      <c r="E57" s="120"/>
      <c r="F57" s="17"/>
      <c r="G57" s="17"/>
      <c r="H57" s="189"/>
    </row>
    <row r="58" spans="1:8" ht="26.4" x14ac:dyDescent="0.25">
      <c r="A58" s="101"/>
      <c r="B58" s="101" t="s">
        <v>1303</v>
      </c>
      <c r="C58" s="161"/>
      <c r="D58" s="160" t="s">
        <v>1305</v>
      </c>
      <c r="E58" s="120"/>
      <c r="F58" s="17"/>
      <c r="G58" s="17"/>
      <c r="H58" s="189"/>
    </row>
    <row r="59" spans="1:8" ht="26.4" x14ac:dyDescent="0.25">
      <c r="A59" s="101"/>
      <c r="B59" s="101"/>
      <c r="C59" s="161" t="s">
        <v>37</v>
      </c>
      <c r="D59" s="278" t="s">
        <v>4649</v>
      </c>
      <c r="E59" s="17"/>
      <c r="F59" s="161"/>
      <c r="G59" s="187"/>
      <c r="H59" s="89"/>
    </row>
    <row r="60" spans="1:8" x14ac:dyDescent="0.25">
      <c r="A60" s="101"/>
      <c r="B60" s="101"/>
      <c r="C60" s="161"/>
      <c r="D60" s="278" t="s">
        <v>5855</v>
      </c>
      <c r="E60" s="17" t="s">
        <v>421</v>
      </c>
      <c r="F60" s="161"/>
      <c r="G60" s="187"/>
      <c r="H60" s="89">
        <f t="shared" ref="H60:H63" si="2">F60*G60</f>
        <v>0</v>
      </c>
    </row>
    <row r="61" spans="1:8" x14ac:dyDescent="0.25">
      <c r="A61" s="101"/>
      <c r="B61" s="101"/>
      <c r="C61" s="161"/>
      <c r="D61" s="278" t="s">
        <v>5854</v>
      </c>
      <c r="E61" s="17" t="s">
        <v>421</v>
      </c>
      <c r="F61" s="161"/>
      <c r="G61" s="187"/>
      <c r="H61" s="89">
        <f t="shared" si="2"/>
        <v>0</v>
      </c>
    </row>
    <row r="62" spans="1:8" ht="26.4" x14ac:dyDescent="0.25">
      <c r="A62" s="101"/>
      <c r="B62" s="101"/>
      <c r="C62" s="161" t="s">
        <v>39</v>
      </c>
      <c r="D62" s="278" t="s">
        <v>4650</v>
      </c>
      <c r="E62" s="17"/>
      <c r="F62" s="161"/>
      <c r="G62" s="187"/>
      <c r="H62" s="89"/>
    </row>
    <row r="63" spans="1:8" x14ac:dyDescent="0.25">
      <c r="A63" s="101"/>
      <c r="B63" s="101"/>
      <c r="C63" s="161"/>
      <c r="D63" s="278" t="s">
        <v>6554</v>
      </c>
      <c r="E63" s="17" t="s">
        <v>421</v>
      </c>
      <c r="F63" s="161"/>
      <c r="G63" s="187"/>
      <c r="H63" s="89">
        <f t="shared" si="2"/>
        <v>0</v>
      </c>
    </row>
    <row r="64" spans="1:8" ht="26.4" hidden="1" x14ac:dyDescent="0.25">
      <c r="A64" s="101"/>
      <c r="B64" s="101"/>
      <c r="C64" s="161" t="s">
        <v>59</v>
      </c>
      <c r="D64" s="101" t="s">
        <v>1306</v>
      </c>
      <c r="E64" s="17" t="s">
        <v>421</v>
      </c>
      <c r="F64" s="161"/>
      <c r="G64" s="187"/>
      <c r="H64" s="89">
        <f>F64*G64</f>
        <v>0</v>
      </c>
    </row>
    <row r="65" spans="1:8" ht="39.6" hidden="1" x14ac:dyDescent="0.25">
      <c r="A65" s="101"/>
      <c r="B65" s="101" t="s">
        <v>1304</v>
      </c>
      <c r="C65" s="161"/>
      <c r="D65" s="160" t="s">
        <v>1307</v>
      </c>
      <c r="E65" s="120"/>
      <c r="F65" s="17"/>
      <c r="G65" s="17"/>
      <c r="H65" s="189"/>
    </row>
    <row r="66" spans="1:8" ht="26.4" hidden="1" x14ac:dyDescent="0.25">
      <c r="A66" s="101"/>
      <c r="B66" s="101"/>
      <c r="C66" s="161" t="s">
        <v>37</v>
      </c>
      <c r="D66" s="278" t="s">
        <v>4649</v>
      </c>
      <c r="E66" s="17" t="s">
        <v>421</v>
      </c>
      <c r="F66" s="161"/>
      <c r="G66" s="187"/>
      <c r="H66" s="89">
        <f>F66*G66</f>
        <v>0</v>
      </c>
    </row>
    <row r="67" spans="1:8" ht="26.4" hidden="1" x14ac:dyDescent="0.25">
      <c r="A67" s="101"/>
      <c r="B67" s="101"/>
      <c r="C67" s="161" t="s">
        <v>39</v>
      </c>
      <c r="D67" s="278" t="s">
        <v>4650</v>
      </c>
      <c r="E67" s="17" t="s">
        <v>421</v>
      </c>
      <c r="F67" s="161"/>
      <c r="G67" s="187"/>
      <c r="H67" s="89">
        <f>F67*G67</f>
        <v>0</v>
      </c>
    </row>
    <row r="68" spans="1:8" ht="26.4" hidden="1" x14ac:dyDescent="0.25">
      <c r="A68" s="101"/>
      <c r="B68" s="101"/>
      <c r="C68" s="161" t="s">
        <v>59</v>
      </c>
      <c r="D68" s="101" t="s">
        <v>1306</v>
      </c>
      <c r="E68" s="17" t="s">
        <v>421</v>
      </c>
      <c r="F68" s="161"/>
      <c r="G68" s="187"/>
      <c r="H68" s="89">
        <f>F68*G68</f>
        <v>0</v>
      </c>
    </row>
    <row r="69" spans="1:8" x14ac:dyDescent="0.25">
      <c r="A69" s="101" t="s">
        <v>1308</v>
      </c>
      <c r="B69" s="101"/>
      <c r="C69" s="161"/>
      <c r="D69" s="159" t="s">
        <v>66</v>
      </c>
      <c r="E69" s="120"/>
      <c r="F69" s="17"/>
      <c r="G69" s="17"/>
      <c r="H69" s="189"/>
    </row>
    <row r="70" spans="1:8" x14ac:dyDescent="0.25">
      <c r="A70" s="101"/>
      <c r="B70" s="101" t="s">
        <v>1309</v>
      </c>
      <c r="C70" s="161"/>
      <c r="D70" s="101" t="s">
        <v>1312</v>
      </c>
      <c r="E70" s="17" t="s">
        <v>80</v>
      </c>
      <c r="F70" s="161"/>
      <c r="G70" s="187"/>
      <c r="H70" s="89">
        <f>F70*G70</f>
        <v>0</v>
      </c>
    </row>
    <row r="71" spans="1:8" x14ac:dyDescent="0.25">
      <c r="A71" s="101"/>
      <c r="B71" s="101" t="s">
        <v>1310</v>
      </c>
      <c r="C71" s="161"/>
      <c r="D71" s="101" t="s">
        <v>1313</v>
      </c>
      <c r="E71" s="17" t="s">
        <v>80</v>
      </c>
      <c r="F71" s="161"/>
      <c r="G71" s="187"/>
      <c r="H71" s="89">
        <f>F71*G71</f>
        <v>0</v>
      </c>
    </row>
    <row r="72" spans="1:8" x14ac:dyDescent="0.25">
      <c r="A72" s="101"/>
      <c r="B72" s="101" t="s">
        <v>1311</v>
      </c>
      <c r="C72" s="161"/>
      <c r="D72" s="101" t="s">
        <v>1314</v>
      </c>
      <c r="E72" s="17" t="s">
        <v>80</v>
      </c>
      <c r="F72" s="161"/>
      <c r="G72" s="187"/>
      <c r="H72" s="89">
        <f>F72*G72</f>
        <v>0</v>
      </c>
    </row>
    <row r="73" spans="1:8" hidden="1" x14ac:dyDescent="0.25">
      <c r="A73" s="101" t="s">
        <v>1316</v>
      </c>
      <c r="B73" s="101"/>
      <c r="C73" s="161"/>
      <c r="D73" s="159" t="s">
        <v>1315</v>
      </c>
      <c r="E73" s="120"/>
      <c r="F73" s="17"/>
      <c r="G73" s="17"/>
      <c r="H73" s="189"/>
    </row>
    <row r="74" spans="1:8" ht="26.4" hidden="1" x14ac:dyDescent="0.25">
      <c r="A74" s="101"/>
      <c r="B74" s="101" t="s">
        <v>1317</v>
      </c>
      <c r="C74" s="161"/>
      <c r="D74" s="101" t="s">
        <v>1319</v>
      </c>
      <c r="E74" s="120" t="s">
        <v>33</v>
      </c>
      <c r="F74" s="17"/>
      <c r="G74" s="17"/>
      <c r="H74" s="188"/>
    </row>
    <row r="75" spans="1:8" hidden="1" x14ac:dyDescent="0.25">
      <c r="A75" s="101"/>
      <c r="B75" s="101" t="s">
        <v>1318</v>
      </c>
      <c r="C75" s="161"/>
      <c r="D75" s="101" t="s">
        <v>1320</v>
      </c>
      <c r="E75" s="120" t="s">
        <v>80</v>
      </c>
      <c r="F75" s="161"/>
      <c r="G75" s="187"/>
      <c r="H75" s="89">
        <f>F75*G75</f>
        <v>0</v>
      </c>
    </row>
    <row r="76" spans="1:8" ht="39.6" hidden="1" x14ac:dyDescent="0.25">
      <c r="A76" s="101" t="s">
        <v>1321</v>
      </c>
      <c r="B76" s="101"/>
      <c r="C76" s="161"/>
      <c r="D76" s="159" t="s">
        <v>1322</v>
      </c>
      <c r="E76" s="120"/>
      <c r="F76" s="17"/>
      <c r="G76" s="17"/>
      <c r="H76" s="189"/>
    </row>
    <row r="77" spans="1:8" ht="26.4" hidden="1" x14ac:dyDescent="0.25">
      <c r="A77" s="101"/>
      <c r="B77" s="101" t="s">
        <v>1323</v>
      </c>
      <c r="C77" s="161"/>
      <c r="D77" s="101" t="s">
        <v>1325</v>
      </c>
      <c r="E77" s="120" t="s">
        <v>425</v>
      </c>
      <c r="F77" s="17"/>
      <c r="G77" s="17"/>
      <c r="H77" s="188"/>
    </row>
    <row r="78" spans="1:8" ht="26.4" hidden="1" x14ac:dyDescent="0.25">
      <c r="A78" s="101"/>
      <c r="B78" s="101" t="s">
        <v>1324</v>
      </c>
      <c r="C78" s="161"/>
      <c r="D78" s="101" t="s">
        <v>1326</v>
      </c>
      <c r="E78" s="120" t="s">
        <v>361</v>
      </c>
      <c r="F78" s="191"/>
      <c r="G78" s="195"/>
      <c r="H78" s="190">
        <f>F78*G78</f>
        <v>0</v>
      </c>
    </row>
    <row r="79" spans="1:8" ht="15.6" hidden="1" x14ac:dyDescent="0.25">
      <c r="A79" s="101" t="s">
        <v>1327</v>
      </c>
      <c r="B79" s="101"/>
      <c r="C79" s="161"/>
      <c r="D79" s="159" t="s">
        <v>1328</v>
      </c>
      <c r="E79" s="120" t="s">
        <v>2271</v>
      </c>
      <c r="F79" s="161"/>
      <c r="G79" s="187"/>
      <c r="H79" s="89">
        <f>F79*G79</f>
        <v>0</v>
      </c>
    </row>
    <row r="80" spans="1:8" hidden="1" x14ac:dyDescent="0.25">
      <c r="A80" s="101" t="s">
        <v>1329</v>
      </c>
      <c r="B80" s="101"/>
      <c r="C80" s="161"/>
      <c r="D80" s="159" t="s">
        <v>1263</v>
      </c>
      <c r="E80" s="120"/>
      <c r="F80" s="17"/>
      <c r="G80" s="17"/>
      <c r="H80" s="189"/>
    </row>
    <row r="81" spans="1:8" ht="15.6" hidden="1" x14ac:dyDescent="0.25">
      <c r="A81" s="101"/>
      <c r="B81" s="101" t="s">
        <v>1330</v>
      </c>
      <c r="C81" s="161"/>
      <c r="D81" s="160" t="s">
        <v>1332</v>
      </c>
      <c r="E81" s="120" t="s">
        <v>2271</v>
      </c>
      <c r="F81" s="161"/>
      <c r="G81" s="187"/>
      <c r="H81" s="89">
        <f>F81*G81</f>
        <v>0</v>
      </c>
    </row>
    <row r="82" spans="1:8" ht="15.6" hidden="1" x14ac:dyDescent="0.25">
      <c r="A82" s="101"/>
      <c r="B82" s="101" t="s">
        <v>1331</v>
      </c>
      <c r="C82" s="161"/>
      <c r="D82" s="160" t="s">
        <v>1333</v>
      </c>
      <c r="E82" s="120" t="s">
        <v>2271</v>
      </c>
      <c r="F82" s="161"/>
      <c r="G82" s="187"/>
      <c r="H82" s="89">
        <f>F82*G82</f>
        <v>0</v>
      </c>
    </row>
    <row r="83" spans="1:8" ht="15.6" hidden="1" x14ac:dyDescent="0.25">
      <c r="A83" s="101" t="s">
        <v>1334</v>
      </c>
      <c r="B83" s="101"/>
      <c r="C83" s="161"/>
      <c r="D83" s="159" t="s">
        <v>1335</v>
      </c>
      <c r="E83" s="120" t="s">
        <v>2271</v>
      </c>
      <c r="F83" s="161"/>
      <c r="G83" s="187"/>
      <c r="H83" s="89">
        <f>F83*G83</f>
        <v>0</v>
      </c>
    </row>
    <row r="84" spans="1:8" ht="26.4" x14ac:dyDescent="0.25">
      <c r="A84" s="101" t="s">
        <v>6555</v>
      </c>
      <c r="B84" s="101" t="s">
        <v>6556</v>
      </c>
      <c r="C84" s="161"/>
      <c r="D84" s="159" t="s">
        <v>5834</v>
      </c>
      <c r="E84" s="27" t="s">
        <v>426</v>
      </c>
      <c r="F84" s="161"/>
      <c r="G84" s="187"/>
      <c r="H84" s="89">
        <f>F84*G84</f>
        <v>0</v>
      </c>
    </row>
    <row r="85" spans="1:8" x14ac:dyDescent="0.25">
      <c r="A85" s="101"/>
      <c r="B85" s="101"/>
      <c r="C85" s="161"/>
      <c r="D85" s="101"/>
      <c r="E85" s="120"/>
      <c r="F85" s="17"/>
      <c r="G85" s="15"/>
      <c r="H85" s="189"/>
    </row>
    <row r="86" spans="1:8" x14ac:dyDescent="0.25">
      <c r="A86" s="101"/>
      <c r="B86" s="101"/>
      <c r="C86" s="161"/>
      <c r="D86" s="101"/>
      <c r="E86" s="120"/>
      <c r="F86" s="17"/>
      <c r="G86" s="15"/>
      <c r="H86" s="189"/>
    </row>
    <row r="87" spans="1:8" x14ac:dyDescent="0.25">
      <c r="A87" s="64"/>
      <c r="B87" s="64"/>
      <c r="C87" s="161"/>
      <c r="D87" s="60"/>
      <c r="E87" s="17"/>
      <c r="F87" s="15"/>
      <c r="G87" s="15"/>
      <c r="H87" s="189"/>
    </row>
    <row r="88" spans="1:8" x14ac:dyDescent="0.25">
      <c r="A88" s="168" t="s">
        <v>34</v>
      </c>
      <c r="B88" s="168"/>
      <c r="C88" s="168"/>
      <c r="D88" s="168"/>
      <c r="E88" s="179"/>
      <c r="F88" s="183"/>
      <c r="G88" s="183"/>
      <c r="H88" s="174">
        <f>SUM(H5:H87)</f>
        <v>0</v>
      </c>
    </row>
    <row r="1048364" spans="5:5" x14ac:dyDescent="0.25">
      <c r="E104836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BC89A-1046-49B3-8407-5614B82437DA}">
  <dimension ref="A1:H1048346"/>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23.33203125" style="41" bestFit="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1336</v>
      </c>
      <c r="B1" s="40"/>
      <c r="C1" s="40"/>
      <c r="D1" s="40"/>
      <c r="E1" s="774" t="s">
        <v>1337</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47"/>
      <c r="B4" s="47"/>
      <c r="C4" s="162"/>
      <c r="D4" s="45"/>
      <c r="E4" s="6"/>
      <c r="F4" s="6"/>
      <c r="G4" s="5"/>
      <c r="H4" s="5"/>
    </row>
    <row r="5" spans="1:8" ht="26.4" hidden="1" x14ac:dyDescent="0.25">
      <c r="A5" s="192" t="s">
        <v>1338</v>
      </c>
      <c r="B5" s="192"/>
      <c r="C5" s="193"/>
      <c r="D5" s="159" t="s">
        <v>1339</v>
      </c>
      <c r="E5" s="17"/>
      <c r="F5" s="17"/>
      <c r="G5" s="15"/>
      <c r="H5" s="189"/>
    </row>
    <row r="6" spans="1:8" ht="15.6" hidden="1" x14ac:dyDescent="0.25">
      <c r="A6" s="192"/>
      <c r="B6" s="192" t="s">
        <v>1340</v>
      </c>
      <c r="C6" s="193"/>
      <c r="D6" s="101" t="s">
        <v>4408</v>
      </c>
      <c r="E6" s="120" t="s">
        <v>429</v>
      </c>
      <c r="F6" s="161"/>
      <c r="G6" s="187"/>
      <c r="H6" s="89">
        <f>F6*G6</f>
        <v>0</v>
      </c>
    </row>
    <row r="7" spans="1:8" ht="15.6" hidden="1" x14ac:dyDescent="0.25">
      <c r="A7" s="192"/>
      <c r="B7" s="192" t="s">
        <v>1341</v>
      </c>
      <c r="C7" s="193"/>
      <c r="D7" s="101" t="s">
        <v>4409</v>
      </c>
      <c r="E7" s="120" t="s">
        <v>429</v>
      </c>
      <c r="F7" s="161"/>
      <c r="G7" s="187"/>
      <c r="H7" s="89">
        <f>F7*G7</f>
        <v>0</v>
      </c>
    </row>
    <row r="8" spans="1:8" ht="15.6" hidden="1" x14ac:dyDescent="0.25">
      <c r="A8" s="192"/>
      <c r="B8" s="192" t="s">
        <v>1342</v>
      </c>
      <c r="C8" s="193"/>
      <c r="D8" s="101" t="s">
        <v>4410</v>
      </c>
      <c r="E8" s="120" t="s">
        <v>429</v>
      </c>
      <c r="F8" s="161"/>
      <c r="G8" s="187"/>
      <c r="H8" s="89">
        <f>F8*G8</f>
        <v>0</v>
      </c>
    </row>
    <row r="9" spans="1:8" ht="15.6" hidden="1" x14ac:dyDescent="0.25">
      <c r="A9" s="192"/>
      <c r="B9" s="192" t="s">
        <v>1343</v>
      </c>
      <c r="C9" s="193"/>
      <c r="D9" s="101" t="s">
        <v>4411</v>
      </c>
      <c r="E9" s="120" t="s">
        <v>429</v>
      </c>
      <c r="F9" s="161"/>
      <c r="G9" s="187"/>
      <c r="H9" s="89">
        <f>F9*G9</f>
        <v>0</v>
      </c>
    </row>
    <row r="10" spans="1:8" ht="15.6" hidden="1" x14ac:dyDescent="0.25">
      <c r="A10" s="192"/>
      <c r="B10" s="192" t="s">
        <v>1344</v>
      </c>
      <c r="C10" s="193"/>
      <c r="D10" s="101" t="s">
        <v>4412</v>
      </c>
      <c r="E10" s="120" t="s">
        <v>429</v>
      </c>
      <c r="F10" s="161"/>
      <c r="G10" s="187"/>
      <c r="H10" s="89">
        <f>F10*G10</f>
        <v>0</v>
      </c>
    </row>
    <row r="11" spans="1:8" ht="26.4" hidden="1" x14ac:dyDescent="0.25">
      <c r="A11" s="192" t="s">
        <v>1345</v>
      </c>
      <c r="B11" s="192"/>
      <c r="C11" s="193"/>
      <c r="D11" s="159" t="s">
        <v>1218</v>
      </c>
      <c r="E11" s="17"/>
      <c r="F11" s="17"/>
      <c r="G11" s="17"/>
      <c r="H11" s="190"/>
    </row>
    <row r="12" spans="1:8" ht="26.4" hidden="1" x14ac:dyDescent="0.25">
      <c r="A12" s="192"/>
      <c r="B12" s="192" t="s">
        <v>1346</v>
      </c>
      <c r="C12" s="193"/>
      <c r="D12" s="101" t="s">
        <v>1348</v>
      </c>
      <c r="E12" s="120" t="s">
        <v>425</v>
      </c>
      <c r="F12" s="17" t="s">
        <v>4222</v>
      </c>
      <c r="G12" s="17" t="s">
        <v>818</v>
      </c>
      <c r="H12" s="188"/>
    </row>
    <row r="13" spans="1:8" ht="26.4" hidden="1" x14ac:dyDescent="0.25">
      <c r="A13" s="192"/>
      <c r="B13" s="192" t="s">
        <v>1347</v>
      </c>
      <c r="C13" s="193"/>
      <c r="D13" s="101" t="s">
        <v>1349</v>
      </c>
      <c r="E13" s="120" t="s">
        <v>361</v>
      </c>
      <c r="F13" s="191">
        <f>H12</f>
        <v>0</v>
      </c>
      <c r="G13" s="195"/>
      <c r="H13" s="190">
        <f>F13*G13</f>
        <v>0</v>
      </c>
    </row>
    <row r="14" spans="1:8" ht="26.4" x14ac:dyDescent="0.25">
      <c r="A14" s="192" t="s">
        <v>1350</v>
      </c>
      <c r="B14" s="192"/>
      <c r="C14" s="193"/>
      <c r="D14" s="150" t="s">
        <v>1351</v>
      </c>
      <c r="E14" s="17"/>
      <c r="F14" s="17"/>
      <c r="G14" s="17"/>
      <c r="H14" s="190"/>
    </row>
    <row r="15" spans="1:8" ht="15.6" x14ac:dyDescent="0.25">
      <c r="A15" s="192"/>
      <c r="B15" s="192" t="s">
        <v>1352</v>
      </c>
      <c r="C15" s="193"/>
      <c r="D15" s="101" t="s">
        <v>1246</v>
      </c>
      <c r="E15" s="17" t="s">
        <v>124</v>
      </c>
      <c r="F15" s="161"/>
      <c r="G15" s="187"/>
      <c r="H15" s="89">
        <f>F15*G15</f>
        <v>0</v>
      </c>
    </row>
    <row r="16" spans="1:8" ht="15.6" hidden="1" x14ac:dyDescent="0.25">
      <c r="A16" s="192"/>
      <c r="B16" s="192" t="s">
        <v>1353</v>
      </c>
      <c r="C16" s="193"/>
      <c r="D16" s="101" t="s">
        <v>1247</v>
      </c>
      <c r="E16" s="17" t="s">
        <v>124</v>
      </c>
      <c r="F16" s="161"/>
      <c r="G16" s="187"/>
      <c r="H16" s="89">
        <f>F16*G16</f>
        <v>0</v>
      </c>
    </row>
    <row r="17" spans="1:8" ht="15.6" hidden="1" x14ac:dyDescent="0.25">
      <c r="A17" s="192"/>
      <c r="B17" s="192" t="s">
        <v>1354</v>
      </c>
      <c r="C17" s="193"/>
      <c r="D17" s="101" t="s">
        <v>1248</v>
      </c>
      <c r="E17" s="17" t="s">
        <v>124</v>
      </c>
      <c r="F17" s="161"/>
      <c r="G17" s="187"/>
      <c r="H17" s="89">
        <f>F17*G17</f>
        <v>0</v>
      </c>
    </row>
    <row r="18" spans="1:8" ht="15.6" hidden="1" x14ac:dyDescent="0.25">
      <c r="A18" s="192"/>
      <c r="B18" s="192" t="s">
        <v>1355</v>
      </c>
      <c r="C18" s="193"/>
      <c r="D18" s="101" t="s">
        <v>1249</v>
      </c>
      <c r="E18" s="17" t="s">
        <v>124</v>
      </c>
      <c r="F18" s="161"/>
      <c r="G18" s="187"/>
      <c r="H18" s="89">
        <f>F18*G18</f>
        <v>0</v>
      </c>
    </row>
    <row r="19" spans="1:8" ht="15.6" hidden="1" x14ac:dyDescent="0.25">
      <c r="A19" s="192"/>
      <c r="B19" s="192" t="s">
        <v>1356</v>
      </c>
      <c r="C19" s="193"/>
      <c r="D19" s="101" t="s">
        <v>1250</v>
      </c>
      <c r="E19" s="17" t="s">
        <v>124</v>
      </c>
      <c r="F19" s="161"/>
      <c r="G19" s="187"/>
      <c r="H19" s="89">
        <f>F19*G19</f>
        <v>0</v>
      </c>
    </row>
    <row r="20" spans="1:8" ht="26.4" hidden="1" x14ac:dyDescent="0.25">
      <c r="A20" s="192" t="s">
        <v>1357</v>
      </c>
      <c r="B20" s="192"/>
      <c r="C20" s="193"/>
      <c r="D20" s="150" t="s">
        <v>1358</v>
      </c>
      <c r="E20" s="17"/>
      <c r="F20" s="17"/>
      <c r="G20" s="17"/>
      <c r="H20" s="190"/>
    </row>
    <row r="21" spans="1:8" ht="15.6" hidden="1" x14ac:dyDescent="0.25">
      <c r="A21" s="192"/>
      <c r="B21" s="192" t="s">
        <v>1359</v>
      </c>
      <c r="C21" s="193"/>
      <c r="D21" s="101" t="s">
        <v>1246</v>
      </c>
      <c r="E21" s="17" t="s">
        <v>124</v>
      </c>
      <c r="F21" s="161"/>
      <c r="G21" s="187"/>
      <c r="H21" s="89">
        <f>F21*G21</f>
        <v>0</v>
      </c>
    </row>
    <row r="22" spans="1:8" ht="15.6" hidden="1" x14ac:dyDescent="0.25">
      <c r="A22" s="101"/>
      <c r="B22" s="101" t="s">
        <v>1360</v>
      </c>
      <c r="C22" s="161"/>
      <c r="D22" s="101" t="s">
        <v>1247</v>
      </c>
      <c r="E22" s="17" t="s">
        <v>124</v>
      </c>
      <c r="F22" s="161"/>
      <c r="G22" s="187"/>
      <c r="H22" s="89">
        <f>F22*G22</f>
        <v>0</v>
      </c>
    </row>
    <row r="23" spans="1:8" ht="15.6" hidden="1" x14ac:dyDescent="0.25">
      <c r="A23" s="101"/>
      <c r="B23" s="101" t="s">
        <v>1361</v>
      </c>
      <c r="C23" s="161"/>
      <c r="D23" s="101" t="s">
        <v>1248</v>
      </c>
      <c r="E23" s="17" t="s">
        <v>124</v>
      </c>
      <c r="F23" s="161"/>
      <c r="G23" s="187"/>
      <c r="H23" s="89">
        <f>F23*G23</f>
        <v>0</v>
      </c>
    </row>
    <row r="24" spans="1:8" ht="15.6" hidden="1" x14ac:dyDescent="0.25">
      <c r="A24" s="101"/>
      <c r="B24" s="101" t="s">
        <v>1362</v>
      </c>
      <c r="C24" s="161"/>
      <c r="D24" s="101" t="s">
        <v>1249</v>
      </c>
      <c r="E24" s="17" t="s">
        <v>124</v>
      </c>
      <c r="F24" s="161"/>
      <c r="G24" s="187"/>
      <c r="H24" s="89">
        <f>F24*G24</f>
        <v>0</v>
      </c>
    </row>
    <row r="25" spans="1:8" ht="15.6" hidden="1" x14ac:dyDescent="0.25">
      <c r="A25" s="101"/>
      <c r="B25" s="101" t="s">
        <v>1363</v>
      </c>
      <c r="C25" s="161"/>
      <c r="D25" s="101" t="s">
        <v>1250</v>
      </c>
      <c r="E25" s="17" t="s">
        <v>124</v>
      </c>
      <c r="F25" s="161"/>
      <c r="G25" s="187"/>
      <c r="H25" s="89">
        <f>F25*G25</f>
        <v>0</v>
      </c>
    </row>
    <row r="26" spans="1:8" ht="26.4" hidden="1" x14ac:dyDescent="0.25">
      <c r="A26" s="101" t="s">
        <v>1364</v>
      </c>
      <c r="B26" s="101"/>
      <c r="C26" s="161"/>
      <c r="D26" s="150" t="s">
        <v>1365</v>
      </c>
      <c r="E26" s="17"/>
      <c r="F26" s="17"/>
      <c r="G26" s="17"/>
      <c r="H26" s="190"/>
    </row>
    <row r="27" spans="1:8" ht="15.6" hidden="1" x14ac:dyDescent="0.25">
      <c r="A27" s="101"/>
      <c r="B27" s="101" t="s">
        <v>1366</v>
      </c>
      <c r="C27" s="161"/>
      <c r="D27" s="101" t="s">
        <v>1246</v>
      </c>
      <c r="E27" s="17" t="s">
        <v>124</v>
      </c>
      <c r="F27" s="161"/>
      <c r="G27" s="187"/>
      <c r="H27" s="89">
        <f>F27*G27</f>
        <v>0</v>
      </c>
    </row>
    <row r="28" spans="1:8" ht="15.6" hidden="1" x14ac:dyDescent="0.25">
      <c r="A28" s="101"/>
      <c r="B28" s="101" t="s">
        <v>1367</v>
      </c>
      <c r="C28" s="161"/>
      <c r="D28" s="101" t="s">
        <v>1247</v>
      </c>
      <c r="E28" s="17" t="s">
        <v>124</v>
      </c>
      <c r="F28" s="161"/>
      <c r="G28" s="187"/>
      <c r="H28" s="89">
        <f>F28*G28</f>
        <v>0</v>
      </c>
    </row>
    <row r="29" spans="1:8" ht="15.6" hidden="1" x14ac:dyDescent="0.25">
      <c r="A29" s="101"/>
      <c r="B29" s="101" t="s">
        <v>1368</v>
      </c>
      <c r="C29" s="161"/>
      <c r="D29" s="101" t="s">
        <v>1248</v>
      </c>
      <c r="E29" s="17" t="s">
        <v>124</v>
      </c>
      <c r="F29" s="161"/>
      <c r="G29" s="187"/>
      <c r="H29" s="89">
        <f>F29*G29</f>
        <v>0</v>
      </c>
    </row>
    <row r="30" spans="1:8" ht="15.6" hidden="1" x14ac:dyDescent="0.25">
      <c r="A30" s="101"/>
      <c r="B30" s="101" t="s">
        <v>1369</v>
      </c>
      <c r="C30" s="161"/>
      <c r="D30" s="101" t="s">
        <v>1249</v>
      </c>
      <c r="E30" s="17" t="s">
        <v>124</v>
      </c>
      <c r="F30" s="161"/>
      <c r="G30" s="187"/>
      <c r="H30" s="89">
        <f>F30*G30</f>
        <v>0</v>
      </c>
    </row>
    <row r="31" spans="1:8" ht="15.6" hidden="1" x14ac:dyDescent="0.25">
      <c r="A31" s="101"/>
      <c r="B31" s="101" t="s">
        <v>1370</v>
      </c>
      <c r="C31" s="161"/>
      <c r="D31" s="101" t="s">
        <v>1250</v>
      </c>
      <c r="E31" s="17" t="s">
        <v>124</v>
      </c>
      <c r="F31" s="161"/>
      <c r="G31" s="187"/>
      <c r="H31" s="89">
        <f>F31*G31</f>
        <v>0</v>
      </c>
    </row>
    <row r="32" spans="1:8" x14ac:dyDescent="0.25">
      <c r="A32" s="101" t="s">
        <v>1371</v>
      </c>
      <c r="B32" s="101"/>
      <c r="C32" s="161"/>
      <c r="D32" s="150" t="s">
        <v>1372</v>
      </c>
      <c r="E32" s="17"/>
      <c r="F32" s="17"/>
      <c r="G32" s="17"/>
      <c r="H32" s="89"/>
    </row>
    <row r="33" spans="1:8" ht="15.6" x14ac:dyDescent="0.25">
      <c r="A33" s="101"/>
      <c r="B33" s="101" t="s">
        <v>1373</v>
      </c>
      <c r="C33" s="161"/>
      <c r="D33" s="101" t="s">
        <v>1246</v>
      </c>
      <c r="E33" s="17" t="s">
        <v>124</v>
      </c>
      <c r="F33" s="161"/>
      <c r="G33" s="187"/>
      <c r="H33" s="89">
        <f>F33*G33</f>
        <v>0</v>
      </c>
    </row>
    <row r="34" spans="1:8" ht="15.6" x14ac:dyDescent="0.25">
      <c r="A34" s="101"/>
      <c r="B34" s="101" t="s">
        <v>1374</v>
      </c>
      <c r="C34" s="161"/>
      <c r="D34" s="101" t="s">
        <v>1247</v>
      </c>
      <c r="E34" s="17" t="s">
        <v>124</v>
      </c>
      <c r="F34" s="161"/>
      <c r="G34" s="187"/>
      <c r="H34" s="89">
        <f>F34*G34</f>
        <v>0</v>
      </c>
    </row>
    <row r="35" spans="1:8" ht="15.6" x14ac:dyDescent="0.25">
      <c r="A35" s="101"/>
      <c r="B35" s="101" t="s">
        <v>1375</v>
      </c>
      <c r="C35" s="161"/>
      <c r="D35" s="101" t="s">
        <v>1248</v>
      </c>
      <c r="E35" s="17" t="s">
        <v>124</v>
      </c>
      <c r="F35" s="161"/>
      <c r="G35" s="187"/>
      <c r="H35" s="89">
        <f>F35*G35</f>
        <v>0</v>
      </c>
    </row>
    <row r="36" spans="1:8" ht="15.6" hidden="1" x14ac:dyDescent="0.25">
      <c r="A36" s="101"/>
      <c r="B36" s="101" t="s">
        <v>1376</v>
      </c>
      <c r="C36" s="161"/>
      <c r="D36" s="101" t="s">
        <v>1249</v>
      </c>
      <c r="E36" s="17" t="s">
        <v>124</v>
      </c>
      <c r="F36" s="161"/>
      <c r="G36" s="187"/>
      <c r="H36" s="89">
        <f>F36*G36</f>
        <v>0</v>
      </c>
    </row>
    <row r="37" spans="1:8" ht="15.6" x14ac:dyDescent="0.25">
      <c r="A37" s="101"/>
      <c r="B37" s="101" t="s">
        <v>1377</v>
      </c>
      <c r="C37" s="161"/>
      <c r="D37" s="101" t="s">
        <v>1250</v>
      </c>
      <c r="E37" s="17" t="s">
        <v>124</v>
      </c>
      <c r="F37" s="161"/>
      <c r="G37" s="187"/>
      <c r="H37" s="89">
        <f>F37*G37</f>
        <v>0</v>
      </c>
    </row>
    <row r="38" spans="1:8" ht="26.4" hidden="1" x14ac:dyDescent="0.25">
      <c r="A38" s="101" t="s">
        <v>1378</v>
      </c>
      <c r="B38" s="101"/>
      <c r="C38" s="161"/>
      <c r="D38" s="150" t="s">
        <v>1379</v>
      </c>
      <c r="E38" s="17"/>
      <c r="F38" s="17"/>
      <c r="G38" s="17"/>
      <c r="H38" s="190"/>
    </row>
    <row r="39" spans="1:8" ht="15.6" hidden="1" x14ac:dyDescent="0.25">
      <c r="A39" s="101"/>
      <c r="B39" s="101" t="s">
        <v>1380</v>
      </c>
      <c r="C39" s="161"/>
      <c r="D39" s="64" t="s">
        <v>4284</v>
      </c>
      <c r="E39" s="17" t="s">
        <v>124</v>
      </c>
      <c r="F39" s="161"/>
      <c r="G39" s="187"/>
      <c r="H39" s="89">
        <f>F39*G39</f>
        <v>0</v>
      </c>
    </row>
    <row r="40" spans="1:8" ht="15.6" hidden="1" x14ac:dyDescent="0.25">
      <c r="A40" s="101"/>
      <c r="B40" s="101" t="s">
        <v>1381</v>
      </c>
      <c r="C40" s="161"/>
      <c r="D40" s="64" t="s">
        <v>4285</v>
      </c>
      <c r="E40" s="17" t="s">
        <v>124</v>
      </c>
      <c r="F40" s="161"/>
      <c r="G40" s="187"/>
      <c r="H40" s="89">
        <f>F40*G40</f>
        <v>0</v>
      </c>
    </row>
    <row r="41" spans="1:8" ht="39.6" x14ac:dyDescent="0.25">
      <c r="A41" s="101" t="s">
        <v>1382</v>
      </c>
      <c r="B41" s="101"/>
      <c r="C41" s="161"/>
      <c r="D41" s="150" t="s">
        <v>1383</v>
      </c>
      <c r="E41" s="17"/>
      <c r="F41" s="17"/>
      <c r="G41" s="17"/>
      <c r="H41" s="190"/>
    </row>
    <row r="42" spans="1:8" ht="26.4" x14ac:dyDescent="0.25">
      <c r="A42" s="101"/>
      <c r="B42" s="101" t="s">
        <v>1384</v>
      </c>
      <c r="C42" s="161"/>
      <c r="D42" s="101" t="s">
        <v>1389</v>
      </c>
      <c r="E42" s="17" t="s">
        <v>124</v>
      </c>
      <c r="F42" s="161"/>
      <c r="G42" s="187"/>
      <c r="H42" s="89">
        <f>F42*G42</f>
        <v>0</v>
      </c>
    </row>
    <row r="43" spans="1:8" ht="15.6" x14ac:dyDescent="0.25">
      <c r="A43" s="101"/>
      <c r="B43" s="101" t="s">
        <v>1385</v>
      </c>
      <c r="C43" s="161"/>
      <c r="D43" s="101" t="s">
        <v>1390</v>
      </c>
      <c r="E43" s="17" t="s">
        <v>124</v>
      </c>
      <c r="F43" s="161"/>
      <c r="G43" s="187"/>
      <c r="H43" s="89">
        <f>F43*G43</f>
        <v>0</v>
      </c>
    </row>
    <row r="44" spans="1:8" ht="15.6" hidden="1" x14ac:dyDescent="0.25">
      <c r="A44" s="101"/>
      <c r="B44" s="101" t="s">
        <v>1386</v>
      </c>
      <c r="C44" s="161"/>
      <c r="D44" s="101" t="s">
        <v>1391</v>
      </c>
      <c r="E44" s="17" t="s">
        <v>124</v>
      </c>
      <c r="F44" s="161"/>
      <c r="G44" s="187"/>
      <c r="H44" s="89">
        <f>F44*G44</f>
        <v>0</v>
      </c>
    </row>
    <row r="45" spans="1:8" ht="15.6" hidden="1" x14ac:dyDescent="0.25">
      <c r="A45" s="101"/>
      <c r="B45" s="101" t="s">
        <v>1387</v>
      </c>
      <c r="C45" s="161"/>
      <c r="D45" s="101" t="s">
        <v>1249</v>
      </c>
      <c r="E45" s="17" t="s">
        <v>124</v>
      </c>
      <c r="F45" s="161"/>
      <c r="G45" s="187"/>
      <c r="H45" s="89">
        <f>F45*G45</f>
        <v>0</v>
      </c>
    </row>
    <row r="46" spans="1:8" ht="15.6" hidden="1" x14ac:dyDescent="0.25">
      <c r="A46" s="101"/>
      <c r="B46" s="101" t="s">
        <v>1388</v>
      </c>
      <c r="C46" s="161"/>
      <c r="D46" s="101" t="s">
        <v>1250</v>
      </c>
      <c r="E46" s="17" t="s">
        <v>124</v>
      </c>
      <c r="F46" s="161"/>
      <c r="G46" s="187"/>
      <c r="H46" s="89">
        <f>F46*G46</f>
        <v>0</v>
      </c>
    </row>
    <row r="47" spans="1:8" ht="39.6" x14ac:dyDescent="0.25">
      <c r="A47" s="101" t="s">
        <v>1392</v>
      </c>
      <c r="B47" s="101"/>
      <c r="C47" s="161"/>
      <c r="D47" s="150" t="s">
        <v>1393</v>
      </c>
      <c r="E47" s="17"/>
      <c r="F47" s="17"/>
      <c r="G47" s="17"/>
      <c r="H47" s="190"/>
    </row>
    <row r="48" spans="1:8" ht="26.4" x14ac:dyDescent="0.25">
      <c r="A48" s="101"/>
      <c r="B48" s="101" t="s">
        <v>1394</v>
      </c>
      <c r="C48" s="161"/>
      <c r="D48" s="101" t="s">
        <v>1389</v>
      </c>
      <c r="E48" s="17" t="s">
        <v>124</v>
      </c>
      <c r="F48" s="161"/>
      <c r="G48" s="187"/>
      <c r="H48" s="89">
        <f>F48*G48</f>
        <v>0</v>
      </c>
    </row>
    <row r="49" spans="1:8" ht="15.6" x14ac:dyDescent="0.25">
      <c r="A49" s="101"/>
      <c r="B49" s="101" t="s">
        <v>1395</v>
      </c>
      <c r="C49" s="161"/>
      <c r="D49" s="101" t="s">
        <v>1390</v>
      </c>
      <c r="E49" s="17" t="s">
        <v>124</v>
      </c>
      <c r="F49" s="161"/>
      <c r="G49" s="187"/>
      <c r="H49" s="89">
        <f>F49*G49</f>
        <v>0</v>
      </c>
    </row>
    <row r="50" spans="1:8" ht="15.6" hidden="1" x14ac:dyDescent="0.25">
      <c r="A50" s="101"/>
      <c r="B50" s="101" t="s">
        <v>1396</v>
      </c>
      <c r="C50" s="161"/>
      <c r="D50" s="101" t="s">
        <v>1391</v>
      </c>
      <c r="E50" s="17" t="s">
        <v>124</v>
      </c>
      <c r="F50" s="161"/>
      <c r="G50" s="187"/>
      <c r="H50" s="89">
        <f>F50*G50</f>
        <v>0</v>
      </c>
    </row>
    <row r="51" spans="1:8" ht="15.6" hidden="1" x14ac:dyDescent="0.25">
      <c r="A51" s="101"/>
      <c r="B51" s="101" t="s">
        <v>1397</v>
      </c>
      <c r="C51" s="161"/>
      <c r="D51" s="101" t="s">
        <v>1249</v>
      </c>
      <c r="E51" s="17" t="s">
        <v>124</v>
      </c>
      <c r="F51" s="161"/>
      <c r="G51" s="187"/>
      <c r="H51" s="89">
        <f>F51*G51</f>
        <v>0</v>
      </c>
    </row>
    <row r="52" spans="1:8" ht="15.6" hidden="1" x14ac:dyDescent="0.25">
      <c r="A52" s="101"/>
      <c r="B52" s="101" t="s">
        <v>1398</v>
      </c>
      <c r="C52" s="161"/>
      <c r="D52" s="101" t="s">
        <v>1250</v>
      </c>
      <c r="E52" s="17" t="s">
        <v>124</v>
      </c>
      <c r="F52" s="161"/>
      <c r="G52" s="187"/>
      <c r="H52" s="89">
        <f>F52*G52</f>
        <v>0</v>
      </c>
    </row>
    <row r="53" spans="1:8" ht="26.4" x14ac:dyDescent="0.25">
      <c r="A53" s="101" t="s">
        <v>1399</v>
      </c>
      <c r="B53" s="101"/>
      <c r="C53" s="161"/>
      <c r="D53" s="150" t="s">
        <v>1400</v>
      </c>
      <c r="E53" s="17"/>
      <c r="F53" s="17"/>
      <c r="G53" s="17"/>
      <c r="H53" s="190"/>
    </row>
    <row r="54" spans="1:8" ht="15.6" x14ac:dyDescent="0.25">
      <c r="A54" s="101"/>
      <c r="B54" s="101" t="s">
        <v>1401</v>
      </c>
      <c r="C54" s="161"/>
      <c r="D54" s="101" t="s">
        <v>1404</v>
      </c>
      <c r="E54" s="17" t="s">
        <v>124</v>
      </c>
      <c r="F54" s="161"/>
      <c r="G54" s="187"/>
      <c r="H54" s="89">
        <f>F54*G54</f>
        <v>0</v>
      </c>
    </row>
    <row r="55" spans="1:8" ht="15.6" hidden="1" x14ac:dyDescent="0.25">
      <c r="A55" s="101"/>
      <c r="B55" s="101" t="s">
        <v>1402</v>
      </c>
      <c r="C55" s="161"/>
      <c r="D55" s="101" t="s">
        <v>4286</v>
      </c>
      <c r="E55" s="17" t="s">
        <v>124</v>
      </c>
      <c r="F55" s="161"/>
      <c r="G55" s="187"/>
      <c r="H55" s="89">
        <f>F55*G55</f>
        <v>0</v>
      </c>
    </row>
    <row r="56" spans="1:8" ht="15.6" hidden="1" x14ac:dyDescent="0.25">
      <c r="A56" s="101"/>
      <c r="B56" s="101" t="s">
        <v>1403</v>
      </c>
      <c r="C56" s="161"/>
      <c r="D56" s="101" t="s">
        <v>4652</v>
      </c>
      <c r="E56" s="17" t="s">
        <v>124</v>
      </c>
      <c r="F56" s="161"/>
      <c r="G56" s="187"/>
      <c r="H56" s="89">
        <f>F56*G56</f>
        <v>0</v>
      </c>
    </row>
    <row r="57" spans="1:8" ht="15.6" hidden="1" x14ac:dyDescent="0.25">
      <c r="A57" s="101"/>
      <c r="B57" s="101" t="s">
        <v>4651</v>
      </c>
      <c r="C57" s="161"/>
      <c r="D57" s="101" t="s">
        <v>1405</v>
      </c>
      <c r="E57" s="17" t="s">
        <v>124</v>
      </c>
      <c r="F57" s="161"/>
      <c r="G57" s="187"/>
      <c r="H57" s="89">
        <f>F57*G57</f>
        <v>0</v>
      </c>
    </row>
    <row r="58" spans="1:8" ht="15.6" x14ac:dyDescent="0.25">
      <c r="A58" s="101" t="s">
        <v>1406</v>
      </c>
      <c r="B58" s="101"/>
      <c r="C58" s="161"/>
      <c r="D58" s="159" t="s">
        <v>1282</v>
      </c>
      <c r="E58" s="17" t="s">
        <v>124</v>
      </c>
      <c r="F58" s="161"/>
      <c r="G58" s="187"/>
      <c r="H58" s="89">
        <f>F58*G58</f>
        <v>0</v>
      </c>
    </row>
    <row r="59" spans="1:8" x14ac:dyDescent="0.25">
      <c r="A59" s="101" t="s">
        <v>1407</v>
      </c>
      <c r="B59" s="101"/>
      <c r="C59" s="161"/>
      <c r="D59" s="150" t="s">
        <v>1408</v>
      </c>
      <c r="E59" s="17"/>
      <c r="F59" s="17"/>
      <c r="G59" s="17"/>
      <c r="H59" s="190"/>
    </row>
    <row r="60" spans="1:8" x14ac:dyDescent="0.25">
      <c r="A60" s="101"/>
      <c r="B60" s="101" t="s">
        <v>1409</v>
      </c>
      <c r="C60" s="161"/>
      <c r="D60" s="101" t="s">
        <v>1412</v>
      </c>
      <c r="E60" s="17"/>
      <c r="F60" s="17"/>
      <c r="G60" s="17"/>
      <c r="H60" s="190"/>
    </row>
    <row r="61" spans="1:8" ht="26.4" x14ac:dyDescent="0.25">
      <c r="A61" s="101"/>
      <c r="B61" s="101"/>
      <c r="C61" s="161" t="s">
        <v>37</v>
      </c>
      <c r="D61" s="101" t="s">
        <v>1413</v>
      </c>
      <c r="E61" s="17" t="s">
        <v>2269</v>
      </c>
      <c r="F61" s="161"/>
      <c r="G61" s="187"/>
      <c r="H61" s="89">
        <f t="shared" ref="H61:H66" si="0">F61*G61</f>
        <v>0</v>
      </c>
    </row>
    <row r="62" spans="1:8" ht="26.4" hidden="1" x14ac:dyDescent="0.25">
      <c r="A62" s="101"/>
      <c r="B62" s="101"/>
      <c r="C62" s="161" t="s">
        <v>39</v>
      </c>
      <c r="D62" s="101" t="s">
        <v>1414</v>
      </c>
      <c r="E62" s="17" t="s">
        <v>2269</v>
      </c>
      <c r="F62" s="161"/>
      <c r="G62" s="187"/>
      <c r="H62" s="89">
        <f t="shared" si="0"/>
        <v>0</v>
      </c>
    </row>
    <row r="63" spans="1:8" ht="26.4" hidden="1" x14ac:dyDescent="0.25">
      <c r="A63" s="101"/>
      <c r="B63" s="101"/>
      <c r="C63" s="161" t="s">
        <v>59</v>
      </c>
      <c r="D63" s="101" t="s">
        <v>76</v>
      </c>
      <c r="E63" s="17" t="s">
        <v>2269</v>
      </c>
      <c r="F63" s="161"/>
      <c r="G63" s="187"/>
      <c r="H63" s="89">
        <f t="shared" si="0"/>
        <v>0</v>
      </c>
    </row>
    <row r="64" spans="1:8" ht="26.4" hidden="1" x14ac:dyDescent="0.25">
      <c r="A64" s="101"/>
      <c r="B64" s="101"/>
      <c r="C64" s="161" t="s">
        <v>42</v>
      </c>
      <c r="D64" s="101" t="s">
        <v>1415</v>
      </c>
      <c r="E64" s="17" t="s">
        <v>2269</v>
      </c>
      <c r="F64" s="161"/>
      <c r="G64" s="187"/>
      <c r="H64" s="89">
        <f t="shared" si="0"/>
        <v>0</v>
      </c>
    </row>
    <row r="65" spans="1:8" ht="15.6" hidden="1" x14ac:dyDescent="0.25">
      <c r="A65" s="101"/>
      <c r="B65" s="101" t="s">
        <v>1410</v>
      </c>
      <c r="C65" s="161"/>
      <c r="D65" s="101" t="s">
        <v>1416</v>
      </c>
      <c r="E65" s="17" t="s">
        <v>2269</v>
      </c>
      <c r="F65" s="161"/>
      <c r="G65" s="187"/>
      <c r="H65" s="89">
        <f t="shared" si="0"/>
        <v>0</v>
      </c>
    </row>
    <row r="66" spans="1:8" ht="26.4" hidden="1" x14ac:dyDescent="0.25">
      <c r="A66" s="101"/>
      <c r="B66" s="101" t="s">
        <v>1411</v>
      </c>
      <c r="C66" s="161"/>
      <c r="D66" s="101" t="s">
        <v>1417</v>
      </c>
      <c r="E66" s="17" t="s">
        <v>2269</v>
      </c>
      <c r="F66" s="161"/>
      <c r="G66" s="187"/>
      <c r="H66" s="89">
        <f t="shared" si="0"/>
        <v>0</v>
      </c>
    </row>
    <row r="67" spans="1:8" x14ac:dyDescent="0.25">
      <c r="A67" s="101"/>
      <c r="B67" s="101"/>
      <c r="C67" s="161"/>
      <c r="D67" s="101"/>
      <c r="E67" s="120"/>
      <c r="F67" s="17"/>
      <c r="G67" s="15"/>
      <c r="H67" s="190"/>
    </row>
    <row r="68" spans="1:8" x14ac:dyDescent="0.25">
      <c r="A68" s="101"/>
      <c r="B68" s="101"/>
      <c r="C68" s="161"/>
      <c r="D68" s="101"/>
      <c r="E68" s="120"/>
      <c r="F68" s="17"/>
      <c r="G68" s="15"/>
      <c r="H68" s="190"/>
    </row>
    <row r="69" spans="1:8" x14ac:dyDescent="0.25">
      <c r="A69" s="64"/>
      <c r="B69" s="64"/>
      <c r="C69" s="161"/>
      <c r="D69" s="60"/>
      <c r="E69" s="17"/>
      <c r="F69" s="15"/>
      <c r="G69" s="15"/>
      <c r="H69" s="190"/>
    </row>
    <row r="70" spans="1:8" x14ac:dyDescent="0.25">
      <c r="A70" s="168" t="s">
        <v>34</v>
      </c>
      <c r="B70" s="168"/>
      <c r="C70" s="168"/>
      <c r="D70" s="168"/>
      <c r="E70" s="179"/>
      <c r="F70" s="183"/>
      <c r="G70" s="183"/>
      <c r="H70" s="174">
        <f>SUM(H5:H69)</f>
        <v>0</v>
      </c>
    </row>
    <row r="1048346" spans="5:5" x14ac:dyDescent="0.25">
      <c r="E104834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BB0C-1664-400D-AEDC-A498F2B37DDB}">
  <dimension ref="A1:I104839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3.6640625" style="41" customWidth="1"/>
    <col min="5" max="5" width="40.6640625" style="41" customWidth="1"/>
    <col min="6" max="6" width="23.3320312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1418</v>
      </c>
      <c r="B1" s="40"/>
      <c r="C1" s="40"/>
      <c r="D1" s="40"/>
      <c r="E1" s="40"/>
      <c r="F1" s="774" t="s">
        <v>1419</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5"/>
      <c r="I3" s="5"/>
    </row>
    <row r="4" spans="1:9" x14ac:dyDescent="0.25">
      <c r="A4" s="47"/>
      <c r="B4" s="47"/>
      <c r="C4" s="162"/>
      <c r="D4" s="162"/>
      <c r="E4" s="194"/>
      <c r="F4" s="6"/>
      <c r="G4" s="6"/>
      <c r="H4" s="5"/>
      <c r="I4" s="5"/>
    </row>
    <row r="5" spans="1:9" hidden="1" x14ac:dyDescent="0.25">
      <c r="A5" s="192" t="s">
        <v>1420</v>
      </c>
      <c r="B5" s="192"/>
      <c r="C5" s="193"/>
      <c r="D5" s="193"/>
      <c r="E5" s="150" t="s">
        <v>1421</v>
      </c>
      <c r="F5" s="17"/>
      <c r="G5" s="17"/>
      <c r="H5" s="15"/>
      <c r="I5" s="189"/>
    </row>
    <row r="6" spans="1:9" ht="26.4" hidden="1" x14ac:dyDescent="0.25">
      <c r="A6" s="192"/>
      <c r="B6" s="192" t="s">
        <v>1422</v>
      </c>
      <c r="C6" s="193"/>
      <c r="D6" s="193"/>
      <c r="E6" s="101" t="s">
        <v>4653</v>
      </c>
      <c r="F6" s="120" t="s">
        <v>425</v>
      </c>
      <c r="G6" s="17" t="s">
        <v>4222</v>
      </c>
      <c r="H6" s="17" t="s">
        <v>818</v>
      </c>
      <c r="I6" s="188"/>
    </row>
    <row r="7" spans="1:9" ht="26.4" hidden="1" x14ac:dyDescent="0.25">
      <c r="A7" s="192"/>
      <c r="B7" s="192" t="s">
        <v>1423</v>
      </c>
      <c r="C7" s="193"/>
      <c r="D7" s="193"/>
      <c r="E7" s="101" t="s">
        <v>1424</v>
      </c>
      <c r="F7" s="120" t="s">
        <v>361</v>
      </c>
      <c r="G7" s="191">
        <f>I6</f>
        <v>0</v>
      </c>
      <c r="H7" s="195"/>
      <c r="I7" s="190">
        <f>G7*H7</f>
        <v>0</v>
      </c>
    </row>
    <row r="8" spans="1:9" hidden="1" x14ac:dyDescent="0.25">
      <c r="A8" s="192" t="s">
        <v>1425</v>
      </c>
      <c r="B8" s="192"/>
      <c r="C8" s="193"/>
      <c r="D8" s="193"/>
      <c r="E8" s="150" t="s">
        <v>1426</v>
      </c>
      <c r="F8" s="120"/>
      <c r="G8" s="17"/>
      <c r="H8" s="17"/>
      <c r="I8" s="190"/>
    </row>
    <row r="9" spans="1:9" hidden="1" x14ac:dyDescent="0.25">
      <c r="A9" s="192"/>
      <c r="B9" s="192" t="s">
        <v>1427</v>
      </c>
      <c r="C9" s="193"/>
      <c r="D9" s="193"/>
      <c r="E9" s="101" t="s">
        <v>1429</v>
      </c>
      <c r="F9" s="120" t="s">
        <v>425</v>
      </c>
      <c r="G9" s="17" t="s">
        <v>4222</v>
      </c>
      <c r="H9" s="17" t="s">
        <v>818</v>
      </c>
      <c r="I9" s="188"/>
    </row>
    <row r="10" spans="1:9" ht="26.4" hidden="1" x14ac:dyDescent="0.25">
      <c r="A10" s="192"/>
      <c r="B10" s="192" t="s">
        <v>1428</v>
      </c>
      <c r="C10" s="193"/>
      <c r="D10" s="193"/>
      <c r="E10" s="101" t="s">
        <v>4654</v>
      </c>
      <c r="F10" s="120" t="s">
        <v>361</v>
      </c>
      <c r="G10" s="191">
        <f>I9</f>
        <v>0</v>
      </c>
      <c r="H10" s="195"/>
      <c r="I10" s="190">
        <f>G10*H10</f>
        <v>0</v>
      </c>
    </row>
    <row r="11" spans="1:9" ht="26.4" x14ac:dyDescent="0.25">
      <c r="A11" s="192" t="s">
        <v>1430</v>
      </c>
      <c r="B11" s="192"/>
      <c r="C11" s="193"/>
      <c r="D11" s="193"/>
      <c r="E11" s="150" t="s">
        <v>4287</v>
      </c>
      <c r="F11" s="17" t="s">
        <v>2269</v>
      </c>
      <c r="G11" s="161"/>
      <c r="H11" s="187"/>
      <c r="I11" s="89">
        <f>G11*H11</f>
        <v>0</v>
      </c>
    </row>
    <row r="12" spans="1:9" ht="26.4" x14ac:dyDescent="0.25">
      <c r="A12" s="192" t="s">
        <v>1431</v>
      </c>
      <c r="B12" s="192"/>
      <c r="C12" s="193"/>
      <c r="D12" s="193"/>
      <c r="E12" s="159" t="s">
        <v>1432</v>
      </c>
      <c r="F12" s="120"/>
      <c r="G12" s="17"/>
      <c r="H12" s="191"/>
      <c r="I12" s="190"/>
    </row>
    <row r="13" spans="1:9" x14ac:dyDescent="0.25">
      <c r="A13" s="192"/>
      <c r="B13" s="192" t="s">
        <v>1433</v>
      </c>
      <c r="C13" s="193"/>
      <c r="D13" s="193"/>
      <c r="E13" s="160" t="s">
        <v>4655</v>
      </c>
      <c r="F13" s="120"/>
      <c r="G13" s="17"/>
      <c r="H13" s="191"/>
      <c r="I13" s="190"/>
    </row>
    <row r="14" spans="1:9" ht="26.4" x14ac:dyDescent="0.25">
      <c r="A14" s="192"/>
      <c r="B14" s="192"/>
      <c r="C14" s="161" t="s">
        <v>37</v>
      </c>
      <c r="D14" s="161"/>
      <c r="E14" s="101" t="s">
        <v>4288</v>
      </c>
      <c r="F14" s="17" t="s">
        <v>136</v>
      </c>
      <c r="G14" s="161"/>
      <c r="H14" s="187"/>
      <c r="I14" s="89">
        <f>G14*H14</f>
        <v>0</v>
      </c>
    </row>
    <row r="15" spans="1:9" ht="26.4" x14ac:dyDescent="0.25">
      <c r="A15" s="192"/>
      <c r="B15" s="192"/>
      <c r="C15" s="161" t="s">
        <v>39</v>
      </c>
      <c r="D15" s="161"/>
      <c r="E15" s="101" t="s">
        <v>4289</v>
      </c>
      <c r="F15" s="17" t="s">
        <v>136</v>
      </c>
      <c r="G15" s="161"/>
      <c r="H15" s="187"/>
      <c r="I15" s="89">
        <f>G15*H15</f>
        <v>0</v>
      </c>
    </row>
    <row r="16" spans="1:9" ht="26.4" hidden="1" x14ac:dyDescent="0.25">
      <c r="A16" s="192"/>
      <c r="B16" s="192"/>
      <c r="C16" s="161" t="s">
        <v>59</v>
      </c>
      <c r="D16" s="161"/>
      <c r="E16" s="160" t="s">
        <v>4298</v>
      </c>
      <c r="F16" s="272"/>
      <c r="G16" s="161"/>
      <c r="H16" s="187"/>
      <c r="I16" s="89">
        <f>G16*H16</f>
        <v>0</v>
      </c>
    </row>
    <row r="17" spans="1:9" hidden="1" x14ac:dyDescent="0.25">
      <c r="A17" s="192"/>
      <c r="B17" s="192" t="s">
        <v>1434</v>
      </c>
      <c r="C17" s="193"/>
      <c r="D17" s="193"/>
      <c r="E17" s="160" t="s">
        <v>1437</v>
      </c>
      <c r="F17" s="120"/>
      <c r="G17" s="17"/>
      <c r="H17" s="191"/>
      <c r="I17" s="190"/>
    </row>
    <row r="18" spans="1:9" ht="26.4" hidden="1" x14ac:dyDescent="0.25">
      <c r="A18" s="192"/>
      <c r="B18" s="192"/>
      <c r="C18" s="161" t="s">
        <v>37</v>
      </c>
      <c r="D18" s="161"/>
      <c r="E18" s="160" t="s">
        <v>4290</v>
      </c>
      <c r="F18" s="17" t="s">
        <v>136</v>
      </c>
      <c r="G18" s="161"/>
      <c r="H18" s="187"/>
      <c r="I18" s="89">
        <f>G18*H18</f>
        <v>0</v>
      </c>
    </row>
    <row r="19" spans="1:9" ht="26.4" hidden="1" x14ac:dyDescent="0.25">
      <c r="A19" s="192"/>
      <c r="B19" s="192"/>
      <c r="C19" s="161" t="s">
        <v>39</v>
      </c>
      <c r="D19" s="161"/>
      <c r="E19" s="160" t="s">
        <v>4291</v>
      </c>
      <c r="F19" s="17" t="s">
        <v>136</v>
      </c>
      <c r="G19" s="161"/>
      <c r="H19" s="187"/>
      <c r="I19" s="89">
        <f>G19*H19</f>
        <v>0</v>
      </c>
    </row>
    <row r="20" spans="1:9" ht="26.4" hidden="1" x14ac:dyDescent="0.25">
      <c r="A20" s="192"/>
      <c r="B20" s="192"/>
      <c r="C20" s="161" t="s">
        <v>59</v>
      </c>
      <c r="D20" s="161"/>
      <c r="E20" s="160" t="s">
        <v>4299</v>
      </c>
      <c r="F20" s="272"/>
      <c r="G20" s="161"/>
      <c r="H20" s="187"/>
      <c r="I20" s="89">
        <f>G20*H20</f>
        <v>0</v>
      </c>
    </row>
    <row r="21" spans="1:9" hidden="1" x14ac:dyDescent="0.25">
      <c r="A21" s="192"/>
      <c r="B21" s="192" t="s">
        <v>1435</v>
      </c>
      <c r="C21" s="193"/>
      <c r="D21" s="193"/>
      <c r="E21" s="160" t="s">
        <v>1438</v>
      </c>
      <c r="F21" s="120"/>
      <c r="G21" s="17"/>
      <c r="H21" s="191"/>
      <c r="I21" s="190"/>
    </row>
    <row r="22" spans="1:9" ht="26.4" hidden="1" x14ac:dyDescent="0.25">
      <c r="A22" s="192"/>
      <c r="B22" s="192"/>
      <c r="C22" s="161" t="s">
        <v>37</v>
      </c>
      <c r="D22" s="161"/>
      <c r="E22" s="160" t="s">
        <v>4290</v>
      </c>
      <c r="F22" s="17" t="s">
        <v>136</v>
      </c>
      <c r="G22" s="161"/>
      <c r="H22" s="187"/>
      <c r="I22" s="89">
        <f>G22*H22</f>
        <v>0</v>
      </c>
    </row>
    <row r="23" spans="1:9" ht="26.4" hidden="1" x14ac:dyDescent="0.25">
      <c r="A23" s="192"/>
      <c r="B23" s="192"/>
      <c r="C23" s="161" t="s">
        <v>39</v>
      </c>
      <c r="D23" s="161"/>
      <c r="E23" s="160" t="s">
        <v>4291</v>
      </c>
      <c r="F23" s="17" t="s">
        <v>136</v>
      </c>
      <c r="G23" s="161"/>
      <c r="H23" s="187"/>
      <c r="I23" s="89">
        <f>G23*H23</f>
        <v>0</v>
      </c>
    </row>
    <row r="24" spans="1:9" ht="26.4" hidden="1" x14ac:dyDescent="0.25">
      <c r="A24" s="192"/>
      <c r="B24" s="192"/>
      <c r="C24" s="161" t="s">
        <v>59</v>
      </c>
      <c r="D24" s="161"/>
      <c r="E24" s="160" t="s">
        <v>4299</v>
      </c>
      <c r="F24" s="272"/>
      <c r="G24" s="161"/>
      <c r="H24" s="187"/>
      <c r="I24" s="89">
        <f>G24*H24</f>
        <v>0</v>
      </c>
    </row>
    <row r="25" spans="1:9" hidden="1" x14ac:dyDescent="0.25">
      <c r="A25" s="192"/>
      <c r="B25" s="192" t="s">
        <v>1436</v>
      </c>
      <c r="C25" s="193"/>
      <c r="D25" s="193"/>
      <c r="E25" s="160" t="s">
        <v>1439</v>
      </c>
      <c r="F25" s="120"/>
      <c r="G25" s="17"/>
      <c r="H25" s="191"/>
      <c r="I25" s="190"/>
    </row>
    <row r="26" spans="1:9" ht="26.4" hidden="1" x14ac:dyDescent="0.25">
      <c r="A26" s="192"/>
      <c r="B26" s="192"/>
      <c r="C26" s="161" t="s">
        <v>37</v>
      </c>
      <c r="D26" s="161"/>
      <c r="E26" s="160" t="s">
        <v>4288</v>
      </c>
      <c r="F26" s="17" t="s">
        <v>136</v>
      </c>
      <c r="G26" s="161"/>
      <c r="H26" s="187"/>
      <c r="I26" s="89">
        <f>G26*H26</f>
        <v>0</v>
      </c>
    </row>
    <row r="27" spans="1:9" ht="26.4" hidden="1" x14ac:dyDescent="0.25">
      <c r="A27" s="192"/>
      <c r="B27" s="192"/>
      <c r="C27" s="161" t="s">
        <v>39</v>
      </c>
      <c r="D27" s="161"/>
      <c r="E27" s="160" t="s">
        <v>4289</v>
      </c>
      <c r="F27" s="17" t="s">
        <v>136</v>
      </c>
      <c r="G27" s="161"/>
      <c r="H27" s="187"/>
      <c r="I27" s="89">
        <f>G27*H27</f>
        <v>0</v>
      </c>
    </row>
    <row r="28" spans="1:9" ht="26.4" hidden="1" x14ac:dyDescent="0.25">
      <c r="A28" s="192"/>
      <c r="B28" s="192"/>
      <c r="C28" s="161" t="s">
        <v>59</v>
      </c>
      <c r="D28" s="161"/>
      <c r="E28" s="160" t="s">
        <v>4298</v>
      </c>
      <c r="F28" s="272"/>
      <c r="G28" s="161"/>
      <c r="H28" s="187"/>
      <c r="I28" s="89">
        <f>G28*H28</f>
        <v>0</v>
      </c>
    </row>
    <row r="29" spans="1:9" x14ac:dyDescent="0.25">
      <c r="A29" s="192" t="s">
        <v>1440</v>
      </c>
      <c r="B29" s="192"/>
      <c r="C29" s="193"/>
      <c r="D29" s="193"/>
      <c r="E29" s="150" t="s">
        <v>1441</v>
      </c>
      <c r="F29" s="120"/>
      <c r="G29" s="17"/>
      <c r="H29" s="191"/>
      <c r="I29" s="190"/>
    </row>
    <row r="30" spans="1:9" ht="26.4" x14ac:dyDescent="0.25">
      <c r="A30" s="192"/>
      <c r="B30" s="192" t="s">
        <v>1442</v>
      </c>
      <c r="C30" s="193"/>
      <c r="D30" s="193"/>
      <c r="E30" s="101" t="s">
        <v>4292</v>
      </c>
      <c r="F30" s="120" t="s">
        <v>429</v>
      </c>
      <c r="G30" s="161"/>
      <c r="H30" s="187"/>
      <c r="I30" s="89">
        <f>G30*H30</f>
        <v>0</v>
      </c>
    </row>
    <row r="31" spans="1:9" ht="26.4" x14ac:dyDescent="0.25">
      <c r="A31" s="192"/>
      <c r="B31" s="192" t="s">
        <v>1443</v>
      </c>
      <c r="C31" s="193"/>
      <c r="D31" s="193"/>
      <c r="E31" s="101" t="s">
        <v>1444</v>
      </c>
      <c r="F31" s="120" t="s">
        <v>429</v>
      </c>
      <c r="G31" s="161"/>
      <c r="H31" s="187"/>
      <c r="I31" s="89">
        <f>G31*H31</f>
        <v>0</v>
      </c>
    </row>
    <row r="32" spans="1:9" ht="39.6" x14ac:dyDescent="0.25">
      <c r="A32" s="192" t="s">
        <v>1445</v>
      </c>
      <c r="B32" s="192"/>
      <c r="C32" s="193"/>
      <c r="D32" s="193"/>
      <c r="E32" s="100" t="s">
        <v>1446</v>
      </c>
      <c r="F32" s="120"/>
      <c r="G32" s="17"/>
      <c r="H32" s="191"/>
      <c r="I32" s="190"/>
    </row>
    <row r="33" spans="1:9" ht="15.6" x14ac:dyDescent="0.25">
      <c r="A33" s="192"/>
      <c r="B33" s="192" t="s">
        <v>1447</v>
      </c>
      <c r="C33" s="193"/>
      <c r="D33" s="193"/>
      <c r="E33" s="101" t="s">
        <v>4257</v>
      </c>
      <c r="F33" s="17" t="s">
        <v>124</v>
      </c>
      <c r="G33" s="161"/>
      <c r="H33" s="187"/>
      <c r="I33" s="89">
        <f>G33*H33</f>
        <v>0</v>
      </c>
    </row>
    <row r="34" spans="1:9" ht="15.6" x14ac:dyDescent="0.25">
      <c r="A34" s="192"/>
      <c r="B34" s="192" t="s">
        <v>1448</v>
      </c>
      <c r="C34" s="193"/>
      <c r="D34" s="193"/>
      <c r="E34" s="101" t="s">
        <v>4258</v>
      </c>
      <c r="F34" s="17" t="s">
        <v>124</v>
      </c>
      <c r="G34" s="161"/>
      <c r="H34" s="187"/>
      <c r="I34" s="89">
        <f>G34*H34</f>
        <v>0</v>
      </c>
    </row>
    <row r="35" spans="1:9" ht="15.6" x14ac:dyDescent="0.25">
      <c r="A35" s="192"/>
      <c r="B35" s="192" t="s">
        <v>1449</v>
      </c>
      <c r="C35" s="193"/>
      <c r="D35" s="193"/>
      <c r="E35" s="101" t="s">
        <v>4293</v>
      </c>
      <c r="F35" s="17" t="s">
        <v>124</v>
      </c>
      <c r="G35" s="161"/>
      <c r="H35" s="187"/>
      <c r="I35" s="89">
        <f>G35*H35</f>
        <v>0</v>
      </c>
    </row>
    <row r="36" spans="1:9" ht="39.6" hidden="1" x14ac:dyDescent="0.25">
      <c r="A36" s="192" t="s">
        <v>1450</v>
      </c>
      <c r="B36" s="192"/>
      <c r="C36" s="193"/>
      <c r="D36" s="193"/>
      <c r="E36" s="150" t="s">
        <v>1451</v>
      </c>
      <c r="F36" s="120"/>
      <c r="G36" s="17"/>
      <c r="H36" s="191"/>
      <c r="I36" s="190"/>
    </row>
    <row r="37" spans="1:9" ht="15.6" hidden="1" x14ac:dyDescent="0.25">
      <c r="A37" s="192"/>
      <c r="B37" s="192" t="s">
        <v>1452</v>
      </c>
      <c r="C37" s="193"/>
      <c r="D37" s="193"/>
      <c r="E37" s="101" t="s">
        <v>4257</v>
      </c>
      <c r="F37" s="17" t="s">
        <v>124</v>
      </c>
      <c r="G37" s="161"/>
      <c r="H37" s="187"/>
      <c r="I37" s="89">
        <f>G37*H37</f>
        <v>0</v>
      </c>
    </row>
    <row r="38" spans="1:9" ht="15.6" hidden="1" x14ac:dyDescent="0.25">
      <c r="A38" s="192"/>
      <c r="B38" s="192" t="s">
        <v>1453</v>
      </c>
      <c r="C38" s="193"/>
      <c r="D38" s="193"/>
      <c r="E38" s="101" t="s">
        <v>4258</v>
      </c>
      <c r="F38" s="17" t="s">
        <v>124</v>
      </c>
      <c r="G38" s="161"/>
      <c r="H38" s="187"/>
      <c r="I38" s="89">
        <f>G38*H38</f>
        <v>0</v>
      </c>
    </row>
    <row r="39" spans="1:9" ht="15.6" hidden="1" x14ac:dyDescent="0.25">
      <c r="A39" s="192"/>
      <c r="B39" s="192" t="s">
        <v>1454</v>
      </c>
      <c r="C39" s="193"/>
      <c r="D39" s="193"/>
      <c r="E39" s="101" t="s">
        <v>4293</v>
      </c>
      <c r="F39" s="17" t="s">
        <v>124</v>
      </c>
      <c r="G39" s="161"/>
      <c r="H39" s="187"/>
      <c r="I39" s="89">
        <f>G39*H39</f>
        <v>0</v>
      </c>
    </row>
    <row r="40" spans="1:9" x14ac:dyDescent="0.25">
      <c r="A40" s="192" t="s">
        <v>1455</v>
      </c>
      <c r="B40" s="192"/>
      <c r="C40" s="193"/>
      <c r="D40" s="193"/>
      <c r="E40" s="159" t="s">
        <v>1456</v>
      </c>
      <c r="F40" s="120"/>
      <c r="G40" s="17"/>
      <c r="H40" s="191"/>
      <c r="I40" s="190"/>
    </row>
    <row r="41" spans="1:9" ht="15.6" hidden="1" x14ac:dyDescent="0.25">
      <c r="A41" s="192"/>
      <c r="B41" s="192" t="s">
        <v>1457</v>
      </c>
      <c r="C41" s="193"/>
      <c r="D41" s="193"/>
      <c r="E41" s="101" t="s">
        <v>1460</v>
      </c>
      <c r="F41" s="17" t="s">
        <v>124</v>
      </c>
      <c r="G41" s="161"/>
      <c r="H41" s="187"/>
      <c r="I41" s="89">
        <f>G41*H41</f>
        <v>0</v>
      </c>
    </row>
    <row r="42" spans="1:9" ht="15.6" x14ac:dyDescent="0.25">
      <c r="A42" s="192"/>
      <c r="B42" s="192" t="s">
        <v>1458</v>
      </c>
      <c r="C42" s="193"/>
      <c r="D42" s="193"/>
      <c r="E42" s="101" t="s">
        <v>1461</v>
      </c>
      <c r="F42" s="17" t="s">
        <v>124</v>
      </c>
      <c r="G42" s="161"/>
      <c r="H42" s="187"/>
      <c r="I42" s="89">
        <f>G42*H42</f>
        <v>0</v>
      </c>
    </row>
    <row r="43" spans="1:9" ht="15.6" x14ac:dyDescent="0.25">
      <c r="A43" s="192"/>
      <c r="B43" s="192" t="s">
        <v>1459</v>
      </c>
      <c r="C43" s="193"/>
      <c r="D43" s="193"/>
      <c r="E43" s="101" t="s">
        <v>1462</v>
      </c>
      <c r="F43" s="17" t="s">
        <v>124</v>
      </c>
      <c r="G43" s="161"/>
      <c r="H43" s="187"/>
      <c r="I43" s="89">
        <f>G43*H43</f>
        <v>0</v>
      </c>
    </row>
    <row r="44" spans="1:9" ht="26.4" x14ac:dyDescent="0.25">
      <c r="A44" s="192" t="s">
        <v>1463</v>
      </c>
      <c r="B44" s="192"/>
      <c r="C44" s="193"/>
      <c r="D44" s="193"/>
      <c r="E44" s="159" t="s">
        <v>1464</v>
      </c>
      <c r="F44" s="120"/>
      <c r="G44" s="17"/>
      <c r="H44" s="191"/>
      <c r="I44" s="190"/>
    </row>
    <row r="45" spans="1:9" ht="15.6" hidden="1" x14ac:dyDescent="0.25">
      <c r="A45" s="192"/>
      <c r="B45" s="192" t="s">
        <v>1465</v>
      </c>
      <c r="C45" s="193"/>
      <c r="D45" s="193"/>
      <c r="E45" s="101" t="s">
        <v>1470</v>
      </c>
      <c r="F45" s="17" t="s">
        <v>124</v>
      </c>
      <c r="G45" s="161"/>
      <c r="H45" s="187"/>
      <c r="I45" s="89">
        <f>G45*H45</f>
        <v>0</v>
      </c>
    </row>
    <row r="46" spans="1:9" ht="15.6" hidden="1" x14ac:dyDescent="0.25">
      <c r="A46" s="192"/>
      <c r="B46" s="192" t="s">
        <v>1466</v>
      </c>
      <c r="C46" s="193"/>
      <c r="D46" s="193"/>
      <c r="E46" s="101" t="s">
        <v>1471</v>
      </c>
      <c r="F46" s="17" t="s">
        <v>124</v>
      </c>
      <c r="G46" s="161"/>
      <c r="H46" s="187"/>
      <c r="I46" s="89">
        <f>G46*H46</f>
        <v>0</v>
      </c>
    </row>
    <row r="47" spans="1:9" ht="15.6" x14ac:dyDescent="0.25">
      <c r="A47" s="192"/>
      <c r="B47" s="192" t="s">
        <v>1467</v>
      </c>
      <c r="C47" s="193"/>
      <c r="D47" s="193"/>
      <c r="E47" s="101" t="s">
        <v>1461</v>
      </c>
      <c r="F47" s="17" t="s">
        <v>124</v>
      </c>
      <c r="G47" s="161"/>
      <c r="H47" s="187"/>
      <c r="I47" s="89">
        <f>G47*H47</f>
        <v>0</v>
      </c>
    </row>
    <row r="48" spans="1:9" ht="15.6" x14ac:dyDescent="0.25">
      <c r="A48" s="192"/>
      <c r="B48" s="192" t="s">
        <v>1468</v>
      </c>
      <c r="C48" s="193"/>
      <c r="D48" s="193"/>
      <c r="E48" s="101" t="s">
        <v>1472</v>
      </c>
      <c r="F48" s="17" t="s">
        <v>124</v>
      </c>
      <c r="G48" s="161"/>
      <c r="H48" s="187"/>
      <c r="I48" s="89">
        <f>G48*H48</f>
        <v>0</v>
      </c>
    </row>
    <row r="49" spans="1:9" ht="15.6" x14ac:dyDescent="0.25">
      <c r="A49" s="192"/>
      <c r="B49" s="192" t="s">
        <v>1469</v>
      </c>
      <c r="C49" s="193"/>
      <c r="D49" s="193"/>
      <c r="E49" s="101" t="s">
        <v>1473</v>
      </c>
      <c r="F49" s="17" t="s">
        <v>124</v>
      </c>
      <c r="G49" s="161"/>
      <c r="H49" s="187"/>
      <c r="I49" s="89">
        <f>G49*H49</f>
        <v>0</v>
      </c>
    </row>
    <row r="50" spans="1:9" ht="26.4" hidden="1" x14ac:dyDescent="0.25">
      <c r="A50" s="192" t="s">
        <v>1475</v>
      </c>
      <c r="B50" s="192"/>
      <c r="C50" s="193"/>
      <c r="D50" s="193"/>
      <c r="E50" s="159" t="s">
        <v>1474</v>
      </c>
      <c r="F50" s="120"/>
      <c r="G50" s="17"/>
      <c r="H50" s="191"/>
      <c r="I50" s="190"/>
    </row>
    <row r="51" spans="1:9" ht="15.6" hidden="1" x14ac:dyDescent="0.25">
      <c r="A51" s="192"/>
      <c r="B51" s="192" t="s">
        <v>1476</v>
      </c>
      <c r="C51" s="193"/>
      <c r="D51" s="193"/>
      <c r="E51" s="101" t="s">
        <v>1480</v>
      </c>
      <c r="F51" s="17" t="s">
        <v>124</v>
      </c>
      <c r="G51" s="161"/>
      <c r="H51" s="187"/>
      <c r="I51" s="89">
        <f>G51*H51</f>
        <v>0</v>
      </c>
    </row>
    <row r="52" spans="1:9" ht="15.6" hidden="1" x14ac:dyDescent="0.25">
      <c r="A52" s="192"/>
      <c r="B52" s="192" t="s">
        <v>1477</v>
      </c>
      <c r="C52" s="193"/>
      <c r="D52" s="193"/>
      <c r="E52" s="101" t="s">
        <v>1471</v>
      </c>
      <c r="F52" s="17" t="s">
        <v>124</v>
      </c>
      <c r="G52" s="161"/>
      <c r="H52" s="187"/>
      <c r="I52" s="89">
        <f>G52*H52</f>
        <v>0</v>
      </c>
    </row>
    <row r="53" spans="1:9" ht="15.6" hidden="1" x14ac:dyDescent="0.25">
      <c r="A53" s="192"/>
      <c r="B53" s="192" t="s">
        <v>1478</v>
      </c>
      <c r="C53" s="193"/>
      <c r="D53" s="193"/>
      <c r="E53" s="101" t="s">
        <v>1461</v>
      </c>
      <c r="F53" s="17" t="s">
        <v>124</v>
      </c>
      <c r="G53" s="161"/>
      <c r="H53" s="187"/>
      <c r="I53" s="89">
        <f>G53*H53</f>
        <v>0</v>
      </c>
    </row>
    <row r="54" spans="1:9" ht="15.6" hidden="1" x14ac:dyDescent="0.25">
      <c r="A54" s="192"/>
      <c r="B54" s="192" t="s">
        <v>1479</v>
      </c>
      <c r="C54" s="193"/>
      <c r="D54" s="193"/>
      <c r="E54" s="101" t="s">
        <v>1472</v>
      </c>
      <c r="F54" s="17" t="s">
        <v>124</v>
      </c>
      <c r="G54" s="161"/>
      <c r="H54" s="187"/>
      <c r="I54" s="89">
        <f>G54*H54</f>
        <v>0</v>
      </c>
    </row>
    <row r="55" spans="1:9" ht="26.4" hidden="1" x14ac:dyDescent="0.25">
      <c r="A55" s="192" t="s">
        <v>1481</v>
      </c>
      <c r="B55" s="192"/>
      <c r="C55" s="193"/>
      <c r="D55" s="193"/>
      <c r="E55" s="159" t="s">
        <v>1482</v>
      </c>
      <c r="F55" s="17" t="s">
        <v>124</v>
      </c>
      <c r="G55" s="161"/>
      <c r="H55" s="187"/>
      <c r="I55" s="89">
        <f>G55*H55</f>
        <v>0</v>
      </c>
    </row>
    <row r="56" spans="1:9" ht="26.4" hidden="1" x14ac:dyDescent="0.25">
      <c r="A56" s="192" t="s">
        <v>1483</v>
      </c>
      <c r="B56" s="192"/>
      <c r="C56" s="193"/>
      <c r="D56" s="193"/>
      <c r="E56" s="159" t="s">
        <v>1484</v>
      </c>
      <c r="F56" s="120"/>
      <c r="G56" s="17"/>
      <c r="H56" s="191"/>
      <c r="I56" s="190"/>
    </row>
    <row r="57" spans="1:9" hidden="1" x14ac:dyDescent="0.25">
      <c r="A57" s="192"/>
      <c r="B57" s="192" t="s">
        <v>1485</v>
      </c>
      <c r="C57" s="193"/>
      <c r="D57" s="193"/>
      <c r="E57" s="101" t="s">
        <v>1488</v>
      </c>
      <c r="F57" s="120"/>
      <c r="G57" s="17"/>
      <c r="H57" s="191"/>
      <c r="I57" s="190"/>
    </row>
    <row r="58" spans="1:9" ht="26.4" hidden="1" x14ac:dyDescent="0.25">
      <c r="A58" s="192"/>
      <c r="B58" s="192"/>
      <c r="C58" s="161" t="s">
        <v>37</v>
      </c>
      <c r="D58" s="161"/>
      <c r="E58" s="101" t="s">
        <v>4294</v>
      </c>
      <c r="F58" s="17" t="s">
        <v>124</v>
      </c>
      <c r="G58" s="161"/>
      <c r="H58" s="187"/>
      <c r="I58" s="89">
        <f>G58*H58</f>
        <v>0</v>
      </c>
    </row>
    <row r="59" spans="1:9" ht="26.4" hidden="1" x14ac:dyDescent="0.25">
      <c r="A59" s="192"/>
      <c r="B59" s="192"/>
      <c r="C59" s="161" t="s">
        <v>39</v>
      </c>
      <c r="D59" s="161"/>
      <c r="E59" s="101" t="s">
        <v>4295</v>
      </c>
      <c r="F59" s="17" t="s">
        <v>124</v>
      </c>
      <c r="G59" s="161"/>
      <c r="H59" s="187"/>
      <c r="I59" s="89">
        <f>G59*H59</f>
        <v>0</v>
      </c>
    </row>
    <row r="60" spans="1:9" ht="26.4" hidden="1" x14ac:dyDescent="0.25">
      <c r="A60" s="192"/>
      <c r="B60" s="192" t="s">
        <v>1486</v>
      </c>
      <c r="C60" s="193"/>
      <c r="D60" s="193"/>
      <c r="E60" s="101" t="s">
        <v>1489</v>
      </c>
      <c r="F60" s="120"/>
      <c r="G60" s="17"/>
      <c r="H60" s="191"/>
      <c r="I60" s="190"/>
    </row>
    <row r="61" spans="1:9" ht="26.4" hidden="1" x14ac:dyDescent="0.25">
      <c r="A61" s="192"/>
      <c r="B61" s="192"/>
      <c r="C61" s="161" t="s">
        <v>37</v>
      </c>
      <c r="D61" s="161"/>
      <c r="E61" s="101" t="s">
        <v>4296</v>
      </c>
      <c r="F61" s="17" t="s">
        <v>124</v>
      </c>
      <c r="G61" s="161"/>
      <c r="H61" s="187"/>
      <c r="I61" s="89">
        <f>G61*H61</f>
        <v>0</v>
      </c>
    </row>
    <row r="62" spans="1:9" ht="26.4" hidden="1" x14ac:dyDescent="0.25">
      <c r="A62" s="192"/>
      <c r="B62" s="192"/>
      <c r="C62" s="161" t="s">
        <v>39</v>
      </c>
      <c r="D62" s="161"/>
      <c r="E62" s="101" t="s">
        <v>4297</v>
      </c>
      <c r="F62" s="17" t="s">
        <v>124</v>
      </c>
      <c r="G62" s="161"/>
      <c r="H62" s="187"/>
      <c r="I62" s="89">
        <f>G62*H62</f>
        <v>0</v>
      </c>
    </row>
    <row r="63" spans="1:9" hidden="1" x14ac:dyDescent="0.25">
      <c r="A63" s="192"/>
      <c r="B63" s="192" t="s">
        <v>1487</v>
      </c>
      <c r="C63" s="193"/>
      <c r="D63" s="193"/>
      <c r="E63" s="101" t="s">
        <v>1490</v>
      </c>
      <c r="F63" s="120"/>
      <c r="G63" s="17"/>
      <c r="H63" s="191"/>
      <c r="I63" s="190"/>
    </row>
    <row r="64" spans="1:9" ht="26.4" hidden="1" x14ac:dyDescent="0.25">
      <c r="A64" s="192"/>
      <c r="B64" s="192"/>
      <c r="C64" s="161" t="s">
        <v>37</v>
      </c>
      <c r="D64" s="161"/>
      <c r="E64" s="101" t="s">
        <v>4294</v>
      </c>
      <c r="F64" s="17" t="s">
        <v>124</v>
      </c>
      <c r="G64" s="161"/>
      <c r="H64" s="187"/>
      <c r="I64" s="89">
        <f>G64*H64</f>
        <v>0</v>
      </c>
    </row>
    <row r="65" spans="1:9" ht="26.4" hidden="1" x14ac:dyDescent="0.25">
      <c r="A65" s="192"/>
      <c r="B65" s="192"/>
      <c r="C65" s="161" t="s">
        <v>39</v>
      </c>
      <c r="D65" s="161"/>
      <c r="E65" s="101" t="s">
        <v>4295</v>
      </c>
      <c r="F65" s="17" t="s">
        <v>124</v>
      </c>
      <c r="G65" s="161"/>
      <c r="H65" s="187"/>
      <c r="I65" s="89">
        <f>G65*H65</f>
        <v>0</v>
      </c>
    </row>
    <row r="66" spans="1:9" ht="26.4" hidden="1" x14ac:dyDescent="0.25">
      <c r="A66" s="192" t="s">
        <v>1491</v>
      </c>
      <c r="B66" s="192"/>
      <c r="C66" s="161"/>
      <c r="D66" s="161"/>
      <c r="E66" s="291" t="s">
        <v>4656</v>
      </c>
      <c r="F66" s="120"/>
      <c r="G66" s="17"/>
      <c r="H66" s="191"/>
      <c r="I66" s="190"/>
    </row>
    <row r="67" spans="1:9" ht="15.6" hidden="1" x14ac:dyDescent="0.25">
      <c r="A67" s="192"/>
      <c r="B67" s="192" t="s">
        <v>1492</v>
      </c>
      <c r="C67" s="161"/>
      <c r="D67" s="161"/>
      <c r="E67" s="101" t="s">
        <v>1494</v>
      </c>
      <c r="F67" s="17" t="s">
        <v>2269</v>
      </c>
      <c r="G67" s="161"/>
      <c r="H67" s="187"/>
      <c r="I67" s="89">
        <f>G67*H67</f>
        <v>0</v>
      </c>
    </row>
    <row r="68" spans="1:9" ht="15.6" hidden="1" x14ac:dyDescent="0.25">
      <c r="A68" s="192"/>
      <c r="B68" s="192" t="s">
        <v>1493</v>
      </c>
      <c r="C68" s="161"/>
      <c r="D68" s="161"/>
      <c r="E68" s="101" t="s">
        <v>1495</v>
      </c>
      <c r="F68" s="17" t="s">
        <v>2269</v>
      </c>
      <c r="G68" s="161"/>
      <c r="H68" s="187"/>
      <c r="I68" s="89">
        <f>G68*H68</f>
        <v>0</v>
      </c>
    </row>
    <row r="69" spans="1:9" ht="26.4" x14ac:dyDescent="0.25">
      <c r="A69" s="192" t="s">
        <v>1496</v>
      </c>
      <c r="B69" s="192"/>
      <c r="C69" s="161"/>
      <c r="D69" s="161"/>
      <c r="E69" s="159" t="s">
        <v>1497</v>
      </c>
      <c r="F69" s="120"/>
      <c r="G69" s="17"/>
      <c r="H69" s="191"/>
      <c r="I69" s="190"/>
    </row>
    <row r="70" spans="1:9" ht="26.4" x14ac:dyDescent="0.25">
      <c r="A70" s="192"/>
      <c r="B70" s="192" t="s">
        <v>1504</v>
      </c>
      <c r="C70" s="161"/>
      <c r="D70" s="161"/>
      <c r="E70" s="160" t="s">
        <v>1498</v>
      </c>
      <c r="F70" s="120"/>
      <c r="G70" s="17"/>
      <c r="H70" s="191"/>
      <c r="I70" s="190"/>
    </row>
    <row r="71" spans="1:9" ht="26.4" x14ac:dyDescent="0.25">
      <c r="A71" s="192"/>
      <c r="B71" s="192"/>
      <c r="C71" s="161" t="s">
        <v>37</v>
      </c>
      <c r="D71" s="161"/>
      <c r="E71" s="101" t="s">
        <v>1499</v>
      </c>
      <c r="F71" s="120"/>
      <c r="G71" s="17"/>
      <c r="H71" s="191"/>
      <c r="I71" s="190"/>
    </row>
    <row r="72" spans="1:9" ht="15.6" x14ac:dyDescent="0.25">
      <c r="A72" s="192"/>
      <c r="B72" s="192"/>
      <c r="C72" s="161"/>
      <c r="D72" s="161" t="s">
        <v>36</v>
      </c>
      <c r="E72" s="101" t="s">
        <v>1500</v>
      </c>
      <c r="F72" s="17" t="s">
        <v>124</v>
      </c>
      <c r="G72" s="161"/>
      <c r="H72" s="187"/>
      <c r="I72" s="89">
        <f t="shared" ref="I72:I77" si="0">G72*H72</f>
        <v>0</v>
      </c>
    </row>
    <row r="73" spans="1:9" ht="26.4" hidden="1" x14ac:dyDescent="0.25">
      <c r="A73" s="192"/>
      <c r="B73" s="192"/>
      <c r="C73" s="161"/>
      <c r="D73" s="161" t="s">
        <v>35</v>
      </c>
      <c r="E73" s="278" t="s">
        <v>4657</v>
      </c>
      <c r="F73" s="120" t="s">
        <v>136</v>
      </c>
      <c r="G73" s="161"/>
      <c r="H73" s="187"/>
      <c r="I73" s="89">
        <f t="shared" si="0"/>
        <v>0</v>
      </c>
    </row>
    <row r="74" spans="1:9" ht="39.6" hidden="1" x14ac:dyDescent="0.25">
      <c r="A74" s="192"/>
      <c r="B74" s="192"/>
      <c r="C74" s="161"/>
      <c r="D74" s="161" t="s">
        <v>49</v>
      </c>
      <c r="E74" s="278" t="s">
        <v>4658</v>
      </c>
      <c r="F74" s="120" t="s">
        <v>136</v>
      </c>
      <c r="G74" s="161"/>
      <c r="H74" s="187"/>
      <c r="I74" s="89">
        <f t="shared" si="0"/>
        <v>0</v>
      </c>
    </row>
    <row r="75" spans="1:9" ht="26.4" hidden="1" x14ac:dyDescent="0.25">
      <c r="A75" s="192"/>
      <c r="B75" s="192"/>
      <c r="C75" s="161" t="s">
        <v>39</v>
      </c>
      <c r="D75" s="161"/>
      <c r="E75" s="101" t="s">
        <v>1501</v>
      </c>
      <c r="F75" s="120" t="s">
        <v>429</v>
      </c>
      <c r="G75" s="161"/>
      <c r="H75" s="187"/>
      <c r="I75" s="89">
        <f t="shared" si="0"/>
        <v>0</v>
      </c>
    </row>
    <row r="76" spans="1:9" ht="26.4" hidden="1" x14ac:dyDescent="0.25">
      <c r="A76" s="192"/>
      <c r="B76" s="192"/>
      <c r="C76" s="161" t="s">
        <v>59</v>
      </c>
      <c r="D76" s="161"/>
      <c r="E76" s="101" t="s">
        <v>1502</v>
      </c>
      <c r="F76" s="120" t="s">
        <v>429</v>
      </c>
      <c r="G76" s="161"/>
      <c r="H76" s="187"/>
      <c r="I76" s="89">
        <f t="shared" si="0"/>
        <v>0</v>
      </c>
    </row>
    <row r="77" spans="1:9" ht="26.4" hidden="1" x14ac:dyDescent="0.25">
      <c r="A77" s="192"/>
      <c r="B77" s="192"/>
      <c r="C77" s="161" t="s">
        <v>42</v>
      </c>
      <c r="D77" s="161"/>
      <c r="E77" s="101" t="s">
        <v>1503</v>
      </c>
      <c r="F77" s="120" t="s">
        <v>429</v>
      </c>
      <c r="G77" s="161"/>
      <c r="H77" s="187"/>
      <c r="I77" s="89">
        <f t="shared" si="0"/>
        <v>0</v>
      </c>
    </row>
    <row r="78" spans="1:9" ht="26.4" hidden="1" x14ac:dyDescent="0.25">
      <c r="A78" s="192"/>
      <c r="B78" s="192" t="s">
        <v>1505</v>
      </c>
      <c r="C78" s="161"/>
      <c r="D78" s="161"/>
      <c r="E78" s="101" t="s">
        <v>1506</v>
      </c>
      <c r="F78" s="120"/>
      <c r="G78" s="17"/>
      <c r="H78" s="191"/>
      <c r="I78" s="190"/>
    </row>
    <row r="79" spans="1:9" ht="26.4" hidden="1" x14ac:dyDescent="0.25">
      <c r="A79" s="192"/>
      <c r="B79" s="192"/>
      <c r="C79" s="161" t="s">
        <v>37</v>
      </c>
      <c r="D79" s="161"/>
      <c r="E79" s="101" t="s">
        <v>1499</v>
      </c>
      <c r="F79" s="120"/>
      <c r="G79" s="17"/>
      <c r="H79" s="191"/>
      <c r="I79" s="190"/>
    </row>
    <row r="80" spans="1:9" ht="15.6" hidden="1" x14ac:dyDescent="0.25">
      <c r="A80" s="192"/>
      <c r="B80" s="192"/>
      <c r="C80" s="161"/>
      <c r="D80" s="161" t="s">
        <v>36</v>
      </c>
      <c r="E80" s="101" t="s">
        <v>1500</v>
      </c>
      <c r="F80" s="17" t="s">
        <v>124</v>
      </c>
      <c r="G80" s="161"/>
      <c r="H80" s="187"/>
      <c r="I80" s="89">
        <f t="shared" ref="I80:I85" si="1">G80*H80</f>
        <v>0</v>
      </c>
    </row>
    <row r="81" spans="1:9" ht="26.4" hidden="1" x14ac:dyDescent="0.25">
      <c r="A81" s="192"/>
      <c r="B81" s="192"/>
      <c r="C81" s="161"/>
      <c r="D81" s="161" t="s">
        <v>35</v>
      </c>
      <c r="E81" s="278" t="s">
        <v>4657</v>
      </c>
      <c r="F81" s="120" t="s">
        <v>136</v>
      </c>
      <c r="G81" s="161"/>
      <c r="H81" s="187"/>
      <c r="I81" s="89">
        <f t="shared" si="1"/>
        <v>0</v>
      </c>
    </row>
    <row r="82" spans="1:9" ht="39.6" hidden="1" x14ac:dyDescent="0.25">
      <c r="A82" s="192"/>
      <c r="B82" s="192"/>
      <c r="C82" s="161"/>
      <c r="D82" s="161" t="s">
        <v>49</v>
      </c>
      <c r="E82" s="283" t="s">
        <v>4658</v>
      </c>
      <c r="F82" s="120" t="s">
        <v>136</v>
      </c>
      <c r="G82" s="161"/>
      <c r="H82" s="187"/>
      <c r="I82" s="89">
        <f t="shared" si="1"/>
        <v>0</v>
      </c>
    </row>
    <row r="83" spans="1:9" ht="26.4" hidden="1" x14ac:dyDescent="0.25">
      <c r="A83" s="192"/>
      <c r="B83" s="192"/>
      <c r="C83" s="161" t="s">
        <v>39</v>
      </c>
      <c r="D83" s="161"/>
      <c r="E83" s="101" t="s">
        <v>1501</v>
      </c>
      <c r="F83" s="120" t="s">
        <v>429</v>
      </c>
      <c r="G83" s="161"/>
      <c r="H83" s="187"/>
      <c r="I83" s="89">
        <f t="shared" si="1"/>
        <v>0</v>
      </c>
    </row>
    <row r="84" spans="1:9" ht="26.4" hidden="1" x14ac:dyDescent="0.25">
      <c r="A84" s="192"/>
      <c r="B84" s="192"/>
      <c r="C84" s="161" t="s">
        <v>59</v>
      </c>
      <c r="D84" s="161"/>
      <c r="E84" s="101" t="s">
        <v>1502</v>
      </c>
      <c r="F84" s="17" t="s">
        <v>429</v>
      </c>
      <c r="G84" s="161"/>
      <c r="H84" s="187"/>
      <c r="I84" s="89">
        <f t="shared" si="1"/>
        <v>0</v>
      </c>
    </row>
    <row r="85" spans="1:9" ht="26.4" hidden="1" x14ac:dyDescent="0.25">
      <c r="A85" s="192"/>
      <c r="B85" s="192"/>
      <c r="C85" s="161" t="s">
        <v>42</v>
      </c>
      <c r="D85" s="161"/>
      <c r="E85" s="101" t="s">
        <v>1503</v>
      </c>
      <c r="F85" s="120" t="s">
        <v>429</v>
      </c>
      <c r="G85" s="161"/>
      <c r="H85" s="187"/>
      <c r="I85" s="89">
        <f t="shared" si="1"/>
        <v>0</v>
      </c>
    </row>
    <row r="86" spans="1:9" x14ac:dyDescent="0.25">
      <c r="A86" s="192" t="s">
        <v>1507</v>
      </c>
      <c r="B86" s="192"/>
      <c r="C86" s="193"/>
      <c r="D86" s="193"/>
      <c r="E86" s="159" t="s">
        <v>1508</v>
      </c>
      <c r="F86" s="120"/>
      <c r="G86" s="17"/>
      <c r="H86" s="191"/>
      <c r="I86" s="190"/>
    </row>
    <row r="87" spans="1:9" ht="15.6" hidden="1" x14ac:dyDescent="0.25">
      <c r="A87" s="192"/>
      <c r="B87" s="192" t="s">
        <v>1509</v>
      </c>
      <c r="C87" s="193"/>
      <c r="D87" s="193"/>
      <c r="E87" s="101" t="s">
        <v>1480</v>
      </c>
      <c r="F87" s="17" t="s">
        <v>124</v>
      </c>
      <c r="G87" s="161"/>
      <c r="H87" s="187"/>
      <c r="I87" s="89">
        <f>G87*H87</f>
        <v>0</v>
      </c>
    </row>
    <row r="88" spans="1:9" ht="15.6" hidden="1" x14ac:dyDescent="0.25">
      <c r="A88" s="192"/>
      <c r="B88" s="192" t="s">
        <v>1510</v>
      </c>
      <c r="C88" s="193"/>
      <c r="D88" s="193"/>
      <c r="E88" s="101" t="s">
        <v>1460</v>
      </c>
      <c r="F88" s="17" t="s">
        <v>124</v>
      </c>
      <c r="G88" s="161"/>
      <c r="H88" s="187"/>
      <c r="I88" s="89">
        <f>G88*H88</f>
        <v>0</v>
      </c>
    </row>
    <row r="89" spans="1:9" ht="15.6" x14ac:dyDescent="0.25">
      <c r="A89" s="192"/>
      <c r="B89" s="192" t="s">
        <v>1511</v>
      </c>
      <c r="C89" s="193"/>
      <c r="D89" s="193"/>
      <c r="E89" s="101" t="s">
        <v>1461</v>
      </c>
      <c r="F89" s="17" t="s">
        <v>124</v>
      </c>
      <c r="G89" s="161"/>
      <c r="H89" s="187"/>
      <c r="I89" s="89">
        <f>G89*H89</f>
        <v>0</v>
      </c>
    </row>
    <row r="90" spans="1:9" ht="15.6" x14ac:dyDescent="0.25">
      <c r="A90" s="192"/>
      <c r="B90" s="192" t="s">
        <v>1512</v>
      </c>
      <c r="C90" s="193"/>
      <c r="D90" s="193"/>
      <c r="E90" s="101" t="s">
        <v>1462</v>
      </c>
      <c r="F90" s="17" t="s">
        <v>124</v>
      </c>
      <c r="G90" s="161"/>
      <c r="H90" s="187"/>
      <c r="I90" s="89">
        <f>G90*H90</f>
        <v>0</v>
      </c>
    </row>
    <row r="91" spans="1:9" ht="15.6" hidden="1" x14ac:dyDescent="0.25">
      <c r="A91" s="192"/>
      <c r="B91" s="192" t="s">
        <v>1513</v>
      </c>
      <c r="C91" s="193"/>
      <c r="D91" s="193"/>
      <c r="E91" s="101" t="s">
        <v>1514</v>
      </c>
      <c r="F91" s="17" t="s">
        <v>124</v>
      </c>
      <c r="G91" s="161"/>
      <c r="H91" s="187"/>
      <c r="I91" s="89">
        <f>G91*H91</f>
        <v>0</v>
      </c>
    </row>
    <row r="92" spans="1:9" hidden="1" x14ac:dyDescent="0.25">
      <c r="A92" s="192" t="s">
        <v>1515</v>
      </c>
      <c r="B92" s="192"/>
      <c r="C92" s="193"/>
      <c r="D92" s="193"/>
      <c r="E92" s="159" t="s">
        <v>1516</v>
      </c>
      <c r="F92" s="120"/>
      <c r="G92" s="17"/>
      <c r="H92" s="191"/>
      <c r="I92" s="190"/>
    </row>
    <row r="93" spans="1:9" ht="26.4" hidden="1" x14ac:dyDescent="0.25">
      <c r="A93" s="192"/>
      <c r="B93" s="192" t="s">
        <v>1517</v>
      </c>
      <c r="C93" s="193"/>
      <c r="D93" s="193"/>
      <c r="E93" s="278" t="s">
        <v>4659</v>
      </c>
      <c r="F93" s="120" t="s">
        <v>429</v>
      </c>
      <c r="G93" s="161"/>
      <c r="H93" s="187"/>
      <c r="I93" s="89">
        <f>G93*H93</f>
        <v>0</v>
      </c>
    </row>
    <row r="94" spans="1:9" ht="26.4" hidden="1" x14ac:dyDescent="0.25">
      <c r="A94" s="192"/>
      <c r="B94" s="192" t="s">
        <v>1518</v>
      </c>
      <c r="C94" s="193"/>
      <c r="D94" s="193"/>
      <c r="E94" s="278" t="s">
        <v>4660</v>
      </c>
      <c r="F94" s="120" t="s">
        <v>429</v>
      </c>
      <c r="G94" s="161"/>
      <c r="H94" s="187"/>
      <c r="I94" s="89">
        <f>G94*H94</f>
        <v>0</v>
      </c>
    </row>
    <row r="95" spans="1:9" hidden="1" x14ac:dyDescent="0.25">
      <c r="A95" s="192"/>
      <c r="B95" s="192" t="s">
        <v>1519</v>
      </c>
      <c r="C95" s="193"/>
      <c r="D95" s="193"/>
      <c r="E95" s="101" t="s">
        <v>1521</v>
      </c>
      <c r="F95" s="120" t="s">
        <v>429</v>
      </c>
      <c r="G95" s="161"/>
      <c r="H95" s="187"/>
      <c r="I95" s="89">
        <f>G95*H95</f>
        <v>0</v>
      </c>
    </row>
    <row r="96" spans="1:9" hidden="1" x14ac:dyDescent="0.25">
      <c r="A96" s="192"/>
      <c r="B96" s="192" t="s">
        <v>1520</v>
      </c>
      <c r="C96" s="193"/>
      <c r="D96" s="193"/>
      <c r="E96" s="101" t="s">
        <v>1522</v>
      </c>
      <c r="F96" s="120" t="s">
        <v>429</v>
      </c>
      <c r="G96" s="161"/>
      <c r="H96" s="187"/>
      <c r="I96" s="89">
        <f>G96*H96</f>
        <v>0</v>
      </c>
    </row>
    <row r="97" spans="1:9" ht="39.6" hidden="1" x14ac:dyDescent="0.25">
      <c r="A97" s="192" t="s">
        <v>1523</v>
      </c>
      <c r="B97" s="192"/>
      <c r="C97" s="193"/>
      <c r="D97" s="193"/>
      <c r="E97" s="159" t="s">
        <v>1524</v>
      </c>
      <c r="F97" s="120"/>
      <c r="G97" s="17"/>
      <c r="H97" s="191"/>
      <c r="I97" s="190"/>
    </row>
    <row r="98" spans="1:9" ht="15.6" hidden="1" x14ac:dyDescent="0.25">
      <c r="A98" s="192"/>
      <c r="B98" s="192" t="s">
        <v>1525</v>
      </c>
      <c r="C98" s="193"/>
      <c r="D98" s="193"/>
      <c r="E98" s="101" t="s">
        <v>1480</v>
      </c>
      <c r="F98" s="17" t="s">
        <v>124</v>
      </c>
      <c r="G98" s="161"/>
      <c r="H98" s="187"/>
      <c r="I98" s="89">
        <f>G98*H98</f>
        <v>0</v>
      </c>
    </row>
    <row r="99" spans="1:9" ht="26.4" hidden="1" x14ac:dyDescent="0.25">
      <c r="A99" s="192"/>
      <c r="B99" s="192" t="s">
        <v>1526</v>
      </c>
      <c r="C99" s="193"/>
      <c r="D99" s="193"/>
      <c r="E99" s="101" t="s">
        <v>1529</v>
      </c>
      <c r="F99" s="17" t="s">
        <v>124</v>
      </c>
      <c r="G99" s="161"/>
      <c r="H99" s="187"/>
      <c r="I99" s="89">
        <f>G99*H99</f>
        <v>0</v>
      </c>
    </row>
    <row r="100" spans="1:9" ht="15.6" hidden="1" x14ac:dyDescent="0.25">
      <c r="A100" s="192"/>
      <c r="B100" s="192" t="s">
        <v>1527</v>
      </c>
      <c r="C100" s="193"/>
      <c r="D100" s="193"/>
      <c r="E100" s="101" t="s">
        <v>1461</v>
      </c>
      <c r="F100" s="17" t="s">
        <v>124</v>
      </c>
      <c r="G100" s="161"/>
      <c r="H100" s="187"/>
      <c r="I100" s="89">
        <f>G100*H100</f>
        <v>0</v>
      </c>
    </row>
    <row r="101" spans="1:9" ht="15.6" hidden="1" x14ac:dyDescent="0.25">
      <c r="A101" s="192"/>
      <c r="B101" s="192" t="s">
        <v>1528</v>
      </c>
      <c r="C101" s="193"/>
      <c r="D101" s="193"/>
      <c r="E101" s="101" t="s">
        <v>1530</v>
      </c>
      <c r="F101" s="17" t="s">
        <v>124</v>
      </c>
      <c r="G101" s="161"/>
      <c r="H101" s="187"/>
      <c r="I101" s="89">
        <f>G101*H101</f>
        <v>0</v>
      </c>
    </row>
    <row r="102" spans="1:9" ht="39.6" x14ac:dyDescent="0.25">
      <c r="A102" s="192" t="s">
        <v>1531</v>
      </c>
      <c r="B102" s="192"/>
      <c r="C102" s="193"/>
      <c r="D102" s="193"/>
      <c r="E102" s="159" t="s">
        <v>1532</v>
      </c>
      <c r="F102" s="120"/>
      <c r="G102" s="17"/>
      <c r="H102" s="191"/>
      <c r="I102" s="190"/>
    </row>
    <row r="103" spans="1:9" ht="15.6" x14ac:dyDescent="0.25">
      <c r="A103" s="192"/>
      <c r="B103" s="192" t="s">
        <v>1533</v>
      </c>
      <c r="C103" s="193"/>
      <c r="D103" s="193"/>
      <c r="E103" s="101" t="s">
        <v>1480</v>
      </c>
      <c r="F103" s="17" t="s">
        <v>124</v>
      </c>
      <c r="G103" s="161"/>
      <c r="H103" s="187"/>
      <c r="I103" s="89">
        <f>G103*H103</f>
        <v>0</v>
      </c>
    </row>
    <row r="104" spans="1:9" ht="26.4" hidden="1" x14ac:dyDescent="0.25">
      <c r="A104" s="192"/>
      <c r="B104" s="192" t="s">
        <v>1534</v>
      </c>
      <c r="C104" s="193"/>
      <c r="D104" s="193"/>
      <c r="E104" s="101" t="s">
        <v>1529</v>
      </c>
      <c r="F104" s="17" t="s">
        <v>124</v>
      </c>
      <c r="G104" s="161"/>
      <c r="H104" s="187"/>
      <c r="I104" s="89">
        <f>G104*H104</f>
        <v>0</v>
      </c>
    </row>
    <row r="105" spans="1:9" ht="15.6" hidden="1" x14ac:dyDescent="0.25">
      <c r="A105" s="192"/>
      <c r="B105" s="192" t="s">
        <v>1535</v>
      </c>
      <c r="C105" s="193"/>
      <c r="D105" s="193"/>
      <c r="E105" s="101" t="s">
        <v>1461</v>
      </c>
      <c r="F105" s="17" t="s">
        <v>124</v>
      </c>
      <c r="G105" s="161"/>
      <c r="H105" s="187"/>
      <c r="I105" s="89">
        <f>G105*H105</f>
        <v>0</v>
      </c>
    </row>
    <row r="106" spans="1:9" ht="15.6" hidden="1" x14ac:dyDescent="0.25">
      <c r="A106" s="192"/>
      <c r="B106" s="192" t="s">
        <v>1536</v>
      </c>
      <c r="C106" s="193"/>
      <c r="D106" s="193"/>
      <c r="E106" s="101" t="s">
        <v>1530</v>
      </c>
      <c r="F106" s="17" t="s">
        <v>124</v>
      </c>
      <c r="G106" s="161"/>
      <c r="H106" s="187"/>
      <c r="I106" s="89">
        <f>G106*H106</f>
        <v>0</v>
      </c>
    </row>
    <row r="107" spans="1:9" ht="26.4" hidden="1" x14ac:dyDescent="0.25">
      <c r="A107" s="192" t="s">
        <v>1537</v>
      </c>
      <c r="B107" s="192"/>
      <c r="C107" s="193"/>
      <c r="D107" s="193"/>
      <c r="E107" s="159" t="s">
        <v>1538</v>
      </c>
      <c r="F107" s="120"/>
      <c r="G107" s="17"/>
      <c r="H107" s="191"/>
      <c r="I107" s="190"/>
    </row>
    <row r="108" spans="1:9" ht="15.6" hidden="1" x14ac:dyDescent="0.25">
      <c r="A108" s="192"/>
      <c r="B108" s="192" t="s">
        <v>1539</v>
      </c>
      <c r="C108" s="193"/>
      <c r="D108" s="193"/>
      <c r="E108" s="101" t="s">
        <v>1542</v>
      </c>
      <c r="F108" s="17" t="s">
        <v>124</v>
      </c>
      <c r="G108" s="161"/>
      <c r="H108" s="187"/>
      <c r="I108" s="89">
        <f>G108*H108</f>
        <v>0</v>
      </c>
    </row>
    <row r="109" spans="1:9" ht="26.4" hidden="1" x14ac:dyDescent="0.25">
      <c r="A109" s="192"/>
      <c r="B109" s="192" t="s">
        <v>1540</v>
      </c>
      <c r="C109" s="193"/>
      <c r="D109" s="193"/>
      <c r="E109" s="101" t="s">
        <v>1543</v>
      </c>
      <c r="F109" s="17" t="s">
        <v>124</v>
      </c>
      <c r="G109" s="161"/>
      <c r="H109" s="187"/>
      <c r="I109" s="89">
        <f>G109*H109</f>
        <v>0</v>
      </c>
    </row>
    <row r="110" spans="1:9" ht="26.4" hidden="1" x14ac:dyDescent="0.25">
      <c r="A110" s="192"/>
      <c r="B110" s="192" t="s">
        <v>1541</v>
      </c>
      <c r="C110" s="193"/>
      <c r="D110" s="193"/>
      <c r="E110" s="101" t="s">
        <v>1544</v>
      </c>
      <c r="F110" s="120" t="s">
        <v>429</v>
      </c>
      <c r="G110" s="161"/>
      <c r="H110" s="187"/>
      <c r="I110" s="89">
        <f>G110*H110</f>
        <v>0</v>
      </c>
    </row>
    <row r="111" spans="1:9" ht="26.4" x14ac:dyDescent="0.25">
      <c r="A111" s="192" t="s">
        <v>1545</v>
      </c>
      <c r="B111" s="192"/>
      <c r="C111" s="193"/>
      <c r="D111" s="193"/>
      <c r="E111" s="159" t="s">
        <v>1546</v>
      </c>
      <c r="F111" s="120"/>
      <c r="G111" s="17"/>
      <c r="H111" s="191"/>
      <c r="I111" s="190"/>
    </row>
    <row r="112" spans="1:9" ht="15.6" hidden="1" x14ac:dyDescent="0.25">
      <c r="A112" s="192"/>
      <c r="B112" s="192" t="s">
        <v>1547</v>
      </c>
      <c r="C112" s="193"/>
      <c r="D112" s="193"/>
      <c r="E112" s="101" t="s">
        <v>1542</v>
      </c>
      <c r="F112" s="17" t="s">
        <v>124</v>
      </c>
      <c r="G112" s="161"/>
      <c r="H112" s="187"/>
      <c r="I112" s="89">
        <f>G112*H112</f>
        <v>0</v>
      </c>
    </row>
    <row r="113" spans="1:9" ht="26.4" x14ac:dyDescent="0.25">
      <c r="A113" s="192"/>
      <c r="B113" s="192" t="s">
        <v>1548</v>
      </c>
      <c r="C113" s="193"/>
      <c r="D113" s="193"/>
      <c r="E113" s="101" t="s">
        <v>1543</v>
      </c>
      <c r="F113" s="17" t="s">
        <v>124</v>
      </c>
      <c r="G113" s="161"/>
      <c r="H113" s="187"/>
      <c r="I113" s="89">
        <f>G113*H113</f>
        <v>0</v>
      </c>
    </row>
    <row r="114" spans="1:9" ht="26.4" hidden="1" x14ac:dyDescent="0.25">
      <c r="A114" s="192"/>
      <c r="B114" s="192" t="s">
        <v>1549</v>
      </c>
      <c r="C114" s="193"/>
      <c r="D114" s="193"/>
      <c r="E114" s="101" t="s">
        <v>1544</v>
      </c>
      <c r="F114" s="120" t="s">
        <v>429</v>
      </c>
      <c r="G114" s="161"/>
      <c r="H114" s="187"/>
      <c r="I114" s="89">
        <f>G114*H114</f>
        <v>0</v>
      </c>
    </row>
    <row r="115" spans="1:9" x14ac:dyDescent="0.25">
      <c r="A115" s="192"/>
      <c r="B115" s="192"/>
      <c r="C115" s="193"/>
      <c r="D115" s="193"/>
      <c r="E115" s="101"/>
      <c r="F115" s="120"/>
      <c r="G115" s="17"/>
      <c r="H115" s="15"/>
      <c r="I115" s="190"/>
    </row>
    <row r="116" spans="1:9" x14ac:dyDescent="0.25">
      <c r="A116" s="101"/>
      <c r="B116" s="101"/>
      <c r="C116" s="161"/>
      <c r="D116" s="161"/>
      <c r="E116" s="101"/>
      <c r="F116" s="120"/>
      <c r="G116" s="17"/>
      <c r="H116" s="15"/>
      <c r="I116" s="190"/>
    </row>
    <row r="117" spans="1:9" x14ac:dyDescent="0.25">
      <c r="A117" s="64"/>
      <c r="B117" s="64"/>
      <c r="C117" s="161"/>
      <c r="D117" s="161"/>
      <c r="E117" s="60"/>
      <c r="F117" s="17"/>
      <c r="G117" s="15"/>
      <c r="H117" s="15"/>
      <c r="I117" s="190"/>
    </row>
    <row r="118" spans="1:9" x14ac:dyDescent="0.25">
      <c r="A118" s="168" t="s">
        <v>34</v>
      </c>
      <c r="B118" s="168"/>
      <c r="C118" s="168"/>
      <c r="D118" s="168"/>
      <c r="E118" s="168"/>
      <c r="F118" s="179"/>
      <c r="G118" s="183"/>
      <c r="H118" s="183"/>
      <c r="I118" s="174">
        <f>SUM(I5:I117)</f>
        <v>0</v>
      </c>
    </row>
    <row r="1048394" spans="6:6" x14ac:dyDescent="0.25">
      <c r="F1048394"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E6C52-0A80-4BAC-A148-32CE464BF36F}">
  <dimension ref="A1:I1048478"/>
  <sheetViews>
    <sheetView workbookViewId="0"/>
  </sheetViews>
  <sheetFormatPr defaultRowHeight="13.2" x14ac:dyDescent="0.25"/>
  <cols>
    <col min="1" max="1" width="9.33203125" style="41" customWidth="1"/>
    <col min="2" max="2" width="9" style="41" bestFit="1" customWidth="1"/>
    <col min="3" max="3" width="3.88671875" style="41" customWidth="1"/>
    <col min="4" max="4" width="3.6640625" style="41" customWidth="1"/>
    <col min="5" max="5" width="40.6640625" style="41" customWidth="1"/>
    <col min="6" max="6" width="25.5546875" style="41" bestFit="1" customWidth="1"/>
    <col min="7" max="9" width="20.6640625" style="41" customWidth="1"/>
    <col min="10" max="246" width="9.109375" style="41"/>
    <col min="247" max="247" width="9.33203125" style="41" customWidth="1"/>
    <col min="248" max="248" width="6.6640625" style="41" customWidth="1"/>
    <col min="249" max="249" width="40.6640625" style="41" customWidth="1"/>
    <col min="250" max="253" width="9.33203125" style="41" customWidth="1"/>
    <col min="254" max="502" width="9.109375" style="41"/>
    <col min="503" max="503" width="9.33203125" style="41" customWidth="1"/>
    <col min="504" max="504" width="6.6640625" style="41" customWidth="1"/>
    <col min="505" max="505" width="40.6640625" style="41" customWidth="1"/>
    <col min="506" max="509" width="9.33203125" style="41" customWidth="1"/>
    <col min="510" max="758" width="9.109375" style="41"/>
    <col min="759" max="759" width="9.33203125" style="41" customWidth="1"/>
    <col min="760" max="760" width="6.6640625" style="41" customWidth="1"/>
    <col min="761" max="761" width="40.6640625" style="41" customWidth="1"/>
    <col min="762" max="765" width="9.33203125" style="41" customWidth="1"/>
    <col min="766" max="1014" width="9.109375" style="41"/>
    <col min="1015" max="1015" width="9.33203125" style="41" customWidth="1"/>
    <col min="1016" max="1016" width="6.6640625" style="41" customWidth="1"/>
    <col min="1017" max="1017" width="40.6640625" style="41" customWidth="1"/>
    <col min="1018" max="1021" width="9.33203125" style="41" customWidth="1"/>
    <col min="1022" max="1270" width="9.109375" style="41"/>
    <col min="1271" max="1271" width="9.33203125" style="41" customWidth="1"/>
    <col min="1272" max="1272" width="6.6640625" style="41" customWidth="1"/>
    <col min="1273" max="1273" width="40.6640625" style="41" customWidth="1"/>
    <col min="1274" max="1277" width="9.33203125" style="41" customWidth="1"/>
    <col min="1278" max="1526" width="9.109375" style="41"/>
    <col min="1527" max="1527" width="9.33203125" style="41" customWidth="1"/>
    <col min="1528" max="1528" width="6.6640625" style="41" customWidth="1"/>
    <col min="1529" max="1529" width="40.6640625" style="41" customWidth="1"/>
    <col min="1530" max="1533" width="9.33203125" style="41" customWidth="1"/>
    <col min="1534" max="1782" width="9.109375" style="41"/>
    <col min="1783" max="1783" width="9.33203125" style="41" customWidth="1"/>
    <col min="1784" max="1784" width="6.6640625" style="41" customWidth="1"/>
    <col min="1785" max="1785" width="40.6640625" style="41" customWidth="1"/>
    <col min="1786" max="1789" width="9.33203125" style="41" customWidth="1"/>
    <col min="1790" max="2038" width="9.109375" style="41"/>
    <col min="2039" max="2039" width="9.33203125" style="41" customWidth="1"/>
    <col min="2040" max="2040" width="6.6640625" style="41" customWidth="1"/>
    <col min="2041" max="2041" width="40.6640625" style="41" customWidth="1"/>
    <col min="2042" max="2045" width="9.33203125" style="41" customWidth="1"/>
    <col min="2046" max="2294" width="9.109375" style="41"/>
    <col min="2295" max="2295" width="9.33203125" style="41" customWidth="1"/>
    <col min="2296" max="2296" width="6.6640625" style="41" customWidth="1"/>
    <col min="2297" max="2297" width="40.6640625" style="41" customWidth="1"/>
    <col min="2298" max="2301" width="9.33203125" style="41" customWidth="1"/>
    <col min="2302" max="2550" width="9.109375" style="41"/>
    <col min="2551" max="2551" width="9.33203125" style="41" customWidth="1"/>
    <col min="2552" max="2552" width="6.6640625" style="41" customWidth="1"/>
    <col min="2553" max="2553" width="40.6640625" style="41" customWidth="1"/>
    <col min="2554" max="2557" width="9.33203125" style="41" customWidth="1"/>
    <col min="2558" max="2806" width="9.109375" style="41"/>
    <col min="2807" max="2807" width="9.33203125" style="41" customWidth="1"/>
    <col min="2808" max="2808" width="6.6640625" style="41" customWidth="1"/>
    <col min="2809" max="2809" width="40.6640625" style="41" customWidth="1"/>
    <col min="2810" max="2813" width="9.33203125" style="41" customWidth="1"/>
    <col min="2814" max="3062" width="9.109375" style="41"/>
    <col min="3063" max="3063" width="9.33203125" style="41" customWidth="1"/>
    <col min="3064" max="3064" width="6.6640625" style="41" customWidth="1"/>
    <col min="3065" max="3065" width="40.6640625" style="41" customWidth="1"/>
    <col min="3066" max="3069" width="9.33203125" style="41" customWidth="1"/>
    <col min="3070" max="3318" width="9.109375" style="41"/>
    <col min="3319" max="3319" width="9.33203125" style="41" customWidth="1"/>
    <col min="3320" max="3320" width="6.6640625" style="41" customWidth="1"/>
    <col min="3321" max="3321" width="40.6640625" style="41" customWidth="1"/>
    <col min="3322" max="3325" width="9.33203125" style="41" customWidth="1"/>
    <col min="3326" max="3574" width="9.109375" style="41"/>
    <col min="3575" max="3575" width="9.33203125" style="41" customWidth="1"/>
    <col min="3576" max="3576" width="6.6640625" style="41" customWidth="1"/>
    <col min="3577" max="3577" width="40.6640625" style="41" customWidth="1"/>
    <col min="3578" max="3581" width="9.33203125" style="41" customWidth="1"/>
    <col min="3582" max="3830" width="9.109375" style="41"/>
    <col min="3831" max="3831" width="9.33203125" style="41" customWidth="1"/>
    <col min="3832" max="3832" width="6.6640625" style="41" customWidth="1"/>
    <col min="3833" max="3833" width="40.6640625" style="41" customWidth="1"/>
    <col min="3834" max="3837" width="9.33203125" style="41" customWidth="1"/>
    <col min="3838" max="4086" width="9.109375" style="41"/>
    <col min="4087" max="4087" width="9.33203125" style="41" customWidth="1"/>
    <col min="4088" max="4088" width="6.6640625" style="41" customWidth="1"/>
    <col min="4089" max="4089" width="40.6640625" style="41" customWidth="1"/>
    <col min="4090" max="4093" width="9.33203125" style="41" customWidth="1"/>
    <col min="4094" max="4342" width="9.109375" style="41"/>
    <col min="4343" max="4343" width="9.33203125" style="41" customWidth="1"/>
    <col min="4344" max="4344" width="6.6640625" style="41" customWidth="1"/>
    <col min="4345" max="4345" width="40.6640625" style="41" customWidth="1"/>
    <col min="4346" max="4349" width="9.33203125" style="41" customWidth="1"/>
    <col min="4350" max="4598" width="9.109375" style="41"/>
    <col min="4599" max="4599" width="9.33203125" style="41" customWidth="1"/>
    <col min="4600" max="4600" width="6.6640625" style="41" customWidth="1"/>
    <col min="4601" max="4601" width="40.6640625" style="41" customWidth="1"/>
    <col min="4602" max="4605" width="9.33203125" style="41" customWidth="1"/>
    <col min="4606" max="4854" width="9.109375" style="41"/>
    <col min="4855" max="4855" width="9.33203125" style="41" customWidth="1"/>
    <col min="4856" max="4856" width="6.6640625" style="41" customWidth="1"/>
    <col min="4857" max="4857" width="40.6640625" style="41" customWidth="1"/>
    <col min="4858" max="4861" width="9.33203125" style="41" customWidth="1"/>
    <col min="4862" max="5110" width="9.109375" style="41"/>
    <col min="5111" max="5111" width="9.33203125" style="41" customWidth="1"/>
    <col min="5112" max="5112" width="6.6640625" style="41" customWidth="1"/>
    <col min="5113" max="5113" width="40.6640625" style="41" customWidth="1"/>
    <col min="5114" max="5117" width="9.33203125" style="41" customWidth="1"/>
    <col min="5118" max="5366" width="9.109375" style="41"/>
    <col min="5367" max="5367" width="9.33203125" style="41" customWidth="1"/>
    <col min="5368" max="5368" width="6.6640625" style="41" customWidth="1"/>
    <col min="5369" max="5369" width="40.6640625" style="41" customWidth="1"/>
    <col min="5370" max="5373" width="9.33203125" style="41" customWidth="1"/>
    <col min="5374" max="5622" width="9.109375" style="41"/>
    <col min="5623" max="5623" width="9.33203125" style="41" customWidth="1"/>
    <col min="5624" max="5624" width="6.6640625" style="41" customWidth="1"/>
    <col min="5625" max="5625" width="40.6640625" style="41" customWidth="1"/>
    <col min="5626" max="5629" width="9.33203125" style="41" customWidth="1"/>
    <col min="5630" max="5878" width="9.109375" style="41"/>
    <col min="5879" max="5879" width="9.33203125" style="41" customWidth="1"/>
    <col min="5880" max="5880" width="6.6640625" style="41" customWidth="1"/>
    <col min="5881" max="5881" width="40.6640625" style="41" customWidth="1"/>
    <col min="5882" max="5885" width="9.33203125" style="41" customWidth="1"/>
    <col min="5886" max="6134" width="9.109375" style="41"/>
    <col min="6135" max="6135" width="9.33203125" style="41" customWidth="1"/>
    <col min="6136" max="6136" width="6.6640625" style="41" customWidth="1"/>
    <col min="6137" max="6137" width="40.6640625" style="41" customWidth="1"/>
    <col min="6138" max="6141" width="9.33203125" style="41" customWidth="1"/>
    <col min="6142" max="6390" width="9.109375" style="41"/>
    <col min="6391" max="6391" width="9.33203125" style="41" customWidth="1"/>
    <col min="6392" max="6392" width="6.6640625" style="41" customWidth="1"/>
    <col min="6393" max="6393" width="40.6640625" style="41" customWidth="1"/>
    <col min="6394" max="6397" width="9.33203125" style="41" customWidth="1"/>
    <col min="6398" max="6646" width="9.109375" style="41"/>
    <col min="6647" max="6647" width="9.33203125" style="41" customWidth="1"/>
    <col min="6648" max="6648" width="6.6640625" style="41" customWidth="1"/>
    <col min="6649" max="6649" width="40.6640625" style="41" customWidth="1"/>
    <col min="6650" max="6653" width="9.33203125" style="41" customWidth="1"/>
    <col min="6654" max="6902" width="9.109375" style="41"/>
    <col min="6903" max="6903" width="9.33203125" style="41" customWidth="1"/>
    <col min="6904" max="6904" width="6.6640625" style="41" customWidth="1"/>
    <col min="6905" max="6905" width="40.6640625" style="41" customWidth="1"/>
    <col min="6906" max="6909" width="9.33203125" style="41" customWidth="1"/>
    <col min="6910" max="7158" width="9.109375" style="41"/>
    <col min="7159" max="7159" width="9.33203125" style="41" customWidth="1"/>
    <col min="7160" max="7160" width="6.6640625" style="41" customWidth="1"/>
    <col min="7161" max="7161" width="40.6640625" style="41" customWidth="1"/>
    <col min="7162" max="7165" width="9.33203125" style="41" customWidth="1"/>
    <col min="7166" max="7414" width="9.109375" style="41"/>
    <col min="7415" max="7415" width="9.33203125" style="41" customWidth="1"/>
    <col min="7416" max="7416" width="6.6640625" style="41" customWidth="1"/>
    <col min="7417" max="7417" width="40.6640625" style="41" customWidth="1"/>
    <col min="7418" max="7421" width="9.33203125" style="41" customWidth="1"/>
    <col min="7422" max="7670" width="9.109375" style="41"/>
    <col min="7671" max="7671" width="9.33203125" style="41" customWidth="1"/>
    <col min="7672" max="7672" width="6.6640625" style="41" customWidth="1"/>
    <col min="7673" max="7673" width="40.6640625" style="41" customWidth="1"/>
    <col min="7674" max="7677" width="9.33203125" style="41" customWidth="1"/>
    <col min="7678" max="7926" width="9.109375" style="41"/>
    <col min="7927" max="7927" width="9.33203125" style="41" customWidth="1"/>
    <col min="7928" max="7928" width="6.6640625" style="41" customWidth="1"/>
    <col min="7929" max="7929" width="40.6640625" style="41" customWidth="1"/>
    <col min="7930" max="7933" width="9.33203125" style="41" customWidth="1"/>
    <col min="7934" max="8182" width="9.109375" style="41"/>
    <col min="8183" max="8183" width="9.33203125" style="41" customWidth="1"/>
    <col min="8184" max="8184" width="6.6640625" style="41" customWidth="1"/>
    <col min="8185" max="8185" width="40.6640625" style="41" customWidth="1"/>
    <col min="8186" max="8189" width="9.33203125" style="41" customWidth="1"/>
    <col min="8190" max="8438" width="9.109375" style="41"/>
    <col min="8439" max="8439" width="9.33203125" style="41" customWidth="1"/>
    <col min="8440" max="8440" width="6.6640625" style="41" customWidth="1"/>
    <col min="8441" max="8441" width="40.6640625" style="41" customWidth="1"/>
    <col min="8442" max="8445" width="9.33203125" style="41" customWidth="1"/>
    <col min="8446" max="8694" width="9.109375" style="41"/>
    <col min="8695" max="8695" width="9.33203125" style="41" customWidth="1"/>
    <col min="8696" max="8696" width="6.6640625" style="41" customWidth="1"/>
    <col min="8697" max="8697" width="40.6640625" style="41" customWidth="1"/>
    <col min="8698" max="8701" width="9.33203125" style="41" customWidth="1"/>
    <col min="8702" max="8950" width="9.109375" style="41"/>
    <col min="8951" max="8951" width="9.33203125" style="41" customWidth="1"/>
    <col min="8952" max="8952" width="6.6640625" style="41" customWidth="1"/>
    <col min="8953" max="8953" width="40.6640625" style="41" customWidth="1"/>
    <col min="8954" max="8957" width="9.33203125" style="41" customWidth="1"/>
    <col min="8958" max="9206" width="9.109375" style="41"/>
    <col min="9207" max="9207" width="9.33203125" style="41" customWidth="1"/>
    <col min="9208" max="9208" width="6.6640625" style="41" customWidth="1"/>
    <col min="9209" max="9209" width="40.6640625" style="41" customWidth="1"/>
    <col min="9210" max="9213" width="9.33203125" style="41" customWidth="1"/>
    <col min="9214" max="9462" width="9.109375" style="41"/>
    <col min="9463" max="9463" width="9.33203125" style="41" customWidth="1"/>
    <col min="9464" max="9464" width="6.6640625" style="41" customWidth="1"/>
    <col min="9465" max="9465" width="40.6640625" style="41" customWidth="1"/>
    <col min="9466" max="9469" width="9.33203125" style="41" customWidth="1"/>
    <col min="9470" max="9718" width="9.109375" style="41"/>
    <col min="9719" max="9719" width="9.33203125" style="41" customWidth="1"/>
    <col min="9720" max="9720" width="6.6640625" style="41" customWidth="1"/>
    <col min="9721" max="9721" width="40.6640625" style="41" customWidth="1"/>
    <col min="9722" max="9725" width="9.33203125" style="41" customWidth="1"/>
    <col min="9726" max="9974" width="9.109375" style="41"/>
    <col min="9975" max="9975" width="9.33203125" style="41" customWidth="1"/>
    <col min="9976" max="9976" width="6.6640625" style="41" customWidth="1"/>
    <col min="9977" max="9977" width="40.6640625" style="41" customWidth="1"/>
    <col min="9978" max="9981" width="9.33203125" style="41" customWidth="1"/>
    <col min="9982" max="10230" width="9.109375" style="41"/>
    <col min="10231" max="10231" width="9.33203125" style="41" customWidth="1"/>
    <col min="10232" max="10232" width="6.6640625" style="41" customWidth="1"/>
    <col min="10233" max="10233" width="40.6640625" style="41" customWidth="1"/>
    <col min="10234" max="10237" width="9.33203125" style="41" customWidth="1"/>
    <col min="10238" max="10486" width="9.109375" style="41"/>
    <col min="10487" max="10487" width="9.33203125" style="41" customWidth="1"/>
    <col min="10488" max="10488" width="6.6640625" style="41" customWidth="1"/>
    <col min="10489" max="10489" width="40.6640625" style="41" customWidth="1"/>
    <col min="10490" max="10493" width="9.33203125" style="41" customWidth="1"/>
    <col min="10494" max="10742" width="9.109375" style="41"/>
    <col min="10743" max="10743" width="9.33203125" style="41" customWidth="1"/>
    <col min="10744" max="10744" width="6.6640625" style="41" customWidth="1"/>
    <col min="10745" max="10745" width="40.6640625" style="41" customWidth="1"/>
    <col min="10746" max="10749" width="9.33203125" style="41" customWidth="1"/>
    <col min="10750" max="10998" width="9.109375" style="41"/>
    <col min="10999" max="10999" width="9.33203125" style="41" customWidth="1"/>
    <col min="11000" max="11000" width="6.6640625" style="41" customWidth="1"/>
    <col min="11001" max="11001" width="40.6640625" style="41" customWidth="1"/>
    <col min="11002" max="11005" width="9.33203125" style="41" customWidth="1"/>
    <col min="11006" max="11254" width="9.109375" style="41"/>
    <col min="11255" max="11255" width="9.33203125" style="41" customWidth="1"/>
    <col min="11256" max="11256" width="6.6640625" style="41" customWidth="1"/>
    <col min="11257" max="11257" width="40.6640625" style="41" customWidth="1"/>
    <col min="11258" max="11261" width="9.33203125" style="41" customWidth="1"/>
    <col min="11262" max="11510" width="9.109375" style="41"/>
    <col min="11511" max="11511" width="9.33203125" style="41" customWidth="1"/>
    <col min="11512" max="11512" width="6.6640625" style="41" customWidth="1"/>
    <col min="11513" max="11513" width="40.6640625" style="41" customWidth="1"/>
    <col min="11514" max="11517" width="9.33203125" style="41" customWidth="1"/>
    <col min="11518" max="11766" width="9.109375" style="41"/>
    <col min="11767" max="11767" width="9.33203125" style="41" customWidth="1"/>
    <col min="11768" max="11768" width="6.6640625" style="41" customWidth="1"/>
    <col min="11769" max="11769" width="40.6640625" style="41" customWidth="1"/>
    <col min="11770" max="11773" width="9.33203125" style="41" customWidth="1"/>
    <col min="11774" max="12022" width="9.109375" style="41"/>
    <col min="12023" max="12023" width="9.33203125" style="41" customWidth="1"/>
    <col min="12024" max="12024" width="6.6640625" style="41" customWidth="1"/>
    <col min="12025" max="12025" width="40.6640625" style="41" customWidth="1"/>
    <col min="12026" max="12029" width="9.33203125" style="41" customWidth="1"/>
    <col min="12030" max="12278" width="9.109375" style="41"/>
    <col min="12279" max="12279" width="9.33203125" style="41" customWidth="1"/>
    <col min="12280" max="12280" width="6.6640625" style="41" customWidth="1"/>
    <col min="12281" max="12281" width="40.6640625" style="41" customWidth="1"/>
    <col min="12282" max="12285" width="9.33203125" style="41" customWidth="1"/>
    <col min="12286" max="12534" width="9.109375" style="41"/>
    <col min="12535" max="12535" width="9.33203125" style="41" customWidth="1"/>
    <col min="12536" max="12536" width="6.6640625" style="41" customWidth="1"/>
    <col min="12537" max="12537" width="40.6640625" style="41" customWidth="1"/>
    <col min="12538" max="12541" width="9.33203125" style="41" customWidth="1"/>
    <col min="12542" max="12790" width="9.109375" style="41"/>
    <col min="12791" max="12791" width="9.33203125" style="41" customWidth="1"/>
    <col min="12792" max="12792" width="6.6640625" style="41" customWidth="1"/>
    <col min="12793" max="12793" width="40.6640625" style="41" customWidth="1"/>
    <col min="12794" max="12797" width="9.33203125" style="41" customWidth="1"/>
    <col min="12798" max="13046" width="9.109375" style="41"/>
    <col min="13047" max="13047" width="9.33203125" style="41" customWidth="1"/>
    <col min="13048" max="13048" width="6.6640625" style="41" customWidth="1"/>
    <col min="13049" max="13049" width="40.6640625" style="41" customWidth="1"/>
    <col min="13050" max="13053" width="9.33203125" style="41" customWidth="1"/>
    <col min="13054" max="13302" width="9.109375" style="41"/>
    <col min="13303" max="13303" width="9.33203125" style="41" customWidth="1"/>
    <col min="13304" max="13304" width="6.6640625" style="41" customWidth="1"/>
    <col min="13305" max="13305" width="40.6640625" style="41" customWidth="1"/>
    <col min="13306" max="13309" width="9.33203125" style="41" customWidth="1"/>
    <col min="13310" max="13558" width="9.109375" style="41"/>
    <col min="13559" max="13559" width="9.33203125" style="41" customWidth="1"/>
    <col min="13560" max="13560" width="6.6640625" style="41" customWidth="1"/>
    <col min="13561" max="13561" width="40.6640625" style="41" customWidth="1"/>
    <col min="13562" max="13565" width="9.33203125" style="41" customWidth="1"/>
    <col min="13566" max="13814" width="9.109375" style="41"/>
    <col min="13815" max="13815" width="9.33203125" style="41" customWidth="1"/>
    <col min="13816" max="13816" width="6.6640625" style="41" customWidth="1"/>
    <col min="13817" max="13817" width="40.6640625" style="41" customWidth="1"/>
    <col min="13818" max="13821" width="9.33203125" style="41" customWidth="1"/>
    <col min="13822" max="14070" width="9.109375" style="41"/>
    <col min="14071" max="14071" width="9.33203125" style="41" customWidth="1"/>
    <col min="14072" max="14072" width="6.6640625" style="41" customWidth="1"/>
    <col min="14073" max="14073" width="40.6640625" style="41" customWidth="1"/>
    <col min="14074" max="14077" width="9.33203125" style="41" customWidth="1"/>
    <col min="14078" max="14326" width="9.109375" style="41"/>
    <col min="14327" max="14327" width="9.33203125" style="41" customWidth="1"/>
    <col min="14328" max="14328" width="6.6640625" style="41" customWidth="1"/>
    <col min="14329" max="14329" width="40.6640625" style="41" customWidth="1"/>
    <col min="14330" max="14333" width="9.33203125" style="41" customWidth="1"/>
    <col min="14334" max="14582" width="9.109375" style="41"/>
    <col min="14583" max="14583" width="9.33203125" style="41" customWidth="1"/>
    <col min="14584" max="14584" width="6.6640625" style="41" customWidth="1"/>
    <col min="14585" max="14585" width="40.6640625" style="41" customWidth="1"/>
    <col min="14586" max="14589" width="9.33203125" style="41" customWidth="1"/>
    <col min="14590" max="14838" width="9.109375" style="41"/>
    <col min="14839" max="14839" width="9.33203125" style="41" customWidth="1"/>
    <col min="14840" max="14840" width="6.6640625" style="41" customWidth="1"/>
    <col min="14841" max="14841" width="40.6640625" style="41" customWidth="1"/>
    <col min="14842" max="14845" width="9.33203125" style="41" customWidth="1"/>
    <col min="14846" max="15094" width="9.109375" style="41"/>
    <col min="15095" max="15095" width="9.33203125" style="41" customWidth="1"/>
    <col min="15096" max="15096" width="6.6640625" style="41" customWidth="1"/>
    <col min="15097" max="15097" width="40.6640625" style="41" customWidth="1"/>
    <col min="15098" max="15101" width="9.33203125" style="41" customWidth="1"/>
    <col min="15102" max="15350" width="9.109375" style="41"/>
    <col min="15351" max="15351" width="9.33203125" style="41" customWidth="1"/>
    <col min="15352" max="15352" width="6.6640625" style="41" customWidth="1"/>
    <col min="15353" max="15353" width="40.6640625" style="41" customWidth="1"/>
    <col min="15354" max="15357" width="9.33203125" style="41" customWidth="1"/>
    <col min="15358" max="15606" width="9.109375" style="41"/>
    <col min="15607" max="15607" width="9.33203125" style="41" customWidth="1"/>
    <col min="15608" max="15608" width="6.6640625" style="41" customWidth="1"/>
    <col min="15609" max="15609" width="40.6640625" style="41" customWidth="1"/>
    <col min="15610" max="15613" width="9.33203125" style="41" customWidth="1"/>
    <col min="15614" max="15862" width="9.109375" style="41"/>
    <col min="15863" max="15863" width="9.33203125" style="41" customWidth="1"/>
    <col min="15864" max="15864" width="6.6640625" style="41" customWidth="1"/>
    <col min="15865" max="15865" width="40.6640625" style="41" customWidth="1"/>
    <col min="15866" max="15869" width="9.33203125" style="41" customWidth="1"/>
    <col min="15870" max="16118" width="9.109375" style="41"/>
    <col min="16119" max="16119" width="9.33203125" style="41" customWidth="1"/>
    <col min="16120" max="16120" width="6.6640625" style="41" customWidth="1"/>
    <col min="16121" max="16121" width="40.6640625" style="41" customWidth="1"/>
    <col min="16122" max="16125" width="9.33203125" style="41" customWidth="1"/>
    <col min="16126" max="16384" width="9.109375" style="41"/>
  </cols>
  <sheetData>
    <row r="1" spans="1:9" x14ac:dyDescent="0.25">
      <c r="A1" s="39" t="s">
        <v>1866</v>
      </c>
      <c r="B1" s="40"/>
      <c r="C1" s="40"/>
      <c r="D1" s="40"/>
      <c r="E1" s="40"/>
      <c r="F1" s="774" t="s">
        <v>1867</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6"/>
      <c r="I3" s="5"/>
    </row>
    <row r="4" spans="1:9" x14ac:dyDescent="0.25">
      <c r="A4" s="192"/>
      <c r="B4" s="192"/>
      <c r="C4" s="193"/>
      <c r="D4" s="193"/>
      <c r="E4" s="64"/>
      <c r="F4" s="17"/>
      <c r="G4" s="17"/>
      <c r="H4" s="17"/>
      <c r="I4" s="15"/>
    </row>
    <row r="5" spans="1:9" ht="39.6" x14ac:dyDescent="0.25">
      <c r="A5" s="192" t="s">
        <v>1868</v>
      </c>
      <c r="B5" s="192"/>
      <c r="C5" s="193"/>
      <c r="D5" s="193"/>
      <c r="E5" s="159" t="s">
        <v>1869</v>
      </c>
      <c r="F5" s="120" t="s">
        <v>429</v>
      </c>
      <c r="G5" s="161"/>
      <c r="H5" s="187"/>
      <c r="I5" s="89">
        <f>G5*H5</f>
        <v>0</v>
      </c>
    </row>
    <row r="6" spans="1:9" hidden="1" x14ac:dyDescent="0.25">
      <c r="A6" s="192" t="s">
        <v>1870</v>
      </c>
      <c r="B6" s="192"/>
      <c r="C6" s="193"/>
      <c r="D6" s="193"/>
      <c r="E6" s="157" t="s">
        <v>1871</v>
      </c>
      <c r="F6" s="120"/>
      <c r="G6" s="17"/>
      <c r="H6" s="191"/>
      <c r="I6" s="190"/>
    </row>
    <row r="7" spans="1:9" hidden="1" x14ac:dyDescent="0.25">
      <c r="A7" s="192"/>
      <c r="B7" s="192" t="s">
        <v>1872</v>
      </c>
      <c r="C7" s="193"/>
      <c r="D7" s="193"/>
      <c r="E7" s="158" t="s">
        <v>1874</v>
      </c>
      <c r="F7" s="120"/>
      <c r="G7" s="17"/>
      <c r="H7" s="191"/>
      <c r="I7" s="190"/>
    </row>
    <row r="8" spans="1:9" hidden="1" x14ac:dyDescent="0.25">
      <c r="A8" s="192"/>
      <c r="B8" s="192"/>
      <c r="C8" s="193" t="s">
        <v>37</v>
      </c>
      <c r="D8" s="193"/>
      <c r="E8" s="290" t="s">
        <v>4766</v>
      </c>
      <c r="F8" s="17" t="s">
        <v>422</v>
      </c>
      <c r="G8" s="161"/>
      <c r="H8" s="187"/>
      <c r="I8" s="89">
        <f>G8*H8</f>
        <v>0</v>
      </c>
    </row>
    <row r="9" spans="1:9" hidden="1" x14ac:dyDescent="0.25">
      <c r="A9" s="192"/>
      <c r="B9" s="192"/>
      <c r="C9" s="193" t="s">
        <v>39</v>
      </c>
      <c r="D9" s="193"/>
      <c r="E9" s="278" t="s">
        <v>4766</v>
      </c>
      <c r="F9" s="17" t="s">
        <v>422</v>
      </c>
      <c r="G9" s="161"/>
      <c r="H9" s="187"/>
      <c r="I9" s="89">
        <f>G9*H9</f>
        <v>0</v>
      </c>
    </row>
    <row r="10" spans="1:9" hidden="1" x14ac:dyDescent="0.25">
      <c r="A10" s="192"/>
      <c r="B10" s="192"/>
      <c r="C10" s="193" t="s">
        <v>59</v>
      </c>
      <c r="D10" s="193"/>
      <c r="E10" s="278" t="s">
        <v>5401</v>
      </c>
      <c r="F10" s="17" t="s">
        <v>422</v>
      </c>
      <c r="G10" s="161"/>
      <c r="H10" s="187"/>
      <c r="I10" s="89">
        <f>G10*H10</f>
        <v>0</v>
      </c>
    </row>
    <row r="11" spans="1:9" hidden="1" x14ac:dyDescent="0.25">
      <c r="A11" s="192"/>
      <c r="B11" s="192" t="s">
        <v>1873</v>
      </c>
      <c r="C11" s="193"/>
      <c r="D11" s="193"/>
      <c r="E11" s="290" t="s">
        <v>1875</v>
      </c>
      <c r="F11" s="120"/>
      <c r="G11" s="17"/>
      <c r="H11" s="191"/>
      <c r="I11" s="190"/>
    </row>
    <row r="12" spans="1:9" hidden="1" x14ac:dyDescent="0.25">
      <c r="A12" s="192"/>
      <c r="B12" s="192"/>
      <c r="C12" s="193" t="s">
        <v>37</v>
      </c>
      <c r="D12" s="193"/>
      <c r="E12" s="278" t="s">
        <v>4766</v>
      </c>
      <c r="F12" s="17" t="s">
        <v>422</v>
      </c>
      <c r="G12" s="161"/>
      <c r="H12" s="187"/>
      <c r="I12" s="89">
        <f t="shared" ref="I12:I18" si="0">G12*H12</f>
        <v>0</v>
      </c>
    </row>
    <row r="13" spans="1:9" hidden="1" x14ac:dyDescent="0.25">
      <c r="A13" s="192"/>
      <c r="B13" s="192"/>
      <c r="C13" s="193" t="s">
        <v>39</v>
      </c>
      <c r="D13" s="193"/>
      <c r="E13" s="278" t="s">
        <v>4766</v>
      </c>
      <c r="F13" s="17" t="s">
        <v>422</v>
      </c>
      <c r="G13" s="161"/>
      <c r="H13" s="187"/>
      <c r="I13" s="89">
        <f t="shared" si="0"/>
        <v>0</v>
      </c>
    </row>
    <row r="14" spans="1:9" hidden="1" x14ac:dyDescent="0.25">
      <c r="A14" s="192"/>
      <c r="B14" s="192"/>
      <c r="C14" s="193" t="s">
        <v>59</v>
      </c>
      <c r="D14" s="193"/>
      <c r="E14" s="59" t="s">
        <v>5401</v>
      </c>
      <c r="F14" s="17" t="s">
        <v>422</v>
      </c>
      <c r="G14" s="161"/>
      <c r="H14" s="187"/>
      <c r="I14" s="89">
        <f t="shared" si="0"/>
        <v>0</v>
      </c>
    </row>
    <row r="15" spans="1:9" ht="26.4" x14ac:dyDescent="0.25">
      <c r="A15" s="192" t="s">
        <v>1876</v>
      </c>
      <c r="B15" s="192"/>
      <c r="C15" s="193"/>
      <c r="D15" s="193"/>
      <c r="E15" s="157" t="s">
        <v>1877</v>
      </c>
      <c r="F15" s="120" t="s">
        <v>429</v>
      </c>
      <c r="G15" s="161"/>
      <c r="H15" s="187"/>
      <c r="I15" s="89">
        <f t="shared" si="0"/>
        <v>0</v>
      </c>
    </row>
    <row r="16" spans="1:9" ht="26.4" x14ac:dyDescent="0.25">
      <c r="A16" s="192" t="s">
        <v>1878</v>
      </c>
      <c r="B16" s="192"/>
      <c r="C16" s="193"/>
      <c r="D16" s="193"/>
      <c r="E16" s="157" t="s">
        <v>1879</v>
      </c>
      <c r="F16" s="120" t="s">
        <v>429</v>
      </c>
      <c r="G16" s="161"/>
      <c r="H16" s="187"/>
      <c r="I16" s="89">
        <f t="shared" si="0"/>
        <v>0</v>
      </c>
    </row>
    <row r="17" spans="1:9" ht="26.4" x14ac:dyDescent="0.25">
      <c r="A17" s="192" t="s">
        <v>1880</v>
      </c>
      <c r="B17" s="192"/>
      <c r="C17" s="193"/>
      <c r="D17" s="193"/>
      <c r="E17" s="157" t="s">
        <v>1881</v>
      </c>
      <c r="F17" s="17" t="s">
        <v>124</v>
      </c>
      <c r="G17" s="161"/>
      <c r="H17" s="187"/>
      <c r="I17" s="89">
        <f t="shared" si="0"/>
        <v>0</v>
      </c>
    </row>
    <row r="18" spans="1:9" ht="26.4" hidden="1" x14ac:dyDescent="0.25">
      <c r="A18" s="192" t="s">
        <v>1882</v>
      </c>
      <c r="B18" s="192"/>
      <c r="C18" s="193"/>
      <c r="D18" s="193"/>
      <c r="E18" s="157" t="s">
        <v>1883</v>
      </c>
      <c r="F18" s="17" t="s">
        <v>124</v>
      </c>
      <c r="G18" s="161"/>
      <c r="H18" s="187"/>
      <c r="I18" s="89">
        <f t="shared" si="0"/>
        <v>0</v>
      </c>
    </row>
    <row r="19" spans="1:9" x14ac:dyDescent="0.25">
      <c r="A19" s="192" t="s">
        <v>1885</v>
      </c>
      <c r="B19" s="192"/>
      <c r="C19" s="193"/>
      <c r="D19" s="193"/>
      <c r="E19" s="157" t="s">
        <v>1884</v>
      </c>
      <c r="F19" s="120"/>
      <c r="G19" s="17"/>
      <c r="H19" s="191"/>
      <c r="I19" s="190"/>
    </row>
    <row r="20" spans="1:9" ht="39.6" x14ac:dyDescent="0.25">
      <c r="A20" s="192"/>
      <c r="B20" s="192" t="s">
        <v>1886</v>
      </c>
      <c r="C20" s="193"/>
      <c r="D20" s="193"/>
      <c r="E20" s="158" t="s">
        <v>4351</v>
      </c>
      <c r="F20" s="17" t="s">
        <v>2269</v>
      </c>
      <c r="G20" s="161"/>
      <c r="H20" s="187"/>
      <c r="I20" s="89">
        <f>G20*H20</f>
        <v>0</v>
      </c>
    </row>
    <row r="21" spans="1:9" ht="26.4" hidden="1" x14ac:dyDescent="0.25">
      <c r="A21" s="192"/>
      <c r="B21" s="192" t="s">
        <v>1887</v>
      </c>
      <c r="C21" s="193"/>
      <c r="D21" s="193"/>
      <c r="E21" s="158" t="s">
        <v>4329</v>
      </c>
      <c r="F21" s="17" t="s">
        <v>2269</v>
      </c>
      <c r="G21" s="161"/>
      <c r="H21" s="187"/>
      <c r="I21" s="89">
        <f>G21*H21</f>
        <v>0</v>
      </c>
    </row>
    <row r="22" spans="1:9" ht="26.4" x14ac:dyDescent="0.25">
      <c r="A22" s="192" t="s">
        <v>1888</v>
      </c>
      <c r="B22" s="192"/>
      <c r="C22" s="193"/>
      <c r="D22" s="193"/>
      <c r="E22" s="157" t="s">
        <v>4771</v>
      </c>
      <c r="F22" s="120"/>
      <c r="G22" s="17"/>
      <c r="H22" s="191"/>
      <c r="I22" s="190"/>
    </row>
    <row r="23" spans="1:9" ht="26.4" x14ac:dyDescent="0.25">
      <c r="A23" s="192"/>
      <c r="B23" s="192" t="s">
        <v>1889</v>
      </c>
      <c r="C23" s="193"/>
      <c r="D23" s="193"/>
      <c r="E23" s="290" t="s">
        <v>4767</v>
      </c>
      <c r="F23" s="17" t="s">
        <v>124</v>
      </c>
      <c r="G23" s="161"/>
      <c r="H23" s="187"/>
      <c r="I23" s="89">
        <f>G23*H23</f>
        <v>0</v>
      </c>
    </row>
    <row r="24" spans="1:9" ht="15.6" x14ac:dyDescent="0.25">
      <c r="A24" s="192"/>
      <c r="B24" s="192" t="s">
        <v>1890</v>
      </c>
      <c r="C24" s="193"/>
      <c r="D24" s="193"/>
      <c r="E24" s="290" t="s">
        <v>4768</v>
      </c>
      <c r="F24" s="17" t="s">
        <v>124</v>
      </c>
      <c r="G24" s="161"/>
      <c r="H24" s="187"/>
      <c r="I24" s="89">
        <f>G24*H24</f>
        <v>0</v>
      </c>
    </row>
    <row r="25" spans="1:9" ht="26.4" hidden="1" x14ac:dyDescent="0.25">
      <c r="A25" s="192"/>
      <c r="B25" s="192" t="s">
        <v>1891</v>
      </c>
      <c r="C25" s="193"/>
      <c r="D25" s="193"/>
      <c r="E25" s="290" t="s">
        <v>4769</v>
      </c>
      <c r="F25" s="17" t="s">
        <v>124</v>
      </c>
      <c r="G25" s="161"/>
      <c r="H25" s="187"/>
      <c r="I25" s="89">
        <f>G25*H25</f>
        <v>0</v>
      </c>
    </row>
    <row r="26" spans="1:9" ht="15.6" x14ac:dyDescent="0.25">
      <c r="A26" s="192"/>
      <c r="B26" s="192" t="s">
        <v>1892</v>
      </c>
      <c r="C26" s="193"/>
      <c r="D26" s="193"/>
      <c r="E26" s="290" t="s">
        <v>4770</v>
      </c>
      <c r="F26" s="17" t="s">
        <v>124</v>
      </c>
      <c r="G26" s="161"/>
      <c r="H26" s="187"/>
      <c r="I26" s="89">
        <f>G26*H26</f>
        <v>0</v>
      </c>
    </row>
    <row r="27" spans="1:9" ht="26.4" x14ac:dyDescent="0.25">
      <c r="A27" s="192" t="s">
        <v>1893</v>
      </c>
      <c r="B27" s="192"/>
      <c r="C27" s="193"/>
      <c r="D27" s="193"/>
      <c r="E27" s="157" t="s">
        <v>1894</v>
      </c>
      <c r="F27" s="17" t="s">
        <v>124</v>
      </c>
      <c r="G27" s="161"/>
      <c r="H27" s="187"/>
      <c r="I27" s="89">
        <f>G27*H27</f>
        <v>0</v>
      </c>
    </row>
    <row r="28" spans="1:9" ht="26.4" x14ac:dyDescent="0.25">
      <c r="A28" s="192" t="s">
        <v>1895</v>
      </c>
      <c r="B28" s="192"/>
      <c r="C28" s="193"/>
      <c r="D28" s="193"/>
      <c r="E28" s="157" t="s">
        <v>4772</v>
      </c>
      <c r="F28" s="120"/>
      <c r="G28" s="17"/>
      <c r="H28" s="191"/>
      <c r="I28" s="190"/>
    </row>
    <row r="29" spans="1:9" ht="15.6" x14ac:dyDescent="0.25">
      <c r="A29" s="192"/>
      <c r="B29" s="192" t="s">
        <v>1896</v>
      </c>
      <c r="C29" s="193"/>
      <c r="D29" s="193"/>
      <c r="E29" s="290" t="s">
        <v>1653</v>
      </c>
      <c r="F29" s="17" t="s">
        <v>2269</v>
      </c>
      <c r="G29" s="161"/>
      <c r="H29" s="187"/>
      <c r="I29" s="89">
        <f t="shared" ref="I29:I35" si="1">G29*H29</f>
        <v>0</v>
      </c>
    </row>
    <row r="30" spans="1:9" ht="15.6" hidden="1" x14ac:dyDescent="0.25">
      <c r="A30" s="192"/>
      <c r="B30" s="192" t="s">
        <v>1897</v>
      </c>
      <c r="C30" s="193"/>
      <c r="D30" s="193"/>
      <c r="E30" s="290" t="s">
        <v>4667</v>
      </c>
      <c r="F30" s="17" t="s">
        <v>2269</v>
      </c>
      <c r="G30" s="161"/>
      <c r="H30" s="187"/>
      <c r="I30" s="89">
        <f t="shared" si="1"/>
        <v>0</v>
      </c>
    </row>
    <row r="31" spans="1:9" ht="15.6" hidden="1" x14ac:dyDescent="0.25">
      <c r="A31" s="192"/>
      <c r="B31" s="192" t="s">
        <v>1898</v>
      </c>
      <c r="C31" s="193"/>
      <c r="D31" s="193"/>
      <c r="E31" s="290" t="s">
        <v>4773</v>
      </c>
      <c r="F31" s="17" t="s">
        <v>2269</v>
      </c>
      <c r="G31" s="161"/>
      <c r="H31" s="187"/>
      <c r="I31" s="89">
        <f t="shared" si="1"/>
        <v>0</v>
      </c>
    </row>
    <row r="32" spans="1:9" ht="15.6" hidden="1" x14ac:dyDescent="0.25">
      <c r="A32" s="192"/>
      <c r="B32" s="192" t="s">
        <v>1899</v>
      </c>
      <c r="C32" s="193"/>
      <c r="D32" s="193"/>
      <c r="E32" s="290" t="s">
        <v>4668</v>
      </c>
      <c r="F32" s="17" t="s">
        <v>2269</v>
      </c>
      <c r="G32" s="161"/>
      <c r="H32" s="187"/>
      <c r="I32" s="89">
        <f t="shared" si="1"/>
        <v>0</v>
      </c>
    </row>
    <row r="33" spans="1:9" x14ac:dyDescent="0.25">
      <c r="A33" s="192" t="s">
        <v>1900</v>
      </c>
      <c r="B33" s="192"/>
      <c r="C33" s="193"/>
      <c r="D33" s="193"/>
      <c r="E33" s="157" t="s">
        <v>1901</v>
      </c>
      <c r="F33" s="27" t="s">
        <v>1678</v>
      </c>
      <c r="G33" s="161"/>
      <c r="H33" s="187"/>
      <c r="I33" s="89">
        <f t="shared" si="1"/>
        <v>0</v>
      </c>
    </row>
    <row r="34" spans="1:9" ht="15.6" x14ac:dyDescent="0.25">
      <c r="A34" s="192" t="s">
        <v>1902</v>
      </c>
      <c r="B34" s="192"/>
      <c r="C34" s="193"/>
      <c r="D34" s="193"/>
      <c r="E34" s="157" t="s">
        <v>1903</v>
      </c>
      <c r="F34" s="17" t="s">
        <v>124</v>
      </c>
      <c r="G34" s="161"/>
      <c r="H34" s="187"/>
      <c r="I34" s="89">
        <f t="shared" si="1"/>
        <v>0</v>
      </c>
    </row>
    <row r="35" spans="1:9" ht="26.4" x14ac:dyDescent="0.25">
      <c r="A35" s="192" t="s">
        <v>1904</v>
      </c>
      <c r="B35" s="192"/>
      <c r="C35" s="193"/>
      <c r="D35" s="193"/>
      <c r="E35" s="291" t="s">
        <v>4774</v>
      </c>
      <c r="F35" s="17" t="s">
        <v>124</v>
      </c>
      <c r="G35" s="161"/>
      <c r="H35" s="187"/>
      <c r="I35" s="89">
        <f t="shared" si="1"/>
        <v>0</v>
      </c>
    </row>
    <row r="36" spans="1:9" ht="39.6" hidden="1" x14ac:dyDescent="0.25">
      <c r="A36" s="192" t="s">
        <v>1905</v>
      </c>
      <c r="B36" s="192"/>
      <c r="C36" s="193"/>
      <c r="D36" s="193"/>
      <c r="E36" s="157" t="s">
        <v>4775</v>
      </c>
      <c r="F36" s="17"/>
      <c r="G36" s="17"/>
      <c r="H36" s="191"/>
      <c r="I36" s="190"/>
    </row>
    <row r="37" spans="1:9" ht="26.4" hidden="1" x14ac:dyDescent="0.25">
      <c r="A37" s="192"/>
      <c r="B37" s="192" t="s">
        <v>1906</v>
      </c>
      <c r="C37" s="193"/>
      <c r="D37" s="193"/>
      <c r="E37" s="290" t="s">
        <v>4330</v>
      </c>
      <c r="F37" s="17"/>
      <c r="G37" s="17"/>
      <c r="H37" s="191"/>
      <c r="I37" s="190"/>
    </row>
    <row r="38" spans="1:9" ht="26.4" hidden="1" x14ac:dyDescent="0.25">
      <c r="A38" s="192"/>
      <c r="B38" s="192"/>
      <c r="C38" s="193" t="s">
        <v>37</v>
      </c>
      <c r="D38" s="193"/>
      <c r="E38" s="290" t="s">
        <v>4776</v>
      </c>
      <c r="F38" s="17" t="s">
        <v>124</v>
      </c>
      <c r="G38" s="161"/>
      <c r="H38" s="187"/>
      <c r="I38" s="89">
        <f>G38*H38</f>
        <v>0</v>
      </c>
    </row>
    <row r="39" spans="1:9" ht="26.4" hidden="1" x14ac:dyDescent="0.25">
      <c r="A39" s="192"/>
      <c r="B39" s="192"/>
      <c r="C39" s="193" t="s">
        <v>39</v>
      </c>
      <c r="D39" s="193"/>
      <c r="E39" s="290" t="s">
        <v>4777</v>
      </c>
      <c r="F39" s="17" t="s">
        <v>124</v>
      </c>
      <c r="G39" s="161"/>
      <c r="H39" s="187"/>
      <c r="I39" s="89">
        <f>G39*H39</f>
        <v>0</v>
      </c>
    </row>
    <row r="40" spans="1:9" ht="39.6" hidden="1" x14ac:dyDescent="0.25">
      <c r="A40" s="192"/>
      <c r="B40" s="192"/>
      <c r="C40" s="193" t="s">
        <v>59</v>
      </c>
      <c r="D40" s="193"/>
      <c r="E40" s="290" t="s">
        <v>4778</v>
      </c>
      <c r="F40" s="17" t="s">
        <v>124</v>
      </c>
      <c r="G40" s="161"/>
      <c r="H40" s="187"/>
      <c r="I40" s="89">
        <f>G40*H40</f>
        <v>0</v>
      </c>
    </row>
    <row r="41" spans="1:9" ht="26.4" hidden="1" x14ac:dyDescent="0.25">
      <c r="A41" s="192"/>
      <c r="B41" s="192"/>
      <c r="C41" s="193" t="s">
        <v>42</v>
      </c>
      <c r="D41" s="193"/>
      <c r="E41" s="290" t="s">
        <v>4779</v>
      </c>
      <c r="F41" s="17" t="s">
        <v>124</v>
      </c>
      <c r="G41" s="161"/>
      <c r="H41" s="187"/>
      <c r="I41" s="89">
        <f>G41*H41</f>
        <v>0</v>
      </c>
    </row>
    <row r="42" spans="1:9" ht="26.4" hidden="1" x14ac:dyDescent="0.25">
      <c r="A42" s="192"/>
      <c r="B42" s="192" t="s">
        <v>1907</v>
      </c>
      <c r="C42" s="193"/>
      <c r="D42" s="193"/>
      <c r="E42" s="290" t="s">
        <v>4331</v>
      </c>
      <c r="F42" s="17"/>
      <c r="G42" s="17"/>
      <c r="H42" s="191"/>
      <c r="I42" s="190"/>
    </row>
    <row r="43" spans="1:9" ht="26.4" hidden="1" x14ac:dyDescent="0.25">
      <c r="A43" s="192"/>
      <c r="B43" s="192"/>
      <c r="C43" s="193" t="s">
        <v>37</v>
      </c>
      <c r="D43" s="193"/>
      <c r="E43" s="290" t="s">
        <v>4776</v>
      </c>
      <c r="F43" s="17" t="s">
        <v>124</v>
      </c>
      <c r="G43" s="161"/>
      <c r="H43" s="187"/>
      <c r="I43" s="89">
        <f>G43*H43</f>
        <v>0</v>
      </c>
    </row>
    <row r="44" spans="1:9" ht="26.4" hidden="1" x14ac:dyDescent="0.25">
      <c r="A44" s="192"/>
      <c r="B44" s="192"/>
      <c r="C44" s="193" t="s">
        <v>39</v>
      </c>
      <c r="D44" s="193"/>
      <c r="E44" s="290" t="s">
        <v>4777</v>
      </c>
      <c r="F44" s="17" t="s">
        <v>124</v>
      </c>
      <c r="G44" s="161"/>
      <c r="H44" s="187"/>
      <c r="I44" s="89">
        <f>G44*H44</f>
        <v>0</v>
      </c>
    </row>
    <row r="45" spans="1:9" ht="39.6" hidden="1" x14ac:dyDescent="0.25">
      <c r="A45" s="192"/>
      <c r="B45" s="192"/>
      <c r="C45" s="193" t="s">
        <v>59</v>
      </c>
      <c r="D45" s="193"/>
      <c r="E45" s="290" t="s">
        <v>4780</v>
      </c>
      <c r="F45" s="17" t="s">
        <v>124</v>
      </c>
      <c r="G45" s="161"/>
      <c r="H45" s="187"/>
      <c r="I45" s="89">
        <f>G45*H45</f>
        <v>0</v>
      </c>
    </row>
    <row r="46" spans="1:9" ht="26.4" hidden="1" x14ac:dyDescent="0.25">
      <c r="A46" s="192"/>
      <c r="B46" s="192"/>
      <c r="C46" s="193" t="s">
        <v>42</v>
      </c>
      <c r="D46" s="193"/>
      <c r="E46" s="290" t="s">
        <v>4779</v>
      </c>
      <c r="F46" s="17" t="s">
        <v>124</v>
      </c>
      <c r="G46" s="161"/>
      <c r="H46" s="187"/>
      <c r="I46" s="89">
        <f>G46*H46</f>
        <v>0</v>
      </c>
    </row>
    <row r="47" spans="1:9" ht="26.4" hidden="1" x14ac:dyDescent="0.25">
      <c r="A47" s="192"/>
      <c r="B47" s="192" t="s">
        <v>1908</v>
      </c>
      <c r="C47" s="193"/>
      <c r="D47" s="193"/>
      <c r="E47" s="290" t="s">
        <v>4332</v>
      </c>
      <c r="F47" s="17"/>
      <c r="G47" s="17"/>
      <c r="H47" s="191"/>
      <c r="I47" s="190"/>
    </row>
    <row r="48" spans="1:9" ht="26.4" hidden="1" x14ac:dyDescent="0.25">
      <c r="A48" s="192"/>
      <c r="B48" s="192"/>
      <c r="C48" s="193" t="s">
        <v>37</v>
      </c>
      <c r="D48" s="193"/>
      <c r="E48" s="290" t="s">
        <v>4776</v>
      </c>
      <c r="F48" s="17" t="s">
        <v>124</v>
      </c>
      <c r="G48" s="161"/>
      <c r="H48" s="187"/>
      <c r="I48" s="89">
        <f>G48*H48</f>
        <v>0</v>
      </c>
    </row>
    <row r="49" spans="1:9" ht="26.4" hidden="1" x14ac:dyDescent="0.25">
      <c r="A49" s="192"/>
      <c r="B49" s="192"/>
      <c r="C49" s="193" t="s">
        <v>39</v>
      </c>
      <c r="D49" s="193"/>
      <c r="E49" s="290" t="s">
        <v>4777</v>
      </c>
      <c r="F49" s="17" t="s">
        <v>124</v>
      </c>
      <c r="G49" s="161"/>
      <c r="H49" s="187"/>
      <c r="I49" s="89">
        <f>G49*H49</f>
        <v>0</v>
      </c>
    </row>
    <row r="50" spans="1:9" ht="39.6" hidden="1" x14ac:dyDescent="0.25">
      <c r="A50" s="192"/>
      <c r="B50" s="192"/>
      <c r="C50" s="193" t="s">
        <v>59</v>
      </c>
      <c r="D50" s="193"/>
      <c r="E50" s="290" t="s">
        <v>4778</v>
      </c>
      <c r="F50" s="17" t="s">
        <v>124</v>
      </c>
      <c r="G50" s="161"/>
      <c r="H50" s="187"/>
      <c r="I50" s="89">
        <f>G50*H50</f>
        <v>0</v>
      </c>
    </row>
    <row r="51" spans="1:9" ht="26.4" hidden="1" x14ac:dyDescent="0.25">
      <c r="A51" s="192"/>
      <c r="B51" s="192"/>
      <c r="C51" s="193" t="s">
        <v>42</v>
      </c>
      <c r="D51" s="193"/>
      <c r="E51" s="290" t="s">
        <v>4779</v>
      </c>
      <c r="F51" s="17" t="s">
        <v>124</v>
      </c>
      <c r="G51" s="161"/>
      <c r="H51" s="187"/>
      <c r="I51" s="89">
        <f>G51*H51</f>
        <v>0</v>
      </c>
    </row>
    <row r="52" spans="1:9" ht="39.6" x14ac:dyDescent="0.25">
      <c r="A52" s="192" t="s">
        <v>1910</v>
      </c>
      <c r="B52" s="192"/>
      <c r="C52" s="193"/>
      <c r="D52" s="193"/>
      <c r="E52" s="157" t="s">
        <v>4781</v>
      </c>
      <c r="F52" s="120"/>
      <c r="G52" s="17"/>
      <c r="H52" s="191"/>
      <c r="I52" s="190"/>
    </row>
    <row r="53" spans="1:9" ht="26.4" x14ac:dyDescent="0.25">
      <c r="A53" s="192"/>
      <c r="B53" s="192" t="s">
        <v>1911</v>
      </c>
      <c r="C53" s="193"/>
      <c r="D53" s="193"/>
      <c r="E53" s="158" t="s">
        <v>4333</v>
      </c>
      <c r="F53" s="120"/>
      <c r="G53" s="17"/>
      <c r="H53" s="191"/>
      <c r="I53" s="190"/>
    </row>
    <row r="54" spans="1:9" ht="26.4" hidden="1" x14ac:dyDescent="0.25">
      <c r="A54" s="192"/>
      <c r="B54" s="192"/>
      <c r="C54" s="193" t="s">
        <v>37</v>
      </c>
      <c r="D54" s="193"/>
      <c r="E54" s="290" t="s">
        <v>4776</v>
      </c>
      <c r="F54" s="17" t="s">
        <v>124</v>
      </c>
      <c r="G54" s="161"/>
      <c r="H54" s="187"/>
      <c r="I54" s="89">
        <f>G54*H54</f>
        <v>0</v>
      </c>
    </row>
    <row r="55" spans="1:9" ht="26.4" hidden="1" x14ac:dyDescent="0.25">
      <c r="A55" s="192"/>
      <c r="B55" s="192"/>
      <c r="C55" s="193" t="s">
        <v>39</v>
      </c>
      <c r="D55" s="193"/>
      <c r="E55" s="290" t="s">
        <v>4777</v>
      </c>
      <c r="F55" s="17" t="s">
        <v>124</v>
      </c>
      <c r="G55" s="161"/>
      <c r="H55" s="187"/>
      <c r="I55" s="89">
        <f>G55*H55</f>
        <v>0</v>
      </c>
    </row>
    <row r="56" spans="1:9" ht="39.6" hidden="1" x14ac:dyDescent="0.25">
      <c r="A56" s="192"/>
      <c r="B56" s="192"/>
      <c r="C56" s="193" t="s">
        <v>59</v>
      </c>
      <c r="D56" s="193"/>
      <c r="E56" s="290" t="s">
        <v>4778</v>
      </c>
      <c r="F56" s="17" t="s">
        <v>124</v>
      </c>
      <c r="G56" s="161"/>
      <c r="H56" s="187"/>
      <c r="I56" s="89">
        <f>G56*H56</f>
        <v>0</v>
      </c>
    </row>
    <row r="57" spans="1:9" ht="26.4" x14ac:dyDescent="0.25">
      <c r="A57" s="192"/>
      <c r="B57" s="192"/>
      <c r="C57" s="193" t="s">
        <v>42</v>
      </c>
      <c r="D57" s="193"/>
      <c r="E57" s="290" t="s">
        <v>4779</v>
      </c>
      <c r="F57" s="17"/>
      <c r="G57" s="161"/>
      <c r="H57" s="187"/>
      <c r="I57" s="89"/>
    </row>
    <row r="58" spans="1:9" ht="15.6" x14ac:dyDescent="0.25">
      <c r="A58" s="192"/>
      <c r="B58" s="192"/>
      <c r="C58" s="193"/>
      <c r="D58" s="193" t="s">
        <v>6563</v>
      </c>
      <c r="E58" s="290" t="s">
        <v>6565</v>
      </c>
      <c r="F58" s="17" t="s">
        <v>124</v>
      </c>
      <c r="G58" s="161"/>
      <c r="H58" s="187"/>
      <c r="I58" s="89">
        <f t="shared" ref="I58:I59" si="2">G58*H58</f>
        <v>0</v>
      </c>
    </row>
    <row r="59" spans="1:9" ht="15.6" x14ac:dyDescent="0.25">
      <c r="A59" s="192"/>
      <c r="B59" s="192"/>
      <c r="C59" s="193"/>
      <c r="D59" s="193" t="s">
        <v>6564</v>
      </c>
      <c r="E59" s="290" t="s">
        <v>6566</v>
      </c>
      <c r="F59" s="17" t="s">
        <v>124</v>
      </c>
      <c r="G59" s="161"/>
      <c r="H59" s="187"/>
      <c r="I59" s="89">
        <f t="shared" si="2"/>
        <v>0</v>
      </c>
    </row>
    <row r="60" spans="1:9" ht="26.4" hidden="1" x14ac:dyDescent="0.25">
      <c r="A60" s="192"/>
      <c r="B60" s="192" t="s">
        <v>1912</v>
      </c>
      <c r="C60" s="193"/>
      <c r="D60" s="193"/>
      <c r="E60" s="290" t="s">
        <v>4334</v>
      </c>
      <c r="F60" s="120"/>
      <c r="G60" s="17"/>
      <c r="H60" s="191"/>
      <c r="I60" s="190"/>
    </row>
    <row r="61" spans="1:9" ht="26.4" hidden="1" x14ac:dyDescent="0.25">
      <c r="A61" s="192"/>
      <c r="B61" s="192"/>
      <c r="C61" s="193" t="s">
        <v>37</v>
      </c>
      <c r="D61" s="193"/>
      <c r="E61" s="290" t="s">
        <v>4776</v>
      </c>
      <c r="F61" s="17" t="s">
        <v>124</v>
      </c>
      <c r="G61" s="161"/>
      <c r="H61" s="187"/>
      <c r="I61" s="89">
        <f>G61*H61</f>
        <v>0</v>
      </c>
    </row>
    <row r="62" spans="1:9" ht="26.4" hidden="1" x14ac:dyDescent="0.25">
      <c r="A62" s="192"/>
      <c r="B62" s="192"/>
      <c r="C62" s="193" t="s">
        <v>39</v>
      </c>
      <c r="D62" s="193"/>
      <c r="E62" s="290" t="s">
        <v>4777</v>
      </c>
      <c r="F62" s="17" t="s">
        <v>124</v>
      </c>
      <c r="G62" s="161"/>
      <c r="H62" s="187"/>
      <c r="I62" s="89">
        <f>G62*H62</f>
        <v>0</v>
      </c>
    </row>
    <row r="63" spans="1:9" ht="39.6" hidden="1" x14ac:dyDescent="0.25">
      <c r="A63" s="192"/>
      <c r="B63" s="192"/>
      <c r="C63" s="193" t="s">
        <v>59</v>
      </c>
      <c r="D63" s="193"/>
      <c r="E63" s="290" t="s">
        <v>4778</v>
      </c>
      <c r="F63" s="17" t="s">
        <v>124</v>
      </c>
      <c r="G63" s="161"/>
      <c r="H63" s="187"/>
      <c r="I63" s="89">
        <f>G63*H63</f>
        <v>0</v>
      </c>
    </row>
    <row r="64" spans="1:9" ht="26.4" hidden="1" x14ac:dyDescent="0.25">
      <c r="A64" s="192"/>
      <c r="B64" s="192"/>
      <c r="C64" s="193" t="s">
        <v>42</v>
      </c>
      <c r="D64" s="193"/>
      <c r="E64" s="290" t="s">
        <v>4779</v>
      </c>
      <c r="F64" s="17" t="s">
        <v>124</v>
      </c>
      <c r="G64" s="161"/>
      <c r="H64" s="187"/>
      <c r="I64" s="89">
        <f>G64*H64</f>
        <v>0</v>
      </c>
    </row>
    <row r="65" spans="1:9" ht="26.4" hidden="1" x14ac:dyDescent="0.25">
      <c r="A65" s="192"/>
      <c r="B65" s="192" t="s">
        <v>1913</v>
      </c>
      <c r="C65" s="193"/>
      <c r="D65" s="193"/>
      <c r="E65" s="158" t="s">
        <v>4335</v>
      </c>
      <c r="F65" s="120"/>
      <c r="G65" s="17"/>
      <c r="H65" s="191"/>
      <c r="I65" s="190"/>
    </row>
    <row r="66" spans="1:9" ht="26.4" hidden="1" x14ac:dyDescent="0.25">
      <c r="A66" s="192"/>
      <c r="B66" s="192"/>
      <c r="C66" s="193" t="s">
        <v>37</v>
      </c>
      <c r="D66" s="193"/>
      <c r="E66" s="290" t="s">
        <v>4776</v>
      </c>
      <c r="F66" s="17" t="s">
        <v>124</v>
      </c>
      <c r="G66" s="161"/>
      <c r="H66" s="187"/>
      <c r="I66" s="89">
        <f>G66*H66</f>
        <v>0</v>
      </c>
    </row>
    <row r="67" spans="1:9" ht="26.4" hidden="1" x14ac:dyDescent="0.25">
      <c r="A67" s="192"/>
      <c r="B67" s="192"/>
      <c r="C67" s="193" t="s">
        <v>39</v>
      </c>
      <c r="D67" s="193"/>
      <c r="E67" s="290" t="s">
        <v>4777</v>
      </c>
      <c r="F67" s="17" t="s">
        <v>124</v>
      </c>
      <c r="G67" s="161"/>
      <c r="H67" s="187"/>
      <c r="I67" s="89">
        <f>G67*H67</f>
        <v>0</v>
      </c>
    </row>
    <row r="68" spans="1:9" ht="39.6" hidden="1" x14ac:dyDescent="0.25">
      <c r="A68" s="192"/>
      <c r="B68" s="192"/>
      <c r="C68" s="193" t="s">
        <v>59</v>
      </c>
      <c r="D68" s="193"/>
      <c r="E68" s="290" t="s">
        <v>4780</v>
      </c>
      <c r="F68" s="17" t="s">
        <v>124</v>
      </c>
      <c r="G68" s="161"/>
      <c r="H68" s="187"/>
      <c r="I68" s="89">
        <f>G68*H68</f>
        <v>0</v>
      </c>
    </row>
    <row r="69" spans="1:9" ht="26.4" hidden="1" x14ac:dyDescent="0.25">
      <c r="A69" s="192"/>
      <c r="B69" s="192"/>
      <c r="C69" s="193" t="s">
        <v>42</v>
      </c>
      <c r="D69" s="193"/>
      <c r="E69" s="290" t="s">
        <v>4779</v>
      </c>
      <c r="F69" s="17" t="s">
        <v>124</v>
      </c>
      <c r="G69" s="161"/>
      <c r="H69" s="187"/>
      <c r="I69" s="89">
        <f>G69*H69</f>
        <v>0</v>
      </c>
    </row>
    <row r="70" spans="1:9" ht="39.6" hidden="1" x14ac:dyDescent="0.25">
      <c r="A70" s="192" t="s">
        <v>1914</v>
      </c>
      <c r="B70" s="192"/>
      <c r="C70" s="193"/>
      <c r="D70" s="193"/>
      <c r="E70" s="291" t="s">
        <v>4782</v>
      </c>
      <c r="F70" s="17"/>
      <c r="G70" s="17"/>
      <c r="H70" s="191"/>
      <c r="I70" s="190"/>
    </row>
    <row r="71" spans="1:9" ht="26.4" hidden="1" x14ac:dyDescent="0.25">
      <c r="A71" s="192"/>
      <c r="B71" s="192" t="s">
        <v>1915</v>
      </c>
      <c r="C71" s="193"/>
      <c r="D71" s="193"/>
      <c r="E71" s="158" t="s">
        <v>4336</v>
      </c>
      <c r="F71" s="120"/>
      <c r="G71" s="17"/>
      <c r="H71" s="191"/>
      <c r="I71" s="190"/>
    </row>
    <row r="72" spans="1:9" ht="26.4" hidden="1" x14ac:dyDescent="0.25">
      <c r="A72" s="192"/>
      <c r="B72" s="192"/>
      <c r="C72" s="193" t="s">
        <v>37</v>
      </c>
      <c r="D72" s="193"/>
      <c r="E72" s="290" t="s">
        <v>4776</v>
      </c>
      <c r="F72" s="17" t="s">
        <v>124</v>
      </c>
      <c r="G72" s="161"/>
      <c r="H72" s="187"/>
      <c r="I72" s="89">
        <f>G72*H72</f>
        <v>0</v>
      </c>
    </row>
    <row r="73" spans="1:9" ht="26.4" hidden="1" x14ac:dyDescent="0.25">
      <c r="A73" s="192"/>
      <c r="B73" s="192"/>
      <c r="C73" s="193" t="s">
        <v>39</v>
      </c>
      <c r="D73" s="193"/>
      <c r="E73" s="290" t="s">
        <v>4777</v>
      </c>
      <c r="F73" s="17" t="s">
        <v>124</v>
      </c>
      <c r="G73" s="161"/>
      <c r="H73" s="187"/>
      <c r="I73" s="89">
        <f>G73*H73</f>
        <v>0</v>
      </c>
    </row>
    <row r="74" spans="1:9" ht="39.6" hidden="1" x14ac:dyDescent="0.25">
      <c r="A74" s="192"/>
      <c r="B74" s="192"/>
      <c r="C74" s="193" t="s">
        <v>59</v>
      </c>
      <c r="D74" s="193"/>
      <c r="E74" s="290" t="s">
        <v>4778</v>
      </c>
      <c r="F74" s="17" t="s">
        <v>124</v>
      </c>
      <c r="G74" s="161"/>
      <c r="H74" s="187"/>
      <c r="I74" s="89">
        <f>G74*H74</f>
        <v>0</v>
      </c>
    </row>
    <row r="75" spans="1:9" ht="26.4" hidden="1" x14ac:dyDescent="0.25">
      <c r="A75" s="192"/>
      <c r="B75" s="192"/>
      <c r="C75" s="193" t="s">
        <v>42</v>
      </c>
      <c r="D75" s="193"/>
      <c r="E75" s="290" t="s">
        <v>4779</v>
      </c>
      <c r="F75" s="17" t="s">
        <v>124</v>
      </c>
      <c r="G75" s="161"/>
      <c r="H75" s="187"/>
      <c r="I75" s="89">
        <f>G75*H75</f>
        <v>0</v>
      </c>
    </row>
    <row r="76" spans="1:9" ht="26.4" hidden="1" x14ac:dyDescent="0.25">
      <c r="A76" s="192"/>
      <c r="B76" s="192" t="s">
        <v>1916</v>
      </c>
      <c r="C76" s="193"/>
      <c r="D76" s="193"/>
      <c r="E76" s="290" t="s">
        <v>4337</v>
      </c>
      <c r="F76" s="27"/>
      <c r="G76" s="17"/>
      <c r="H76" s="191"/>
      <c r="I76" s="190"/>
    </row>
    <row r="77" spans="1:9" ht="26.4" hidden="1" x14ac:dyDescent="0.25">
      <c r="A77" s="192"/>
      <c r="B77" s="192"/>
      <c r="C77" s="193" t="s">
        <v>37</v>
      </c>
      <c r="D77" s="193"/>
      <c r="E77" s="290" t="s">
        <v>4776</v>
      </c>
      <c r="F77" s="17" t="s">
        <v>124</v>
      </c>
      <c r="G77" s="161"/>
      <c r="H77" s="187"/>
      <c r="I77" s="89">
        <f>G77*H77</f>
        <v>0</v>
      </c>
    </row>
    <row r="78" spans="1:9" ht="26.4" hidden="1" x14ac:dyDescent="0.25">
      <c r="A78" s="192"/>
      <c r="B78" s="192"/>
      <c r="C78" s="193" t="s">
        <v>39</v>
      </c>
      <c r="D78" s="193"/>
      <c r="E78" s="290" t="s">
        <v>4777</v>
      </c>
      <c r="F78" s="17" t="s">
        <v>124</v>
      </c>
      <c r="G78" s="161"/>
      <c r="H78" s="187"/>
      <c r="I78" s="89">
        <f>G78*H78</f>
        <v>0</v>
      </c>
    </row>
    <row r="79" spans="1:9" ht="39.6" hidden="1" x14ac:dyDescent="0.25">
      <c r="A79" s="192"/>
      <c r="B79" s="192"/>
      <c r="C79" s="193" t="s">
        <v>59</v>
      </c>
      <c r="D79" s="193"/>
      <c r="E79" s="290" t="s">
        <v>4783</v>
      </c>
      <c r="F79" s="17" t="s">
        <v>124</v>
      </c>
      <c r="G79" s="161"/>
      <c r="H79" s="187"/>
      <c r="I79" s="89">
        <f>G79*H79</f>
        <v>0</v>
      </c>
    </row>
    <row r="80" spans="1:9" ht="26.4" hidden="1" x14ac:dyDescent="0.25">
      <c r="A80" s="192"/>
      <c r="B80" s="192"/>
      <c r="C80" s="193" t="s">
        <v>42</v>
      </c>
      <c r="D80" s="193"/>
      <c r="E80" s="290" t="s">
        <v>4779</v>
      </c>
      <c r="F80" s="17" t="s">
        <v>124</v>
      </c>
      <c r="G80" s="161"/>
      <c r="H80" s="187"/>
      <c r="I80" s="89">
        <f>G80*H80</f>
        <v>0</v>
      </c>
    </row>
    <row r="81" spans="1:9" ht="26.4" hidden="1" x14ac:dyDescent="0.25">
      <c r="A81" s="192"/>
      <c r="B81" s="192" t="s">
        <v>1917</v>
      </c>
      <c r="C81" s="193"/>
      <c r="D81" s="193"/>
      <c r="E81" s="290" t="s">
        <v>4338</v>
      </c>
      <c r="F81" s="27"/>
      <c r="G81" s="17"/>
      <c r="H81" s="191"/>
      <c r="I81" s="190"/>
    </row>
    <row r="82" spans="1:9" ht="26.4" hidden="1" x14ac:dyDescent="0.25">
      <c r="A82" s="192"/>
      <c r="B82" s="192"/>
      <c r="C82" s="193" t="s">
        <v>37</v>
      </c>
      <c r="D82" s="193"/>
      <c r="E82" s="290" t="s">
        <v>4776</v>
      </c>
      <c r="F82" s="17" t="s">
        <v>124</v>
      </c>
      <c r="G82" s="161"/>
      <c r="H82" s="187"/>
      <c r="I82" s="89">
        <f>G82*H82</f>
        <v>0</v>
      </c>
    </row>
    <row r="83" spans="1:9" ht="26.4" hidden="1" x14ac:dyDescent="0.25">
      <c r="A83" s="192"/>
      <c r="B83" s="192"/>
      <c r="C83" s="193" t="s">
        <v>39</v>
      </c>
      <c r="D83" s="193"/>
      <c r="E83" s="290" t="s">
        <v>4777</v>
      </c>
      <c r="F83" s="17" t="s">
        <v>124</v>
      </c>
      <c r="G83" s="161"/>
      <c r="H83" s="187"/>
      <c r="I83" s="89">
        <f>G83*H83</f>
        <v>0</v>
      </c>
    </row>
    <row r="84" spans="1:9" ht="39.6" hidden="1" x14ac:dyDescent="0.25">
      <c r="A84" s="192"/>
      <c r="B84" s="192"/>
      <c r="C84" s="193" t="s">
        <v>59</v>
      </c>
      <c r="D84" s="193"/>
      <c r="E84" s="290" t="s">
        <v>4778</v>
      </c>
      <c r="F84" s="17" t="s">
        <v>124</v>
      </c>
      <c r="G84" s="161"/>
      <c r="H84" s="187"/>
      <c r="I84" s="89">
        <f>G84*H84</f>
        <v>0</v>
      </c>
    </row>
    <row r="85" spans="1:9" ht="26.4" hidden="1" x14ac:dyDescent="0.25">
      <c r="A85" s="192"/>
      <c r="B85" s="192"/>
      <c r="C85" s="193" t="s">
        <v>42</v>
      </c>
      <c r="D85" s="193"/>
      <c r="E85" s="290" t="s">
        <v>4779</v>
      </c>
      <c r="F85" s="17" t="s">
        <v>124</v>
      </c>
      <c r="G85" s="161"/>
      <c r="H85" s="187"/>
      <c r="I85" s="89">
        <f>G85*H85</f>
        <v>0</v>
      </c>
    </row>
    <row r="86" spans="1:9" ht="39.6" hidden="1" x14ac:dyDescent="0.25">
      <c r="A86" s="192" t="s">
        <v>1918</v>
      </c>
      <c r="B86" s="192"/>
      <c r="C86" s="193"/>
      <c r="D86" s="193"/>
      <c r="E86" s="157" t="s">
        <v>4784</v>
      </c>
      <c r="F86" s="27"/>
      <c r="G86" s="17"/>
      <c r="H86" s="191"/>
      <c r="I86" s="190"/>
    </row>
    <row r="87" spans="1:9" ht="26.4" hidden="1" x14ac:dyDescent="0.25">
      <c r="A87" s="192"/>
      <c r="B87" s="192" t="s">
        <v>1919</v>
      </c>
      <c r="C87" s="193"/>
      <c r="D87" s="193"/>
      <c r="E87" s="290" t="s">
        <v>4330</v>
      </c>
      <c r="F87" s="27"/>
      <c r="G87" s="17"/>
      <c r="H87" s="191"/>
      <c r="I87" s="190"/>
    </row>
    <row r="88" spans="1:9" ht="26.4" hidden="1" x14ac:dyDescent="0.25">
      <c r="A88" s="192"/>
      <c r="B88" s="192"/>
      <c r="C88" s="193" t="s">
        <v>37</v>
      </c>
      <c r="D88" s="193"/>
      <c r="E88" s="290" t="s">
        <v>4776</v>
      </c>
      <c r="F88" s="17" t="s">
        <v>124</v>
      </c>
      <c r="G88" s="161"/>
      <c r="H88" s="187"/>
      <c r="I88" s="89">
        <f>G88*H88</f>
        <v>0</v>
      </c>
    </row>
    <row r="89" spans="1:9" ht="26.4" hidden="1" x14ac:dyDescent="0.25">
      <c r="A89" s="192"/>
      <c r="B89" s="192"/>
      <c r="C89" s="193" t="s">
        <v>39</v>
      </c>
      <c r="D89" s="193"/>
      <c r="E89" s="290" t="s">
        <v>4777</v>
      </c>
      <c r="F89" s="17" t="s">
        <v>124</v>
      </c>
      <c r="G89" s="161"/>
      <c r="H89" s="187"/>
      <c r="I89" s="89">
        <f>G89*H89</f>
        <v>0</v>
      </c>
    </row>
    <row r="90" spans="1:9" ht="39.6" hidden="1" x14ac:dyDescent="0.25">
      <c r="A90" s="192"/>
      <c r="B90" s="192"/>
      <c r="C90" s="193" t="s">
        <v>59</v>
      </c>
      <c r="D90" s="193"/>
      <c r="E90" s="290" t="s">
        <v>4778</v>
      </c>
      <c r="F90" s="17" t="s">
        <v>124</v>
      </c>
      <c r="G90" s="161"/>
      <c r="H90" s="187"/>
      <c r="I90" s="89">
        <f>G90*H90</f>
        <v>0</v>
      </c>
    </row>
    <row r="91" spans="1:9" ht="26.4" hidden="1" x14ac:dyDescent="0.25">
      <c r="A91" s="192"/>
      <c r="B91" s="192"/>
      <c r="C91" s="193" t="s">
        <v>42</v>
      </c>
      <c r="D91" s="193"/>
      <c r="E91" s="290" t="s">
        <v>4779</v>
      </c>
      <c r="F91" s="17" t="s">
        <v>124</v>
      </c>
      <c r="G91" s="161"/>
      <c r="H91" s="187"/>
      <c r="I91" s="89">
        <f>G91*H91</f>
        <v>0</v>
      </c>
    </row>
    <row r="92" spans="1:9" ht="26.4" hidden="1" x14ac:dyDescent="0.25">
      <c r="A92" s="192"/>
      <c r="B92" s="192" t="s">
        <v>1920</v>
      </c>
      <c r="C92" s="193"/>
      <c r="D92" s="193"/>
      <c r="E92" s="290" t="s">
        <v>4331</v>
      </c>
      <c r="F92" s="27"/>
      <c r="G92" s="17"/>
      <c r="H92" s="191"/>
      <c r="I92" s="190"/>
    </row>
    <row r="93" spans="1:9" ht="26.4" hidden="1" x14ac:dyDescent="0.25">
      <c r="A93" s="192"/>
      <c r="B93" s="192"/>
      <c r="C93" s="193" t="s">
        <v>37</v>
      </c>
      <c r="D93" s="193"/>
      <c r="E93" s="290" t="s">
        <v>4776</v>
      </c>
      <c r="F93" s="17" t="s">
        <v>124</v>
      </c>
      <c r="G93" s="161"/>
      <c r="H93" s="187"/>
      <c r="I93" s="89">
        <f>G93*H93</f>
        <v>0</v>
      </c>
    </row>
    <row r="94" spans="1:9" ht="26.4" hidden="1" x14ac:dyDescent="0.25">
      <c r="A94" s="192"/>
      <c r="B94" s="192"/>
      <c r="C94" s="193" t="s">
        <v>39</v>
      </c>
      <c r="D94" s="193"/>
      <c r="E94" s="290" t="s">
        <v>4777</v>
      </c>
      <c r="F94" s="17" t="s">
        <v>124</v>
      </c>
      <c r="G94" s="161"/>
      <c r="H94" s="187"/>
      <c r="I94" s="89">
        <f>G94*H94</f>
        <v>0</v>
      </c>
    </row>
    <row r="95" spans="1:9" ht="39.6" hidden="1" x14ac:dyDescent="0.25">
      <c r="A95" s="192"/>
      <c r="B95" s="192"/>
      <c r="C95" s="193" t="s">
        <v>59</v>
      </c>
      <c r="D95" s="193"/>
      <c r="E95" s="290" t="s">
        <v>4778</v>
      </c>
      <c r="F95" s="17" t="s">
        <v>124</v>
      </c>
      <c r="G95" s="161"/>
      <c r="H95" s="187"/>
      <c r="I95" s="89">
        <f>G95*H95</f>
        <v>0</v>
      </c>
    </row>
    <row r="96" spans="1:9" ht="26.4" hidden="1" x14ac:dyDescent="0.25">
      <c r="A96" s="192"/>
      <c r="B96" s="192"/>
      <c r="C96" s="193" t="s">
        <v>42</v>
      </c>
      <c r="D96" s="193"/>
      <c r="E96" s="290" t="s">
        <v>4779</v>
      </c>
      <c r="F96" s="17" t="s">
        <v>124</v>
      </c>
      <c r="G96" s="161"/>
      <c r="H96" s="187"/>
      <c r="I96" s="89">
        <f>G96*H96</f>
        <v>0</v>
      </c>
    </row>
    <row r="97" spans="1:9" ht="26.4" hidden="1" x14ac:dyDescent="0.25">
      <c r="A97" s="192"/>
      <c r="B97" s="192" t="s">
        <v>1921</v>
      </c>
      <c r="C97" s="193"/>
      <c r="D97" s="193"/>
      <c r="E97" s="290" t="s">
        <v>4332</v>
      </c>
      <c r="F97" s="27"/>
      <c r="G97" s="17"/>
      <c r="H97" s="191"/>
      <c r="I97" s="190"/>
    </row>
    <row r="98" spans="1:9" ht="26.4" hidden="1" x14ac:dyDescent="0.25">
      <c r="A98" s="192"/>
      <c r="B98" s="192"/>
      <c r="C98" s="193" t="s">
        <v>37</v>
      </c>
      <c r="D98" s="193"/>
      <c r="E98" s="290" t="s">
        <v>4776</v>
      </c>
      <c r="F98" s="17" t="s">
        <v>124</v>
      </c>
      <c r="G98" s="161"/>
      <c r="H98" s="187"/>
      <c r="I98" s="89">
        <f>G98*H98</f>
        <v>0</v>
      </c>
    </row>
    <row r="99" spans="1:9" ht="26.4" hidden="1" x14ac:dyDescent="0.25">
      <c r="A99" s="192"/>
      <c r="B99" s="192"/>
      <c r="C99" s="193" t="s">
        <v>39</v>
      </c>
      <c r="D99" s="193"/>
      <c r="E99" s="290" t="s">
        <v>4777</v>
      </c>
      <c r="F99" s="17" t="s">
        <v>124</v>
      </c>
      <c r="G99" s="161"/>
      <c r="H99" s="187"/>
      <c r="I99" s="89">
        <f>G99*H99</f>
        <v>0</v>
      </c>
    </row>
    <row r="100" spans="1:9" ht="39.6" hidden="1" x14ac:dyDescent="0.25">
      <c r="A100" s="192"/>
      <c r="B100" s="192"/>
      <c r="C100" s="193" t="s">
        <v>59</v>
      </c>
      <c r="D100" s="193"/>
      <c r="E100" s="290" t="s">
        <v>4778</v>
      </c>
      <c r="F100" s="17" t="s">
        <v>124</v>
      </c>
      <c r="G100" s="161"/>
      <c r="H100" s="187"/>
      <c r="I100" s="89">
        <f>G100*H100</f>
        <v>0</v>
      </c>
    </row>
    <row r="101" spans="1:9" ht="26.4" hidden="1" x14ac:dyDescent="0.25">
      <c r="A101" s="192"/>
      <c r="B101" s="192"/>
      <c r="C101" s="193" t="s">
        <v>42</v>
      </c>
      <c r="D101" s="193"/>
      <c r="E101" s="290" t="s">
        <v>4779</v>
      </c>
      <c r="F101" s="17" t="s">
        <v>124</v>
      </c>
      <c r="G101" s="161"/>
      <c r="H101" s="187"/>
      <c r="I101" s="89">
        <f>G101*H101</f>
        <v>0</v>
      </c>
    </row>
    <row r="102" spans="1:9" ht="39.6" hidden="1" x14ac:dyDescent="0.25">
      <c r="A102" s="192" t="s">
        <v>1922</v>
      </c>
      <c r="B102" s="192"/>
      <c r="C102" s="193"/>
      <c r="D102" s="193"/>
      <c r="E102" s="291" t="s">
        <v>4786</v>
      </c>
      <c r="F102" s="17"/>
      <c r="G102" s="17"/>
      <c r="H102" s="191"/>
      <c r="I102" s="190"/>
    </row>
    <row r="103" spans="1:9" ht="26.4" hidden="1" x14ac:dyDescent="0.25">
      <c r="A103" s="192"/>
      <c r="B103" s="192" t="s">
        <v>1923</v>
      </c>
      <c r="C103" s="193"/>
      <c r="D103" s="193"/>
      <c r="E103" s="290" t="s">
        <v>4333</v>
      </c>
      <c r="F103" s="120"/>
      <c r="G103" s="17"/>
      <c r="H103" s="191"/>
      <c r="I103" s="190"/>
    </row>
    <row r="104" spans="1:9" ht="26.4" hidden="1" x14ac:dyDescent="0.25">
      <c r="A104" s="192"/>
      <c r="B104" s="192"/>
      <c r="C104" s="193" t="s">
        <v>37</v>
      </c>
      <c r="D104" s="193"/>
      <c r="E104" s="290" t="s">
        <v>4776</v>
      </c>
      <c r="F104" s="17" t="s">
        <v>124</v>
      </c>
      <c r="G104" s="161"/>
      <c r="H104" s="187"/>
      <c r="I104" s="89">
        <f>G104*H104</f>
        <v>0</v>
      </c>
    </row>
    <row r="105" spans="1:9" ht="26.4" hidden="1" x14ac:dyDescent="0.25">
      <c r="A105" s="192"/>
      <c r="B105" s="192"/>
      <c r="C105" s="193" t="s">
        <v>39</v>
      </c>
      <c r="D105" s="193"/>
      <c r="E105" s="290" t="s">
        <v>4777</v>
      </c>
      <c r="F105" s="17" t="s">
        <v>124</v>
      </c>
      <c r="G105" s="161"/>
      <c r="H105" s="187"/>
      <c r="I105" s="89">
        <f>G105*H105</f>
        <v>0</v>
      </c>
    </row>
    <row r="106" spans="1:9" ht="39.6" hidden="1" x14ac:dyDescent="0.25">
      <c r="A106" s="192"/>
      <c r="B106" s="192"/>
      <c r="C106" s="193" t="s">
        <v>59</v>
      </c>
      <c r="D106" s="193"/>
      <c r="E106" s="290" t="s">
        <v>4778</v>
      </c>
      <c r="F106" s="17" t="s">
        <v>124</v>
      </c>
      <c r="G106" s="161"/>
      <c r="H106" s="187"/>
      <c r="I106" s="89">
        <f>G106*H106</f>
        <v>0</v>
      </c>
    </row>
    <row r="107" spans="1:9" ht="26.4" hidden="1" x14ac:dyDescent="0.25">
      <c r="A107" s="192"/>
      <c r="B107" s="192"/>
      <c r="C107" s="193" t="s">
        <v>42</v>
      </c>
      <c r="D107" s="193"/>
      <c r="E107" s="290" t="s">
        <v>4785</v>
      </c>
      <c r="F107" s="17" t="s">
        <v>124</v>
      </c>
      <c r="G107" s="161"/>
      <c r="H107" s="187"/>
      <c r="I107" s="89">
        <f>G107*H107</f>
        <v>0</v>
      </c>
    </row>
    <row r="108" spans="1:9" ht="26.4" hidden="1" x14ac:dyDescent="0.25">
      <c r="A108" s="192"/>
      <c r="B108" s="192" t="s">
        <v>1924</v>
      </c>
      <c r="C108" s="193"/>
      <c r="D108" s="193"/>
      <c r="E108" s="290" t="s">
        <v>4334</v>
      </c>
      <c r="F108" s="27"/>
      <c r="G108" s="17"/>
      <c r="H108" s="191"/>
      <c r="I108" s="190"/>
    </row>
    <row r="109" spans="1:9" ht="26.4" hidden="1" x14ac:dyDescent="0.25">
      <c r="A109" s="192"/>
      <c r="B109" s="192"/>
      <c r="C109" s="193" t="s">
        <v>37</v>
      </c>
      <c r="D109" s="193"/>
      <c r="E109" s="290" t="s">
        <v>4776</v>
      </c>
      <c r="F109" s="17" t="s">
        <v>124</v>
      </c>
      <c r="G109" s="161"/>
      <c r="H109" s="187"/>
      <c r="I109" s="89">
        <f>G109*H109</f>
        <v>0</v>
      </c>
    </row>
    <row r="110" spans="1:9" ht="26.4" hidden="1" x14ac:dyDescent="0.25">
      <c r="A110" s="192"/>
      <c r="B110" s="192"/>
      <c r="C110" s="193" t="s">
        <v>39</v>
      </c>
      <c r="D110" s="193"/>
      <c r="E110" s="290" t="s">
        <v>4777</v>
      </c>
      <c r="F110" s="17" t="s">
        <v>124</v>
      </c>
      <c r="G110" s="161"/>
      <c r="H110" s="187"/>
      <c r="I110" s="89">
        <f>G110*H110</f>
        <v>0</v>
      </c>
    </row>
    <row r="111" spans="1:9" ht="39.6" hidden="1" x14ac:dyDescent="0.25">
      <c r="A111" s="192"/>
      <c r="B111" s="192"/>
      <c r="C111" s="193" t="s">
        <v>59</v>
      </c>
      <c r="D111" s="193"/>
      <c r="E111" s="290" t="s">
        <v>4778</v>
      </c>
      <c r="F111" s="17" t="s">
        <v>124</v>
      </c>
      <c r="G111" s="161"/>
      <c r="H111" s="187"/>
      <c r="I111" s="89">
        <f>G111*H111</f>
        <v>0</v>
      </c>
    </row>
    <row r="112" spans="1:9" ht="26.4" hidden="1" x14ac:dyDescent="0.25">
      <c r="A112" s="192"/>
      <c r="B112" s="192"/>
      <c r="C112" s="193" t="s">
        <v>42</v>
      </c>
      <c r="D112" s="193"/>
      <c r="E112" s="290" t="s">
        <v>4779</v>
      </c>
      <c r="F112" s="17" t="s">
        <v>124</v>
      </c>
      <c r="G112" s="161"/>
      <c r="H112" s="187"/>
      <c r="I112" s="89">
        <f>G112*H112</f>
        <v>0</v>
      </c>
    </row>
    <row r="113" spans="1:9" ht="26.4" hidden="1" x14ac:dyDescent="0.25">
      <c r="A113" s="192"/>
      <c r="B113" s="192" t="s">
        <v>1925</v>
      </c>
      <c r="C113" s="193"/>
      <c r="D113" s="193"/>
      <c r="E113" s="290" t="s">
        <v>4335</v>
      </c>
      <c r="F113" s="27"/>
      <c r="G113" s="17"/>
      <c r="H113" s="191"/>
      <c r="I113" s="190"/>
    </row>
    <row r="114" spans="1:9" ht="26.4" hidden="1" x14ac:dyDescent="0.25">
      <c r="A114" s="192"/>
      <c r="B114" s="192"/>
      <c r="C114" s="193" t="s">
        <v>37</v>
      </c>
      <c r="D114" s="193"/>
      <c r="E114" s="290" t="s">
        <v>4776</v>
      </c>
      <c r="F114" s="17" t="s">
        <v>124</v>
      </c>
      <c r="G114" s="161"/>
      <c r="H114" s="187"/>
      <c r="I114" s="89">
        <f>G114*H114</f>
        <v>0</v>
      </c>
    </row>
    <row r="115" spans="1:9" ht="26.4" hidden="1" x14ac:dyDescent="0.25">
      <c r="A115" s="192"/>
      <c r="B115" s="192"/>
      <c r="C115" s="193" t="s">
        <v>39</v>
      </c>
      <c r="D115" s="193"/>
      <c r="E115" s="290" t="s">
        <v>4777</v>
      </c>
      <c r="F115" s="17" t="s">
        <v>124</v>
      </c>
      <c r="G115" s="161"/>
      <c r="H115" s="187"/>
      <c r="I115" s="89">
        <f>G115*H115</f>
        <v>0</v>
      </c>
    </row>
    <row r="116" spans="1:9" ht="39.6" hidden="1" x14ac:dyDescent="0.25">
      <c r="A116" s="192"/>
      <c r="B116" s="192"/>
      <c r="C116" s="193" t="s">
        <v>59</v>
      </c>
      <c r="D116" s="193"/>
      <c r="E116" s="290" t="s">
        <v>4780</v>
      </c>
      <c r="F116" s="17" t="s">
        <v>124</v>
      </c>
      <c r="G116" s="161"/>
      <c r="H116" s="187"/>
      <c r="I116" s="89">
        <f>G116*H116</f>
        <v>0</v>
      </c>
    </row>
    <row r="117" spans="1:9" ht="26.4" hidden="1" x14ac:dyDescent="0.25">
      <c r="A117" s="192"/>
      <c r="B117" s="192"/>
      <c r="C117" s="193" t="s">
        <v>42</v>
      </c>
      <c r="D117" s="193"/>
      <c r="E117" s="290" t="s">
        <v>4779</v>
      </c>
      <c r="F117" s="17" t="s">
        <v>124</v>
      </c>
      <c r="G117" s="161"/>
      <c r="H117" s="187"/>
      <c r="I117" s="89">
        <f>G117*H117</f>
        <v>0</v>
      </c>
    </row>
    <row r="118" spans="1:9" ht="39.6" hidden="1" x14ac:dyDescent="0.25">
      <c r="A118" s="192" t="s">
        <v>1926</v>
      </c>
      <c r="B118" s="192"/>
      <c r="C118" s="193"/>
      <c r="D118" s="193"/>
      <c r="E118" s="291" t="s">
        <v>4787</v>
      </c>
      <c r="F118" s="27"/>
      <c r="G118" s="17"/>
      <c r="H118" s="191"/>
      <c r="I118" s="190"/>
    </row>
    <row r="119" spans="1:9" ht="26.4" hidden="1" x14ac:dyDescent="0.25">
      <c r="A119" s="192"/>
      <c r="B119" s="192" t="s">
        <v>1927</v>
      </c>
      <c r="C119" s="193"/>
      <c r="D119" s="193"/>
      <c r="E119" s="290" t="s">
        <v>1930</v>
      </c>
      <c r="F119" s="27"/>
      <c r="G119" s="17"/>
      <c r="H119" s="191"/>
      <c r="I119" s="190"/>
    </row>
    <row r="120" spans="1:9" ht="26.4" hidden="1" x14ac:dyDescent="0.25">
      <c r="A120" s="192"/>
      <c r="B120" s="192"/>
      <c r="C120" s="193" t="s">
        <v>37</v>
      </c>
      <c r="D120" s="193"/>
      <c r="E120" s="290" t="s">
        <v>4776</v>
      </c>
      <c r="F120" s="17" t="s">
        <v>124</v>
      </c>
      <c r="G120" s="161"/>
      <c r="H120" s="187"/>
      <c r="I120" s="89">
        <f>G120*H120</f>
        <v>0</v>
      </c>
    </row>
    <row r="121" spans="1:9" ht="26.4" hidden="1" x14ac:dyDescent="0.25">
      <c r="A121" s="192"/>
      <c r="B121" s="192"/>
      <c r="C121" s="193" t="s">
        <v>39</v>
      </c>
      <c r="D121" s="193"/>
      <c r="E121" s="290" t="s">
        <v>4777</v>
      </c>
      <c r="F121" s="17" t="s">
        <v>124</v>
      </c>
      <c r="G121" s="161"/>
      <c r="H121" s="187"/>
      <c r="I121" s="89">
        <f>G121*H121</f>
        <v>0</v>
      </c>
    </row>
    <row r="122" spans="1:9" ht="39.6" hidden="1" x14ac:dyDescent="0.25">
      <c r="A122" s="192"/>
      <c r="B122" s="192"/>
      <c r="C122" s="193" t="s">
        <v>59</v>
      </c>
      <c r="D122" s="193"/>
      <c r="E122" s="290" t="s">
        <v>4778</v>
      </c>
      <c r="F122" s="17" t="s">
        <v>124</v>
      </c>
      <c r="G122" s="161"/>
      <c r="H122" s="187"/>
      <c r="I122" s="89">
        <f>G122*H122</f>
        <v>0</v>
      </c>
    </row>
    <row r="123" spans="1:9" ht="26.4" hidden="1" x14ac:dyDescent="0.25">
      <c r="A123" s="192"/>
      <c r="B123" s="192"/>
      <c r="C123" s="193" t="s">
        <v>42</v>
      </c>
      <c r="D123" s="193"/>
      <c r="E123" s="290" t="s">
        <v>4779</v>
      </c>
      <c r="F123" s="17" t="s">
        <v>124</v>
      </c>
      <c r="G123" s="161"/>
      <c r="H123" s="187"/>
      <c r="I123" s="89">
        <f>G123*H123</f>
        <v>0</v>
      </c>
    </row>
    <row r="124" spans="1:9" ht="26.4" hidden="1" x14ac:dyDescent="0.25">
      <c r="A124" s="192"/>
      <c r="B124" s="192" t="s">
        <v>1928</v>
      </c>
      <c r="C124" s="193"/>
      <c r="D124" s="193"/>
      <c r="E124" s="290" t="s">
        <v>4339</v>
      </c>
      <c r="F124" s="27"/>
      <c r="G124" s="17"/>
      <c r="H124" s="191"/>
      <c r="I124" s="190"/>
    </row>
    <row r="125" spans="1:9" ht="26.4" hidden="1" x14ac:dyDescent="0.25">
      <c r="A125" s="192"/>
      <c r="B125" s="192"/>
      <c r="C125" s="193" t="s">
        <v>37</v>
      </c>
      <c r="D125" s="193"/>
      <c r="E125" s="290" t="s">
        <v>4776</v>
      </c>
      <c r="F125" s="17" t="s">
        <v>124</v>
      </c>
      <c r="G125" s="161"/>
      <c r="H125" s="187"/>
      <c r="I125" s="89">
        <f>G125*H125</f>
        <v>0</v>
      </c>
    </row>
    <row r="126" spans="1:9" ht="26.4" hidden="1" x14ac:dyDescent="0.25">
      <c r="A126" s="192"/>
      <c r="B126" s="192"/>
      <c r="C126" s="193" t="s">
        <v>39</v>
      </c>
      <c r="D126" s="193"/>
      <c r="E126" s="290" t="s">
        <v>4777</v>
      </c>
      <c r="F126" s="17" t="s">
        <v>124</v>
      </c>
      <c r="G126" s="161"/>
      <c r="H126" s="187"/>
      <c r="I126" s="89">
        <f>G126*H126</f>
        <v>0</v>
      </c>
    </row>
    <row r="127" spans="1:9" ht="39.6" hidden="1" x14ac:dyDescent="0.25">
      <c r="A127" s="192"/>
      <c r="B127" s="192"/>
      <c r="C127" s="193" t="s">
        <v>59</v>
      </c>
      <c r="D127" s="193"/>
      <c r="E127" s="290" t="s">
        <v>4778</v>
      </c>
      <c r="F127" s="17" t="s">
        <v>124</v>
      </c>
      <c r="G127" s="161"/>
      <c r="H127" s="187"/>
      <c r="I127" s="89">
        <f>G127*H127</f>
        <v>0</v>
      </c>
    </row>
    <row r="128" spans="1:9" ht="26.4" hidden="1" x14ac:dyDescent="0.25">
      <c r="A128" s="192"/>
      <c r="B128" s="192"/>
      <c r="C128" s="193" t="s">
        <v>42</v>
      </c>
      <c r="D128" s="193"/>
      <c r="E128" s="290" t="s">
        <v>4779</v>
      </c>
      <c r="F128" s="17" t="s">
        <v>124</v>
      </c>
      <c r="G128" s="161"/>
      <c r="H128" s="187"/>
      <c r="I128" s="89">
        <f>G128*H128</f>
        <v>0</v>
      </c>
    </row>
    <row r="129" spans="1:9" ht="26.4" hidden="1" x14ac:dyDescent="0.25">
      <c r="A129" s="192"/>
      <c r="B129" s="192" t="s">
        <v>1929</v>
      </c>
      <c r="C129" s="193"/>
      <c r="D129" s="193"/>
      <c r="E129" s="290" t="s">
        <v>4340</v>
      </c>
      <c r="F129" s="27"/>
      <c r="G129" s="17"/>
      <c r="H129" s="191"/>
      <c r="I129" s="190"/>
    </row>
    <row r="130" spans="1:9" ht="26.4" hidden="1" x14ac:dyDescent="0.25">
      <c r="A130" s="192"/>
      <c r="B130" s="192"/>
      <c r="C130" s="193" t="s">
        <v>37</v>
      </c>
      <c r="D130" s="193"/>
      <c r="E130" s="290" t="s">
        <v>4776</v>
      </c>
      <c r="F130" s="17" t="s">
        <v>124</v>
      </c>
      <c r="G130" s="161"/>
      <c r="H130" s="187"/>
      <c r="I130" s="89">
        <f>G130*H130</f>
        <v>0</v>
      </c>
    </row>
    <row r="131" spans="1:9" ht="26.4" hidden="1" x14ac:dyDescent="0.25">
      <c r="A131" s="192"/>
      <c r="B131" s="192"/>
      <c r="C131" s="193" t="s">
        <v>39</v>
      </c>
      <c r="D131" s="193"/>
      <c r="E131" s="290" t="s">
        <v>4777</v>
      </c>
      <c r="F131" s="17" t="s">
        <v>124</v>
      </c>
      <c r="G131" s="161"/>
      <c r="H131" s="187"/>
      <c r="I131" s="89">
        <f>G131*H131</f>
        <v>0</v>
      </c>
    </row>
    <row r="132" spans="1:9" ht="39.6" hidden="1" x14ac:dyDescent="0.25">
      <c r="A132" s="192"/>
      <c r="B132" s="192"/>
      <c r="C132" s="193" t="s">
        <v>59</v>
      </c>
      <c r="D132" s="193"/>
      <c r="E132" s="290" t="s">
        <v>4778</v>
      </c>
      <c r="F132" s="17" t="s">
        <v>124</v>
      </c>
      <c r="G132" s="161"/>
      <c r="H132" s="187"/>
      <c r="I132" s="89">
        <f>G132*H132</f>
        <v>0</v>
      </c>
    </row>
    <row r="133" spans="1:9" ht="26.4" hidden="1" x14ac:dyDescent="0.25">
      <c r="A133" s="192"/>
      <c r="B133" s="192"/>
      <c r="C133" s="193" t="s">
        <v>42</v>
      </c>
      <c r="D133" s="193"/>
      <c r="E133" s="290" t="s">
        <v>4779</v>
      </c>
      <c r="F133" s="17" t="s">
        <v>124</v>
      </c>
      <c r="G133" s="161"/>
      <c r="H133" s="187"/>
      <c r="I133" s="89">
        <f>G133*H133</f>
        <v>0</v>
      </c>
    </row>
    <row r="134" spans="1:9" x14ac:dyDescent="0.25">
      <c r="A134" s="192" t="s">
        <v>1931</v>
      </c>
      <c r="B134" s="192"/>
      <c r="C134" s="193"/>
      <c r="D134" s="193"/>
      <c r="E134" s="157" t="s">
        <v>1932</v>
      </c>
      <c r="F134" s="27"/>
      <c r="G134" s="17"/>
      <c r="H134" s="191"/>
      <c r="I134" s="190"/>
    </row>
    <row r="135" spans="1:9" ht="15.6" hidden="1" x14ac:dyDescent="0.25">
      <c r="A135" s="192"/>
      <c r="B135" s="192" t="s">
        <v>1933</v>
      </c>
      <c r="C135" s="193"/>
      <c r="D135" s="193"/>
      <c r="E135" s="158" t="s">
        <v>1936</v>
      </c>
      <c r="F135" s="17" t="s">
        <v>124</v>
      </c>
      <c r="G135" s="161"/>
      <c r="H135" s="187"/>
      <c r="I135" s="89">
        <f>G135*H135</f>
        <v>0</v>
      </c>
    </row>
    <row r="136" spans="1:9" ht="15.6" x14ac:dyDescent="0.25">
      <c r="A136" s="192"/>
      <c r="B136" s="192" t="s">
        <v>1934</v>
      </c>
      <c r="C136" s="193"/>
      <c r="D136" s="193"/>
      <c r="E136" s="158" t="s">
        <v>1937</v>
      </c>
      <c r="F136" s="17" t="s">
        <v>124</v>
      </c>
      <c r="G136" s="161"/>
      <c r="H136" s="187"/>
      <c r="I136" s="89">
        <f>G136*H136</f>
        <v>0</v>
      </c>
    </row>
    <row r="137" spans="1:9" ht="15.6" hidden="1" x14ac:dyDescent="0.25">
      <c r="A137" s="192"/>
      <c r="B137" s="192" t="s">
        <v>1935</v>
      </c>
      <c r="C137" s="193"/>
      <c r="D137" s="193"/>
      <c r="E137" s="158" t="s">
        <v>1938</v>
      </c>
      <c r="F137" s="17" t="s">
        <v>124</v>
      </c>
      <c r="G137" s="161"/>
      <c r="H137" s="187"/>
      <c r="I137" s="89">
        <f>G137*H137</f>
        <v>0</v>
      </c>
    </row>
    <row r="138" spans="1:9" hidden="1" x14ac:dyDescent="0.25">
      <c r="A138" s="192" t="s">
        <v>1939</v>
      </c>
      <c r="B138" s="192"/>
      <c r="C138" s="193"/>
      <c r="D138" s="193"/>
      <c r="E138" s="157" t="s">
        <v>1940</v>
      </c>
      <c r="F138" s="17"/>
      <c r="G138" s="17"/>
      <c r="H138" s="191"/>
      <c r="I138" s="190"/>
    </row>
    <row r="139" spans="1:9" hidden="1" x14ac:dyDescent="0.25">
      <c r="A139" s="192"/>
      <c r="B139" s="192" t="s">
        <v>1941</v>
      </c>
      <c r="C139" s="193"/>
      <c r="D139" s="193"/>
      <c r="E139" s="158" t="s">
        <v>1944</v>
      </c>
      <c r="F139" s="17"/>
      <c r="G139" s="17"/>
      <c r="H139" s="191"/>
      <c r="I139" s="190"/>
    </row>
    <row r="140" spans="1:9" ht="15.6" hidden="1" x14ac:dyDescent="0.25">
      <c r="A140" s="192"/>
      <c r="B140" s="192"/>
      <c r="C140" s="193" t="s">
        <v>37</v>
      </c>
      <c r="D140" s="193"/>
      <c r="E140" s="158" t="s">
        <v>1945</v>
      </c>
      <c r="F140" s="17" t="s">
        <v>2269</v>
      </c>
      <c r="G140" s="161"/>
      <c r="H140" s="187"/>
      <c r="I140" s="89">
        <f>G140*H140</f>
        <v>0</v>
      </c>
    </row>
    <row r="141" spans="1:9" ht="15.6" hidden="1" x14ac:dyDescent="0.25">
      <c r="A141" s="192"/>
      <c r="B141" s="192"/>
      <c r="C141" s="193" t="s">
        <v>39</v>
      </c>
      <c r="D141" s="193"/>
      <c r="E141" s="158" t="s">
        <v>1946</v>
      </c>
      <c r="F141" s="17" t="s">
        <v>2269</v>
      </c>
      <c r="G141" s="161"/>
      <c r="H141" s="187"/>
      <c r="I141" s="89">
        <f>G141*H141</f>
        <v>0</v>
      </c>
    </row>
    <row r="142" spans="1:9" hidden="1" x14ac:dyDescent="0.25">
      <c r="A142" s="192"/>
      <c r="B142" s="192" t="s">
        <v>1942</v>
      </c>
      <c r="C142" s="193"/>
      <c r="D142" s="193"/>
      <c r="E142" s="158" t="s">
        <v>1947</v>
      </c>
      <c r="F142" s="17"/>
      <c r="G142" s="17"/>
      <c r="H142" s="191"/>
      <c r="I142" s="190"/>
    </row>
    <row r="143" spans="1:9" ht="15.6" hidden="1" x14ac:dyDescent="0.25">
      <c r="A143" s="192"/>
      <c r="B143" s="192"/>
      <c r="C143" s="193" t="s">
        <v>37</v>
      </c>
      <c r="D143" s="193"/>
      <c r="E143" s="158" t="s">
        <v>1945</v>
      </c>
      <c r="F143" s="17" t="s">
        <v>2269</v>
      </c>
      <c r="G143" s="161"/>
      <c r="H143" s="187"/>
      <c r="I143" s="89">
        <f>G143*H143</f>
        <v>0</v>
      </c>
    </row>
    <row r="144" spans="1:9" ht="15.6" hidden="1" x14ac:dyDescent="0.25">
      <c r="A144" s="192"/>
      <c r="B144" s="192"/>
      <c r="C144" s="193" t="s">
        <v>39</v>
      </c>
      <c r="D144" s="193"/>
      <c r="E144" s="158" t="s">
        <v>1946</v>
      </c>
      <c r="F144" s="17" t="s">
        <v>2269</v>
      </c>
      <c r="G144" s="161"/>
      <c r="H144" s="187"/>
      <c r="I144" s="89">
        <f>G144*H144</f>
        <v>0</v>
      </c>
    </row>
    <row r="145" spans="1:9" hidden="1" x14ac:dyDescent="0.25">
      <c r="A145" s="192"/>
      <c r="B145" s="192" t="s">
        <v>1943</v>
      </c>
      <c r="C145" s="193"/>
      <c r="D145" s="193"/>
      <c r="E145" s="158" t="s">
        <v>1948</v>
      </c>
      <c r="F145" s="27" t="s">
        <v>1152</v>
      </c>
      <c r="G145" s="161"/>
      <c r="H145" s="187"/>
      <c r="I145" s="89">
        <f>G145*H145</f>
        <v>0</v>
      </c>
    </row>
    <row r="146" spans="1:9" ht="26.4" hidden="1" x14ac:dyDescent="0.25">
      <c r="A146" s="192" t="s">
        <v>1949</v>
      </c>
      <c r="B146" s="192"/>
      <c r="C146" s="193"/>
      <c r="D146" s="193"/>
      <c r="E146" s="157" t="s">
        <v>4788</v>
      </c>
      <c r="F146" s="17"/>
      <c r="G146" s="17"/>
      <c r="H146" s="191"/>
      <c r="I146" s="190"/>
    </row>
    <row r="147" spans="1:9" hidden="1" x14ac:dyDescent="0.25">
      <c r="A147" s="192"/>
      <c r="B147" s="192" t="s">
        <v>1950</v>
      </c>
      <c r="C147" s="193"/>
      <c r="D147" s="193"/>
      <c r="E147" s="158" t="s">
        <v>1951</v>
      </c>
      <c r="F147" s="17"/>
      <c r="G147" s="17"/>
      <c r="H147" s="191"/>
      <c r="I147" s="190"/>
    </row>
    <row r="148" spans="1:9" hidden="1" x14ac:dyDescent="0.25">
      <c r="A148" s="192"/>
      <c r="B148" s="192"/>
      <c r="C148" s="193" t="s">
        <v>37</v>
      </c>
      <c r="D148" s="193"/>
      <c r="E148" s="158" t="s">
        <v>1952</v>
      </c>
      <c r="F148" s="17"/>
      <c r="G148" s="17"/>
      <c r="H148" s="191"/>
      <c r="I148" s="190"/>
    </row>
    <row r="149" spans="1:9" ht="28.8" hidden="1" x14ac:dyDescent="0.25">
      <c r="A149" s="192"/>
      <c r="B149" s="192"/>
      <c r="C149" s="193"/>
      <c r="D149" s="193" t="s">
        <v>36</v>
      </c>
      <c r="E149" s="158" t="s">
        <v>4341</v>
      </c>
      <c r="F149" s="17" t="s">
        <v>124</v>
      </c>
      <c r="G149" s="161"/>
      <c r="H149" s="187"/>
      <c r="I149" s="89">
        <f>G149*H149</f>
        <v>0</v>
      </c>
    </row>
    <row r="150" spans="1:9" ht="28.8" hidden="1" x14ac:dyDescent="0.25">
      <c r="A150" s="192"/>
      <c r="B150" s="192"/>
      <c r="C150" s="193"/>
      <c r="D150" s="193" t="s">
        <v>35</v>
      </c>
      <c r="E150" s="158" t="s">
        <v>4342</v>
      </c>
      <c r="F150" s="17" t="s">
        <v>124</v>
      </c>
      <c r="G150" s="161"/>
      <c r="H150" s="187"/>
      <c r="I150" s="89">
        <f>G150*H150</f>
        <v>0</v>
      </c>
    </row>
    <row r="151" spans="1:9" ht="28.8" hidden="1" x14ac:dyDescent="0.25">
      <c r="A151" s="192"/>
      <c r="B151" s="192"/>
      <c r="C151" s="193"/>
      <c r="D151" s="193" t="s">
        <v>49</v>
      </c>
      <c r="E151" s="158" t="s">
        <v>4343</v>
      </c>
      <c r="F151" s="17" t="s">
        <v>124</v>
      </c>
      <c r="G151" s="161"/>
      <c r="H151" s="187"/>
      <c r="I151" s="89">
        <f>G151*H151</f>
        <v>0</v>
      </c>
    </row>
    <row r="152" spans="1:9" hidden="1" x14ac:dyDescent="0.25">
      <c r="A152" s="192"/>
      <c r="B152" s="192"/>
      <c r="C152" s="193" t="s">
        <v>39</v>
      </c>
      <c r="D152" s="193"/>
      <c r="E152" s="158" t="s">
        <v>1953</v>
      </c>
      <c r="F152" s="17"/>
      <c r="G152" s="17"/>
      <c r="H152" s="191"/>
      <c r="I152" s="190"/>
    </row>
    <row r="153" spans="1:9" ht="28.8" hidden="1" x14ac:dyDescent="0.25">
      <c r="A153" s="192"/>
      <c r="B153" s="192"/>
      <c r="C153" s="193"/>
      <c r="D153" s="193" t="s">
        <v>36</v>
      </c>
      <c r="E153" s="158" t="s">
        <v>4341</v>
      </c>
      <c r="F153" s="17" t="s">
        <v>124</v>
      </c>
      <c r="G153" s="161"/>
      <c r="H153" s="187"/>
      <c r="I153" s="89">
        <f>G153*H153</f>
        <v>0</v>
      </c>
    </row>
    <row r="154" spans="1:9" ht="28.8" hidden="1" x14ac:dyDescent="0.25">
      <c r="A154" s="192"/>
      <c r="B154" s="192"/>
      <c r="C154" s="193"/>
      <c r="D154" s="193" t="s">
        <v>35</v>
      </c>
      <c r="E154" s="158" t="s">
        <v>4342</v>
      </c>
      <c r="F154" s="17" t="s">
        <v>124</v>
      </c>
      <c r="G154" s="161"/>
      <c r="H154" s="187"/>
      <c r="I154" s="89">
        <f>G154*H154</f>
        <v>0</v>
      </c>
    </row>
    <row r="155" spans="1:9" ht="28.8" hidden="1" x14ac:dyDescent="0.25">
      <c r="A155" s="192"/>
      <c r="B155" s="192"/>
      <c r="C155" s="193"/>
      <c r="D155" s="193" t="s">
        <v>49</v>
      </c>
      <c r="E155" s="158" t="s">
        <v>4344</v>
      </c>
      <c r="F155" s="17" t="s">
        <v>124</v>
      </c>
      <c r="G155" s="161"/>
      <c r="H155" s="187"/>
      <c r="I155" s="89">
        <f>G155*H155</f>
        <v>0</v>
      </c>
    </row>
    <row r="156" spans="1:9" ht="26.4" hidden="1" x14ac:dyDescent="0.25">
      <c r="A156" s="192"/>
      <c r="B156" s="192"/>
      <c r="C156" s="193" t="s">
        <v>59</v>
      </c>
      <c r="D156" s="193"/>
      <c r="E156" s="290" t="s">
        <v>4789</v>
      </c>
      <c r="F156" s="17"/>
      <c r="G156" s="17"/>
      <c r="H156" s="191"/>
      <c r="I156" s="190"/>
    </row>
    <row r="157" spans="1:9" ht="28.8" hidden="1" x14ac:dyDescent="0.25">
      <c r="A157" s="192"/>
      <c r="B157" s="192"/>
      <c r="C157" s="193"/>
      <c r="D157" s="193" t="s">
        <v>36</v>
      </c>
      <c r="E157" s="158" t="s">
        <v>4341</v>
      </c>
      <c r="F157" s="17" t="s">
        <v>124</v>
      </c>
      <c r="G157" s="161"/>
      <c r="H157" s="187"/>
      <c r="I157" s="89">
        <f>G157*H157</f>
        <v>0</v>
      </c>
    </row>
    <row r="158" spans="1:9" ht="28.8" hidden="1" x14ac:dyDescent="0.25">
      <c r="A158" s="192"/>
      <c r="B158" s="192"/>
      <c r="C158" s="193"/>
      <c r="D158" s="193" t="s">
        <v>35</v>
      </c>
      <c r="E158" s="158" t="s">
        <v>4342</v>
      </c>
      <c r="F158" s="17" t="s">
        <v>124</v>
      </c>
      <c r="G158" s="161"/>
      <c r="H158" s="187"/>
      <c r="I158" s="89">
        <f>G158*H158</f>
        <v>0</v>
      </c>
    </row>
    <row r="159" spans="1:9" ht="28.8" hidden="1" x14ac:dyDescent="0.25">
      <c r="A159" s="192"/>
      <c r="B159" s="192"/>
      <c r="C159" s="193"/>
      <c r="D159" s="193" t="s">
        <v>49</v>
      </c>
      <c r="E159" s="158" t="s">
        <v>4343</v>
      </c>
      <c r="F159" s="17" t="s">
        <v>124</v>
      </c>
      <c r="G159" s="161"/>
      <c r="H159" s="187"/>
      <c r="I159" s="89">
        <f>G159*H159</f>
        <v>0</v>
      </c>
    </row>
    <row r="160" spans="1:9" ht="26.4" hidden="1" x14ac:dyDescent="0.25">
      <c r="A160" s="192"/>
      <c r="B160" s="192" t="s">
        <v>1954</v>
      </c>
      <c r="C160" s="193"/>
      <c r="D160" s="193"/>
      <c r="E160" s="158" t="s">
        <v>1955</v>
      </c>
      <c r="F160" s="17"/>
      <c r="G160" s="17"/>
      <c r="H160" s="191"/>
      <c r="I160" s="190"/>
    </row>
    <row r="161" spans="1:9" hidden="1" x14ac:dyDescent="0.25">
      <c r="A161" s="192"/>
      <c r="B161" s="192"/>
      <c r="C161" s="193" t="s">
        <v>37</v>
      </c>
      <c r="D161" s="193"/>
      <c r="E161" s="158" t="s">
        <v>1956</v>
      </c>
      <c r="F161" s="17"/>
      <c r="G161" s="17"/>
      <c r="H161" s="191"/>
      <c r="I161" s="190"/>
    </row>
    <row r="162" spans="1:9" ht="28.8" hidden="1" x14ac:dyDescent="0.25">
      <c r="A162" s="192"/>
      <c r="B162" s="192"/>
      <c r="C162" s="193"/>
      <c r="D162" s="193" t="s">
        <v>36</v>
      </c>
      <c r="E162" s="158" t="s">
        <v>4341</v>
      </c>
      <c r="F162" s="17" t="s">
        <v>124</v>
      </c>
      <c r="G162" s="161"/>
      <c r="H162" s="187"/>
      <c r="I162" s="89">
        <f>G162*H162</f>
        <v>0</v>
      </c>
    </row>
    <row r="163" spans="1:9" ht="28.8" hidden="1" x14ac:dyDescent="0.25">
      <c r="A163" s="192"/>
      <c r="B163" s="192"/>
      <c r="C163" s="193"/>
      <c r="D163" s="193" t="s">
        <v>35</v>
      </c>
      <c r="E163" s="158" t="s">
        <v>4342</v>
      </c>
      <c r="F163" s="17" t="s">
        <v>124</v>
      </c>
      <c r="G163" s="161"/>
      <c r="H163" s="187"/>
      <c r="I163" s="89">
        <f>G163*H163</f>
        <v>0</v>
      </c>
    </row>
    <row r="164" spans="1:9" ht="28.8" hidden="1" x14ac:dyDescent="0.25">
      <c r="A164" s="192"/>
      <c r="B164" s="192"/>
      <c r="C164" s="193"/>
      <c r="D164" s="193" t="s">
        <v>49</v>
      </c>
      <c r="E164" s="158" t="s">
        <v>4345</v>
      </c>
      <c r="F164" s="17" t="s">
        <v>124</v>
      </c>
      <c r="G164" s="161"/>
      <c r="H164" s="187"/>
      <c r="I164" s="89">
        <f>G164*H164</f>
        <v>0</v>
      </c>
    </row>
    <row r="165" spans="1:9" hidden="1" x14ac:dyDescent="0.25">
      <c r="A165" s="192"/>
      <c r="B165" s="192"/>
      <c r="C165" s="193" t="s">
        <v>39</v>
      </c>
      <c r="D165" s="193"/>
      <c r="E165" s="158" t="s">
        <v>1953</v>
      </c>
      <c r="F165" s="17"/>
      <c r="G165" s="17"/>
      <c r="H165" s="191"/>
      <c r="I165" s="190"/>
    </row>
    <row r="166" spans="1:9" ht="28.8" hidden="1" x14ac:dyDescent="0.25">
      <c r="A166" s="192"/>
      <c r="B166" s="192"/>
      <c r="C166" s="193"/>
      <c r="D166" s="193" t="s">
        <v>36</v>
      </c>
      <c r="E166" s="158" t="s">
        <v>4341</v>
      </c>
      <c r="F166" s="17" t="s">
        <v>124</v>
      </c>
      <c r="G166" s="161"/>
      <c r="H166" s="187"/>
      <c r="I166" s="89">
        <f>G166*H166</f>
        <v>0</v>
      </c>
    </row>
    <row r="167" spans="1:9" ht="28.8" hidden="1" x14ac:dyDescent="0.25">
      <c r="A167" s="192"/>
      <c r="B167" s="192"/>
      <c r="C167" s="193"/>
      <c r="D167" s="193" t="s">
        <v>35</v>
      </c>
      <c r="E167" s="158" t="s">
        <v>4342</v>
      </c>
      <c r="F167" s="17" t="s">
        <v>124</v>
      </c>
      <c r="G167" s="161"/>
      <c r="H167" s="187"/>
      <c r="I167" s="89">
        <f>G167*H167</f>
        <v>0</v>
      </c>
    </row>
    <row r="168" spans="1:9" ht="28.8" hidden="1" x14ac:dyDescent="0.25">
      <c r="A168" s="192"/>
      <c r="B168" s="192"/>
      <c r="C168" s="193"/>
      <c r="D168" s="193" t="s">
        <v>49</v>
      </c>
      <c r="E168" s="158" t="s">
        <v>4344</v>
      </c>
      <c r="F168" s="17" t="s">
        <v>124</v>
      </c>
      <c r="G168" s="161"/>
      <c r="H168" s="187"/>
      <c r="I168" s="89">
        <f>G168*H168</f>
        <v>0</v>
      </c>
    </row>
    <row r="169" spans="1:9" ht="26.4" hidden="1" x14ac:dyDescent="0.25">
      <c r="A169" s="192"/>
      <c r="B169" s="192"/>
      <c r="C169" s="193" t="s">
        <v>59</v>
      </c>
      <c r="D169" s="193"/>
      <c r="E169" s="290" t="s">
        <v>4790</v>
      </c>
      <c r="F169" s="17"/>
      <c r="G169" s="17"/>
      <c r="H169" s="191"/>
      <c r="I169" s="190"/>
    </row>
    <row r="170" spans="1:9" ht="28.8" hidden="1" x14ac:dyDescent="0.25">
      <c r="A170" s="192"/>
      <c r="B170" s="192"/>
      <c r="C170" s="193"/>
      <c r="D170" s="193" t="s">
        <v>36</v>
      </c>
      <c r="E170" s="158" t="s">
        <v>4341</v>
      </c>
      <c r="F170" s="17" t="s">
        <v>124</v>
      </c>
      <c r="G170" s="161"/>
      <c r="H170" s="187"/>
      <c r="I170" s="89">
        <f>G170*H170</f>
        <v>0</v>
      </c>
    </row>
    <row r="171" spans="1:9" ht="28.8" hidden="1" x14ac:dyDescent="0.25">
      <c r="A171" s="192"/>
      <c r="B171" s="192"/>
      <c r="C171" s="193"/>
      <c r="D171" s="193" t="s">
        <v>35</v>
      </c>
      <c r="E171" s="158" t="s">
        <v>4342</v>
      </c>
      <c r="F171" s="17" t="s">
        <v>124</v>
      </c>
      <c r="G171" s="161"/>
      <c r="H171" s="187"/>
      <c r="I171" s="89">
        <f>G171*H171</f>
        <v>0</v>
      </c>
    </row>
    <row r="172" spans="1:9" ht="28.8" hidden="1" x14ac:dyDescent="0.25">
      <c r="A172" s="192"/>
      <c r="B172" s="192"/>
      <c r="C172" s="193"/>
      <c r="D172" s="193" t="s">
        <v>49</v>
      </c>
      <c r="E172" s="158" t="s">
        <v>4344</v>
      </c>
      <c r="F172" s="17" t="s">
        <v>124</v>
      </c>
      <c r="G172" s="161"/>
      <c r="H172" s="187"/>
      <c r="I172" s="89">
        <f>G172*H172</f>
        <v>0</v>
      </c>
    </row>
    <row r="173" spans="1:9" ht="26.4" hidden="1" x14ac:dyDescent="0.25">
      <c r="A173" s="192" t="s">
        <v>1957</v>
      </c>
      <c r="B173" s="192"/>
      <c r="C173" s="193"/>
      <c r="D173" s="193"/>
      <c r="E173" s="157" t="s">
        <v>4346</v>
      </c>
      <c r="F173" s="17"/>
      <c r="G173" s="17"/>
      <c r="H173" s="191"/>
      <c r="I173" s="190"/>
    </row>
    <row r="174" spans="1:9" ht="26.4" hidden="1" x14ac:dyDescent="0.25">
      <c r="A174" s="192"/>
      <c r="B174" s="192" t="s">
        <v>1958</v>
      </c>
      <c r="C174" s="193"/>
      <c r="D174" s="193"/>
      <c r="E174" s="158" t="s">
        <v>4346</v>
      </c>
      <c r="F174" s="27" t="s">
        <v>136</v>
      </c>
      <c r="G174" s="161"/>
      <c r="H174" s="187"/>
      <c r="I174" s="89">
        <f>G174*H174</f>
        <v>0</v>
      </c>
    </row>
    <row r="175" spans="1:9" ht="39.6" hidden="1" x14ac:dyDescent="0.25">
      <c r="A175" s="192"/>
      <c r="B175" s="192" t="s">
        <v>1959</v>
      </c>
      <c r="C175" s="193"/>
      <c r="D175" s="193"/>
      <c r="E175" s="158" t="s">
        <v>4347</v>
      </c>
      <c r="F175" s="27" t="s">
        <v>136</v>
      </c>
      <c r="G175" s="161"/>
      <c r="H175" s="187"/>
      <c r="I175" s="89">
        <f>G175*H175</f>
        <v>0</v>
      </c>
    </row>
    <row r="176" spans="1:9" ht="26.4" hidden="1" x14ac:dyDescent="0.25">
      <c r="A176" s="192" t="s">
        <v>1960</v>
      </c>
      <c r="B176" s="192"/>
      <c r="C176" s="193"/>
      <c r="D176" s="193"/>
      <c r="E176" s="157" t="s">
        <v>4348</v>
      </c>
      <c r="F176" s="17"/>
      <c r="G176" s="17"/>
      <c r="H176" s="191"/>
      <c r="I176" s="190"/>
    </row>
    <row r="177" spans="1:9" ht="39.6" hidden="1" x14ac:dyDescent="0.25">
      <c r="A177" s="192"/>
      <c r="B177" s="192" t="s">
        <v>1961</v>
      </c>
      <c r="C177" s="193"/>
      <c r="D177" s="193"/>
      <c r="E177" s="158" t="s">
        <v>4349</v>
      </c>
      <c r="F177" s="27" t="s">
        <v>136</v>
      </c>
      <c r="G177" s="161"/>
      <c r="H177" s="187"/>
      <c r="I177" s="89">
        <f>G177*H177</f>
        <v>0</v>
      </c>
    </row>
    <row r="178" spans="1:9" ht="39.6" hidden="1" x14ac:dyDescent="0.25">
      <c r="A178" s="192"/>
      <c r="B178" s="192" t="s">
        <v>1962</v>
      </c>
      <c r="C178" s="193"/>
      <c r="D178" s="193"/>
      <c r="E178" s="158" t="s">
        <v>4791</v>
      </c>
      <c r="F178" s="27" t="s">
        <v>136</v>
      </c>
      <c r="G178" s="161"/>
      <c r="H178" s="187"/>
      <c r="I178" s="89">
        <f>G178*H178</f>
        <v>0</v>
      </c>
    </row>
    <row r="179" spans="1:9" ht="26.4" hidden="1" x14ac:dyDescent="0.25">
      <c r="A179" s="192" t="s">
        <v>1963</v>
      </c>
      <c r="B179" s="192"/>
      <c r="C179" s="193"/>
      <c r="D179" s="193"/>
      <c r="E179" s="157" t="s">
        <v>1964</v>
      </c>
      <c r="F179" s="17" t="s">
        <v>2269</v>
      </c>
      <c r="G179" s="161"/>
      <c r="H179" s="187"/>
      <c r="I179" s="89">
        <f>G179*H179</f>
        <v>0</v>
      </c>
    </row>
    <row r="180" spans="1:9" ht="26.4" hidden="1" x14ac:dyDescent="0.25">
      <c r="A180" s="192" t="s">
        <v>1965</v>
      </c>
      <c r="B180" s="192"/>
      <c r="C180" s="193"/>
      <c r="D180" s="193"/>
      <c r="E180" s="157" t="s">
        <v>1966</v>
      </c>
      <c r="F180" s="17"/>
      <c r="G180" s="17"/>
      <c r="H180" s="191"/>
      <c r="I180" s="190"/>
    </row>
    <row r="181" spans="1:9" ht="26.4" hidden="1" x14ac:dyDescent="0.25">
      <c r="A181" s="192"/>
      <c r="B181" s="192" t="s">
        <v>1967</v>
      </c>
      <c r="C181" s="110"/>
      <c r="D181" s="110"/>
      <c r="E181" s="158" t="s">
        <v>1969</v>
      </c>
      <c r="F181" s="17"/>
      <c r="G181" s="17"/>
      <c r="H181" s="191"/>
      <c r="I181" s="190"/>
    </row>
    <row r="182" spans="1:9" ht="66" hidden="1" x14ac:dyDescent="0.25">
      <c r="A182" s="192"/>
      <c r="B182" s="192"/>
      <c r="C182" s="193" t="s">
        <v>37</v>
      </c>
      <c r="D182" s="193"/>
      <c r="E182" s="158" t="s">
        <v>4792</v>
      </c>
      <c r="F182" s="17"/>
      <c r="G182" s="17"/>
      <c r="H182" s="191"/>
      <c r="I182" s="190"/>
    </row>
    <row r="183" spans="1:9" ht="28.8" hidden="1" x14ac:dyDescent="0.25">
      <c r="A183" s="192"/>
      <c r="B183" s="192"/>
      <c r="C183" s="193"/>
      <c r="D183" s="193" t="s">
        <v>36</v>
      </c>
      <c r="E183" s="158" t="s">
        <v>4341</v>
      </c>
      <c r="F183" s="17" t="s">
        <v>1099</v>
      </c>
      <c r="G183" s="161"/>
      <c r="H183" s="187"/>
      <c r="I183" s="89">
        <f>G183*H183</f>
        <v>0</v>
      </c>
    </row>
    <row r="184" spans="1:9" ht="28.8" hidden="1" x14ac:dyDescent="0.25">
      <c r="A184" s="192"/>
      <c r="B184" s="192"/>
      <c r="C184" s="193"/>
      <c r="D184" s="193" t="s">
        <v>35</v>
      </c>
      <c r="E184" s="158" t="s">
        <v>4342</v>
      </c>
      <c r="F184" s="17" t="s">
        <v>1099</v>
      </c>
      <c r="G184" s="161"/>
      <c r="H184" s="187"/>
      <c r="I184" s="89">
        <f>G184*H184</f>
        <v>0</v>
      </c>
    </row>
    <row r="185" spans="1:9" ht="28.8" hidden="1" x14ac:dyDescent="0.25">
      <c r="A185" s="192"/>
      <c r="B185" s="192"/>
      <c r="C185" s="193"/>
      <c r="D185" s="193" t="s">
        <v>49</v>
      </c>
      <c r="E185" s="158" t="s">
        <v>4344</v>
      </c>
      <c r="F185" s="17" t="s">
        <v>1099</v>
      </c>
      <c r="G185" s="161"/>
      <c r="H185" s="187"/>
      <c r="I185" s="89">
        <f>G185*H185</f>
        <v>0</v>
      </c>
    </row>
    <row r="186" spans="1:9" ht="79.2" hidden="1" x14ac:dyDescent="0.25">
      <c r="A186" s="192"/>
      <c r="B186" s="192"/>
      <c r="C186" s="193" t="s">
        <v>39</v>
      </c>
      <c r="D186" s="193"/>
      <c r="E186" s="290" t="s">
        <v>4793</v>
      </c>
      <c r="F186" s="17"/>
      <c r="G186" s="17"/>
      <c r="H186" s="191"/>
      <c r="I186" s="190"/>
    </row>
    <row r="187" spans="1:9" ht="28.8" hidden="1" x14ac:dyDescent="0.25">
      <c r="A187" s="192"/>
      <c r="B187" s="192"/>
      <c r="C187" s="193"/>
      <c r="D187" s="193" t="s">
        <v>36</v>
      </c>
      <c r="E187" s="158" t="s">
        <v>4341</v>
      </c>
      <c r="F187" s="17" t="s">
        <v>124</v>
      </c>
      <c r="G187" s="161"/>
      <c r="H187" s="187"/>
      <c r="I187" s="89">
        <f>G187*H187</f>
        <v>0</v>
      </c>
    </row>
    <row r="188" spans="1:9" ht="28.8" hidden="1" x14ac:dyDescent="0.25">
      <c r="A188" s="192"/>
      <c r="B188" s="192"/>
      <c r="C188" s="193"/>
      <c r="D188" s="193" t="s">
        <v>35</v>
      </c>
      <c r="E188" s="158" t="s">
        <v>4342</v>
      </c>
      <c r="F188" s="17" t="s">
        <v>124</v>
      </c>
      <c r="G188" s="161"/>
      <c r="H188" s="187"/>
      <c r="I188" s="89">
        <f>G188*H188</f>
        <v>0</v>
      </c>
    </row>
    <row r="189" spans="1:9" ht="28.8" hidden="1" x14ac:dyDescent="0.25">
      <c r="A189" s="192"/>
      <c r="B189" s="192"/>
      <c r="C189" s="193"/>
      <c r="D189" s="193" t="s">
        <v>49</v>
      </c>
      <c r="E189" s="200" t="s">
        <v>4350</v>
      </c>
      <c r="F189" s="17" t="s">
        <v>124</v>
      </c>
      <c r="G189" s="161"/>
      <c r="H189" s="187"/>
      <c r="I189" s="89">
        <f>G189*H189</f>
        <v>0</v>
      </c>
    </row>
    <row r="190" spans="1:9" ht="39.6" hidden="1" x14ac:dyDescent="0.25">
      <c r="A190" s="192"/>
      <c r="B190" s="192" t="s">
        <v>1968</v>
      </c>
      <c r="C190" s="193"/>
      <c r="D190" s="193"/>
      <c r="E190" s="158" t="s">
        <v>1970</v>
      </c>
      <c r="F190" s="17"/>
      <c r="G190" s="17"/>
      <c r="H190" s="191"/>
      <c r="I190" s="190"/>
    </row>
    <row r="191" spans="1:9" ht="66" hidden="1" x14ac:dyDescent="0.25">
      <c r="A191" s="192"/>
      <c r="B191" s="192"/>
      <c r="C191" s="193" t="s">
        <v>37</v>
      </c>
      <c r="D191" s="193"/>
      <c r="E191" s="290" t="s">
        <v>4794</v>
      </c>
      <c r="F191" s="17"/>
      <c r="G191" s="17"/>
      <c r="H191" s="191"/>
      <c r="I191" s="190"/>
    </row>
    <row r="192" spans="1:9" ht="28.8" hidden="1" x14ac:dyDescent="0.25">
      <c r="A192" s="192"/>
      <c r="B192" s="192"/>
      <c r="C192" s="193"/>
      <c r="D192" s="193" t="s">
        <v>36</v>
      </c>
      <c r="E192" s="158" t="s">
        <v>4341</v>
      </c>
      <c r="F192" s="17" t="s">
        <v>124</v>
      </c>
      <c r="G192" s="161"/>
      <c r="H192" s="187"/>
      <c r="I192" s="89">
        <f>G192*H192</f>
        <v>0</v>
      </c>
    </row>
    <row r="193" spans="1:9" ht="28.8" hidden="1" x14ac:dyDescent="0.25">
      <c r="A193" s="192"/>
      <c r="B193" s="192"/>
      <c r="C193" s="193"/>
      <c r="D193" s="193" t="s">
        <v>35</v>
      </c>
      <c r="E193" s="158" t="s">
        <v>4342</v>
      </c>
      <c r="F193" s="17" t="s">
        <v>124</v>
      </c>
      <c r="G193" s="161"/>
      <c r="H193" s="187"/>
      <c r="I193" s="89">
        <f>G193*H193</f>
        <v>0</v>
      </c>
    </row>
    <row r="194" spans="1:9" ht="28.8" hidden="1" x14ac:dyDescent="0.25">
      <c r="A194" s="192"/>
      <c r="B194" s="192"/>
      <c r="C194" s="193"/>
      <c r="D194" s="193" t="s">
        <v>49</v>
      </c>
      <c r="E194" s="158" t="s">
        <v>4343</v>
      </c>
      <c r="F194" s="17" t="s">
        <v>124</v>
      </c>
      <c r="G194" s="161"/>
      <c r="H194" s="187"/>
      <c r="I194" s="89">
        <f>G194*H194</f>
        <v>0</v>
      </c>
    </row>
    <row r="195" spans="1:9" ht="79.2" hidden="1" x14ac:dyDescent="0.25">
      <c r="A195" s="192"/>
      <c r="B195" s="192"/>
      <c r="C195" s="193" t="s">
        <v>39</v>
      </c>
      <c r="D195" s="193"/>
      <c r="E195" s="290" t="s">
        <v>4793</v>
      </c>
      <c r="F195" s="17"/>
      <c r="G195" s="17"/>
      <c r="H195" s="191"/>
      <c r="I195" s="190"/>
    </row>
    <row r="196" spans="1:9" ht="28.8" hidden="1" x14ac:dyDescent="0.25">
      <c r="A196" s="192"/>
      <c r="B196" s="192"/>
      <c r="C196" s="193"/>
      <c r="D196" s="193" t="s">
        <v>36</v>
      </c>
      <c r="E196" s="158" t="s">
        <v>4341</v>
      </c>
      <c r="F196" s="17" t="s">
        <v>124</v>
      </c>
      <c r="G196" s="161"/>
      <c r="H196" s="187"/>
      <c r="I196" s="89">
        <f>G196*H196</f>
        <v>0</v>
      </c>
    </row>
    <row r="197" spans="1:9" ht="28.8" hidden="1" x14ac:dyDescent="0.25">
      <c r="A197" s="192"/>
      <c r="B197" s="192"/>
      <c r="C197" s="193"/>
      <c r="D197" s="193" t="s">
        <v>35</v>
      </c>
      <c r="E197" s="158" t="s">
        <v>4342</v>
      </c>
      <c r="F197" s="17" t="s">
        <v>124</v>
      </c>
      <c r="G197" s="161"/>
      <c r="H197" s="187"/>
      <c r="I197" s="89">
        <f>G197*H197</f>
        <v>0</v>
      </c>
    </row>
    <row r="198" spans="1:9" ht="28.8" hidden="1" x14ac:dyDescent="0.25">
      <c r="A198" s="192"/>
      <c r="B198" s="192"/>
      <c r="C198" s="193"/>
      <c r="D198" s="193" t="s">
        <v>49</v>
      </c>
      <c r="E198" s="158" t="s">
        <v>4343</v>
      </c>
      <c r="F198" s="17" t="s">
        <v>124</v>
      </c>
      <c r="G198" s="161"/>
      <c r="H198" s="187"/>
      <c r="I198" s="89">
        <f>G198*H198</f>
        <v>0</v>
      </c>
    </row>
    <row r="199" spans="1:9" x14ac:dyDescent="0.25">
      <c r="A199" s="192"/>
      <c r="B199" s="192"/>
      <c r="C199" s="193"/>
      <c r="D199" s="193"/>
      <c r="E199" s="157"/>
      <c r="F199" s="17"/>
      <c r="G199" s="17"/>
      <c r="H199" s="191"/>
      <c r="I199" s="190"/>
    </row>
    <row r="200" spans="1:9" x14ac:dyDescent="0.25">
      <c r="A200" s="192"/>
      <c r="B200" s="192"/>
      <c r="C200" s="193"/>
      <c r="D200" s="193"/>
      <c r="E200" s="157"/>
      <c r="F200" s="17"/>
      <c r="G200" s="17"/>
      <c r="H200" s="191"/>
      <c r="I200" s="190"/>
    </row>
    <row r="201" spans="1:9" x14ac:dyDescent="0.25">
      <c r="A201" s="64"/>
      <c r="B201" s="64"/>
      <c r="C201" s="161"/>
      <c r="D201" s="161"/>
      <c r="E201" s="60"/>
      <c r="F201" s="17"/>
      <c r="G201" s="17"/>
      <c r="H201" s="191"/>
      <c r="I201" s="190"/>
    </row>
    <row r="202" spans="1:9" x14ac:dyDescent="0.25">
      <c r="A202" s="168" t="s">
        <v>34</v>
      </c>
      <c r="B202" s="168"/>
      <c r="C202" s="168"/>
      <c r="D202" s="168"/>
      <c r="E202" s="168"/>
      <c r="F202" s="179"/>
      <c r="G202" s="185"/>
      <c r="H202" s="198"/>
      <c r="I202" s="174">
        <f>SUM(I5:I201)</f>
        <v>0</v>
      </c>
    </row>
    <row r="1048478" spans="6:6" x14ac:dyDescent="0.25">
      <c r="F1048478"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rowBreaks count="1" manualBreakCount="1">
    <brk id="160" max="8" man="1"/>
  </rowBreaks>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C887D-2704-4716-93A1-8C1D0A0B7A9C}">
  <dimension ref="A1:I104832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1971</v>
      </c>
      <c r="B1" s="40"/>
      <c r="C1" s="40"/>
      <c r="D1" s="40"/>
      <c r="E1" s="774" t="s">
        <v>1972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1973</v>
      </c>
      <c r="B5" s="192"/>
      <c r="C5" s="193"/>
      <c r="D5" s="150" t="s">
        <v>1974</v>
      </c>
      <c r="E5" s="120"/>
      <c r="F5" s="17"/>
      <c r="G5" s="17"/>
      <c r="H5" s="189"/>
    </row>
    <row r="6" spans="1:9" ht="26.4" x14ac:dyDescent="0.25">
      <c r="A6" s="192"/>
      <c r="B6" s="192" t="s">
        <v>1975</v>
      </c>
      <c r="C6" s="193"/>
      <c r="D6" s="283" t="s">
        <v>4795</v>
      </c>
      <c r="E6" s="17" t="s">
        <v>2269</v>
      </c>
      <c r="F6" s="161"/>
      <c r="G6" s="187"/>
      <c r="H6" s="89">
        <f>F6*G6</f>
        <v>0</v>
      </c>
      <c r="I6" s="307" t="s">
        <v>5398</v>
      </c>
    </row>
    <row r="7" spans="1:9" ht="26.4" x14ac:dyDescent="0.25">
      <c r="A7" s="192"/>
      <c r="B7" s="192" t="s">
        <v>1976</v>
      </c>
      <c r="C7" s="193"/>
      <c r="D7" s="283" t="s">
        <v>4796</v>
      </c>
      <c r="E7" s="17" t="s">
        <v>2269</v>
      </c>
      <c r="F7" s="161"/>
      <c r="G7" s="187"/>
      <c r="H7" s="89">
        <f>F7*G7</f>
        <v>0</v>
      </c>
      <c r="I7" s="307" t="s">
        <v>5398</v>
      </c>
    </row>
    <row r="8" spans="1:9" ht="26.4" x14ac:dyDescent="0.25">
      <c r="A8" s="192" t="s">
        <v>1977</v>
      </c>
      <c r="B8" s="192"/>
      <c r="C8" s="193"/>
      <c r="D8" s="150" t="s">
        <v>1978</v>
      </c>
      <c r="E8" s="120"/>
      <c r="F8" s="17"/>
      <c r="G8" s="191"/>
      <c r="H8" s="190"/>
    </row>
    <row r="9" spans="1:9" x14ac:dyDescent="0.25">
      <c r="A9" s="192"/>
      <c r="B9" s="192" t="s">
        <v>1979</v>
      </c>
      <c r="C9" s="193"/>
      <c r="D9" s="64" t="s">
        <v>1982</v>
      </c>
      <c r="E9"/>
      <c r="F9" s="17"/>
      <c r="G9" s="191"/>
      <c r="H9" s="190"/>
    </row>
    <row r="10" spans="1:9" ht="26.4" x14ac:dyDescent="0.25">
      <c r="A10" s="192"/>
      <c r="B10" s="192"/>
      <c r="C10" s="193" t="s">
        <v>37</v>
      </c>
      <c r="D10" s="283" t="s">
        <v>4797</v>
      </c>
      <c r="E10" s="17" t="s">
        <v>2269</v>
      </c>
      <c r="F10" s="161"/>
      <c r="G10" s="187"/>
      <c r="H10" s="89">
        <f>F10*G10</f>
        <v>0</v>
      </c>
      <c r="I10" s="307" t="s">
        <v>5398</v>
      </c>
    </row>
    <row r="11" spans="1:9" ht="26.4" x14ac:dyDescent="0.25">
      <c r="A11" s="192"/>
      <c r="B11" s="192"/>
      <c r="C11" s="193" t="s">
        <v>39</v>
      </c>
      <c r="D11" s="283" t="s">
        <v>4798</v>
      </c>
      <c r="E11" s="17" t="s">
        <v>2269</v>
      </c>
      <c r="F11" s="161"/>
      <c r="G11" s="187"/>
      <c r="H11" s="89">
        <f>F11*G11</f>
        <v>0</v>
      </c>
      <c r="I11" s="307" t="s">
        <v>5398</v>
      </c>
    </row>
    <row r="12" spans="1:9" x14ac:dyDescent="0.25">
      <c r="A12" s="192"/>
      <c r="B12" s="192" t="s">
        <v>1980</v>
      </c>
      <c r="C12" s="193"/>
      <c r="D12" s="283" t="s">
        <v>1983</v>
      </c>
      <c r="E12" s="120"/>
      <c r="F12" s="17"/>
      <c r="G12" s="191"/>
      <c r="H12" s="190"/>
    </row>
    <row r="13" spans="1:9" ht="26.4" x14ac:dyDescent="0.25">
      <c r="A13" s="192"/>
      <c r="B13" s="192"/>
      <c r="C13" s="193" t="s">
        <v>37</v>
      </c>
      <c r="D13" s="278" t="s">
        <v>4797</v>
      </c>
      <c r="E13" s="17" t="s">
        <v>2269</v>
      </c>
      <c r="F13" s="161"/>
      <c r="G13" s="187"/>
      <c r="H13" s="89">
        <f>F13*G13</f>
        <v>0</v>
      </c>
      <c r="I13" s="307" t="s">
        <v>5398</v>
      </c>
    </row>
    <row r="14" spans="1:9" ht="26.4" x14ac:dyDescent="0.25">
      <c r="A14" s="192"/>
      <c r="B14" s="192"/>
      <c r="C14" s="193" t="s">
        <v>39</v>
      </c>
      <c r="D14" s="283" t="s">
        <v>4799</v>
      </c>
      <c r="E14" s="17" t="s">
        <v>2269</v>
      </c>
      <c r="F14" s="161"/>
      <c r="G14" s="187"/>
      <c r="H14" s="89">
        <f>F14*G14</f>
        <v>0</v>
      </c>
      <c r="I14" s="307" t="s">
        <v>5398</v>
      </c>
    </row>
    <row r="15" spans="1:9" ht="39.6" x14ac:dyDescent="0.25">
      <c r="A15" s="192"/>
      <c r="B15" s="192" t="s">
        <v>1981</v>
      </c>
      <c r="C15" s="193"/>
      <c r="D15" s="64" t="s">
        <v>1984</v>
      </c>
      <c r="E15" s="17" t="s">
        <v>124</v>
      </c>
      <c r="F15" s="161"/>
      <c r="G15" s="187"/>
      <c r="H15" s="89">
        <f>F15*G15</f>
        <v>0</v>
      </c>
    </row>
    <row r="16" spans="1:9" ht="39.6" x14ac:dyDescent="0.25">
      <c r="A16" s="192" t="s">
        <v>1985</v>
      </c>
      <c r="B16" s="192"/>
      <c r="C16" s="193"/>
      <c r="D16" s="150" t="s">
        <v>1988</v>
      </c>
      <c r="E16" s="120"/>
      <c r="F16" s="17"/>
      <c r="G16" s="191"/>
      <c r="H16" s="190"/>
    </row>
    <row r="17" spans="1:9" ht="26.4" x14ac:dyDescent="0.25">
      <c r="A17" s="192"/>
      <c r="B17" s="192" t="s">
        <v>1986</v>
      </c>
      <c r="C17" s="193"/>
      <c r="D17" s="64" t="s">
        <v>1991</v>
      </c>
      <c r="E17" s="120"/>
      <c r="F17" s="17"/>
      <c r="G17" s="191"/>
      <c r="H17" s="190"/>
    </row>
    <row r="18" spans="1:9" ht="26.4" x14ac:dyDescent="0.25">
      <c r="A18" s="192"/>
      <c r="B18" s="192"/>
      <c r="C18" s="193" t="s">
        <v>37</v>
      </c>
      <c r="D18" s="283" t="s">
        <v>4797</v>
      </c>
      <c r="E18" s="17" t="s">
        <v>2269</v>
      </c>
      <c r="F18" s="161"/>
      <c r="G18" s="187"/>
      <c r="H18" s="89">
        <f>F18*G18</f>
        <v>0</v>
      </c>
      <c r="I18" s="307" t="s">
        <v>5398</v>
      </c>
    </row>
    <row r="19" spans="1:9" ht="26.4" x14ac:dyDescent="0.25">
      <c r="A19" s="192"/>
      <c r="B19" s="192"/>
      <c r="C19" s="193" t="s">
        <v>39</v>
      </c>
      <c r="D19" s="283" t="s">
        <v>4798</v>
      </c>
      <c r="E19" s="17" t="s">
        <v>2269</v>
      </c>
      <c r="F19" s="161"/>
      <c r="G19" s="187"/>
      <c r="H19" s="89">
        <f>F19*G19</f>
        <v>0</v>
      </c>
      <c r="I19" s="307" t="s">
        <v>5398</v>
      </c>
    </row>
    <row r="20" spans="1:9" x14ac:dyDescent="0.25">
      <c r="A20" s="192" t="s">
        <v>1987</v>
      </c>
      <c r="B20" s="192"/>
      <c r="C20" s="193"/>
      <c r="D20" s="150" t="s">
        <v>1993</v>
      </c>
      <c r="E20" s="120"/>
      <c r="F20" s="17"/>
      <c r="G20" s="191"/>
      <c r="H20" s="190"/>
    </row>
    <row r="21" spans="1:9" x14ac:dyDescent="0.25">
      <c r="A21" s="192"/>
      <c r="B21" s="192" t="s">
        <v>1989</v>
      </c>
      <c r="C21" s="193"/>
      <c r="D21" s="64" t="s">
        <v>1994</v>
      </c>
      <c r="E21" s="120"/>
      <c r="F21" s="17"/>
      <c r="G21" s="191"/>
      <c r="H21" s="190"/>
    </row>
    <row r="22" spans="1:9" ht="15.6" x14ac:dyDescent="0.25">
      <c r="A22" s="192"/>
      <c r="B22" s="192"/>
      <c r="C22" s="193" t="s">
        <v>37</v>
      </c>
      <c r="D22" s="64" t="s">
        <v>1995</v>
      </c>
      <c r="E22" s="17" t="s">
        <v>2269</v>
      </c>
      <c r="F22" s="161"/>
      <c r="G22" s="187"/>
      <c r="H22" s="89">
        <f>F22*G22</f>
        <v>0</v>
      </c>
    </row>
    <row r="23" spans="1:9" ht="15.6" x14ac:dyDescent="0.25">
      <c r="A23" s="192"/>
      <c r="B23" s="192"/>
      <c r="C23" s="193" t="s">
        <v>39</v>
      </c>
      <c r="D23" s="64" t="s">
        <v>1996</v>
      </c>
      <c r="E23" s="17" t="s">
        <v>2269</v>
      </c>
      <c r="F23" s="161"/>
      <c r="G23" s="187"/>
      <c r="H23" s="89">
        <f>F23*G23</f>
        <v>0</v>
      </c>
    </row>
    <row r="24" spans="1:9" ht="15.6" x14ac:dyDescent="0.25">
      <c r="A24" s="192"/>
      <c r="B24" s="192" t="s">
        <v>1990</v>
      </c>
      <c r="C24" s="193"/>
      <c r="D24" s="64" t="s">
        <v>1997</v>
      </c>
      <c r="E24" s="17" t="s">
        <v>2269</v>
      </c>
      <c r="F24" s="161"/>
      <c r="G24" s="187"/>
      <c r="H24" s="89">
        <f>F24*G24</f>
        <v>0</v>
      </c>
    </row>
    <row r="25" spans="1:9" x14ac:dyDescent="0.25">
      <c r="A25" s="192"/>
      <c r="B25" s="192" t="s">
        <v>4800</v>
      </c>
      <c r="C25" s="193"/>
      <c r="D25" s="64" t="s">
        <v>1998</v>
      </c>
      <c r="E25" s="120"/>
      <c r="F25" s="17"/>
      <c r="G25" s="191"/>
      <c r="H25" s="190"/>
    </row>
    <row r="26" spans="1:9" ht="15.6" x14ac:dyDescent="0.25">
      <c r="A26" s="192"/>
      <c r="B26" s="192"/>
      <c r="C26" s="193" t="s">
        <v>37</v>
      </c>
      <c r="D26" s="64" t="s">
        <v>1995</v>
      </c>
      <c r="E26" s="17" t="s">
        <v>2269</v>
      </c>
      <c r="F26" s="161"/>
      <c r="G26" s="187"/>
      <c r="H26" s="89">
        <f>F26*G26</f>
        <v>0</v>
      </c>
    </row>
    <row r="27" spans="1:9" ht="15.6" x14ac:dyDescent="0.25">
      <c r="A27" s="192"/>
      <c r="B27" s="192"/>
      <c r="C27" s="193" t="s">
        <v>39</v>
      </c>
      <c r="D27" s="64" t="s">
        <v>1996</v>
      </c>
      <c r="E27" s="17" t="s">
        <v>2269</v>
      </c>
      <c r="F27" s="161"/>
      <c r="G27" s="187"/>
      <c r="H27" s="89">
        <f>F27*G27</f>
        <v>0</v>
      </c>
    </row>
    <row r="28" spans="1:9" ht="26.4" x14ac:dyDescent="0.25">
      <c r="A28" s="192" t="s">
        <v>1992</v>
      </c>
      <c r="B28" s="192"/>
      <c r="C28" s="193"/>
      <c r="D28" s="150" t="s">
        <v>2000</v>
      </c>
      <c r="E28" s="27" t="s">
        <v>1152</v>
      </c>
      <c r="F28" s="161"/>
      <c r="G28" s="187"/>
      <c r="H28" s="89">
        <f>F28*G28</f>
        <v>0</v>
      </c>
    </row>
    <row r="29" spans="1:9" x14ac:dyDescent="0.25">
      <c r="A29" s="192" t="s">
        <v>1999</v>
      </c>
      <c r="B29" s="192"/>
      <c r="C29" s="193"/>
      <c r="D29" s="150" t="s">
        <v>2002</v>
      </c>
      <c r="E29" s="120"/>
      <c r="F29" s="17"/>
      <c r="G29" s="191"/>
      <c r="H29" s="190"/>
    </row>
    <row r="30" spans="1:9" x14ac:dyDescent="0.25">
      <c r="A30" s="192"/>
      <c r="B30" s="192" t="s">
        <v>4801</v>
      </c>
      <c r="C30" s="193"/>
      <c r="D30" s="64" t="s">
        <v>2006</v>
      </c>
      <c r="E30" s="27" t="s">
        <v>136</v>
      </c>
      <c r="F30" s="161"/>
      <c r="G30" s="187"/>
      <c r="H30" s="89">
        <f>F30*G30</f>
        <v>0</v>
      </c>
    </row>
    <row r="31" spans="1:9" x14ac:dyDescent="0.25">
      <c r="A31" s="192"/>
      <c r="B31" s="192" t="s">
        <v>4802</v>
      </c>
      <c r="C31" s="193"/>
      <c r="D31" s="64" t="s">
        <v>2007</v>
      </c>
      <c r="E31" s="120"/>
      <c r="F31" s="17"/>
      <c r="G31" s="191"/>
      <c r="H31" s="190"/>
    </row>
    <row r="32" spans="1:9" ht="26.4" x14ac:dyDescent="0.25">
      <c r="A32" s="192"/>
      <c r="B32" s="192"/>
      <c r="C32" s="193" t="s">
        <v>37</v>
      </c>
      <c r="D32" s="283" t="s">
        <v>4807</v>
      </c>
      <c r="E32" s="27" t="s">
        <v>136</v>
      </c>
      <c r="F32" s="161"/>
      <c r="G32" s="187"/>
      <c r="H32" s="89">
        <f>F32*G32</f>
        <v>0</v>
      </c>
      <c r="I32" s="307" t="s">
        <v>5398</v>
      </c>
    </row>
    <row r="33" spans="1:9" ht="26.4" x14ac:dyDescent="0.25">
      <c r="A33" s="192"/>
      <c r="B33" s="192"/>
      <c r="C33" s="193" t="s">
        <v>39</v>
      </c>
      <c r="D33" s="283" t="s">
        <v>4808</v>
      </c>
      <c r="E33" s="27" t="s">
        <v>136</v>
      </c>
      <c r="F33" s="161"/>
      <c r="G33" s="187"/>
      <c r="H33" s="89">
        <f>F33*G33</f>
        <v>0</v>
      </c>
      <c r="I33" s="307" t="s">
        <v>5398</v>
      </c>
    </row>
    <row r="34" spans="1:9" ht="39.6" x14ac:dyDescent="0.25">
      <c r="A34" s="192"/>
      <c r="B34" s="192" t="s">
        <v>4803</v>
      </c>
      <c r="C34" s="193"/>
      <c r="D34" s="283" t="s">
        <v>4809</v>
      </c>
      <c r="E34" s="27" t="s">
        <v>136</v>
      </c>
      <c r="F34" s="161"/>
      <c r="G34" s="187"/>
      <c r="H34" s="89">
        <f>F34*G34</f>
        <v>0</v>
      </c>
      <c r="I34" s="307" t="s">
        <v>5398</v>
      </c>
    </row>
    <row r="35" spans="1:9" ht="39.6" x14ac:dyDescent="0.25">
      <c r="A35" s="192"/>
      <c r="B35" s="192" t="s">
        <v>4804</v>
      </c>
      <c r="C35" s="193"/>
      <c r="D35" s="283" t="s">
        <v>4810</v>
      </c>
      <c r="E35" s="120"/>
      <c r="F35" s="17"/>
      <c r="G35" s="191"/>
      <c r="H35" s="190"/>
      <c r="I35" s="307" t="s">
        <v>5398</v>
      </c>
    </row>
    <row r="36" spans="1:9" x14ac:dyDescent="0.25">
      <c r="A36" s="192"/>
      <c r="B36" s="192"/>
      <c r="C36" s="193" t="s">
        <v>37</v>
      </c>
      <c r="D36" s="283" t="s">
        <v>2008</v>
      </c>
      <c r="E36" s="120" t="s">
        <v>429</v>
      </c>
      <c r="F36" s="161"/>
      <c r="G36" s="187"/>
      <c r="H36" s="89">
        <f>F36*G36</f>
        <v>0</v>
      </c>
    </row>
    <row r="37" spans="1:9" x14ac:dyDescent="0.25">
      <c r="A37" s="192"/>
      <c r="B37" s="192"/>
      <c r="C37" s="193" t="s">
        <v>39</v>
      </c>
      <c r="D37" s="283" t="s">
        <v>2009</v>
      </c>
      <c r="E37" s="120" t="s">
        <v>429</v>
      </c>
      <c r="F37" s="161"/>
      <c r="G37" s="187"/>
      <c r="H37" s="89">
        <f>F37*G37</f>
        <v>0</v>
      </c>
    </row>
    <row r="38" spans="1:9" ht="26.4" x14ac:dyDescent="0.25">
      <c r="A38" s="192"/>
      <c r="B38" s="192" t="s">
        <v>4805</v>
      </c>
      <c r="C38" s="193"/>
      <c r="D38" s="283" t="s">
        <v>4811</v>
      </c>
      <c r="E38" s="120"/>
      <c r="F38" s="17"/>
      <c r="G38" s="191"/>
      <c r="H38" s="190"/>
      <c r="I38" s="307" t="s">
        <v>5398</v>
      </c>
    </row>
    <row r="39" spans="1:9" x14ac:dyDescent="0.25">
      <c r="A39" s="192"/>
      <c r="B39" s="192"/>
      <c r="C39" s="193" t="s">
        <v>37</v>
      </c>
      <c r="D39" s="64" t="s">
        <v>2010</v>
      </c>
      <c r="E39" s="120" t="s">
        <v>429</v>
      </c>
      <c r="F39" s="161"/>
      <c r="G39" s="187"/>
      <c r="H39" s="89">
        <f>F39*G39</f>
        <v>0</v>
      </c>
    </row>
    <row r="40" spans="1:9" x14ac:dyDescent="0.25">
      <c r="A40" s="192"/>
      <c r="B40" s="192"/>
      <c r="C40" s="193" t="s">
        <v>39</v>
      </c>
      <c r="D40" s="64" t="s">
        <v>2011</v>
      </c>
      <c r="E40" s="120" t="s">
        <v>429</v>
      </c>
      <c r="F40" s="161"/>
      <c r="G40" s="187"/>
      <c r="H40" s="89">
        <f>F40*G40</f>
        <v>0</v>
      </c>
    </row>
    <row r="41" spans="1:9" ht="26.4" x14ac:dyDescent="0.25">
      <c r="A41" s="192"/>
      <c r="B41" s="192" t="s">
        <v>4806</v>
      </c>
      <c r="C41" s="193"/>
      <c r="D41" s="64" t="s">
        <v>2012</v>
      </c>
      <c r="E41" s="27" t="s">
        <v>136</v>
      </c>
      <c r="F41" s="161"/>
      <c r="G41" s="187"/>
      <c r="H41" s="89">
        <f>F41*G41</f>
        <v>0</v>
      </c>
    </row>
    <row r="42" spans="1:9" x14ac:dyDescent="0.25">
      <c r="A42" s="192" t="s">
        <v>2001</v>
      </c>
      <c r="B42" s="192"/>
      <c r="C42" s="193"/>
      <c r="D42" s="150" t="s">
        <v>2014</v>
      </c>
      <c r="E42" s="120"/>
      <c r="F42" s="17"/>
      <c r="G42" s="191"/>
      <c r="H42" s="190"/>
    </row>
    <row r="43" spans="1:9" x14ac:dyDescent="0.25">
      <c r="A43" s="192"/>
      <c r="B43" s="192" t="s">
        <v>2003</v>
      </c>
      <c r="C43" s="193"/>
      <c r="D43" s="64" t="s">
        <v>2017</v>
      </c>
      <c r="E43" s="120" t="s">
        <v>133</v>
      </c>
      <c r="F43" s="161"/>
      <c r="G43" s="187"/>
      <c r="H43" s="89">
        <f>F43*G43</f>
        <v>0</v>
      </c>
    </row>
    <row r="44" spans="1:9" x14ac:dyDescent="0.25">
      <c r="A44" s="192"/>
      <c r="B44" s="192" t="s">
        <v>2004</v>
      </c>
      <c r="C44" s="193"/>
      <c r="D44" s="64" t="s">
        <v>2018</v>
      </c>
      <c r="E44" s="120" t="s">
        <v>133</v>
      </c>
      <c r="F44" s="161"/>
      <c r="G44" s="187"/>
      <c r="H44" s="89">
        <f>F44*G44</f>
        <v>0</v>
      </c>
    </row>
    <row r="45" spans="1:9" x14ac:dyDescent="0.25">
      <c r="A45" s="192"/>
      <c r="B45" s="192" t="s">
        <v>2005</v>
      </c>
      <c r="C45" s="193"/>
      <c r="D45" s="64" t="s">
        <v>2020</v>
      </c>
      <c r="E45" s="120" t="s">
        <v>423</v>
      </c>
      <c r="F45" s="161"/>
      <c r="G45" s="187"/>
      <c r="H45" s="89">
        <f>F45*G45</f>
        <v>0</v>
      </c>
    </row>
    <row r="46" spans="1:9" x14ac:dyDescent="0.25">
      <c r="A46" s="192" t="s">
        <v>2013</v>
      </c>
      <c r="B46" s="192"/>
      <c r="C46" s="193"/>
      <c r="D46" s="150" t="s">
        <v>2019</v>
      </c>
      <c r="E46" s="120"/>
      <c r="F46" s="17"/>
      <c r="G46" s="191"/>
      <c r="H46" s="190"/>
    </row>
    <row r="47" spans="1:9" ht="26.4" x14ac:dyDescent="0.25">
      <c r="A47" s="192"/>
      <c r="B47" s="192" t="s">
        <v>2015</v>
      </c>
      <c r="C47" s="193"/>
      <c r="D47" s="64" t="s">
        <v>4352</v>
      </c>
      <c r="E47" s="120" t="s">
        <v>429</v>
      </c>
      <c r="F47" s="161"/>
      <c r="G47" s="187"/>
      <c r="H47" s="89">
        <f>F47*G47</f>
        <v>0</v>
      </c>
    </row>
    <row r="48" spans="1:9" ht="26.4" x14ac:dyDescent="0.25">
      <c r="A48" s="192"/>
      <c r="B48" s="192" t="s">
        <v>2016</v>
      </c>
      <c r="C48" s="193"/>
      <c r="D48" s="64" t="s">
        <v>4353</v>
      </c>
      <c r="E48" s="120" t="s">
        <v>429</v>
      </c>
      <c r="F48" s="161"/>
      <c r="G48" s="187"/>
      <c r="H48" s="89">
        <f>F48*G48</f>
        <v>0</v>
      </c>
    </row>
    <row r="49" spans="1:9" x14ac:dyDescent="0.25">
      <c r="A49" s="192"/>
      <c r="B49" s="192"/>
      <c r="C49" s="193"/>
      <c r="D49" s="158"/>
      <c r="E49" s="120"/>
      <c r="F49" s="17"/>
      <c r="G49" s="17"/>
      <c r="H49" s="190"/>
    </row>
    <row r="50" spans="1:9" x14ac:dyDescent="0.25">
      <c r="A50" s="192"/>
      <c r="B50" s="192"/>
      <c r="C50" s="193"/>
      <c r="D50" s="157"/>
      <c r="E50" s="17"/>
      <c r="F50" s="17"/>
      <c r="G50" s="17"/>
      <c r="H50" s="190"/>
      <c r="I50" s="323" t="s">
        <v>5421</v>
      </c>
    </row>
    <row r="51" spans="1:9" x14ac:dyDescent="0.25">
      <c r="A51" s="64"/>
      <c r="B51" s="64"/>
      <c r="C51" s="161"/>
      <c r="D51" s="60"/>
      <c r="E51" s="17"/>
      <c r="F51" s="17"/>
      <c r="G51" s="17"/>
      <c r="H51" s="190"/>
    </row>
    <row r="52" spans="1:9" x14ac:dyDescent="0.25">
      <c r="A52" s="168" t="s">
        <v>34</v>
      </c>
      <c r="B52" s="168"/>
      <c r="C52" s="168"/>
      <c r="D52" s="168"/>
      <c r="E52" s="179"/>
      <c r="F52" s="185"/>
      <c r="G52" s="185"/>
      <c r="H52" s="174">
        <f>SUM(H5:H51)</f>
        <v>0</v>
      </c>
    </row>
    <row r="1048328" spans="5:5" x14ac:dyDescent="0.25">
      <c r="E104832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1E72D-4519-460E-800D-0CCED8D9B595}">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2021</v>
      </c>
      <c r="B1" s="40"/>
      <c r="C1" s="40"/>
      <c r="D1" s="774" t="s">
        <v>2022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2023</v>
      </c>
      <c r="B5" s="192"/>
      <c r="C5" s="176" t="s">
        <v>2024</v>
      </c>
      <c r="D5" s="120"/>
      <c r="E5" s="17"/>
      <c r="F5" s="191"/>
      <c r="G5" s="190"/>
    </row>
    <row r="6" spans="1:8" ht="26.4" x14ac:dyDescent="0.25">
      <c r="A6" s="192"/>
      <c r="B6" s="192" t="s">
        <v>2025</v>
      </c>
      <c r="C6" s="283" t="s">
        <v>4813</v>
      </c>
      <c r="D6" s="17" t="s">
        <v>2269</v>
      </c>
      <c r="E6" s="161"/>
      <c r="F6" s="187"/>
      <c r="G6" s="89">
        <f>E6*F6</f>
        <v>0</v>
      </c>
      <c r="H6" s="307" t="s">
        <v>5398</v>
      </c>
    </row>
    <row r="7" spans="1:8" ht="26.4" x14ac:dyDescent="0.25">
      <c r="A7" s="192" t="s">
        <v>2026</v>
      </c>
      <c r="B7" s="192"/>
      <c r="C7" s="284" t="s">
        <v>2027</v>
      </c>
      <c r="D7" s="17" t="s">
        <v>124</v>
      </c>
      <c r="E7" s="161"/>
      <c r="F7" s="187"/>
      <c r="G7" s="89">
        <f>E7*F7</f>
        <v>0</v>
      </c>
    </row>
    <row r="8" spans="1:8" ht="26.4" x14ac:dyDescent="0.25">
      <c r="A8" s="192" t="s">
        <v>2028</v>
      </c>
      <c r="B8" s="192"/>
      <c r="C8" s="284" t="s">
        <v>2029</v>
      </c>
      <c r="D8" s="120"/>
      <c r="E8" s="17"/>
      <c r="F8" s="191"/>
      <c r="G8" s="190"/>
    </row>
    <row r="9" spans="1:8" x14ac:dyDescent="0.25">
      <c r="A9" s="192"/>
      <c r="B9" s="192" t="s">
        <v>2030</v>
      </c>
      <c r="C9" s="295" t="s">
        <v>2032</v>
      </c>
      <c r="D9" s="27" t="s">
        <v>581</v>
      </c>
      <c r="E9" s="17" t="s">
        <v>4225</v>
      </c>
      <c r="F9" s="191" t="s">
        <v>4226</v>
      </c>
      <c r="G9" s="188"/>
    </row>
    <row r="10" spans="1:8" ht="26.4" x14ac:dyDescent="0.25">
      <c r="A10" s="192"/>
      <c r="B10" s="192" t="s">
        <v>2031</v>
      </c>
      <c r="C10" s="281" t="s">
        <v>2033</v>
      </c>
      <c r="D10" s="120" t="s">
        <v>361</v>
      </c>
      <c r="E10" s="197">
        <f>G9</f>
        <v>0</v>
      </c>
      <c r="F10" s="195"/>
      <c r="G10" s="190">
        <f>F10*E10</f>
        <v>0</v>
      </c>
    </row>
    <row r="11" spans="1:8" ht="26.4" x14ac:dyDescent="0.25">
      <c r="A11" s="192" t="s">
        <v>2034</v>
      </c>
      <c r="B11" s="192"/>
      <c r="C11" s="284" t="s">
        <v>4812</v>
      </c>
      <c r="D11" s="120"/>
      <c r="E11" s="17"/>
      <c r="F11" s="191"/>
      <c r="G11" s="190"/>
    </row>
    <row r="12" spans="1:8" ht="26.4" x14ac:dyDescent="0.25">
      <c r="A12" s="192"/>
      <c r="B12" s="192" t="s">
        <v>2035</v>
      </c>
      <c r="C12" s="283" t="s">
        <v>4813</v>
      </c>
      <c r="D12" s="17" t="s">
        <v>2269</v>
      </c>
      <c r="E12" s="161"/>
      <c r="F12" s="187"/>
      <c r="G12" s="89">
        <f>E12*F12</f>
        <v>0</v>
      </c>
      <c r="H12" s="307" t="s">
        <v>5398</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34EC8-88B0-4E6E-AE22-D695C51BD90E}">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2036</v>
      </c>
      <c r="B1" s="40"/>
      <c r="C1" s="40"/>
      <c r="D1" s="774" t="s">
        <v>2037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2038</v>
      </c>
      <c r="B5" s="192"/>
      <c r="C5" s="150" t="s">
        <v>4814</v>
      </c>
      <c r="D5" s="120"/>
      <c r="E5" s="17"/>
      <c r="F5" s="17"/>
      <c r="G5" s="189"/>
    </row>
    <row r="6" spans="1:8" x14ac:dyDescent="0.25">
      <c r="A6" s="192"/>
      <c r="B6" s="192" t="s">
        <v>2039</v>
      </c>
      <c r="C6" s="64" t="s">
        <v>2045</v>
      </c>
      <c r="D6" s="120" t="s">
        <v>136</v>
      </c>
      <c r="E6" s="161"/>
      <c r="F6" s="187"/>
      <c r="G6" s="89">
        <f t="shared" ref="G6:G11" si="0">E6*F6</f>
        <v>0</v>
      </c>
    </row>
    <row r="7" spans="1:8" ht="26.4" x14ac:dyDescent="0.25">
      <c r="A7" s="192"/>
      <c r="B7" s="192" t="s">
        <v>2040</v>
      </c>
      <c r="C7" s="283" t="s">
        <v>4815</v>
      </c>
      <c r="D7" s="120" t="s">
        <v>136</v>
      </c>
      <c r="E7" s="161"/>
      <c r="F7" s="187"/>
      <c r="G7" s="89">
        <f t="shared" si="0"/>
        <v>0</v>
      </c>
      <c r="H7" s="307" t="s">
        <v>5398</v>
      </c>
    </row>
    <row r="8" spans="1:8" ht="26.4" x14ac:dyDescent="0.25">
      <c r="A8" s="192"/>
      <c r="B8" s="192" t="s">
        <v>2041</v>
      </c>
      <c r="C8" s="64" t="s">
        <v>4354</v>
      </c>
      <c r="D8" s="120" t="s">
        <v>136</v>
      </c>
      <c r="E8" s="161"/>
      <c r="F8" s="187"/>
      <c r="G8" s="89">
        <f t="shared" si="0"/>
        <v>0</v>
      </c>
    </row>
    <row r="9" spans="1:8" ht="26.4" x14ac:dyDescent="0.25">
      <c r="A9" s="192"/>
      <c r="B9" s="192" t="s">
        <v>2042</v>
      </c>
      <c r="C9" s="64" t="s">
        <v>4355</v>
      </c>
      <c r="D9" s="120" t="s">
        <v>136</v>
      </c>
      <c r="E9" s="161"/>
      <c r="F9" s="187"/>
      <c r="G9" s="89">
        <f t="shared" si="0"/>
        <v>0</v>
      </c>
    </row>
    <row r="10" spans="1:8" ht="26.4" x14ac:dyDescent="0.25">
      <c r="A10" s="192"/>
      <c r="B10" s="192" t="s">
        <v>2043</v>
      </c>
      <c r="C10" s="64" t="s">
        <v>2046</v>
      </c>
      <c r="D10" s="120" t="s">
        <v>136</v>
      </c>
      <c r="E10" s="161"/>
      <c r="F10" s="187"/>
      <c r="G10" s="89">
        <f t="shared" si="0"/>
        <v>0</v>
      </c>
    </row>
    <row r="11" spans="1:8" x14ac:dyDescent="0.25">
      <c r="A11" s="192"/>
      <c r="B11" s="192" t="s">
        <v>2044</v>
      </c>
      <c r="C11" s="64" t="s">
        <v>2047</v>
      </c>
      <c r="D11" s="120" t="s">
        <v>1152</v>
      </c>
      <c r="E11" s="161"/>
      <c r="F11" s="187"/>
      <c r="G11" s="89">
        <f t="shared" si="0"/>
        <v>0</v>
      </c>
    </row>
    <row r="12" spans="1:8" ht="39.6" x14ac:dyDescent="0.25">
      <c r="A12" s="192" t="s">
        <v>2048</v>
      </c>
      <c r="B12" s="192"/>
      <c r="C12" s="150" t="s">
        <v>4816</v>
      </c>
      <c r="D12" s="11" t="s">
        <v>33</v>
      </c>
      <c r="E12" s="161"/>
      <c r="F12" s="187"/>
      <c r="G12" s="89">
        <f>E12*F12</f>
        <v>0</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2354D-D422-4608-8C5F-D3A580CB6C06}">
  <dimension ref="A1:I104831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2054</v>
      </c>
      <c r="B1" s="40"/>
      <c r="C1" s="40"/>
      <c r="D1" s="40"/>
      <c r="E1" s="774" t="s">
        <v>4817</v>
      </c>
      <c r="F1" s="774"/>
      <c r="G1" s="774"/>
      <c r="H1" s="774"/>
    </row>
    <row r="2" spans="1:9" x14ac:dyDescent="0.25">
      <c r="A2" s="42" t="s">
        <v>0</v>
      </c>
      <c r="B2" s="42"/>
      <c r="C2" s="42"/>
      <c r="D2" s="43" t="s">
        <v>1</v>
      </c>
      <c r="E2" s="43" t="s">
        <v>2</v>
      </c>
      <c r="F2" s="43" t="s">
        <v>3</v>
      </c>
      <c r="G2" s="43" t="s">
        <v>4</v>
      </c>
      <c r="H2" s="43" t="s">
        <v>5</v>
      </c>
      <c r="I2" s="306" t="s">
        <v>5399</v>
      </c>
    </row>
    <row r="3" spans="1:9" x14ac:dyDescent="0.25">
      <c r="A3" s="44"/>
      <c r="B3" s="44"/>
      <c r="C3" s="44"/>
      <c r="D3" s="45"/>
      <c r="E3" s="6"/>
      <c r="F3" s="6"/>
      <c r="G3" s="6"/>
      <c r="H3" s="5"/>
    </row>
    <row r="4" spans="1:9" ht="39.6" x14ac:dyDescent="0.25">
      <c r="A4" s="192" t="s">
        <v>2056</v>
      </c>
      <c r="B4" s="192"/>
      <c r="C4" s="192"/>
      <c r="D4" s="150" t="s">
        <v>2049</v>
      </c>
      <c r="E4" s="120"/>
      <c r="F4" s="17"/>
      <c r="G4" s="191"/>
      <c r="H4" s="190"/>
    </row>
    <row r="5" spans="1:9" ht="26.4" x14ac:dyDescent="0.25">
      <c r="A5" s="192"/>
      <c r="B5" s="192" t="s">
        <v>4818</v>
      </c>
      <c r="C5" s="192"/>
      <c r="D5" s="283" t="s">
        <v>4826</v>
      </c>
      <c r="E5" s="120" t="s">
        <v>136</v>
      </c>
      <c r="F5" s="161"/>
      <c r="G5" s="187"/>
      <c r="H5" s="89">
        <f t="shared" ref="H5:H13" si="0">F5*G5</f>
        <v>0</v>
      </c>
      <c r="I5" s="307" t="s">
        <v>5398</v>
      </c>
    </row>
    <row r="6" spans="1:9" ht="26.4" x14ac:dyDescent="0.25">
      <c r="A6" s="192"/>
      <c r="B6" s="192" t="s">
        <v>4819</v>
      </c>
      <c r="C6" s="192"/>
      <c r="D6" s="283" t="s">
        <v>4827</v>
      </c>
      <c r="E6" s="120" t="s">
        <v>136</v>
      </c>
      <c r="F6" s="161"/>
      <c r="G6" s="187"/>
      <c r="H6" s="89">
        <f t="shared" si="0"/>
        <v>0</v>
      </c>
      <c r="I6" s="307" t="s">
        <v>5398</v>
      </c>
    </row>
    <row r="7" spans="1:9" ht="26.4" x14ac:dyDescent="0.25">
      <c r="A7" s="192"/>
      <c r="B7" s="192" t="s">
        <v>4820</v>
      </c>
      <c r="C7" s="192"/>
      <c r="D7" s="283" t="s">
        <v>4828</v>
      </c>
      <c r="E7" s="120" t="s">
        <v>136</v>
      </c>
      <c r="F7" s="161"/>
      <c r="G7" s="187"/>
      <c r="H7" s="89">
        <f t="shared" si="0"/>
        <v>0</v>
      </c>
      <c r="I7" s="307" t="s">
        <v>5398</v>
      </c>
    </row>
    <row r="8" spans="1:9" ht="26.4" x14ac:dyDescent="0.25">
      <c r="A8" s="192"/>
      <c r="B8" s="192" t="s">
        <v>4821</v>
      </c>
      <c r="C8" s="192"/>
      <c r="D8" s="283" t="s">
        <v>4829</v>
      </c>
      <c r="E8" s="120" t="s">
        <v>136</v>
      </c>
      <c r="F8" s="161"/>
      <c r="G8" s="187"/>
      <c r="H8" s="89">
        <f t="shared" si="0"/>
        <v>0</v>
      </c>
      <c r="I8" s="307" t="s">
        <v>5398</v>
      </c>
    </row>
    <row r="9" spans="1:9" ht="26.4" x14ac:dyDescent="0.25">
      <c r="A9" s="192"/>
      <c r="B9" s="192" t="s">
        <v>4822</v>
      </c>
      <c r="C9" s="192"/>
      <c r="D9" s="283" t="s">
        <v>4830</v>
      </c>
      <c r="E9" s="120" t="s">
        <v>136</v>
      </c>
      <c r="F9" s="161"/>
      <c r="G9" s="187"/>
      <c r="H9" s="89">
        <f t="shared" si="0"/>
        <v>0</v>
      </c>
      <c r="I9" s="307" t="s">
        <v>5398</v>
      </c>
    </row>
    <row r="10" spans="1:9" ht="26.4" x14ac:dyDescent="0.25">
      <c r="A10" s="192"/>
      <c r="B10" s="192" t="s">
        <v>4823</v>
      </c>
      <c r="C10" s="192"/>
      <c r="D10" s="64" t="s">
        <v>2050</v>
      </c>
      <c r="E10" s="120" t="s">
        <v>423</v>
      </c>
      <c r="F10" s="161"/>
      <c r="G10" s="187"/>
      <c r="H10" s="89">
        <f t="shared" si="0"/>
        <v>0</v>
      </c>
    </row>
    <row r="11" spans="1:9" ht="26.4" x14ac:dyDescent="0.25">
      <c r="A11" s="192"/>
      <c r="B11" s="192" t="s">
        <v>4824</v>
      </c>
      <c r="C11" s="192"/>
      <c r="D11" s="64" t="s">
        <v>2046</v>
      </c>
      <c r="E11" s="120" t="s">
        <v>136</v>
      </c>
      <c r="F11" s="161"/>
      <c r="G11" s="187"/>
      <c r="H11" s="89">
        <f t="shared" si="0"/>
        <v>0</v>
      </c>
    </row>
    <row r="12" spans="1:9" x14ac:dyDescent="0.25">
      <c r="A12" s="192"/>
      <c r="B12" s="192" t="s">
        <v>4825</v>
      </c>
      <c r="C12" s="192"/>
      <c r="D12" s="64" t="s">
        <v>2047</v>
      </c>
      <c r="E12" s="120" t="s">
        <v>1152</v>
      </c>
      <c r="F12" s="161"/>
      <c r="G12" s="187"/>
      <c r="H12" s="89">
        <f t="shared" si="0"/>
        <v>0</v>
      </c>
    </row>
    <row r="13" spans="1:9" x14ac:dyDescent="0.25">
      <c r="A13" s="192" t="s">
        <v>2057</v>
      </c>
      <c r="B13" s="192"/>
      <c r="C13" s="192"/>
      <c r="D13" s="150" t="s">
        <v>2058</v>
      </c>
      <c r="E13" s="120" t="s">
        <v>136</v>
      </c>
      <c r="F13" s="161"/>
      <c r="G13" s="187"/>
      <c r="H13" s="89">
        <f t="shared" si="0"/>
        <v>0</v>
      </c>
    </row>
    <row r="14" spans="1:9" ht="26.4" x14ac:dyDescent="0.25">
      <c r="A14" s="192" t="s">
        <v>2059</v>
      </c>
      <c r="B14" s="192"/>
      <c r="C14" s="192"/>
      <c r="D14" s="150" t="s">
        <v>2051</v>
      </c>
      <c r="E14" s="120"/>
      <c r="F14" s="17"/>
      <c r="G14" s="191"/>
      <c r="H14" s="190"/>
    </row>
    <row r="15" spans="1:9" ht="26.4" x14ac:dyDescent="0.25">
      <c r="A15" s="111"/>
      <c r="B15" s="192" t="s">
        <v>4831</v>
      </c>
      <c r="C15" s="192"/>
      <c r="D15" s="283" t="s">
        <v>4835</v>
      </c>
      <c r="E15" s="120" t="s">
        <v>429</v>
      </c>
      <c r="F15" s="161"/>
      <c r="G15" s="187"/>
      <c r="H15" s="89">
        <f>F15*G15</f>
        <v>0</v>
      </c>
      <c r="I15" s="307" t="s">
        <v>5398</v>
      </c>
    </row>
    <row r="16" spans="1:9" ht="26.4" x14ac:dyDescent="0.25">
      <c r="A16" s="192"/>
      <c r="B16" s="192" t="s">
        <v>4832</v>
      </c>
      <c r="C16" s="192"/>
      <c r="D16" s="283" t="s">
        <v>2052</v>
      </c>
      <c r="E16" s="120" t="s">
        <v>1152</v>
      </c>
      <c r="F16" s="161"/>
      <c r="G16" s="187"/>
      <c r="H16" s="89">
        <f>F16*G16</f>
        <v>0</v>
      </c>
    </row>
    <row r="17" spans="1:9" ht="52.8" x14ac:dyDescent="0.25">
      <c r="A17" s="192"/>
      <c r="B17" s="192" t="s">
        <v>4833</v>
      </c>
      <c r="C17" s="192"/>
      <c r="D17" s="283" t="s">
        <v>4836</v>
      </c>
      <c r="E17" s="120" t="s">
        <v>429</v>
      </c>
      <c r="F17" s="161"/>
      <c r="G17" s="187"/>
      <c r="H17" s="89">
        <f>F17*G17</f>
        <v>0</v>
      </c>
      <c r="I17" s="307" t="s">
        <v>5398</v>
      </c>
    </row>
    <row r="18" spans="1:9" ht="26.4" x14ac:dyDescent="0.25">
      <c r="A18" s="192"/>
      <c r="B18" s="192" t="s">
        <v>4834</v>
      </c>
      <c r="C18" s="192"/>
      <c r="D18" s="290" t="s">
        <v>4842</v>
      </c>
      <c r="E18" s="17" t="s">
        <v>124</v>
      </c>
      <c r="F18" s="161"/>
      <c r="G18" s="187"/>
      <c r="H18" s="89">
        <f>F18*G18</f>
        <v>0</v>
      </c>
    </row>
    <row r="19" spans="1:9" ht="26.4" x14ac:dyDescent="0.25">
      <c r="A19" s="192" t="s">
        <v>2060</v>
      </c>
      <c r="B19" s="192"/>
      <c r="C19" s="192"/>
      <c r="D19" s="159" t="s">
        <v>2053</v>
      </c>
      <c r="E19" s="120"/>
      <c r="F19" s="17"/>
      <c r="G19" s="191"/>
      <c r="H19" s="190"/>
    </row>
    <row r="20" spans="1:9" ht="26.4" x14ac:dyDescent="0.25">
      <c r="A20" s="192"/>
      <c r="B20" s="192" t="s">
        <v>4837</v>
      </c>
      <c r="C20" s="192"/>
      <c r="D20" s="283" t="s">
        <v>4840</v>
      </c>
      <c r="E20" s="120" t="s">
        <v>429</v>
      </c>
      <c r="F20" s="161"/>
      <c r="G20" s="187"/>
      <c r="H20" s="89">
        <f>F20*G20</f>
        <v>0</v>
      </c>
      <c r="I20" s="307" t="s">
        <v>5398</v>
      </c>
    </row>
    <row r="21" spans="1:9" ht="52.8" x14ac:dyDescent="0.25">
      <c r="A21" s="192"/>
      <c r="B21" s="192" t="s">
        <v>4838</v>
      </c>
      <c r="C21" s="192"/>
      <c r="D21" s="283" t="s">
        <v>4841</v>
      </c>
      <c r="E21" s="120" t="s">
        <v>429</v>
      </c>
      <c r="F21" s="161"/>
      <c r="G21" s="187"/>
      <c r="H21" s="89">
        <f>F21*G21</f>
        <v>0</v>
      </c>
      <c r="I21" s="307" t="s">
        <v>5398</v>
      </c>
    </row>
    <row r="22" spans="1:9" ht="26.4" x14ac:dyDescent="0.25">
      <c r="A22" s="192"/>
      <c r="B22" s="192" t="s">
        <v>4839</v>
      </c>
      <c r="C22" s="192"/>
      <c r="D22" s="160" t="s">
        <v>4842</v>
      </c>
      <c r="E22" s="120" t="s">
        <v>429</v>
      </c>
      <c r="F22" s="161"/>
      <c r="G22" s="187"/>
      <c r="H22" s="89">
        <f>F22*G22</f>
        <v>0</v>
      </c>
    </row>
    <row r="23" spans="1:9" x14ac:dyDescent="0.25">
      <c r="A23" s="192" t="s">
        <v>2061</v>
      </c>
      <c r="B23" s="192"/>
      <c r="C23" s="192"/>
      <c r="D23" s="159" t="s">
        <v>2065</v>
      </c>
      <c r="E23" s="17"/>
      <c r="F23" s="17"/>
      <c r="G23" s="191"/>
      <c r="H23" s="190"/>
    </row>
    <row r="24" spans="1:9" x14ac:dyDescent="0.25">
      <c r="A24" s="192"/>
      <c r="B24" s="192" t="s">
        <v>2062</v>
      </c>
      <c r="C24" s="192"/>
      <c r="D24" s="160" t="s">
        <v>2068</v>
      </c>
      <c r="E24" s="120" t="s">
        <v>429</v>
      </c>
      <c r="F24" s="161"/>
      <c r="G24" s="187"/>
      <c r="H24" s="89">
        <f>F24*G24</f>
        <v>0</v>
      </c>
    </row>
    <row r="25" spans="1:9" x14ac:dyDescent="0.25">
      <c r="A25" s="192"/>
      <c r="B25" s="192" t="s">
        <v>2063</v>
      </c>
      <c r="C25" s="192"/>
      <c r="D25" s="160" t="s">
        <v>2069</v>
      </c>
      <c r="E25" s="120" t="s">
        <v>429</v>
      </c>
      <c r="F25" s="161"/>
      <c r="G25" s="187"/>
      <c r="H25" s="89">
        <f>F25*G25</f>
        <v>0</v>
      </c>
    </row>
    <row r="26" spans="1:9" x14ac:dyDescent="0.25">
      <c r="A26" s="192" t="s">
        <v>2064</v>
      </c>
      <c r="B26" s="192"/>
      <c r="C26" s="192"/>
      <c r="D26" s="150" t="s">
        <v>1993</v>
      </c>
      <c r="E26" s="17"/>
      <c r="F26" s="17"/>
      <c r="G26" s="191"/>
      <c r="H26" s="190"/>
    </row>
    <row r="27" spans="1:9" ht="15.6" x14ac:dyDescent="0.25">
      <c r="A27" s="192"/>
      <c r="B27" s="192" t="s">
        <v>2066</v>
      </c>
      <c r="C27" s="192"/>
      <c r="D27" s="64" t="s">
        <v>4843</v>
      </c>
      <c r="E27" s="17" t="s">
        <v>2269</v>
      </c>
      <c r="F27" s="161"/>
      <c r="G27" s="187"/>
      <c r="H27" s="89">
        <f>F27*G27</f>
        <v>0</v>
      </c>
    </row>
    <row r="28" spans="1:9" x14ac:dyDescent="0.25">
      <c r="A28" s="192"/>
      <c r="B28" s="192" t="s">
        <v>2067</v>
      </c>
      <c r="C28" s="192"/>
      <c r="D28" s="64" t="s">
        <v>2071</v>
      </c>
      <c r="E28" s="17"/>
      <c r="F28" s="17"/>
      <c r="G28" s="191"/>
      <c r="H28" s="190"/>
    </row>
    <row r="29" spans="1:9" ht="15.6" x14ac:dyDescent="0.25">
      <c r="A29" s="192"/>
      <c r="B29" s="192"/>
      <c r="C29" s="192" t="s">
        <v>37</v>
      </c>
      <c r="D29" s="160" t="s">
        <v>1995</v>
      </c>
      <c r="E29" s="17" t="s">
        <v>2269</v>
      </c>
      <c r="F29" s="161"/>
      <c r="G29" s="187"/>
      <c r="H29" s="89">
        <f>F29*G29</f>
        <v>0</v>
      </c>
    </row>
    <row r="30" spans="1:9" ht="26.4" x14ac:dyDescent="0.25">
      <c r="A30" s="192" t="s">
        <v>2070</v>
      </c>
      <c r="B30" s="192"/>
      <c r="C30" s="192"/>
      <c r="D30" s="150" t="s">
        <v>2000</v>
      </c>
      <c r="E30" s="27" t="s">
        <v>1152</v>
      </c>
      <c r="F30" s="161"/>
      <c r="G30" s="187"/>
      <c r="H30" s="89">
        <f>F30*G30</f>
        <v>0</v>
      </c>
    </row>
    <row r="31" spans="1:9" x14ac:dyDescent="0.25">
      <c r="A31" s="192" t="s">
        <v>2072</v>
      </c>
      <c r="B31" s="192"/>
      <c r="C31" s="192"/>
      <c r="D31" s="176" t="s">
        <v>2014</v>
      </c>
      <c r="E31" s="17"/>
      <c r="F31" s="17"/>
      <c r="G31" s="191"/>
      <c r="H31" s="190"/>
    </row>
    <row r="32" spans="1:9" x14ac:dyDescent="0.25">
      <c r="A32" s="192"/>
      <c r="B32" s="192" t="s">
        <v>4844</v>
      </c>
      <c r="C32" s="192"/>
      <c r="D32" s="64" t="s">
        <v>2017</v>
      </c>
      <c r="E32" s="17" t="s">
        <v>133</v>
      </c>
      <c r="F32" s="161"/>
      <c r="G32" s="187"/>
      <c r="H32" s="89">
        <f>F32*G32</f>
        <v>0</v>
      </c>
    </row>
    <row r="33" spans="1:9" x14ac:dyDescent="0.25">
      <c r="A33" s="110"/>
      <c r="B33" s="192" t="s">
        <v>4845</v>
      </c>
      <c r="C33" s="192"/>
      <c r="D33" s="64" t="s">
        <v>2018</v>
      </c>
      <c r="E33" s="17" t="s">
        <v>133</v>
      </c>
      <c r="F33" s="161"/>
      <c r="G33" s="187"/>
      <c r="H33" s="89">
        <f>F33*G33</f>
        <v>0</v>
      </c>
    </row>
    <row r="34" spans="1:9" x14ac:dyDescent="0.25">
      <c r="A34" s="192"/>
      <c r="B34" s="192" t="s">
        <v>4846</v>
      </c>
      <c r="C34" s="192"/>
      <c r="D34" s="64" t="s">
        <v>2020</v>
      </c>
      <c r="E34" s="120" t="s">
        <v>423</v>
      </c>
      <c r="F34" s="161"/>
      <c r="G34" s="187"/>
      <c r="H34" s="89">
        <f>F34*G34</f>
        <v>0</v>
      </c>
    </row>
    <row r="35" spans="1:9" x14ac:dyDescent="0.25">
      <c r="A35" s="192"/>
      <c r="B35" s="192"/>
      <c r="C35" s="192"/>
      <c r="D35" s="201" t="s">
        <v>23</v>
      </c>
      <c r="E35" s="27"/>
      <c r="F35" s="161"/>
      <c r="G35" s="161"/>
      <c r="H35" s="189"/>
    </row>
    <row r="36" spans="1:9" x14ac:dyDescent="0.25">
      <c r="A36" s="192"/>
      <c r="B36" s="192"/>
      <c r="C36" s="192"/>
      <c r="D36" s="201"/>
      <c r="E36" s="51"/>
      <c r="F36" s="161"/>
      <c r="G36" s="161"/>
      <c r="H36" s="186"/>
      <c r="I36" s="323" t="s">
        <v>5421</v>
      </c>
    </row>
    <row r="37" spans="1:9" x14ac:dyDescent="0.25">
      <c r="A37" s="64"/>
      <c r="B37" s="64"/>
      <c r="C37" s="64"/>
      <c r="D37" s="60"/>
      <c r="E37" s="17"/>
      <c r="F37" s="161"/>
      <c r="G37" s="161"/>
      <c r="H37" s="189"/>
    </row>
    <row r="38" spans="1:9" x14ac:dyDescent="0.25">
      <c r="A38" s="168" t="s">
        <v>34</v>
      </c>
      <c r="B38" s="168"/>
      <c r="C38" s="168"/>
      <c r="D38" s="168"/>
      <c r="E38" s="179"/>
      <c r="F38" s="184"/>
      <c r="G38" s="184"/>
      <c r="H38" s="174">
        <f>SUM(H23:H37)</f>
        <v>0</v>
      </c>
    </row>
    <row r="45" spans="1:9" x14ac:dyDescent="0.25">
      <c r="A45" s="310"/>
      <c r="B45" s="310"/>
      <c r="C45" s="310"/>
      <c r="D45" s="226"/>
      <c r="E45" s="311"/>
      <c r="F45" s="238"/>
      <c r="G45" s="312"/>
      <c r="H45" s="313"/>
    </row>
    <row r="46" spans="1:9" x14ac:dyDescent="0.25">
      <c r="A46" s="310"/>
      <c r="B46" s="310"/>
      <c r="C46" s="310"/>
      <c r="D46" s="226"/>
      <c r="E46" s="311"/>
      <c r="F46" s="314"/>
      <c r="G46" s="315"/>
      <c r="H46" s="313"/>
    </row>
    <row r="47" spans="1:9" x14ac:dyDescent="0.25">
      <c r="A47" s="310"/>
      <c r="B47" s="310"/>
      <c r="C47" s="310"/>
      <c r="D47" s="226"/>
      <c r="E47" s="316"/>
      <c r="F47" s="238"/>
      <c r="G47" s="312"/>
      <c r="H47" s="313"/>
    </row>
    <row r="48" spans="1:9" x14ac:dyDescent="0.25">
      <c r="A48" s="310"/>
      <c r="B48" s="310"/>
      <c r="C48" s="310"/>
      <c r="D48" s="226"/>
      <c r="E48" s="311"/>
      <c r="F48" s="238"/>
      <c r="G48" s="312"/>
      <c r="H48" s="313"/>
    </row>
    <row r="49" spans="1:8" x14ac:dyDescent="0.25">
      <c r="A49" s="317"/>
      <c r="B49" s="310"/>
      <c r="C49" s="310"/>
      <c r="D49" s="226"/>
      <c r="E49" s="314"/>
      <c r="F49" s="314"/>
      <c r="G49" s="315"/>
      <c r="H49" s="318"/>
    </row>
    <row r="50" spans="1:8" x14ac:dyDescent="0.25">
      <c r="A50" s="310"/>
      <c r="B50" s="310"/>
      <c r="C50" s="310"/>
      <c r="D50" s="319"/>
      <c r="E50" s="316"/>
      <c r="F50" s="238"/>
      <c r="G50" s="312"/>
      <c r="H50" s="313"/>
    </row>
    <row r="51" spans="1:8" x14ac:dyDescent="0.25">
      <c r="A51" s="310"/>
      <c r="B51" s="310"/>
      <c r="C51" s="310"/>
      <c r="D51" s="264"/>
      <c r="E51" s="316"/>
      <c r="F51" s="238"/>
      <c r="G51" s="312"/>
      <c r="H51" s="313"/>
    </row>
    <row r="52" spans="1:8" x14ac:dyDescent="0.25">
      <c r="A52" s="317"/>
      <c r="B52" s="310"/>
      <c r="C52" s="310"/>
      <c r="D52" s="85"/>
      <c r="E52" s="314"/>
      <c r="F52" s="314"/>
      <c r="G52" s="315"/>
      <c r="H52" s="318"/>
    </row>
    <row r="53" spans="1:8" x14ac:dyDescent="0.25">
      <c r="A53" s="310"/>
      <c r="B53" s="310"/>
      <c r="C53" s="310"/>
      <c r="D53" s="86"/>
      <c r="E53" s="316"/>
      <c r="F53" s="238"/>
      <c r="G53" s="312"/>
      <c r="H53" s="313"/>
    </row>
    <row r="54" spans="1:8" x14ac:dyDescent="0.25">
      <c r="A54" s="310"/>
      <c r="B54" s="310"/>
      <c r="C54" s="310"/>
      <c r="D54" s="86"/>
      <c r="E54" s="316"/>
      <c r="F54" s="238"/>
      <c r="G54" s="312"/>
      <c r="H54" s="313"/>
    </row>
    <row r="55" spans="1:8" x14ac:dyDescent="0.25">
      <c r="A55" s="317"/>
      <c r="B55" s="310"/>
      <c r="C55" s="310"/>
      <c r="D55" s="226"/>
      <c r="E55" s="314"/>
      <c r="F55" s="314"/>
      <c r="G55" s="315"/>
      <c r="H55" s="318"/>
    </row>
    <row r="56" spans="1:8" x14ac:dyDescent="0.25">
      <c r="A56" s="310"/>
      <c r="B56" s="310"/>
      <c r="C56" s="310"/>
      <c r="D56" s="320"/>
      <c r="E56" s="314"/>
      <c r="F56" s="238"/>
      <c r="G56" s="312"/>
      <c r="H56" s="313"/>
    </row>
    <row r="57" spans="1:8" x14ac:dyDescent="0.25">
      <c r="A57" s="310"/>
      <c r="B57" s="310"/>
      <c r="C57" s="310"/>
      <c r="D57" s="320"/>
      <c r="E57" s="314"/>
      <c r="F57" s="314"/>
      <c r="G57" s="315"/>
      <c r="H57" s="318"/>
    </row>
    <row r="58" spans="1:8" x14ac:dyDescent="0.25">
      <c r="A58" s="310"/>
      <c r="B58" s="310"/>
      <c r="C58" s="310"/>
      <c r="D58" s="86"/>
      <c r="E58" s="314"/>
      <c r="F58" s="314"/>
      <c r="G58" s="315"/>
      <c r="H58" s="318"/>
    </row>
    <row r="59" spans="1:8" x14ac:dyDescent="0.25">
      <c r="A59" s="310"/>
      <c r="B59" s="310"/>
      <c r="C59" s="310"/>
      <c r="D59" s="321"/>
      <c r="E59" s="314"/>
      <c r="F59" s="238"/>
      <c r="G59" s="312"/>
      <c r="H59" s="313"/>
    </row>
    <row r="60" spans="1:8" x14ac:dyDescent="0.25">
      <c r="A60" s="317"/>
      <c r="B60" s="310"/>
      <c r="C60" s="310"/>
      <c r="D60" s="226"/>
      <c r="E60" s="311"/>
      <c r="F60" s="238"/>
      <c r="G60" s="312"/>
      <c r="H60" s="313"/>
    </row>
    <row r="61" spans="1:8" x14ac:dyDescent="0.25">
      <c r="A61" s="317"/>
      <c r="B61" s="310"/>
      <c r="C61" s="310"/>
      <c r="D61" s="322"/>
      <c r="E61" s="314"/>
      <c r="F61" s="314"/>
      <c r="G61" s="315"/>
      <c r="H61" s="318"/>
    </row>
    <row r="62" spans="1:8" x14ac:dyDescent="0.25">
      <c r="A62" s="310"/>
      <c r="B62" s="310"/>
      <c r="C62" s="310"/>
      <c r="D62" s="320"/>
      <c r="E62" s="314"/>
      <c r="F62" s="238"/>
      <c r="G62" s="312"/>
      <c r="H62" s="313"/>
    </row>
    <row r="63" spans="1:8" x14ac:dyDescent="0.25">
      <c r="A63" s="264"/>
      <c r="B63" s="310"/>
      <c r="C63" s="310"/>
      <c r="D63" s="320"/>
      <c r="E63" s="314"/>
      <c r="F63" s="238"/>
      <c r="G63" s="312"/>
      <c r="H63" s="313"/>
    </row>
    <row r="64" spans="1:8" x14ac:dyDescent="0.25">
      <c r="A64" s="310"/>
      <c r="B64" s="310"/>
      <c r="C64" s="310"/>
      <c r="D64" s="320"/>
      <c r="E64" s="316"/>
      <c r="F64" s="238"/>
      <c r="G64" s="312"/>
      <c r="H64" s="313"/>
    </row>
    <row r="1048314" spans="5:5" x14ac:dyDescent="0.25">
      <c r="E104831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9181-708F-474A-8640-05DCC9B38AAA}">
  <dimension ref="A1:Q104832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17" ht="48" customHeight="1" x14ac:dyDescent="0.25">
      <c r="A1" s="39" t="s">
        <v>2073</v>
      </c>
      <c r="B1" s="40"/>
      <c r="C1" s="40"/>
      <c r="D1" s="774" t="s">
        <v>2074</v>
      </c>
      <c r="E1" s="774"/>
      <c r="F1" s="774"/>
      <c r="G1" s="774"/>
    </row>
    <row r="2" spans="1:17" x14ac:dyDescent="0.25">
      <c r="A2" s="42" t="s">
        <v>0</v>
      </c>
      <c r="B2" s="42"/>
      <c r="C2" s="43" t="s">
        <v>1</v>
      </c>
      <c r="D2" s="43" t="s">
        <v>2</v>
      </c>
      <c r="E2" s="43" t="s">
        <v>3</v>
      </c>
      <c r="F2" s="43" t="s">
        <v>4</v>
      </c>
      <c r="G2" s="43" t="s">
        <v>5</v>
      </c>
      <c r="H2" s="306" t="s">
        <v>5399</v>
      </c>
    </row>
    <row r="3" spans="1:17" x14ac:dyDescent="0.25">
      <c r="A3" s="44"/>
      <c r="B3" s="44"/>
      <c r="C3" s="45"/>
      <c r="D3" s="6"/>
      <c r="E3" s="6"/>
      <c r="F3" s="6"/>
      <c r="G3" s="5"/>
    </row>
    <row r="4" spans="1:17" x14ac:dyDescent="0.25">
      <c r="A4" s="192"/>
      <c r="B4" s="192"/>
      <c r="C4" s="64"/>
      <c r="D4" s="17"/>
      <c r="E4" s="17"/>
      <c r="F4" s="17"/>
      <c r="G4" s="15"/>
    </row>
    <row r="5" spans="1:17" x14ac:dyDescent="0.25">
      <c r="A5" s="192" t="s">
        <v>2075</v>
      </c>
      <c r="B5" s="192"/>
      <c r="C5" s="150" t="s">
        <v>2076</v>
      </c>
      <c r="D5" s="120"/>
      <c r="E5" s="17"/>
      <c r="F5" s="17"/>
      <c r="G5" s="189"/>
    </row>
    <row r="6" spans="1:17" ht="15.6" x14ac:dyDescent="0.25">
      <c r="A6" s="192"/>
      <c r="B6" s="192" t="s">
        <v>2077</v>
      </c>
      <c r="C6" s="64" t="s">
        <v>2080</v>
      </c>
      <c r="D6" s="17" t="s">
        <v>124</v>
      </c>
      <c r="E6" s="161"/>
      <c r="F6" s="187"/>
      <c r="G6" s="89">
        <f>E6*F6</f>
        <v>0</v>
      </c>
    </row>
    <row r="7" spans="1:17" ht="15.6" x14ac:dyDescent="0.25">
      <c r="A7" s="192"/>
      <c r="B7" s="192" t="s">
        <v>2078</v>
      </c>
      <c r="C7" s="64" t="s">
        <v>75</v>
      </c>
      <c r="D7" s="17" t="s">
        <v>124</v>
      </c>
      <c r="E7" s="161"/>
      <c r="F7" s="187"/>
      <c r="G7" s="89">
        <f>E7*F7</f>
        <v>0</v>
      </c>
    </row>
    <row r="8" spans="1:17" ht="15.6" x14ac:dyDescent="0.25">
      <c r="A8" s="192"/>
      <c r="B8" s="192" t="s">
        <v>2079</v>
      </c>
      <c r="C8" s="64" t="s">
        <v>2081</v>
      </c>
      <c r="D8" s="17" t="s">
        <v>124</v>
      </c>
      <c r="E8" s="161"/>
      <c r="F8" s="187"/>
      <c r="G8" s="89">
        <f>E8*F8</f>
        <v>0</v>
      </c>
    </row>
    <row r="9" spans="1:17" ht="26.4" x14ac:dyDescent="0.25">
      <c r="A9" s="192" t="s">
        <v>2082</v>
      </c>
      <c r="B9" s="192"/>
      <c r="C9" s="150" t="s">
        <v>2083</v>
      </c>
      <c r="D9" s="17" t="s">
        <v>124</v>
      </c>
      <c r="E9" s="161"/>
      <c r="F9" s="187"/>
      <c r="G9" s="89">
        <f>E9*F9</f>
        <v>0</v>
      </c>
    </row>
    <row r="10" spans="1:17" ht="26.4" x14ac:dyDescent="0.25">
      <c r="A10" s="192" t="s">
        <v>2084</v>
      </c>
      <c r="B10" s="192"/>
      <c r="C10" s="150" t="s">
        <v>2085</v>
      </c>
      <c r="D10" s="17" t="s">
        <v>124</v>
      </c>
      <c r="E10" s="161"/>
      <c r="F10" s="187"/>
      <c r="G10" s="89">
        <f>E10*F10</f>
        <v>0</v>
      </c>
    </row>
    <row r="11" spans="1:17" x14ac:dyDescent="0.25">
      <c r="A11" s="192" t="s">
        <v>2086</v>
      </c>
      <c r="B11" s="192"/>
      <c r="C11" s="150" t="s">
        <v>2087</v>
      </c>
      <c r="D11" s="120"/>
      <c r="E11" s="17"/>
      <c r="F11" s="191"/>
      <c r="G11" s="190"/>
    </row>
    <row r="12" spans="1:17" x14ac:dyDescent="0.25">
      <c r="A12" s="192"/>
      <c r="B12" s="192" t="s">
        <v>2088</v>
      </c>
      <c r="C12" s="283" t="s">
        <v>4847</v>
      </c>
      <c r="D12" s="120" t="s">
        <v>429</v>
      </c>
      <c r="E12" s="161"/>
      <c r="F12" s="187"/>
      <c r="G12" s="89">
        <f>E12*F12</f>
        <v>0</v>
      </c>
      <c r="H12" s="307" t="s">
        <v>5398</v>
      </c>
    </row>
    <row r="13" spans="1:17" x14ac:dyDescent="0.25">
      <c r="A13" s="192"/>
      <c r="B13" s="192" t="s">
        <v>2089</v>
      </c>
      <c r="C13" s="283" t="s">
        <v>4848</v>
      </c>
      <c r="D13" s="120" t="s">
        <v>429</v>
      </c>
      <c r="E13" s="161"/>
      <c r="F13" s="187"/>
      <c r="G13" s="89">
        <f>E13*F13</f>
        <v>0</v>
      </c>
      <c r="H13" s="307" t="s">
        <v>5398</v>
      </c>
      <c r="Q13"/>
    </row>
    <row r="14" spans="1:17" ht="26.4" x14ac:dyDescent="0.25">
      <c r="A14" s="192" t="s">
        <v>2090</v>
      </c>
      <c r="B14" s="192"/>
      <c r="C14" s="150" t="s">
        <v>2091</v>
      </c>
      <c r="D14" s="17" t="s">
        <v>2269</v>
      </c>
      <c r="E14" s="161"/>
      <c r="F14" s="187"/>
      <c r="G14" s="89">
        <f>E14*F14</f>
        <v>0</v>
      </c>
    </row>
    <row r="15" spans="1:17" ht="26.4" x14ac:dyDescent="0.25">
      <c r="A15" s="192" t="s">
        <v>2092</v>
      </c>
      <c r="B15" s="192"/>
      <c r="C15" s="150" t="s">
        <v>2093</v>
      </c>
      <c r="D15" s="17" t="s">
        <v>124</v>
      </c>
      <c r="E15" s="161"/>
      <c r="F15" s="187"/>
      <c r="G15" s="89">
        <f>E15*F15</f>
        <v>0</v>
      </c>
    </row>
    <row r="16" spans="1:17" ht="26.4" x14ac:dyDescent="0.25">
      <c r="A16" s="192" t="s">
        <v>2094</v>
      </c>
      <c r="B16" s="192"/>
      <c r="C16" s="150" t="s">
        <v>2095</v>
      </c>
      <c r="D16" s="120" t="s">
        <v>429</v>
      </c>
      <c r="E16" s="161"/>
      <c r="F16" s="187"/>
      <c r="G16" s="89">
        <f>E16*F16</f>
        <v>0</v>
      </c>
    </row>
    <row r="17" spans="1:8" ht="26.4" x14ac:dyDescent="0.25">
      <c r="A17" s="192" t="s">
        <v>2096</v>
      </c>
      <c r="B17" s="192"/>
      <c r="C17" s="150" t="s">
        <v>2097</v>
      </c>
      <c r="D17" s="202"/>
      <c r="E17" s="17"/>
      <c r="F17" s="191"/>
      <c r="G17" s="190"/>
    </row>
    <row r="18" spans="1:8" x14ac:dyDescent="0.25">
      <c r="A18" s="192"/>
      <c r="B18" s="192" t="s">
        <v>2099</v>
      </c>
      <c r="C18" s="283" t="s">
        <v>4849</v>
      </c>
      <c r="D18" s="120" t="s">
        <v>136</v>
      </c>
      <c r="E18" s="161"/>
      <c r="F18" s="187"/>
      <c r="G18" s="89">
        <f>E18*F18</f>
        <v>0</v>
      </c>
      <c r="H18" s="307" t="s">
        <v>5398</v>
      </c>
    </row>
    <row r="19" spans="1:8" ht="26.4" x14ac:dyDescent="0.25">
      <c r="A19" s="192" t="s">
        <v>2098</v>
      </c>
      <c r="B19" s="192"/>
      <c r="C19" s="150" t="s">
        <v>2100</v>
      </c>
      <c r="D19" s="120"/>
      <c r="E19" s="17"/>
      <c r="F19" s="191"/>
      <c r="G19" s="190"/>
    </row>
    <row r="20" spans="1:8" ht="15.6" x14ac:dyDescent="0.25">
      <c r="A20" s="192"/>
      <c r="B20" s="192" t="s">
        <v>2101</v>
      </c>
      <c r="C20" s="64" t="s">
        <v>2103</v>
      </c>
      <c r="D20" s="17" t="s">
        <v>124</v>
      </c>
      <c r="E20" s="161"/>
      <c r="F20" s="187"/>
      <c r="G20" s="89">
        <f>E20*F20</f>
        <v>0</v>
      </c>
    </row>
    <row r="21" spans="1:8" ht="15.6" x14ac:dyDescent="0.25">
      <c r="A21" s="192"/>
      <c r="B21" s="192" t="s">
        <v>2102</v>
      </c>
      <c r="C21" s="64" t="s">
        <v>1461</v>
      </c>
      <c r="D21" s="17" t="s">
        <v>124</v>
      </c>
      <c r="E21" s="161"/>
      <c r="F21" s="187"/>
      <c r="G21" s="89">
        <f>E21*F21</f>
        <v>0</v>
      </c>
    </row>
    <row r="22" spans="1:8" ht="15.6" x14ac:dyDescent="0.25">
      <c r="A22" s="192"/>
      <c r="B22" s="192" t="s">
        <v>1191</v>
      </c>
      <c r="C22" s="64" t="s">
        <v>1470</v>
      </c>
      <c r="D22" s="17" t="s">
        <v>124</v>
      </c>
      <c r="E22" s="161"/>
      <c r="F22" s="187"/>
      <c r="G22" s="89">
        <f>E22*F22</f>
        <v>0</v>
      </c>
    </row>
    <row r="23" spans="1:8" ht="26.4" x14ac:dyDescent="0.25">
      <c r="A23" s="192" t="s">
        <v>2104</v>
      </c>
      <c r="B23" s="192"/>
      <c r="C23" s="150" t="s">
        <v>2105</v>
      </c>
      <c r="D23" s="120"/>
      <c r="E23" s="17"/>
      <c r="F23" s="191"/>
      <c r="G23" s="190"/>
    </row>
    <row r="24" spans="1:8" ht="15.6" x14ac:dyDescent="0.25">
      <c r="A24" s="192"/>
      <c r="B24" s="192" t="s">
        <v>2106</v>
      </c>
      <c r="C24" s="64" t="s">
        <v>2112</v>
      </c>
      <c r="D24" s="17" t="s">
        <v>2269</v>
      </c>
      <c r="E24" s="161"/>
      <c r="F24" s="187"/>
      <c r="G24" s="89">
        <f t="shared" ref="G24:G29" si="0">E24*F24</f>
        <v>0</v>
      </c>
    </row>
    <row r="25" spans="1:8" ht="26.4" x14ac:dyDescent="0.25">
      <c r="A25" s="192"/>
      <c r="B25" s="192" t="s">
        <v>2107</v>
      </c>
      <c r="C25" s="283" t="s">
        <v>4850</v>
      </c>
      <c r="D25" s="17" t="s">
        <v>2269</v>
      </c>
      <c r="E25" s="161"/>
      <c r="F25" s="187"/>
      <c r="G25" s="89">
        <f t="shared" si="0"/>
        <v>0</v>
      </c>
      <c r="H25" s="307" t="s">
        <v>5398</v>
      </c>
    </row>
    <row r="26" spans="1:8" ht="26.4" x14ac:dyDescent="0.25">
      <c r="A26" s="192"/>
      <c r="B26" s="192" t="s">
        <v>2108</v>
      </c>
      <c r="C26" s="283" t="s">
        <v>4851</v>
      </c>
      <c r="D26" s="17" t="s">
        <v>2269</v>
      </c>
      <c r="E26" s="161"/>
      <c r="F26" s="187"/>
      <c r="G26" s="89">
        <f t="shared" si="0"/>
        <v>0</v>
      </c>
      <c r="H26" s="307" t="s">
        <v>5398</v>
      </c>
    </row>
    <row r="27" spans="1:8" ht="39.6" x14ac:dyDescent="0.25">
      <c r="A27" s="192"/>
      <c r="B27" s="192" t="s">
        <v>2109</v>
      </c>
      <c r="C27" s="283" t="s">
        <v>4852</v>
      </c>
      <c r="D27" s="17" t="s">
        <v>2269</v>
      </c>
      <c r="E27" s="161"/>
      <c r="F27" s="187"/>
      <c r="G27" s="89">
        <f t="shared" si="0"/>
        <v>0</v>
      </c>
      <c r="H27" s="307" t="s">
        <v>5398</v>
      </c>
    </row>
    <row r="28" spans="1:8" ht="26.4" x14ac:dyDescent="0.25">
      <c r="A28" s="192"/>
      <c r="B28" s="192" t="s">
        <v>2110</v>
      </c>
      <c r="C28" s="283" t="s">
        <v>4853</v>
      </c>
      <c r="D28" s="120" t="s">
        <v>133</v>
      </c>
      <c r="E28" s="161"/>
      <c r="F28" s="187"/>
      <c r="G28" s="89">
        <f t="shared" si="0"/>
        <v>0</v>
      </c>
      <c r="H28" s="307" t="s">
        <v>5398</v>
      </c>
    </row>
    <row r="29" spans="1:8" ht="26.4" x14ac:dyDescent="0.25">
      <c r="A29" s="192"/>
      <c r="B29" s="192" t="s">
        <v>2111</v>
      </c>
      <c r="C29" s="283" t="s">
        <v>2113</v>
      </c>
      <c r="D29" s="17" t="s">
        <v>124</v>
      </c>
      <c r="E29" s="161"/>
      <c r="F29" s="187"/>
      <c r="G29" s="89">
        <f t="shared" si="0"/>
        <v>0</v>
      </c>
    </row>
    <row r="30" spans="1:8" ht="26.4" x14ac:dyDescent="0.25">
      <c r="A30" s="192" t="s">
        <v>2114</v>
      </c>
      <c r="B30" s="192"/>
      <c r="C30" s="284" t="s">
        <v>5402</v>
      </c>
      <c r="D30" s="120"/>
      <c r="E30" s="17"/>
      <c r="F30" s="191"/>
      <c r="G30" s="190"/>
    </row>
    <row r="31" spans="1:8" ht="26.4" x14ac:dyDescent="0.25">
      <c r="A31" s="192"/>
      <c r="B31" s="192" t="s">
        <v>2115</v>
      </c>
      <c r="C31" s="283" t="s">
        <v>4854</v>
      </c>
      <c r="D31" s="17" t="s">
        <v>2269</v>
      </c>
      <c r="E31" s="161"/>
      <c r="F31" s="187"/>
      <c r="G31" s="89">
        <f>E31*F31</f>
        <v>0</v>
      </c>
      <c r="H31" s="307" t="s">
        <v>5398</v>
      </c>
    </row>
    <row r="32" spans="1:8" ht="26.4" x14ac:dyDescent="0.25">
      <c r="A32" s="192"/>
      <c r="B32" s="192" t="s">
        <v>2116</v>
      </c>
      <c r="C32" s="283" t="s">
        <v>4855</v>
      </c>
      <c r="D32" s="17" t="s">
        <v>2269</v>
      </c>
      <c r="E32" s="161"/>
      <c r="F32" s="187"/>
      <c r="G32" s="89">
        <f>E32*F32</f>
        <v>0</v>
      </c>
      <c r="H32" s="307" t="s">
        <v>5398</v>
      </c>
    </row>
    <row r="33" spans="1:8" x14ac:dyDescent="0.25">
      <c r="A33" s="192" t="s">
        <v>2117</v>
      </c>
      <c r="B33" s="192"/>
      <c r="C33" s="159" t="s">
        <v>2065</v>
      </c>
      <c r="D33" s="120"/>
      <c r="E33" s="17"/>
      <c r="F33" s="191"/>
      <c r="G33" s="190"/>
    </row>
    <row r="34" spans="1:8" x14ac:dyDescent="0.25">
      <c r="A34" s="192"/>
      <c r="B34" s="192" t="s">
        <v>2118</v>
      </c>
      <c r="C34" s="160" t="s">
        <v>2068</v>
      </c>
      <c r="D34" s="120" t="s">
        <v>429</v>
      </c>
      <c r="E34" s="161"/>
      <c r="F34" s="187"/>
      <c r="G34" s="89">
        <f>E34*F34</f>
        <v>0</v>
      </c>
    </row>
    <row r="35" spans="1:8" x14ac:dyDescent="0.25">
      <c r="A35" s="192"/>
      <c r="B35" s="192" t="s">
        <v>2119</v>
      </c>
      <c r="C35" s="160" t="s">
        <v>2069</v>
      </c>
      <c r="D35" s="120" t="s">
        <v>429</v>
      </c>
      <c r="E35" s="161"/>
      <c r="F35" s="187"/>
      <c r="G35" s="89">
        <f>E35*F35</f>
        <v>0</v>
      </c>
    </row>
    <row r="36" spans="1:8" x14ac:dyDescent="0.25">
      <c r="A36" s="192" t="s">
        <v>2120</v>
      </c>
      <c r="B36" s="192"/>
      <c r="C36" s="150" t="s">
        <v>1993</v>
      </c>
      <c r="D36" s="120"/>
      <c r="E36" s="17"/>
      <c r="F36" s="191"/>
      <c r="G36" s="190"/>
    </row>
    <row r="37" spans="1:8" ht="26.4" x14ac:dyDescent="0.25">
      <c r="A37" s="192"/>
      <c r="B37" s="192" t="s">
        <v>2121</v>
      </c>
      <c r="C37" s="283" t="s">
        <v>4856</v>
      </c>
      <c r="D37" s="17" t="s">
        <v>2269</v>
      </c>
      <c r="E37" s="161"/>
      <c r="F37" s="187"/>
      <c r="G37" s="89">
        <f>E37*F37</f>
        <v>0</v>
      </c>
      <c r="H37" s="307" t="s">
        <v>5398</v>
      </c>
    </row>
    <row r="38" spans="1:8" ht="15.6" x14ac:dyDescent="0.25">
      <c r="A38" s="192"/>
      <c r="B38" s="192" t="s">
        <v>2122</v>
      </c>
      <c r="C38" s="64" t="s">
        <v>2071</v>
      </c>
      <c r="D38" s="17" t="s">
        <v>2269</v>
      </c>
      <c r="E38" s="161"/>
      <c r="F38" s="187"/>
      <c r="G38" s="89">
        <f>E38*F38</f>
        <v>0</v>
      </c>
    </row>
    <row r="39" spans="1:8" ht="26.4" x14ac:dyDescent="0.25">
      <c r="A39" s="192" t="s">
        <v>2123</v>
      </c>
      <c r="B39" s="192"/>
      <c r="C39" s="150" t="s">
        <v>2000</v>
      </c>
      <c r="D39" s="120" t="s">
        <v>1152</v>
      </c>
      <c r="E39" s="161"/>
      <c r="F39" s="187"/>
      <c r="G39" s="89">
        <f>E39*F39</f>
        <v>0</v>
      </c>
    </row>
    <row r="40" spans="1:8" x14ac:dyDescent="0.25">
      <c r="A40" s="192" t="s">
        <v>2124</v>
      </c>
      <c r="B40" s="192"/>
      <c r="C40" s="150" t="s">
        <v>2014</v>
      </c>
      <c r="D40" s="120"/>
      <c r="E40" s="17"/>
      <c r="F40" s="191"/>
      <c r="G40" s="190"/>
    </row>
    <row r="41" spans="1:8" x14ac:dyDescent="0.25">
      <c r="A41" s="192"/>
      <c r="B41" s="192" t="s">
        <v>2125</v>
      </c>
      <c r="C41" s="64" t="s">
        <v>2017</v>
      </c>
      <c r="D41" s="120" t="s">
        <v>133</v>
      </c>
      <c r="E41" s="161"/>
      <c r="F41" s="187"/>
      <c r="G41" s="89">
        <f>E41*F41</f>
        <v>0</v>
      </c>
    </row>
    <row r="42" spans="1:8" x14ac:dyDescent="0.25">
      <c r="A42" s="192"/>
      <c r="B42" s="192" t="s">
        <v>2126</v>
      </c>
      <c r="C42" s="64" t="s">
        <v>2018</v>
      </c>
      <c r="D42" s="120" t="s">
        <v>133</v>
      </c>
      <c r="E42" s="161"/>
      <c r="F42" s="187"/>
      <c r="G42" s="89">
        <f>E42*F42</f>
        <v>0</v>
      </c>
    </row>
    <row r="43" spans="1:8" x14ac:dyDescent="0.25">
      <c r="A43" s="192"/>
      <c r="B43" s="192" t="s">
        <v>2127</v>
      </c>
      <c r="C43" s="64" t="s">
        <v>2020</v>
      </c>
      <c r="D43" s="120" t="s">
        <v>423</v>
      </c>
      <c r="E43" s="161"/>
      <c r="F43" s="187"/>
      <c r="G43" s="89">
        <f>E43*F43</f>
        <v>0</v>
      </c>
    </row>
    <row r="44" spans="1:8" ht="26.4" x14ac:dyDescent="0.25">
      <c r="A44" s="192" t="s">
        <v>2128</v>
      </c>
      <c r="B44" s="192"/>
      <c r="C44" s="150" t="s">
        <v>2129</v>
      </c>
      <c r="D44" s="17" t="s">
        <v>2269</v>
      </c>
      <c r="E44" s="161"/>
      <c r="F44" s="187"/>
      <c r="G44" s="89">
        <f>E44*F44</f>
        <v>0</v>
      </c>
    </row>
    <row r="45" spans="1:8" x14ac:dyDescent="0.25">
      <c r="A45" s="192"/>
      <c r="B45" s="192"/>
      <c r="C45" s="150"/>
      <c r="D45" s="120"/>
      <c r="E45" s="17"/>
      <c r="F45" s="191"/>
      <c r="G45" s="190"/>
    </row>
    <row r="46" spans="1:8" x14ac:dyDescent="0.25">
      <c r="A46" s="192"/>
      <c r="B46" s="192"/>
      <c r="C46" s="150"/>
      <c r="D46" s="120"/>
      <c r="E46" s="17"/>
      <c r="F46" s="191"/>
      <c r="G46" s="190"/>
      <c r="H46" s="323" t="s">
        <v>5421</v>
      </c>
    </row>
    <row r="47" spans="1:8" x14ac:dyDescent="0.25">
      <c r="A47" s="64"/>
      <c r="B47" s="64"/>
      <c r="C47" s="60"/>
      <c r="D47" s="17"/>
      <c r="E47" s="17"/>
      <c r="F47" s="191"/>
      <c r="G47" s="190"/>
    </row>
    <row r="48" spans="1:8" x14ac:dyDescent="0.25">
      <c r="A48" s="168" t="s">
        <v>34</v>
      </c>
      <c r="B48" s="168"/>
      <c r="C48" s="168"/>
      <c r="D48" s="179"/>
      <c r="E48" s="185"/>
      <c r="F48" s="198"/>
      <c r="G48" s="174">
        <f>SUM(G5:G47)</f>
        <v>0</v>
      </c>
    </row>
    <row r="1048324" spans="4:4" x14ac:dyDescent="0.25">
      <c r="D104832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D0146-D70A-4A41-87D7-5947E7C5BC9D}">
  <dimension ref="A1:H104828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2130</v>
      </c>
      <c r="B1" s="40"/>
      <c r="C1" s="40"/>
      <c r="D1" s="774" t="s">
        <v>2131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5"/>
      <c r="F3" s="5"/>
      <c r="G3" s="5"/>
    </row>
    <row r="4" spans="1:8" x14ac:dyDescent="0.25">
      <c r="A4" s="192"/>
      <c r="B4" s="192"/>
      <c r="C4" s="64"/>
      <c r="D4" s="17"/>
      <c r="E4" s="15"/>
      <c r="F4" s="15"/>
      <c r="G4" s="15"/>
    </row>
    <row r="5" spans="1:8" ht="26.4" x14ac:dyDescent="0.25">
      <c r="A5" s="192" t="s">
        <v>2132</v>
      </c>
      <c r="B5" s="192"/>
      <c r="C5" s="150" t="s">
        <v>2133</v>
      </c>
      <c r="D5" s="203" t="s">
        <v>2134</v>
      </c>
      <c r="E5" s="64"/>
      <c r="F5" s="188"/>
      <c r="G5" s="89">
        <f>E5*F5</f>
        <v>0</v>
      </c>
    </row>
    <row r="6" spans="1:8" x14ac:dyDescent="0.25">
      <c r="A6" s="192"/>
      <c r="B6" s="192"/>
      <c r="C6" s="150"/>
      <c r="D6" s="27"/>
      <c r="E6" s="15"/>
      <c r="F6" s="15"/>
      <c r="G6" s="189"/>
      <c r="H6" s="323" t="s">
        <v>5421</v>
      </c>
    </row>
    <row r="7" spans="1:8" x14ac:dyDescent="0.25">
      <c r="A7" s="64"/>
      <c r="B7" s="64"/>
      <c r="C7" s="60"/>
      <c r="D7" s="17"/>
      <c r="E7" s="15"/>
      <c r="F7" s="15"/>
      <c r="G7" s="189"/>
    </row>
    <row r="8" spans="1:8" x14ac:dyDescent="0.25">
      <c r="A8" s="168" t="s">
        <v>34</v>
      </c>
      <c r="B8" s="168"/>
      <c r="C8" s="168"/>
      <c r="D8" s="179"/>
      <c r="E8" s="183"/>
      <c r="F8" s="183"/>
      <c r="G8" s="174">
        <f>SUM(G5:G7)</f>
        <v>0</v>
      </c>
    </row>
    <row r="1048284" spans="4:4" x14ac:dyDescent="0.25">
      <c r="D104828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A44D9-50B3-4B1F-9B61-57086E085CB9}">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2137</v>
      </c>
      <c r="B1" s="40"/>
      <c r="C1" s="40"/>
      <c r="D1" s="774" t="s">
        <v>2135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2136</v>
      </c>
      <c r="B5" s="192"/>
      <c r="C5" s="150" t="s">
        <v>4857</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E28E0-AF74-4E21-9D3B-572592419BF9}">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2138</v>
      </c>
      <c r="B1" s="40"/>
      <c r="C1" s="40"/>
      <c r="D1" s="774" t="s">
        <v>2139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2140</v>
      </c>
      <c r="B5" s="192"/>
      <c r="C5" s="204" t="s">
        <v>4421</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64B96-144A-4B81-AAF2-CB3BED11C2A9}">
  <dimension ref="A1:G1048293"/>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7" x14ac:dyDescent="0.25">
      <c r="A1" s="39" t="s">
        <v>2141</v>
      </c>
      <c r="B1" s="40"/>
      <c r="C1" s="40"/>
      <c r="D1" s="774" t="s">
        <v>27</v>
      </c>
      <c r="E1" s="774"/>
      <c r="F1" s="774"/>
      <c r="G1" s="774"/>
    </row>
    <row r="2" spans="1:7" x14ac:dyDescent="0.25">
      <c r="A2" s="42" t="s">
        <v>0</v>
      </c>
      <c r="B2" s="42"/>
      <c r="C2" s="43" t="s">
        <v>1</v>
      </c>
      <c r="D2" s="43" t="s">
        <v>2</v>
      </c>
      <c r="E2" s="43" t="s">
        <v>3</v>
      </c>
      <c r="F2" s="43" t="s">
        <v>4</v>
      </c>
      <c r="G2" s="43" t="s">
        <v>5</v>
      </c>
    </row>
    <row r="3" spans="1:7" x14ac:dyDescent="0.25">
      <c r="A3" s="44"/>
      <c r="B3" s="44"/>
      <c r="C3" s="45"/>
      <c r="D3" s="6"/>
      <c r="E3" s="6"/>
      <c r="F3" s="6"/>
      <c r="G3" s="5"/>
    </row>
    <row r="4" spans="1:7" x14ac:dyDescent="0.25">
      <c r="A4" s="192"/>
      <c r="B4" s="192"/>
      <c r="C4" s="64"/>
      <c r="D4" s="17"/>
      <c r="E4" s="17"/>
      <c r="F4" s="17"/>
      <c r="G4" s="15"/>
    </row>
    <row r="5" spans="1:7" x14ac:dyDescent="0.25">
      <c r="A5" s="192" t="s">
        <v>2142</v>
      </c>
      <c r="B5" s="192"/>
      <c r="C5" s="175" t="s">
        <v>28</v>
      </c>
      <c r="D5" s="17"/>
      <c r="E5" s="17"/>
      <c r="F5" s="17"/>
      <c r="G5" s="189"/>
    </row>
    <row r="6" spans="1:7" hidden="1" x14ac:dyDescent="0.25">
      <c r="A6" s="192"/>
      <c r="B6" s="192" t="s">
        <v>2143</v>
      </c>
      <c r="C6" s="64" t="s">
        <v>2148</v>
      </c>
      <c r="D6" s="27" t="s">
        <v>1152</v>
      </c>
      <c r="E6" s="161"/>
      <c r="F6" s="187"/>
      <c r="G6" s="89">
        <f>E6*F6</f>
        <v>0</v>
      </c>
    </row>
    <row r="7" spans="1:7" x14ac:dyDescent="0.25">
      <c r="A7" s="192"/>
      <c r="B7" s="192" t="s">
        <v>2144</v>
      </c>
      <c r="C7" s="64" t="s">
        <v>2149</v>
      </c>
      <c r="D7" s="27" t="s">
        <v>1152</v>
      </c>
      <c r="E7" s="161">
        <v>75500</v>
      </c>
      <c r="F7" s="187">
        <v>16</v>
      </c>
      <c r="G7" s="89">
        <f>E7*F7</f>
        <v>1208000</v>
      </c>
    </row>
    <row r="8" spans="1:7" x14ac:dyDescent="0.25">
      <c r="A8" s="192"/>
      <c r="B8" s="192" t="s">
        <v>2145</v>
      </c>
      <c r="C8" s="64" t="s">
        <v>1855</v>
      </c>
      <c r="D8" s="27" t="s">
        <v>1152</v>
      </c>
      <c r="E8" s="161">
        <v>75500</v>
      </c>
      <c r="F8" s="187">
        <v>13</v>
      </c>
      <c r="G8" s="89">
        <f>E8*F8</f>
        <v>981500</v>
      </c>
    </row>
    <row r="9" spans="1:7" ht="26.4" hidden="1" x14ac:dyDescent="0.25">
      <c r="A9" s="192"/>
      <c r="B9" s="192" t="s">
        <v>2146</v>
      </c>
      <c r="C9" s="283" t="s">
        <v>4858</v>
      </c>
      <c r="D9" s="27" t="s">
        <v>1152</v>
      </c>
      <c r="E9" s="161"/>
      <c r="F9" s="187"/>
      <c r="G9" s="89">
        <f>E9*F9</f>
        <v>0</v>
      </c>
    </row>
    <row r="10" spans="1:7" ht="26.4" hidden="1" x14ac:dyDescent="0.25">
      <c r="A10" s="192"/>
      <c r="B10" s="192" t="s">
        <v>2147</v>
      </c>
      <c r="C10" s="283" t="s">
        <v>4859</v>
      </c>
      <c r="D10" s="27" t="s">
        <v>1152</v>
      </c>
      <c r="E10" s="161"/>
      <c r="F10" s="187"/>
      <c r="G10" s="89">
        <f>E10*F10</f>
        <v>0</v>
      </c>
    </row>
    <row r="11" spans="1:7" x14ac:dyDescent="0.25">
      <c r="A11" s="192" t="s">
        <v>2151</v>
      </c>
      <c r="B11" s="192"/>
      <c r="C11" s="159" t="s">
        <v>30</v>
      </c>
      <c r="D11" s="27"/>
      <c r="E11" s="17"/>
      <c r="F11" s="191"/>
      <c r="G11" s="190"/>
    </row>
    <row r="12" spans="1:7" ht="15.6" x14ac:dyDescent="0.25">
      <c r="A12" s="192"/>
      <c r="B12" s="192" t="s">
        <v>2152</v>
      </c>
      <c r="C12" s="64" t="s">
        <v>2154</v>
      </c>
      <c r="D12" s="17" t="s">
        <v>124</v>
      </c>
      <c r="E12" s="161">
        <v>80</v>
      </c>
      <c r="F12" s="187">
        <v>7</v>
      </c>
      <c r="G12" s="89">
        <f>E12*F12</f>
        <v>560</v>
      </c>
    </row>
    <row r="13" spans="1:7" ht="15.6" x14ac:dyDescent="0.25">
      <c r="A13" s="192"/>
      <c r="B13" s="192" t="s">
        <v>2153</v>
      </c>
      <c r="C13" s="64" t="s">
        <v>2155</v>
      </c>
      <c r="D13" s="17" t="s">
        <v>124</v>
      </c>
      <c r="E13" s="161">
        <v>80</v>
      </c>
      <c r="F13" s="187">
        <v>7</v>
      </c>
      <c r="G13" s="89">
        <f>E13*F13</f>
        <v>560</v>
      </c>
    </row>
    <row r="14" spans="1:7" ht="39.6" x14ac:dyDescent="0.25">
      <c r="A14" s="192" t="s">
        <v>2156</v>
      </c>
      <c r="B14" s="192"/>
      <c r="C14" s="175" t="s">
        <v>2157</v>
      </c>
      <c r="D14" s="27" t="s">
        <v>1152</v>
      </c>
      <c r="E14" s="161">
        <v>1300</v>
      </c>
      <c r="F14" s="187">
        <v>3</v>
      </c>
      <c r="G14" s="89">
        <f>E14*F14</f>
        <v>3900</v>
      </c>
    </row>
    <row r="15" spans="1:7" x14ac:dyDescent="0.25">
      <c r="A15" s="192"/>
      <c r="B15" s="192"/>
      <c r="C15" s="150"/>
      <c r="D15" s="27"/>
      <c r="E15" s="17"/>
      <c r="F15" s="191"/>
      <c r="G15" s="190"/>
    </row>
    <row r="16" spans="1:7" x14ac:dyDescent="0.25">
      <c r="A16" s="64"/>
      <c r="B16" s="64"/>
      <c r="C16" s="60"/>
      <c r="D16" s="17"/>
      <c r="E16" s="17"/>
      <c r="F16" s="191"/>
      <c r="G16" s="190"/>
    </row>
    <row r="17" spans="1:7" x14ac:dyDescent="0.25">
      <c r="A17" s="168" t="s">
        <v>34</v>
      </c>
      <c r="B17" s="168"/>
      <c r="C17" s="168"/>
      <c r="D17" s="179"/>
      <c r="E17" s="185"/>
      <c r="F17" s="198"/>
      <c r="G17" s="174">
        <f>SUM(G5:G16)</f>
        <v>2194520</v>
      </c>
    </row>
    <row r="1048293" spans="4:4" x14ac:dyDescent="0.25">
      <c r="D1048293"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94945-3D26-47FB-8DB1-AFAAE7D14A92}">
  <dimension ref="A1:I104829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2158</v>
      </c>
      <c r="B1" s="40"/>
      <c r="C1" s="40"/>
      <c r="D1" s="40"/>
      <c r="E1" s="774" t="s">
        <v>2159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2150</v>
      </c>
      <c r="B5" s="192"/>
      <c r="C5" s="193"/>
      <c r="D5" s="150" t="s">
        <v>2160</v>
      </c>
      <c r="E5" s="17"/>
      <c r="F5" s="17"/>
      <c r="G5" s="17"/>
      <c r="H5" s="189"/>
    </row>
    <row r="6" spans="1:9" x14ac:dyDescent="0.25">
      <c r="A6" s="192"/>
      <c r="B6" s="192" t="s">
        <v>2161</v>
      </c>
      <c r="C6" s="193"/>
      <c r="D6" s="64" t="s">
        <v>4356</v>
      </c>
      <c r="E6" s="27"/>
      <c r="F6" s="17"/>
      <c r="G6" s="17"/>
      <c r="H6" s="189"/>
    </row>
    <row r="7" spans="1:9" ht="26.4" x14ac:dyDescent="0.25">
      <c r="A7" s="192"/>
      <c r="B7" s="192"/>
      <c r="C7" s="193" t="s">
        <v>37</v>
      </c>
      <c r="D7" s="283" t="s">
        <v>4860</v>
      </c>
      <c r="E7" s="27" t="s">
        <v>1152</v>
      </c>
      <c r="F7" s="161"/>
      <c r="G7" s="187"/>
      <c r="H7" s="89">
        <f>F7*G7</f>
        <v>0</v>
      </c>
      <c r="I7" s="307" t="s">
        <v>5398</v>
      </c>
    </row>
    <row r="8" spans="1:9" x14ac:dyDescent="0.25">
      <c r="A8" s="192"/>
      <c r="B8" s="192" t="s">
        <v>2162</v>
      </c>
      <c r="C8" s="193"/>
      <c r="D8" s="283" t="s">
        <v>4357</v>
      </c>
      <c r="E8" s="27"/>
      <c r="F8" s="17"/>
      <c r="G8" s="191"/>
      <c r="H8" s="190"/>
    </row>
    <row r="9" spans="1:9" ht="26.4" x14ac:dyDescent="0.25">
      <c r="A9" s="192"/>
      <c r="B9" s="192"/>
      <c r="C9" s="193" t="s">
        <v>37</v>
      </c>
      <c r="D9" s="283" t="s">
        <v>4860</v>
      </c>
      <c r="E9" s="27" t="s">
        <v>1152</v>
      </c>
      <c r="F9" s="161"/>
      <c r="G9" s="187"/>
      <c r="H9" s="89">
        <f>F9*G9</f>
        <v>0</v>
      </c>
      <c r="I9" s="307" t="s">
        <v>5398</v>
      </c>
    </row>
    <row r="10" spans="1:9" x14ac:dyDescent="0.25">
      <c r="A10" s="192"/>
      <c r="B10" s="192" t="s">
        <v>2163</v>
      </c>
      <c r="C10" s="193"/>
      <c r="D10" s="283" t="s">
        <v>2165</v>
      </c>
      <c r="E10" s="27" t="s">
        <v>1152</v>
      </c>
      <c r="F10" s="161"/>
      <c r="G10" s="187"/>
      <c r="H10" s="89">
        <f>F10*G10</f>
        <v>0</v>
      </c>
    </row>
    <row r="11" spans="1:9" ht="26.4" x14ac:dyDescent="0.25">
      <c r="A11" s="192"/>
      <c r="B11" s="192" t="s">
        <v>2164</v>
      </c>
      <c r="C11" s="193"/>
      <c r="D11" s="283" t="s">
        <v>4861</v>
      </c>
      <c r="E11" s="27" t="s">
        <v>1152</v>
      </c>
      <c r="F11" s="161"/>
      <c r="G11" s="187"/>
      <c r="H11" s="89">
        <f>F11*G11</f>
        <v>0</v>
      </c>
      <c r="I11" s="307" t="s">
        <v>5398</v>
      </c>
    </row>
    <row r="12" spans="1:9" ht="26.4" x14ac:dyDescent="0.25">
      <c r="A12" s="192" t="s">
        <v>2166</v>
      </c>
      <c r="B12" s="192"/>
      <c r="C12" s="193"/>
      <c r="D12" s="284" t="s">
        <v>2167</v>
      </c>
      <c r="E12" s="17"/>
      <c r="F12" s="17"/>
      <c r="G12" s="191"/>
      <c r="H12" s="190"/>
    </row>
    <row r="13" spans="1:9" x14ac:dyDescent="0.25">
      <c r="A13" s="192"/>
      <c r="B13" s="192" t="s">
        <v>2168</v>
      </c>
      <c r="C13" s="193"/>
      <c r="D13" s="283" t="s">
        <v>4356</v>
      </c>
      <c r="E13" s="17"/>
      <c r="F13" s="17"/>
      <c r="G13" s="191"/>
      <c r="H13" s="190"/>
    </row>
    <row r="14" spans="1:9" ht="26.4" x14ac:dyDescent="0.25">
      <c r="A14" s="192"/>
      <c r="B14" s="192"/>
      <c r="C14" s="193" t="s">
        <v>37</v>
      </c>
      <c r="D14" s="283" t="s">
        <v>4860</v>
      </c>
      <c r="E14" s="27" t="s">
        <v>1152</v>
      </c>
      <c r="F14" s="161"/>
      <c r="G14" s="187"/>
      <c r="H14" s="89">
        <f>F14*G14</f>
        <v>0</v>
      </c>
      <c r="I14" s="307" t="s">
        <v>5398</v>
      </c>
    </row>
    <row r="15" spans="1:9" x14ac:dyDescent="0.25">
      <c r="A15" s="192"/>
      <c r="B15" s="192" t="s">
        <v>2169</v>
      </c>
      <c r="C15" s="193"/>
      <c r="D15" s="283" t="s">
        <v>4357</v>
      </c>
      <c r="E15" s="17"/>
      <c r="F15" s="17"/>
      <c r="G15" s="191"/>
      <c r="H15" s="190"/>
    </row>
    <row r="16" spans="1:9" ht="26.4" x14ac:dyDescent="0.25">
      <c r="A16" s="192"/>
      <c r="B16" s="192"/>
      <c r="C16" s="193" t="s">
        <v>37</v>
      </c>
      <c r="D16" s="283" t="s">
        <v>4860</v>
      </c>
      <c r="E16" s="27" t="s">
        <v>1152</v>
      </c>
      <c r="F16" s="161"/>
      <c r="G16" s="187"/>
      <c r="H16" s="89">
        <f>F16*G16</f>
        <v>0</v>
      </c>
      <c r="I16" s="307" t="s">
        <v>5398</v>
      </c>
    </row>
    <row r="17" spans="1:9" x14ac:dyDescent="0.25">
      <c r="A17" s="192"/>
      <c r="B17" s="192" t="s">
        <v>2170</v>
      </c>
      <c r="C17" s="193"/>
      <c r="D17" s="283" t="s">
        <v>2172</v>
      </c>
      <c r="E17" s="27" t="s">
        <v>1152</v>
      </c>
      <c r="F17" s="161"/>
      <c r="G17" s="187"/>
      <c r="H17" s="89">
        <f>F17*G17</f>
        <v>0</v>
      </c>
    </row>
    <row r="18" spans="1:9" ht="26.4" x14ac:dyDescent="0.25">
      <c r="A18" s="192"/>
      <c r="B18" s="192" t="s">
        <v>2171</v>
      </c>
      <c r="C18" s="193"/>
      <c r="D18" s="283" t="s">
        <v>4861</v>
      </c>
      <c r="E18" s="27" t="s">
        <v>1152</v>
      </c>
      <c r="F18" s="161"/>
      <c r="G18" s="187"/>
      <c r="H18" s="89">
        <f>F18*G18</f>
        <v>0</v>
      </c>
      <c r="I18" s="307" t="s">
        <v>5398</v>
      </c>
    </row>
    <row r="19" spans="1:9" x14ac:dyDescent="0.25">
      <c r="A19" s="192"/>
      <c r="B19" s="192"/>
      <c r="C19" s="193"/>
      <c r="D19" s="175"/>
      <c r="E19" s="17"/>
      <c r="F19" s="17"/>
      <c r="G19" s="191"/>
      <c r="H19" s="190"/>
    </row>
    <row r="20" spans="1:9" x14ac:dyDescent="0.25">
      <c r="A20" s="192"/>
      <c r="B20" s="192"/>
      <c r="C20" s="193"/>
      <c r="D20" s="157"/>
      <c r="E20" s="17"/>
      <c r="F20" s="17"/>
      <c r="G20" s="191"/>
      <c r="H20" s="190"/>
      <c r="I20" s="323" t="s">
        <v>5421</v>
      </c>
    </row>
    <row r="21" spans="1:9" x14ac:dyDescent="0.25">
      <c r="A21" s="64"/>
      <c r="B21" s="64"/>
      <c r="C21" s="161"/>
      <c r="D21" s="60"/>
      <c r="E21" s="17"/>
      <c r="F21" s="17"/>
      <c r="G21" s="191"/>
      <c r="H21" s="190"/>
    </row>
    <row r="22" spans="1:9" x14ac:dyDescent="0.25">
      <c r="A22" s="168" t="s">
        <v>34</v>
      </c>
      <c r="B22" s="168"/>
      <c r="C22" s="168"/>
      <c r="D22" s="168"/>
      <c r="E22" s="179"/>
      <c r="F22" s="185"/>
      <c r="G22" s="198"/>
      <c r="H22" s="174">
        <f>SUM(H5:H21)</f>
        <v>0</v>
      </c>
    </row>
    <row r="1048298" spans="5:5" x14ac:dyDescent="0.25">
      <c r="E104829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7694A-D03A-4878-96E0-B5894A1C9BA9}">
  <dimension ref="A1:I1048288"/>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2173</v>
      </c>
      <c r="B1" s="40"/>
      <c r="C1" s="40"/>
      <c r="D1" s="774" t="s">
        <v>2174</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6"/>
      <c r="G3" s="5"/>
    </row>
    <row r="4" spans="1:9" x14ac:dyDescent="0.25">
      <c r="A4" s="192"/>
      <c r="B4" s="192"/>
      <c r="C4" s="64"/>
      <c r="D4" s="17"/>
      <c r="E4" s="17"/>
      <c r="F4" s="17"/>
      <c r="G4" s="15"/>
    </row>
    <row r="5" spans="1:9" x14ac:dyDescent="0.25">
      <c r="A5" s="192" t="s">
        <v>2175</v>
      </c>
      <c r="B5" s="192"/>
      <c r="C5" s="150" t="s">
        <v>2176</v>
      </c>
      <c r="D5" s="17"/>
      <c r="E5" s="17"/>
      <c r="F5" s="17"/>
      <c r="G5" s="189"/>
    </row>
    <row r="6" spans="1:9" ht="39.6" x14ac:dyDescent="0.25">
      <c r="A6" s="192"/>
      <c r="B6" s="192" t="s">
        <v>2177</v>
      </c>
      <c r="C6" s="283" t="s">
        <v>5409</v>
      </c>
      <c r="D6" s="17" t="s">
        <v>124</v>
      </c>
      <c r="E6" s="161"/>
      <c r="F6" s="187"/>
      <c r="G6" s="89">
        <f>E6*F6</f>
        <v>0</v>
      </c>
      <c r="H6" s="307" t="s">
        <v>5398</v>
      </c>
      <c r="I6" s="323" t="s">
        <v>5442</v>
      </c>
    </row>
    <row r="7" spans="1:9" ht="39.6" x14ac:dyDescent="0.25">
      <c r="A7" s="192"/>
      <c r="B7" s="192" t="s">
        <v>2178</v>
      </c>
      <c r="C7" s="283" t="s">
        <v>5410</v>
      </c>
      <c r="D7" s="17" t="s">
        <v>124</v>
      </c>
      <c r="E7" s="161"/>
      <c r="F7" s="187"/>
      <c r="G7" s="89">
        <f>E7*F7</f>
        <v>0</v>
      </c>
      <c r="H7" s="307" t="s">
        <v>5398</v>
      </c>
      <c r="I7" s="323" t="s">
        <v>5442</v>
      </c>
    </row>
    <row r="8" spans="1:9" ht="39.6" x14ac:dyDescent="0.25">
      <c r="A8" s="192"/>
      <c r="B8" s="192" t="s">
        <v>2179</v>
      </c>
      <c r="C8" s="283" t="s">
        <v>5411</v>
      </c>
      <c r="D8" s="17" t="s">
        <v>124</v>
      </c>
      <c r="E8" s="161"/>
      <c r="F8" s="187"/>
      <c r="G8" s="89">
        <f>E8*F8</f>
        <v>0</v>
      </c>
      <c r="H8" s="307" t="s">
        <v>5398</v>
      </c>
      <c r="I8" s="323" t="s">
        <v>5443</v>
      </c>
    </row>
    <row r="9" spans="1:9" x14ac:dyDescent="0.25">
      <c r="A9" s="192"/>
      <c r="B9" s="192"/>
      <c r="C9" s="64"/>
      <c r="D9" s="17"/>
      <c r="E9" s="17"/>
      <c r="F9" s="17"/>
      <c r="G9" s="189"/>
    </row>
    <row r="10" spans="1:9" x14ac:dyDescent="0.25">
      <c r="A10" s="192"/>
      <c r="B10" s="192"/>
      <c r="C10" s="157"/>
      <c r="D10" s="17"/>
      <c r="E10" s="17"/>
      <c r="F10" s="17"/>
      <c r="G10" s="189"/>
      <c r="H10" s="323" t="s">
        <v>5421</v>
      </c>
    </row>
    <row r="11" spans="1:9" x14ac:dyDescent="0.25">
      <c r="A11" s="64"/>
      <c r="B11" s="64"/>
      <c r="C11" s="60"/>
      <c r="D11" s="17"/>
      <c r="E11" s="17"/>
      <c r="F11" s="17"/>
      <c r="G11" s="189"/>
    </row>
    <row r="12" spans="1:9" x14ac:dyDescent="0.25">
      <c r="A12" s="168" t="s">
        <v>34</v>
      </c>
      <c r="B12" s="168"/>
      <c r="C12" s="168"/>
      <c r="D12" s="179"/>
      <c r="E12" s="185"/>
      <c r="F12" s="185"/>
      <c r="G12" s="174">
        <f>SUM(G5:G11)</f>
        <v>0</v>
      </c>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1E31F-A21C-4C12-B0D4-579857E081C5}">
  <dimension ref="A1:I1048292"/>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2180</v>
      </c>
      <c r="B1" s="40"/>
      <c r="C1" s="40"/>
      <c r="D1" s="40"/>
      <c r="E1" s="774" t="s">
        <v>2181</v>
      </c>
      <c r="F1" s="774"/>
      <c r="G1" s="774"/>
      <c r="H1" s="774"/>
    </row>
    <row r="2" spans="1:9" x14ac:dyDescent="0.25">
      <c r="A2" s="42" t="s">
        <v>0</v>
      </c>
      <c r="B2" s="42"/>
      <c r="C2" s="97"/>
      <c r="D2" s="43" t="s">
        <v>1</v>
      </c>
      <c r="E2" s="9" t="s">
        <v>2</v>
      </c>
      <c r="F2" s="9" t="s">
        <v>3</v>
      </c>
      <c r="G2" s="9" t="s">
        <v>4</v>
      </c>
      <c r="H2" s="9"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2182</v>
      </c>
      <c r="B5" s="192"/>
      <c r="C5" s="193"/>
      <c r="D5" s="150" t="s">
        <v>2183</v>
      </c>
      <c r="E5" s="17"/>
      <c r="F5" s="17"/>
      <c r="G5" s="17"/>
      <c r="H5" s="189"/>
    </row>
    <row r="6" spans="1:9" ht="26.4" x14ac:dyDescent="0.25">
      <c r="A6" s="192"/>
      <c r="B6" s="192" t="s">
        <v>2184</v>
      </c>
      <c r="C6" s="193"/>
      <c r="D6" s="64" t="s">
        <v>4358</v>
      </c>
      <c r="E6" s="27" t="s">
        <v>1152</v>
      </c>
      <c r="F6" s="161"/>
      <c r="G6" s="187"/>
      <c r="H6" s="89">
        <f>F6*G6</f>
        <v>0</v>
      </c>
    </row>
    <row r="7" spans="1:9" x14ac:dyDescent="0.25">
      <c r="A7" s="192"/>
      <c r="B7" s="192" t="s">
        <v>2185</v>
      </c>
      <c r="C7" s="193"/>
      <c r="D7" s="64" t="s">
        <v>2186</v>
      </c>
      <c r="E7" s="17"/>
      <c r="F7" s="17"/>
      <c r="G7" s="191"/>
      <c r="H7" s="190"/>
    </row>
    <row r="8" spans="1:9" ht="26.4" x14ac:dyDescent="0.25">
      <c r="A8" s="192"/>
      <c r="B8" s="192"/>
      <c r="C8" s="193" t="s">
        <v>37</v>
      </c>
      <c r="D8" s="283" t="s">
        <v>4862</v>
      </c>
      <c r="E8" s="17" t="s">
        <v>133</v>
      </c>
      <c r="F8" s="161"/>
      <c r="G8" s="187"/>
      <c r="H8" s="89">
        <f>F8*G8</f>
        <v>0</v>
      </c>
      <c r="I8" s="307" t="s">
        <v>5398</v>
      </c>
    </row>
    <row r="9" spans="1:9" ht="26.4" x14ac:dyDescent="0.25">
      <c r="A9" s="192"/>
      <c r="B9" s="192"/>
      <c r="C9" s="193" t="s">
        <v>39</v>
      </c>
      <c r="D9" s="283" t="s">
        <v>4863</v>
      </c>
      <c r="E9" s="27" t="s">
        <v>133</v>
      </c>
      <c r="F9" s="161"/>
      <c r="G9" s="187"/>
      <c r="H9" s="89">
        <f>F9*G9</f>
        <v>0</v>
      </c>
      <c r="I9" s="307" t="s">
        <v>5398</v>
      </c>
    </row>
    <row r="10" spans="1:9" ht="26.4" x14ac:dyDescent="0.25">
      <c r="A10" s="192"/>
      <c r="B10" s="192"/>
      <c r="C10" s="193" t="s">
        <v>59</v>
      </c>
      <c r="D10" s="283" t="s">
        <v>4864</v>
      </c>
      <c r="E10" s="27" t="s">
        <v>133</v>
      </c>
      <c r="F10" s="161"/>
      <c r="G10" s="187"/>
      <c r="H10" s="89">
        <f>F10*G10</f>
        <v>0</v>
      </c>
      <c r="I10" s="307" t="s">
        <v>5398</v>
      </c>
    </row>
    <row r="11" spans="1:9" ht="26.4" x14ac:dyDescent="0.25">
      <c r="A11" s="192"/>
      <c r="B11" s="192"/>
      <c r="C11" s="193" t="s">
        <v>42</v>
      </c>
      <c r="D11" s="283" t="s">
        <v>4865</v>
      </c>
      <c r="E11" s="17" t="s">
        <v>124</v>
      </c>
      <c r="F11" s="161"/>
      <c r="G11" s="187"/>
      <c r="H11" s="89">
        <f>F11*G11</f>
        <v>0</v>
      </c>
      <c r="I11" s="307" t="s">
        <v>5398</v>
      </c>
    </row>
    <row r="12" spans="1:9" ht="26.4" x14ac:dyDescent="0.25">
      <c r="A12" s="192"/>
      <c r="B12" s="192"/>
      <c r="C12" s="193" t="s">
        <v>43</v>
      </c>
      <c r="D12" s="283" t="s">
        <v>4866</v>
      </c>
      <c r="E12" s="17" t="s">
        <v>124</v>
      </c>
      <c r="F12" s="161"/>
      <c r="G12" s="187"/>
      <c r="H12" s="89">
        <f>F12*G12</f>
        <v>0</v>
      </c>
      <c r="I12" s="307" t="s">
        <v>5398</v>
      </c>
    </row>
    <row r="13" spans="1:9" x14ac:dyDescent="0.25">
      <c r="A13" s="192"/>
      <c r="B13" s="192"/>
      <c r="C13" s="193"/>
      <c r="D13" s="64"/>
      <c r="E13" s="27"/>
      <c r="F13" s="17"/>
      <c r="G13" s="191"/>
      <c r="H13" s="190"/>
    </row>
    <row r="14" spans="1:9" x14ac:dyDescent="0.25">
      <c r="A14" s="192"/>
      <c r="B14" s="192"/>
      <c r="C14" s="193"/>
      <c r="D14" s="157"/>
      <c r="E14" s="17"/>
      <c r="F14" s="17"/>
      <c r="G14" s="191"/>
      <c r="H14" s="190"/>
      <c r="I14" s="323" t="s">
        <v>5421</v>
      </c>
    </row>
    <row r="15" spans="1:9" x14ac:dyDescent="0.25">
      <c r="A15" s="64"/>
      <c r="B15" s="64"/>
      <c r="C15" s="161"/>
      <c r="D15" s="60"/>
      <c r="E15" s="17"/>
      <c r="F15" s="17"/>
      <c r="G15" s="191"/>
      <c r="H15" s="190"/>
    </row>
    <row r="16" spans="1:9" x14ac:dyDescent="0.25">
      <c r="A16" s="168" t="s">
        <v>34</v>
      </c>
      <c r="B16" s="168"/>
      <c r="C16" s="168"/>
      <c r="D16" s="168"/>
      <c r="E16" s="179"/>
      <c r="F16" s="185"/>
      <c r="G16" s="198"/>
      <c r="H16" s="174">
        <f>SUM(H5:H15)</f>
        <v>0</v>
      </c>
    </row>
    <row r="1048292" spans="5:5" x14ac:dyDescent="0.25">
      <c r="E104829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663DD-473A-494B-BB68-E2E3CE31A3C5}">
  <dimension ref="A1:I104829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2187</v>
      </c>
      <c r="B1" s="40"/>
      <c r="C1" s="40"/>
      <c r="D1" s="40"/>
      <c r="E1" s="774" t="s">
        <v>2188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89"/>
    </row>
    <row r="5" spans="1:9" x14ac:dyDescent="0.25">
      <c r="A5" s="192" t="s">
        <v>2190</v>
      </c>
      <c r="B5" s="192"/>
      <c r="C5" s="193"/>
      <c r="D5" s="150" t="s">
        <v>2189</v>
      </c>
      <c r="E5" s="17"/>
      <c r="F5" s="17"/>
      <c r="G5" s="17"/>
      <c r="H5" s="189"/>
    </row>
    <row r="6" spans="1:9" x14ac:dyDescent="0.25">
      <c r="A6" s="192"/>
      <c r="B6" s="192" t="s">
        <v>2191</v>
      </c>
      <c r="C6" s="193"/>
      <c r="D6" s="64" t="s">
        <v>2197</v>
      </c>
      <c r="E6" s="27"/>
      <c r="F6" s="17"/>
      <c r="G6" s="17"/>
      <c r="H6" s="189"/>
    </row>
    <row r="7" spans="1:9" x14ac:dyDescent="0.25">
      <c r="A7" s="192"/>
      <c r="B7" s="192"/>
      <c r="C7" s="193" t="s">
        <v>37</v>
      </c>
      <c r="D7" s="64" t="s">
        <v>2198</v>
      </c>
      <c r="E7" s="27" t="s">
        <v>136</v>
      </c>
      <c r="F7" s="161"/>
      <c r="G7" s="187"/>
      <c r="H7" s="89">
        <f>F7*G7</f>
        <v>0</v>
      </c>
    </row>
    <row r="8" spans="1:9" x14ac:dyDescent="0.25">
      <c r="A8" s="192"/>
      <c r="B8" s="192"/>
      <c r="C8" s="193" t="s">
        <v>39</v>
      </c>
      <c r="D8" s="64" t="s">
        <v>2199</v>
      </c>
      <c r="E8" s="205" t="s">
        <v>136</v>
      </c>
      <c r="F8" s="161"/>
      <c r="G8" s="187"/>
      <c r="H8" s="89">
        <f>F8*G8</f>
        <v>0</v>
      </c>
    </row>
    <row r="9" spans="1:9" x14ac:dyDescent="0.25">
      <c r="A9" s="192"/>
      <c r="B9" s="192" t="s">
        <v>2192</v>
      </c>
      <c r="C9" s="193"/>
      <c r="D9" s="64" t="s">
        <v>2200</v>
      </c>
      <c r="E9" s="27" t="s">
        <v>1152</v>
      </c>
      <c r="F9" s="161"/>
      <c r="G9" s="187"/>
      <c r="H9" s="89">
        <f>F9*G9</f>
        <v>0</v>
      </c>
    </row>
    <row r="10" spans="1:9" x14ac:dyDescent="0.25">
      <c r="A10" s="192"/>
      <c r="B10" s="192" t="s">
        <v>2193</v>
      </c>
      <c r="C10" s="193"/>
      <c r="D10" s="283" t="s">
        <v>4867</v>
      </c>
      <c r="E10" s="17" t="s">
        <v>1152</v>
      </c>
      <c r="F10" s="161"/>
      <c r="G10" s="187"/>
      <c r="H10" s="89">
        <f>F10*G10</f>
        <v>0</v>
      </c>
      <c r="I10" s="307" t="s">
        <v>5398</v>
      </c>
    </row>
    <row r="11" spans="1:9" x14ac:dyDescent="0.25">
      <c r="A11" s="192"/>
      <c r="B11" s="192" t="s">
        <v>2194</v>
      </c>
      <c r="C11" s="193"/>
      <c r="D11" s="283" t="s">
        <v>2201</v>
      </c>
      <c r="E11" s="27"/>
      <c r="F11" s="17"/>
      <c r="G11" s="191"/>
      <c r="H11" s="190"/>
    </row>
    <row r="12" spans="1:9" x14ac:dyDescent="0.25">
      <c r="A12" s="192"/>
      <c r="B12" s="192"/>
      <c r="C12" s="193" t="s">
        <v>37</v>
      </c>
      <c r="D12" s="283" t="s">
        <v>4868</v>
      </c>
      <c r="E12" s="27" t="s">
        <v>1152</v>
      </c>
      <c r="F12" s="161"/>
      <c r="G12" s="187"/>
      <c r="H12" s="89">
        <f>F12*G12</f>
        <v>0</v>
      </c>
      <c r="I12" s="307" t="s">
        <v>5398</v>
      </c>
    </row>
    <row r="13" spans="1:9" x14ac:dyDescent="0.25">
      <c r="A13" s="192"/>
      <c r="B13" s="192" t="s">
        <v>2195</v>
      </c>
      <c r="C13" s="193"/>
      <c r="D13" s="283" t="s">
        <v>2202</v>
      </c>
      <c r="E13" s="27" t="s">
        <v>136</v>
      </c>
      <c r="F13" s="161"/>
      <c r="G13" s="187"/>
      <c r="H13" s="89">
        <f>F13*G13</f>
        <v>0</v>
      </c>
    </row>
    <row r="14" spans="1:9" x14ac:dyDescent="0.25">
      <c r="A14" s="192"/>
      <c r="B14" s="192" t="s">
        <v>2196</v>
      </c>
      <c r="C14" s="193"/>
      <c r="D14" s="64" t="s">
        <v>32</v>
      </c>
      <c r="E14" s="17" t="s">
        <v>136</v>
      </c>
      <c r="F14" s="161"/>
      <c r="G14" s="187"/>
      <c r="H14" s="89">
        <f>F14*G14</f>
        <v>0</v>
      </c>
    </row>
    <row r="15" spans="1:9" x14ac:dyDescent="0.25">
      <c r="A15" s="192"/>
      <c r="B15" s="192"/>
      <c r="C15" s="193"/>
      <c r="D15" s="64"/>
      <c r="E15" s="17"/>
      <c r="F15" s="17"/>
      <c r="G15" s="191"/>
      <c r="H15" s="190"/>
    </row>
    <row r="16" spans="1:9" x14ac:dyDescent="0.25">
      <c r="A16" s="192"/>
      <c r="B16" s="192"/>
      <c r="C16" s="193"/>
      <c r="D16" s="64"/>
      <c r="E16" s="17"/>
      <c r="F16" s="17"/>
      <c r="G16" s="191"/>
      <c r="H16" s="190"/>
      <c r="I16" s="323" t="s">
        <v>5421</v>
      </c>
    </row>
    <row r="17" spans="1:8" x14ac:dyDescent="0.25">
      <c r="A17" s="64"/>
      <c r="B17" s="64"/>
      <c r="C17" s="161"/>
      <c r="D17" s="60"/>
      <c r="E17" s="17"/>
      <c r="F17" s="17"/>
      <c r="G17" s="191"/>
      <c r="H17" s="190"/>
    </row>
    <row r="18" spans="1:8" x14ac:dyDescent="0.25">
      <c r="A18" s="168" t="s">
        <v>34</v>
      </c>
      <c r="B18" s="168"/>
      <c r="C18" s="168"/>
      <c r="D18" s="168"/>
      <c r="E18" s="179"/>
      <c r="F18" s="185"/>
      <c r="G18" s="198"/>
      <c r="H18" s="174">
        <f>SUM(H5:H17)</f>
        <v>0</v>
      </c>
    </row>
    <row r="1048294" spans="5:5" x14ac:dyDescent="0.25">
      <c r="E104829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C2625-9045-4CD2-867B-DE4C52491BC7}">
  <dimension ref="A1:H1048287"/>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2203</v>
      </c>
      <c r="B1" s="40"/>
      <c r="C1" s="40"/>
      <c r="D1" s="774" t="s">
        <v>2204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2205</v>
      </c>
      <c r="B5" s="192"/>
      <c r="C5" s="150" t="s">
        <v>2206</v>
      </c>
      <c r="D5" s="17"/>
      <c r="E5" s="17"/>
      <c r="F5" s="17"/>
      <c r="G5" s="189"/>
    </row>
    <row r="6" spans="1:8" ht="26.4" x14ac:dyDescent="0.25">
      <c r="A6" s="192"/>
      <c r="B6" s="192" t="s">
        <v>2207</v>
      </c>
      <c r="C6" s="283" t="s">
        <v>4869</v>
      </c>
      <c r="D6" s="27" t="s">
        <v>136</v>
      </c>
      <c r="E6" s="161"/>
      <c r="F6" s="187"/>
      <c r="G6" s="89">
        <f>E6*F6</f>
        <v>0</v>
      </c>
      <c r="H6" s="307" t="s">
        <v>5398</v>
      </c>
    </row>
    <row r="7" spans="1:8" ht="26.4" x14ac:dyDescent="0.25">
      <c r="A7" s="192"/>
      <c r="B7" s="192" t="s">
        <v>2208</v>
      </c>
      <c r="C7" s="283" t="s">
        <v>4870</v>
      </c>
      <c r="D7" s="17" t="s">
        <v>2269</v>
      </c>
      <c r="E7" s="161"/>
      <c r="F7" s="187"/>
      <c r="G7" s="89">
        <f>E7*F7</f>
        <v>0</v>
      </c>
      <c r="H7" s="307" t="s">
        <v>5398</v>
      </c>
    </row>
    <row r="8" spans="1:8" x14ac:dyDescent="0.25">
      <c r="A8" s="192" t="s">
        <v>5444</v>
      </c>
      <c r="B8" s="192"/>
      <c r="C8" s="150" t="s">
        <v>5445</v>
      </c>
      <c r="D8" s="17"/>
      <c r="E8" s="17"/>
      <c r="F8" s="191"/>
      <c r="G8" s="89"/>
      <c r="H8" s="323"/>
    </row>
    <row r="9" spans="1:8" ht="26.4" x14ac:dyDescent="0.25">
      <c r="A9" s="192"/>
      <c r="B9" s="192" t="s">
        <v>5447</v>
      </c>
      <c r="C9" s="283" t="s">
        <v>5446</v>
      </c>
      <c r="D9" s="17" t="s">
        <v>1152</v>
      </c>
      <c r="E9" s="17"/>
      <c r="F9" s="191"/>
      <c r="G9" s="89">
        <f t="shared" ref="G9" si="0">E9*F9</f>
        <v>0</v>
      </c>
      <c r="H9" s="325" t="s">
        <v>5398</v>
      </c>
    </row>
    <row r="10" spans="1:8" x14ac:dyDescent="0.25">
      <c r="A10" s="64"/>
      <c r="B10" s="64"/>
      <c r="C10" s="60"/>
      <c r="D10" s="17"/>
      <c r="E10" s="17"/>
      <c r="F10" s="191"/>
      <c r="G10" s="190"/>
      <c r="H10" s="323" t="s">
        <v>5421</v>
      </c>
    </row>
    <row r="11" spans="1:8" x14ac:dyDescent="0.25">
      <c r="A11" s="168" t="s">
        <v>34</v>
      </c>
      <c r="B11" s="168"/>
      <c r="C11" s="168"/>
      <c r="D11" s="179"/>
      <c r="E11" s="185"/>
      <c r="F11" s="198"/>
      <c r="G11" s="174">
        <f>SUM(G5:G10)</f>
        <v>0</v>
      </c>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5BE0A-FA01-4A17-9C44-0EA55F51B94C}">
  <dimension ref="A1:H1048290"/>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2209</v>
      </c>
      <c r="B1" s="40"/>
      <c r="C1" s="40"/>
      <c r="D1" s="774" t="s">
        <v>2210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2211</v>
      </c>
      <c r="B5" s="192"/>
      <c r="C5" s="150" t="s">
        <v>79</v>
      </c>
      <c r="D5" s="17"/>
      <c r="E5" s="17"/>
      <c r="F5" s="17"/>
      <c r="G5" s="189"/>
    </row>
    <row r="6" spans="1:8" ht="26.4" x14ac:dyDescent="0.25">
      <c r="A6" s="192"/>
      <c r="B6" s="192" t="s">
        <v>2212</v>
      </c>
      <c r="C6" s="283" t="s">
        <v>4871</v>
      </c>
      <c r="D6" s="17" t="s">
        <v>2269</v>
      </c>
      <c r="E6" s="161"/>
      <c r="F6" s="187"/>
      <c r="G6" s="89">
        <f>E6*F6</f>
        <v>0</v>
      </c>
      <c r="H6" s="307" t="s">
        <v>5398</v>
      </c>
    </row>
    <row r="7" spans="1:8" x14ac:dyDescent="0.25">
      <c r="A7" s="192"/>
      <c r="B7" s="192" t="s">
        <v>2213</v>
      </c>
      <c r="C7" s="64" t="s">
        <v>4872</v>
      </c>
      <c r="D7" s="27" t="s">
        <v>1152</v>
      </c>
      <c r="E7" s="161"/>
      <c r="F7" s="187"/>
      <c r="G7" s="89">
        <f>E7*F7</f>
        <v>0</v>
      </c>
    </row>
    <row r="8" spans="1:8" x14ac:dyDescent="0.25">
      <c r="A8" s="192"/>
      <c r="B8" s="192" t="s">
        <v>2214</v>
      </c>
      <c r="C8" s="64" t="s">
        <v>2217</v>
      </c>
      <c r="D8" s="27" t="s">
        <v>1152</v>
      </c>
      <c r="E8" s="161"/>
      <c r="F8" s="187"/>
      <c r="G8" s="89">
        <f>E8*F8</f>
        <v>0</v>
      </c>
    </row>
    <row r="9" spans="1:8" x14ac:dyDescent="0.25">
      <c r="A9" s="192"/>
      <c r="B9" s="192" t="s">
        <v>2215</v>
      </c>
      <c r="C9" s="64" t="s">
        <v>2218</v>
      </c>
      <c r="D9" s="27" t="s">
        <v>1152</v>
      </c>
      <c r="E9" s="161"/>
      <c r="F9" s="187"/>
      <c r="G9" s="89">
        <f>E9*F9</f>
        <v>0</v>
      </c>
    </row>
    <row r="10" spans="1:8" x14ac:dyDescent="0.25">
      <c r="A10" s="192"/>
      <c r="B10" s="192" t="s">
        <v>2216</v>
      </c>
      <c r="C10" s="64" t="s">
        <v>2219</v>
      </c>
      <c r="D10" s="205" t="s">
        <v>2220</v>
      </c>
      <c r="E10" s="161"/>
      <c r="F10" s="187"/>
      <c r="G10" s="89">
        <f>E10*F10</f>
        <v>0</v>
      </c>
    </row>
    <row r="11" spans="1:8" x14ac:dyDescent="0.25">
      <c r="A11" s="192"/>
      <c r="B11" s="192"/>
      <c r="C11" s="157"/>
      <c r="D11" s="17"/>
      <c r="E11" s="17"/>
      <c r="F11" s="191"/>
      <c r="G11" s="190"/>
    </row>
    <row r="12" spans="1:8" x14ac:dyDescent="0.25">
      <c r="A12" s="192"/>
      <c r="B12" s="192"/>
      <c r="C12" s="157"/>
      <c r="D12" s="17"/>
      <c r="E12" s="17"/>
      <c r="F12" s="191"/>
      <c r="G12" s="190"/>
      <c r="H12" s="323" t="s">
        <v>5421</v>
      </c>
    </row>
    <row r="13" spans="1:8" x14ac:dyDescent="0.25">
      <c r="A13" s="64"/>
      <c r="B13" s="64"/>
      <c r="C13" s="60"/>
      <c r="D13" s="17"/>
      <c r="E13" s="17"/>
      <c r="F13" s="191"/>
      <c r="G13" s="190"/>
    </row>
    <row r="14" spans="1:8" x14ac:dyDescent="0.25">
      <c r="A14" s="168" t="s">
        <v>34</v>
      </c>
      <c r="B14" s="168"/>
      <c r="C14" s="168"/>
      <c r="D14" s="179"/>
      <c r="E14" s="185"/>
      <c r="F14" s="198"/>
      <c r="G14" s="174">
        <f>SUM(G5:G13)</f>
        <v>0</v>
      </c>
    </row>
    <row r="1048290" spans="4:4" x14ac:dyDescent="0.25">
      <c r="D1048290"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B0017-E17F-450D-B0ED-C27F4BF1378B}">
  <dimension ref="A1:I104834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2221</v>
      </c>
      <c r="B1" s="40"/>
      <c r="C1" s="40"/>
      <c r="D1" s="40"/>
      <c r="E1" s="774" t="s">
        <v>2222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5"/>
    </row>
    <row r="4" spans="1:9" x14ac:dyDescent="0.25">
      <c r="A4" s="192"/>
      <c r="B4" s="192"/>
      <c r="C4" s="193"/>
      <c r="D4" s="64"/>
      <c r="E4" s="17"/>
      <c r="F4" s="17"/>
      <c r="G4" s="191"/>
      <c r="H4" s="15"/>
    </row>
    <row r="5" spans="1:9" x14ac:dyDescent="0.25">
      <c r="A5" s="192" t="s">
        <v>2223</v>
      </c>
      <c r="B5" s="192"/>
      <c r="C5" s="193"/>
      <c r="D5" s="150" t="s">
        <v>2224</v>
      </c>
      <c r="E5" s="17"/>
      <c r="F5" s="17"/>
      <c r="G5" s="191"/>
      <c r="H5" s="189"/>
    </row>
    <row r="6" spans="1:9" ht="26.4" x14ac:dyDescent="0.25">
      <c r="A6" s="192"/>
      <c r="B6" s="192" t="s">
        <v>2225</v>
      </c>
      <c r="C6" s="193"/>
      <c r="D6" s="64" t="s">
        <v>2228</v>
      </c>
      <c r="E6" s="17"/>
      <c r="F6" s="17"/>
      <c r="G6" s="191"/>
      <c r="H6" s="189"/>
    </row>
    <row r="7" spans="1:9" x14ac:dyDescent="0.25">
      <c r="A7" s="192"/>
      <c r="B7" s="192"/>
      <c r="C7" s="193" t="s">
        <v>37</v>
      </c>
      <c r="D7" s="64" t="s">
        <v>4257</v>
      </c>
      <c r="E7" s="120" t="s">
        <v>136</v>
      </c>
      <c r="F7" s="161"/>
      <c r="G7" s="187"/>
      <c r="H7" s="89">
        <f>F7*G7</f>
        <v>0</v>
      </c>
    </row>
    <row r="8" spans="1:9" x14ac:dyDescent="0.25">
      <c r="A8" s="192"/>
      <c r="B8" s="192"/>
      <c r="C8" s="193" t="s">
        <v>39</v>
      </c>
      <c r="D8" s="64" t="s">
        <v>4258</v>
      </c>
      <c r="E8" s="120" t="s">
        <v>136</v>
      </c>
      <c r="F8" s="161"/>
      <c r="G8" s="187"/>
      <c r="H8" s="89">
        <f>F8*G8</f>
        <v>0</v>
      </c>
    </row>
    <row r="9" spans="1:9" x14ac:dyDescent="0.25">
      <c r="A9" s="192"/>
      <c r="B9" s="192"/>
      <c r="C9" s="193" t="s">
        <v>59</v>
      </c>
      <c r="D9" s="64" t="s">
        <v>4293</v>
      </c>
      <c r="E9" s="120" t="s">
        <v>136</v>
      </c>
      <c r="F9" s="161"/>
      <c r="G9" s="187"/>
      <c r="H9" s="89">
        <f>F9*G9</f>
        <v>0</v>
      </c>
    </row>
    <row r="10" spans="1:9" x14ac:dyDescent="0.25">
      <c r="A10" s="192"/>
      <c r="B10" s="192" t="s">
        <v>2226</v>
      </c>
      <c r="C10" s="193"/>
      <c r="D10" s="64" t="s">
        <v>2229</v>
      </c>
      <c r="E10" s="17"/>
      <c r="F10" s="17"/>
      <c r="G10" s="191"/>
      <c r="H10" s="189"/>
    </row>
    <row r="11" spans="1:9" x14ac:dyDescent="0.25">
      <c r="A11" s="192"/>
      <c r="B11" s="192"/>
      <c r="C11" s="193" t="s">
        <v>37</v>
      </c>
      <c r="D11" s="64" t="s">
        <v>4359</v>
      </c>
      <c r="E11" s="120" t="s">
        <v>136</v>
      </c>
      <c r="F11" s="161"/>
      <c r="G11" s="187"/>
      <c r="H11" s="89">
        <f>F11*G11</f>
        <v>0</v>
      </c>
    </row>
    <row r="12" spans="1:9" x14ac:dyDescent="0.25">
      <c r="A12" s="192"/>
      <c r="B12" s="192"/>
      <c r="C12" s="193" t="s">
        <v>39</v>
      </c>
      <c r="D12" s="64" t="s">
        <v>4360</v>
      </c>
      <c r="E12" s="120" t="s">
        <v>136</v>
      </c>
      <c r="F12" s="161"/>
      <c r="G12" s="187"/>
      <c r="H12" s="89">
        <f>F12*G12</f>
        <v>0</v>
      </c>
    </row>
    <row r="13" spans="1:9" x14ac:dyDescent="0.25">
      <c r="A13" s="192"/>
      <c r="B13" s="192"/>
      <c r="C13" s="193" t="s">
        <v>59</v>
      </c>
      <c r="D13" s="64" t="s">
        <v>4361</v>
      </c>
      <c r="E13" s="120" t="s">
        <v>136</v>
      </c>
      <c r="F13" s="161"/>
      <c r="G13" s="187"/>
      <c r="H13" s="89">
        <f>F13*G13</f>
        <v>0</v>
      </c>
    </row>
    <row r="14" spans="1:9" x14ac:dyDescent="0.25">
      <c r="A14" s="192"/>
      <c r="B14" s="192" t="s">
        <v>2227</v>
      </c>
      <c r="C14" s="193"/>
      <c r="D14" s="64" t="s">
        <v>2230</v>
      </c>
      <c r="E14" s="17"/>
      <c r="F14" s="17"/>
      <c r="G14" s="191"/>
      <c r="H14" s="189"/>
    </row>
    <row r="15" spans="1:9" x14ac:dyDescent="0.25">
      <c r="A15" s="192"/>
      <c r="B15" s="192"/>
      <c r="C15" s="193" t="s">
        <v>37</v>
      </c>
      <c r="D15" s="64" t="s">
        <v>4359</v>
      </c>
      <c r="E15" s="120" t="s">
        <v>136</v>
      </c>
      <c r="F15" s="161"/>
      <c r="G15" s="187"/>
      <c r="H15" s="89">
        <f>F15*G15</f>
        <v>0</v>
      </c>
    </row>
    <row r="16" spans="1:9" x14ac:dyDescent="0.25">
      <c r="A16" s="192"/>
      <c r="B16" s="192"/>
      <c r="C16" s="193" t="s">
        <v>39</v>
      </c>
      <c r="D16" s="64" t="s">
        <v>4362</v>
      </c>
      <c r="E16" s="120" t="s">
        <v>136</v>
      </c>
      <c r="F16" s="161"/>
      <c r="G16" s="187"/>
      <c r="H16" s="89">
        <f>F16*G16</f>
        <v>0</v>
      </c>
    </row>
    <row r="17" spans="1:9" x14ac:dyDescent="0.25">
      <c r="A17" s="192"/>
      <c r="B17" s="192"/>
      <c r="C17" s="193" t="s">
        <v>59</v>
      </c>
      <c r="D17" s="64" t="s">
        <v>4361</v>
      </c>
      <c r="E17" s="120" t="s">
        <v>136</v>
      </c>
      <c r="F17" s="161"/>
      <c r="G17" s="187"/>
      <c r="H17" s="89">
        <f>F17*G17</f>
        <v>0</v>
      </c>
    </row>
    <row r="18" spans="1:9" ht="26.4" x14ac:dyDescent="0.25">
      <c r="A18" s="192" t="s">
        <v>2231</v>
      </c>
      <c r="B18" s="192"/>
      <c r="C18" s="193"/>
      <c r="D18" s="150" t="s">
        <v>2232</v>
      </c>
      <c r="E18" s="120"/>
      <c r="F18" s="17"/>
      <c r="G18" s="191"/>
      <c r="H18" s="189"/>
      <c r="I18" s="323" t="s">
        <v>5416</v>
      </c>
    </row>
    <row r="19" spans="1:9" x14ac:dyDescent="0.25">
      <c r="A19" s="192"/>
      <c r="B19" s="192" t="s">
        <v>2233</v>
      </c>
      <c r="C19" s="193"/>
      <c r="D19" s="64" t="s">
        <v>2236</v>
      </c>
      <c r="E19" s="120"/>
      <c r="F19" s="17"/>
      <c r="G19" s="191"/>
      <c r="H19" s="189"/>
    </row>
    <row r="20" spans="1:9" ht="26.4" x14ac:dyDescent="0.25">
      <c r="A20" s="192"/>
      <c r="B20" s="192"/>
      <c r="C20" s="193" t="s">
        <v>37</v>
      </c>
      <c r="D20" s="64" t="s">
        <v>4422</v>
      </c>
      <c r="E20" s="17" t="s">
        <v>124</v>
      </c>
      <c r="F20" s="161"/>
      <c r="G20" s="187"/>
      <c r="H20" s="89">
        <f>F20*G20</f>
        <v>0</v>
      </c>
    </row>
    <row r="21" spans="1:9" ht="26.4" x14ac:dyDescent="0.25">
      <c r="A21" s="192"/>
      <c r="B21" s="192"/>
      <c r="C21" s="193" t="s">
        <v>39</v>
      </c>
      <c r="D21" s="64" t="s">
        <v>4363</v>
      </c>
      <c r="E21" s="17" t="s">
        <v>124</v>
      </c>
      <c r="F21" s="161"/>
      <c r="G21" s="187"/>
      <c r="H21" s="89">
        <f>F21*G21</f>
        <v>0</v>
      </c>
    </row>
    <row r="22" spans="1:9" ht="26.4" x14ac:dyDescent="0.25">
      <c r="A22" s="192"/>
      <c r="B22" s="192"/>
      <c r="C22" s="193" t="s">
        <v>59</v>
      </c>
      <c r="D22" s="64" t="s">
        <v>4364</v>
      </c>
      <c r="E22" s="17" t="s">
        <v>124</v>
      </c>
      <c r="F22" s="161"/>
      <c r="G22" s="187"/>
      <c r="H22" s="89">
        <f>F22*G22</f>
        <v>0</v>
      </c>
    </row>
    <row r="23" spans="1:9" ht="15.6" x14ac:dyDescent="0.25">
      <c r="A23" s="192"/>
      <c r="B23" s="192"/>
      <c r="C23" s="193" t="s">
        <v>42</v>
      </c>
      <c r="D23" s="64" t="s">
        <v>4366</v>
      </c>
      <c r="E23" s="17" t="s">
        <v>124</v>
      </c>
      <c r="F23" s="161"/>
      <c r="G23" s="187"/>
      <c r="H23" s="89">
        <f>F23*G23</f>
        <v>0</v>
      </c>
    </row>
    <row r="24" spans="1:9" x14ac:dyDescent="0.25">
      <c r="A24" s="192"/>
      <c r="B24" s="192" t="s">
        <v>2234</v>
      </c>
      <c r="C24" s="193"/>
      <c r="D24" s="64" t="s">
        <v>2237</v>
      </c>
      <c r="E24" s="17"/>
      <c r="F24" s="17"/>
      <c r="G24" s="191"/>
      <c r="H24" s="189"/>
    </row>
    <row r="25" spans="1:9" ht="26.4" x14ac:dyDescent="0.25">
      <c r="A25" s="192"/>
      <c r="B25" s="192"/>
      <c r="C25" s="193" t="s">
        <v>37</v>
      </c>
      <c r="D25" s="64" t="s">
        <v>4422</v>
      </c>
      <c r="E25" s="17" t="s">
        <v>124</v>
      </c>
      <c r="F25" s="161"/>
      <c r="G25" s="187"/>
      <c r="H25" s="89">
        <f>F25*G25</f>
        <v>0</v>
      </c>
    </row>
    <row r="26" spans="1:9" ht="26.4" x14ac:dyDescent="0.25">
      <c r="A26" s="192"/>
      <c r="B26" s="192"/>
      <c r="C26" s="193" t="s">
        <v>39</v>
      </c>
      <c r="D26" s="64" t="s">
        <v>4365</v>
      </c>
      <c r="E26" s="17" t="s">
        <v>124</v>
      </c>
      <c r="F26" s="161"/>
      <c r="G26" s="187"/>
      <c r="H26" s="89">
        <f>F26*G26</f>
        <v>0</v>
      </c>
    </row>
    <row r="27" spans="1:9" ht="26.4" x14ac:dyDescent="0.25">
      <c r="A27" s="192"/>
      <c r="B27" s="192"/>
      <c r="C27" s="193" t="s">
        <v>59</v>
      </c>
      <c r="D27" s="64" t="s">
        <v>4364</v>
      </c>
      <c r="E27" s="17" t="s">
        <v>124</v>
      </c>
      <c r="F27" s="161"/>
      <c r="G27" s="187"/>
      <c r="H27" s="89">
        <f>F27*G27</f>
        <v>0</v>
      </c>
    </row>
    <row r="28" spans="1:9" ht="15.6" x14ac:dyDescent="0.25">
      <c r="A28" s="192"/>
      <c r="B28" s="192"/>
      <c r="C28" s="193" t="s">
        <v>42</v>
      </c>
      <c r="D28" s="64" t="s">
        <v>4366</v>
      </c>
      <c r="E28" s="17" t="s">
        <v>124</v>
      </c>
      <c r="F28" s="161"/>
      <c r="G28" s="187"/>
      <c r="H28" s="89">
        <f>F28*G28</f>
        <v>0</v>
      </c>
    </row>
    <row r="29" spans="1:9" x14ac:dyDescent="0.25">
      <c r="A29" s="192"/>
      <c r="B29" s="192" t="s">
        <v>2235</v>
      </c>
      <c r="C29" s="193"/>
      <c r="D29" s="283" t="s">
        <v>4873</v>
      </c>
      <c r="E29" s="17"/>
      <c r="F29" s="17"/>
      <c r="G29" s="191"/>
      <c r="H29" s="189"/>
      <c r="I29" s="307" t="s">
        <v>5398</v>
      </c>
    </row>
    <row r="30" spans="1:9" ht="26.4" x14ac:dyDescent="0.25">
      <c r="A30" s="192"/>
      <c r="B30" s="192"/>
      <c r="C30" s="193" t="s">
        <v>37</v>
      </c>
      <c r="D30" s="64" t="s">
        <v>4422</v>
      </c>
      <c r="E30" s="17" t="s">
        <v>124</v>
      </c>
      <c r="F30" s="161"/>
      <c r="G30" s="187"/>
      <c r="H30" s="89">
        <f>F30*G30</f>
        <v>0</v>
      </c>
    </row>
    <row r="31" spans="1:9" ht="26.4" x14ac:dyDescent="0.25">
      <c r="A31" s="192"/>
      <c r="B31" s="192"/>
      <c r="C31" s="193" t="s">
        <v>39</v>
      </c>
      <c r="D31" s="64" t="s">
        <v>4363</v>
      </c>
      <c r="E31" s="17" t="s">
        <v>124</v>
      </c>
      <c r="F31" s="161"/>
      <c r="G31" s="187"/>
      <c r="H31" s="89">
        <f>F31*G31</f>
        <v>0</v>
      </c>
    </row>
    <row r="32" spans="1:9" ht="26.4" x14ac:dyDescent="0.25">
      <c r="A32" s="192"/>
      <c r="B32" s="192"/>
      <c r="C32" s="193" t="s">
        <v>59</v>
      </c>
      <c r="D32" s="64" t="s">
        <v>4364</v>
      </c>
      <c r="E32" s="17" t="s">
        <v>124</v>
      </c>
      <c r="F32" s="161"/>
      <c r="G32" s="187"/>
      <c r="H32" s="89">
        <f>F32*G32</f>
        <v>0</v>
      </c>
    </row>
    <row r="33" spans="1:9" ht="15.6" x14ac:dyDescent="0.25">
      <c r="A33" s="192"/>
      <c r="B33" s="192"/>
      <c r="C33" s="193" t="s">
        <v>42</v>
      </c>
      <c r="D33" s="64" t="s">
        <v>4366</v>
      </c>
      <c r="E33" s="17" t="s">
        <v>124</v>
      </c>
      <c r="F33" s="161"/>
      <c r="G33" s="187"/>
      <c r="H33" s="89">
        <f>F33*G33</f>
        <v>0</v>
      </c>
    </row>
    <row r="34" spans="1:9" ht="26.4" x14ac:dyDescent="0.25">
      <c r="A34" s="192" t="s">
        <v>2238</v>
      </c>
      <c r="B34" s="192"/>
      <c r="C34" s="193"/>
      <c r="D34" s="284" t="s">
        <v>4874</v>
      </c>
      <c r="E34" s="17" t="s">
        <v>2269</v>
      </c>
      <c r="F34" s="161"/>
      <c r="G34" s="187"/>
      <c r="H34" s="89">
        <f>F34*G34</f>
        <v>0</v>
      </c>
      <c r="I34" s="307" t="s">
        <v>5398</v>
      </c>
    </row>
    <row r="35" spans="1:9" x14ac:dyDescent="0.25">
      <c r="A35" s="192" t="s">
        <v>2239</v>
      </c>
      <c r="B35" s="192"/>
      <c r="C35" s="193"/>
      <c r="D35" s="150" t="s">
        <v>29</v>
      </c>
      <c r="E35" s="17"/>
      <c r="F35" s="17"/>
      <c r="G35" s="191"/>
      <c r="H35" s="189"/>
    </row>
    <row r="36" spans="1:9" ht="39.6" x14ac:dyDescent="0.25">
      <c r="A36" s="192"/>
      <c r="B36" s="192" t="s">
        <v>2240</v>
      </c>
      <c r="C36" s="193"/>
      <c r="D36" s="283" t="s">
        <v>4875</v>
      </c>
      <c r="E36" s="17"/>
      <c r="F36" s="17"/>
      <c r="G36" s="191"/>
      <c r="H36" s="189"/>
      <c r="I36" s="307" t="s">
        <v>5398</v>
      </c>
    </row>
    <row r="37" spans="1:9" ht="28.8" x14ac:dyDescent="0.25">
      <c r="A37" s="192"/>
      <c r="B37" s="192"/>
      <c r="C37" s="193" t="s">
        <v>37</v>
      </c>
      <c r="D37" s="64" t="s">
        <v>4423</v>
      </c>
      <c r="E37" s="17" t="s">
        <v>124</v>
      </c>
      <c r="F37" s="161"/>
      <c r="G37" s="187"/>
      <c r="H37" s="89">
        <f>F37*G37</f>
        <v>0</v>
      </c>
    </row>
    <row r="38" spans="1:9" ht="26.4" x14ac:dyDescent="0.25">
      <c r="A38" s="192"/>
      <c r="B38" s="192"/>
      <c r="C38" s="193" t="s">
        <v>39</v>
      </c>
      <c r="D38" s="64" t="s">
        <v>4363</v>
      </c>
      <c r="E38" s="17" t="s">
        <v>124</v>
      </c>
      <c r="F38" s="161"/>
      <c r="G38" s="187"/>
      <c r="H38" s="89">
        <f>F38*G38</f>
        <v>0</v>
      </c>
    </row>
    <row r="39" spans="1:9" ht="26.4" x14ac:dyDescent="0.25">
      <c r="A39" s="192"/>
      <c r="B39" s="192"/>
      <c r="C39" s="193" t="s">
        <v>59</v>
      </c>
      <c r="D39" s="64" t="s">
        <v>4364</v>
      </c>
      <c r="E39" s="17" t="s">
        <v>124</v>
      </c>
      <c r="F39" s="161"/>
      <c r="G39" s="187"/>
      <c r="H39" s="89">
        <f>F39*G39</f>
        <v>0</v>
      </c>
    </row>
    <row r="40" spans="1:9" ht="15.6" x14ac:dyDescent="0.25">
      <c r="A40" s="192"/>
      <c r="B40" s="192"/>
      <c r="C40" s="193" t="s">
        <v>42</v>
      </c>
      <c r="D40" s="64" t="s">
        <v>4366</v>
      </c>
      <c r="E40" s="17" t="s">
        <v>124</v>
      </c>
      <c r="F40" s="161"/>
      <c r="G40" s="187"/>
      <c r="H40" s="89">
        <f>F40*G40</f>
        <v>0</v>
      </c>
    </row>
    <row r="41" spans="1:9" ht="39.6" x14ac:dyDescent="0.25">
      <c r="A41" s="192"/>
      <c r="B41" s="192" t="s">
        <v>2241</v>
      </c>
      <c r="C41" s="193"/>
      <c r="D41" s="283" t="s">
        <v>4876</v>
      </c>
      <c r="E41" s="17"/>
      <c r="F41" s="17"/>
      <c r="G41" s="191"/>
      <c r="H41" s="189"/>
      <c r="I41" s="307" t="s">
        <v>5398</v>
      </c>
    </row>
    <row r="42" spans="1:9" ht="26.4" x14ac:dyDescent="0.25">
      <c r="A42" s="192"/>
      <c r="B42" s="192"/>
      <c r="C42" s="193" t="s">
        <v>37</v>
      </c>
      <c r="D42" s="64" t="s">
        <v>4422</v>
      </c>
      <c r="E42" s="17" t="s">
        <v>124</v>
      </c>
      <c r="F42" s="161"/>
      <c r="G42" s="187"/>
      <c r="H42" s="89">
        <f>F42*G42</f>
        <v>0</v>
      </c>
    </row>
    <row r="43" spans="1:9" ht="26.4" x14ac:dyDescent="0.25">
      <c r="A43" s="192"/>
      <c r="B43" s="192"/>
      <c r="C43" s="193" t="s">
        <v>39</v>
      </c>
      <c r="D43" s="64" t="s">
        <v>4363</v>
      </c>
      <c r="E43" s="17" t="s">
        <v>124</v>
      </c>
      <c r="F43" s="161"/>
      <c r="G43" s="187"/>
      <c r="H43" s="89">
        <f>F43*G43</f>
        <v>0</v>
      </c>
    </row>
    <row r="44" spans="1:9" ht="26.4" x14ac:dyDescent="0.25">
      <c r="A44" s="192"/>
      <c r="B44" s="192"/>
      <c r="C44" s="193" t="s">
        <v>59</v>
      </c>
      <c r="D44" s="64" t="s">
        <v>4364</v>
      </c>
      <c r="E44" s="17" t="s">
        <v>124</v>
      </c>
      <c r="F44" s="161"/>
      <c r="G44" s="187"/>
      <c r="H44" s="89">
        <f>F44*G44</f>
        <v>0</v>
      </c>
    </row>
    <row r="45" spans="1:9" ht="15.6" x14ac:dyDescent="0.25">
      <c r="A45" s="192"/>
      <c r="B45" s="192"/>
      <c r="C45" s="193" t="s">
        <v>42</v>
      </c>
      <c r="D45" s="64" t="s">
        <v>4366</v>
      </c>
      <c r="E45" s="17" t="s">
        <v>124</v>
      </c>
      <c r="F45" s="161"/>
      <c r="G45" s="187"/>
      <c r="H45" s="89">
        <f>F45*G45</f>
        <v>0</v>
      </c>
    </row>
    <row r="46" spans="1:9" ht="26.4" x14ac:dyDescent="0.25">
      <c r="A46" s="192"/>
      <c r="B46" s="192" t="s">
        <v>2242</v>
      </c>
      <c r="C46" s="193"/>
      <c r="D46" s="283" t="s">
        <v>4877</v>
      </c>
      <c r="E46" s="17"/>
      <c r="F46" s="17"/>
      <c r="G46" s="191"/>
      <c r="H46" s="189"/>
      <c r="I46" s="307" t="s">
        <v>5398</v>
      </c>
    </row>
    <row r="47" spans="1:9" ht="26.4" x14ac:dyDescent="0.25">
      <c r="A47" s="192"/>
      <c r="B47" s="192"/>
      <c r="C47" s="193" t="s">
        <v>37</v>
      </c>
      <c r="D47" s="64" t="s">
        <v>4422</v>
      </c>
      <c r="E47" s="17" t="s">
        <v>133</v>
      </c>
      <c r="F47" s="161"/>
      <c r="G47" s="187"/>
      <c r="H47" s="89">
        <f>F47*G47</f>
        <v>0</v>
      </c>
    </row>
    <row r="48" spans="1:9" ht="26.4" x14ac:dyDescent="0.25">
      <c r="A48" s="192"/>
      <c r="B48" s="192"/>
      <c r="C48" s="193" t="s">
        <v>39</v>
      </c>
      <c r="D48" s="64" t="s">
        <v>4363</v>
      </c>
      <c r="E48" s="17" t="s">
        <v>133</v>
      </c>
      <c r="F48" s="161"/>
      <c r="G48" s="187"/>
      <c r="H48" s="89">
        <f>F48*G48</f>
        <v>0</v>
      </c>
    </row>
    <row r="49" spans="1:9" ht="26.4" x14ac:dyDescent="0.25">
      <c r="A49" s="192"/>
      <c r="B49" s="192"/>
      <c r="C49" s="193" t="s">
        <v>59</v>
      </c>
      <c r="D49" s="64" t="s">
        <v>4364</v>
      </c>
      <c r="E49" s="17" t="s">
        <v>133</v>
      </c>
      <c r="F49" s="161"/>
      <c r="G49" s="187"/>
      <c r="H49" s="89">
        <f>F49*G49</f>
        <v>0</v>
      </c>
    </row>
    <row r="50" spans="1:9" x14ac:dyDescent="0.25">
      <c r="A50" s="192"/>
      <c r="B50" s="192"/>
      <c r="C50" s="193" t="s">
        <v>42</v>
      </c>
      <c r="D50" s="64" t="s">
        <v>4366</v>
      </c>
      <c r="E50" s="17" t="s">
        <v>133</v>
      </c>
      <c r="F50" s="161"/>
      <c r="G50" s="187"/>
      <c r="H50" s="89">
        <f>F50*G50</f>
        <v>0</v>
      </c>
    </row>
    <row r="51" spans="1:9" ht="26.4" x14ac:dyDescent="0.25">
      <c r="A51" s="192"/>
      <c r="B51" s="192" t="s">
        <v>2243</v>
      </c>
      <c r="C51" s="193"/>
      <c r="D51" s="283" t="s">
        <v>4878</v>
      </c>
      <c r="E51" s="17"/>
      <c r="F51" s="17"/>
      <c r="G51" s="191"/>
      <c r="H51" s="189"/>
      <c r="I51" s="307" t="s">
        <v>5398</v>
      </c>
    </row>
    <row r="52" spans="1:9" ht="26.4" x14ac:dyDescent="0.25">
      <c r="A52" s="192"/>
      <c r="B52" s="192"/>
      <c r="C52" s="193" t="s">
        <v>37</v>
      </c>
      <c r="D52" s="64" t="s">
        <v>4422</v>
      </c>
      <c r="E52" s="17" t="s">
        <v>133</v>
      </c>
      <c r="F52" s="161"/>
      <c r="G52" s="187"/>
      <c r="H52" s="89">
        <f>F52*G52</f>
        <v>0</v>
      </c>
    </row>
    <row r="53" spans="1:9" ht="26.4" x14ac:dyDescent="0.25">
      <c r="A53" s="192"/>
      <c r="B53" s="192"/>
      <c r="C53" s="193" t="s">
        <v>39</v>
      </c>
      <c r="D53" s="64" t="s">
        <v>4363</v>
      </c>
      <c r="E53" s="17" t="s">
        <v>133</v>
      </c>
      <c r="F53" s="161"/>
      <c r="G53" s="187"/>
      <c r="H53" s="89">
        <f>F53*G53</f>
        <v>0</v>
      </c>
    </row>
    <row r="54" spans="1:9" ht="26.4" x14ac:dyDescent="0.25">
      <c r="A54" s="192"/>
      <c r="B54" s="192"/>
      <c r="C54" s="193" t="s">
        <v>59</v>
      </c>
      <c r="D54" s="64" t="s">
        <v>4364</v>
      </c>
      <c r="E54" s="17" t="s">
        <v>133</v>
      </c>
      <c r="F54" s="161"/>
      <c r="G54" s="187"/>
      <c r="H54" s="89">
        <f>F54*G54</f>
        <v>0</v>
      </c>
    </row>
    <row r="55" spans="1:9" x14ac:dyDescent="0.25">
      <c r="A55" s="192"/>
      <c r="B55" s="192"/>
      <c r="C55" s="193" t="s">
        <v>42</v>
      </c>
      <c r="D55" s="64" t="s">
        <v>4366</v>
      </c>
      <c r="E55" s="17" t="s">
        <v>133</v>
      </c>
      <c r="F55" s="161"/>
      <c r="G55" s="187"/>
      <c r="H55" s="89">
        <f>F55*G55</f>
        <v>0</v>
      </c>
    </row>
    <row r="56" spans="1:9" x14ac:dyDescent="0.25">
      <c r="A56" s="192" t="s">
        <v>2246</v>
      </c>
      <c r="B56" s="192"/>
      <c r="C56" s="193"/>
      <c r="D56" s="150" t="s">
        <v>2244</v>
      </c>
      <c r="E56" s="17"/>
      <c r="F56" s="17"/>
      <c r="G56" s="191"/>
      <c r="H56" s="189"/>
    </row>
    <row r="57" spans="1:9" ht="26.4" x14ac:dyDescent="0.25">
      <c r="A57" s="192"/>
      <c r="B57" s="192" t="s">
        <v>2245</v>
      </c>
      <c r="C57" s="193"/>
      <c r="D57" s="283" t="s">
        <v>4879</v>
      </c>
      <c r="E57" s="120" t="s">
        <v>136</v>
      </c>
      <c r="F57" s="161"/>
      <c r="G57" s="187"/>
      <c r="H57" s="89">
        <f>F57*G57</f>
        <v>0</v>
      </c>
      <c r="I57" s="307" t="s">
        <v>5398</v>
      </c>
    </row>
    <row r="58" spans="1:9" x14ac:dyDescent="0.25">
      <c r="A58" s="192" t="s">
        <v>2247</v>
      </c>
      <c r="B58" s="192"/>
      <c r="C58" s="193"/>
      <c r="D58" s="150" t="s">
        <v>2248</v>
      </c>
      <c r="E58" s="17"/>
      <c r="F58" s="17"/>
      <c r="G58" s="191"/>
      <c r="H58" s="189"/>
    </row>
    <row r="59" spans="1:9" ht="26.4" x14ac:dyDescent="0.25">
      <c r="A59" s="192"/>
      <c r="B59" s="192" t="s">
        <v>2249</v>
      </c>
      <c r="C59" s="193"/>
      <c r="D59" s="64" t="s">
        <v>26</v>
      </c>
      <c r="E59" s="17" t="s">
        <v>136</v>
      </c>
      <c r="F59" s="161"/>
      <c r="G59" s="187"/>
      <c r="H59" s="89">
        <f>F59*G59</f>
        <v>0</v>
      </c>
    </row>
    <row r="60" spans="1:9" x14ac:dyDescent="0.25">
      <c r="A60" s="192"/>
      <c r="B60" s="192" t="s">
        <v>2250</v>
      </c>
      <c r="C60" s="193"/>
      <c r="D60" s="283" t="s">
        <v>4880</v>
      </c>
      <c r="E60" s="120" t="s">
        <v>1152</v>
      </c>
      <c r="F60" s="161"/>
      <c r="G60" s="187"/>
      <c r="H60" s="89">
        <f>F60*G60</f>
        <v>0</v>
      </c>
      <c r="I60" s="307" t="s">
        <v>5398</v>
      </c>
    </row>
    <row r="61" spans="1:9" x14ac:dyDescent="0.25">
      <c r="A61" s="192"/>
      <c r="B61" s="192" t="s">
        <v>2251</v>
      </c>
      <c r="C61" s="193"/>
      <c r="D61" s="283" t="s">
        <v>2252</v>
      </c>
      <c r="E61" s="17"/>
      <c r="F61" s="17"/>
      <c r="G61" s="191"/>
      <c r="H61" s="189"/>
    </row>
    <row r="62" spans="1:9" ht="26.4" x14ac:dyDescent="0.25">
      <c r="A62" s="192"/>
      <c r="B62" s="192"/>
      <c r="C62" s="193" t="s">
        <v>37</v>
      </c>
      <c r="D62" s="283" t="s">
        <v>4881</v>
      </c>
      <c r="E62" s="17" t="s">
        <v>133</v>
      </c>
      <c r="F62" s="161"/>
      <c r="G62" s="187"/>
      <c r="H62" s="89">
        <f>F62*G62</f>
        <v>0</v>
      </c>
      <c r="I62" s="307" t="s">
        <v>5398</v>
      </c>
    </row>
    <row r="63" spans="1:9" ht="26.4" x14ac:dyDescent="0.25">
      <c r="A63" s="192"/>
      <c r="B63" s="192"/>
      <c r="C63" s="193" t="s">
        <v>39</v>
      </c>
      <c r="D63" s="283" t="s">
        <v>4882</v>
      </c>
      <c r="E63" s="17" t="s">
        <v>133</v>
      </c>
      <c r="F63" s="161"/>
      <c r="G63" s="187"/>
      <c r="H63" s="89">
        <f>F63*G63</f>
        <v>0</v>
      </c>
      <c r="I63" s="307" t="s">
        <v>5398</v>
      </c>
    </row>
    <row r="64" spans="1:9" ht="26.4" x14ac:dyDescent="0.25">
      <c r="A64" s="192"/>
      <c r="B64" s="192"/>
      <c r="C64" s="193" t="s">
        <v>59</v>
      </c>
      <c r="D64" s="283" t="s">
        <v>4883</v>
      </c>
      <c r="E64" s="17" t="s">
        <v>124</v>
      </c>
      <c r="F64" s="161"/>
      <c r="G64" s="187"/>
      <c r="H64" s="89">
        <f>F64*G64</f>
        <v>0</v>
      </c>
      <c r="I64" s="307" t="s">
        <v>5398</v>
      </c>
    </row>
    <row r="65" spans="1:9" x14ac:dyDescent="0.25">
      <c r="A65" s="192"/>
      <c r="B65" s="192"/>
      <c r="C65" s="193"/>
      <c r="D65" s="64"/>
      <c r="E65" s="17"/>
      <c r="F65" s="161"/>
      <c r="G65" s="191"/>
      <c r="H65" s="189"/>
    </row>
    <row r="66" spans="1:9" x14ac:dyDescent="0.25">
      <c r="A66" s="192"/>
      <c r="B66" s="192"/>
      <c r="C66" s="193"/>
      <c r="D66" s="157"/>
      <c r="E66" s="17"/>
      <c r="F66" s="17"/>
      <c r="G66" s="191"/>
      <c r="H66" s="189"/>
      <c r="I66" s="323" t="s">
        <v>5421</v>
      </c>
    </row>
    <row r="67" spans="1:9" x14ac:dyDescent="0.25">
      <c r="A67" s="64"/>
      <c r="B67" s="64"/>
      <c r="C67" s="161"/>
      <c r="D67" s="60"/>
      <c r="E67" s="17"/>
      <c r="F67" s="17"/>
      <c r="G67" s="191"/>
      <c r="H67" s="189"/>
    </row>
    <row r="68" spans="1:9" x14ac:dyDescent="0.25">
      <c r="A68" s="168" t="s">
        <v>34</v>
      </c>
      <c r="B68" s="168"/>
      <c r="C68" s="168"/>
      <c r="D68" s="168"/>
      <c r="E68" s="179"/>
      <c r="F68" s="185"/>
      <c r="G68" s="198"/>
      <c r="H68" s="174">
        <f>SUM(H5:H67)</f>
        <v>0</v>
      </c>
    </row>
    <row r="1048344" spans="5:5" x14ac:dyDescent="0.25">
      <c r="E104834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FB509-A908-465E-95D7-CB699A8D1998}">
  <dimension ref="A1:H1048296"/>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2253</v>
      </c>
      <c r="B1" s="40"/>
      <c r="C1" s="40"/>
      <c r="D1" s="774" t="s">
        <v>2254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2255</v>
      </c>
      <c r="B5" s="192"/>
      <c r="C5" s="150" t="s">
        <v>2256</v>
      </c>
      <c r="D5" s="17"/>
      <c r="E5" s="17"/>
      <c r="F5" s="17"/>
      <c r="G5" s="189"/>
    </row>
    <row r="6" spans="1:8" ht="26.4" x14ac:dyDescent="0.25">
      <c r="A6" s="192"/>
      <c r="B6" s="192" t="s">
        <v>2257</v>
      </c>
      <c r="C6" s="64" t="s">
        <v>2259</v>
      </c>
      <c r="D6" s="11" t="s">
        <v>33</v>
      </c>
      <c r="E6" s="161"/>
      <c r="F6" s="187"/>
      <c r="G6" s="89">
        <f>E6*F6</f>
        <v>0</v>
      </c>
    </row>
    <row r="7" spans="1:8" ht="15.6" x14ac:dyDescent="0.25">
      <c r="A7" s="192"/>
      <c r="B7" s="192" t="s">
        <v>2258</v>
      </c>
      <c r="C7" s="64" t="s">
        <v>2260</v>
      </c>
      <c r="D7" s="17" t="s">
        <v>2269</v>
      </c>
      <c r="E7" s="161"/>
      <c r="F7" s="187"/>
      <c r="G7" s="89">
        <f>E7*F7</f>
        <v>0</v>
      </c>
    </row>
    <row r="8" spans="1:8" ht="26.4" x14ac:dyDescent="0.25">
      <c r="A8" s="192" t="s">
        <v>2261</v>
      </c>
      <c r="B8" s="192"/>
      <c r="C8" s="150" t="s">
        <v>2262</v>
      </c>
      <c r="D8" s="17"/>
      <c r="E8" s="17"/>
      <c r="F8" s="191"/>
      <c r="G8" s="189"/>
    </row>
    <row r="9" spans="1:8" ht="15.6" x14ac:dyDescent="0.25">
      <c r="A9" s="192"/>
      <c r="B9" s="192" t="s">
        <v>2263</v>
      </c>
      <c r="C9" s="283" t="s">
        <v>4884</v>
      </c>
      <c r="D9" s="17" t="s">
        <v>124</v>
      </c>
      <c r="E9" s="161"/>
      <c r="F9" s="187"/>
      <c r="G9" s="89">
        <f>E9*F9</f>
        <v>0</v>
      </c>
      <c r="H9" s="307" t="s">
        <v>5398</v>
      </c>
    </row>
    <row r="10" spans="1:8" ht="28.2" x14ac:dyDescent="0.25">
      <c r="A10" s="192"/>
      <c r="B10" s="192" t="s">
        <v>2264</v>
      </c>
      <c r="C10" s="283" t="s">
        <v>4885</v>
      </c>
      <c r="D10" s="17" t="s">
        <v>124</v>
      </c>
      <c r="E10" s="161"/>
      <c r="F10" s="187"/>
      <c r="G10" s="89">
        <f>E10*F10</f>
        <v>0</v>
      </c>
      <c r="H10" s="307" t="s">
        <v>5398</v>
      </c>
    </row>
    <row r="11" spans="1:8" ht="26.4" x14ac:dyDescent="0.25">
      <c r="A11" s="192" t="s">
        <v>2265</v>
      </c>
      <c r="B11" s="192"/>
      <c r="C11" s="150" t="s">
        <v>2266</v>
      </c>
      <c r="D11" s="17" t="s">
        <v>2269</v>
      </c>
      <c r="E11" s="161"/>
      <c r="F11" s="187"/>
      <c r="G11" s="89">
        <f>E11*F11</f>
        <v>0</v>
      </c>
    </row>
    <row r="12" spans="1:8" ht="26.4" x14ac:dyDescent="0.25">
      <c r="A12" s="192" t="s">
        <v>2267</v>
      </c>
      <c r="B12" s="192"/>
      <c r="C12" s="150" t="s">
        <v>2268</v>
      </c>
      <c r="D12" s="17" t="s">
        <v>2269</v>
      </c>
      <c r="E12" s="161"/>
      <c r="F12" s="187"/>
      <c r="G12" s="89">
        <f>E12*F12</f>
        <v>0</v>
      </c>
    </row>
    <row r="13" spans="1:8" x14ac:dyDescent="0.25">
      <c r="A13" s="192" t="s">
        <v>2272</v>
      </c>
      <c r="B13" s="192"/>
      <c r="C13" s="150" t="s">
        <v>2273</v>
      </c>
      <c r="D13" s="17"/>
      <c r="E13" s="17"/>
      <c r="F13" s="191"/>
      <c r="G13" s="189"/>
    </row>
    <row r="14" spans="1:8" x14ac:dyDescent="0.25">
      <c r="A14" s="192"/>
      <c r="B14" s="192" t="s">
        <v>2274</v>
      </c>
      <c r="C14" s="64" t="s">
        <v>2276</v>
      </c>
      <c r="D14" s="11" t="s">
        <v>33</v>
      </c>
      <c r="E14" s="161"/>
      <c r="F14" s="187"/>
      <c r="G14" s="89">
        <f>E14*F14</f>
        <v>0</v>
      </c>
    </row>
    <row r="15" spans="1:8" ht="15.6" x14ac:dyDescent="0.25">
      <c r="A15" s="192"/>
      <c r="B15" s="192" t="s">
        <v>2275</v>
      </c>
      <c r="C15" s="64" t="s">
        <v>2277</v>
      </c>
      <c r="D15" s="17" t="s">
        <v>2269</v>
      </c>
      <c r="E15" s="161"/>
      <c r="F15" s="187"/>
      <c r="G15" s="89">
        <f>E15*F15</f>
        <v>0</v>
      </c>
    </row>
    <row r="16" spans="1:8" ht="15.6" x14ac:dyDescent="0.25">
      <c r="A16" s="192" t="s">
        <v>2278</v>
      </c>
      <c r="B16" s="192"/>
      <c r="C16" s="150" t="s">
        <v>2279</v>
      </c>
      <c r="D16" s="17" t="s">
        <v>2269</v>
      </c>
      <c r="E16" s="161"/>
      <c r="F16" s="187"/>
      <c r="G16" s="89">
        <f>E16*F16</f>
        <v>0</v>
      </c>
    </row>
    <row r="17" spans="1:8" x14ac:dyDescent="0.25">
      <c r="A17" s="192"/>
      <c r="B17" s="192"/>
      <c r="C17" s="150"/>
      <c r="D17" s="17"/>
      <c r="E17" s="17"/>
      <c r="F17" s="17"/>
      <c r="G17" s="189"/>
    </row>
    <row r="18" spans="1:8" x14ac:dyDescent="0.25">
      <c r="A18" s="192"/>
      <c r="B18" s="192"/>
      <c r="C18" s="157"/>
      <c r="D18" s="17"/>
      <c r="E18" s="17"/>
      <c r="F18" s="17"/>
      <c r="G18" s="189"/>
      <c r="H18" s="323" t="s">
        <v>5421</v>
      </c>
    </row>
    <row r="19" spans="1:8" x14ac:dyDescent="0.25">
      <c r="A19" s="64"/>
      <c r="B19" s="64"/>
      <c r="C19" s="60"/>
      <c r="D19" s="17"/>
      <c r="E19" s="17"/>
      <c r="F19" s="17"/>
      <c r="G19" s="189"/>
    </row>
    <row r="20" spans="1:8" x14ac:dyDescent="0.25">
      <c r="A20" s="168" t="s">
        <v>34</v>
      </c>
      <c r="B20" s="168"/>
      <c r="C20" s="168"/>
      <c r="D20" s="179"/>
      <c r="E20" s="185"/>
      <c r="F20" s="185"/>
      <c r="G20" s="174">
        <f>SUM(G5:G19)</f>
        <v>0</v>
      </c>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91BEF-9EF2-45EC-A04B-0417D0A3C699}">
  <dimension ref="A1:H1048380"/>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48" width="9.109375" style="41"/>
    <col min="249" max="249" width="9.33203125" style="41" customWidth="1"/>
    <col min="250" max="250" width="6.6640625" style="41" customWidth="1"/>
    <col min="251" max="251" width="40.6640625" style="41" customWidth="1"/>
    <col min="252" max="255" width="9.33203125" style="41" customWidth="1"/>
    <col min="256" max="504" width="9.109375" style="41"/>
    <col min="505" max="505" width="9.33203125" style="41" customWidth="1"/>
    <col min="506" max="506" width="6.6640625" style="41" customWidth="1"/>
    <col min="507" max="507" width="40.6640625" style="41" customWidth="1"/>
    <col min="508" max="511" width="9.33203125" style="41" customWidth="1"/>
    <col min="512" max="760" width="9.109375" style="41"/>
    <col min="761" max="761" width="9.33203125" style="41" customWidth="1"/>
    <col min="762" max="762" width="6.6640625" style="41" customWidth="1"/>
    <col min="763" max="763" width="40.6640625" style="41" customWidth="1"/>
    <col min="764" max="767" width="9.33203125" style="41" customWidth="1"/>
    <col min="768" max="1016" width="9.109375" style="41"/>
    <col min="1017" max="1017" width="9.33203125" style="41" customWidth="1"/>
    <col min="1018" max="1018" width="6.6640625" style="41" customWidth="1"/>
    <col min="1019" max="1019" width="40.6640625" style="41" customWidth="1"/>
    <col min="1020" max="1023" width="9.33203125" style="41" customWidth="1"/>
    <col min="1024" max="1272" width="9.109375" style="41"/>
    <col min="1273" max="1273" width="9.33203125" style="41" customWidth="1"/>
    <col min="1274" max="1274" width="6.6640625" style="41" customWidth="1"/>
    <col min="1275" max="1275" width="40.6640625" style="41" customWidth="1"/>
    <col min="1276" max="1279" width="9.33203125" style="41" customWidth="1"/>
    <col min="1280" max="1528" width="9.109375" style="41"/>
    <col min="1529" max="1529" width="9.33203125" style="41" customWidth="1"/>
    <col min="1530" max="1530" width="6.6640625" style="41" customWidth="1"/>
    <col min="1531" max="1531" width="40.6640625" style="41" customWidth="1"/>
    <col min="1532" max="1535" width="9.33203125" style="41" customWidth="1"/>
    <col min="1536" max="1784" width="9.109375" style="41"/>
    <col min="1785" max="1785" width="9.33203125" style="41" customWidth="1"/>
    <col min="1786" max="1786" width="6.6640625" style="41" customWidth="1"/>
    <col min="1787" max="1787" width="40.6640625" style="41" customWidth="1"/>
    <col min="1788" max="1791" width="9.33203125" style="41" customWidth="1"/>
    <col min="1792" max="2040" width="9.109375" style="41"/>
    <col min="2041" max="2041" width="9.33203125" style="41" customWidth="1"/>
    <col min="2042" max="2042" width="6.6640625" style="41" customWidth="1"/>
    <col min="2043" max="2043" width="40.6640625" style="41" customWidth="1"/>
    <col min="2044" max="2047" width="9.33203125" style="41" customWidth="1"/>
    <col min="2048" max="2296" width="9.109375" style="41"/>
    <col min="2297" max="2297" width="9.33203125" style="41" customWidth="1"/>
    <col min="2298" max="2298" width="6.6640625" style="41" customWidth="1"/>
    <col min="2299" max="2299" width="40.6640625" style="41" customWidth="1"/>
    <col min="2300" max="2303" width="9.33203125" style="41" customWidth="1"/>
    <col min="2304" max="2552" width="9.109375" style="41"/>
    <col min="2553" max="2553" width="9.33203125" style="41" customWidth="1"/>
    <col min="2554" max="2554" width="6.6640625" style="41" customWidth="1"/>
    <col min="2555" max="2555" width="40.6640625" style="41" customWidth="1"/>
    <col min="2556" max="2559" width="9.33203125" style="41" customWidth="1"/>
    <col min="2560" max="2808" width="9.109375" style="41"/>
    <col min="2809" max="2809" width="9.33203125" style="41" customWidth="1"/>
    <col min="2810" max="2810" width="6.6640625" style="41" customWidth="1"/>
    <col min="2811" max="2811" width="40.6640625" style="41" customWidth="1"/>
    <col min="2812" max="2815" width="9.33203125" style="41" customWidth="1"/>
    <col min="2816" max="3064" width="9.109375" style="41"/>
    <col min="3065" max="3065" width="9.33203125" style="41" customWidth="1"/>
    <col min="3066" max="3066" width="6.6640625" style="41" customWidth="1"/>
    <col min="3067" max="3067" width="40.6640625" style="41" customWidth="1"/>
    <col min="3068" max="3071" width="9.33203125" style="41" customWidth="1"/>
    <col min="3072" max="3320" width="9.109375" style="41"/>
    <col min="3321" max="3321" width="9.33203125" style="41" customWidth="1"/>
    <col min="3322" max="3322" width="6.6640625" style="41" customWidth="1"/>
    <col min="3323" max="3323" width="40.6640625" style="41" customWidth="1"/>
    <col min="3324" max="3327" width="9.33203125" style="41" customWidth="1"/>
    <col min="3328" max="3576" width="9.109375" style="41"/>
    <col min="3577" max="3577" width="9.33203125" style="41" customWidth="1"/>
    <col min="3578" max="3578" width="6.6640625" style="41" customWidth="1"/>
    <col min="3579" max="3579" width="40.6640625" style="41" customWidth="1"/>
    <col min="3580" max="3583" width="9.33203125" style="41" customWidth="1"/>
    <col min="3584" max="3832" width="9.109375" style="41"/>
    <col min="3833" max="3833" width="9.33203125" style="41" customWidth="1"/>
    <col min="3834" max="3834" width="6.6640625" style="41" customWidth="1"/>
    <col min="3835" max="3835" width="40.6640625" style="41" customWidth="1"/>
    <col min="3836" max="3839" width="9.33203125" style="41" customWidth="1"/>
    <col min="3840" max="4088" width="9.109375" style="41"/>
    <col min="4089" max="4089" width="9.33203125" style="41" customWidth="1"/>
    <col min="4090" max="4090" width="6.6640625" style="41" customWidth="1"/>
    <col min="4091" max="4091" width="40.6640625" style="41" customWidth="1"/>
    <col min="4092" max="4095" width="9.33203125" style="41" customWidth="1"/>
    <col min="4096" max="4344" width="9.109375" style="41"/>
    <col min="4345" max="4345" width="9.33203125" style="41" customWidth="1"/>
    <col min="4346" max="4346" width="6.6640625" style="41" customWidth="1"/>
    <col min="4347" max="4347" width="40.6640625" style="41" customWidth="1"/>
    <col min="4348" max="4351" width="9.33203125" style="41" customWidth="1"/>
    <col min="4352" max="4600" width="9.109375" style="41"/>
    <col min="4601" max="4601" width="9.33203125" style="41" customWidth="1"/>
    <col min="4602" max="4602" width="6.6640625" style="41" customWidth="1"/>
    <col min="4603" max="4603" width="40.6640625" style="41" customWidth="1"/>
    <col min="4604" max="4607" width="9.33203125" style="41" customWidth="1"/>
    <col min="4608" max="4856" width="9.109375" style="41"/>
    <col min="4857" max="4857" width="9.33203125" style="41" customWidth="1"/>
    <col min="4858" max="4858" width="6.6640625" style="41" customWidth="1"/>
    <col min="4859" max="4859" width="40.6640625" style="41" customWidth="1"/>
    <col min="4860" max="4863" width="9.33203125" style="41" customWidth="1"/>
    <col min="4864" max="5112" width="9.109375" style="41"/>
    <col min="5113" max="5113" width="9.33203125" style="41" customWidth="1"/>
    <col min="5114" max="5114" width="6.6640625" style="41" customWidth="1"/>
    <col min="5115" max="5115" width="40.6640625" style="41" customWidth="1"/>
    <col min="5116" max="5119" width="9.33203125" style="41" customWidth="1"/>
    <col min="5120" max="5368" width="9.109375" style="41"/>
    <col min="5369" max="5369" width="9.33203125" style="41" customWidth="1"/>
    <col min="5370" max="5370" width="6.6640625" style="41" customWidth="1"/>
    <col min="5371" max="5371" width="40.6640625" style="41" customWidth="1"/>
    <col min="5372" max="5375" width="9.33203125" style="41" customWidth="1"/>
    <col min="5376" max="5624" width="9.109375" style="41"/>
    <col min="5625" max="5625" width="9.33203125" style="41" customWidth="1"/>
    <col min="5626" max="5626" width="6.6640625" style="41" customWidth="1"/>
    <col min="5627" max="5627" width="40.6640625" style="41" customWidth="1"/>
    <col min="5628" max="5631" width="9.33203125" style="41" customWidth="1"/>
    <col min="5632" max="5880" width="9.109375" style="41"/>
    <col min="5881" max="5881" width="9.33203125" style="41" customWidth="1"/>
    <col min="5882" max="5882" width="6.6640625" style="41" customWidth="1"/>
    <col min="5883" max="5883" width="40.6640625" style="41" customWidth="1"/>
    <col min="5884" max="5887" width="9.33203125" style="41" customWidth="1"/>
    <col min="5888" max="6136" width="9.109375" style="41"/>
    <col min="6137" max="6137" width="9.33203125" style="41" customWidth="1"/>
    <col min="6138" max="6138" width="6.6640625" style="41" customWidth="1"/>
    <col min="6139" max="6139" width="40.6640625" style="41" customWidth="1"/>
    <col min="6140" max="6143" width="9.33203125" style="41" customWidth="1"/>
    <col min="6144" max="6392" width="9.109375" style="41"/>
    <col min="6393" max="6393" width="9.33203125" style="41" customWidth="1"/>
    <col min="6394" max="6394" width="6.6640625" style="41" customWidth="1"/>
    <col min="6395" max="6395" width="40.6640625" style="41" customWidth="1"/>
    <col min="6396" max="6399" width="9.33203125" style="41" customWidth="1"/>
    <col min="6400" max="6648" width="9.109375" style="41"/>
    <col min="6649" max="6649" width="9.33203125" style="41" customWidth="1"/>
    <col min="6650" max="6650" width="6.6640625" style="41" customWidth="1"/>
    <col min="6651" max="6651" width="40.6640625" style="41" customWidth="1"/>
    <col min="6652" max="6655" width="9.33203125" style="41" customWidth="1"/>
    <col min="6656" max="6904" width="9.109375" style="41"/>
    <col min="6905" max="6905" width="9.33203125" style="41" customWidth="1"/>
    <col min="6906" max="6906" width="6.6640625" style="41" customWidth="1"/>
    <col min="6907" max="6907" width="40.6640625" style="41" customWidth="1"/>
    <col min="6908" max="6911" width="9.33203125" style="41" customWidth="1"/>
    <col min="6912" max="7160" width="9.109375" style="41"/>
    <col min="7161" max="7161" width="9.33203125" style="41" customWidth="1"/>
    <col min="7162" max="7162" width="6.6640625" style="41" customWidth="1"/>
    <col min="7163" max="7163" width="40.6640625" style="41" customWidth="1"/>
    <col min="7164" max="7167" width="9.33203125" style="41" customWidth="1"/>
    <col min="7168" max="7416" width="9.109375" style="41"/>
    <col min="7417" max="7417" width="9.33203125" style="41" customWidth="1"/>
    <col min="7418" max="7418" width="6.6640625" style="41" customWidth="1"/>
    <col min="7419" max="7419" width="40.6640625" style="41" customWidth="1"/>
    <col min="7420" max="7423" width="9.33203125" style="41" customWidth="1"/>
    <col min="7424" max="7672" width="9.109375" style="41"/>
    <col min="7673" max="7673" width="9.33203125" style="41" customWidth="1"/>
    <col min="7674" max="7674" width="6.6640625" style="41" customWidth="1"/>
    <col min="7675" max="7675" width="40.6640625" style="41" customWidth="1"/>
    <col min="7676" max="7679" width="9.33203125" style="41" customWidth="1"/>
    <col min="7680" max="7928" width="9.109375" style="41"/>
    <col min="7929" max="7929" width="9.33203125" style="41" customWidth="1"/>
    <col min="7930" max="7930" width="6.6640625" style="41" customWidth="1"/>
    <col min="7931" max="7931" width="40.6640625" style="41" customWidth="1"/>
    <col min="7932" max="7935" width="9.33203125" style="41" customWidth="1"/>
    <col min="7936" max="8184" width="9.109375" style="41"/>
    <col min="8185" max="8185" width="9.33203125" style="41" customWidth="1"/>
    <col min="8186" max="8186" width="6.6640625" style="41" customWidth="1"/>
    <col min="8187" max="8187" width="40.6640625" style="41" customWidth="1"/>
    <col min="8188" max="8191" width="9.33203125" style="41" customWidth="1"/>
    <col min="8192" max="8440" width="9.109375" style="41"/>
    <col min="8441" max="8441" width="9.33203125" style="41" customWidth="1"/>
    <col min="8442" max="8442" width="6.6640625" style="41" customWidth="1"/>
    <col min="8443" max="8443" width="40.6640625" style="41" customWidth="1"/>
    <col min="8444" max="8447" width="9.33203125" style="41" customWidth="1"/>
    <col min="8448" max="8696" width="9.109375" style="41"/>
    <col min="8697" max="8697" width="9.33203125" style="41" customWidth="1"/>
    <col min="8698" max="8698" width="6.6640625" style="41" customWidth="1"/>
    <col min="8699" max="8699" width="40.6640625" style="41" customWidth="1"/>
    <col min="8700" max="8703" width="9.33203125" style="41" customWidth="1"/>
    <col min="8704" max="8952" width="9.109375" style="41"/>
    <col min="8953" max="8953" width="9.33203125" style="41" customWidth="1"/>
    <col min="8954" max="8954" width="6.6640625" style="41" customWidth="1"/>
    <col min="8955" max="8955" width="40.6640625" style="41" customWidth="1"/>
    <col min="8956" max="8959" width="9.33203125" style="41" customWidth="1"/>
    <col min="8960" max="9208" width="9.109375" style="41"/>
    <col min="9209" max="9209" width="9.33203125" style="41" customWidth="1"/>
    <col min="9210" max="9210" width="6.6640625" style="41" customWidth="1"/>
    <col min="9211" max="9211" width="40.6640625" style="41" customWidth="1"/>
    <col min="9212" max="9215" width="9.33203125" style="41" customWidth="1"/>
    <col min="9216" max="9464" width="9.109375" style="41"/>
    <col min="9465" max="9465" width="9.33203125" style="41" customWidth="1"/>
    <col min="9466" max="9466" width="6.6640625" style="41" customWidth="1"/>
    <col min="9467" max="9467" width="40.6640625" style="41" customWidth="1"/>
    <col min="9468" max="9471" width="9.33203125" style="41" customWidth="1"/>
    <col min="9472" max="9720" width="9.109375" style="41"/>
    <col min="9721" max="9721" width="9.33203125" style="41" customWidth="1"/>
    <col min="9722" max="9722" width="6.6640625" style="41" customWidth="1"/>
    <col min="9723" max="9723" width="40.6640625" style="41" customWidth="1"/>
    <col min="9724" max="9727" width="9.33203125" style="41" customWidth="1"/>
    <col min="9728" max="9976" width="9.109375" style="41"/>
    <col min="9977" max="9977" width="9.33203125" style="41" customWidth="1"/>
    <col min="9978" max="9978" width="6.6640625" style="41" customWidth="1"/>
    <col min="9979" max="9979" width="40.6640625" style="41" customWidth="1"/>
    <col min="9980" max="9983" width="9.33203125" style="41" customWidth="1"/>
    <col min="9984" max="10232" width="9.109375" style="41"/>
    <col min="10233" max="10233" width="9.33203125" style="41" customWidth="1"/>
    <col min="10234" max="10234" width="6.6640625" style="41" customWidth="1"/>
    <col min="10235" max="10235" width="40.6640625" style="41" customWidth="1"/>
    <col min="10236" max="10239" width="9.33203125" style="41" customWidth="1"/>
    <col min="10240" max="10488" width="9.109375" style="41"/>
    <col min="10489" max="10489" width="9.33203125" style="41" customWidth="1"/>
    <col min="10490" max="10490" width="6.6640625" style="41" customWidth="1"/>
    <col min="10491" max="10491" width="40.6640625" style="41" customWidth="1"/>
    <col min="10492" max="10495" width="9.33203125" style="41" customWidth="1"/>
    <col min="10496" max="10744" width="9.109375" style="41"/>
    <col min="10745" max="10745" width="9.33203125" style="41" customWidth="1"/>
    <col min="10746" max="10746" width="6.6640625" style="41" customWidth="1"/>
    <col min="10747" max="10747" width="40.6640625" style="41" customWidth="1"/>
    <col min="10748" max="10751" width="9.33203125" style="41" customWidth="1"/>
    <col min="10752" max="11000" width="9.109375" style="41"/>
    <col min="11001" max="11001" width="9.33203125" style="41" customWidth="1"/>
    <col min="11002" max="11002" width="6.6640625" style="41" customWidth="1"/>
    <col min="11003" max="11003" width="40.6640625" style="41" customWidth="1"/>
    <col min="11004" max="11007" width="9.33203125" style="41" customWidth="1"/>
    <col min="11008" max="11256" width="9.109375" style="41"/>
    <col min="11257" max="11257" width="9.33203125" style="41" customWidth="1"/>
    <col min="11258" max="11258" width="6.6640625" style="41" customWidth="1"/>
    <col min="11259" max="11259" width="40.6640625" style="41" customWidth="1"/>
    <col min="11260" max="11263" width="9.33203125" style="41" customWidth="1"/>
    <col min="11264" max="11512" width="9.109375" style="41"/>
    <col min="11513" max="11513" width="9.33203125" style="41" customWidth="1"/>
    <col min="11514" max="11514" width="6.6640625" style="41" customWidth="1"/>
    <col min="11515" max="11515" width="40.6640625" style="41" customWidth="1"/>
    <col min="11516" max="11519" width="9.33203125" style="41" customWidth="1"/>
    <col min="11520" max="11768" width="9.109375" style="41"/>
    <col min="11769" max="11769" width="9.33203125" style="41" customWidth="1"/>
    <col min="11770" max="11770" width="6.6640625" style="41" customWidth="1"/>
    <col min="11771" max="11771" width="40.6640625" style="41" customWidth="1"/>
    <col min="11772" max="11775" width="9.33203125" style="41" customWidth="1"/>
    <col min="11776" max="12024" width="9.109375" style="41"/>
    <col min="12025" max="12025" width="9.33203125" style="41" customWidth="1"/>
    <col min="12026" max="12026" width="6.6640625" style="41" customWidth="1"/>
    <col min="12027" max="12027" width="40.6640625" style="41" customWidth="1"/>
    <col min="12028" max="12031" width="9.33203125" style="41" customWidth="1"/>
    <col min="12032" max="12280" width="9.109375" style="41"/>
    <col min="12281" max="12281" width="9.33203125" style="41" customWidth="1"/>
    <col min="12282" max="12282" width="6.6640625" style="41" customWidth="1"/>
    <col min="12283" max="12283" width="40.6640625" style="41" customWidth="1"/>
    <col min="12284" max="12287" width="9.33203125" style="41" customWidth="1"/>
    <col min="12288" max="12536" width="9.109375" style="41"/>
    <col min="12537" max="12537" width="9.33203125" style="41" customWidth="1"/>
    <col min="12538" max="12538" width="6.6640625" style="41" customWidth="1"/>
    <col min="12539" max="12539" width="40.6640625" style="41" customWidth="1"/>
    <col min="12540" max="12543" width="9.33203125" style="41" customWidth="1"/>
    <col min="12544" max="12792" width="9.109375" style="41"/>
    <col min="12793" max="12793" width="9.33203125" style="41" customWidth="1"/>
    <col min="12794" max="12794" width="6.6640625" style="41" customWidth="1"/>
    <col min="12795" max="12795" width="40.6640625" style="41" customWidth="1"/>
    <col min="12796" max="12799" width="9.33203125" style="41" customWidth="1"/>
    <col min="12800" max="13048" width="9.109375" style="41"/>
    <col min="13049" max="13049" width="9.33203125" style="41" customWidth="1"/>
    <col min="13050" max="13050" width="6.6640625" style="41" customWidth="1"/>
    <col min="13051" max="13051" width="40.6640625" style="41" customWidth="1"/>
    <col min="13052" max="13055" width="9.33203125" style="41" customWidth="1"/>
    <col min="13056" max="13304" width="9.109375" style="41"/>
    <col min="13305" max="13305" width="9.33203125" style="41" customWidth="1"/>
    <col min="13306" max="13306" width="6.6640625" style="41" customWidth="1"/>
    <col min="13307" max="13307" width="40.6640625" style="41" customWidth="1"/>
    <col min="13308" max="13311" width="9.33203125" style="41" customWidth="1"/>
    <col min="13312" max="13560" width="9.109375" style="41"/>
    <col min="13561" max="13561" width="9.33203125" style="41" customWidth="1"/>
    <col min="13562" max="13562" width="6.6640625" style="41" customWidth="1"/>
    <col min="13563" max="13563" width="40.6640625" style="41" customWidth="1"/>
    <col min="13564" max="13567" width="9.33203125" style="41" customWidth="1"/>
    <col min="13568" max="13816" width="9.109375" style="41"/>
    <col min="13817" max="13817" width="9.33203125" style="41" customWidth="1"/>
    <col min="13818" max="13818" width="6.6640625" style="41" customWidth="1"/>
    <col min="13819" max="13819" width="40.6640625" style="41" customWidth="1"/>
    <col min="13820" max="13823" width="9.33203125" style="41" customWidth="1"/>
    <col min="13824" max="14072" width="9.109375" style="41"/>
    <col min="14073" max="14073" width="9.33203125" style="41" customWidth="1"/>
    <col min="14074" max="14074" width="6.6640625" style="41" customWidth="1"/>
    <col min="14075" max="14075" width="40.6640625" style="41" customWidth="1"/>
    <col min="14076" max="14079" width="9.33203125" style="41" customWidth="1"/>
    <col min="14080" max="14328" width="9.109375" style="41"/>
    <col min="14329" max="14329" width="9.33203125" style="41" customWidth="1"/>
    <col min="14330" max="14330" width="6.6640625" style="41" customWidth="1"/>
    <col min="14331" max="14331" width="40.6640625" style="41" customWidth="1"/>
    <col min="14332" max="14335" width="9.33203125" style="41" customWidth="1"/>
    <col min="14336" max="14584" width="9.109375" style="41"/>
    <col min="14585" max="14585" width="9.33203125" style="41" customWidth="1"/>
    <col min="14586" max="14586" width="6.6640625" style="41" customWidth="1"/>
    <col min="14587" max="14587" width="40.6640625" style="41" customWidth="1"/>
    <col min="14588" max="14591" width="9.33203125" style="41" customWidth="1"/>
    <col min="14592" max="14840" width="9.109375" style="41"/>
    <col min="14841" max="14841" width="9.33203125" style="41" customWidth="1"/>
    <col min="14842" max="14842" width="6.6640625" style="41" customWidth="1"/>
    <col min="14843" max="14843" width="40.6640625" style="41" customWidth="1"/>
    <col min="14844" max="14847" width="9.33203125" style="41" customWidth="1"/>
    <col min="14848" max="15096" width="9.109375" style="41"/>
    <col min="15097" max="15097" width="9.33203125" style="41" customWidth="1"/>
    <col min="15098" max="15098" width="6.6640625" style="41" customWidth="1"/>
    <col min="15099" max="15099" width="40.6640625" style="41" customWidth="1"/>
    <col min="15100" max="15103" width="9.33203125" style="41" customWidth="1"/>
    <col min="15104" max="15352" width="9.109375" style="41"/>
    <col min="15353" max="15353" width="9.33203125" style="41" customWidth="1"/>
    <col min="15354" max="15354" width="6.6640625" style="41" customWidth="1"/>
    <col min="15355" max="15355" width="40.6640625" style="41" customWidth="1"/>
    <col min="15356" max="15359" width="9.33203125" style="41" customWidth="1"/>
    <col min="15360" max="15608" width="9.109375" style="41"/>
    <col min="15609" max="15609" width="9.33203125" style="41" customWidth="1"/>
    <col min="15610" max="15610" width="6.6640625" style="41" customWidth="1"/>
    <col min="15611" max="15611" width="40.6640625" style="41" customWidth="1"/>
    <col min="15612" max="15615" width="9.33203125" style="41" customWidth="1"/>
    <col min="15616" max="15864" width="9.109375" style="41"/>
    <col min="15865" max="15865" width="9.33203125" style="41" customWidth="1"/>
    <col min="15866" max="15866" width="6.6640625" style="41" customWidth="1"/>
    <col min="15867" max="15867" width="40.6640625" style="41" customWidth="1"/>
    <col min="15868" max="15871" width="9.33203125" style="41" customWidth="1"/>
    <col min="15872" max="16120" width="9.109375" style="41"/>
    <col min="16121" max="16121" width="9.33203125" style="41" customWidth="1"/>
    <col min="16122" max="16122" width="6.6640625" style="41" customWidth="1"/>
    <col min="16123" max="16123" width="40.6640625" style="41" customWidth="1"/>
    <col min="16124" max="16127" width="9.33203125" style="41" customWidth="1"/>
    <col min="16128" max="16384" width="9.109375" style="41"/>
  </cols>
  <sheetData>
    <row r="1" spans="1:8" x14ac:dyDescent="0.25">
      <c r="A1" s="39" t="s">
        <v>2280</v>
      </c>
      <c r="B1" s="40"/>
      <c r="C1" s="40"/>
      <c r="D1" s="40"/>
      <c r="E1" s="774" t="s">
        <v>2281</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x14ac:dyDescent="0.25">
      <c r="A5" s="192" t="s">
        <v>2282</v>
      </c>
      <c r="B5" s="192"/>
      <c r="C5" s="193"/>
      <c r="D5" s="100" t="s">
        <v>2283</v>
      </c>
      <c r="E5" s="17"/>
      <c r="F5" s="17"/>
      <c r="G5" s="17"/>
      <c r="H5" s="189"/>
    </row>
    <row r="6" spans="1:8" x14ac:dyDescent="0.25">
      <c r="A6" s="192"/>
      <c r="B6" s="192" t="s">
        <v>2284</v>
      </c>
      <c r="C6" s="111"/>
      <c r="D6" s="101" t="s">
        <v>2286</v>
      </c>
      <c r="E6" s="17"/>
      <c r="F6" s="17"/>
      <c r="G6" s="17"/>
      <c r="H6" s="189"/>
    </row>
    <row r="7" spans="1:8" ht="26.4" x14ac:dyDescent="0.25">
      <c r="A7" s="192"/>
      <c r="B7" s="192"/>
      <c r="C7" s="193" t="s">
        <v>37</v>
      </c>
      <c r="D7" s="278" t="s">
        <v>6567</v>
      </c>
      <c r="E7" s="17" t="s">
        <v>33</v>
      </c>
      <c r="F7" s="17" t="s">
        <v>4220</v>
      </c>
      <c r="G7" s="17" t="s">
        <v>4221</v>
      </c>
      <c r="H7" s="188">
        <v>75000</v>
      </c>
    </row>
    <row r="8" spans="1:8" ht="26.4" hidden="1" x14ac:dyDescent="0.25">
      <c r="A8" s="192"/>
      <c r="B8" s="192"/>
      <c r="C8" s="193" t="s">
        <v>39</v>
      </c>
      <c r="D8" s="278" t="s">
        <v>4887</v>
      </c>
      <c r="E8" s="17" t="s">
        <v>33</v>
      </c>
      <c r="F8" s="17" t="s">
        <v>4220</v>
      </c>
      <c r="G8" s="17" t="s">
        <v>4221</v>
      </c>
      <c r="H8" s="188"/>
    </row>
    <row r="9" spans="1:8" ht="14.25" hidden="1" customHeight="1" x14ac:dyDescent="0.25">
      <c r="A9" s="192"/>
      <c r="B9" s="192"/>
      <c r="C9" s="193" t="s">
        <v>59</v>
      </c>
      <c r="D9" s="278" t="s">
        <v>4888</v>
      </c>
      <c r="E9" s="17" t="s">
        <v>33</v>
      </c>
      <c r="F9" s="17" t="s">
        <v>4220</v>
      </c>
      <c r="G9" s="17" t="s">
        <v>4221</v>
      </c>
      <c r="H9" s="188"/>
    </row>
    <row r="10" spans="1:8" ht="26.4" hidden="1" x14ac:dyDescent="0.25">
      <c r="A10" s="192"/>
      <c r="B10" s="192"/>
      <c r="C10" s="193" t="s">
        <v>42</v>
      </c>
      <c r="D10" s="278" t="s">
        <v>4889</v>
      </c>
      <c r="E10" s="17" t="s">
        <v>33</v>
      </c>
      <c r="F10" s="17" t="s">
        <v>4220</v>
      </c>
      <c r="G10" s="17" t="s">
        <v>4221</v>
      </c>
      <c r="H10" s="188"/>
    </row>
    <row r="11" spans="1:8" hidden="1" x14ac:dyDescent="0.25">
      <c r="A11" s="192"/>
      <c r="B11" s="192"/>
      <c r="C11" s="193" t="s">
        <v>43</v>
      </c>
      <c r="D11" s="278" t="s">
        <v>4890</v>
      </c>
      <c r="E11" s="17" t="s">
        <v>33</v>
      </c>
      <c r="F11" s="17" t="s">
        <v>4220</v>
      </c>
      <c r="G11" s="17" t="s">
        <v>4221</v>
      </c>
      <c r="H11" s="188"/>
    </row>
    <row r="12" spans="1:8" ht="26.4" hidden="1" x14ac:dyDescent="0.25">
      <c r="A12" s="192"/>
      <c r="B12" s="192"/>
      <c r="C12" s="193" t="s">
        <v>45</v>
      </c>
      <c r="D12" s="278" t="s">
        <v>4895</v>
      </c>
      <c r="E12" s="17" t="s">
        <v>33</v>
      </c>
      <c r="F12" s="17" t="s">
        <v>4220</v>
      </c>
      <c r="G12" s="17" t="s">
        <v>4221</v>
      </c>
      <c r="H12" s="188"/>
    </row>
    <row r="13" spans="1:8" ht="26.4" hidden="1" x14ac:dyDescent="0.25">
      <c r="A13" s="192"/>
      <c r="B13" s="192"/>
      <c r="C13" s="193" t="s">
        <v>46</v>
      </c>
      <c r="D13" s="278" t="s">
        <v>4891</v>
      </c>
      <c r="E13" s="17" t="s">
        <v>33</v>
      </c>
      <c r="F13" s="17" t="s">
        <v>4220</v>
      </c>
      <c r="G13" s="17" t="s">
        <v>4221</v>
      </c>
      <c r="H13" s="188"/>
    </row>
    <row r="14" spans="1:8" x14ac:dyDescent="0.25">
      <c r="A14" s="192"/>
      <c r="B14" s="192" t="s">
        <v>2285</v>
      </c>
      <c r="C14" s="111"/>
      <c r="D14" s="278" t="s">
        <v>2287</v>
      </c>
      <c r="E14" s="17"/>
      <c r="F14" s="17"/>
      <c r="G14" s="17"/>
      <c r="H14" s="186"/>
    </row>
    <row r="15" spans="1:8" ht="26.4" x14ac:dyDescent="0.25">
      <c r="A15" s="192"/>
      <c r="B15" s="192"/>
      <c r="C15" s="193" t="s">
        <v>37</v>
      </c>
      <c r="D15" s="278" t="s">
        <v>4886</v>
      </c>
      <c r="E15" s="17"/>
      <c r="F15" s="17"/>
      <c r="G15" s="17"/>
      <c r="H15" s="188"/>
    </row>
    <row r="16" spans="1:8" x14ac:dyDescent="0.25">
      <c r="A16" s="192"/>
      <c r="B16" s="192"/>
      <c r="C16" s="193"/>
      <c r="D16" s="278" t="s">
        <v>6568</v>
      </c>
      <c r="E16" s="17" t="s">
        <v>33</v>
      </c>
      <c r="F16" s="17" t="s">
        <v>4220</v>
      </c>
      <c r="G16" s="17" t="s">
        <v>4221</v>
      </c>
      <c r="H16" s="188">
        <v>75000</v>
      </c>
    </row>
    <row r="17" spans="1:8" x14ac:dyDescent="0.25">
      <c r="A17" s="192"/>
      <c r="B17" s="192"/>
      <c r="C17" s="193"/>
      <c r="D17" s="278" t="s">
        <v>6569</v>
      </c>
      <c r="E17" s="17" t="s">
        <v>33</v>
      </c>
      <c r="F17" s="17" t="s">
        <v>4220</v>
      </c>
      <c r="G17" s="17" t="s">
        <v>4221</v>
      </c>
      <c r="H17" s="188">
        <v>75000</v>
      </c>
    </row>
    <row r="18" spans="1:8" ht="26.4" hidden="1" x14ac:dyDescent="0.25">
      <c r="A18" s="192"/>
      <c r="B18" s="192"/>
      <c r="C18" s="193" t="s">
        <v>39</v>
      </c>
      <c r="D18" s="278" t="s">
        <v>4892</v>
      </c>
      <c r="E18" s="17" t="s">
        <v>33</v>
      </c>
      <c r="F18" s="17" t="s">
        <v>4220</v>
      </c>
      <c r="G18" s="17" t="s">
        <v>4221</v>
      </c>
      <c r="H18" s="188"/>
    </row>
    <row r="19" spans="1:8" ht="26.4" hidden="1" x14ac:dyDescent="0.25">
      <c r="A19" s="192"/>
      <c r="B19" s="192"/>
      <c r="C19" s="193" t="s">
        <v>59</v>
      </c>
      <c r="D19" s="278" t="s">
        <v>4893</v>
      </c>
      <c r="E19" s="17" t="s">
        <v>33</v>
      </c>
      <c r="F19" s="17" t="s">
        <v>4220</v>
      </c>
      <c r="G19" s="17" t="s">
        <v>4221</v>
      </c>
      <c r="H19" s="188"/>
    </row>
    <row r="20" spans="1:8" ht="26.4" hidden="1" x14ac:dyDescent="0.25">
      <c r="A20" s="192"/>
      <c r="B20" s="192"/>
      <c r="C20" s="193" t="s">
        <v>42</v>
      </c>
      <c r="D20" s="278" t="s">
        <v>4894</v>
      </c>
      <c r="E20" s="17" t="s">
        <v>33</v>
      </c>
      <c r="F20" s="17" t="s">
        <v>4220</v>
      </c>
      <c r="G20" s="17" t="s">
        <v>4221</v>
      </c>
      <c r="H20" s="188"/>
    </row>
    <row r="21" spans="1:8" ht="26.4" hidden="1" x14ac:dyDescent="0.25">
      <c r="A21" s="192"/>
      <c r="B21" s="192"/>
      <c r="C21" s="193" t="s">
        <v>43</v>
      </c>
      <c r="D21" s="278" t="s">
        <v>4891</v>
      </c>
      <c r="E21" s="17" t="s">
        <v>33</v>
      </c>
      <c r="F21" s="17" t="s">
        <v>4220</v>
      </c>
      <c r="G21" s="17" t="s">
        <v>4221</v>
      </c>
      <c r="H21" s="188"/>
    </row>
    <row r="22" spans="1:8" x14ac:dyDescent="0.25">
      <c r="A22" s="192" t="s">
        <v>2288</v>
      </c>
      <c r="B22" s="192"/>
      <c r="C22" s="193"/>
      <c r="D22" s="285" t="s">
        <v>2289</v>
      </c>
      <c r="E22" s="17"/>
      <c r="F22" s="17"/>
      <c r="G22" s="191"/>
      <c r="H22" s="189"/>
    </row>
    <row r="23" spans="1:8" ht="34.200000000000003" x14ac:dyDescent="0.25">
      <c r="A23" s="192"/>
      <c r="B23" s="192" t="s">
        <v>2290</v>
      </c>
      <c r="C23" s="193"/>
      <c r="D23" s="379" t="s">
        <v>6570</v>
      </c>
      <c r="E23" s="17" t="s">
        <v>2269</v>
      </c>
      <c r="F23" s="161">
        <v>800</v>
      </c>
      <c r="G23" s="187">
        <v>130</v>
      </c>
      <c r="H23" s="89">
        <f>F23*G23</f>
        <v>104000</v>
      </c>
    </row>
    <row r="24" spans="1:8" ht="26.4" x14ac:dyDescent="0.25">
      <c r="A24" s="192"/>
      <c r="B24" s="192" t="s">
        <v>2291</v>
      </c>
      <c r="C24" s="193"/>
      <c r="D24" s="101" t="s">
        <v>4896</v>
      </c>
      <c r="E24" s="17" t="s">
        <v>2269</v>
      </c>
      <c r="F24" s="161">
        <v>800</v>
      </c>
      <c r="G24" s="187">
        <v>12</v>
      </c>
      <c r="H24" s="89">
        <f>F24*G24</f>
        <v>9600</v>
      </c>
    </row>
    <row r="25" spans="1:8" x14ac:dyDescent="0.25">
      <c r="A25" s="192" t="s">
        <v>2292</v>
      </c>
      <c r="B25" s="192"/>
      <c r="C25" s="193"/>
      <c r="D25" s="100" t="s">
        <v>2293</v>
      </c>
      <c r="E25" s="17"/>
      <c r="F25" s="17"/>
      <c r="G25" s="191"/>
      <c r="H25" s="189"/>
    </row>
    <row r="26" spans="1:8" ht="26.4" x14ac:dyDescent="0.25">
      <c r="A26" s="192"/>
      <c r="B26" s="192" t="s">
        <v>2294</v>
      </c>
      <c r="C26" s="193"/>
      <c r="D26" s="101" t="s">
        <v>4424</v>
      </c>
      <c r="E26" s="120" t="s">
        <v>1152</v>
      </c>
      <c r="F26" s="161">
        <v>11480</v>
      </c>
      <c r="G26" s="187">
        <v>6</v>
      </c>
      <c r="H26" s="89">
        <f>F26*G26</f>
        <v>68880</v>
      </c>
    </row>
    <row r="27" spans="1:8" ht="26.4" x14ac:dyDescent="0.25">
      <c r="A27" s="192"/>
      <c r="B27" s="192" t="s">
        <v>2295</v>
      </c>
      <c r="C27" s="193"/>
      <c r="D27" s="101" t="s">
        <v>2298</v>
      </c>
      <c r="E27" s="17" t="s">
        <v>1152</v>
      </c>
      <c r="F27" s="161">
        <v>1300</v>
      </c>
      <c r="G27" s="187">
        <v>10</v>
      </c>
      <c r="H27" s="89">
        <f>F27*G27</f>
        <v>13000</v>
      </c>
    </row>
    <row r="28" spans="1:8" ht="26.4" x14ac:dyDescent="0.25">
      <c r="A28" s="192"/>
      <c r="B28" s="192" t="s">
        <v>2296</v>
      </c>
      <c r="C28" s="193"/>
      <c r="D28" s="101" t="s">
        <v>2299</v>
      </c>
      <c r="E28" s="17" t="s">
        <v>1152</v>
      </c>
      <c r="F28" s="161">
        <v>250</v>
      </c>
      <c r="G28" s="187">
        <v>8</v>
      </c>
      <c r="H28" s="89">
        <f>F28*G28</f>
        <v>2000</v>
      </c>
    </row>
    <row r="29" spans="1:8" ht="39.6" hidden="1" x14ac:dyDescent="0.25">
      <c r="A29" s="192"/>
      <c r="B29" s="192" t="s">
        <v>2297</v>
      </c>
      <c r="C29" s="193"/>
      <c r="D29" s="278" t="s">
        <v>4897</v>
      </c>
      <c r="E29" s="17" t="s">
        <v>1152</v>
      </c>
      <c r="F29" s="161"/>
      <c r="G29" s="187"/>
      <c r="H29" s="89">
        <f>F29*G29</f>
        <v>0</v>
      </c>
    </row>
    <row r="30" spans="1:8" hidden="1" x14ac:dyDescent="0.25">
      <c r="A30" s="192" t="s">
        <v>2300</v>
      </c>
      <c r="B30" s="192"/>
      <c r="C30" s="193"/>
      <c r="D30" s="100" t="s">
        <v>2301</v>
      </c>
      <c r="E30" s="17"/>
      <c r="F30" s="17"/>
      <c r="G30" s="191"/>
      <c r="H30" s="189"/>
    </row>
    <row r="31" spans="1:8" hidden="1" x14ac:dyDescent="0.25">
      <c r="A31" s="192"/>
      <c r="B31" s="192" t="s">
        <v>2302</v>
      </c>
      <c r="C31" s="193"/>
      <c r="D31" s="101" t="s">
        <v>2304</v>
      </c>
      <c r="E31" s="17"/>
      <c r="F31" s="17"/>
      <c r="G31" s="191"/>
      <c r="H31" s="189"/>
    </row>
    <row r="32" spans="1:8" ht="39.6" hidden="1" x14ac:dyDescent="0.25">
      <c r="A32" s="192"/>
      <c r="B32" s="192"/>
      <c r="C32" s="193" t="s">
        <v>37</v>
      </c>
      <c r="D32" s="283" t="s">
        <v>4898</v>
      </c>
      <c r="E32" s="17" t="s">
        <v>2269</v>
      </c>
      <c r="F32" s="161"/>
      <c r="G32" s="187"/>
      <c r="H32" s="89">
        <f>F32*G32</f>
        <v>0</v>
      </c>
    </row>
    <row r="33" spans="1:8" ht="39.6" hidden="1" x14ac:dyDescent="0.25">
      <c r="A33" s="192"/>
      <c r="B33" s="192"/>
      <c r="C33" s="193" t="s">
        <v>39</v>
      </c>
      <c r="D33" s="278" t="s">
        <v>4899</v>
      </c>
      <c r="E33" s="17" t="s">
        <v>2269</v>
      </c>
      <c r="F33" s="161"/>
      <c r="G33" s="187"/>
      <c r="H33" s="89">
        <f>F33*G33</f>
        <v>0</v>
      </c>
    </row>
    <row r="34" spans="1:8" ht="39.6" hidden="1" x14ac:dyDescent="0.25">
      <c r="A34" s="192"/>
      <c r="B34" s="192"/>
      <c r="C34" s="193" t="s">
        <v>59</v>
      </c>
      <c r="D34" s="283" t="s">
        <v>4900</v>
      </c>
      <c r="E34" s="17" t="s">
        <v>2269</v>
      </c>
      <c r="F34" s="161"/>
      <c r="G34" s="187"/>
      <c r="H34" s="89">
        <f>F34*G34</f>
        <v>0</v>
      </c>
    </row>
    <row r="35" spans="1:8" ht="52.8" hidden="1" x14ac:dyDescent="0.25">
      <c r="A35" s="192"/>
      <c r="B35" s="192"/>
      <c r="C35" s="193" t="s">
        <v>42</v>
      </c>
      <c r="D35" s="283" t="s">
        <v>4901</v>
      </c>
      <c r="E35" s="17" t="s">
        <v>2269</v>
      </c>
      <c r="F35" s="161"/>
      <c r="G35" s="187"/>
      <c r="H35" s="89">
        <f>F35*G35</f>
        <v>0</v>
      </c>
    </row>
    <row r="36" spans="1:8" ht="52.8" hidden="1" x14ac:dyDescent="0.25">
      <c r="A36" s="192"/>
      <c r="B36" s="192"/>
      <c r="C36" s="193" t="s">
        <v>43</v>
      </c>
      <c r="D36" s="283" t="s">
        <v>2305</v>
      </c>
      <c r="E36" s="17" t="s">
        <v>2269</v>
      </c>
      <c r="F36" s="161"/>
      <c r="G36" s="187"/>
      <c r="H36" s="89">
        <f>F36*G36</f>
        <v>0</v>
      </c>
    </row>
    <row r="37" spans="1:8" ht="26.4" hidden="1" x14ac:dyDescent="0.25">
      <c r="A37" s="192"/>
      <c r="B37" s="192"/>
      <c r="C37" s="193"/>
      <c r="D37" s="296" t="s">
        <v>2306</v>
      </c>
      <c r="E37" s="17"/>
      <c r="F37" s="17"/>
      <c r="G37" s="191"/>
      <c r="H37" s="189"/>
    </row>
    <row r="38" spans="1:8" hidden="1" x14ac:dyDescent="0.25">
      <c r="A38" s="192"/>
      <c r="B38" s="192" t="s">
        <v>2303</v>
      </c>
      <c r="C38" s="193"/>
      <c r="D38" s="101" t="s">
        <v>2307</v>
      </c>
      <c r="E38" s="17"/>
      <c r="F38" s="17"/>
      <c r="G38" s="191"/>
      <c r="H38" s="189"/>
    </row>
    <row r="39" spans="1:8" ht="39.6" hidden="1" x14ac:dyDescent="0.25">
      <c r="A39" s="192"/>
      <c r="B39" s="192"/>
      <c r="C39" s="193" t="s">
        <v>37</v>
      </c>
      <c r="D39" s="278" t="s">
        <v>4902</v>
      </c>
      <c r="E39" s="17" t="s">
        <v>133</v>
      </c>
      <c r="F39" s="161"/>
      <c r="G39" s="187"/>
      <c r="H39" s="89">
        <f>F39*G39</f>
        <v>0</v>
      </c>
    </row>
    <row r="40" spans="1:8" ht="39.6" hidden="1" x14ac:dyDescent="0.25">
      <c r="A40" s="192"/>
      <c r="B40" s="192"/>
      <c r="C40" s="193" t="s">
        <v>39</v>
      </c>
      <c r="D40" s="278" t="s">
        <v>4903</v>
      </c>
      <c r="E40" s="17" t="s">
        <v>133</v>
      </c>
      <c r="F40" s="161"/>
      <c r="G40" s="187"/>
      <c r="H40" s="89">
        <f>F40*G40</f>
        <v>0</v>
      </c>
    </row>
    <row r="41" spans="1:8" ht="39.6" hidden="1" x14ac:dyDescent="0.25">
      <c r="A41" s="192"/>
      <c r="B41" s="192"/>
      <c r="C41" s="193" t="s">
        <v>59</v>
      </c>
      <c r="D41" s="278" t="s">
        <v>4904</v>
      </c>
      <c r="E41" s="17" t="s">
        <v>133</v>
      </c>
      <c r="F41" s="161"/>
      <c r="G41" s="187"/>
      <c r="H41" s="89">
        <f>F41*G41</f>
        <v>0</v>
      </c>
    </row>
    <row r="42" spans="1:8" ht="52.8" hidden="1" x14ac:dyDescent="0.25">
      <c r="A42" s="192"/>
      <c r="B42" s="192"/>
      <c r="C42" s="193" t="s">
        <v>42</v>
      </c>
      <c r="D42" s="278" t="s">
        <v>4901</v>
      </c>
      <c r="E42" s="17" t="s">
        <v>133</v>
      </c>
      <c r="F42" s="161"/>
      <c r="G42" s="187"/>
      <c r="H42" s="89">
        <f>F42*G42</f>
        <v>0</v>
      </c>
    </row>
    <row r="43" spans="1:8" ht="52.8" hidden="1" x14ac:dyDescent="0.25">
      <c r="A43" s="192"/>
      <c r="B43" s="192"/>
      <c r="C43" s="193" t="s">
        <v>43</v>
      </c>
      <c r="D43" s="101" t="s">
        <v>2318</v>
      </c>
      <c r="E43" s="17" t="s">
        <v>133</v>
      </c>
      <c r="F43" s="161"/>
      <c r="G43" s="187"/>
      <c r="H43" s="89">
        <f>F43*G43</f>
        <v>0</v>
      </c>
    </row>
    <row r="44" spans="1:8" ht="26.4" hidden="1" x14ac:dyDescent="0.25">
      <c r="A44" s="192"/>
      <c r="B44" s="192"/>
      <c r="C44" s="193"/>
      <c r="D44" s="296" t="s">
        <v>2306</v>
      </c>
      <c r="E44" s="17"/>
      <c r="F44" s="17"/>
      <c r="G44" s="191"/>
      <c r="H44" s="189"/>
    </row>
    <row r="45" spans="1:8" x14ac:dyDescent="0.25">
      <c r="A45" s="192" t="s">
        <v>2308</v>
      </c>
      <c r="B45" s="192"/>
      <c r="C45" s="193"/>
      <c r="D45" s="100" t="s">
        <v>2309</v>
      </c>
      <c r="E45" s="17"/>
      <c r="F45" s="17"/>
      <c r="G45" s="191"/>
      <c r="H45" s="189"/>
    </row>
    <row r="46" spans="1:8" x14ac:dyDescent="0.25">
      <c r="A46" s="192"/>
      <c r="B46" s="192" t="s">
        <v>2310</v>
      </c>
      <c r="C46" s="193"/>
      <c r="D46" s="101" t="s">
        <v>2312</v>
      </c>
      <c r="E46" s="17"/>
      <c r="F46" s="17"/>
      <c r="G46" s="191"/>
      <c r="H46" s="189"/>
    </row>
    <row r="47" spans="1:8" ht="52.8" x14ac:dyDescent="0.25">
      <c r="A47" s="192"/>
      <c r="B47" s="192"/>
      <c r="C47" s="193" t="s">
        <v>37</v>
      </c>
      <c r="D47" s="278" t="s">
        <v>6571</v>
      </c>
      <c r="E47" s="17" t="s">
        <v>2269</v>
      </c>
      <c r="F47" s="161">
        <v>16400</v>
      </c>
      <c r="G47" s="187">
        <v>130</v>
      </c>
      <c r="H47" s="89">
        <f t="shared" ref="H47:H55" si="0">F47*G47</f>
        <v>2132000</v>
      </c>
    </row>
    <row r="48" spans="1:8" ht="26.4" hidden="1" x14ac:dyDescent="0.25">
      <c r="A48" s="192"/>
      <c r="B48" s="192"/>
      <c r="C48" s="193" t="s">
        <v>39</v>
      </c>
      <c r="D48" s="278" t="s">
        <v>4905</v>
      </c>
      <c r="E48" s="17" t="s">
        <v>2269</v>
      </c>
      <c r="F48" s="161"/>
      <c r="G48" s="187"/>
      <c r="H48" s="89">
        <f t="shared" si="0"/>
        <v>0</v>
      </c>
    </row>
    <row r="49" spans="1:8" ht="26.4" hidden="1" x14ac:dyDescent="0.25">
      <c r="A49" s="192"/>
      <c r="B49" s="192"/>
      <c r="C49" s="193" t="s">
        <v>59</v>
      </c>
      <c r="D49" s="278" t="s">
        <v>4909</v>
      </c>
      <c r="E49" s="17" t="s">
        <v>2269</v>
      </c>
      <c r="F49" s="161"/>
      <c r="G49" s="187"/>
      <c r="H49" s="89">
        <f t="shared" si="0"/>
        <v>0</v>
      </c>
    </row>
    <row r="50" spans="1:8" ht="26.4" hidden="1" x14ac:dyDescent="0.25">
      <c r="A50" s="192"/>
      <c r="B50" s="192"/>
      <c r="C50" s="193" t="s">
        <v>42</v>
      </c>
      <c r="D50" s="278" t="s">
        <v>4910</v>
      </c>
      <c r="E50" s="17" t="s">
        <v>2269</v>
      </c>
      <c r="F50" s="161"/>
      <c r="G50" s="187"/>
      <c r="H50" s="89">
        <f t="shared" si="0"/>
        <v>0</v>
      </c>
    </row>
    <row r="51" spans="1:8" ht="39.6" hidden="1" x14ac:dyDescent="0.25">
      <c r="A51" s="192"/>
      <c r="B51" s="192"/>
      <c r="C51" s="193" t="s">
        <v>43</v>
      </c>
      <c r="D51" s="278" t="s">
        <v>4907</v>
      </c>
      <c r="E51" s="17" t="s">
        <v>2269</v>
      </c>
      <c r="F51" s="161"/>
      <c r="G51" s="187"/>
      <c r="H51" s="89">
        <f t="shared" si="0"/>
        <v>0</v>
      </c>
    </row>
    <row r="52" spans="1:8" ht="26.4" hidden="1" x14ac:dyDescent="0.25">
      <c r="A52" s="192"/>
      <c r="B52" s="192"/>
      <c r="C52" s="193" t="s">
        <v>45</v>
      </c>
      <c r="D52" s="278" t="s">
        <v>4908</v>
      </c>
      <c r="E52" s="17" t="s">
        <v>2269</v>
      </c>
      <c r="F52" s="161"/>
      <c r="G52" s="187"/>
      <c r="H52" s="89">
        <f t="shared" si="0"/>
        <v>0</v>
      </c>
    </row>
    <row r="53" spans="1:8" ht="26.4" hidden="1" x14ac:dyDescent="0.25">
      <c r="A53" s="192"/>
      <c r="B53" s="192"/>
      <c r="C53" s="193" t="s">
        <v>46</v>
      </c>
      <c r="D53" s="278" t="s">
        <v>4911</v>
      </c>
      <c r="E53" s="17" t="s">
        <v>2269</v>
      </c>
      <c r="F53" s="161"/>
      <c r="G53" s="187"/>
      <c r="H53" s="89">
        <f t="shared" si="0"/>
        <v>0</v>
      </c>
    </row>
    <row r="54" spans="1:8" ht="52.8" hidden="1" x14ac:dyDescent="0.25">
      <c r="A54" s="192"/>
      <c r="B54" s="192"/>
      <c r="C54" s="193" t="s">
        <v>47</v>
      </c>
      <c r="D54" s="278" t="s">
        <v>4901</v>
      </c>
      <c r="E54" s="17" t="s">
        <v>2269</v>
      </c>
      <c r="F54" s="161"/>
      <c r="G54" s="187"/>
      <c r="H54" s="89">
        <f t="shared" si="0"/>
        <v>0</v>
      </c>
    </row>
    <row r="55" spans="1:8" ht="52.8" hidden="1" x14ac:dyDescent="0.25">
      <c r="A55" s="192"/>
      <c r="B55" s="192"/>
      <c r="C55" s="193" t="s">
        <v>36</v>
      </c>
      <c r="D55" s="278" t="s">
        <v>2318</v>
      </c>
      <c r="E55" s="17" t="s">
        <v>2269</v>
      </c>
      <c r="F55" s="161"/>
      <c r="G55" s="187"/>
      <c r="H55" s="89">
        <f t="shared" si="0"/>
        <v>0</v>
      </c>
    </row>
    <row r="56" spans="1:8" ht="26.4" hidden="1" x14ac:dyDescent="0.25">
      <c r="A56" s="192"/>
      <c r="B56" s="192"/>
      <c r="C56" s="193"/>
      <c r="D56" s="296" t="s">
        <v>2306</v>
      </c>
      <c r="E56" s="17"/>
      <c r="F56" s="17"/>
      <c r="G56" s="191"/>
      <c r="H56" s="189"/>
    </row>
    <row r="57" spans="1:8" hidden="1" x14ac:dyDescent="0.25">
      <c r="A57" s="192"/>
      <c r="B57" s="192" t="s">
        <v>2311</v>
      </c>
      <c r="C57" s="193"/>
      <c r="D57" s="101" t="s">
        <v>2307</v>
      </c>
      <c r="E57" s="17"/>
      <c r="F57" s="17"/>
      <c r="G57" s="191"/>
      <c r="H57" s="189"/>
    </row>
    <row r="58" spans="1:8" ht="39.6" hidden="1" x14ac:dyDescent="0.25">
      <c r="A58" s="192"/>
      <c r="B58" s="192"/>
      <c r="C58" s="193" t="s">
        <v>37</v>
      </c>
      <c r="D58" s="283" t="s">
        <v>4912</v>
      </c>
      <c r="E58" s="17" t="s">
        <v>133</v>
      </c>
      <c r="F58" s="161"/>
      <c r="G58" s="187"/>
      <c r="H58" s="89">
        <f t="shared" ref="H58:H65" si="1">F58*G58</f>
        <v>0</v>
      </c>
    </row>
    <row r="59" spans="1:8" ht="26.4" hidden="1" x14ac:dyDescent="0.25">
      <c r="A59" s="192"/>
      <c r="B59" s="192"/>
      <c r="C59" s="193" t="s">
        <v>39</v>
      </c>
      <c r="D59" s="278" t="s">
        <v>4905</v>
      </c>
      <c r="E59" s="17" t="s">
        <v>133</v>
      </c>
      <c r="F59" s="161"/>
      <c r="G59" s="187"/>
      <c r="H59" s="89">
        <f t="shared" si="1"/>
        <v>0</v>
      </c>
    </row>
    <row r="60" spans="1:8" ht="26.4" hidden="1" x14ac:dyDescent="0.25">
      <c r="A60" s="192"/>
      <c r="B60" s="192"/>
      <c r="C60" s="193" t="s">
        <v>59</v>
      </c>
      <c r="D60" s="278" t="s">
        <v>4913</v>
      </c>
      <c r="E60" s="17" t="s">
        <v>133</v>
      </c>
      <c r="F60" s="161"/>
      <c r="G60" s="187"/>
      <c r="H60" s="89">
        <f t="shared" si="1"/>
        <v>0</v>
      </c>
    </row>
    <row r="61" spans="1:8" ht="26.4" hidden="1" x14ac:dyDescent="0.25">
      <c r="A61" s="192"/>
      <c r="B61" s="192"/>
      <c r="C61" s="193" t="s">
        <v>42</v>
      </c>
      <c r="D61" s="278" t="s">
        <v>4906</v>
      </c>
      <c r="E61" s="17" t="s">
        <v>133</v>
      </c>
      <c r="F61" s="161"/>
      <c r="G61" s="187"/>
      <c r="H61" s="89">
        <f t="shared" si="1"/>
        <v>0</v>
      </c>
    </row>
    <row r="62" spans="1:8" ht="39.6" hidden="1" x14ac:dyDescent="0.25">
      <c r="A62" s="192"/>
      <c r="B62" s="192"/>
      <c r="C62" s="193" t="s">
        <v>43</v>
      </c>
      <c r="D62" s="278" t="s">
        <v>4907</v>
      </c>
      <c r="E62" s="17" t="s">
        <v>133</v>
      </c>
      <c r="F62" s="161"/>
      <c r="G62" s="187"/>
      <c r="H62" s="89">
        <f t="shared" si="1"/>
        <v>0</v>
      </c>
    </row>
    <row r="63" spans="1:8" ht="26.4" hidden="1" x14ac:dyDescent="0.25">
      <c r="A63" s="192"/>
      <c r="B63" s="192"/>
      <c r="C63" s="193" t="s">
        <v>45</v>
      </c>
      <c r="D63" s="278" t="s">
        <v>4914</v>
      </c>
      <c r="E63" s="17" t="s">
        <v>133</v>
      </c>
      <c r="F63" s="161"/>
      <c r="G63" s="187"/>
      <c r="H63" s="89">
        <f t="shared" si="1"/>
        <v>0</v>
      </c>
    </row>
    <row r="64" spans="1:8" ht="52.8" hidden="1" x14ac:dyDescent="0.25">
      <c r="A64" s="192"/>
      <c r="B64" s="192"/>
      <c r="C64" s="193" t="s">
        <v>46</v>
      </c>
      <c r="D64" s="283" t="s">
        <v>4901</v>
      </c>
      <c r="E64" s="17" t="s">
        <v>133</v>
      </c>
      <c r="F64" s="161"/>
      <c r="G64" s="187"/>
      <c r="H64" s="89">
        <f t="shared" si="1"/>
        <v>0</v>
      </c>
    </row>
    <row r="65" spans="1:8" ht="52.8" hidden="1" x14ac:dyDescent="0.25">
      <c r="A65" s="192"/>
      <c r="B65" s="192"/>
      <c r="C65" s="193" t="s">
        <v>47</v>
      </c>
      <c r="D65" s="283" t="s">
        <v>2318</v>
      </c>
      <c r="E65" s="17" t="s">
        <v>133</v>
      </c>
      <c r="F65" s="161"/>
      <c r="G65" s="187"/>
      <c r="H65" s="89">
        <f t="shared" si="1"/>
        <v>0</v>
      </c>
    </row>
    <row r="66" spans="1:8" ht="26.4" hidden="1" x14ac:dyDescent="0.25">
      <c r="A66" s="192"/>
      <c r="B66" s="192"/>
      <c r="C66" s="193"/>
      <c r="D66" s="296" t="s">
        <v>2306</v>
      </c>
      <c r="E66" s="202"/>
      <c r="F66" s="17"/>
      <c r="G66" s="191"/>
      <c r="H66" s="189"/>
    </row>
    <row r="67" spans="1:8" ht="52.8" hidden="1" x14ac:dyDescent="0.25">
      <c r="A67" s="192" t="s">
        <v>2313</v>
      </c>
      <c r="B67" s="192"/>
      <c r="C67" s="193"/>
      <c r="D67" s="100" t="s">
        <v>4915</v>
      </c>
      <c r="E67" s="17" t="s">
        <v>133</v>
      </c>
      <c r="F67" s="161"/>
      <c r="G67" s="187"/>
      <c r="H67" s="89">
        <f>F67*G67</f>
        <v>0</v>
      </c>
    </row>
    <row r="68" spans="1:8" ht="26.4" x14ac:dyDescent="0.25">
      <c r="A68" s="192" t="s">
        <v>2314</v>
      </c>
      <c r="B68" s="192"/>
      <c r="C68" s="193"/>
      <c r="D68" s="100" t="s">
        <v>2315</v>
      </c>
      <c r="E68" s="202"/>
      <c r="F68" s="17"/>
      <c r="G68" s="191"/>
      <c r="H68" s="189"/>
    </row>
    <row r="69" spans="1:8" ht="52.8" x14ac:dyDescent="0.25">
      <c r="A69" s="192"/>
      <c r="B69" s="192" t="s">
        <v>2316</v>
      </c>
      <c r="C69" s="193"/>
      <c r="D69" s="278" t="s">
        <v>6572</v>
      </c>
      <c r="E69" s="17" t="s">
        <v>2269</v>
      </c>
      <c r="F69" s="161">
        <v>1625</v>
      </c>
      <c r="G69" s="187">
        <v>60</v>
      </c>
      <c r="H69" s="89">
        <f>F69*G69</f>
        <v>97500</v>
      </c>
    </row>
    <row r="70" spans="1:8" ht="52.8" hidden="1" x14ac:dyDescent="0.25">
      <c r="A70" s="192"/>
      <c r="B70" s="192" t="s">
        <v>2317</v>
      </c>
      <c r="C70" s="193"/>
      <c r="D70" s="278" t="s">
        <v>4916</v>
      </c>
      <c r="E70" s="17" t="s">
        <v>133</v>
      </c>
      <c r="F70" s="161"/>
      <c r="G70" s="187"/>
      <c r="H70" s="89">
        <f>F70*G70</f>
        <v>0</v>
      </c>
    </row>
    <row r="71" spans="1:8" hidden="1" x14ac:dyDescent="0.25">
      <c r="A71" s="192" t="s">
        <v>2319</v>
      </c>
      <c r="B71" s="192"/>
      <c r="C71" s="193"/>
      <c r="D71" s="100" t="s">
        <v>2320</v>
      </c>
      <c r="E71" s="202"/>
      <c r="F71" s="17"/>
      <c r="G71" s="191"/>
      <c r="H71" s="189"/>
    </row>
    <row r="72" spans="1:8" ht="52.8" hidden="1" x14ac:dyDescent="0.25">
      <c r="A72" s="192"/>
      <c r="B72" s="192" t="s">
        <v>2321</v>
      </c>
      <c r="C72" s="193"/>
      <c r="D72" s="278" t="s">
        <v>4917</v>
      </c>
      <c r="E72" s="17" t="s">
        <v>133</v>
      </c>
      <c r="F72" s="161"/>
      <c r="G72" s="187"/>
      <c r="H72" s="89">
        <f>F72*G72</f>
        <v>0</v>
      </c>
    </row>
    <row r="73" spans="1:8" ht="66" hidden="1" x14ac:dyDescent="0.25">
      <c r="A73" s="192"/>
      <c r="B73" s="192" t="s">
        <v>2322</v>
      </c>
      <c r="C73" s="193"/>
      <c r="D73" s="278" t="s">
        <v>4918</v>
      </c>
      <c r="E73" s="17" t="s">
        <v>133</v>
      </c>
      <c r="F73" s="161"/>
      <c r="G73" s="187"/>
      <c r="H73" s="89">
        <f>F73*G73</f>
        <v>0</v>
      </c>
    </row>
    <row r="74" spans="1:8" ht="26.4" hidden="1" x14ac:dyDescent="0.25">
      <c r="A74" s="192" t="s">
        <v>5432</v>
      </c>
      <c r="B74" s="192"/>
      <c r="C74" s="193"/>
      <c r="D74" s="291" t="s">
        <v>4919</v>
      </c>
      <c r="E74" s="17"/>
      <c r="F74" s="17"/>
      <c r="G74" s="191"/>
      <c r="H74" s="189"/>
    </row>
    <row r="75" spans="1:8" ht="15.6" hidden="1" x14ac:dyDescent="0.25">
      <c r="A75" s="192"/>
      <c r="B75" s="192" t="s">
        <v>2323</v>
      </c>
      <c r="C75" s="193"/>
      <c r="D75" s="101" t="s">
        <v>2325</v>
      </c>
      <c r="E75" s="17" t="s">
        <v>2269</v>
      </c>
      <c r="F75" s="161"/>
      <c r="G75" s="187"/>
      <c r="H75" s="89">
        <f>F75*G75</f>
        <v>0</v>
      </c>
    </row>
    <row r="76" spans="1:8" ht="15.6" hidden="1" x14ac:dyDescent="0.25">
      <c r="A76" s="192"/>
      <c r="B76" s="192" t="s">
        <v>2324</v>
      </c>
      <c r="C76" s="193"/>
      <c r="D76" s="101" t="s">
        <v>2326</v>
      </c>
      <c r="E76" s="17" t="s">
        <v>2269</v>
      </c>
      <c r="F76" s="161"/>
      <c r="G76" s="187"/>
      <c r="H76" s="89">
        <f>F76*G76</f>
        <v>0</v>
      </c>
    </row>
    <row r="77" spans="1:8" x14ac:dyDescent="0.25">
      <c r="A77" s="192" t="s">
        <v>2327</v>
      </c>
      <c r="B77" s="192"/>
      <c r="C77" s="193"/>
      <c r="D77" s="100" t="s">
        <v>2328</v>
      </c>
      <c r="E77" s="17"/>
      <c r="F77" s="17"/>
      <c r="G77" s="191"/>
      <c r="H77" s="189"/>
    </row>
    <row r="78" spans="1:8" x14ac:dyDescent="0.25">
      <c r="A78" s="192"/>
      <c r="B78" s="192" t="s">
        <v>2329</v>
      </c>
      <c r="C78" s="193"/>
      <c r="D78" s="278" t="s">
        <v>6573</v>
      </c>
      <c r="E78" s="17" t="s">
        <v>133</v>
      </c>
      <c r="F78" s="161">
        <v>5</v>
      </c>
      <c r="G78" s="187">
        <v>1000</v>
      </c>
      <c r="H78" s="89">
        <f t="shared" ref="H78:H83" si="2">F78*G78</f>
        <v>5000</v>
      </c>
    </row>
    <row r="79" spans="1:8" x14ac:dyDescent="0.25">
      <c r="A79" s="192"/>
      <c r="B79" s="192" t="s">
        <v>2330</v>
      </c>
      <c r="C79" s="193"/>
      <c r="D79" s="278" t="s">
        <v>2335</v>
      </c>
      <c r="E79" s="17" t="s">
        <v>133</v>
      </c>
      <c r="F79" s="161">
        <v>80</v>
      </c>
      <c r="G79" s="187">
        <v>350</v>
      </c>
      <c r="H79" s="89">
        <f t="shared" si="2"/>
        <v>28000</v>
      </c>
    </row>
    <row r="80" spans="1:8" x14ac:dyDescent="0.25">
      <c r="A80" s="192"/>
      <c r="B80" s="192" t="s">
        <v>2331</v>
      </c>
      <c r="C80" s="193"/>
      <c r="D80" s="278" t="s">
        <v>5740</v>
      </c>
      <c r="E80" s="17" t="s">
        <v>133</v>
      </c>
      <c r="F80" s="161">
        <v>1</v>
      </c>
      <c r="G80" s="187">
        <v>3000</v>
      </c>
      <c r="H80" s="89">
        <f t="shared" si="2"/>
        <v>3000</v>
      </c>
    </row>
    <row r="81" spans="1:8" hidden="1" x14ac:dyDescent="0.25">
      <c r="A81" s="192"/>
      <c r="B81" s="192" t="s">
        <v>2332</v>
      </c>
      <c r="C81" s="193"/>
      <c r="D81" s="278" t="s">
        <v>4920</v>
      </c>
      <c r="E81" s="17" t="s">
        <v>133</v>
      </c>
      <c r="F81" s="161"/>
      <c r="G81" s="187"/>
      <c r="H81" s="89">
        <f t="shared" si="2"/>
        <v>0</v>
      </c>
    </row>
    <row r="82" spans="1:8" hidden="1" x14ac:dyDescent="0.25">
      <c r="A82" s="192"/>
      <c r="B82" s="192" t="s">
        <v>2333</v>
      </c>
      <c r="C82" s="193"/>
      <c r="D82" s="278" t="s">
        <v>2336</v>
      </c>
      <c r="E82" s="17" t="s">
        <v>133</v>
      </c>
      <c r="F82" s="161"/>
      <c r="G82" s="187"/>
      <c r="H82" s="89">
        <f t="shared" si="2"/>
        <v>0</v>
      </c>
    </row>
    <row r="83" spans="1:8" ht="26.4" x14ac:dyDescent="0.25">
      <c r="A83" s="192"/>
      <c r="B83" s="192" t="s">
        <v>2334</v>
      </c>
      <c r="C83" s="193"/>
      <c r="D83" s="278" t="s">
        <v>5739</v>
      </c>
      <c r="E83" s="17" t="s">
        <v>133</v>
      </c>
      <c r="F83" s="161">
        <v>1</v>
      </c>
      <c r="G83" s="187">
        <v>1000</v>
      </c>
      <c r="H83" s="89">
        <f t="shared" si="2"/>
        <v>1000</v>
      </c>
    </row>
    <row r="84" spans="1:8" ht="26.4" hidden="1" x14ac:dyDescent="0.25">
      <c r="A84" s="192" t="s">
        <v>2337</v>
      </c>
      <c r="B84" s="192"/>
      <c r="C84" s="193"/>
      <c r="D84" s="285" t="s">
        <v>4921</v>
      </c>
      <c r="E84" s="17"/>
      <c r="F84" s="17"/>
      <c r="G84" s="191"/>
      <c r="H84" s="189"/>
    </row>
    <row r="85" spans="1:8" ht="15.6" hidden="1" x14ac:dyDescent="0.25">
      <c r="A85" s="192"/>
      <c r="B85" s="192" t="s">
        <v>2338</v>
      </c>
      <c r="C85" s="193"/>
      <c r="D85" s="278" t="s">
        <v>2312</v>
      </c>
      <c r="E85" s="17" t="s">
        <v>2269</v>
      </c>
      <c r="F85" s="161"/>
      <c r="G85" s="187"/>
      <c r="H85" s="89">
        <f>F85*G85</f>
        <v>0</v>
      </c>
    </row>
    <row r="86" spans="1:8" hidden="1" x14ac:dyDescent="0.25">
      <c r="A86" s="192"/>
      <c r="B86" s="192" t="s">
        <v>2339</v>
      </c>
      <c r="C86" s="193"/>
      <c r="D86" s="278" t="s">
        <v>2340</v>
      </c>
      <c r="E86" s="17" t="s">
        <v>133</v>
      </c>
      <c r="F86" s="161"/>
      <c r="G86" s="187"/>
      <c r="H86" s="89">
        <f>F86*G86</f>
        <v>0</v>
      </c>
    </row>
    <row r="87" spans="1:8" ht="15.6" hidden="1" x14ac:dyDescent="0.25">
      <c r="A87" s="192" t="s">
        <v>2341</v>
      </c>
      <c r="B87" s="192"/>
      <c r="C87" s="193"/>
      <c r="D87" s="278" t="s">
        <v>4923</v>
      </c>
      <c r="E87" s="17" t="s">
        <v>2269</v>
      </c>
      <c r="F87" s="161"/>
      <c r="G87" s="187"/>
      <c r="H87" s="89">
        <f>F87*G87</f>
        <v>0</v>
      </c>
    </row>
    <row r="88" spans="1:8" x14ac:dyDescent="0.25">
      <c r="A88" s="192" t="s">
        <v>2342</v>
      </c>
      <c r="B88" s="111"/>
      <c r="C88" s="193"/>
      <c r="D88" s="285" t="s">
        <v>4924</v>
      </c>
      <c r="E88" s="17"/>
      <c r="F88" s="17"/>
      <c r="G88" s="191"/>
      <c r="H88" s="189"/>
    </row>
    <row r="89" spans="1:8" x14ac:dyDescent="0.25">
      <c r="A89" s="192"/>
      <c r="B89" s="192" t="s">
        <v>2343</v>
      </c>
      <c r="C89" s="193"/>
      <c r="D89" s="278" t="s">
        <v>4425</v>
      </c>
      <c r="E89" s="120" t="s">
        <v>429</v>
      </c>
      <c r="F89" s="161">
        <v>72</v>
      </c>
      <c r="G89" s="187">
        <v>170</v>
      </c>
      <c r="H89" s="89">
        <f>F89*G89</f>
        <v>12240</v>
      </c>
    </row>
    <row r="90" spans="1:8" hidden="1" x14ac:dyDescent="0.25">
      <c r="A90" s="192"/>
      <c r="B90" s="192" t="s">
        <v>2344</v>
      </c>
      <c r="C90" s="193"/>
      <c r="D90" s="278" t="s">
        <v>4426</v>
      </c>
      <c r="E90" s="120" t="s">
        <v>429</v>
      </c>
      <c r="F90" s="161"/>
      <c r="G90" s="187"/>
      <c r="H90" s="89">
        <f>F90*G90</f>
        <v>0</v>
      </c>
    </row>
    <row r="91" spans="1:8" ht="26.4" hidden="1" x14ac:dyDescent="0.25">
      <c r="A91" s="192" t="s">
        <v>2345</v>
      </c>
      <c r="B91" s="192"/>
      <c r="C91" s="193"/>
      <c r="D91" s="285" t="s">
        <v>2346</v>
      </c>
      <c r="E91" s="17"/>
      <c r="F91" s="17"/>
      <c r="G91" s="191"/>
      <c r="H91" s="189"/>
    </row>
    <row r="92" spans="1:8" ht="52.8" hidden="1" x14ac:dyDescent="0.25">
      <c r="A92" s="192"/>
      <c r="B92" s="192" t="s">
        <v>2347</v>
      </c>
      <c r="C92" s="193"/>
      <c r="D92" s="278" t="s">
        <v>4922</v>
      </c>
      <c r="E92" s="17" t="s">
        <v>429</v>
      </c>
      <c r="F92" s="161"/>
      <c r="G92" s="187"/>
      <c r="H92" s="89">
        <f>F92*G92</f>
        <v>0</v>
      </c>
    </row>
    <row r="93" spans="1:8" ht="26.4" hidden="1" x14ac:dyDescent="0.25">
      <c r="A93" s="192"/>
      <c r="B93" s="192" t="s">
        <v>2348</v>
      </c>
      <c r="C93" s="193"/>
      <c r="D93" s="101" t="s">
        <v>2349</v>
      </c>
      <c r="E93" s="17" t="s">
        <v>2350</v>
      </c>
      <c r="F93" s="161"/>
      <c r="G93" s="187"/>
      <c r="H93" s="89">
        <f>F93*G93</f>
        <v>0</v>
      </c>
    </row>
    <row r="94" spans="1:8" ht="26.4" hidden="1" x14ac:dyDescent="0.25">
      <c r="A94" s="192" t="s">
        <v>2351</v>
      </c>
      <c r="B94" s="192"/>
      <c r="C94" s="193"/>
      <c r="D94" s="100" t="s">
        <v>2352</v>
      </c>
      <c r="E94" s="17"/>
      <c r="F94" s="17"/>
      <c r="G94" s="191"/>
      <c r="H94" s="189"/>
    </row>
    <row r="95" spans="1:8" ht="26.4" hidden="1" x14ac:dyDescent="0.25">
      <c r="A95" s="192"/>
      <c r="B95" s="192" t="s">
        <v>2353</v>
      </c>
      <c r="C95" s="193"/>
      <c r="D95" s="101" t="s">
        <v>2356</v>
      </c>
      <c r="E95" s="17" t="s">
        <v>429</v>
      </c>
      <c r="F95" s="161"/>
      <c r="G95" s="187"/>
      <c r="H95" s="89">
        <f>F95*G95</f>
        <v>0</v>
      </c>
    </row>
    <row r="96" spans="1:8" ht="26.4" hidden="1" x14ac:dyDescent="0.25">
      <c r="A96" s="192"/>
      <c r="B96" s="192" t="s">
        <v>2354</v>
      </c>
      <c r="C96" s="193"/>
      <c r="D96" s="101" t="s">
        <v>2357</v>
      </c>
      <c r="E96" s="17" t="s">
        <v>124</v>
      </c>
      <c r="F96" s="161"/>
      <c r="G96" s="187"/>
      <c r="H96" s="89">
        <f>F96*G96</f>
        <v>0</v>
      </c>
    </row>
    <row r="97" spans="1:8" ht="15.6" hidden="1" x14ac:dyDescent="0.25">
      <c r="A97" s="192"/>
      <c r="B97" s="192" t="s">
        <v>2355</v>
      </c>
      <c r="C97" s="193"/>
      <c r="D97" s="101" t="s">
        <v>2358</v>
      </c>
      <c r="E97" s="17" t="s">
        <v>2269</v>
      </c>
      <c r="F97" s="161"/>
      <c r="G97" s="187"/>
      <c r="H97" s="89">
        <f>F97*G97</f>
        <v>0</v>
      </c>
    </row>
    <row r="98" spans="1:8" ht="26.4" hidden="1" x14ac:dyDescent="0.25">
      <c r="A98" s="192" t="s">
        <v>2359</v>
      </c>
      <c r="B98" s="192"/>
      <c r="C98" s="193"/>
      <c r="D98" s="100" t="s">
        <v>2360</v>
      </c>
      <c r="E98" s="17"/>
      <c r="F98" s="17"/>
      <c r="G98" s="191"/>
      <c r="H98" s="189"/>
    </row>
    <row r="99" spans="1:8" ht="16.95" hidden="1" customHeight="1" x14ac:dyDescent="0.25">
      <c r="A99" s="192"/>
      <c r="B99" s="192" t="s">
        <v>2361</v>
      </c>
      <c r="C99" s="193"/>
      <c r="D99" s="101" t="s">
        <v>2363</v>
      </c>
      <c r="E99" s="17" t="s">
        <v>33</v>
      </c>
      <c r="F99" s="17" t="s">
        <v>4220</v>
      </c>
      <c r="G99" s="17" t="s">
        <v>4221</v>
      </c>
      <c r="H99" s="89"/>
    </row>
    <row r="100" spans="1:8" ht="26.4" hidden="1" x14ac:dyDescent="0.25">
      <c r="A100" s="192"/>
      <c r="B100" s="192" t="s">
        <v>2362</v>
      </c>
      <c r="C100" s="193"/>
      <c r="D100" s="278" t="s">
        <v>4925</v>
      </c>
      <c r="E100" s="17" t="s">
        <v>2269</v>
      </c>
      <c r="F100" s="161"/>
      <c r="G100" s="187"/>
      <c r="H100" s="89">
        <f>F100*G100</f>
        <v>0</v>
      </c>
    </row>
    <row r="101" spans="1:8" x14ac:dyDescent="0.25">
      <c r="A101" s="192"/>
      <c r="B101" s="192"/>
      <c r="C101" s="193"/>
      <c r="D101" s="150"/>
      <c r="E101" s="17"/>
      <c r="F101" s="17"/>
      <c r="G101" s="17"/>
      <c r="H101" s="189"/>
    </row>
    <row r="102" spans="1:8" x14ac:dyDescent="0.25">
      <c r="A102" s="192"/>
      <c r="B102" s="192"/>
      <c r="C102" s="193"/>
      <c r="D102" s="157"/>
      <c r="E102" s="17"/>
      <c r="F102" s="17"/>
      <c r="G102" s="17"/>
      <c r="H102" s="189"/>
    </row>
    <row r="103" spans="1:8" x14ac:dyDescent="0.25">
      <c r="A103" s="64"/>
      <c r="B103" s="64"/>
      <c r="C103" s="161"/>
      <c r="D103" s="60"/>
      <c r="E103" s="17"/>
      <c r="F103" s="17"/>
      <c r="G103" s="17"/>
      <c r="H103" s="189"/>
    </row>
    <row r="104" spans="1:8" x14ac:dyDescent="0.25">
      <c r="A104" s="168" t="s">
        <v>34</v>
      </c>
      <c r="B104" s="168"/>
      <c r="C104" s="168"/>
      <c r="D104" s="168"/>
      <c r="E104" s="179"/>
      <c r="F104" s="185"/>
      <c r="G104" s="185"/>
      <c r="H104" s="174">
        <f>SUM(H5:H103)</f>
        <v>2701220</v>
      </c>
    </row>
    <row r="1048380" spans="5:5" x14ac:dyDescent="0.25">
      <c r="E104838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AD4A-CB3A-46B2-AE73-7795C1FBD8E5}">
  <dimension ref="A1:H1048313"/>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50" width="9.109375" style="41"/>
    <col min="251" max="251" width="9.33203125" style="41" customWidth="1"/>
    <col min="252" max="252" width="6.6640625" style="41" customWidth="1"/>
    <col min="253" max="253" width="40.6640625" style="41" customWidth="1"/>
    <col min="254" max="257" width="9.33203125" style="41" customWidth="1"/>
    <col min="258" max="506" width="9.109375" style="41"/>
    <col min="507" max="507" width="9.33203125" style="41" customWidth="1"/>
    <col min="508" max="508" width="6.6640625" style="41" customWidth="1"/>
    <col min="509" max="509" width="40.6640625" style="41" customWidth="1"/>
    <col min="510" max="513" width="9.33203125" style="41" customWidth="1"/>
    <col min="514" max="762" width="9.109375" style="41"/>
    <col min="763" max="763" width="9.33203125" style="41" customWidth="1"/>
    <col min="764" max="764" width="6.6640625" style="41" customWidth="1"/>
    <col min="765" max="765" width="40.6640625" style="41" customWidth="1"/>
    <col min="766" max="769" width="9.33203125" style="41" customWidth="1"/>
    <col min="770" max="1018" width="9.109375" style="41"/>
    <col min="1019" max="1019" width="9.33203125" style="41" customWidth="1"/>
    <col min="1020" max="1020" width="6.6640625" style="41" customWidth="1"/>
    <col min="1021" max="1021" width="40.6640625" style="41" customWidth="1"/>
    <col min="1022" max="1025" width="9.33203125" style="41" customWidth="1"/>
    <col min="1026" max="1274" width="9.109375" style="41"/>
    <col min="1275" max="1275" width="9.33203125" style="41" customWidth="1"/>
    <col min="1276" max="1276" width="6.6640625" style="41" customWidth="1"/>
    <col min="1277" max="1277" width="40.6640625" style="41" customWidth="1"/>
    <col min="1278" max="1281" width="9.33203125" style="41" customWidth="1"/>
    <col min="1282" max="1530" width="9.109375" style="41"/>
    <col min="1531" max="1531" width="9.33203125" style="41" customWidth="1"/>
    <col min="1532" max="1532" width="6.6640625" style="41" customWidth="1"/>
    <col min="1533" max="1533" width="40.6640625" style="41" customWidth="1"/>
    <col min="1534" max="1537" width="9.33203125" style="41" customWidth="1"/>
    <col min="1538" max="1786" width="9.109375" style="41"/>
    <col min="1787" max="1787" width="9.33203125" style="41" customWidth="1"/>
    <col min="1788" max="1788" width="6.6640625" style="41" customWidth="1"/>
    <col min="1789" max="1789" width="40.6640625" style="41" customWidth="1"/>
    <col min="1790" max="1793" width="9.33203125" style="41" customWidth="1"/>
    <col min="1794" max="2042" width="9.109375" style="41"/>
    <col min="2043" max="2043" width="9.33203125" style="41" customWidth="1"/>
    <col min="2044" max="2044" width="6.6640625" style="41" customWidth="1"/>
    <col min="2045" max="2045" width="40.6640625" style="41" customWidth="1"/>
    <col min="2046" max="2049" width="9.33203125" style="41" customWidth="1"/>
    <col min="2050" max="2298" width="9.109375" style="41"/>
    <col min="2299" max="2299" width="9.33203125" style="41" customWidth="1"/>
    <col min="2300" max="2300" width="6.6640625" style="41" customWidth="1"/>
    <col min="2301" max="2301" width="40.6640625" style="41" customWidth="1"/>
    <col min="2302" max="2305" width="9.33203125" style="41" customWidth="1"/>
    <col min="2306" max="2554" width="9.109375" style="41"/>
    <col min="2555" max="2555" width="9.33203125" style="41" customWidth="1"/>
    <col min="2556" max="2556" width="6.6640625" style="41" customWidth="1"/>
    <col min="2557" max="2557" width="40.6640625" style="41" customWidth="1"/>
    <col min="2558" max="2561" width="9.33203125" style="41" customWidth="1"/>
    <col min="2562" max="2810" width="9.109375" style="41"/>
    <col min="2811" max="2811" width="9.33203125" style="41" customWidth="1"/>
    <col min="2812" max="2812" width="6.6640625" style="41" customWidth="1"/>
    <col min="2813" max="2813" width="40.6640625" style="41" customWidth="1"/>
    <col min="2814" max="2817" width="9.33203125" style="41" customWidth="1"/>
    <col min="2818" max="3066" width="9.109375" style="41"/>
    <col min="3067" max="3067" width="9.33203125" style="41" customWidth="1"/>
    <col min="3068" max="3068" width="6.6640625" style="41" customWidth="1"/>
    <col min="3069" max="3069" width="40.6640625" style="41" customWidth="1"/>
    <col min="3070" max="3073" width="9.33203125" style="41" customWidth="1"/>
    <col min="3074" max="3322" width="9.109375" style="41"/>
    <col min="3323" max="3323" width="9.33203125" style="41" customWidth="1"/>
    <col min="3324" max="3324" width="6.6640625" style="41" customWidth="1"/>
    <col min="3325" max="3325" width="40.6640625" style="41" customWidth="1"/>
    <col min="3326" max="3329" width="9.33203125" style="41" customWidth="1"/>
    <col min="3330" max="3578" width="9.109375" style="41"/>
    <col min="3579" max="3579" width="9.33203125" style="41" customWidth="1"/>
    <col min="3580" max="3580" width="6.6640625" style="41" customWidth="1"/>
    <col min="3581" max="3581" width="40.6640625" style="41" customWidth="1"/>
    <col min="3582" max="3585" width="9.33203125" style="41" customWidth="1"/>
    <col min="3586" max="3834" width="9.109375" style="41"/>
    <col min="3835" max="3835" width="9.33203125" style="41" customWidth="1"/>
    <col min="3836" max="3836" width="6.6640625" style="41" customWidth="1"/>
    <col min="3837" max="3837" width="40.6640625" style="41" customWidth="1"/>
    <col min="3838" max="3841" width="9.33203125" style="41" customWidth="1"/>
    <col min="3842" max="4090" width="9.109375" style="41"/>
    <col min="4091" max="4091" width="9.33203125" style="41" customWidth="1"/>
    <col min="4092" max="4092" width="6.6640625" style="41" customWidth="1"/>
    <col min="4093" max="4093" width="40.6640625" style="41" customWidth="1"/>
    <col min="4094" max="4097" width="9.33203125" style="41" customWidth="1"/>
    <col min="4098" max="4346" width="9.109375" style="41"/>
    <col min="4347" max="4347" width="9.33203125" style="41" customWidth="1"/>
    <col min="4348" max="4348" width="6.6640625" style="41" customWidth="1"/>
    <col min="4349" max="4349" width="40.6640625" style="41" customWidth="1"/>
    <col min="4350" max="4353" width="9.33203125" style="41" customWidth="1"/>
    <col min="4354" max="4602" width="9.109375" style="41"/>
    <col min="4603" max="4603" width="9.33203125" style="41" customWidth="1"/>
    <col min="4604" max="4604" width="6.6640625" style="41" customWidth="1"/>
    <col min="4605" max="4605" width="40.6640625" style="41" customWidth="1"/>
    <col min="4606" max="4609" width="9.33203125" style="41" customWidth="1"/>
    <col min="4610" max="4858" width="9.109375" style="41"/>
    <col min="4859" max="4859" width="9.33203125" style="41" customWidth="1"/>
    <col min="4860" max="4860" width="6.6640625" style="41" customWidth="1"/>
    <col min="4861" max="4861" width="40.6640625" style="41" customWidth="1"/>
    <col min="4862" max="4865" width="9.33203125" style="41" customWidth="1"/>
    <col min="4866" max="5114" width="9.109375" style="41"/>
    <col min="5115" max="5115" width="9.33203125" style="41" customWidth="1"/>
    <col min="5116" max="5116" width="6.6640625" style="41" customWidth="1"/>
    <col min="5117" max="5117" width="40.6640625" style="41" customWidth="1"/>
    <col min="5118" max="5121" width="9.33203125" style="41" customWidth="1"/>
    <col min="5122" max="5370" width="9.109375" style="41"/>
    <col min="5371" max="5371" width="9.33203125" style="41" customWidth="1"/>
    <col min="5372" max="5372" width="6.6640625" style="41" customWidth="1"/>
    <col min="5373" max="5373" width="40.6640625" style="41" customWidth="1"/>
    <col min="5374" max="5377" width="9.33203125" style="41" customWidth="1"/>
    <col min="5378" max="5626" width="9.109375" style="41"/>
    <col min="5627" max="5627" width="9.33203125" style="41" customWidth="1"/>
    <col min="5628" max="5628" width="6.6640625" style="41" customWidth="1"/>
    <col min="5629" max="5629" width="40.6640625" style="41" customWidth="1"/>
    <col min="5630" max="5633" width="9.33203125" style="41" customWidth="1"/>
    <col min="5634" max="5882" width="9.109375" style="41"/>
    <col min="5883" max="5883" width="9.33203125" style="41" customWidth="1"/>
    <col min="5884" max="5884" width="6.6640625" style="41" customWidth="1"/>
    <col min="5885" max="5885" width="40.6640625" style="41" customWidth="1"/>
    <col min="5886" max="5889" width="9.33203125" style="41" customWidth="1"/>
    <col min="5890" max="6138" width="9.109375" style="41"/>
    <col min="6139" max="6139" width="9.33203125" style="41" customWidth="1"/>
    <col min="6140" max="6140" width="6.6640625" style="41" customWidth="1"/>
    <col min="6141" max="6141" width="40.6640625" style="41" customWidth="1"/>
    <col min="6142" max="6145" width="9.33203125" style="41" customWidth="1"/>
    <col min="6146" max="6394" width="9.109375" style="41"/>
    <col min="6395" max="6395" width="9.33203125" style="41" customWidth="1"/>
    <col min="6396" max="6396" width="6.6640625" style="41" customWidth="1"/>
    <col min="6397" max="6397" width="40.6640625" style="41" customWidth="1"/>
    <col min="6398" max="6401" width="9.33203125" style="41" customWidth="1"/>
    <col min="6402" max="6650" width="9.109375" style="41"/>
    <col min="6651" max="6651" width="9.33203125" style="41" customWidth="1"/>
    <col min="6652" max="6652" width="6.6640625" style="41" customWidth="1"/>
    <col min="6653" max="6653" width="40.6640625" style="41" customWidth="1"/>
    <col min="6654" max="6657" width="9.33203125" style="41" customWidth="1"/>
    <col min="6658" max="6906" width="9.109375" style="41"/>
    <col min="6907" max="6907" width="9.33203125" style="41" customWidth="1"/>
    <col min="6908" max="6908" width="6.6640625" style="41" customWidth="1"/>
    <col min="6909" max="6909" width="40.6640625" style="41" customWidth="1"/>
    <col min="6910" max="6913" width="9.33203125" style="41" customWidth="1"/>
    <col min="6914" max="7162" width="9.109375" style="41"/>
    <col min="7163" max="7163" width="9.33203125" style="41" customWidth="1"/>
    <col min="7164" max="7164" width="6.6640625" style="41" customWidth="1"/>
    <col min="7165" max="7165" width="40.6640625" style="41" customWidth="1"/>
    <col min="7166" max="7169" width="9.33203125" style="41" customWidth="1"/>
    <col min="7170" max="7418" width="9.109375" style="41"/>
    <col min="7419" max="7419" width="9.33203125" style="41" customWidth="1"/>
    <col min="7420" max="7420" width="6.6640625" style="41" customWidth="1"/>
    <col min="7421" max="7421" width="40.6640625" style="41" customWidth="1"/>
    <col min="7422" max="7425" width="9.33203125" style="41" customWidth="1"/>
    <col min="7426" max="7674" width="9.109375" style="41"/>
    <col min="7675" max="7675" width="9.33203125" style="41" customWidth="1"/>
    <col min="7676" max="7676" width="6.6640625" style="41" customWidth="1"/>
    <col min="7677" max="7677" width="40.6640625" style="41" customWidth="1"/>
    <col min="7678" max="7681" width="9.33203125" style="41" customWidth="1"/>
    <col min="7682" max="7930" width="9.109375" style="41"/>
    <col min="7931" max="7931" width="9.33203125" style="41" customWidth="1"/>
    <col min="7932" max="7932" width="6.6640625" style="41" customWidth="1"/>
    <col min="7933" max="7933" width="40.6640625" style="41" customWidth="1"/>
    <col min="7934" max="7937" width="9.33203125" style="41" customWidth="1"/>
    <col min="7938" max="8186" width="9.109375" style="41"/>
    <col min="8187" max="8187" width="9.33203125" style="41" customWidth="1"/>
    <col min="8188" max="8188" width="6.6640625" style="41" customWidth="1"/>
    <col min="8189" max="8189" width="40.6640625" style="41" customWidth="1"/>
    <col min="8190" max="8193" width="9.33203125" style="41" customWidth="1"/>
    <col min="8194" max="8442" width="9.109375" style="41"/>
    <col min="8443" max="8443" width="9.33203125" style="41" customWidth="1"/>
    <col min="8444" max="8444" width="6.6640625" style="41" customWidth="1"/>
    <col min="8445" max="8445" width="40.6640625" style="41" customWidth="1"/>
    <col min="8446" max="8449" width="9.33203125" style="41" customWidth="1"/>
    <col min="8450" max="8698" width="9.109375" style="41"/>
    <col min="8699" max="8699" width="9.33203125" style="41" customWidth="1"/>
    <col min="8700" max="8700" width="6.6640625" style="41" customWidth="1"/>
    <col min="8701" max="8701" width="40.6640625" style="41" customWidth="1"/>
    <col min="8702" max="8705" width="9.33203125" style="41" customWidth="1"/>
    <col min="8706" max="8954" width="9.109375" style="41"/>
    <col min="8955" max="8955" width="9.33203125" style="41" customWidth="1"/>
    <col min="8956" max="8956" width="6.6640625" style="41" customWidth="1"/>
    <col min="8957" max="8957" width="40.6640625" style="41" customWidth="1"/>
    <col min="8958" max="8961" width="9.33203125" style="41" customWidth="1"/>
    <col min="8962" max="9210" width="9.109375" style="41"/>
    <col min="9211" max="9211" width="9.33203125" style="41" customWidth="1"/>
    <col min="9212" max="9212" width="6.6640625" style="41" customWidth="1"/>
    <col min="9213" max="9213" width="40.6640625" style="41" customWidth="1"/>
    <col min="9214" max="9217" width="9.33203125" style="41" customWidth="1"/>
    <col min="9218" max="9466" width="9.109375" style="41"/>
    <col min="9467" max="9467" width="9.33203125" style="41" customWidth="1"/>
    <col min="9468" max="9468" width="6.6640625" style="41" customWidth="1"/>
    <col min="9469" max="9469" width="40.6640625" style="41" customWidth="1"/>
    <col min="9470" max="9473" width="9.33203125" style="41" customWidth="1"/>
    <col min="9474" max="9722" width="9.109375" style="41"/>
    <col min="9723" max="9723" width="9.33203125" style="41" customWidth="1"/>
    <col min="9724" max="9724" width="6.6640625" style="41" customWidth="1"/>
    <col min="9725" max="9725" width="40.6640625" style="41" customWidth="1"/>
    <col min="9726" max="9729" width="9.33203125" style="41" customWidth="1"/>
    <col min="9730" max="9978" width="9.109375" style="41"/>
    <col min="9979" max="9979" width="9.33203125" style="41" customWidth="1"/>
    <col min="9980" max="9980" width="6.6640625" style="41" customWidth="1"/>
    <col min="9981" max="9981" width="40.6640625" style="41" customWidth="1"/>
    <col min="9982" max="9985" width="9.33203125" style="41" customWidth="1"/>
    <col min="9986" max="10234" width="9.109375" style="41"/>
    <col min="10235" max="10235" width="9.33203125" style="41" customWidth="1"/>
    <col min="10236" max="10236" width="6.6640625" style="41" customWidth="1"/>
    <col min="10237" max="10237" width="40.6640625" style="41" customWidth="1"/>
    <col min="10238" max="10241" width="9.33203125" style="41" customWidth="1"/>
    <col min="10242" max="10490" width="9.109375" style="41"/>
    <col min="10491" max="10491" width="9.33203125" style="41" customWidth="1"/>
    <col min="10492" max="10492" width="6.6640625" style="41" customWidth="1"/>
    <col min="10493" max="10493" width="40.6640625" style="41" customWidth="1"/>
    <col min="10494" max="10497" width="9.33203125" style="41" customWidth="1"/>
    <col min="10498" max="10746" width="9.109375" style="41"/>
    <col min="10747" max="10747" width="9.33203125" style="41" customWidth="1"/>
    <col min="10748" max="10748" width="6.6640625" style="41" customWidth="1"/>
    <col min="10749" max="10749" width="40.6640625" style="41" customWidth="1"/>
    <col min="10750" max="10753" width="9.33203125" style="41" customWidth="1"/>
    <col min="10754" max="11002" width="9.109375" style="41"/>
    <col min="11003" max="11003" width="9.33203125" style="41" customWidth="1"/>
    <col min="11004" max="11004" width="6.6640625" style="41" customWidth="1"/>
    <col min="11005" max="11005" width="40.6640625" style="41" customWidth="1"/>
    <col min="11006" max="11009" width="9.33203125" style="41" customWidth="1"/>
    <col min="11010" max="11258" width="9.109375" style="41"/>
    <col min="11259" max="11259" width="9.33203125" style="41" customWidth="1"/>
    <col min="11260" max="11260" width="6.6640625" style="41" customWidth="1"/>
    <col min="11261" max="11261" width="40.6640625" style="41" customWidth="1"/>
    <col min="11262" max="11265" width="9.33203125" style="41" customWidth="1"/>
    <col min="11266" max="11514" width="9.109375" style="41"/>
    <col min="11515" max="11515" width="9.33203125" style="41" customWidth="1"/>
    <col min="11516" max="11516" width="6.6640625" style="41" customWidth="1"/>
    <col min="11517" max="11517" width="40.6640625" style="41" customWidth="1"/>
    <col min="11518" max="11521" width="9.33203125" style="41" customWidth="1"/>
    <col min="11522" max="11770" width="9.109375" style="41"/>
    <col min="11771" max="11771" width="9.33203125" style="41" customWidth="1"/>
    <col min="11772" max="11772" width="6.6640625" style="41" customWidth="1"/>
    <col min="11773" max="11773" width="40.6640625" style="41" customWidth="1"/>
    <col min="11774" max="11777" width="9.33203125" style="41" customWidth="1"/>
    <col min="11778" max="12026" width="9.109375" style="41"/>
    <col min="12027" max="12027" width="9.33203125" style="41" customWidth="1"/>
    <col min="12028" max="12028" width="6.6640625" style="41" customWidth="1"/>
    <col min="12029" max="12029" width="40.6640625" style="41" customWidth="1"/>
    <col min="12030" max="12033" width="9.33203125" style="41" customWidth="1"/>
    <col min="12034" max="12282" width="9.109375" style="41"/>
    <col min="12283" max="12283" width="9.33203125" style="41" customWidth="1"/>
    <col min="12284" max="12284" width="6.6640625" style="41" customWidth="1"/>
    <col min="12285" max="12285" width="40.6640625" style="41" customWidth="1"/>
    <col min="12286" max="12289" width="9.33203125" style="41" customWidth="1"/>
    <col min="12290" max="12538" width="9.109375" style="41"/>
    <col min="12539" max="12539" width="9.33203125" style="41" customWidth="1"/>
    <col min="12540" max="12540" width="6.6640625" style="41" customWidth="1"/>
    <col min="12541" max="12541" width="40.6640625" style="41" customWidth="1"/>
    <col min="12542" max="12545" width="9.33203125" style="41" customWidth="1"/>
    <col min="12546" max="12794" width="9.109375" style="41"/>
    <col min="12795" max="12795" width="9.33203125" style="41" customWidth="1"/>
    <col min="12796" max="12796" width="6.6640625" style="41" customWidth="1"/>
    <col min="12797" max="12797" width="40.6640625" style="41" customWidth="1"/>
    <col min="12798" max="12801" width="9.33203125" style="41" customWidth="1"/>
    <col min="12802" max="13050" width="9.109375" style="41"/>
    <col min="13051" max="13051" width="9.33203125" style="41" customWidth="1"/>
    <col min="13052" max="13052" width="6.6640625" style="41" customWidth="1"/>
    <col min="13053" max="13053" width="40.6640625" style="41" customWidth="1"/>
    <col min="13054" max="13057" width="9.33203125" style="41" customWidth="1"/>
    <col min="13058" max="13306" width="9.109375" style="41"/>
    <col min="13307" max="13307" width="9.33203125" style="41" customWidth="1"/>
    <col min="13308" max="13308" width="6.6640625" style="41" customWidth="1"/>
    <col min="13309" max="13309" width="40.6640625" style="41" customWidth="1"/>
    <col min="13310" max="13313" width="9.33203125" style="41" customWidth="1"/>
    <col min="13314" max="13562" width="9.109375" style="41"/>
    <col min="13563" max="13563" width="9.33203125" style="41" customWidth="1"/>
    <col min="13564" max="13564" width="6.6640625" style="41" customWidth="1"/>
    <col min="13565" max="13565" width="40.6640625" style="41" customWidth="1"/>
    <col min="13566" max="13569" width="9.33203125" style="41" customWidth="1"/>
    <col min="13570" max="13818" width="9.109375" style="41"/>
    <col min="13819" max="13819" width="9.33203125" style="41" customWidth="1"/>
    <col min="13820" max="13820" width="6.6640625" style="41" customWidth="1"/>
    <col min="13821" max="13821" width="40.6640625" style="41" customWidth="1"/>
    <col min="13822" max="13825" width="9.33203125" style="41" customWidth="1"/>
    <col min="13826" max="14074" width="9.109375" style="41"/>
    <col min="14075" max="14075" width="9.33203125" style="41" customWidth="1"/>
    <col min="14076" max="14076" width="6.6640625" style="41" customWidth="1"/>
    <col min="14077" max="14077" width="40.6640625" style="41" customWidth="1"/>
    <col min="14078" max="14081" width="9.33203125" style="41" customWidth="1"/>
    <col min="14082" max="14330" width="9.109375" style="41"/>
    <col min="14331" max="14331" width="9.33203125" style="41" customWidth="1"/>
    <col min="14332" max="14332" width="6.6640625" style="41" customWidth="1"/>
    <col min="14333" max="14333" width="40.6640625" style="41" customWidth="1"/>
    <col min="14334" max="14337" width="9.33203125" style="41" customWidth="1"/>
    <col min="14338" max="14586" width="9.109375" style="41"/>
    <col min="14587" max="14587" width="9.33203125" style="41" customWidth="1"/>
    <col min="14588" max="14588" width="6.6640625" style="41" customWidth="1"/>
    <col min="14589" max="14589" width="40.6640625" style="41" customWidth="1"/>
    <col min="14590" max="14593" width="9.33203125" style="41" customWidth="1"/>
    <col min="14594" max="14842" width="9.109375" style="41"/>
    <col min="14843" max="14843" width="9.33203125" style="41" customWidth="1"/>
    <col min="14844" max="14844" width="6.6640625" style="41" customWidth="1"/>
    <col min="14845" max="14845" width="40.6640625" style="41" customWidth="1"/>
    <col min="14846" max="14849" width="9.33203125" style="41" customWidth="1"/>
    <col min="14850" max="15098" width="9.109375" style="41"/>
    <col min="15099" max="15099" width="9.33203125" style="41" customWidth="1"/>
    <col min="15100" max="15100" width="6.6640625" style="41" customWidth="1"/>
    <col min="15101" max="15101" width="40.6640625" style="41" customWidth="1"/>
    <col min="15102" max="15105" width="9.33203125" style="41" customWidth="1"/>
    <col min="15106" max="15354" width="9.109375" style="41"/>
    <col min="15355" max="15355" width="9.33203125" style="41" customWidth="1"/>
    <col min="15356" max="15356" width="6.6640625" style="41" customWidth="1"/>
    <col min="15357" max="15357" width="40.6640625" style="41" customWidth="1"/>
    <col min="15358" max="15361" width="9.33203125" style="41" customWidth="1"/>
    <col min="15362" max="15610" width="9.109375" style="41"/>
    <col min="15611" max="15611" width="9.33203125" style="41" customWidth="1"/>
    <col min="15612" max="15612" width="6.6640625" style="41" customWidth="1"/>
    <col min="15613" max="15613" width="40.6640625" style="41" customWidth="1"/>
    <col min="15614" max="15617" width="9.33203125" style="41" customWidth="1"/>
    <col min="15618" max="15866" width="9.109375" style="41"/>
    <col min="15867" max="15867" width="9.33203125" style="41" customWidth="1"/>
    <col min="15868" max="15868" width="6.6640625" style="41" customWidth="1"/>
    <col min="15869" max="15869" width="40.6640625" style="41" customWidth="1"/>
    <col min="15870" max="15873" width="9.33203125" style="41" customWidth="1"/>
    <col min="15874" max="16122" width="9.109375" style="41"/>
    <col min="16123" max="16123" width="9.33203125" style="41" customWidth="1"/>
    <col min="16124" max="16124" width="6.6640625" style="41" customWidth="1"/>
    <col min="16125" max="16125" width="40.6640625" style="41" customWidth="1"/>
    <col min="16126" max="16129" width="9.33203125" style="41" customWidth="1"/>
    <col min="16130" max="16384" width="9.109375" style="41"/>
  </cols>
  <sheetData>
    <row r="1" spans="1:8" x14ac:dyDescent="0.25">
      <c r="A1" s="39" t="s">
        <v>2517</v>
      </c>
      <c r="B1" s="40"/>
      <c r="C1" s="40"/>
      <c r="D1" s="40"/>
      <c r="E1" s="774" t="s">
        <v>2608</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192"/>
      <c r="B4" s="192"/>
      <c r="C4" s="193"/>
      <c r="D4" s="64"/>
      <c r="E4" s="17"/>
      <c r="F4" s="17"/>
      <c r="G4" s="15"/>
      <c r="H4" s="15"/>
    </row>
    <row r="5" spans="1:8" ht="26.4" hidden="1" x14ac:dyDescent="0.25">
      <c r="A5" s="192" t="s">
        <v>2565</v>
      </c>
      <c r="B5" s="192"/>
      <c r="C5" s="193"/>
      <c r="D5" s="125" t="s">
        <v>2564</v>
      </c>
      <c r="E5" s="17"/>
      <c r="F5" s="17"/>
      <c r="G5" s="191"/>
      <c r="H5" s="190"/>
    </row>
    <row r="6" spans="1:8" ht="39.6" hidden="1" x14ac:dyDescent="0.25">
      <c r="A6" s="192"/>
      <c r="B6" s="192" t="s">
        <v>2577</v>
      </c>
      <c r="C6" s="193"/>
      <c r="D6" s="60" t="s">
        <v>4379</v>
      </c>
      <c r="E6" s="161" t="s">
        <v>124</v>
      </c>
      <c r="F6" s="161"/>
      <c r="G6" s="187"/>
      <c r="H6" s="190">
        <f>F6*G6</f>
        <v>0</v>
      </c>
    </row>
    <row r="7" spans="1:8" ht="39.6" hidden="1" x14ac:dyDescent="0.25">
      <c r="A7" s="192"/>
      <c r="B7" s="192" t="s">
        <v>2578</v>
      </c>
      <c r="C7" s="193"/>
      <c r="D7" s="59" t="s">
        <v>4378</v>
      </c>
      <c r="E7" s="161" t="s">
        <v>124</v>
      </c>
      <c r="F7" s="161"/>
      <c r="G7" s="187"/>
      <c r="H7" s="190">
        <f>F7*G7</f>
        <v>0</v>
      </c>
    </row>
    <row r="8" spans="1:8" x14ac:dyDescent="0.25">
      <c r="A8" s="192" t="s">
        <v>2566</v>
      </c>
      <c r="B8" s="192"/>
      <c r="C8" s="193"/>
      <c r="D8" s="125" t="s">
        <v>2568</v>
      </c>
      <c r="E8" s="17"/>
      <c r="F8" s="17"/>
      <c r="G8" s="191"/>
      <c r="H8" s="190"/>
    </row>
    <row r="9" spans="1:8" x14ac:dyDescent="0.25">
      <c r="A9" s="192"/>
      <c r="B9" s="192" t="s">
        <v>2579</v>
      </c>
      <c r="C9" s="193"/>
      <c r="D9" s="59" t="s">
        <v>2572</v>
      </c>
      <c r="E9" s="17"/>
      <c r="F9" s="17"/>
      <c r="G9" s="191"/>
      <c r="H9" s="190"/>
    </row>
    <row r="10" spans="1:8" ht="15.6" x14ac:dyDescent="0.25">
      <c r="A10" s="192"/>
      <c r="B10" s="192"/>
      <c r="C10" s="193" t="s">
        <v>37</v>
      </c>
      <c r="D10" s="59" t="s">
        <v>2573</v>
      </c>
      <c r="E10" s="161" t="s">
        <v>2269</v>
      </c>
      <c r="F10" s="161"/>
      <c r="G10" s="187"/>
      <c r="H10" s="190">
        <f>F10*G10</f>
        <v>0</v>
      </c>
    </row>
    <row r="11" spans="1:8" ht="15.6" hidden="1" x14ac:dyDescent="0.25">
      <c r="A11" s="192"/>
      <c r="B11" s="192"/>
      <c r="C11" s="193" t="s">
        <v>39</v>
      </c>
      <c r="D11" s="59" t="s">
        <v>2574</v>
      </c>
      <c r="E11" s="161" t="s">
        <v>2269</v>
      </c>
      <c r="F11" s="161"/>
      <c r="G11" s="187"/>
      <c r="H11" s="190">
        <f>F11*G11</f>
        <v>0</v>
      </c>
    </row>
    <row r="12" spans="1:8" ht="15.6" x14ac:dyDescent="0.25">
      <c r="A12" s="192"/>
      <c r="B12" s="192" t="s">
        <v>2580</v>
      </c>
      <c r="C12" s="193"/>
      <c r="D12" s="59" t="s">
        <v>2575</v>
      </c>
      <c r="E12" s="161" t="s">
        <v>2269</v>
      </c>
      <c r="F12" s="161"/>
      <c r="G12" s="187"/>
      <c r="H12" s="190">
        <f>F12*G12</f>
        <v>0</v>
      </c>
    </row>
    <row r="13" spans="1:8" ht="15.6" hidden="1" x14ac:dyDescent="0.25">
      <c r="A13" s="192"/>
      <c r="B13" s="192" t="s">
        <v>2581</v>
      </c>
      <c r="C13" s="193"/>
      <c r="D13" s="101" t="s">
        <v>2576</v>
      </c>
      <c r="E13" s="161" t="s">
        <v>2269</v>
      </c>
      <c r="F13" s="161"/>
      <c r="G13" s="187"/>
      <c r="H13" s="190">
        <f>F13*G13</f>
        <v>0</v>
      </c>
    </row>
    <row r="14" spans="1:8" x14ac:dyDescent="0.25">
      <c r="A14" s="192" t="s">
        <v>2582</v>
      </c>
      <c r="B14" s="192"/>
      <c r="C14" s="193"/>
      <c r="D14" s="125" t="s">
        <v>2583</v>
      </c>
      <c r="E14" s="17"/>
      <c r="F14" s="17"/>
      <c r="G14" s="191"/>
      <c r="H14" s="190"/>
    </row>
    <row r="15" spans="1:8" ht="15.6" x14ac:dyDescent="0.25">
      <c r="A15" s="192"/>
      <c r="B15" s="192" t="s">
        <v>2584</v>
      </c>
      <c r="C15" s="193"/>
      <c r="D15" s="278" t="s">
        <v>5724</v>
      </c>
      <c r="E15" s="161" t="s">
        <v>124</v>
      </c>
      <c r="F15" s="161"/>
      <c r="G15" s="187"/>
      <c r="H15" s="190">
        <f>F15*G15</f>
        <v>0</v>
      </c>
    </row>
    <row r="16" spans="1:8" ht="67.8" hidden="1" x14ac:dyDescent="0.25">
      <c r="A16" s="192"/>
      <c r="B16" s="192" t="s">
        <v>2585</v>
      </c>
      <c r="C16" s="193"/>
      <c r="D16" s="278" t="s">
        <v>4961</v>
      </c>
      <c r="E16" s="161" t="s">
        <v>124</v>
      </c>
      <c r="F16" s="161"/>
      <c r="G16" s="187"/>
      <c r="H16" s="190">
        <f>F16*G16</f>
        <v>0</v>
      </c>
    </row>
    <row r="17" spans="1:8" ht="15.6" x14ac:dyDescent="0.25">
      <c r="A17" s="192"/>
      <c r="B17" s="192" t="s">
        <v>2586</v>
      </c>
      <c r="C17" s="193"/>
      <c r="D17" s="278" t="s">
        <v>5723</v>
      </c>
      <c r="E17" s="161" t="s">
        <v>124</v>
      </c>
      <c r="F17" s="161"/>
      <c r="G17" s="187"/>
      <c r="H17" s="190">
        <f>F17*G17</f>
        <v>0</v>
      </c>
    </row>
    <row r="18" spans="1:8" x14ac:dyDescent="0.25">
      <c r="A18" s="192"/>
      <c r="B18" s="192" t="s">
        <v>2587</v>
      </c>
      <c r="C18" s="193"/>
      <c r="D18" s="278" t="s">
        <v>2588</v>
      </c>
      <c r="E18" s="212"/>
      <c r="F18" s="17"/>
      <c r="G18" s="191"/>
      <c r="H18" s="190"/>
    </row>
    <row r="19" spans="1:8" ht="15.6" hidden="1" x14ac:dyDescent="0.25">
      <c r="A19" s="192"/>
      <c r="B19" s="192"/>
      <c r="C19" s="193" t="s">
        <v>37</v>
      </c>
      <c r="D19" s="278" t="s">
        <v>2589</v>
      </c>
      <c r="E19" s="161" t="s">
        <v>124</v>
      </c>
      <c r="F19" s="161"/>
      <c r="G19" s="187"/>
      <c r="H19" s="190">
        <f>F19*G19</f>
        <v>0</v>
      </c>
    </row>
    <row r="20" spans="1:8" ht="15.6" x14ac:dyDescent="0.25">
      <c r="A20" s="192"/>
      <c r="B20" s="192"/>
      <c r="C20" s="193" t="s">
        <v>39</v>
      </c>
      <c r="D20" s="278" t="s">
        <v>6577</v>
      </c>
      <c r="E20" s="161" t="s">
        <v>124</v>
      </c>
      <c r="F20" s="161"/>
      <c r="G20" s="187"/>
      <c r="H20" s="190">
        <f>F20*G20</f>
        <v>0</v>
      </c>
    </row>
    <row r="21" spans="1:8" ht="26.4" x14ac:dyDescent="0.25">
      <c r="A21" s="192"/>
      <c r="B21" s="192"/>
      <c r="C21" s="193" t="s">
        <v>59</v>
      </c>
      <c r="D21" s="278" t="s">
        <v>6578</v>
      </c>
      <c r="E21" s="161" t="s">
        <v>2269</v>
      </c>
      <c r="F21" s="161"/>
      <c r="G21" s="187"/>
      <c r="H21" s="190">
        <f>F21*G21</f>
        <v>0</v>
      </c>
    </row>
    <row r="22" spans="1:8" hidden="1" x14ac:dyDescent="0.25">
      <c r="A22" s="192" t="s">
        <v>2590</v>
      </c>
      <c r="B22" s="192"/>
      <c r="C22" s="193"/>
      <c r="D22" s="125" t="s">
        <v>2591</v>
      </c>
      <c r="E22" s="110"/>
      <c r="F22" s="161"/>
      <c r="G22" s="187"/>
      <c r="H22" s="190"/>
    </row>
    <row r="23" spans="1:8" ht="15.6" hidden="1" x14ac:dyDescent="0.25">
      <c r="A23" s="192"/>
      <c r="B23" s="192" t="s">
        <v>2592</v>
      </c>
      <c r="C23" s="193"/>
      <c r="D23" s="59" t="s">
        <v>2595</v>
      </c>
      <c r="E23" s="161" t="s">
        <v>124</v>
      </c>
      <c r="F23" s="161"/>
      <c r="G23" s="187"/>
      <c r="H23" s="190">
        <f>F23*G23</f>
        <v>0</v>
      </c>
    </row>
    <row r="24" spans="1:8" ht="15.6" hidden="1" x14ac:dyDescent="0.25">
      <c r="A24" s="192"/>
      <c r="B24" s="192" t="s">
        <v>2593</v>
      </c>
      <c r="C24" s="193"/>
      <c r="D24" s="59" t="s">
        <v>2596</v>
      </c>
      <c r="E24" s="161" t="s">
        <v>124</v>
      </c>
      <c r="F24" s="161"/>
      <c r="G24" s="187"/>
      <c r="H24" s="190">
        <f>F24*G24</f>
        <v>0</v>
      </c>
    </row>
    <row r="25" spans="1:8" ht="26.4" hidden="1" x14ac:dyDescent="0.25">
      <c r="A25" s="192"/>
      <c r="B25" s="192" t="s">
        <v>2594</v>
      </c>
      <c r="C25" s="193"/>
      <c r="D25" s="59" t="s">
        <v>2597</v>
      </c>
      <c r="E25" s="161" t="s">
        <v>124</v>
      </c>
      <c r="F25" s="161"/>
      <c r="G25" s="187"/>
      <c r="H25" s="190">
        <f>F25*G25</f>
        <v>0</v>
      </c>
    </row>
    <row r="26" spans="1:8" hidden="1" x14ac:dyDescent="0.25">
      <c r="A26" s="192" t="s">
        <v>2598</v>
      </c>
      <c r="B26" s="192"/>
      <c r="C26" s="193"/>
      <c r="D26" s="125" t="s">
        <v>2599</v>
      </c>
      <c r="E26" s="205"/>
      <c r="F26" s="17"/>
      <c r="G26" s="191"/>
      <c r="H26" s="190"/>
    </row>
    <row r="27" spans="1:8" ht="39.6" hidden="1" x14ac:dyDescent="0.25">
      <c r="A27" s="192"/>
      <c r="B27" s="192" t="s">
        <v>2600</v>
      </c>
      <c r="C27" s="193"/>
      <c r="D27" s="278" t="s">
        <v>4962</v>
      </c>
      <c r="E27" s="161" t="s">
        <v>2269</v>
      </c>
      <c r="F27" s="161"/>
      <c r="G27" s="187"/>
      <c r="H27" s="190">
        <f>F27*G27</f>
        <v>0</v>
      </c>
    </row>
    <row r="28" spans="1:8" ht="26.4" hidden="1" x14ac:dyDescent="0.25">
      <c r="A28" s="192"/>
      <c r="B28" s="192" t="s">
        <v>2601</v>
      </c>
      <c r="C28" s="193"/>
      <c r="D28" s="278" t="s">
        <v>4963</v>
      </c>
      <c r="E28" s="161" t="s">
        <v>2269</v>
      </c>
      <c r="F28" s="161"/>
      <c r="G28" s="187"/>
      <c r="H28" s="190">
        <f>F28*G28</f>
        <v>0</v>
      </c>
    </row>
    <row r="29" spans="1:8" ht="26.4" hidden="1" x14ac:dyDescent="0.25">
      <c r="A29" s="192"/>
      <c r="B29" s="192" t="s">
        <v>2602</v>
      </c>
      <c r="C29" s="193"/>
      <c r="D29" s="278" t="s">
        <v>4964</v>
      </c>
      <c r="E29" s="51" t="s">
        <v>423</v>
      </c>
      <c r="F29" s="161"/>
      <c r="G29" s="187"/>
      <c r="H29" s="190">
        <f>F29*G29</f>
        <v>0</v>
      </c>
    </row>
    <row r="30" spans="1:8" ht="26.4" hidden="1" x14ac:dyDescent="0.25">
      <c r="A30" s="192" t="s">
        <v>2603</v>
      </c>
      <c r="B30" s="192"/>
      <c r="C30" s="193"/>
      <c r="D30" s="285" t="s">
        <v>4965</v>
      </c>
      <c r="E30" s="161" t="s">
        <v>124</v>
      </c>
      <c r="F30" s="161"/>
      <c r="G30" s="187"/>
      <c r="H30" s="190">
        <f>F30*G30</f>
        <v>0</v>
      </c>
    </row>
    <row r="31" spans="1:8" ht="26.4" x14ac:dyDescent="0.25">
      <c r="A31" s="192" t="s">
        <v>2604</v>
      </c>
      <c r="B31" s="192"/>
      <c r="C31" s="193"/>
      <c r="D31" s="125" t="s">
        <v>2605</v>
      </c>
      <c r="E31" s="205"/>
      <c r="F31" s="17"/>
      <c r="G31" s="191"/>
      <c r="H31" s="190"/>
    </row>
    <row r="32" spans="1:8" x14ac:dyDescent="0.25">
      <c r="A32" s="192"/>
      <c r="B32" s="192" t="s">
        <v>2606</v>
      </c>
      <c r="C32" s="193"/>
      <c r="D32" s="59" t="s">
        <v>2032</v>
      </c>
      <c r="E32" s="209" t="s">
        <v>581</v>
      </c>
      <c r="F32" s="17" t="s">
        <v>4225</v>
      </c>
      <c r="G32" s="17" t="s">
        <v>4226</v>
      </c>
      <c r="H32" s="190"/>
    </row>
    <row r="33" spans="1:8" ht="26.4" x14ac:dyDescent="0.25">
      <c r="A33" s="192"/>
      <c r="B33" s="192" t="s">
        <v>2607</v>
      </c>
      <c r="C33" s="193"/>
      <c r="D33" s="59" t="s">
        <v>2033</v>
      </c>
      <c r="E33" s="51" t="s">
        <v>361</v>
      </c>
      <c r="F33" s="197">
        <f>H32</f>
        <v>0</v>
      </c>
      <c r="G33" s="195"/>
      <c r="H33" s="190">
        <f>F33*G33</f>
        <v>0</v>
      </c>
    </row>
    <row r="34" spans="1:8" x14ac:dyDescent="0.25">
      <c r="A34" s="192"/>
      <c r="B34" s="192"/>
      <c r="C34" s="193"/>
      <c r="D34" s="59"/>
      <c r="E34" s="27"/>
      <c r="F34" s="17"/>
      <c r="G34" s="17"/>
      <c r="H34" s="190"/>
    </row>
    <row r="35" spans="1:8" x14ac:dyDescent="0.25">
      <c r="A35" s="192"/>
      <c r="B35" s="192"/>
      <c r="C35" s="193"/>
      <c r="D35" s="59"/>
      <c r="E35" s="205"/>
      <c r="F35" s="17"/>
      <c r="G35" s="17"/>
      <c r="H35" s="190"/>
    </row>
    <row r="36" spans="1:8" x14ac:dyDescent="0.25">
      <c r="A36" s="64"/>
      <c r="B36" s="64"/>
      <c r="C36" s="161"/>
      <c r="D36" s="60"/>
      <c r="E36" s="17"/>
      <c r="F36" s="17"/>
      <c r="G36" s="17"/>
      <c r="H36" s="190"/>
    </row>
    <row r="37" spans="1:8" x14ac:dyDescent="0.25">
      <c r="A37" s="168" t="s">
        <v>34</v>
      </c>
      <c r="B37" s="168"/>
      <c r="C37" s="168"/>
      <c r="D37" s="168"/>
      <c r="E37" s="179"/>
      <c r="F37" s="185"/>
      <c r="G37" s="185"/>
      <c r="H37" s="174">
        <f>SUM(H5:H36)</f>
        <v>0</v>
      </c>
    </row>
    <row r="1048313" spans="5:5" x14ac:dyDescent="0.25">
      <c r="E104831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E82D-A2F8-431D-9CA7-E7D0B3687521}">
  <dimension ref="A1:H1048307"/>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2567</v>
      </c>
      <c r="B1" s="40"/>
      <c r="C1" s="40"/>
      <c r="D1" s="40"/>
      <c r="E1" s="774" t="s">
        <v>2609</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95"/>
      <c r="H3" s="5"/>
    </row>
    <row r="4" spans="1:8" x14ac:dyDescent="0.25">
      <c r="A4" s="192"/>
      <c r="B4" s="192"/>
      <c r="C4" s="193"/>
      <c r="D4" s="64"/>
      <c r="E4" s="17"/>
      <c r="F4" s="17"/>
      <c r="G4" s="191"/>
      <c r="H4" s="15"/>
    </row>
    <row r="5" spans="1:8" x14ac:dyDescent="0.25">
      <c r="A5" s="192" t="s">
        <v>2569</v>
      </c>
      <c r="B5" s="192"/>
      <c r="C5" s="193"/>
      <c r="D5" s="213" t="s">
        <v>2610</v>
      </c>
      <c r="E5" s="17"/>
      <c r="F5" s="17"/>
      <c r="G5" s="191"/>
      <c r="H5" s="189"/>
    </row>
    <row r="6" spans="1:8" ht="26.4" x14ac:dyDescent="0.25">
      <c r="A6" s="192"/>
      <c r="B6" s="192" t="s">
        <v>4196</v>
      </c>
      <c r="C6" s="193"/>
      <c r="D6" s="214" t="s">
        <v>2612</v>
      </c>
      <c r="E6" s="17"/>
      <c r="F6" s="17"/>
      <c r="G6" s="191"/>
      <c r="H6" s="189"/>
    </row>
    <row r="7" spans="1:8" ht="15.6" x14ac:dyDescent="0.25">
      <c r="A7" s="192"/>
      <c r="B7" s="192"/>
      <c r="C7" s="193" t="s">
        <v>37</v>
      </c>
      <c r="D7" s="215" t="s">
        <v>4265</v>
      </c>
      <c r="E7" s="161" t="s">
        <v>124</v>
      </c>
      <c r="F7" s="161"/>
      <c r="G7" s="187"/>
      <c r="H7" s="190">
        <f t="shared" ref="H7:H13" si="0">F7*G7</f>
        <v>0</v>
      </c>
    </row>
    <row r="8" spans="1:8" ht="15.6" hidden="1" x14ac:dyDescent="0.25">
      <c r="A8" s="192"/>
      <c r="B8" s="192"/>
      <c r="C8" s="193" t="s">
        <v>39</v>
      </c>
      <c r="D8" s="60" t="s">
        <v>4260</v>
      </c>
      <c r="E8" s="161" t="s">
        <v>124</v>
      </c>
      <c r="F8" s="161"/>
      <c r="G8" s="187"/>
      <c r="H8" s="190">
        <f t="shared" si="0"/>
        <v>0</v>
      </c>
    </row>
    <row r="9" spans="1:8" ht="15.6" hidden="1" x14ac:dyDescent="0.25">
      <c r="A9" s="192"/>
      <c r="B9" s="192"/>
      <c r="C9" s="193" t="s">
        <v>59</v>
      </c>
      <c r="D9" s="215" t="s">
        <v>4261</v>
      </c>
      <c r="E9" s="161" t="s">
        <v>124</v>
      </c>
      <c r="F9" s="161"/>
      <c r="G9" s="187"/>
      <c r="H9" s="190">
        <f t="shared" si="0"/>
        <v>0</v>
      </c>
    </row>
    <row r="10" spans="1:8" ht="26.4" x14ac:dyDescent="0.25">
      <c r="A10" s="192"/>
      <c r="B10" s="192" t="s">
        <v>4197</v>
      </c>
      <c r="C10" s="193"/>
      <c r="D10" s="60" t="s">
        <v>2613</v>
      </c>
      <c r="E10" s="161" t="s">
        <v>124</v>
      </c>
      <c r="F10" s="161"/>
      <c r="G10" s="187"/>
      <c r="H10" s="190">
        <f t="shared" si="0"/>
        <v>0</v>
      </c>
    </row>
    <row r="11" spans="1:8" ht="39.6" hidden="1" x14ac:dyDescent="0.25">
      <c r="A11" s="192"/>
      <c r="B11" s="192" t="s">
        <v>4198</v>
      </c>
      <c r="C11" s="193"/>
      <c r="D11" s="59" t="s">
        <v>4966</v>
      </c>
      <c r="E11" s="161" t="s">
        <v>124</v>
      </c>
      <c r="F11" s="161"/>
      <c r="G11" s="187"/>
      <c r="H11" s="190">
        <f t="shared" si="0"/>
        <v>0</v>
      </c>
    </row>
    <row r="12" spans="1:8" ht="39.6" hidden="1" x14ac:dyDescent="0.25">
      <c r="A12" s="192"/>
      <c r="B12" s="192" t="s">
        <v>4199</v>
      </c>
      <c r="C12" s="193"/>
      <c r="D12" s="59" t="s">
        <v>4967</v>
      </c>
      <c r="E12" s="161" t="s">
        <v>124</v>
      </c>
      <c r="F12" s="161"/>
      <c r="G12" s="187"/>
      <c r="H12" s="190">
        <f t="shared" si="0"/>
        <v>0</v>
      </c>
    </row>
    <row r="13" spans="1:8" ht="26.4" x14ac:dyDescent="0.25">
      <c r="A13" s="192" t="s">
        <v>2570</v>
      </c>
      <c r="B13" s="192"/>
      <c r="C13" s="193"/>
      <c r="D13" s="216" t="s">
        <v>2614</v>
      </c>
      <c r="E13" s="161" t="s">
        <v>2269</v>
      </c>
      <c r="F13" s="161"/>
      <c r="G13" s="187"/>
      <c r="H13" s="190">
        <f t="shared" si="0"/>
        <v>0</v>
      </c>
    </row>
    <row r="14" spans="1:8" x14ac:dyDescent="0.25">
      <c r="A14" s="192" t="s">
        <v>2571</v>
      </c>
      <c r="B14" s="192"/>
      <c r="C14" s="193"/>
      <c r="D14" s="216" t="s">
        <v>2615</v>
      </c>
      <c r="E14" s="17"/>
      <c r="F14" s="17"/>
      <c r="G14" s="191"/>
      <c r="H14" s="190"/>
    </row>
    <row r="15" spans="1:8" ht="15.6" hidden="1" x14ac:dyDescent="0.25">
      <c r="A15" s="192"/>
      <c r="B15" s="192" t="s">
        <v>2616</v>
      </c>
      <c r="C15" s="193"/>
      <c r="D15" s="298" t="s">
        <v>4968</v>
      </c>
      <c r="E15" s="161" t="s">
        <v>124</v>
      </c>
      <c r="F15" s="161"/>
      <c r="G15" s="187"/>
      <c r="H15" s="190">
        <f>F15*G15</f>
        <v>0</v>
      </c>
    </row>
    <row r="16" spans="1:8" x14ac:dyDescent="0.25">
      <c r="A16" s="192"/>
      <c r="B16" s="192" t="s">
        <v>2617</v>
      </c>
      <c r="C16" s="193"/>
      <c r="D16" s="298" t="s">
        <v>4969</v>
      </c>
      <c r="E16" s="161"/>
      <c r="F16" s="161"/>
      <c r="G16" s="187"/>
      <c r="H16" s="190"/>
    </row>
    <row r="17" spans="1:8" ht="15.6" x14ac:dyDescent="0.25">
      <c r="A17" s="192"/>
      <c r="B17" s="192"/>
      <c r="C17" s="193" t="s">
        <v>37</v>
      </c>
      <c r="D17" s="298"/>
      <c r="E17" s="161" t="s">
        <v>124</v>
      </c>
      <c r="F17" s="161"/>
      <c r="G17" s="187"/>
      <c r="H17" s="190">
        <f t="shared" ref="H17:H25" si="1">F17*G17</f>
        <v>0</v>
      </c>
    </row>
    <row r="18" spans="1:8" ht="15.6" x14ac:dyDescent="0.25">
      <c r="A18" s="192"/>
      <c r="B18" s="192"/>
      <c r="C18" s="193" t="s">
        <v>39</v>
      </c>
      <c r="D18" s="298"/>
      <c r="E18" s="161" t="s">
        <v>124</v>
      </c>
      <c r="F18" s="161"/>
      <c r="G18" s="187"/>
      <c r="H18" s="190">
        <f t="shared" si="1"/>
        <v>0</v>
      </c>
    </row>
    <row r="19" spans="1:8" ht="15.6" x14ac:dyDescent="0.25">
      <c r="A19" s="192"/>
      <c r="B19" s="192"/>
      <c r="C19" s="193" t="s">
        <v>59</v>
      </c>
      <c r="D19" s="298"/>
      <c r="E19" s="161" t="s">
        <v>124</v>
      </c>
      <c r="F19" s="161"/>
      <c r="G19" s="187"/>
      <c r="H19" s="190">
        <f t="shared" si="1"/>
        <v>0</v>
      </c>
    </row>
    <row r="20" spans="1:8" ht="15.6" x14ac:dyDescent="0.25">
      <c r="A20" s="192"/>
      <c r="B20" s="192"/>
      <c r="C20" s="193" t="s">
        <v>42</v>
      </c>
      <c r="D20" s="298"/>
      <c r="E20" s="161" t="s">
        <v>124</v>
      </c>
      <c r="F20" s="161"/>
      <c r="G20" s="187"/>
      <c r="H20" s="190">
        <f t="shared" si="1"/>
        <v>0</v>
      </c>
    </row>
    <row r="21" spans="1:8" ht="15.6" x14ac:dyDescent="0.25">
      <c r="A21" s="192"/>
      <c r="B21" s="192"/>
      <c r="C21" s="193" t="s">
        <v>43</v>
      </c>
      <c r="D21" s="298"/>
      <c r="E21" s="161" t="s">
        <v>124</v>
      </c>
      <c r="F21" s="161"/>
      <c r="G21" s="187"/>
      <c r="H21" s="190">
        <f t="shared" si="1"/>
        <v>0</v>
      </c>
    </row>
    <row r="22" spans="1:8" ht="26.4" hidden="1" x14ac:dyDescent="0.25">
      <c r="A22" s="192"/>
      <c r="B22" s="192" t="s">
        <v>2618</v>
      </c>
      <c r="C22" s="193"/>
      <c r="D22" s="298" t="s">
        <v>4970</v>
      </c>
      <c r="E22" s="161" t="s">
        <v>124</v>
      </c>
      <c r="F22" s="161"/>
      <c r="G22" s="187"/>
      <c r="H22" s="190">
        <f t="shared" si="1"/>
        <v>0</v>
      </c>
    </row>
    <row r="23" spans="1:8" ht="26.4" x14ac:dyDescent="0.25">
      <c r="A23" s="192"/>
      <c r="B23" s="192" t="s">
        <v>2619</v>
      </c>
      <c r="C23" s="193"/>
      <c r="D23" s="298" t="s">
        <v>4971</v>
      </c>
      <c r="E23" s="161"/>
      <c r="F23" s="161"/>
      <c r="G23" s="187"/>
      <c r="H23" s="190"/>
    </row>
    <row r="24" spans="1:8" ht="15.6" x14ac:dyDescent="0.25">
      <c r="A24" s="192"/>
      <c r="B24" s="192"/>
      <c r="C24" s="193" t="s">
        <v>37</v>
      </c>
      <c r="D24" s="298"/>
      <c r="E24" s="161" t="s">
        <v>124</v>
      </c>
      <c r="F24" s="161"/>
      <c r="G24" s="187"/>
      <c r="H24" s="190">
        <f t="shared" si="1"/>
        <v>0</v>
      </c>
    </row>
    <row r="25" spans="1:8" ht="15.6" x14ac:dyDescent="0.25">
      <c r="A25" s="192"/>
      <c r="B25" s="192"/>
      <c r="C25" s="193" t="s">
        <v>39</v>
      </c>
      <c r="D25" s="298"/>
      <c r="E25" s="161" t="s">
        <v>124</v>
      </c>
      <c r="F25" s="161"/>
      <c r="G25" s="187"/>
      <c r="H25" s="190">
        <f t="shared" si="1"/>
        <v>0</v>
      </c>
    </row>
    <row r="26" spans="1:8" ht="15.6" x14ac:dyDescent="0.25">
      <c r="A26" s="192"/>
      <c r="B26" s="192"/>
      <c r="C26" s="193" t="s">
        <v>59</v>
      </c>
      <c r="D26" s="298"/>
      <c r="E26" s="161" t="s">
        <v>124</v>
      </c>
      <c r="F26" s="161"/>
      <c r="G26" s="187"/>
      <c r="H26" s="545" t="s">
        <v>5568</v>
      </c>
    </row>
    <row r="27" spans="1:8" ht="15.6" x14ac:dyDescent="0.25">
      <c r="A27" s="192" t="s">
        <v>2611</v>
      </c>
      <c r="B27" s="192"/>
      <c r="C27" s="193"/>
      <c r="D27" s="217" t="s">
        <v>2620</v>
      </c>
      <c r="E27" s="161" t="s">
        <v>2269</v>
      </c>
      <c r="F27" s="161"/>
      <c r="G27" s="187"/>
      <c r="H27" s="190">
        <f>F27*G27</f>
        <v>0</v>
      </c>
    </row>
    <row r="28" spans="1:8" ht="15.6" x14ac:dyDescent="0.25">
      <c r="A28" s="192" t="s">
        <v>5707</v>
      </c>
      <c r="B28" s="192"/>
      <c r="C28" s="193"/>
      <c r="D28" s="64" t="s">
        <v>6579</v>
      </c>
      <c r="E28" s="161" t="s">
        <v>124</v>
      </c>
      <c r="F28" s="161"/>
      <c r="G28" s="187"/>
      <c r="H28" s="190">
        <f t="shared" ref="H28" si="2">F28*G28</f>
        <v>0</v>
      </c>
    </row>
    <row r="29" spans="1:8" x14ac:dyDescent="0.25">
      <c r="A29" s="192"/>
      <c r="B29" s="192"/>
      <c r="C29" s="193"/>
      <c r="D29" s="157"/>
      <c r="E29" s="17"/>
      <c r="F29" s="17"/>
      <c r="G29" s="191"/>
      <c r="H29" s="190"/>
    </row>
    <row r="30" spans="1:8" x14ac:dyDescent="0.25">
      <c r="A30" s="64"/>
      <c r="B30" s="64"/>
      <c r="C30" s="161"/>
      <c r="D30" s="60"/>
      <c r="E30" s="17"/>
      <c r="F30" s="15"/>
      <c r="G30" s="191"/>
      <c r="H30" s="190"/>
    </row>
    <row r="31" spans="1:8" x14ac:dyDescent="0.25">
      <c r="A31" s="168" t="s">
        <v>34</v>
      </c>
      <c r="B31" s="168"/>
      <c r="C31" s="168"/>
      <c r="D31" s="168"/>
      <c r="E31" s="179"/>
      <c r="F31" s="183"/>
      <c r="G31" s="198"/>
      <c r="H31" s="174">
        <f>SUM(H5:H30)</f>
        <v>0</v>
      </c>
    </row>
    <row r="1048307" spans="5:5" x14ac:dyDescent="0.25">
      <c r="E1048307"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E1880-95C6-41C3-9801-130FDC23BC1C}">
  <dimension ref="A1:G1048287"/>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2621</v>
      </c>
      <c r="B1" s="40"/>
      <c r="C1" s="774" t="s">
        <v>2622</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x14ac:dyDescent="0.25">
      <c r="A5" s="192" t="s">
        <v>2623</v>
      </c>
      <c r="B5" s="218" t="s">
        <v>2624</v>
      </c>
      <c r="C5" s="161" t="s">
        <v>429</v>
      </c>
      <c r="D5" s="161"/>
      <c r="E5" s="187"/>
      <c r="F5" s="190">
        <f>D5*E5</f>
        <v>0</v>
      </c>
    </row>
    <row r="6" spans="1:7" x14ac:dyDescent="0.25">
      <c r="A6" s="192" t="s">
        <v>2626</v>
      </c>
      <c r="B6" s="218" t="s">
        <v>2625</v>
      </c>
      <c r="C6" s="161" t="s">
        <v>429</v>
      </c>
      <c r="D6" s="161"/>
      <c r="E6" s="187"/>
      <c r="F6" s="190">
        <f>D6*E6</f>
        <v>0</v>
      </c>
    </row>
    <row r="7" spans="1:7" ht="26.4" x14ac:dyDescent="0.25">
      <c r="A7" s="192" t="s">
        <v>2627</v>
      </c>
      <c r="B7" s="299" t="s">
        <v>4972</v>
      </c>
      <c r="C7" s="161" t="s">
        <v>429</v>
      </c>
      <c r="D7" s="161"/>
      <c r="E7" s="187"/>
      <c r="F7" s="190">
        <f>D7*E7</f>
        <v>0</v>
      </c>
      <c r="G7" s="307" t="s">
        <v>5398</v>
      </c>
    </row>
    <row r="8" spans="1:7" x14ac:dyDescent="0.25">
      <c r="A8" s="192"/>
      <c r="B8" s="64"/>
      <c r="C8" s="17"/>
      <c r="D8" s="17"/>
      <c r="E8" s="190"/>
      <c r="F8" s="190"/>
    </row>
    <row r="9" spans="1:7" x14ac:dyDescent="0.25">
      <c r="A9" s="192"/>
      <c r="B9" s="157"/>
      <c r="C9" s="17"/>
      <c r="D9" s="17"/>
      <c r="E9" s="190"/>
      <c r="F9" s="190"/>
      <c r="G9" s="323" t="s">
        <v>5421</v>
      </c>
    </row>
    <row r="10" spans="1:7" x14ac:dyDescent="0.25">
      <c r="A10" s="64"/>
      <c r="B10" s="60"/>
      <c r="C10" s="17"/>
      <c r="D10" s="15"/>
      <c r="E10" s="190"/>
      <c r="F10" s="190"/>
    </row>
    <row r="11" spans="1:7" x14ac:dyDescent="0.25">
      <c r="A11" s="168" t="s">
        <v>34</v>
      </c>
      <c r="B11" s="168"/>
      <c r="C11" s="179"/>
      <c r="D11" s="183"/>
      <c r="E11" s="174"/>
      <c r="F11" s="174">
        <f>SUM(F5:F10)</f>
        <v>0</v>
      </c>
    </row>
    <row r="1048287" spans="3:3" x14ac:dyDescent="0.25">
      <c r="C1048287"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ECD73-86CC-4087-A7FD-FCD91CA07164}">
  <dimension ref="A1:H1048355"/>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8" x14ac:dyDescent="0.25">
      <c r="A1" s="39" t="s">
        <v>2629</v>
      </c>
      <c r="B1" s="40"/>
      <c r="C1" s="40"/>
      <c r="D1" s="40"/>
      <c r="E1" s="774" t="s">
        <v>2628</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89"/>
      <c r="H3" s="5"/>
    </row>
    <row r="4" spans="1:8" x14ac:dyDescent="0.25">
      <c r="A4" s="192"/>
      <c r="B4" s="192"/>
      <c r="C4" s="193"/>
      <c r="D4" s="64"/>
      <c r="E4" s="17"/>
      <c r="F4" s="17"/>
      <c r="G4" s="190"/>
      <c r="H4" s="190"/>
    </row>
    <row r="5" spans="1:8" x14ac:dyDescent="0.25">
      <c r="A5" s="192" t="s">
        <v>2630</v>
      </c>
      <c r="B5" s="192"/>
      <c r="C5" s="193"/>
      <c r="D5" s="150" t="s">
        <v>4989</v>
      </c>
      <c r="E5" s="17"/>
      <c r="F5" s="17"/>
      <c r="G5" s="190"/>
      <c r="H5" s="190"/>
    </row>
    <row r="6" spans="1:8" ht="26.4" x14ac:dyDescent="0.25">
      <c r="A6" s="192"/>
      <c r="B6" s="192" t="s">
        <v>2631</v>
      </c>
      <c r="C6" s="193"/>
      <c r="D6" s="59" t="s">
        <v>2633</v>
      </c>
      <c r="E6" s="17"/>
      <c r="F6" s="17"/>
      <c r="G6" s="191"/>
      <c r="H6" s="190"/>
    </row>
    <row r="7" spans="1:8" x14ac:dyDescent="0.25">
      <c r="A7" s="192"/>
      <c r="B7" s="192"/>
      <c r="C7" s="193" t="s">
        <v>37</v>
      </c>
      <c r="D7" s="278" t="s">
        <v>6581</v>
      </c>
      <c r="E7" s="161" t="s">
        <v>136</v>
      </c>
      <c r="F7" s="161"/>
      <c r="G7" s="187"/>
      <c r="H7" s="190">
        <f>F7*G7</f>
        <v>0</v>
      </c>
    </row>
    <row r="8" spans="1:8" ht="26.4" x14ac:dyDescent="0.25">
      <c r="A8" s="192"/>
      <c r="B8" s="192"/>
      <c r="C8" s="193" t="s">
        <v>39</v>
      </c>
      <c r="D8" s="278" t="s">
        <v>6580</v>
      </c>
      <c r="E8" s="161" t="s">
        <v>136</v>
      </c>
      <c r="F8" s="161"/>
      <c r="G8" s="187"/>
      <c r="H8" s="190">
        <f>F8*G8</f>
        <v>0</v>
      </c>
    </row>
    <row r="9" spans="1:8" ht="26.4" hidden="1" x14ac:dyDescent="0.25">
      <c r="A9" s="192"/>
      <c r="B9" s="192"/>
      <c r="C9" s="193" t="s">
        <v>59</v>
      </c>
      <c r="D9" s="278" t="s">
        <v>4976</v>
      </c>
      <c r="E9" s="161" t="s">
        <v>136</v>
      </c>
      <c r="F9" s="161"/>
      <c r="G9" s="187"/>
      <c r="H9" s="190">
        <f>F9*G9</f>
        <v>0</v>
      </c>
    </row>
    <row r="10" spans="1:8" ht="39.6" x14ac:dyDescent="0.25">
      <c r="A10" s="192"/>
      <c r="B10" s="192"/>
      <c r="C10" s="193" t="s">
        <v>42</v>
      </c>
      <c r="D10" s="278" t="s">
        <v>4977</v>
      </c>
      <c r="E10" s="161" t="s">
        <v>136</v>
      </c>
      <c r="F10" s="161"/>
      <c r="G10" s="187"/>
      <c r="H10" s="190">
        <f>F10*G10</f>
        <v>0</v>
      </c>
    </row>
    <row r="11" spans="1:8" ht="26.4" x14ac:dyDescent="0.25">
      <c r="A11" s="192"/>
      <c r="B11" s="192" t="s">
        <v>2632</v>
      </c>
      <c r="C11" s="193"/>
      <c r="D11" s="59" t="s">
        <v>2634</v>
      </c>
      <c r="E11" s="17"/>
      <c r="F11" s="17"/>
      <c r="G11" s="191"/>
      <c r="H11" s="190"/>
    </row>
    <row r="12" spans="1:8" x14ac:dyDescent="0.25">
      <c r="A12" s="192"/>
      <c r="B12" s="192"/>
      <c r="C12" s="193" t="s">
        <v>37</v>
      </c>
      <c r="D12" s="158" t="s">
        <v>2635</v>
      </c>
      <c r="E12" s="161" t="s">
        <v>429</v>
      </c>
      <c r="F12" s="161"/>
      <c r="G12" s="187"/>
      <c r="H12" s="545" t="s">
        <v>5568</v>
      </c>
    </row>
    <row r="13" spans="1:8" x14ac:dyDescent="0.25">
      <c r="A13" s="192"/>
      <c r="B13" s="192"/>
      <c r="C13" s="193" t="s">
        <v>39</v>
      </c>
      <c r="D13" s="158" t="s">
        <v>2636</v>
      </c>
      <c r="E13" s="161" t="s">
        <v>429</v>
      </c>
      <c r="F13" s="161"/>
      <c r="G13" s="187"/>
      <c r="H13" s="545" t="s">
        <v>5568</v>
      </c>
    </row>
    <row r="14" spans="1:8" hidden="1" x14ac:dyDescent="0.25">
      <c r="A14" s="192"/>
      <c r="B14" s="192"/>
      <c r="C14" s="193" t="s">
        <v>59</v>
      </c>
      <c r="D14" s="158" t="s">
        <v>2637</v>
      </c>
      <c r="E14" s="161" t="s">
        <v>429</v>
      </c>
      <c r="F14" s="161"/>
      <c r="G14" s="187"/>
      <c r="H14" s="190">
        <f t="shared" ref="H14:H18" si="0">F14*G14</f>
        <v>0</v>
      </c>
    </row>
    <row r="15" spans="1:8" ht="26.4" hidden="1" x14ac:dyDescent="0.25">
      <c r="A15" s="192"/>
      <c r="B15" s="192"/>
      <c r="C15" s="193" t="s">
        <v>42</v>
      </c>
      <c r="D15" s="290" t="s">
        <v>4973</v>
      </c>
      <c r="E15" s="161" t="s">
        <v>429</v>
      </c>
      <c r="F15" s="161"/>
      <c r="G15" s="187"/>
      <c r="H15" s="190">
        <f t="shared" si="0"/>
        <v>0</v>
      </c>
    </row>
    <row r="16" spans="1:8" ht="26.4" x14ac:dyDescent="0.25">
      <c r="A16" s="192"/>
      <c r="B16" s="192"/>
      <c r="C16" s="193" t="s">
        <v>43</v>
      </c>
      <c r="D16" s="290" t="s">
        <v>4974</v>
      </c>
      <c r="E16" s="161" t="s">
        <v>429</v>
      </c>
      <c r="F16" s="161"/>
      <c r="G16" s="187"/>
      <c r="H16" s="190">
        <f t="shared" si="0"/>
        <v>0</v>
      </c>
    </row>
    <row r="17" spans="1:8" ht="26.4" x14ac:dyDescent="0.25">
      <c r="A17" s="192"/>
      <c r="B17" s="192"/>
      <c r="C17" s="193" t="s">
        <v>45</v>
      </c>
      <c r="D17" s="290" t="s">
        <v>4975</v>
      </c>
      <c r="E17" s="161" t="s">
        <v>429</v>
      </c>
      <c r="F17" s="161"/>
      <c r="G17" s="187"/>
      <c r="H17" s="190">
        <f t="shared" si="0"/>
        <v>0</v>
      </c>
    </row>
    <row r="18" spans="1:8" ht="39.6" hidden="1" x14ac:dyDescent="0.25">
      <c r="A18" s="192"/>
      <c r="B18" s="192"/>
      <c r="C18" s="193" t="s">
        <v>46</v>
      </c>
      <c r="D18" s="158" t="s">
        <v>2718</v>
      </c>
      <c r="E18" s="161" t="s">
        <v>429</v>
      </c>
      <c r="F18" s="161"/>
      <c r="G18" s="187"/>
      <c r="H18" s="190">
        <f t="shared" si="0"/>
        <v>0</v>
      </c>
    </row>
    <row r="19" spans="1:8" ht="26.4" hidden="1" x14ac:dyDescent="0.25">
      <c r="A19" s="192" t="s">
        <v>5441</v>
      </c>
      <c r="B19" s="192"/>
      <c r="C19" s="193"/>
      <c r="D19" s="125" t="s">
        <v>2638</v>
      </c>
      <c r="E19" s="17"/>
      <c r="F19" s="17"/>
      <c r="G19" s="191"/>
      <c r="H19" s="190"/>
    </row>
    <row r="20" spans="1:8" ht="39.6" hidden="1" x14ac:dyDescent="0.25">
      <c r="A20" s="192"/>
      <c r="B20" s="192" t="s">
        <v>2639</v>
      </c>
      <c r="C20" s="193"/>
      <c r="D20" s="59" t="s">
        <v>2719</v>
      </c>
      <c r="E20" s="17"/>
      <c r="F20" s="17"/>
      <c r="G20" s="191"/>
      <c r="H20" s="190"/>
    </row>
    <row r="21" spans="1:8" ht="26.4" hidden="1" x14ac:dyDescent="0.25">
      <c r="A21" s="192"/>
      <c r="B21" s="192"/>
      <c r="C21" s="193" t="s">
        <v>37</v>
      </c>
      <c r="D21" s="278" t="s">
        <v>4978</v>
      </c>
      <c r="E21" s="161" t="s">
        <v>136</v>
      </c>
      <c r="F21" s="161"/>
      <c r="G21" s="187"/>
      <c r="H21" s="190">
        <f>F21*G21</f>
        <v>0</v>
      </c>
    </row>
    <row r="22" spans="1:8" ht="26.4" hidden="1" x14ac:dyDescent="0.25">
      <c r="A22" s="192"/>
      <c r="B22" s="192"/>
      <c r="C22" s="193" t="s">
        <v>39</v>
      </c>
      <c r="D22" s="278" t="s">
        <v>4979</v>
      </c>
      <c r="E22" s="161" t="s">
        <v>136</v>
      </c>
      <c r="F22" s="161"/>
      <c r="G22" s="187"/>
      <c r="H22" s="190">
        <f>F22*G22</f>
        <v>0</v>
      </c>
    </row>
    <row r="23" spans="1:8" ht="26.4" hidden="1" x14ac:dyDescent="0.25">
      <c r="A23" s="192"/>
      <c r="B23" s="192"/>
      <c r="C23" s="193" t="s">
        <v>59</v>
      </c>
      <c r="D23" s="290" t="s">
        <v>4980</v>
      </c>
      <c r="E23" s="161" t="s">
        <v>136</v>
      </c>
      <c r="F23" s="161"/>
      <c r="G23" s="187"/>
      <c r="H23" s="190">
        <f>F23*G23</f>
        <v>0</v>
      </c>
    </row>
    <row r="24" spans="1:8" hidden="1" x14ac:dyDescent="0.25">
      <c r="A24" s="192"/>
      <c r="B24" s="192"/>
      <c r="C24" s="193" t="s">
        <v>42</v>
      </c>
      <c r="D24" s="290" t="s">
        <v>2642</v>
      </c>
      <c r="E24" s="161" t="s">
        <v>136</v>
      </c>
      <c r="F24" s="161"/>
      <c r="G24" s="187"/>
      <c r="H24" s="190">
        <f>F24*G24</f>
        <v>0</v>
      </c>
    </row>
    <row r="25" spans="1:8" ht="39.6" hidden="1" x14ac:dyDescent="0.25">
      <c r="A25" s="192"/>
      <c r="B25" s="192" t="s">
        <v>2640</v>
      </c>
      <c r="C25" s="193"/>
      <c r="D25" s="59" t="s">
        <v>2720</v>
      </c>
      <c r="E25" s="17"/>
      <c r="F25" s="17"/>
      <c r="G25" s="191"/>
      <c r="H25" s="190"/>
    </row>
    <row r="26" spans="1:8" ht="26.4" hidden="1" x14ac:dyDescent="0.25">
      <c r="A26" s="192"/>
      <c r="B26" s="192"/>
      <c r="C26" s="193" t="s">
        <v>37</v>
      </c>
      <c r="D26" s="290" t="s">
        <v>4981</v>
      </c>
      <c r="E26" s="161" t="s">
        <v>429</v>
      </c>
      <c r="F26" s="161"/>
      <c r="G26" s="187"/>
      <c r="H26" s="190">
        <f>F26*G26</f>
        <v>0</v>
      </c>
    </row>
    <row r="27" spans="1:8" ht="26.4" hidden="1" x14ac:dyDescent="0.25">
      <c r="A27" s="192"/>
      <c r="B27" s="192"/>
      <c r="C27" s="193" t="s">
        <v>39</v>
      </c>
      <c r="D27" s="290" t="s">
        <v>4982</v>
      </c>
      <c r="E27" s="161" t="s">
        <v>429</v>
      </c>
      <c r="F27" s="161"/>
      <c r="G27" s="187"/>
      <c r="H27" s="190">
        <f>F27*G27</f>
        <v>0</v>
      </c>
    </row>
    <row r="28" spans="1:8" ht="26.4" hidden="1" x14ac:dyDescent="0.25">
      <c r="A28" s="192"/>
      <c r="B28" s="192"/>
      <c r="C28" s="193" t="s">
        <v>59</v>
      </c>
      <c r="D28" s="290" t="s">
        <v>4983</v>
      </c>
      <c r="E28" s="161" t="s">
        <v>429</v>
      </c>
      <c r="F28" s="161"/>
      <c r="G28" s="187"/>
      <c r="H28" s="190">
        <f>F28*G28</f>
        <v>0</v>
      </c>
    </row>
    <row r="29" spans="1:8" ht="26.4" hidden="1" x14ac:dyDescent="0.25">
      <c r="A29" s="192"/>
      <c r="B29" s="192"/>
      <c r="C29" s="193" t="s">
        <v>42</v>
      </c>
      <c r="D29" s="290" t="s">
        <v>4984</v>
      </c>
      <c r="E29" s="161" t="s">
        <v>429</v>
      </c>
      <c r="F29" s="161"/>
      <c r="G29" s="187"/>
      <c r="H29" s="190">
        <f>F29*G29</f>
        <v>0</v>
      </c>
    </row>
    <row r="30" spans="1:8" ht="52.8" hidden="1" x14ac:dyDescent="0.25">
      <c r="A30" s="192"/>
      <c r="B30" s="192" t="s">
        <v>2641</v>
      </c>
      <c r="C30" s="193"/>
      <c r="D30" s="290" t="s">
        <v>4985</v>
      </c>
      <c r="E30" s="161" t="s">
        <v>136</v>
      </c>
      <c r="F30" s="161"/>
      <c r="G30" s="187"/>
      <c r="H30" s="190">
        <f>F30*G30</f>
        <v>0</v>
      </c>
    </row>
    <row r="31" spans="1:8" hidden="1" x14ac:dyDescent="0.25">
      <c r="A31" s="192" t="s">
        <v>2644</v>
      </c>
      <c r="B31" s="192"/>
      <c r="C31" s="193"/>
      <c r="D31" s="125" t="s">
        <v>2643</v>
      </c>
      <c r="E31" s="17"/>
      <c r="F31" s="17"/>
      <c r="G31" s="191"/>
      <c r="H31" s="190"/>
    </row>
    <row r="32" spans="1:8" ht="26.4" hidden="1" x14ac:dyDescent="0.25">
      <c r="A32" s="192"/>
      <c r="B32" s="192" t="s">
        <v>2645</v>
      </c>
      <c r="C32" s="193"/>
      <c r="D32" s="278" t="s">
        <v>4986</v>
      </c>
      <c r="E32" s="161" t="s">
        <v>136</v>
      </c>
      <c r="F32" s="161"/>
      <c r="G32" s="187"/>
      <c r="H32" s="190">
        <f>F32*G32</f>
        <v>0</v>
      </c>
    </row>
    <row r="33" spans="1:8" ht="12.75" hidden="1" customHeight="1" x14ac:dyDescent="0.25">
      <c r="A33" s="192"/>
      <c r="B33" s="192" t="s">
        <v>2646</v>
      </c>
      <c r="C33" s="193"/>
      <c r="D33" s="278" t="s">
        <v>4987</v>
      </c>
      <c r="E33" s="161" t="s">
        <v>136</v>
      </c>
      <c r="F33" s="161"/>
      <c r="G33" s="187"/>
      <c r="H33" s="190">
        <f>F33*G33</f>
        <v>0</v>
      </c>
    </row>
    <row r="34" spans="1:8" ht="26.4" hidden="1" x14ac:dyDescent="0.25">
      <c r="A34" s="192"/>
      <c r="B34" s="192" t="s">
        <v>2647</v>
      </c>
      <c r="C34" s="193"/>
      <c r="D34" s="278" t="s">
        <v>4988</v>
      </c>
      <c r="E34" s="161" t="s">
        <v>429</v>
      </c>
      <c r="F34" s="161"/>
      <c r="G34" s="187"/>
      <c r="H34" s="190">
        <f>F34*G34</f>
        <v>0</v>
      </c>
    </row>
    <row r="35" spans="1:8" ht="26.4" hidden="1" x14ac:dyDescent="0.25">
      <c r="A35" s="192"/>
      <c r="B35" s="192" t="s">
        <v>2648</v>
      </c>
      <c r="C35" s="193"/>
      <c r="D35" s="59" t="s">
        <v>2649</v>
      </c>
      <c r="E35" s="161" t="s">
        <v>429</v>
      </c>
      <c r="F35" s="161"/>
      <c r="G35" s="187"/>
      <c r="H35" s="190">
        <f>F35*G35</f>
        <v>0</v>
      </c>
    </row>
    <row r="36" spans="1:8" ht="26.4" hidden="1" x14ac:dyDescent="0.25">
      <c r="A36" s="192" t="s">
        <v>2651</v>
      </c>
      <c r="B36" s="192"/>
      <c r="C36" s="193"/>
      <c r="D36" s="125" t="s">
        <v>2650</v>
      </c>
      <c r="E36" s="17"/>
      <c r="F36" s="17"/>
      <c r="G36" s="191"/>
      <c r="H36" s="190"/>
    </row>
    <row r="37" spans="1:8" ht="39.6" hidden="1" x14ac:dyDescent="0.25">
      <c r="A37" s="192"/>
      <c r="B37" s="192" t="s">
        <v>2652</v>
      </c>
      <c r="C37" s="193"/>
      <c r="D37" s="60" t="s">
        <v>4381</v>
      </c>
      <c r="E37" s="161" t="s">
        <v>136</v>
      </c>
      <c r="F37" s="161"/>
      <c r="G37" s="187"/>
      <c r="H37" s="190">
        <f>F37*G37</f>
        <v>0</v>
      </c>
    </row>
    <row r="38" spans="1:8" ht="39.6" hidden="1" x14ac:dyDescent="0.25">
      <c r="A38" s="192"/>
      <c r="B38" s="192" t="s">
        <v>2653</v>
      </c>
      <c r="C38" s="193"/>
      <c r="D38" s="59" t="s">
        <v>4380</v>
      </c>
      <c r="E38" s="161" t="s">
        <v>136</v>
      </c>
      <c r="F38" s="161"/>
      <c r="G38" s="187"/>
      <c r="H38" s="190">
        <f>F38*G38</f>
        <v>0</v>
      </c>
    </row>
    <row r="39" spans="1:8" ht="26.4" hidden="1" x14ac:dyDescent="0.25">
      <c r="A39" s="192" t="s">
        <v>2654</v>
      </c>
      <c r="B39" s="192"/>
      <c r="C39" s="193"/>
      <c r="D39" s="125" t="s">
        <v>4382</v>
      </c>
      <c r="E39" s="17"/>
      <c r="F39" s="17"/>
      <c r="G39" s="191"/>
      <c r="H39" s="190"/>
    </row>
    <row r="40" spans="1:8" hidden="1" x14ac:dyDescent="0.25">
      <c r="A40" s="192"/>
      <c r="B40" s="192" t="s">
        <v>2655</v>
      </c>
      <c r="C40" s="193"/>
      <c r="D40" s="59" t="s">
        <v>2658</v>
      </c>
      <c r="E40" s="161" t="s">
        <v>429</v>
      </c>
      <c r="F40" s="161"/>
      <c r="G40" s="187"/>
      <c r="H40" s="190">
        <f>F40*G40</f>
        <v>0</v>
      </c>
    </row>
    <row r="41" spans="1:8" hidden="1" x14ac:dyDescent="0.25">
      <c r="A41" s="192"/>
      <c r="B41" s="192" t="s">
        <v>2656</v>
      </c>
      <c r="C41" s="193"/>
      <c r="D41" s="278" t="s">
        <v>4990</v>
      </c>
      <c r="E41" s="161" t="s">
        <v>429</v>
      </c>
      <c r="F41" s="161"/>
      <c r="G41" s="187"/>
      <c r="H41" s="190">
        <f>F41*G41</f>
        <v>0</v>
      </c>
    </row>
    <row r="42" spans="1:8" ht="39.6" hidden="1" x14ac:dyDescent="0.25">
      <c r="A42" s="192"/>
      <c r="B42" s="192" t="s">
        <v>2657</v>
      </c>
      <c r="C42" s="193"/>
      <c r="D42" s="101" t="s">
        <v>2721</v>
      </c>
      <c r="E42" s="161" t="s">
        <v>429</v>
      </c>
      <c r="F42" s="161"/>
      <c r="G42" s="187"/>
      <c r="H42" s="190">
        <f>F42*G42</f>
        <v>0</v>
      </c>
    </row>
    <row r="43" spans="1:8" x14ac:dyDescent="0.25">
      <c r="A43" s="192" t="s">
        <v>2660</v>
      </c>
      <c r="B43" s="192"/>
      <c r="C43" s="193"/>
      <c r="D43" s="125" t="s">
        <v>2659</v>
      </c>
      <c r="E43" s="17"/>
      <c r="F43" s="17"/>
      <c r="G43" s="191"/>
      <c r="H43" s="190"/>
    </row>
    <row r="44" spans="1:8" x14ac:dyDescent="0.25">
      <c r="A44" s="192"/>
      <c r="B44" s="192" t="s">
        <v>2661</v>
      </c>
      <c r="C44" s="193"/>
      <c r="D44" s="59" t="s">
        <v>2663</v>
      </c>
      <c r="E44" s="161" t="s">
        <v>429</v>
      </c>
      <c r="F44" s="161"/>
      <c r="G44" s="187"/>
      <c r="H44" s="190">
        <f>F44*G44</f>
        <v>0</v>
      </c>
    </row>
    <row r="45" spans="1:8" ht="13.5" hidden="1" customHeight="1" x14ac:dyDescent="0.25">
      <c r="A45" s="192"/>
      <c r="B45" s="192" t="s">
        <v>2662</v>
      </c>
      <c r="C45" s="193"/>
      <c r="D45" s="59" t="s">
        <v>2664</v>
      </c>
      <c r="E45" s="161" t="s">
        <v>429</v>
      </c>
      <c r="F45" s="161"/>
      <c r="G45" s="187"/>
      <c r="H45" s="190">
        <f>F45*G45</f>
        <v>0</v>
      </c>
    </row>
    <row r="46" spans="1:8" x14ac:dyDescent="0.25">
      <c r="A46" s="192" t="s">
        <v>2666</v>
      </c>
      <c r="B46" s="192"/>
      <c r="C46" s="193"/>
      <c r="D46" s="125" t="s">
        <v>2665</v>
      </c>
      <c r="E46" s="161" t="s">
        <v>136</v>
      </c>
      <c r="F46" s="161"/>
      <c r="G46" s="187"/>
      <c r="H46" s="190">
        <f>F46*G46</f>
        <v>0</v>
      </c>
    </row>
    <row r="47" spans="1:8" ht="13.5" hidden="1" customHeight="1" x14ac:dyDescent="0.25">
      <c r="A47" s="192" t="s">
        <v>2667</v>
      </c>
      <c r="B47" s="192"/>
      <c r="C47" s="193"/>
      <c r="D47" s="125" t="s">
        <v>2722</v>
      </c>
      <c r="E47" s="161"/>
      <c r="F47" s="161"/>
      <c r="G47" s="187"/>
      <c r="H47" s="190"/>
    </row>
    <row r="48" spans="1:8" ht="13.5" hidden="1" customHeight="1" x14ac:dyDescent="0.25">
      <c r="A48" s="192"/>
      <c r="B48" s="192" t="s">
        <v>2668</v>
      </c>
      <c r="C48" s="193"/>
      <c r="D48" s="59" t="s">
        <v>2669</v>
      </c>
      <c r="E48" s="161" t="s">
        <v>136</v>
      </c>
      <c r="F48" s="161"/>
      <c r="G48" s="187"/>
      <c r="H48" s="190">
        <f>F48*G48</f>
        <v>0</v>
      </c>
    </row>
    <row r="49" spans="1:8" ht="13.5" hidden="1" customHeight="1" x14ac:dyDescent="0.25">
      <c r="A49" s="192" t="s">
        <v>2670</v>
      </c>
      <c r="B49" s="192"/>
      <c r="C49" s="193"/>
      <c r="D49" s="125" t="s">
        <v>2671</v>
      </c>
      <c r="E49" s="17"/>
      <c r="F49" s="17"/>
      <c r="G49" s="191"/>
      <c r="H49" s="190"/>
    </row>
    <row r="50" spans="1:8" ht="13.5" hidden="1" customHeight="1" x14ac:dyDescent="0.25">
      <c r="A50" s="192"/>
      <c r="B50" s="192" t="s">
        <v>2672</v>
      </c>
      <c r="C50" s="193"/>
      <c r="D50" s="59" t="s">
        <v>2675</v>
      </c>
      <c r="E50" s="161" t="s">
        <v>136</v>
      </c>
      <c r="F50" s="161"/>
      <c r="G50" s="187"/>
      <c r="H50" s="190">
        <f>F50*G50</f>
        <v>0</v>
      </c>
    </row>
    <row r="51" spans="1:8" ht="13.5" hidden="1" customHeight="1" x14ac:dyDescent="0.25">
      <c r="A51" s="192"/>
      <c r="B51" s="192" t="s">
        <v>2674</v>
      </c>
      <c r="C51" s="193"/>
      <c r="D51" s="59" t="s">
        <v>2676</v>
      </c>
      <c r="E51" s="161" t="s">
        <v>136</v>
      </c>
      <c r="F51" s="161"/>
      <c r="G51" s="187"/>
      <c r="H51" s="190">
        <f>F51*G51</f>
        <v>0</v>
      </c>
    </row>
    <row r="52" spans="1:8" ht="13.5" hidden="1" customHeight="1" x14ac:dyDescent="0.25">
      <c r="A52" s="192"/>
      <c r="B52" s="192" t="s">
        <v>2673</v>
      </c>
      <c r="C52" s="193"/>
      <c r="D52" s="59" t="s">
        <v>2677</v>
      </c>
      <c r="E52" s="161" t="s">
        <v>136</v>
      </c>
      <c r="F52" s="161"/>
      <c r="G52" s="187"/>
      <c r="H52" s="190">
        <f>F52*G52</f>
        <v>0</v>
      </c>
    </row>
    <row r="53" spans="1:8" ht="13.5" hidden="1" customHeight="1" x14ac:dyDescent="0.25">
      <c r="A53" s="192" t="s">
        <v>2678</v>
      </c>
      <c r="B53" s="192"/>
      <c r="C53" s="193"/>
      <c r="D53" s="125" t="s">
        <v>2679</v>
      </c>
      <c r="E53" s="17"/>
      <c r="F53" s="17"/>
      <c r="G53" s="191"/>
      <c r="H53" s="190"/>
    </row>
    <row r="54" spans="1:8" ht="13.5" hidden="1" customHeight="1" x14ac:dyDescent="0.25">
      <c r="A54" s="192"/>
      <c r="B54" s="192" t="s">
        <v>2680</v>
      </c>
      <c r="C54" s="193"/>
      <c r="D54" s="59" t="s">
        <v>2686</v>
      </c>
      <c r="E54" s="161" t="s">
        <v>429</v>
      </c>
      <c r="F54" s="161"/>
      <c r="G54" s="187"/>
      <c r="H54" s="190">
        <f t="shared" ref="H54:H59" si="1">F54*G54</f>
        <v>0</v>
      </c>
    </row>
    <row r="55" spans="1:8" ht="13.5" hidden="1" customHeight="1" x14ac:dyDescent="0.25">
      <c r="A55" s="192"/>
      <c r="B55" s="192" t="s">
        <v>2681</v>
      </c>
      <c r="C55" s="193"/>
      <c r="D55" s="59" t="s">
        <v>2687</v>
      </c>
      <c r="E55" s="161" t="s">
        <v>429</v>
      </c>
      <c r="F55" s="161"/>
      <c r="G55" s="187"/>
      <c r="H55" s="190">
        <f t="shared" si="1"/>
        <v>0</v>
      </c>
    </row>
    <row r="56" spans="1:8" ht="13.5" hidden="1" customHeight="1" x14ac:dyDescent="0.25">
      <c r="A56" s="192"/>
      <c r="B56" s="192" t="s">
        <v>2682</v>
      </c>
      <c r="C56" s="193"/>
      <c r="D56" s="59" t="s">
        <v>2688</v>
      </c>
      <c r="E56" s="161" t="s">
        <v>429</v>
      </c>
      <c r="F56" s="161"/>
      <c r="G56" s="187"/>
      <c r="H56" s="190">
        <f t="shared" si="1"/>
        <v>0</v>
      </c>
    </row>
    <row r="57" spans="1:8" ht="13.5" hidden="1" customHeight="1" x14ac:dyDescent="0.25">
      <c r="A57" s="192"/>
      <c r="B57" s="192" t="s">
        <v>2683</v>
      </c>
      <c r="C57" s="193"/>
      <c r="D57" s="101" t="s">
        <v>2689</v>
      </c>
      <c r="E57" s="161" t="s">
        <v>429</v>
      </c>
      <c r="F57" s="161"/>
      <c r="G57" s="187"/>
      <c r="H57" s="190">
        <f t="shared" si="1"/>
        <v>0</v>
      </c>
    </row>
    <row r="58" spans="1:8" ht="13.5" hidden="1" customHeight="1" x14ac:dyDescent="0.25">
      <c r="A58" s="192"/>
      <c r="B58" s="192" t="s">
        <v>2684</v>
      </c>
      <c r="C58" s="193"/>
      <c r="D58" s="101" t="s">
        <v>2690</v>
      </c>
      <c r="E58" s="161" t="s">
        <v>429</v>
      </c>
      <c r="F58" s="161"/>
      <c r="G58" s="187"/>
      <c r="H58" s="190">
        <f t="shared" si="1"/>
        <v>0</v>
      </c>
    </row>
    <row r="59" spans="1:8" ht="13.5" hidden="1" customHeight="1" x14ac:dyDescent="0.25">
      <c r="A59" s="192"/>
      <c r="B59" s="192" t="s">
        <v>2685</v>
      </c>
      <c r="C59" s="193"/>
      <c r="D59" s="59" t="s">
        <v>2723</v>
      </c>
      <c r="E59" s="161" t="s">
        <v>429</v>
      </c>
      <c r="F59" s="161"/>
      <c r="G59" s="187"/>
      <c r="H59" s="190">
        <f t="shared" si="1"/>
        <v>0</v>
      </c>
    </row>
    <row r="60" spans="1:8" ht="13.5" hidden="1" customHeight="1" x14ac:dyDescent="0.25">
      <c r="A60" s="192" t="s">
        <v>2691</v>
      </c>
      <c r="B60" s="192"/>
      <c r="C60" s="193"/>
      <c r="D60" s="100" t="s">
        <v>2692</v>
      </c>
      <c r="E60" s="17"/>
      <c r="F60" s="17"/>
      <c r="G60" s="191"/>
      <c r="H60" s="190"/>
    </row>
    <row r="61" spans="1:8" ht="13.5" hidden="1" customHeight="1" x14ac:dyDescent="0.25">
      <c r="A61" s="192"/>
      <c r="B61" s="192" t="s">
        <v>2693</v>
      </c>
      <c r="C61" s="193"/>
      <c r="D61" s="59" t="s">
        <v>4383</v>
      </c>
      <c r="E61" s="161" t="s">
        <v>429</v>
      </c>
      <c r="F61" s="161"/>
      <c r="G61" s="187"/>
      <c r="H61" s="190">
        <f t="shared" ref="H61:H71" si="2">F61*G61</f>
        <v>0</v>
      </c>
    </row>
    <row r="62" spans="1:8" ht="13.5" hidden="1" customHeight="1" x14ac:dyDescent="0.25">
      <c r="A62" s="192"/>
      <c r="B62" s="192" t="s">
        <v>2694</v>
      </c>
      <c r="C62" s="193"/>
      <c r="D62" s="59" t="s">
        <v>2701</v>
      </c>
      <c r="E62" s="161" t="s">
        <v>429</v>
      </c>
      <c r="F62" s="161"/>
      <c r="G62" s="187"/>
      <c r="H62" s="190">
        <f t="shared" si="2"/>
        <v>0</v>
      </c>
    </row>
    <row r="63" spans="1:8" ht="13.5" hidden="1" customHeight="1" x14ac:dyDescent="0.25">
      <c r="A63" s="192"/>
      <c r="B63" s="192" t="s">
        <v>2695</v>
      </c>
      <c r="C63" s="193"/>
      <c r="D63" s="59" t="s">
        <v>2702</v>
      </c>
      <c r="E63" s="161" t="s">
        <v>429</v>
      </c>
      <c r="F63" s="161"/>
      <c r="G63" s="187"/>
      <c r="H63" s="190">
        <f t="shared" si="2"/>
        <v>0</v>
      </c>
    </row>
    <row r="64" spans="1:8" ht="13.5" hidden="1" customHeight="1" x14ac:dyDescent="0.25">
      <c r="A64" s="192"/>
      <c r="B64" s="192" t="s">
        <v>2696</v>
      </c>
      <c r="C64" s="193"/>
      <c r="D64" s="158" t="s">
        <v>2659</v>
      </c>
      <c r="E64" s="161" t="s">
        <v>429</v>
      </c>
      <c r="F64" s="161"/>
      <c r="G64" s="187"/>
      <c r="H64" s="190">
        <f t="shared" si="2"/>
        <v>0</v>
      </c>
    </row>
    <row r="65" spans="1:8" ht="13.5" hidden="1" customHeight="1" x14ac:dyDescent="0.25">
      <c r="A65" s="192"/>
      <c r="B65" s="192" t="s">
        <v>2697</v>
      </c>
      <c r="C65" s="193"/>
      <c r="D65" s="59" t="s">
        <v>2703</v>
      </c>
      <c r="E65" s="161" t="s">
        <v>429</v>
      </c>
      <c r="F65" s="161"/>
      <c r="G65" s="187"/>
      <c r="H65" s="190">
        <f t="shared" si="2"/>
        <v>0</v>
      </c>
    </row>
    <row r="66" spans="1:8" ht="13.5" hidden="1" customHeight="1" x14ac:dyDescent="0.25">
      <c r="A66" s="192"/>
      <c r="B66" s="192" t="s">
        <v>2698</v>
      </c>
      <c r="C66" s="193"/>
      <c r="D66" s="59" t="s">
        <v>2704</v>
      </c>
      <c r="E66" s="161" t="s">
        <v>429</v>
      </c>
      <c r="F66" s="161"/>
      <c r="G66" s="187"/>
      <c r="H66" s="190">
        <f t="shared" si="2"/>
        <v>0</v>
      </c>
    </row>
    <row r="67" spans="1:8" ht="13.5" hidden="1" customHeight="1" x14ac:dyDescent="0.25">
      <c r="A67" s="192"/>
      <c r="B67" s="192" t="s">
        <v>2699</v>
      </c>
      <c r="C67" s="193"/>
      <c r="D67" s="59" t="s">
        <v>2705</v>
      </c>
      <c r="E67" s="161" t="s">
        <v>429</v>
      </c>
      <c r="F67" s="161"/>
      <c r="G67" s="187"/>
      <c r="H67" s="190">
        <f t="shared" si="2"/>
        <v>0</v>
      </c>
    </row>
    <row r="68" spans="1:8" ht="13.5" hidden="1" customHeight="1" x14ac:dyDescent="0.25">
      <c r="A68" s="192"/>
      <c r="B68" s="192" t="s">
        <v>2700</v>
      </c>
      <c r="C68" s="193"/>
      <c r="D68" s="278" t="s">
        <v>4991</v>
      </c>
      <c r="E68" s="161" t="s">
        <v>429</v>
      </c>
      <c r="F68" s="161"/>
      <c r="G68" s="187"/>
      <c r="H68" s="190">
        <f t="shared" si="2"/>
        <v>0</v>
      </c>
    </row>
    <row r="69" spans="1:8" ht="39.6" x14ac:dyDescent="0.25">
      <c r="A69" s="192" t="s">
        <v>2706</v>
      </c>
      <c r="B69" s="192"/>
      <c r="C69" s="193"/>
      <c r="D69" s="100" t="s">
        <v>2707</v>
      </c>
      <c r="E69" s="161" t="s">
        <v>429</v>
      </c>
      <c r="F69" s="161"/>
      <c r="G69" s="187"/>
      <c r="H69" s="190">
        <f t="shared" si="2"/>
        <v>0</v>
      </c>
    </row>
    <row r="70" spans="1:8" ht="13.5" hidden="1" customHeight="1" x14ac:dyDescent="0.25">
      <c r="A70" s="192" t="s">
        <v>2709</v>
      </c>
      <c r="B70" s="192"/>
      <c r="C70" s="193"/>
      <c r="D70" s="100" t="s">
        <v>2708</v>
      </c>
      <c r="E70" s="161" t="s">
        <v>429</v>
      </c>
      <c r="F70" s="161"/>
      <c r="G70" s="187"/>
      <c r="H70" s="190">
        <f t="shared" si="2"/>
        <v>0</v>
      </c>
    </row>
    <row r="71" spans="1:8" ht="26.4" x14ac:dyDescent="0.25">
      <c r="A71" s="192" t="s">
        <v>2710</v>
      </c>
      <c r="B71" s="192"/>
      <c r="C71" s="193"/>
      <c r="D71" s="100" t="s">
        <v>2711</v>
      </c>
      <c r="E71" s="161" t="s">
        <v>429</v>
      </c>
      <c r="F71" s="161"/>
      <c r="G71" s="187"/>
      <c r="H71" s="190">
        <f t="shared" si="2"/>
        <v>0</v>
      </c>
    </row>
    <row r="72" spans="1:8" ht="13.5" hidden="1" customHeight="1" x14ac:dyDescent="0.25">
      <c r="A72" s="192" t="s">
        <v>2712</v>
      </c>
      <c r="B72" s="192"/>
      <c r="C72" s="193"/>
      <c r="D72" s="125" t="s">
        <v>2713</v>
      </c>
      <c r="E72" s="17"/>
      <c r="F72" s="17"/>
      <c r="G72" s="191"/>
      <c r="H72" s="190"/>
    </row>
    <row r="73" spans="1:8" ht="13.5" hidden="1" customHeight="1" x14ac:dyDescent="0.25">
      <c r="A73" s="192"/>
      <c r="B73" s="192" t="s">
        <v>2714</v>
      </c>
      <c r="C73" s="193"/>
      <c r="D73" s="101" t="s">
        <v>2717</v>
      </c>
      <c r="E73" s="161" t="s">
        <v>136</v>
      </c>
      <c r="F73" s="161"/>
      <c r="G73" s="187"/>
      <c r="H73" s="190">
        <f>F73*G73</f>
        <v>0</v>
      </c>
    </row>
    <row r="74" spans="1:8" ht="13.5" hidden="1" customHeight="1" x14ac:dyDescent="0.25">
      <c r="A74" s="192"/>
      <c r="B74" s="192" t="s">
        <v>2715</v>
      </c>
      <c r="C74" s="193"/>
      <c r="D74" s="101" t="s">
        <v>2689</v>
      </c>
      <c r="E74" s="161" t="s">
        <v>136</v>
      </c>
      <c r="F74" s="161"/>
      <c r="G74" s="187"/>
      <c r="H74" s="190">
        <f>F74*G74</f>
        <v>0</v>
      </c>
    </row>
    <row r="75" spans="1:8" ht="13.5" hidden="1" customHeight="1" x14ac:dyDescent="0.25">
      <c r="A75" s="192"/>
      <c r="B75" s="192" t="s">
        <v>2716</v>
      </c>
      <c r="C75" s="193"/>
      <c r="D75" s="101" t="s">
        <v>2690</v>
      </c>
      <c r="E75" s="161" t="s">
        <v>136</v>
      </c>
      <c r="F75" s="161"/>
      <c r="G75" s="187"/>
      <c r="H75" s="190">
        <f>F75*G75</f>
        <v>0</v>
      </c>
    </row>
    <row r="76" spans="1:8" ht="13.5" hidden="1" customHeight="1" x14ac:dyDescent="0.25">
      <c r="A76" s="192"/>
      <c r="B76" s="192"/>
      <c r="C76" s="193"/>
      <c r="D76" s="157"/>
      <c r="E76" s="17"/>
      <c r="F76" s="17"/>
      <c r="G76" s="191"/>
      <c r="H76" s="190"/>
    </row>
    <row r="77" spans="1:8" x14ac:dyDescent="0.25">
      <c r="A77" s="192"/>
      <c r="B77" s="192"/>
      <c r="C77" s="193"/>
      <c r="D77" s="157"/>
      <c r="E77" s="17"/>
      <c r="F77" s="17"/>
      <c r="G77" s="191"/>
      <c r="H77" s="190"/>
    </row>
    <row r="78" spans="1:8" x14ac:dyDescent="0.25">
      <c r="A78" s="64"/>
      <c r="B78" s="64"/>
      <c r="C78" s="161"/>
      <c r="D78" s="60"/>
      <c r="E78" s="17"/>
      <c r="F78" s="15"/>
      <c r="G78" s="190"/>
      <c r="H78" s="190"/>
    </row>
    <row r="79" spans="1:8" x14ac:dyDescent="0.25">
      <c r="A79" s="168" t="s">
        <v>34</v>
      </c>
      <c r="B79" s="168"/>
      <c r="C79" s="168"/>
      <c r="D79" s="168"/>
      <c r="E79" s="179"/>
      <c r="F79" s="183"/>
      <c r="G79" s="174"/>
      <c r="H79" s="174">
        <f>SUM(H5:H78)</f>
        <v>0</v>
      </c>
    </row>
    <row r="1048355" spans="5:5" x14ac:dyDescent="0.25">
      <c r="E1048355"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25EEB-8D08-4F52-9FBC-25F61B2F7061}">
  <dimension ref="A1:H104836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2882</v>
      </c>
      <c r="B1" s="40"/>
      <c r="C1" s="40"/>
      <c r="D1" s="774" t="s">
        <v>2883</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2884</v>
      </c>
      <c r="B5" s="192"/>
      <c r="C5" s="159" t="s">
        <v>2885</v>
      </c>
      <c r="D5" s="17"/>
      <c r="E5" s="17"/>
      <c r="F5" s="191"/>
      <c r="G5" s="190"/>
    </row>
    <row r="6" spans="1:8" ht="26.4" x14ac:dyDescent="0.25">
      <c r="A6" s="111"/>
      <c r="B6" s="192" t="s">
        <v>2886</v>
      </c>
      <c r="C6" s="278" t="s">
        <v>5032</v>
      </c>
      <c r="D6" s="161" t="s">
        <v>422</v>
      </c>
      <c r="E6" s="161"/>
      <c r="F6" s="187"/>
      <c r="G6" s="190">
        <f t="shared" ref="G6:G25" si="0">E6*F6</f>
        <v>0</v>
      </c>
      <c r="H6" s="307" t="s">
        <v>5398</v>
      </c>
    </row>
    <row r="7" spans="1:8" ht="26.4" x14ac:dyDescent="0.25">
      <c r="A7" s="111"/>
      <c r="B7" s="192" t="s">
        <v>2887</v>
      </c>
      <c r="C7" s="278" t="s">
        <v>5033</v>
      </c>
      <c r="D7" s="161" t="s">
        <v>422</v>
      </c>
      <c r="E7" s="161"/>
      <c r="F7" s="187"/>
      <c r="G7" s="190">
        <f t="shared" si="0"/>
        <v>0</v>
      </c>
      <c r="H7" s="307" t="s">
        <v>5398</v>
      </c>
    </row>
    <row r="8" spans="1:8" ht="26.4" x14ac:dyDescent="0.25">
      <c r="A8" s="111"/>
      <c r="B8" s="192" t="s">
        <v>2888</v>
      </c>
      <c r="C8" s="278" t="s">
        <v>5034</v>
      </c>
      <c r="D8" s="161" t="s">
        <v>422</v>
      </c>
      <c r="E8" s="161"/>
      <c r="F8" s="187"/>
      <c r="G8" s="190">
        <f t="shared" si="0"/>
        <v>0</v>
      </c>
      <c r="H8" s="307" t="s">
        <v>5398</v>
      </c>
    </row>
    <row r="9" spans="1:8" ht="26.4" x14ac:dyDescent="0.25">
      <c r="A9" s="111"/>
      <c r="B9" s="192" t="s">
        <v>2889</v>
      </c>
      <c r="C9" s="278" t="s">
        <v>5035</v>
      </c>
      <c r="D9" s="161" t="s">
        <v>2269</v>
      </c>
      <c r="E9" s="161"/>
      <c r="F9" s="187"/>
      <c r="G9" s="190">
        <f t="shared" si="0"/>
        <v>0</v>
      </c>
      <c r="H9" s="307" t="s">
        <v>5398</v>
      </c>
    </row>
    <row r="10" spans="1:8" ht="26.4" x14ac:dyDescent="0.25">
      <c r="A10" s="111"/>
      <c r="B10" s="192" t="s">
        <v>2890</v>
      </c>
      <c r="C10" s="278" t="s">
        <v>5036</v>
      </c>
      <c r="D10" s="161" t="s">
        <v>2269</v>
      </c>
      <c r="E10" s="161"/>
      <c r="F10" s="187"/>
      <c r="G10" s="190">
        <f t="shared" si="0"/>
        <v>0</v>
      </c>
      <c r="H10" s="307" t="s">
        <v>5398</v>
      </c>
    </row>
    <row r="11" spans="1:8" ht="14.25" customHeight="1" x14ac:dyDescent="0.25">
      <c r="A11" s="111"/>
      <c r="B11" s="192" t="s">
        <v>2891</v>
      </c>
      <c r="C11" s="278" t="s">
        <v>5037</v>
      </c>
      <c r="D11" s="161" t="s">
        <v>2269</v>
      </c>
      <c r="E11" s="161"/>
      <c r="F11" s="187"/>
      <c r="G11" s="190">
        <f t="shared" si="0"/>
        <v>0</v>
      </c>
      <c r="H11" s="307" t="s">
        <v>5398</v>
      </c>
    </row>
    <row r="12" spans="1:8" ht="25.5" customHeight="1" x14ac:dyDescent="0.25">
      <c r="A12" s="111"/>
      <c r="B12" s="192" t="s">
        <v>2892</v>
      </c>
      <c r="C12" s="278" t="s">
        <v>5038</v>
      </c>
      <c r="D12" s="161" t="s">
        <v>2269</v>
      </c>
      <c r="E12" s="161"/>
      <c r="F12" s="187"/>
      <c r="G12" s="190">
        <f t="shared" si="0"/>
        <v>0</v>
      </c>
      <c r="H12" s="307" t="s">
        <v>5398</v>
      </c>
    </row>
    <row r="13" spans="1:8" ht="39.6" x14ac:dyDescent="0.25">
      <c r="A13" s="111"/>
      <c r="B13" s="192" t="s">
        <v>2893</v>
      </c>
      <c r="C13" s="278" t="s">
        <v>5039</v>
      </c>
      <c r="D13" s="161" t="s">
        <v>2269</v>
      </c>
      <c r="E13" s="161"/>
      <c r="F13" s="187"/>
      <c r="G13" s="190">
        <f t="shared" si="0"/>
        <v>0</v>
      </c>
      <c r="H13" s="307" t="s">
        <v>5398</v>
      </c>
    </row>
    <row r="14" spans="1:8" ht="39.6" x14ac:dyDescent="0.25">
      <c r="A14" s="111"/>
      <c r="B14" s="192" t="s">
        <v>2894</v>
      </c>
      <c r="C14" s="283" t="s">
        <v>5040</v>
      </c>
      <c r="D14" s="161" t="s">
        <v>2269</v>
      </c>
      <c r="E14" s="161"/>
      <c r="F14" s="187"/>
      <c r="G14" s="190">
        <f t="shared" si="0"/>
        <v>0</v>
      </c>
      <c r="H14" s="307" t="s">
        <v>5398</v>
      </c>
    </row>
    <row r="15" spans="1:8" ht="39.6" x14ac:dyDescent="0.25">
      <c r="A15" s="111"/>
      <c r="B15" s="192" t="s">
        <v>2895</v>
      </c>
      <c r="C15" s="278" t="s">
        <v>5041</v>
      </c>
      <c r="D15" s="161" t="s">
        <v>422</v>
      </c>
      <c r="E15" s="161"/>
      <c r="F15" s="187"/>
      <c r="G15" s="190">
        <f t="shared" si="0"/>
        <v>0</v>
      </c>
      <c r="H15" s="307" t="s">
        <v>5398</v>
      </c>
    </row>
    <row r="16" spans="1:8" ht="26.4" x14ac:dyDescent="0.25">
      <c r="A16" s="111"/>
      <c r="B16" s="192" t="s">
        <v>2896</v>
      </c>
      <c r="C16" s="290" t="s">
        <v>5042</v>
      </c>
      <c r="D16" s="161" t="s">
        <v>2269</v>
      </c>
      <c r="E16" s="161"/>
      <c r="F16" s="187"/>
      <c r="G16" s="190">
        <f t="shared" si="0"/>
        <v>0</v>
      </c>
      <c r="H16" s="307" t="s">
        <v>5398</v>
      </c>
    </row>
    <row r="17" spans="1:8" ht="26.4" x14ac:dyDescent="0.25">
      <c r="A17" s="111"/>
      <c r="B17" s="192" t="s">
        <v>2897</v>
      </c>
      <c r="C17" s="290" t="s">
        <v>5043</v>
      </c>
      <c r="D17" s="161" t="s">
        <v>2269</v>
      </c>
      <c r="E17" s="161"/>
      <c r="F17" s="187"/>
      <c r="G17" s="190">
        <f t="shared" si="0"/>
        <v>0</v>
      </c>
      <c r="H17" s="307" t="s">
        <v>5398</v>
      </c>
    </row>
    <row r="18" spans="1:8" ht="39.6" x14ac:dyDescent="0.25">
      <c r="A18" s="111"/>
      <c r="B18" s="192" t="s">
        <v>2898</v>
      </c>
      <c r="C18" s="278" t="s">
        <v>5044</v>
      </c>
      <c r="D18" s="161" t="s">
        <v>2269</v>
      </c>
      <c r="E18" s="161"/>
      <c r="F18" s="187"/>
      <c r="G18" s="190">
        <f t="shared" si="0"/>
        <v>0</v>
      </c>
      <c r="H18" s="307" t="s">
        <v>5398</v>
      </c>
    </row>
    <row r="19" spans="1:8" ht="26.4" x14ac:dyDescent="0.25">
      <c r="A19" s="111"/>
      <c r="B19" s="192" t="s">
        <v>2899</v>
      </c>
      <c r="C19" s="290" t="s">
        <v>5045</v>
      </c>
      <c r="D19" s="161" t="s">
        <v>2269</v>
      </c>
      <c r="E19" s="161"/>
      <c r="F19" s="187"/>
      <c r="G19" s="190">
        <f t="shared" si="0"/>
        <v>0</v>
      </c>
      <c r="H19" s="307" t="s">
        <v>5398</v>
      </c>
    </row>
    <row r="20" spans="1:8" ht="38.25" customHeight="1" x14ac:dyDescent="0.25">
      <c r="A20" s="111"/>
      <c r="B20" s="192" t="s">
        <v>2900</v>
      </c>
      <c r="C20" s="290" t="s">
        <v>5046</v>
      </c>
      <c r="D20" s="161" t="s">
        <v>422</v>
      </c>
      <c r="E20" s="161"/>
      <c r="F20" s="187"/>
      <c r="G20" s="190">
        <f t="shared" si="0"/>
        <v>0</v>
      </c>
      <c r="H20" s="307" t="s">
        <v>5398</v>
      </c>
    </row>
    <row r="21" spans="1:8" ht="38.25" customHeight="1" x14ac:dyDescent="0.25">
      <c r="A21" s="111"/>
      <c r="B21" s="192" t="s">
        <v>2901</v>
      </c>
      <c r="C21" s="290" t="s">
        <v>5047</v>
      </c>
      <c r="D21" s="161" t="s">
        <v>422</v>
      </c>
      <c r="E21" s="161"/>
      <c r="F21" s="187"/>
      <c r="G21" s="190">
        <f t="shared" si="0"/>
        <v>0</v>
      </c>
      <c r="H21" s="307" t="s">
        <v>5398</v>
      </c>
    </row>
    <row r="22" spans="1:8" ht="39.6" x14ac:dyDescent="0.25">
      <c r="A22" s="111"/>
      <c r="B22" s="192" t="s">
        <v>2902</v>
      </c>
      <c r="C22" s="290" t="s">
        <v>5048</v>
      </c>
      <c r="D22" s="161" t="s">
        <v>422</v>
      </c>
      <c r="E22" s="161"/>
      <c r="F22" s="187"/>
      <c r="G22" s="190">
        <f t="shared" si="0"/>
        <v>0</v>
      </c>
      <c r="H22" s="307" t="s">
        <v>5398</v>
      </c>
    </row>
    <row r="23" spans="1:8" ht="39.6" x14ac:dyDescent="0.25">
      <c r="A23" s="111"/>
      <c r="B23" s="192" t="s">
        <v>2903</v>
      </c>
      <c r="C23" s="278" t="s">
        <v>5049</v>
      </c>
      <c r="D23" s="161" t="s">
        <v>2269</v>
      </c>
      <c r="E23" s="161"/>
      <c r="F23" s="187"/>
      <c r="G23" s="190">
        <f t="shared" si="0"/>
        <v>0</v>
      </c>
      <c r="H23" s="307" t="s">
        <v>5398</v>
      </c>
    </row>
    <row r="24" spans="1:8" ht="39.6" x14ac:dyDescent="0.25">
      <c r="A24" s="111"/>
      <c r="B24" s="192" t="s">
        <v>2904</v>
      </c>
      <c r="C24" s="290" t="s">
        <v>5050</v>
      </c>
      <c r="D24" s="161" t="s">
        <v>2269</v>
      </c>
      <c r="E24" s="161"/>
      <c r="F24" s="187"/>
      <c r="G24" s="190">
        <f t="shared" si="0"/>
        <v>0</v>
      </c>
      <c r="H24" s="307" t="s">
        <v>5398</v>
      </c>
    </row>
    <row r="25" spans="1:8" ht="52.8" x14ac:dyDescent="0.25">
      <c r="A25" s="111"/>
      <c r="B25" s="192" t="s">
        <v>2905</v>
      </c>
      <c r="C25" s="290" t="s">
        <v>5051</v>
      </c>
      <c r="D25" s="161" t="s">
        <v>2269</v>
      </c>
      <c r="E25" s="161"/>
      <c r="F25" s="187"/>
      <c r="G25" s="190">
        <f t="shared" si="0"/>
        <v>0</v>
      </c>
      <c r="H25" s="307" t="s">
        <v>5398</v>
      </c>
    </row>
    <row r="26" spans="1:8" x14ac:dyDescent="0.25">
      <c r="A26" s="111" t="s">
        <v>2907</v>
      </c>
      <c r="B26" s="192"/>
      <c r="C26" s="159" t="s">
        <v>2906</v>
      </c>
      <c r="D26" s="17"/>
      <c r="E26" s="17"/>
      <c r="F26" s="191"/>
      <c r="G26" s="190"/>
    </row>
    <row r="27" spans="1:8" ht="26.4" x14ac:dyDescent="0.25">
      <c r="A27" s="111"/>
      <c r="B27" s="192" t="s">
        <v>2908</v>
      </c>
      <c r="C27" s="278" t="s">
        <v>5032</v>
      </c>
      <c r="D27" s="161" t="s">
        <v>422</v>
      </c>
      <c r="E27" s="161"/>
      <c r="F27" s="187"/>
      <c r="G27" s="190">
        <f t="shared" ref="G27:G45" si="1">E27*F27</f>
        <v>0</v>
      </c>
      <c r="H27" s="307" t="s">
        <v>5398</v>
      </c>
    </row>
    <row r="28" spans="1:8" ht="26.4" x14ac:dyDescent="0.25">
      <c r="A28" s="111"/>
      <c r="B28" s="192" t="s">
        <v>2909</v>
      </c>
      <c r="C28" s="278" t="s">
        <v>5033</v>
      </c>
      <c r="D28" s="161" t="s">
        <v>422</v>
      </c>
      <c r="E28" s="161"/>
      <c r="F28" s="187"/>
      <c r="G28" s="190">
        <f t="shared" si="1"/>
        <v>0</v>
      </c>
      <c r="H28" s="307" t="s">
        <v>5398</v>
      </c>
    </row>
    <row r="29" spans="1:8" ht="26.4" x14ac:dyDescent="0.25">
      <c r="A29" s="111"/>
      <c r="B29" s="192" t="s">
        <v>2910</v>
      </c>
      <c r="C29" s="278" t="s">
        <v>5034</v>
      </c>
      <c r="D29" s="161" t="s">
        <v>422</v>
      </c>
      <c r="E29" s="161"/>
      <c r="F29" s="187"/>
      <c r="G29" s="190">
        <f t="shared" si="1"/>
        <v>0</v>
      </c>
      <c r="H29" s="307" t="s">
        <v>5398</v>
      </c>
    </row>
    <row r="30" spans="1:8" ht="26.4" x14ac:dyDescent="0.25">
      <c r="A30" s="111"/>
      <c r="B30" s="192" t="s">
        <v>2911</v>
      </c>
      <c r="C30" s="278" t="s">
        <v>5035</v>
      </c>
      <c r="D30" s="161" t="s">
        <v>2269</v>
      </c>
      <c r="E30" s="161"/>
      <c r="F30" s="187"/>
      <c r="G30" s="190">
        <f t="shared" si="1"/>
        <v>0</v>
      </c>
      <c r="H30" s="307" t="s">
        <v>5398</v>
      </c>
    </row>
    <row r="31" spans="1:8" ht="26.4" x14ac:dyDescent="0.25">
      <c r="A31" s="111"/>
      <c r="B31" s="192" t="s">
        <v>2912</v>
      </c>
      <c r="C31" s="278" t="s">
        <v>5036</v>
      </c>
      <c r="D31" s="161" t="s">
        <v>2269</v>
      </c>
      <c r="E31" s="161"/>
      <c r="F31" s="187"/>
      <c r="G31" s="190">
        <f t="shared" si="1"/>
        <v>0</v>
      </c>
      <c r="H31" s="307" t="s">
        <v>5398</v>
      </c>
    </row>
    <row r="32" spans="1:8" ht="14.25" customHeight="1" x14ac:dyDescent="0.25">
      <c r="A32" s="111"/>
      <c r="B32" s="192" t="s">
        <v>2913</v>
      </c>
      <c r="C32" s="278" t="s">
        <v>5052</v>
      </c>
      <c r="D32" s="161" t="s">
        <v>2269</v>
      </c>
      <c r="E32" s="161"/>
      <c r="F32" s="187"/>
      <c r="G32" s="190">
        <f t="shared" si="1"/>
        <v>0</v>
      </c>
      <c r="H32" s="307" t="s">
        <v>5398</v>
      </c>
    </row>
    <row r="33" spans="1:8" ht="25.5" customHeight="1" x14ac:dyDescent="0.25">
      <c r="A33" s="111"/>
      <c r="B33" s="192" t="s">
        <v>2914</v>
      </c>
      <c r="C33" s="278" t="s">
        <v>5053</v>
      </c>
      <c r="D33" s="161" t="s">
        <v>2269</v>
      </c>
      <c r="E33" s="161"/>
      <c r="F33" s="187"/>
      <c r="G33" s="190">
        <f t="shared" si="1"/>
        <v>0</v>
      </c>
      <c r="H33" s="307" t="s">
        <v>5398</v>
      </c>
    </row>
    <row r="34" spans="1:8" ht="26.4" x14ac:dyDescent="0.25">
      <c r="A34" s="111"/>
      <c r="B34" s="192" t="s">
        <v>2915</v>
      </c>
      <c r="C34" s="290" t="s">
        <v>5054</v>
      </c>
      <c r="D34" s="161" t="s">
        <v>422</v>
      </c>
      <c r="E34" s="161"/>
      <c r="F34" s="187"/>
      <c r="G34" s="190">
        <f t="shared" si="1"/>
        <v>0</v>
      </c>
      <c r="H34" s="307" t="s">
        <v>5398</v>
      </c>
    </row>
    <row r="35" spans="1:8" ht="26.4" x14ac:dyDescent="0.25">
      <c r="A35" s="111"/>
      <c r="B35" s="192" t="s">
        <v>2916</v>
      </c>
      <c r="C35" s="278" t="s">
        <v>5055</v>
      </c>
      <c r="D35" s="161" t="s">
        <v>422</v>
      </c>
      <c r="E35" s="161"/>
      <c r="F35" s="187"/>
      <c r="G35" s="190">
        <f t="shared" si="1"/>
        <v>0</v>
      </c>
      <c r="H35" s="307" t="s">
        <v>5398</v>
      </c>
    </row>
    <row r="36" spans="1:8" ht="26.4" x14ac:dyDescent="0.25">
      <c r="A36" s="111"/>
      <c r="B36" s="192" t="s">
        <v>2917</v>
      </c>
      <c r="C36" s="290" t="s">
        <v>5056</v>
      </c>
      <c r="D36" s="161" t="s">
        <v>422</v>
      </c>
      <c r="E36" s="161"/>
      <c r="F36" s="187"/>
      <c r="G36" s="190">
        <f t="shared" si="1"/>
        <v>0</v>
      </c>
      <c r="H36" s="307" t="s">
        <v>5398</v>
      </c>
    </row>
    <row r="37" spans="1:8" ht="26.4" x14ac:dyDescent="0.25">
      <c r="A37" s="111"/>
      <c r="B37" s="192" t="s">
        <v>2918</v>
      </c>
      <c r="C37" s="290" t="s">
        <v>5057</v>
      </c>
      <c r="D37" s="161" t="s">
        <v>2269</v>
      </c>
      <c r="E37" s="161"/>
      <c r="F37" s="187"/>
      <c r="G37" s="190">
        <f t="shared" si="1"/>
        <v>0</v>
      </c>
      <c r="H37" s="307" t="s">
        <v>5398</v>
      </c>
    </row>
    <row r="38" spans="1:8" ht="26.4" x14ac:dyDescent="0.25">
      <c r="A38" s="111"/>
      <c r="B38" s="192" t="s">
        <v>2919</v>
      </c>
      <c r="C38" s="290" t="s">
        <v>5058</v>
      </c>
      <c r="D38" s="161" t="s">
        <v>2269</v>
      </c>
      <c r="E38" s="161"/>
      <c r="F38" s="187"/>
      <c r="G38" s="190">
        <f t="shared" si="1"/>
        <v>0</v>
      </c>
      <c r="H38" s="307" t="s">
        <v>5398</v>
      </c>
    </row>
    <row r="39" spans="1:8" ht="39.6" x14ac:dyDescent="0.25">
      <c r="A39" s="111"/>
      <c r="B39" s="192" t="s">
        <v>2920</v>
      </c>
      <c r="C39" s="281" t="s">
        <v>5059</v>
      </c>
      <c r="D39" s="161" t="s">
        <v>2269</v>
      </c>
      <c r="E39" s="161"/>
      <c r="F39" s="187"/>
      <c r="G39" s="190">
        <f t="shared" si="1"/>
        <v>0</v>
      </c>
      <c r="H39" s="307" t="s">
        <v>5398</v>
      </c>
    </row>
    <row r="40" spans="1:8" ht="39.6" x14ac:dyDescent="0.25">
      <c r="A40" s="111"/>
      <c r="B40" s="192" t="s">
        <v>2921</v>
      </c>
      <c r="C40" s="278" t="s">
        <v>5060</v>
      </c>
      <c r="D40" s="161" t="s">
        <v>422</v>
      </c>
      <c r="E40" s="161"/>
      <c r="F40" s="187"/>
      <c r="G40" s="190">
        <f t="shared" si="1"/>
        <v>0</v>
      </c>
      <c r="H40" s="307" t="s">
        <v>5398</v>
      </c>
    </row>
    <row r="41" spans="1:8" ht="39.6" x14ac:dyDescent="0.25">
      <c r="A41" s="111"/>
      <c r="B41" s="192" t="s">
        <v>2922</v>
      </c>
      <c r="C41" s="278" t="s">
        <v>5061</v>
      </c>
      <c r="D41" s="161" t="s">
        <v>422</v>
      </c>
      <c r="E41" s="161"/>
      <c r="F41" s="187"/>
      <c r="G41" s="190">
        <f t="shared" si="1"/>
        <v>0</v>
      </c>
      <c r="H41" s="307" t="s">
        <v>5398</v>
      </c>
    </row>
    <row r="42" spans="1:8" ht="39.6" x14ac:dyDescent="0.25">
      <c r="A42" s="111"/>
      <c r="B42" s="192" t="s">
        <v>2923</v>
      </c>
      <c r="C42" s="278" t="s">
        <v>5062</v>
      </c>
      <c r="D42" s="161" t="s">
        <v>422</v>
      </c>
      <c r="E42" s="161"/>
      <c r="F42" s="187"/>
      <c r="G42" s="190">
        <f t="shared" si="1"/>
        <v>0</v>
      </c>
      <c r="H42" s="307" t="s">
        <v>5398</v>
      </c>
    </row>
    <row r="43" spans="1:8" ht="26.4" x14ac:dyDescent="0.25">
      <c r="A43" s="111"/>
      <c r="B43" s="192" t="s">
        <v>2924</v>
      </c>
      <c r="C43" s="290" t="s">
        <v>5063</v>
      </c>
      <c r="D43" s="161" t="s">
        <v>2269</v>
      </c>
      <c r="E43" s="161"/>
      <c r="F43" s="187"/>
      <c r="G43" s="190">
        <f t="shared" si="1"/>
        <v>0</v>
      </c>
      <c r="H43" s="307" t="s">
        <v>5398</v>
      </c>
    </row>
    <row r="44" spans="1:8" ht="25.5" customHeight="1" x14ac:dyDescent="0.25">
      <c r="A44" s="111"/>
      <c r="B44" s="192" t="s">
        <v>2925</v>
      </c>
      <c r="C44" s="290" t="s">
        <v>5064</v>
      </c>
      <c r="D44" s="161" t="s">
        <v>2269</v>
      </c>
      <c r="E44" s="161"/>
      <c r="F44" s="187"/>
      <c r="G44" s="190">
        <f t="shared" si="1"/>
        <v>0</v>
      </c>
      <c r="H44" s="307" t="s">
        <v>5398</v>
      </c>
    </row>
    <row r="45" spans="1:8" ht="38.25" customHeight="1" x14ac:dyDescent="0.25">
      <c r="A45" s="111"/>
      <c r="B45" s="192" t="s">
        <v>2926</v>
      </c>
      <c r="C45" s="281" t="s">
        <v>5065</v>
      </c>
      <c r="D45" s="161" t="s">
        <v>2269</v>
      </c>
      <c r="E45" s="161"/>
      <c r="F45" s="187"/>
      <c r="G45" s="190">
        <f t="shared" si="1"/>
        <v>0</v>
      </c>
      <c r="H45" s="307" t="s">
        <v>5398</v>
      </c>
    </row>
    <row r="46" spans="1:8" x14ac:dyDescent="0.25">
      <c r="A46" s="111" t="s">
        <v>5521</v>
      </c>
      <c r="B46" s="192"/>
      <c r="C46" s="100" t="s">
        <v>2927</v>
      </c>
      <c r="D46" s="17"/>
      <c r="E46" s="17"/>
      <c r="F46" s="191"/>
      <c r="G46" s="190"/>
    </row>
    <row r="47" spans="1:8" ht="26.4" x14ac:dyDescent="0.25">
      <c r="A47" s="111"/>
      <c r="B47" s="192" t="s">
        <v>2928</v>
      </c>
      <c r="C47" s="283" t="s">
        <v>5066</v>
      </c>
      <c r="D47" s="161" t="s">
        <v>422</v>
      </c>
      <c r="E47" s="161"/>
      <c r="F47" s="187"/>
      <c r="G47" s="190">
        <f>E47*F47</f>
        <v>0</v>
      </c>
      <c r="H47" s="307" t="s">
        <v>5398</v>
      </c>
    </row>
    <row r="48" spans="1:8" ht="39.6" x14ac:dyDescent="0.25">
      <c r="A48" s="111"/>
      <c r="B48" s="192" t="s">
        <v>2929</v>
      </c>
      <c r="C48" s="290" t="s">
        <v>5403</v>
      </c>
      <c r="D48" s="161" t="s">
        <v>422</v>
      </c>
      <c r="E48" s="161"/>
      <c r="F48" s="187"/>
      <c r="G48" s="190">
        <f>E48*F48</f>
        <v>0</v>
      </c>
      <c r="H48" s="307" t="s">
        <v>5398</v>
      </c>
    </row>
    <row r="49" spans="1:8" ht="39.6" x14ac:dyDescent="0.25">
      <c r="A49" s="111"/>
      <c r="B49" s="192" t="s">
        <v>2930</v>
      </c>
      <c r="C49" s="290" t="s">
        <v>5067</v>
      </c>
      <c r="D49" s="161" t="s">
        <v>422</v>
      </c>
      <c r="E49" s="161"/>
      <c r="F49" s="187"/>
      <c r="G49" s="190">
        <f>E49*F49</f>
        <v>0</v>
      </c>
      <c r="H49" s="307" t="s">
        <v>5398</v>
      </c>
    </row>
    <row r="50" spans="1:8" ht="39.6" x14ac:dyDescent="0.25">
      <c r="A50" s="111"/>
      <c r="B50" s="192" t="s">
        <v>2931</v>
      </c>
      <c r="C50" s="290" t="s">
        <v>5068</v>
      </c>
      <c r="D50" s="161" t="s">
        <v>422</v>
      </c>
      <c r="E50" s="161"/>
      <c r="F50" s="187"/>
      <c r="G50" s="190">
        <f>E50*F50</f>
        <v>0</v>
      </c>
      <c r="H50" s="307" t="s">
        <v>5398</v>
      </c>
    </row>
    <row r="51" spans="1:8" x14ac:dyDescent="0.25">
      <c r="A51" s="111" t="s">
        <v>2932</v>
      </c>
      <c r="B51" s="192"/>
      <c r="C51" s="159" t="s">
        <v>2933</v>
      </c>
      <c r="D51" s="17"/>
      <c r="E51" s="17"/>
      <c r="F51" s="191"/>
      <c r="G51" s="190"/>
    </row>
    <row r="52" spans="1:8" ht="15.6" x14ac:dyDescent="0.25">
      <c r="A52" s="111"/>
      <c r="B52" s="192" t="s">
        <v>2934</v>
      </c>
      <c r="C52" s="160" t="s">
        <v>2938</v>
      </c>
      <c r="D52" s="161" t="s">
        <v>2269</v>
      </c>
      <c r="E52" s="161"/>
      <c r="F52" s="187"/>
      <c r="G52" s="190">
        <f>E52*F52</f>
        <v>0</v>
      </c>
    </row>
    <row r="53" spans="1:8" ht="15.6" x14ac:dyDescent="0.25">
      <c r="A53" s="111"/>
      <c r="B53" s="192" t="s">
        <v>2935</v>
      </c>
      <c r="C53" s="160" t="s">
        <v>2939</v>
      </c>
      <c r="D53" s="161" t="s">
        <v>2269</v>
      </c>
      <c r="E53" s="161"/>
      <c r="F53" s="187"/>
      <c r="G53" s="190">
        <f>E53*F53</f>
        <v>0</v>
      </c>
    </row>
    <row r="54" spans="1:8" ht="15.6" x14ac:dyDescent="0.25">
      <c r="A54" s="111"/>
      <c r="B54" s="192" t="s">
        <v>2936</v>
      </c>
      <c r="C54" s="160" t="s">
        <v>2940</v>
      </c>
      <c r="D54" s="161" t="s">
        <v>2269</v>
      </c>
      <c r="E54" s="161"/>
      <c r="F54" s="187"/>
      <c r="G54" s="190">
        <f>E54*F54</f>
        <v>0</v>
      </c>
    </row>
    <row r="55" spans="1:8" ht="26.4" x14ac:dyDescent="0.25">
      <c r="A55" s="111"/>
      <c r="B55" s="192" t="s">
        <v>2937</v>
      </c>
      <c r="C55" s="160" t="s">
        <v>2941</v>
      </c>
      <c r="D55" s="161" t="s">
        <v>2269</v>
      </c>
      <c r="E55" s="161"/>
      <c r="F55" s="187"/>
      <c r="G55" s="190">
        <f>E55*F55</f>
        <v>0</v>
      </c>
    </row>
    <row r="56" spans="1:8" x14ac:dyDescent="0.25">
      <c r="A56" s="111" t="s">
        <v>2942</v>
      </c>
      <c r="B56" s="192"/>
      <c r="C56" s="159" t="s">
        <v>2943</v>
      </c>
      <c r="D56" s="17"/>
      <c r="E56" s="17"/>
      <c r="F56" s="191"/>
      <c r="G56" s="190"/>
    </row>
    <row r="57" spans="1:8" x14ac:dyDescent="0.25">
      <c r="A57" s="111"/>
      <c r="B57" s="192" t="s">
        <v>2944</v>
      </c>
      <c r="C57" s="160" t="s">
        <v>2950</v>
      </c>
      <c r="D57" s="209" t="s">
        <v>1152</v>
      </c>
      <c r="E57" s="161"/>
      <c r="F57" s="187"/>
      <c r="G57" s="190">
        <f t="shared" ref="G57:G62" si="2">E57*F57</f>
        <v>0</v>
      </c>
      <c r="H57" s="323" t="s">
        <v>5435</v>
      </c>
    </row>
    <row r="58" spans="1:8" x14ac:dyDescent="0.25">
      <c r="A58" s="111"/>
      <c r="B58" s="192" t="s">
        <v>2945</v>
      </c>
      <c r="C58" s="160" t="s">
        <v>2951</v>
      </c>
      <c r="D58" s="209" t="s">
        <v>1152</v>
      </c>
      <c r="E58" s="161"/>
      <c r="F58" s="187"/>
      <c r="G58" s="190">
        <f t="shared" si="2"/>
        <v>0</v>
      </c>
    </row>
    <row r="59" spans="1:8" x14ac:dyDescent="0.25">
      <c r="A59" s="111"/>
      <c r="B59" s="192" t="s">
        <v>2946</v>
      </c>
      <c r="C59" s="160" t="s">
        <v>2952</v>
      </c>
      <c r="D59" s="209" t="s">
        <v>1152</v>
      </c>
      <c r="E59" s="161"/>
      <c r="F59" s="187"/>
      <c r="G59" s="190">
        <f t="shared" si="2"/>
        <v>0</v>
      </c>
    </row>
    <row r="60" spans="1:8" x14ac:dyDescent="0.25">
      <c r="A60" s="111"/>
      <c r="B60" s="192" t="s">
        <v>2947</v>
      </c>
      <c r="C60" s="160" t="s">
        <v>2953</v>
      </c>
      <c r="D60" s="209" t="s">
        <v>423</v>
      </c>
      <c r="E60" s="161"/>
      <c r="F60" s="187"/>
      <c r="G60" s="190">
        <f t="shared" si="2"/>
        <v>0</v>
      </c>
    </row>
    <row r="61" spans="1:8" x14ac:dyDescent="0.25">
      <c r="A61" s="111"/>
      <c r="B61" s="192" t="s">
        <v>2948</v>
      </c>
      <c r="C61" s="160" t="s">
        <v>2954</v>
      </c>
      <c r="D61" s="209" t="s">
        <v>423</v>
      </c>
      <c r="E61" s="161"/>
      <c r="F61" s="187"/>
      <c r="G61" s="190">
        <f t="shared" si="2"/>
        <v>0</v>
      </c>
    </row>
    <row r="62" spans="1:8" x14ac:dyDescent="0.25">
      <c r="A62" s="111"/>
      <c r="B62" s="192" t="s">
        <v>2949</v>
      </c>
      <c r="C62" s="160" t="s">
        <v>2955</v>
      </c>
      <c r="D62" s="209" t="s">
        <v>423</v>
      </c>
      <c r="E62" s="161"/>
      <c r="F62" s="187"/>
      <c r="G62" s="190">
        <f t="shared" si="2"/>
        <v>0</v>
      </c>
    </row>
    <row r="63" spans="1:8" x14ac:dyDescent="0.25">
      <c r="A63" s="111" t="s">
        <v>2956</v>
      </c>
      <c r="B63" s="192"/>
      <c r="C63" s="159" t="s">
        <v>2957</v>
      </c>
      <c r="D63" s="17"/>
      <c r="E63" s="17"/>
      <c r="F63" s="191"/>
      <c r="G63" s="190"/>
    </row>
    <row r="64" spans="1:8" x14ac:dyDescent="0.25">
      <c r="A64" s="111"/>
      <c r="B64" s="192" t="s">
        <v>2958</v>
      </c>
      <c r="C64" s="290" t="s">
        <v>5069</v>
      </c>
      <c r="D64" s="161" t="s">
        <v>136</v>
      </c>
      <c r="E64" s="161"/>
      <c r="F64" s="187"/>
      <c r="G64" s="190">
        <f>E64*F64</f>
        <v>0</v>
      </c>
      <c r="H64" s="307" t="s">
        <v>5398</v>
      </c>
    </row>
    <row r="65" spans="1:8" x14ac:dyDescent="0.25">
      <c r="A65" s="111"/>
      <c r="B65" s="192" t="s">
        <v>2959</v>
      </c>
      <c r="C65" s="290" t="s">
        <v>5070</v>
      </c>
      <c r="D65" s="161" t="s">
        <v>136</v>
      </c>
      <c r="E65" s="161"/>
      <c r="F65" s="187"/>
      <c r="G65" s="190">
        <f>E65*F65</f>
        <v>0</v>
      </c>
      <c r="H65" s="307" t="s">
        <v>5398</v>
      </c>
    </row>
    <row r="66" spans="1:8" x14ac:dyDescent="0.25">
      <c r="A66" s="111"/>
      <c r="B66" s="192" t="s">
        <v>2960</v>
      </c>
      <c r="C66" s="290" t="s">
        <v>5071</v>
      </c>
      <c r="D66" s="161" t="s">
        <v>136</v>
      </c>
      <c r="E66" s="161"/>
      <c r="F66" s="187"/>
      <c r="G66" s="190">
        <f>E66*F66</f>
        <v>0</v>
      </c>
    </row>
    <row r="67" spans="1:8" x14ac:dyDescent="0.25">
      <c r="A67" s="111" t="s">
        <v>2961</v>
      </c>
      <c r="B67" s="192"/>
      <c r="C67" s="159" t="s">
        <v>2962</v>
      </c>
      <c r="D67" s="17"/>
      <c r="E67" s="17"/>
      <c r="F67" s="191"/>
      <c r="G67" s="190"/>
    </row>
    <row r="68" spans="1:8" ht="26.4" x14ac:dyDescent="0.25">
      <c r="A68" s="111"/>
      <c r="B68" s="192" t="s">
        <v>2963</v>
      </c>
      <c r="C68" s="290" t="s">
        <v>5072</v>
      </c>
      <c r="D68" s="161" t="s">
        <v>429</v>
      </c>
      <c r="E68" s="161"/>
      <c r="F68" s="187"/>
      <c r="G68" s="190">
        <f>E68*F68</f>
        <v>0</v>
      </c>
      <c r="H68" s="307" t="s">
        <v>5398</v>
      </c>
    </row>
    <row r="69" spans="1:8" ht="26.4" x14ac:dyDescent="0.25">
      <c r="A69" s="111"/>
      <c r="B69" s="192" t="s">
        <v>2964</v>
      </c>
      <c r="C69" s="290" t="s">
        <v>5073</v>
      </c>
      <c r="D69" s="161" t="s">
        <v>429</v>
      </c>
      <c r="E69" s="161"/>
      <c r="F69" s="187"/>
      <c r="G69" s="190">
        <f>E69*F69</f>
        <v>0</v>
      </c>
      <c r="H69" s="307" t="s">
        <v>5398</v>
      </c>
    </row>
    <row r="70" spans="1:8" ht="26.4" x14ac:dyDescent="0.25">
      <c r="A70" s="111"/>
      <c r="B70" s="192" t="s">
        <v>2965</v>
      </c>
      <c r="C70" s="290" t="s">
        <v>5074</v>
      </c>
      <c r="D70" s="161" t="s">
        <v>429</v>
      </c>
      <c r="E70" s="161"/>
      <c r="F70" s="187"/>
      <c r="G70" s="190">
        <f>E70*F70</f>
        <v>0</v>
      </c>
      <c r="H70" s="307" t="s">
        <v>5398</v>
      </c>
    </row>
    <row r="71" spans="1:8" ht="26.4" x14ac:dyDescent="0.25">
      <c r="A71" s="111"/>
      <c r="B71" s="192" t="s">
        <v>2966</v>
      </c>
      <c r="C71" s="290" t="s">
        <v>5075</v>
      </c>
      <c r="D71" s="161" t="s">
        <v>429</v>
      </c>
      <c r="E71" s="161"/>
      <c r="F71" s="187"/>
      <c r="G71" s="190">
        <f>E71*F71</f>
        <v>0</v>
      </c>
      <c r="H71" s="307" t="s">
        <v>5398</v>
      </c>
    </row>
    <row r="72" spans="1:8" ht="26.4" x14ac:dyDescent="0.25">
      <c r="A72" s="111"/>
      <c r="B72" s="192" t="s">
        <v>2967</v>
      </c>
      <c r="C72" s="160" t="s">
        <v>2973</v>
      </c>
      <c r="D72" s="161" t="s">
        <v>425</v>
      </c>
      <c r="E72" s="17" t="s">
        <v>4222</v>
      </c>
      <c r="F72" s="17" t="s">
        <v>818</v>
      </c>
      <c r="G72" s="188"/>
    </row>
    <row r="73" spans="1:8" ht="26.4" x14ac:dyDescent="0.25">
      <c r="A73" s="111"/>
      <c r="B73" s="192" t="s">
        <v>2968</v>
      </c>
      <c r="C73" s="160" t="s">
        <v>2974</v>
      </c>
      <c r="D73" s="161" t="s">
        <v>361</v>
      </c>
      <c r="E73" s="191">
        <f>G72</f>
        <v>0</v>
      </c>
      <c r="F73" s="195"/>
      <c r="G73" s="190">
        <f t="shared" ref="G73:G79" si="3">E73*F73</f>
        <v>0</v>
      </c>
    </row>
    <row r="74" spans="1:8" ht="26.4" x14ac:dyDescent="0.25">
      <c r="A74" s="111"/>
      <c r="B74" s="192" t="s">
        <v>2969</v>
      </c>
      <c r="C74" s="160" t="s">
        <v>2975</v>
      </c>
      <c r="D74" s="161" t="s">
        <v>429</v>
      </c>
      <c r="E74" s="161"/>
      <c r="F74" s="187"/>
      <c r="G74" s="190">
        <f t="shared" si="3"/>
        <v>0</v>
      </c>
    </row>
    <row r="75" spans="1:8" ht="26.4" x14ac:dyDescent="0.25">
      <c r="A75" s="111"/>
      <c r="B75" s="192" t="s">
        <v>2970</v>
      </c>
      <c r="C75" s="160" t="s">
        <v>2976</v>
      </c>
      <c r="D75" s="161" t="s">
        <v>429</v>
      </c>
      <c r="E75" s="161"/>
      <c r="F75" s="187"/>
      <c r="G75" s="190">
        <f t="shared" si="3"/>
        <v>0</v>
      </c>
    </row>
    <row r="76" spans="1:8" x14ac:dyDescent="0.25">
      <c r="A76" s="111"/>
      <c r="B76" s="192" t="s">
        <v>2971</v>
      </c>
      <c r="C76" s="160" t="s">
        <v>2977</v>
      </c>
      <c r="D76" s="161" t="s">
        <v>429</v>
      </c>
      <c r="E76" s="161"/>
      <c r="F76" s="187"/>
      <c r="G76" s="190">
        <f t="shared" si="3"/>
        <v>0</v>
      </c>
    </row>
    <row r="77" spans="1:8" ht="26.4" x14ac:dyDescent="0.25">
      <c r="A77" s="111"/>
      <c r="B77" s="192" t="s">
        <v>2972</v>
      </c>
      <c r="C77" s="160" t="s">
        <v>2978</v>
      </c>
      <c r="D77" s="161" t="s">
        <v>429</v>
      </c>
      <c r="E77" s="161"/>
      <c r="F77" s="187"/>
      <c r="G77" s="190">
        <f t="shared" si="3"/>
        <v>0</v>
      </c>
    </row>
    <row r="78" spans="1:8" ht="39.6" x14ac:dyDescent="0.25">
      <c r="A78" s="111" t="s">
        <v>2979</v>
      </c>
      <c r="B78" s="192"/>
      <c r="C78" s="100" t="s">
        <v>2980</v>
      </c>
      <c r="D78" s="161" t="s">
        <v>422</v>
      </c>
      <c r="E78" s="161"/>
      <c r="F78" s="187"/>
      <c r="G78" s="190">
        <f t="shared" si="3"/>
        <v>0</v>
      </c>
    </row>
    <row r="79" spans="1:8" ht="39.6" x14ac:dyDescent="0.25">
      <c r="A79" s="111" t="s">
        <v>2981</v>
      </c>
      <c r="B79" s="192"/>
      <c r="C79" s="100" t="s">
        <v>2982</v>
      </c>
      <c r="D79" s="161" t="s">
        <v>429</v>
      </c>
      <c r="E79" s="161"/>
      <c r="F79" s="187"/>
      <c r="G79" s="190">
        <f t="shared" si="3"/>
        <v>0</v>
      </c>
    </row>
    <row r="80" spans="1:8" ht="26.4" x14ac:dyDescent="0.25">
      <c r="A80" s="111" t="s">
        <v>2983</v>
      </c>
      <c r="B80" s="192"/>
      <c r="C80" s="159" t="s">
        <v>2984</v>
      </c>
      <c r="D80" s="17"/>
      <c r="E80" s="17"/>
      <c r="F80" s="17"/>
      <c r="G80" s="189"/>
    </row>
    <row r="81" spans="1:8" ht="15.6" x14ac:dyDescent="0.25">
      <c r="A81" s="111"/>
      <c r="B81" s="192" t="s">
        <v>2985</v>
      </c>
      <c r="C81" s="160" t="s">
        <v>2988</v>
      </c>
      <c r="D81" s="161" t="s">
        <v>2269</v>
      </c>
      <c r="E81" s="161"/>
      <c r="F81" s="187"/>
      <c r="G81" s="190">
        <f>E81*F81</f>
        <v>0</v>
      </c>
    </row>
    <row r="82" spans="1:8" ht="15.6" x14ac:dyDescent="0.25">
      <c r="A82" s="111"/>
      <c r="B82" s="192" t="s">
        <v>2986</v>
      </c>
      <c r="C82" s="160" t="s">
        <v>2989</v>
      </c>
      <c r="D82" s="161" t="s">
        <v>2269</v>
      </c>
      <c r="E82" s="161"/>
      <c r="F82" s="187"/>
      <c r="G82" s="190">
        <f>E82*F82</f>
        <v>0</v>
      </c>
    </row>
    <row r="83" spans="1:8" ht="15.6" x14ac:dyDescent="0.25">
      <c r="A83" s="111"/>
      <c r="B83" s="192" t="s">
        <v>2987</v>
      </c>
      <c r="C83" s="160" t="s">
        <v>2990</v>
      </c>
      <c r="D83" s="161" t="s">
        <v>2269</v>
      </c>
      <c r="E83" s="161"/>
      <c r="F83" s="187"/>
      <c r="G83" s="190">
        <f>E83*F83</f>
        <v>0</v>
      </c>
    </row>
    <row r="84" spans="1:8" x14ac:dyDescent="0.25">
      <c r="A84" s="147" t="s">
        <v>2991</v>
      </c>
      <c r="B84" s="192"/>
      <c r="C84" s="159" t="s">
        <v>2992</v>
      </c>
      <c r="D84" s="161" t="s">
        <v>429</v>
      </c>
      <c r="E84" s="161"/>
      <c r="F84" s="187"/>
      <c r="G84" s="190">
        <f>E84*F84</f>
        <v>0</v>
      </c>
    </row>
    <row r="85" spans="1:8" x14ac:dyDescent="0.25">
      <c r="A85" s="192"/>
      <c r="B85" s="192"/>
      <c r="C85" s="219"/>
      <c r="D85" s="17"/>
      <c r="E85" s="17"/>
      <c r="F85" s="191"/>
      <c r="G85" s="190"/>
    </row>
    <row r="86" spans="1:8" x14ac:dyDescent="0.25">
      <c r="A86" s="192"/>
      <c r="B86" s="192"/>
      <c r="C86" s="157"/>
      <c r="D86" s="17"/>
      <c r="E86" s="17"/>
      <c r="F86" s="191"/>
      <c r="G86" s="190"/>
      <c r="H86" s="323" t="s">
        <v>5421</v>
      </c>
    </row>
    <row r="87" spans="1:8" x14ac:dyDescent="0.25">
      <c r="A87" s="64"/>
      <c r="B87" s="64"/>
      <c r="C87" s="60"/>
      <c r="D87" s="17"/>
      <c r="E87" s="17"/>
      <c r="F87" s="191"/>
      <c r="G87" s="190"/>
    </row>
    <row r="88" spans="1:8" x14ac:dyDescent="0.25">
      <c r="A88" s="168" t="s">
        <v>34</v>
      </c>
      <c r="B88" s="168"/>
      <c r="C88" s="168"/>
      <c r="D88" s="179"/>
      <c r="E88" s="185"/>
      <c r="F88" s="198"/>
      <c r="G88" s="174">
        <f>SUM(G5:G87)</f>
        <v>0</v>
      </c>
    </row>
    <row r="1048364" spans="4:4" x14ac:dyDescent="0.25">
      <c r="D104836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0425A-B086-48F6-92B4-8314C7EB1402}">
  <dimension ref="A1:I104833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2993</v>
      </c>
      <c r="B1" s="40"/>
      <c r="C1" s="40"/>
      <c r="D1" s="40"/>
      <c r="E1" s="774" t="s">
        <v>2994</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2995</v>
      </c>
      <c r="B5" s="192"/>
      <c r="C5" s="193"/>
      <c r="D5" s="159" t="s">
        <v>2996</v>
      </c>
      <c r="E5" s="17"/>
      <c r="F5" s="17"/>
      <c r="G5" s="191"/>
      <c r="H5" s="190"/>
    </row>
    <row r="6" spans="1:9" ht="15.6" x14ac:dyDescent="0.25">
      <c r="A6" s="192"/>
      <c r="B6" s="192" t="s">
        <v>2998</v>
      </c>
      <c r="C6" s="193"/>
      <c r="D6" s="59" t="s">
        <v>2999</v>
      </c>
      <c r="E6" s="161" t="s">
        <v>2269</v>
      </c>
      <c r="F6" s="161"/>
      <c r="G6" s="187"/>
      <c r="H6" s="190">
        <f>F6*G6</f>
        <v>0</v>
      </c>
    </row>
    <row r="7" spans="1:9" ht="15.6" x14ac:dyDescent="0.25">
      <c r="A7" s="192"/>
      <c r="B7" s="192" t="s">
        <v>2997</v>
      </c>
      <c r="C7" s="193"/>
      <c r="D7" s="59" t="s">
        <v>3000</v>
      </c>
      <c r="E7" s="161" t="s">
        <v>2269</v>
      </c>
      <c r="F7" s="161"/>
      <c r="G7" s="187"/>
      <c r="H7" s="190">
        <f>F7*G7</f>
        <v>0</v>
      </c>
    </row>
    <row r="8" spans="1:9" ht="26.4" x14ac:dyDescent="0.25">
      <c r="A8" s="192" t="s">
        <v>3001</v>
      </c>
      <c r="B8" s="192"/>
      <c r="C8" s="193"/>
      <c r="D8" s="159" t="s">
        <v>5076</v>
      </c>
      <c r="E8" s="17"/>
      <c r="F8" s="17"/>
      <c r="G8" s="191"/>
      <c r="H8" s="190"/>
    </row>
    <row r="9" spans="1:9" x14ac:dyDescent="0.25">
      <c r="A9" s="192"/>
      <c r="B9" s="192" t="s">
        <v>3002</v>
      </c>
      <c r="C9" s="193"/>
      <c r="D9" s="59" t="s">
        <v>3004</v>
      </c>
      <c r="E9" s="161" t="s">
        <v>3005</v>
      </c>
      <c r="F9" s="161"/>
      <c r="G9" s="187"/>
      <c r="H9" s="190">
        <f>F9*G9</f>
        <v>0</v>
      </c>
    </row>
    <row r="10" spans="1:9" x14ac:dyDescent="0.25">
      <c r="A10" s="192"/>
      <c r="B10" s="192" t="s">
        <v>3003</v>
      </c>
      <c r="C10" s="193"/>
      <c r="D10" s="59" t="s">
        <v>182</v>
      </c>
      <c r="E10" s="161" t="s">
        <v>3005</v>
      </c>
      <c r="F10" s="161"/>
      <c r="G10" s="187"/>
      <c r="H10" s="190">
        <f>F10*G10</f>
        <v>0</v>
      </c>
    </row>
    <row r="11" spans="1:9" x14ac:dyDescent="0.25">
      <c r="A11" s="192" t="s">
        <v>3007</v>
      </c>
      <c r="B11" s="192"/>
      <c r="C11" s="193"/>
      <c r="D11" s="159" t="s">
        <v>3006</v>
      </c>
      <c r="E11" s="161"/>
      <c r="F11" s="161"/>
      <c r="G11" s="187"/>
      <c r="H11" s="190"/>
    </row>
    <row r="12" spans="1:9" x14ac:dyDescent="0.25">
      <c r="A12" s="192"/>
      <c r="B12" s="192" t="s">
        <v>3008</v>
      </c>
      <c r="C12" s="193"/>
      <c r="D12" s="59" t="s">
        <v>3013</v>
      </c>
      <c r="E12" s="161" t="s">
        <v>421</v>
      </c>
      <c r="F12" s="161"/>
      <c r="G12" s="187"/>
      <c r="H12" s="190">
        <f>F12*G12</f>
        <v>0</v>
      </c>
    </row>
    <row r="13" spans="1:9" x14ac:dyDescent="0.25">
      <c r="A13" s="192"/>
      <c r="B13" s="192" t="s">
        <v>3009</v>
      </c>
      <c r="C13" s="193"/>
      <c r="D13" s="59" t="s">
        <v>3014</v>
      </c>
      <c r="E13" s="161" t="s">
        <v>421</v>
      </c>
      <c r="F13" s="161"/>
      <c r="G13" s="187"/>
      <c r="H13" s="190">
        <f>F13*G13</f>
        <v>0</v>
      </c>
    </row>
    <row r="14" spans="1:9" ht="26.4" x14ac:dyDescent="0.25">
      <c r="A14" s="192"/>
      <c r="B14" s="192" t="s">
        <v>3010</v>
      </c>
      <c r="C14" s="193"/>
      <c r="D14" s="101" t="s">
        <v>3015</v>
      </c>
      <c r="E14" s="17"/>
      <c r="F14" s="17"/>
      <c r="G14" s="191"/>
      <c r="H14" s="190"/>
    </row>
    <row r="15" spans="1:9" ht="26.4" x14ac:dyDescent="0.25">
      <c r="A15" s="192"/>
      <c r="B15" s="192"/>
      <c r="C15" s="193" t="s">
        <v>37</v>
      </c>
      <c r="D15" s="101" t="s">
        <v>3016</v>
      </c>
      <c r="E15" s="161" t="s">
        <v>124</v>
      </c>
      <c r="F15" s="161"/>
      <c r="G15" s="187"/>
      <c r="H15" s="190">
        <f>F15*G15</f>
        <v>0</v>
      </c>
    </row>
    <row r="16" spans="1:9" ht="26.4" x14ac:dyDescent="0.25">
      <c r="A16" s="192"/>
      <c r="B16" s="192"/>
      <c r="C16" s="193" t="s">
        <v>39</v>
      </c>
      <c r="D16" s="101" t="s">
        <v>3017</v>
      </c>
      <c r="E16" s="161" t="s">
        <v>124</v>
      </c>
      <c r="F16" s="161"/>
      <c r="G16" s="187"/>
      <c r="H16" s="190">
        <f>F16*G16</f>
        <v>0</v>
      </c>
    </row>
    <row r="17" spans="1:9" ht="39.6" x14ac:dyDescent="0.25">
      <c r="A17" s="192"/>
      <c r="B17" s="192" t="s">
        <v>3011</v>
      </c>
      <c r="C17" s="193"/>
      <c r="D17" s="160" t="s">
        <v>3018</v>
      </c>
      <c r="E17" s="161" t="s">
        <v>124</v>
      </c>
      <c r="F17" s="161"/>
      <c r="G17" s="187"/>
      <c r="H17" s="190">
        <f>F17*G17</f>
        <v>0</v>
      </c>
    </row>
    <row r="18" spans="1:9" ht="26.4" x14ac:dyDescent="0.25">
      <c r="A18" s="192"/>
      <c r="B18" s="192" t="s">
        <v>3012</v>
      </c>
      <c r="C18" s="193"/>
      <c r="D18" s="160" t="s">
        <v>3019</v>
      </c>
      <c r="E18" s="17"/>
      <c r="F18" s="17"/>
      <c r="G18" s="191"/>
      <c r="H18" s="190"/>
    </row>
    <row r="19" spans="1:9" x14ac:dyDescent="0.25">
      <c r="A19" s="192"/>
      <c r="B19" s="192"/>
      <c r="C19" s="193" t="s">
        <v>37</v>
      </c>
      <c r="D19" s="59" t="s">
        <v>3020</v>
      </c>
      <c r="E19" s="161" t="s">
        <v>133</v>
      </c>
      <c r="F19" s="161"/>
      <c r="G19" s="187"/>
      <c r="H19" s="190">
        <f t="shared" ref="H19:H24" si="0">F19*G19</f>
        <v>0</v>
      </c>
    </row>
    <row r="20" spans="1:9" x14ac:dyDescent="0.25">
      <c r="A20" s="192"/>
      <c r="B20" s="192"/>
      <c r="C20" s="193" t="s">
        <v>39</v>
      </c>
      <c r="D20" s="101" t="s">
        <v>3021</v>
      </c>
      <c r="E20" s="161" t="s">
        <v>133</v>
      </c>
      <c r="F20" s="161"/>
      <c r="G20" s="187"/>
      <c r="H20" s="190">
        <f t="shared" si="0"/>
        <v>0</v>
      </c>
    </row>
    <row r="21" spans="1:9" x14ac:dyDescent="0.25">
      <c r="A21" s="111"/>
      <c r="B21" s="192"/>
      <c r="C21" s="193" t="s">
        <v>59</v>
      </c>
      <c r="D21" s="101" t="s">
        <v>3022</v>
      </c>
      <c r="E21" s="161" t="s">
        <v>133</v>
      </c>
      <c r="F21" s="161"/>
      <c r="G21" s="187"/>
      <c r="H21" s="190">
        <f t="shared" si="0"/>
        <v>0</v>
      </c>
    </row>
    <row r="22" spans="1:9" x14ac:dyDescent="0.25">
      <c r="A22" s="111"/>
      <c r="B22" s="192"/>
      <c r="C22" s="193" t="s">
        <v>42</v>
      </c>
      <c r="D22" s="101" t="s">
        <v>3023</v>
      </c>
      <c r="E22" s="161" t="s">
        <v>133</v>
      </c>
      <c r="F22" s="161"/>
      <c r="G22" s="187"/>
      <c r="H22" s="190">
        <f t="shared" si="0"/>
        <v>0</v>
      </c>
    </row>
    <row r="23" spans="1:9" x14ac:dyDescent="0.25">
      <c r="A23" s="111"/>
      <c r="B23" s="192"/>
      <c r="C23" s="193" t="s">
        <v>43</v>
      </c>
      <c r="D23" s="101" t="s">
        <v>3024</v>
      </c>
      <c r="E23" s="161" t="s">
        <v>133</v>
      </c>
      <c r="F23" s="161"/>
      <c r="G23" s="187"/>
      <c r="H23" s="190">
        <f t="shared" si="0"/>
        <v>0</v>
      </c>
    </row>
    <row r="24" spans="1:9" ht="26.4" x14ac:dyDescent="0.25">
      <c r="A24" s="111"/>
      <c r="B24" s="192"/>
      <c r="C24" s="193" t="s">
        <v>45</v>
      </c>
      <c r="D24" s="101" t="s">
        <v>3025</v>
      </c>
      <c r="E24" s="161" t="s">
        <v>133</v>
      </c>
      <c r="F24" s="161"/>
      <c r="G24" s="187"/>
      <c r="H24" s="190">
        <f t="shared" si="0"/>
        <v>0</v>
      </c>
      <c r="I24" s="307" t="s">
        <v>5398</v>
      </c>
    </row>
    <row r="25" spans="1:9" x14ac:dyDescent="0.25">
      <c r="A25" s="111" t="s">
        <v>3026</v>
      </c>
      <c r="B25" s="192"/>
      <c r="C25" s="193"/>
      <c r="D25" s="128" t="s">
        <v>3027</v>
      </c>
      <c r="E25" s="17"/>
      <c r="F25" s="17"/>
      <c r="G25" s="191"/>
      <c r="H25" s="190"/>
    </row>
    <row r="26" spans="1:9" ht="26.4" x14ac:dyDescent="0.25">
      <c r="A26" s="111"/>
      <c r="B26" s="192" t="s">
        <v>3028</v>
      </c>
      <c r="C26" s="193"/>
      <c r="D26" s="278" t="s">
        <v>5077</v>
      </c>
      <c r="E26" s="161" t="s">
        <v>421</v>
      </c>
      <c r="F26" s="161"/>
      <c r="G26" s="187"/>
      <c r="H26" s="190">
        <f>F26*G26</f>
        <v>0</v>
      </c>
      <c r="I26" s="307" t="s">
        <v>5398</v>
      </c>
    </row>
    <row r="27" spans="1:9" x14ac:dyDescent="0.25">
      <c r="A27" s="111"/>
      <c r="B27" s="192" t="s">
        <v>3029</v>
      </c>
      <c r="C27" s="193"/>
      <c r="D27" s="290" t="s">
        <v>3034</v>
      </c>
      <c r="E27" s="17"/>
      <c r="F27" s="17"/>
      <c r="G27" s="191"/>
      <c r="H27" s="190"/>
    </row>
    <row r="28" spans="1:9" ht="15.6" x14ac:dyDescent="0.25">
      <c r="A28" s="111"/>
      <c r="B28" s="192"/>
      <c r="C28" s="193" t="s">
        <v>37</v>
      </c>
      <c r="D28" s="278" t="s">
        <v>5078</v>
      </c>
      <c r="E28" s="161" t="s">
        <v>2269</v>
      </c>
      <c r="F28" s="161"/>
      <c r="G28" s="187"/>
      <c r="H28" s="190">
        <f>F28*G28</f>
        <v>0</v>
      </c>
      <c r="I28" s="307" t="s">
        <v>5398</v>
      </c>
    </row>
    <row r="29" spans="1:9" ht="15.6" x14ac:dyDescent="0.25">
      <c r="A29" s="111"/>
      <c r="B29" s="192"/>
      <c r="C29" s="193" t="s">
        <v>39</v>
      </c>
      <c r="D29" s="278" t="s">
        <v>3035</v>
      </c>
      <c r="E29" s="161" t="s">
        <v>2269</v>
      </c>
      <c r="F29" s="161"/>
      <c r="G29" s="187"/>
      <c r="H29" s="190">
        <f>F29*G29</f>
        <v>0</v>
      </c>
    </row>
    <row r="30" spans="1:9" x14ac:dyDescent="0.25">
      <c r="A30" s="111"/>
      <c r="B30" s="192" t="s">
        <v>3030</v>
      </c>
      <c r="C30" s="193"/>
      <c r="D30" s="290" t="s">
        <v>3036</v>
      </c>
      <c r="E30" s="17"/>
      <c r="F30" s="17"/>
      <c r="G30" s="191"/>
      <c r="H30" s="190"/>
    </row>
    <row r="31" spans="1:9" ht="26.4" x14ac:dyDescent="0.25">
      <c r="A31" s="111"/>
      <c r="B31" s="192"/>
      <c r="C31" s="193" t="s">
        <v>37</v>
      </c>
      <c r="D31" s="290" t="s">
        <v>3037</v>
      </c>
      <c r="E31" s="161" t="s">
        <v>423</v>
      </c>
      <c r="F31" s="161"/>
      <c r="G31" s="187"/>
      <c r="H31" s="190">
        <f t="shared" ref="H31:H40" si="1">F31*G31</f>
        <v>0</v>
      </c>
    </row>
    <row r="32" spans="1:9" x14ac:dyDescent="0.25">
      <c r="A32" s="111"/>
      <c r="B32" s="192"/>
      <c r="C32" s="193" t="s">
        <v>39</v>
      </c>
      <c r="D32" s="290" t="s">
        <v>3038</v>
      </c>
      <c r="E32" s="161" t="s">
        <v>423</v>
      </c>
      <c r="F32" s="161"/>
      <c r="G32" s="187"/>
      <c r="H32" s="190">
        <f t="shared" si="1"/>
        <v>0</v>
      </c>
    </row>
    <row r="33" spans="1:9" x14ac:dyDescent="0.25">
      <c r="A33" s="111"/>
      <c r="B33" s="192"/>
      <c r="C33" s="193" t="s">
        <v>59</v>
      </c>
      <c r="D33" s="290" t="s">
        <v>3039</v>
      </c>
      <c r="E33" s="161" t="s">
        <v>421</v>
      </c>
      <c r="F33" s="161"/>
      <c r="G33" s="187"/>
      <c r="H33" s="190">
        <f t="shared" si="1"/>
        <v>0</v>
      </c>
    </row>
    <row r="34" spans="1:9" ht="26.4" x14ac:dyDescent="0.25">
      <c r="A34" s="111"/>
      <c r="B34" s="192" t="s">
        <v>3031</v>
      </c>
      <c r="C34" s="193"/>
      <c r="D34" s="290" t="s">
        <v>3040</v>
      </c>
      <c r="E34" s="161" t="s">
        <v>421</v>
      </c>
      <c r="F34" s="161"/>
      <c r="G34" s="187"/>
      <c r="H34" s="190">
        <f t="shared" si="1"/>
        <v>0</v>
      </c>
    </row>
    <row r="35" spans="1:9" ht="15.6" x14ac:dyDescent="0.25">
      <c r="A35" s="111"/>
      <c r="B35" s="192" t="s">
        <v>3032</v>
      </c>
      <c r="C35" s="193"/>
      <c r="D35" s="290" t="s">
        <v>3041</v>
      </c>
      <c r="E35" s="161" t="s">
        <v>2269</v>
      </c>
      <c r="F35" s="161"/>
      <c r="G35" s="187"/>
      <c r="H35" s="190">
        <f t="shared" si="1"/>
        <v>0</v>
      </c>
    </row>
    <row r="36" spans="1:9" x14ac:dyDescent="0.25">
      <c r="A36" s="111"/>
      <c r="B36" s="192" t="s">
        <v>3033</v>
      </c>
      <c r="C36" s="193"/>
      <c r="D36" s="290" t="s">
        <v>5079</v>
      </c>
      <c r="E36" s="272"/>
      <c r="F36" s="161"/>
      <c r="G36" s="187"/>
      <c r="H36" s="190">
        <f t="shared" si="1"/>
        <v>0</v>
      </c>
      <c r="I36" s="307" t="s">
        <v>5398</v>
      </c>
    </row>
    <row r="37" spans="1:9" ht="26.4" x14ac:dyDescent="0.25">
      <c r="A37" s="111" t="s">
        <v>3042</v>
      </c>
      <c r="B37" s="192"/>
      <c r="C37" s="193"/>
      <c r="D37" s="159" t="s">
        <v>3043</v>
      </c>
      <c r="E37" s="161" t="s">
        <v>1678</v>
      </c>
      <c r="F37" s="161"/>
      <c r="G37" s="187"/>
      <c r="H37" s="190">
        <f t="shared" si="1"/>
        <v>0</v>
      </c>
    </row>
    <row r="38" spans="1:9" ht="26.4" x14ac:dyDescent="0.25">
      <c r="A38" s="111" t="s">
        <v>3044</v>
      </c>
      <c r="B38" s="192"/>
      <c r="C38" s="193"/>
      <c r="D38" s="159" t="s">
        <v>3045</v>
      </c>
      <c r="E38" s="161" t="s">
        <v>1678</v>
      </c>
      <c r="F38" s="161"/>
      <c r="G38" s="187"/>
      <c r="H38" s="190">
        <f t="shared" si="1"/>
        <v>0</v>
      </c>
    </row>
    <row r="39" spans="1:9" x14ac:dyDescent="0.25">
      <c r="A39" s="111" t="s">
        <v>3046</v>
      </c>
      <c r="B39" s="192"/>
      <c r="C39" s="193"/>
      <c r="D39" s="159" t="s">
        <v>3047</v>
      </c>
      <c r="E39" s="161" t="s">
        <v>421</v>
      </c>
      <c r="F39" s="161"/>
      <c r="G39" s="187"/>
      <c r="H39" s="190">
        <f t="shared" si="1"/>
        <v>0</v>
      </c>
    </row>
    <row r="40" spans="1:9" ht="26.4" x14ac:dyDescent="0.25">
      <c r="A40" s="111" t="s">
        <v>3048</v>
      </c>
      <c r="B40" s="192"/>
      <c r="C40" s="193"/>
      <c r="D40" s="291" t="s">
        <v>5080</v>
      </c>
      <c r="E40" s="161" t="s">
        <v>423</v>
      </c>
      <c r="F40" s="161"/>
      <c r="G40" s="187"/>
      <c r="H40" s="190">
        <f t="shared" si="1"/>
        <v>0</v>
      </c>
      <c r="I40" s="307" t="s">
        <v>5398</v>
      </c>
    </row>
    <row r="41" spans="1:9" x14ac:dyDescent="0.25">
      <c r="A41" s="111" t="s">
        <v>3049</v>
      </c>
      <c r="B41" s="192"/>
      <c r="C41" s="193"/>
      <c r="D41" s="159" t="s">
        <v>3050</v>
      </c>
      <c r="E41" s="17"/>
      <c r="F41" s="17"/>
      <c r="G41" s="191"/>
      <c r="H41" s="190"/>
    </row>
    <row r="42" spans="1:9" x14ac:dyDescent="0.25">
      <c r="A42" s="111"/>
      <c r="B42" s="192" t="s">
        <v>3051</v>
      </c>
      <c r="C42" s="193"/>
      <c r="D42" s="278" t="s">
        <v>3053</v>
      </c>
      <c r="E42" s="17"/>
      <c r="F42" s="17"/>
      <c r="G42" s="191"/>
      <c r="H42" s="190"/>
    </row>
    <row r="43" spans="1:9" x14ac:dyDescent="0.25">
      <c r="A43" s="111"/>
      <c r="B43" s="192"/>
      <c r="C43" s="193" t="s">
        <v>37</v>
      </c>
      <c r="D43" s="278" t="s">
        <v>5081</v>
      </c>
      <c r="E43" s="161" t="s">
        <v>429</v>
      </c>
      <c r="F43" s="161"/>
      <c r="G43" s="187"/>
      <c r="H43" s="190">
        <f>F43*G43</f>
        <v>0</v>
      </c>
      <c r="I43" s="307" t="s">
        <v>5398</v>
      </c>
    </row>
    <row r="44" spans="1:9" x14ac:dyDescent="0.25">
      <c r="A44" s="111"/>
      <c r="B44" s="192"/>
      <c r="C44" s="193" t="s">
        <v>39</v>
      </c>
      <c r="D44" s="278" t="s">
        <v>5082</v>
      </c>
      <c r="E44" s="161" t="s">
        <v>429</v>
      </c>
      <c r="F44" s="161"/>
      <c r="G44" s="187"/>
      <c r="H44" s="190">
        <f>F44*G44</f>
        <v>0</v>
      </c>
      <c r="I44" s="307" t="s">
        <v>5398</v>
      </c>
    </row>
    <row r="45" spans="1:9" x14ac:dyDescent="0.25">
      <c r="A45" s="111"/>
      <c r="B45" s="192" t="s">
        <v>3052</v>
      </c>
      <c r="C45" s="193"/>
      <c r="D45" s="101" t="s">
        <v>3054</v>
      </c>
      <c r="E45" s="17"/>
      <c r="F45" s="17"/>
      <c r="G45" s="191"/>
      <c r="H45" s="190"/>
    </row>
    <row r="46" spans="1:9" x14ac:dyDescent="0.25">
      <c r="A46" s="111"/>
      <c r="B46" s="192"/>
      <c r="C46" s="193" t="s">
        <v>37</v>
      </c>
      <c r="D46" s="59" t="s">
        <v>3055</v>
      </c>
      <c r="E46" s="161" t="s">
        <v>429</v>
      </c>
      <c r="F46" s="161"/>
      <c r="G46" s="187"/>
      <c r="H46" s="190">
        <f>F46*G46</f>
        <v>0</v>
      </c>
    </row>
    <row r="47" spans="1:9" x14ac:dyDescent="0.25">
      <c r="A47" s="111"/>
      <c r="B47" s="192"/>
      <c r="C47" s="193" t="s">
        <v>39</v>
      </c>
      <c r="D47" s="59" t="s">
        <v>3056</v>
      </c>
      <c r="E47" s="161" t="s">
        <v>429</v>
      </c>
      <c r="F47" s="161"/>
      <c r="G47" s="187"/>
      <c r="H47" s="190">
        <f>F47*G47</f>
        <v>0</v>
      </c>
    </row>
    <row r="48" spans="1:9" x14ac:dyDescent="0.25">
      <c r="A48" s="111" t="s">
        <v>3057</v>
      </c>
      <c r="B48" s="192"/>
      <c r="C48" s="193"/>
      <c r="D48" s="159" t="s">
        <v>3058</v>
      </c>
      <c r="E48" s="161" t="s">
        <v>425</v>
      </c>
      <c r="F48" s="17" t="s">
        <v>4222</v>
      </c>
      <c r="G48" s="191" t="s">
        <v>818</v>
      </c>
      <c r="H48" s="188"/>
    </row>
    <row r="49" spans="1:9" ht="26.4" x14ac:dyDescent="0.25">
      <c r="A49" s="111" t="s">
        <v>3059</v>
      </c>
      <c r="B49" s="192"/>
      <c r="C49" s="193"/>
      <c r="D49" s="100" t="s">
        <v>3060</v>
      </c>
      <c r="E49" s="161" t="s">
        <v>421</v>
      </c>
      <c r="F49" s="161"/>
      <c r="G49" s="187"/>
      <c r="H49" s="190">
        <f>F49*G49</f>
        <v>0</v>
      </c>
    </row>
    <row r="50" spans="1:9" ht="15.6" x14ac:dyDescent="0.25">
      <c r="A50" s="111" t="s">
        <v>3061</v>
      </c>
      <c r="B50" s="192"/>
      <c r="C50" s="193"/>
      <c r="D50" s="100" t="s">
        <v>3062</v>
      </c>
      <c r="E50" s="161" t="s">
        <v>2269</v>
      </c>
      <c r="F50" s="161"/>
      <c r="G50" s="187"/>
      <c r="H50" s="190">
        <f>F50*G50</f>
        <v>0</v>
      </c>
    </row>
    <row r="51" spans="1:9" x14ac:dyDescent="0.25">
      <c r="A51" s="147"/>
      <c r="B51" s="192"/>
      <c r="C51" s="193"/>
      <c r="D51" s="220"/>
      <c r="E51" s="17"/>
      <c r="F51" s="17"/>
      <c r="G51" s="191"/>
      <c r="H51" s="190"/>
    </row>
    <row r="52" spans="1:9" x14ac:dyDescent="0.25">
      <c r="A52" s="192"/>
      <c r="B52" s="192"/>
      <c r="C52" s="193"/>
      <c r="D52" s="157"/>
      <c r="E52" s="17"/>
      <c r="F52" s="17"/>
      <c r="G52" s="191"/>
      <c r="H52" s="190"/>
      <c r="I52" s="323" t="s">
        <v>5421</v>
      </c>
    </row>
    <row r="53" spans="1:9" x14ac:dyDescent="0.25">
      <c r="A53" s="64"/>
      <c r="B53" s="64"/>
      <c r="C53" s="161"/>
      <c r="D53" s="60"/>
      <c r="E53" s="17"/>
      <c r="F53" s="17"/>
      <c r="G53" s="191"/>
      <c r="H53" s="190"/>
    </row>
    <row r="54" spans="1:9" x14ac:dyDescent="0.25">
      <c r="A54" s="168" t="s">
        <v>34</v>
      </c>
      <c r="B54" s="168"/>
      <c r="C54" s="168"/>
      <c r="D54" s="168"/>
      <c r="E54" s="179"/>
      <c r="F54" s="185"/>
      <c r="G54" s="198"/>
      <c r="H54" s="174">
        <f>SUM(H5:H53)</f>
        <v>0</v>
      </c>
    </row>
    <row r="1048330" spans="5:5" x14ac:dyDescent="0.25">
      <c r="E104833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6288-5AF1-47BB-A282-F9C2E5C35A1F}">
  <dimension ref="A1:I1048353"/>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3077</v>
      </c>
      <c r="B1" s="40"/>
      <c r="C1" s="40"/>
      <c r="D1" s="40"/>
      <c r="E1" s="774" t="s">
        <v>3078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89"/>
    </row>
    <row r="4" spans="1:9" x14ac:dyDescent="0.25">
      <c r="A4" s="192"/>
      <c r="B4" s="192"/>
      <c r="C4" s="193"/>
      <c r="D4" s="64"/>
      <c r="E4" s="17"/>
      <c r="F4" s="17"/>
      <c r="G4" s="15"/>
      <c r="H4" s="190"/>
    </row>
    <row r="5" spans="1:9" x14ac:dyDescent="0.25">
      <c r="A5" s="192" t="s">
        <v>3079</v>
      </c>
      <c r="B5" s="192"/>
      <c r="C5" s="193"/>
      <c r="D5" s="150" t="s">
        <v>3080</v>
      </c>
      <c r="E5" s="161" t="s">
        <v>425</v>
      </c>
      <c r="F5" s="17" t="s">
        <v>4222</v>
      </c>
      <c r="G5" s="17" t="s">
        <v>818</v>
      </c>
      <c r="H5" s="190"/>
    </row>
    <row r="6" spans="1:9" x14ac:dyDescent="0.25">
      <c r="A6" s="192" t="s">
        <v>3081</v>
      </c>
      <c r="B6" s="192"/>
      <c r="C6" s="193"/>
      <c r="D6" s="150" t="s">
        <v>3082</v>
      </c>
      <c r="E6" s="212"/>
      <c r="F6" s="17"/>
      <c r="G6" s="17"/>
      <c r="H6" s="190"/>
    </row>
    <row r="7" spans="1:9" x14ac:dyDescent="0.25">
      <c r="A7" s="192"/>
      <c r="B7" s="192" t="s">
        <v>3085</v>
      </c>
      <c r="C7" s="193"/>
      <c r="D7" s="64" t="s">
        <v>3083</v>
      </c>
      <c r="E7" s="161" t="s">
        <v>33</v>
      </c>
      <c r="F7" s="17" t="s">
        <v>4220</v>
      </c>
      <c r="G7" s="17" t="s">
        <v>4221</v>
      </c>
      <c r="H7" s="190"/>
    </row>
    <row r="8" spans="1:9" x14ac:dyDescent="0.25">
      <c r="A8" s="192"/>
      <c r="B8" s="192" t="s">
        <v>3086</v>
      </c>
      <c r="C8" s="193"/>
      <c r="D8" s="64" t="s">
        <v>3084</v>
      </c>
      <c r="E8" s="161" t="s">
        <v>33</v>
      </c>
      <c r="F8" s="17" t="s">
        <v>4220</v>
      </c>
      <c r="G8" s="17" t="s">
        <v>4221</v>
      </c>
      <c r="H8" s="190"/>
    </row>
    <row r="9" spans="1:9" ht="26.4" x14ac:dyDescent="0.25">
      <c r="A9" s="192" t="s">
        <v>3087</v>
      </c>
      <c r="B9" s="192"/>
      <c r="C9" s="193"/>
      <c r="D9" s="284" t="s">
        <v>5083</v>
      </c>
      <c r="E9" s="161" t="s">
        <v>33</v>
      </c>
      <c r="F9" s="17" t="s">
        <v>4220</v>
      </c>
      <c r="G9" s="17" t="s">
        <v>4221</v>
      </c>
      <c r="H9" s="190"/>
      <c r="I9" s="307" t="s">
        <v>5398</v>
      </c>
    </row>
    <row r="10" spans="1:9" ht="39.6" x14ac:dyDescent="0.25">
      <c r="A10" s="192" t="s">
        <v>3088</v>
      </c>
      <c r="B10" s="192"/>
      <c r="C10" s="193"/>
      <c r="D10" s="284" t="s">
        <v>5084</v>
      </c>
      <c r="E10" s="161" t="s">
        <v>429</v>
      </c>
      <c r="F10" s="161"/>
      <c r="G10" s="187"/>
      <c r="H10" s="190">
        <f>F10*G10</f>
        <v>0</v>
      </c>
      <c r="I10" s="307" t="s">
        <v>5398</v>
      </c>
    </row>
    <row r="11" spans="1:9" ht="52.8" x14ac:dyDescent="0.25">
      <c r="A11" s="192" t="s">
        <v>3089</v>
      </c>
      <c r="B11" s="192"/>
      <c r="C11" s="193"/>
      <c r="D11" s="284" t="s">
        <v>5085</v>
      </c>
      <c r="E11" s="17"/>
      <c r="F11" s="17"/>
      <c r="G11" s="191"/>
      <c r="H11" s="190"/>
      <c r="I11" s="307" t="s">
        <v>5398</v>
      </c>
    </row>
    <row r="12" spans="1:9" x14ac:dyDescent="0.25">
      <c r="A12" s="192"/>
      <c r="B12" s="192" t="s">
        <v>3090</v>
      </c>
      <c r="C12" s="193"/>
      <c r="D12" s="64" t="s">
        <v>3092</v>
      </c>
      <c r="E12" s="17"/>
      <c r="F12" s="17"/>
      <c r="G12" s="191"/>
      <c r="H12" s="190"/>
    </row>
    <row r="13" spans="1:9" x14ac:dyDescent="0.25">
      <c r="A13" s="192"/>
      <c r="B13" s="192"/>
      <c r="C13" s="193" t="s">
        <v>37</v>
      </c>
      <c r="D13" s="64" t="s">
        <v>4387</v>
      </c>
      <c r="E13" s="161" t="s">
        <v>136</v>
      </c>
      <c r="F13" s="161"/>
      <c r="G13" s="187"/>
      <c r="H13" s="190">
        <f>F13*G13</f>
        <v>0</v>
      </c>
    </row>
    <row r="14" spans="1:9" x14ac:dyDescent="0.25">
      <c r="A14" s="192"/>
      <c r="B14" s="192"/>
      <c r="C14" s="193" t="s">
        <v>39</v>
      </c>
      <c r="D14" s="64" t="s">
        <v>4388</v>
      </c>
      <c r="E14" s="161" t="s">
        <v>136</v>
      </c>
      <c r="F14" s="161"/>
      <c r="G14" s="187"/>
      <c r="H14" s="190">
        <f>F14*G14</f>
        <v>0</v>
      </c>
    </row>
    <row r="15" spans="1:9" x14ac:dyDescent="0.25">
      <c r="A15" s="192"/>
      <c r="B15" s="192"/>
      <c r="C15" s="193" t="s">
        <v>59</v>
      </c>
      <c r="D15" s="64" t="s">
        <v>4389</v>
      </c>
      <c r="E15" s="161" t="s">
        <v>136</v>
      </c>
      <c r="F15" s="161"/>
      <c r="G15" s="187"/>
      <c r="H15" s="190">
        <f>F15*G15</f>
        <v>0</v>
      </c>
    </row>
    <row r="16" spans="1:9" x14ac:dyDescent="0.25">
      <c r="A16" s="192"/>
      <c r="B16" s="192" t="s">
        <v>3091</v>
      </c>
      <c r="C16" s="193"/>
      <c r="D16" s="64" t="s">
        <v>3093</v>
      </c>
      <c r="E16" s="161"/>
      <c r="F16" s="161"/>
      <c r="G16" s="187"/>
      <c r="H16" s="190"/>
    </row>
    <row r="17" spans="1:9" x14ac:dyDescent="0.25">
      <c r="A17" s="192"/>
      <c r="B17" s="192"/>
      <c r="C17" s="193" t="s">
        <v>37</v>
      </c>
      <c r="D17" s="64" t="s">
        <v>4390</v>
      </c>
      <c r="E17" s="161" t="s">
        <v>136</v>
      </c>
      <c r="F17" s="161"/>
      <c r="G17" s="187"/>
      <c r="H17" s="190">
        <f>F17*G17</f>
        <v>0</v>
      </c>
    </row>
    <row r="18" spans="1:9" x14ac:dyDescent="0.25">
      <c r="A18" s="192"/>
      <c r="B18" s="192"/>
      <c r="C18" s="193" t="s">
        <v>39</v>
      </c>
      <c r="D18" s="64" t="s">
        <v>4388</v>
      </c>
      <c r="E18" s="161" t="s">
        <v>136</v>
      </c>
      <c r="F18" s="161"/>
      <c r="G18" s="187"/>
      <c r="H18" s="190">
        <f>F18*G18</f>
        <v>0</v>
      </c>
    </row>
    <row r="19" spans="1:9" x14ac:dyDescent="0.25">
      <c r="A19" s="192"/>
      <c r="B19" s="192"/>
      <c r="C19" s="193" t="s">
        <v>59</v>
      </c>
      <c r="D19" s="64" t="s">
        <v>4391</v>
      </c>
      <c r="E19" s="161" t="s">
        <v>136</v>
      </c>
      <c r="F19" s="161"/>
      <c r="G19" s="187"/>
      <c r="H19" s="190">
        <f>F19*G19</f>
        <v>0</v>
      </c>
    </row>
    <row r="20" spans="1:9" ht="39.6" x14ac:dyDescent="0.25">
      <c r="A20" s="192" t="s">
        <v>3094</v>
      </c>
      <c r="B20" s="192"/>
      <c r="C20" s="193"/>
      <c r="D20" s="150" t="s">
        <v>3095</v>
      </c>
      <c r="E20" s="17"/>
      <c r="F20" s="17"/>
      <c r="G20" s="191"/>
      <c r="H20" s="190"/>
    </row>
    <row r="21" spans="1:9" ht="26.4" x14ac:dyDescent="0.25">
      <c r="A21" s="192"/>
      <c r="B21" s="192" t="s">
        <v>3096</v>
      </c>
      <c r="C21" s="193"/>
      <c r="D21" s="283" t="s">
        <v>5086</v>
      </c>
      <c r="E21" s="161" t="s">
        <v>136</v>
      </c>
      <c r="F21" s="161"/>
      <c r="G21" s="187"/>
      <c r="H21" s="190">
        <f>F21*G21</f>
        <v>0</v>
      </c>
      <c r="I21" s="307" t="s">
        <v>5398</v>
      </c>
    </row>
    <row r="22" spans="1:9" ht="26.4" x14ac:dyDescent="0.25">
      <c r="A22" s="192"/>
      <c r="B22" s="192" t="s">
        <v>3097</v>
      </c>
      <c r="C22" s="193"/>
      <c r="D22" s="283" t="s">
        <v>5087</v>
      </c>
      <c r="E22" s="161" t="s">
        <v>136</v>
      </c>
      <c r="F22" s="161"/>
      <c r="G22" s="187"/>
      <c r="H22" s="190">
        <f>F22*G22</f>
        <v>0</v>
      </c>
      <c r="I22" s="307" t="s">
        <v>5398</v>
      </c>
    </row>
    <row r="23" spans="1:9" ht="26.4" x14ac:dyDescent="0.25">
      <c r="A23" s="192"/>
      <c r="B23" s="192" t="s">
        <v>3098</v>
      </c>
      <c r="C23" s="193"/>
      <c r="D23" s="283" t="s">
        <v>5088</v>
      </c>
      <c r="E23" s="161" t="s">
        <v>136</v>
      </c>
      <c r="F23" s="161"/>
      <c r="G23" s="187"/>
      <c r="H23" s="190">
        <f>F23*G23</f>
        <v>0</v>
      </c>
      <c r="I23" s="307" t="s">
        <v>5398</v>
      </c>
    </row>
    <row r="24" spans="1:9" ht="79.2" x14ac:dyDescent="0.25">
      <c r="A24" s="192" t="s">
        <v>3099</v>
      </c>
      <c r="B24" s="192"/>
      <c r="C24" s="193"/>
      <c r="D24" s="284" t="s">
        <v>5089</v>
      </c>
      <c r="E24" s="17"/>
      <c r="F24" s="17"/>
      <c r="G24" s="191"/>
      <c r="H24" s="190"/>
      <c r="I24" s="307" t="s">
        <v>5398</v>
      </c>
    </row>
    <row r="25" spans="1:9" x14ac:dyDescent="0.25">
      <c r="A25" s="192"/>
      <c r="B25" s="192" t="s">
        <v>3100</v>
      </c>
      <c r="C25" s="193"/>
      <c r="D25" s="64" t="s">
        <v>4390</v>
      </c>
      <c r="E25" s="161" t="s">
        <v>136</v>
      </c>
      <c r="F25" s="161"/>
      <c r="G25" s="187"/>
      <c r="H25" s="190">
        <f>F25*G25</f>
        <v>0</v>
      </c>
    </row>
    <row r="26" spans="1:9" x14ac:dyDescent="0.25">
      <c r="A26" s="192"/>
      <c r="B26" s="192" t="s">
        <v>3101</v>
      </c>
      <c r="C26" s="193"/>
      <c r="D26" s="64" t="s">
        <v>4388</v>
      </c>
      <c r="E26" s="161" t="s">
        <v>136</v>
      </c>
      <c r="F26" s="161"/>
      <c r="G26" s="187"/>
      <c r="H26" s="190">
        <f>F26*G26</f>
        <v>0</v>
      </c>
    </row>
    <row r="27" spans="1:9" x14ac:dyDescent="0.25">
      <c r="A27" s="192"/>
      <c r="B27" s="192" t="s">
        <v>3102</v>
      </c>
      <c r="C27" s="193"/>
      <c r="D27" s="64" t="s">
        <v>4391</v>
      </c>
      <c r="E27" s="161" t="s">
        <v>136</v>
      </c>
      <c r="F27" s="161"/>
      <c r="G27" s="187"/>
      <c r="H27" s="190">
        <f>F27*G27</f>
        <v>0</v>
      </c>
    </row>
    <row r="28" spans="1:9" ht="26.4" x14ac:dyDescent="0.25">
      <c r="A28" s="192" t="s">
        <v>3103</v>
      </c>
      <c r="B28" s="192"/>
      <c r="C28" s="193"/>
      <c r="D28" s="150" t="s">
        <v>3104</v>
      </c>
      <c r="E28" s="161" t="s">
        <v>425</v>
      </c>
      <c r="F28" s="17" t="s">
        <v>4222</v>
      </c>
      <c r="G28" s="17" t="s">
        <v>818</v>
      </c>
      <c r="H28" s="190"/>
    </row>
    <row r="29" spans="1:9" ht="26.4" x14ac:dyDescent="0.25">
      <c r="A29" s="192" t="s">
        <v>3105</v>
      </c>
      <c r="B29" s="192"/>
      <c r="C29" s="193"/>
      <c r="D29" s="150" t="s">
        <v>3106</v>
      </c>
      <c r="E29" s="161" t="s">
        <v>425</v>
      </c>
      <c r="F29" s="17" t="s">
        <v>4222</v>
      </c>
      <c r="G29" s="17" t="s">
        <v>818</v>
      </c>
      <c r="H29" s="190"/>
    </row>
    <row r="30" spans="1:9" ht="26.4" x14ac:dyDescent="0.25">
      <c r="A30" s="192" t="s">
        <v>3107</v>
      </c>
      <c r="B30" s="192"/>
      <c r="C30" s="193"/>
      <c r="D30" s="150" t="s">
        <v>3108</v>
      </c>
      <c r="E30" s="161" t="s">
        <v>33</v>
      </c>
      <c r="F30" s="17" t="s">
        <v>4220</v>
      </c>
      <c r="G30" s="17" t="s">
        <v>4221</v>
      </c>
      <c r="H30" s="190"/>
    </row>
    <row r="31" spans="1:9" ht="39.6" x14ac:dyDescent="0.25">
      <c r="A31" s="192" t="s">
        <v>3109</v>
      </c>
      <c r="B31" s="192"/>
      <c r="C31" s="193"/>
      <c r="D31" s="284" t="s">
        <v>5090</v>
      </c>
      <c r="E31" s="161" t="s">
        <v>136</v>
      </c>
      <c r="F31" s="161"/>
      <c r="G31" s="187"/>
      <c r="H31" s="190">
        <f>F31*G31</f>
        <v>0</v>
      </c>
      <c r="I31" s="307" t="s">
        <v>5398</v>
      </c>
    </row>
    <row r="32" spans="1:9" ht="26.4" x14ac:dyDescent="0.25">
      <c r="A32" s="192" t="s">
        <v>3110</v>
      </c>
      <c r="B32" s="192"/>
      <c r="C32" s="193"/>
      <c r="D32" s="284" t="s">
        <v>5091</v>
      </c>
      <c r="E32" s="161" t="s">
        <v>136</v>
      </c>
      <c r="F32" s="161"/>
      <c r="G32" s="187"/>
      <c r="H32" s="190">
        <f>F32*G32</f>
        <v>0</v>
      </c>
      <c r="I32" s="307" t="s">
        <v>5398</v>
      </c>
    </row>
    <row r="33" spans="1:9" ht="26.4" x14ac:dyDescent="0.25">
      <c r="A33" s="192" t="s">
        <v>3111</v>
      </c>
      <c r="B33" s="192"/>
      <c r="C33" s="193"/>
      <c r="D33" s="150" t="s">
        <v>5092</v>
      </c>
      <c r="E33" s="17"/>
      <c r="F33" s="17"/>
      <c r="G33" s="191"/>
      <c r="H33" s="190"/>
    </row>
    <row r="34" spans="1:9" x14ac:dyDescent="0.25">
      <c r="A34" s="192"/>
      <c r="B34" s="192" t="s">
        <v>3112</v>
      </c>
      <c r="C34" s="193"/>
      <c r="D34" s="283" t="s">
        <v>5093</v>
      </c>
      <c r="E34" s="161" t="s">
        <v>136</v>
      </c>
      <c r="F34" s="161"/>
      <c r="G34" s="187"/>
      <c r="H34" s="190">
        <f>F34*G34</f>
        <v>0</v>
      </c>
      <c r="I34" s="307" t="s">
        <v>5398</v>
      </c>
    </row>
    <row r="35" spans="1:9" ht="26.4" x14ac:dyDescent="0.25">
      <c r="A35" s="192"/>
      <c r="B35" s="192" t="s">
        <v>3113</v>
      </c>
      <c r="C35" s="193"/>
      <c r="D35" s="283" t="s">
        <v>5094</v>
      </c>
      <c r="E35" s="161" t="s">
        <v>136</v>
      </c>
      <c r="F35" s="161"/>
      <c r="G35" s="187"/>
      <c r="H35" s="190">
        <f>F35*G35</f>
        <v>0</v>
      </c>
      <c r="I35" s="307" t="s">
        <v>5398</v>
      </c>
    </row>
    <row r="36" spans="1:9" ht="26.4" x14ac:dyDescent="0.25">
      <c r="A36" s="192" t="s">
        <v>3114</v>
      </c>
      <c r="B36" s="192"/>
      <c r="C36" s="193"/>
      <c r="D36" s="284" t="s">
        <v>5095</v>
      </c>
      <c r="E36" s="161" t="s">
        <v>429</v>
      </c>
      <c r="F36" s="161"/>
      <c r="G36" s="187"/>
      <c r="H36" s="190">
        <f>F36*G36</f>
        <v>0</v>
      </c>
      <c r="I36" s="307" t="s">
        <v>5398</v>
      </c>
    </row>
    <row r="37" spans="1:9" x14ac:dyDescent="0.25">
      <c r="A37" s="192" t="s">
        <v>3115</v>
      </c>
      <c r="B37" s="192"/>
      <c r="C37" s="193"/>
      <c r="D37" s="284" t="s">
        <v>3116</v>
      </c>
      <c r="E37" s="17"/>
      <c r="F37" s="17"/>
      <c r="G37" s="191"/>
      <c r="H37" s="190"/>
    </row>
    <row r="38" spans="1:9" x14ac:dyDescent="0.25">
      <c r="A38" s="192"/>
      <c r="B38" s="192" t="s">
        <v>3117</v>
      </c>
      <c r="C38" s="193"/>
      <c r="D38" s="283" t="s">
        <v>5096</v>
      </c>
      <c r="E38" s="161" t="s">
        <v>133</v>
      </c>
      <c r="F38" s="161"/>
      <c r="G38" s="187"/>
      <c r="H38" s="190">
        <f>F38*G38</f>
        <v>0</v>
      </c>
      <c r="I38" s="307" t="s">
        <v>5398</v>
      </c>
    </row>
    <row r="39" spans="1:9" x14ac:dyDescent="0.25">
      <c r="A39" s="192"/>
      <c r="B39" s="192" t="s">
        <v>3118</v>
      </c>
      <c r="C39" s="193"/>
      <c r="D39" s="283" t="s">
        <v>5097</v>
      </c>
      <c r="E39" s="161" t="s">
        <v>133</v>
      </c>
      <c r="F39" s="161"/>
      <c r="G39" s="187"/>
      <c r="H39" s="190">
        <f>F39*G39</f>
        <v>0</v>
      </c>
      <c r="I39" s="307" t="s">
        <v>5398</v>
      </c>
    </row>
    <row r="40" spans="1:9" ht="39.6" x14ac:dyDescent="0.25">
      <c r="A40" s="192" t="s">
        <v>3119</v>
      </c>
      <c r="B40" s="192"/>
      <c r="C40" s="193"/>
      <c r="D40" s="284" t="s">
        <v>5098</v>
      </c>
      <c r="E40" s="161" t="s">
        <v>124</v>
      </c>
      <c r="F40" s="161"/>
      <c r="G40" s="187"/>
      <c r="H40" s="190">
        <f>F40*G40</f>
        <v>0</v>
      </c>
    </row>
    <row r="41" spans="1:9" ht="26.4" x14ac:dyDescent="0.25">
      <c r="A41" s="192" t="s">
        <v>3120</v>
      </c>
      <c r="B41" s="192"/>
      <c r="C41" s="193"/>
      <c r="D41" s="150" t="s">
        <v>3121</v>
      </c>
      <c r="E41" s="161" t="s">
        <v>124</v>
      </c>
      <c r="F41" s="161"/>
      <c r="G41" s="187"/>
      <c r="H41" s="190">
        <f>F41*G41</f>
        <v>0</v>
      </c>
    </row>
    <row r="42" spans="1:9" ht="26.4" x14ac:dyDescent="0.25">
      <c r="A42" s="192" t="s">
        <v>3122</v>
      </c>
      <c r="B42" s="192"/>
      <c r="C42" s="193"/>
      <c r="D42" s="284" t="s">
        <v>5099</v>
      </c>
      <c r="E42" s="161" t="s">
        <v>136</v>
      </c>
      <c r="F42" s="161"/>
      <c r="G42" s="187"/>
      <c r="H42" s="190">
        <f>F42*G42</f>
        <v>0</v>
      </c>
      <c r="I42" s="307" t="s">
        <v>5398</v>
      </c>
    </row>
    <row r="43" spans="1:9" ht="52.8" x14ac:dyDescent="0.25">
      <c r="A43" s="192" t="s">
        <v>3123</v>
      </c>
      <c r="B43" s="192"/>
      <c r="C43" s="193"/>
      <c r="D43" s="284" t="s">
        <v>5100</v>
      </c>
      <c r="E43" s="17"/>
      <c r="F43" s="17"/>
      <c r="G43" s="191"/>
      <c r="H43" s="190"/>
    </row>
    <row r="44" spans="1:9" x14ac:dyDescent="0.25">
      <c r="A44" s="192"/>
      <c r="B44" s="192" t="s">
        <v>3124</v>
      </c>
      <c r="C44" s="193"/>
      <c r="D44" s="64" t="s">
        <v>4390</v>
      </c>
      <c r="E44" s="161" t="s">
        <v>136</v>
      </c>
      <c r="F44" s="161"/>
      <c r="G44" s="187"/>
      <c r="H44" s="190">
        <f>F44*G44</f>
        <v>0</v>
      </c>
    </row>
    <row r="45" spans="1:9" x14ac:dyDescent="0.25">
      <c r="A45" s="192"/>
      <c r="B45" s="192" t="s">
        <v>3125</v>
      </c>
      <c r="C45" s="193"/>
      <c r="D45" s="64" t="s">
        <v>4388</v>
      </c>
      <c r="E45" s="161" t="s">
        <v>136</v>
      </c>
      <c r="F45" s="161"/>
      <c r="G45" s="187"/>
      <c r="H45" s="190">
        <f>F45*G45</f>
        <v>0</v>
      </c>
    </row>
    <row r="46" spans="1:9" x14ac:dyDescent="0.25">
      <c r="A46" s="192"/>
      <c r="B46" s="192" t="s">
        <v>3126</v>
      </c>
      <c r="C46" s="193"/>
      <c r="D46" s="64" t="s">
        <v>4391</v>
      </c>
      <c r="E46" s="161" t="s">
        <v>136</v>
      </c>
      <c r="F46" s="161"/>
      <c r="G46" s="187"/>
      <c r="H46" s="190">
        <f>F46*G46</f>
        <v>0</v>
      </c>
    </row>
    <row r="47" spans="1:9" ht="39.6" x14ac:dyDescent="0.25">
      <c r="A47" s="192" t="s">
        <v>3127</v>
      </c>
      <c r="B47" s="192"/>
      <c r="C47" s="193"/>
      <c r="D47" s="284" t="s">
        <v>5101</v>
      </c>
      <c r="E47" s="17"/>
      <c r="F47" s="17"/>
      <c r="G47" s="191"/>
      <c r="H47" s="190"/>
      <c r="I47" s="307" t="s">
        <v>5398</v>
      </c>
    </row>
    <row r="48" spans="1:9" x14ac:dyDescent="0.25">
      <c r="A48" s="192"/>
      <c r="B48" s="192" t="s">
        <v>3128</v>
      </c>
      <c r="C48" s="193"/>
      <c r="D48" s="64" t="s">
        <v>4392</v>
      </c>
      <c r="E48" s="161" t="s">
        <v>136</v>
      </c>
      <c r="F48" s="161"/>
      <c r="G48" s="187"/>
      <c r="H48" s="190">
        <f>F48*G48</f>
        <v>0</v>
      </c>
    </row>
    <row r="49" spans="1:9" x14ac:dyDescent="0.25">
      <c r="A49" s="192"/>
      <c r="B49" s="192" t="s">
        <v>3129</v>
      </c>
      <c r="C49" s="193"/>
      <c r="D49" s="64" t="s">
        <v>4393</v>
      </c>
      <c r="E49" s="161" t="s">
        <v>136</v>
      </c>
      <c r="F49" s="161"/>
      <c r="G49" s="187"/>
      <c r="H49" s="190">
        <f>F49*G49</f>
        <v>0</v>
      </c>
    </row>
    <row r="50" spans="1:9" x14ac:dyDescent="0.25">
      <c r="A50" s="192"/>
      <c r="B50" s="192" t="s">
        <v>3130</v>
      </c>
      <c r="C50" s="193"/>
      <c r="D50" s="64" t="s">
        <v>4394</v>
      </c>
      <c r="E50" s="161" t="s">
        <v>136</v>
      </c>
      <c r="F50" s="161"/>
      <c r="G50" s="187"/>
      <c r="H50" s="190">
        <f>F50*G50</f>
        <v>0</v>
      </c>
    </row>
    <row r="51" spans="1:9" ht="52.8" x14ac:dyDescent="0.25">
      <c r="A51" s="192" t="s">
        <v>3131</v>
      </c>
      <c r="B51" s="192"/>
      <c r="C51" s="193"/>
      <c r="D51" s="150" t="s">
        <v>3132</v>
      </c>
      <c r="E51" s="161" t="s">
        <v>425</v>
      </c>
      <c r="F51" s="17" t="s">
        <v>4222</v>
      </c>
      <c r="G51" s="17" t="s">
        <v>818</v>
      </c>
      <c r="H51" s="190"/>
    </row>
    <row r="52" spans="1:9" ht="39.6" x14ac:dyDescent="0.25">
      <c r="A52" s="192" t="s">
        <v>3133</v>
      </c>
      <c r="B52" s="192"/>
      <c r="C52" s="193"/>
      <c r="D52" s="284" t="s">
        <v>5102</v>
      </c>
      <c r="E52" s="161" t="s">
        <v>136</v>
      </c>
      <c r="F52" s="161"/>
      <c r="G52" s="187"/>
      <c r="H52" s="190">
        <f>F52*G52</f>
        <v>0</v>
      </c>
      <c r="I52" s="307" t="s">
        <v>5398</v>
      </c>
    </row>
    <row r="53" spans="1:9" ht="26.4" x14ac:dyDescent="0.25">
      <c r="A53" s="192" t="s">
        <v>3134</v>
      </c>
      <c r="B53" s="192"/>
      <c r="C53" s="193"/>
      <c r="D53" s="284" t="s">
        <v>5103</v>
      </c>
      <c r="E53" s="161" t="s">
        <v>429</v>
      </c>
      <c r="F53" s="161"/>
      <c r="G53" s="187"/>
      <c r="H53" s="190">
        <f>F53*G53</f>
        <v>0</v>
      </c>
      <c r="I53" s="307" t="s">
        <v>5398</v>
      </c>
    </row>
    <row r="54" spans="1:9" ht="26.4" x14ac:dyDescent="0.25">
      <c r="A54" s="192" t="s">
        <v>3135</v>
      </c>
      <c r="B54" s="192"/>
      <c r="C54" s="193"/>
      <c r="D54" s="284" t="s">
        <v>5104</v>
      </c>
      <c r="E54" s="161" t="s">
        <v>429</v>
      </c>
      <c r="F54" s="161"/>
      <c r="G54" s="187"/>
      <c r="H54" s="190">
        <f>F54*G54</f>
        <v>0</v>
      </c>
      <c r="I54" s="307" t="s">
        <v>5398</v>
      </c>
    </row>
    <row r="55" spans="1:9" ht="26.4" x14ac:dyDescent="0.25">
      <c r="A55" s="192" t="s">
        <v>3136</v>
      </c>
      <c r="B55" s="192"/>
      <c r="C55" s="193"/>
      <c r="D55" s="284" t="s">
        <v>3137</v>
      </c>
      <c r="E55" s="161" t="s">
        <v>33</v>
      </c>
      <c r="F55" s="17" t="s">
        <v>4220</v>
      </c>
      <c r="G55" s="17" t="s">
        <v>818</v>
      </c>
      <c r="H55" s="190"/>
    </row>
    <row r="56" spans="1:9" ht="39.6" x14ac:dyDescent="0.25">
      <c r="A56" s="192" t="s">
        <v>3138</v>
      </c>
      <c r="B56" s="192"/>
      <c r="C56" s="193"/>
      <c r="D56" s="284" t="s">
        <v>5105</v>
      </c>
      <c r="E56" s="161" t="s">
        <v>429</v>
      </c>
      <c r="F56" s="161"/>
      <c r="G56" s="187"/>
      <c r="H56" s="190">
        <f>F56*G56</f>
        <v>0</v>
      </c>
      <c r="I56" s="307" t="s">
        <v>5398</v>
      </c>
    </row>
    <row r="57" spans="1:9" x14ac:dyDescent="0.25">
      <c r="A57" s="192" t="s">
        <v>3139</v>
      </c>
      <c r="B57" s="192"/>
      <c r="C57" s="193"/>
      <c r="D57" s="150" t="s">
        <v>3140</v>
      </c>
      <c r="E57" s="161" t="s">
        <v>33</v>
      </c>
      <c r="F57" s="17" t="s">
        <v>4220</v>
      </c>
      <c r="G57" s="17" t="s">
        <v>4221</v>
      </c>
      <c r="H57" s="190"/>
    </row>
    <row r="58" spans="1:9" ht="26.4" x14ac:dyDescent="0.25">
      <c r="A58" s="192" t="s">
        <v>3141</v>
      </c>
      <c r="B58" s="192"/>
      <c r="C58" s="193"/>
      <c r="D58" s="150" t="s">
        <v>3142</v>
      </c>
      <c r="E58" s="161" t="s">
        <v>429</v>
      </c>
      <c r="F58" s="161"/>
      <c r="G58" s="187"/>
      <c r="H58" s="190">
        <f>F58*G58</f>
        <v>0</v>
      </c>
    </row>
    <row r="59" spans="1:9" x14ac:dyDescent="0.25">
      <c r="A59" s="192" t="s">
        <v>3143</v>
      </c>
      <c r="B59" s="192"/>
      <c r="C59" s="193"/>
      <c r="D59" s="284" t="s">
        <v>5106</v>
      </c>
      <c r="E59" s="17"/>
      <c r="F59" s="17"/>
      <c r="G59" s="191"/>
      <c r="H59" s="190"/>
      <c r="I59" s="307" t="s">
        <v>5398</v>
      </c>
    </row>
    <row r="60" spans="1:9" x14ac:dyDescent="0.25">
      <c r="A60" s="192"/>
      <c r="B60" s="192" t="s">
        <v>3144</v>
      </c>
      <c r="C60" s="193"/>
      <c r="D60" s="64" t="s">
        <v>3146</v>
      </c>
      <c r="E60" s="161" t="s">
        <v>136</v>
      </c>
      <c r="F60" s="161"/>
      <c r="G60" s="187"/>
      <c r="H60" s="190">
        <f>F60*G60</f>
        <v>0</v>
      </c>
    </row>
    <row r="61" spans="1:9" x14ac:dyDescent="0.25">
      <c r="A61" s="192"/>
      <c r="B61" s="192" t="s">
        <v>3145</v>
      </c>
      <c r="C61" s="193"/>
      <c r="D61" s="160" t="s">
        <v>3147</v>
      </c>
      <c r="E61" s="17"/>
      <c r="F61" s="17"/>
      <c r="G61" s="191"/>
      <c r="H61" s="190"/>
    </row>
    <row r="62" spans="1:9" x14ac:dyDescent="0.25">
      <c r="A62" s="192"/>
      <c r="B62" s="192"/>
      <c r="C62" s="193" t="s">
        <v>37</v>
      </c>
      <c r="D62" s="64" t="s">
        <v>3148</v>
      </c>
      <c r="E62" s="161" t="s">
        <v>136</v>
      </c>
      <c r="F62" s="161"/>
      <c r="G62" s="187"/>
      <c r="H62" s="190">
        <f>F62*G62</f>
        <v>0</v>
      </c>
    </row>
    <row r="63" spans="1:9" x14ac:dyDescent="0.25">
      <c r="A63" s="192" t="s">
        <v>3149</v>
      </c>
      <c r="B63" s="192"/>
      <c r="C63" s="193"/>
      <c r="D63" s="150" t="s">
        <v>3150</v>
      </c>
      <c r="E63" s="161" t="s">
        <v>3005</v>
      </c>
      <c r="F63" s="161"/>
      <c r="G63" s="187"/>
      <c r="H63" s="190">
        <f>F63*G63</f>
        <v>0</v>
      </c>
    </row>
    <row r="64" spans="1:9" x14ac:dyDescent="0.25">
      <c r="A64" s="192" t="s">
        <v>3151</v>
      </c>
      <c r="B64" s="192"/>
      <c r="C64" s="193"/>
      <c r="D64" s="150" t="s">
        <v>3152</v>
      </c>
      <c r="E64" s="17"/>
      <c r="F64" s="17"/>
      <c r="G64" s="191"/>
      <c r="H64" s="190"/>
    </row>
    <row r="65" spans="1:9" ht="39.6" x14ac:dyDescent="0.25">
      <c r="A65" s="192"/>
      <c r="B65" s="192" t="s">
        <v>3153</v>
      </c>
      <c r="C65" s="193"/>
      <c r="D65" s="283" t="s">
        <v>5107</v>
      </c>
      <c r="E65" s="161" t="s">
        <v>136</v>
      </c>
      <c r="F65" s="161"/>
      <c r="G65" s="187"/>
      <c r="H65" s="190">
        <f>F65*G65</f>
        <v>0</v>
      </c>
      <c r="I65" s="307" t="s">
        <v>5398</v>
      </c>
    </row>
    <row r="66" spans="1:9" ht="39.6" x14ac:dyDescent="0.25">
      <c r="A66" s="192"/>
      <c r="B66" s="192" t="s">
        <v>3154</v>
      </c>
      <c r="C66" s="193"/>
      <c r="D66" s="283" t="s">
        <v>5108</v>
      </c>
      <c r="E66" s="161" t="s">
        <v>429</v>
      </c>
      <c r="F66" s="161"/>
      <c r="G66" s="187"/>
      <c r="H66" s="190">
        <f>F66*G66</f>
        <v>0</v>
      </c>
      <c r="I66" s="307" t="s">
        <v>5398</v>
      </c>
    </row>
    <row r="67" spans="1:9" ht="26.4" x14ac:dyDescent="0.25">
      <c r="A67" s="192"/>
      <c r="B67" s="192" t="s">
        <v>3155</v>
      </c>
      <c r="C67" s="193"/>
      <c r="D67" s="283" t="s">
        <v>5109</v>
      </c>
      <c r="E67" s="161" t="s">
        <v>136</v>
      </c>
      <c r="F67" s="161"/>
      <c r="G67" s="187"/>
      <c r="H67" s="190">
        <f>F67*G67</f>
        <v>0</v>
      </c>
      <c r="I67" s="307" t="s">
        <v>5398</v>
      </c>
    </row>
    <row r="68" spans="1:9" x14ac:dyDescent="0.25">
      <c r="A68" s="192"/>
      <c r="B68" s="192" t="s">
        <v>3156</v>
      </c>
      <c r="C68" s="193"/>
      <c r="D68" s="283" t="s">
        <v>5110</v>
      </c>
      <c r="E68" s="161" t="s">
        <v>429</v>
      </c>
      <c r="F68" s="161"/>
      <c r="G68" s="187"/>
      <c r="H68" s="190">
        <f>F68*G68</f>
        <v>0</v>
      </c>
      <c r="I68" s="307" t="s">
        <v>5398</v>
      </c>
    </row>
    <row r="69" spans="1:9" x14ac:dyDescent="0.25">
      <c r="A69" s="192" t="s">
        <v>3157</v>
      </c>
      <c r="B69" s="192"/>
      <c r="C69" s="193"/>
      <c r="D69" s="300" t="s">
        <v>3158</v>
      </c>
      <c r="E69" s="17"/>
      <c r="F69" s="17"/>
      <c r="G69" s="191"/>
      <c r="H69" s="190"/>
    </row>
    <row r="70" spans="1:9" x14ac:dyDescent="0.25">
      <c r="A70" s="192"/>
      <c r="B70" s="192" t="s">
        <v>3159</v>
      </c>
      <c r="C70" s="193"/>
      <c r="D70" s="290" t="s">
        <v>5111</v>
      </c>
      <c r="E70" s="17"/>
      <c r="F70" s="17"/>
      <c r="G70" s="191"/>
      <c r="H70" s="190"/>
      <c r="I70" s="307" t="s">
        <v>5398</v>
      </c>
    </row>
    <row r="71" spans="1:9" ht="15.6" x14ac:dyDescent="0.25">
      <c r="A71" s="192"/>
      <c r="B71" s="192"/>
      <c r="C71" s="193" t="s">
        <v>37</v>
      </c>
      <c r="D71" s="283" t="s">
        <v>4395</v>
      </c>
      <c r="E71" s="161" t="s">
        <v>2269</v>
      </c>
      <c r="F71" s="161"/>
      <c r="G71" s="187"/>
      <c r="H71" s="190">
        <f>F71*G71</f>
        <v>0</v>
      </c>
    </row>
    <row r="72" spans="1:9" ht="15.6" x14ac:dyDescent="0.25">
      <c r="A72" s="192"/>
      <c r="B72" s="192"/>
      <c r="C72" s="193" t="s">
        <v>39</v>
      </c>
      <c r="D72" s="283" t="s">
        <v>4396</v>
      </c>
      <c r="E72" s="161" t="s">
        <v>2269</v>
      </c>
      <c r="F72" s="161"/>
      <c r="G72" s="187"/>
      <c r="H72" s="190">
        <f>F72*G72</f>
        <v>0</v>
      </c>
    </row>
    <row r="73" spans="1:9" ht="15.6" x14ac:dyDescent="0.25">
      <c r="A73" s="192"/>
      <c r="B73" s="192" t="s">
        <v>3160</v>
      </c>
      <c r="C73" s="193"/>
      <c r="D73" s="283" t="s">
        <v>5112</v>
      </c>
      <c r="E73" s="161" t="s">
        <v>2269</v>
      </c>
      <c r="F73" s="161"/>
      <c r="G73" s="187"/>
      <c r="H73" s="190">
        <f>F73*G73</f>
        <v>0</v>
      </c>
      <c r="I73" s="307" t="s">
        <v>5398</v>
      </c>
    </row>
    <row r="74" spans="1:9" x14ac:dyDescent="0.25">
      <c r="A74" s="192"/>
      <c r="B74" s="192"/>
      <c r="C74" s="193"/>
      <c r="D74" s="159"/>
      <c r="E74" s="17"/>
      <c r="F74" s="17"/>
      <c r="G74" s="191"/>
      <c r="H74" s="190"/>
    </row>
    <row r="75" spans="1:9" x14ac:dyDescent="0.25">
      <c r="A75" s="192"/>
      <c r="B75" s="192"/>
      <c r="C75" s="193"/>
      <c r="D75" s="157"/>
      <c r="E75" s="17"/>
      <c r="F75" s="17"/>
      <c r="G75" s="190"/>
      <c r="H75" s="190"/>
      <c r="I75" s="323" t="s">
        <v>5421</v>
      </c>
    </row>
    <row r="76" spans="1:9" x14ac:dyDescent="0.25">
      <c r="A76" s="64"/>
      <c r="B76" s="64"/>
      <c r="C76" s="161"/>
      <c r="D76" s="60"/>
      <c r="E76" s="17"/>
      <c r="F76" s="15"/>
      <c r="G76" s="190"/>
      <c r="H76" s="190"/>
    </row>
    <row r="77" spans="1:9" x14ac:dyDescent="0.25">
      <c r="A77" s="168" t="s">
        <v>34</v>
      </c>
      <c r="B77" s="168"/>
      <c r="C77" s="168"/>
      <c r="D77" s="168"/>
      <c r="E77" s="179"/>
      <c r="F77" s="183"/>
      <c r="G77" s="174"/>
      <c r="H77" s="174">
        <f>SUM(H5:H76)</f>
        <v>0</v>
      </c>
    </row>
    <row r="1048353" spans="5:5" x14ac:dyDescent="0.25">
      <c r="E104835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5598-4D1B-4B34-B99D-9B71E2EED8E3}">
  <dimension ref="A1:H1048309"/>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3161</v>
      </c>
      <c r="B1" s="337" t="s">
        <v>3161</v>
      </c>
      <c r="C1" s="40"/>
      <c r="D1" s="774" t="s">
        <v>3162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89"/>
    </row>
    <row r="4" spans="1:8" x14ac:dyDescent="0.25">
      <c r="A4" s="192"/>
      <c r="B4" s="192"/>
      <c r="C4" s="64"/>
      <c r="D4" s="17"/>
      <c r="E4" s="17"/>
      <c r="F4" s="15"/>
      <c r="G4" s="190"/>
    </row>
    <row r="5" spans="1:8" x14ac:dyDescent="0.25">
      <c r="A5" s="192" t="s">
        <v>3163</v>
      </c>
      <c r="B5" s="192"/>
      <c r="C5" s="284" t="s">
        <v>3164</v>
      </c>
      <c r="D5" s="161" t="s">
        <v>33</v>
      </c>
      <c r="E5" s="17" t="s">
        <v>4220</v>
      </c>
      <c r="F5" s="191" t="s">
        <v>4221</v>
      </c>
      <c r="G5" s="190"/>
    </row>
    <row r="6" spans="1:8" ht="26.4" x14ac:dyDescent="0.25">
      <c r="A6" s="192" t="s">
        <v>3165</v>
      </c>
      <c r="B6" s="192"/>
      <c r="C6" s="284" t="s">
        <v>5113</v>
      </c>
      <c r="D6" s="225" t="s">
        <v>33</v>
      </c>
      <c r="E6" s="17" t="s">
        <v>4220</v>
      </c>
      <c r="F6" s="191" t="s">
        <v>4221</v>
      </c>
      <c r="G6" s="190"/>
      <c r="H6" s="307" t="s">
        <v>5398</v>
      </c>
    </row>
    <row r="7" spans="1:8" x14ac:dyDescent="0.25">
      <c r="A7" s="192" t="s">
        <v>3166</v>
      </c>
      <c r="B7" s="192"/>
      <c r="C7" s="284" t="s">
        <v>3167</v>
      </c>
      <c r="D7" s="161" t="s">
        <v>33</v>
      </c>
      <c r="E7" s="17" t="s">
        <v>4220</v>
      </c>
      <c r="F7" s="191" t="s">
        <v>4221</v>
      </c>
      <c r="G7" s="190"/>
    </row>
    <row r="8" spans="1:8" ht="26.4" x14ac:dyDescent="0.25">
      <c r="A8" s="192" t="s">
        <v>3168</v>
      </c>
      <c r="B8" s="192"/>
      <c r="C8" s="284" t="s">
        <v>3169</v>
      </c>
      <c r="D8" s="161" t="s">
        <v>429</v>
      </c>
      <c r="E8" s="161"/>
      <c r="F8" s="187"/>
      <c r="G8" s="190">
        <f>E8*F8</f>
        <v>0</v>
      </c>
    </row>
    <row r="9" spans="1:8" ht="39.6" x14ac:dyDescent="0.25">
      <c r="A9" s="192" t="s">
        <v>3170</v>
      </c>
      <c r="B9" s="192"/>
      <c r="C9" s="284" t="s">
        <v>5114</v>
      </c>
      <c r="D9" s="161" t="s">
        <v>136</v>
      </c>
      <c r="E9" s="161"/>
      <c r="F9" s="187"/>
      <c r="G9" s="190">
        <f>E9*F9</f>
        <v>0</v>
      </c>
      <c r="H9" s="307" t="s">
        <v>5398</v>
      </c>
    </row>
    <row r="10" spans="1:8" ht="26.4" x14ac:dyDescent="0.25">
      <c r="A10" s="192" t="s">
        <v>3171</v>
      </c>
      <c r="B10" s="192"/>
      <c r="C10" s="284" t="s">
        <v>5115</v>
      </c>
      <c r="D10" s="161" t="s">
        <v>136</v>
      </c>
      <c r="E10" s="161"/>
      <c r="F10" s="187"/>
      <c r="G10" s="190">
        <f>E10*F10</f>
        <v>0</v>
      </c>
      <c r="H10" s="307" t="s">
        <v>5398</v>
      </c>
    </row>
    <row r="11" spans="1:8" x14ac:dyDescent="0.25">
      <c r="A11" s="192" t="s">
        <v>3172</v>
      </c>
      <c r="B11" s="192"/>
      <c r="C11" s="150" t="s">
        <v>3173</v>
      </c>
      <c r="D11" s="161" t="s">
        <v>429</v>
      </c>
      <c r="E11" s="161"/>
      <c r="F11" s="187"/>
      <c r="G11" s="190">
        <f>E11*F11</f>
        <v>0</v>
      </c>
    </row>
    <row r="12" spans="1:8" x14ac:dyDescent="0.25">
      <c r="A12" s="192" t="s">
        <v>3174</v>
      </c>
      <c r="B12" s="192"/>
      <c r="C12" s="150" t="s">
        <v>3175</v>
      </c>
      <c r="D12" s="161" t="s">
        <v>136</v>
      </c>
      <c r="E12" s="161"/>
      <c r="F12" s="187"/>
      <c r="G12" s="190">
        <f>E12*F12</f>
        <v>0</v>
      </c>
    </row>
    <row r="13" spans="1:8" x14ac:dyDescent="0.25">
      <c r="A13" s="192" t="s">
        <v>3176</v>
      </c>
      <c r="B13" s="192"/>
      <c r="C13" s="150" t="s">
        <v>3177</v>
      </c>
      <c r="D13" s="17"/>
      <c r="E13" s="17"/>
      <c r="F13" s="191"/>
      <c r="G13" s="190"/>
    </row>
    <row r="14" spans="1:8" x14ac:dyDescent="0.25">
      <c r="A14" s="192"/>
      <c r="B14" s="192" t="s">
        <v>3178</v>
      </c>
      <c r="C14" s="64" t="s">
        <v>3180</v>
      </c>
      <c r="D14" s="225" t="s">
        <v>3182</v>
      </c>
      <c r="E14" s="161"/>
      <c r="F14" s="187"/>
      <c r="G14" s="190">
        <f>E14*F14</f>
        <v>0</v>
      </c>
    </row>
    <row r="15" spans="1:8" x14ac:dyDescent="0.25">
      <c r="A15" s="192"/>
      <c r="B15" s="192" t="s">
        <v>3179</v>
      </c>
      <c r="C15" s="64" t="s">
        <v>3181</v>
      </c>
      <c r="D15" s="225" t="s">
        <v>3182</v>
      </c>
      <c r="E15" s="161"/>
      <c r="F15" s="187"/>
      <c r="G15" s="190">
        <f>E15*F15</f>
        <v>0</v>
      </c>
    </row>
    <row r="16" spans="1:8" x14ac:dyDescent="0.25">
      <c r="A16" s="192" t="s">
        <v>3184</v>
      </c>
      <c r="B16" s="192"/>
      <c r="C16" s="150" t="s">
        <v>3183</v>
      </c>
      <c r="D16" s="17"/>
      <c r="E16" s="17"/>
      <c r="F16" s="191"/>
      <c r="G16" s="190"/>
    </row>
    <row r="17" spans="1:8" x14ac:dyDescent="0.25">
      <c r="A17" s="192"/>
      <c r="B17" s="192" t="s">
        <v>3185</v>
      </c>
      <c r="C17" s="64" t="s">
        <v>3749</v>
      </c>
      <c r="D17" s="225" t="s">
        <v>3188</v>
      </c>
      <c r="E17" s="161"/>
      <c r="F17" s="187"/>
      <c r="G17" s="190">
        <f>E17*F17</f>
        <v>0</v>
      </c>
    </row>
    <row r="18" spans="1:8" x14ac:dyDescent="0.25">
      <c r="A18" s="192"/>
      <c r="B18" s="192" t="s">
        <v>3186</v>
      </c>
      <c r="C18" s="64" t="s">
        <v>3187</v>
      </c>
      <c r="D18" s="225" t="s">
        <v>3188</v>
      </c>
      <c r="E18" s="161"/>
      <c r="F18" s="187"/>
      <c r="G18" s="190">
        <f>E18*F18</f>
        <v>0</v>
      </c>
    </row>
    <row r="19" spans="1:8" ht="26.4" x14ac:dyDescent="0.25">
      <c r="A19" s="192" t="s">
        <v>3189</v>
      </c>
      <c r="B19" s="192"/>
      <c r="C19" s="150" t="s">
        <v>3190</v>
      </c>
      <c r="D19" s="161" t="s">
        <v>429</v>
      </c>
      <c r="E19" s="161"/>
      <c r="F19" s="187"/>
      <c r="G19" s="190">
        <f>E19*F19</f>
        <v>0</v>
      </c>
    </row>
    <row r="20" spans="1:8" x14ac:dyDescent="0.25">
      <c r="A20" s="192" t="s">
        <v>3191</v>
      </c>
      <c r="B20" s="192"/>
      <c r="C20" s="150" t="s">
        <v>3192</v>
      </c>
      <c r="D20" s="17"/>
      <c r="E20" s="17"/>
      <c r="F20" s="191"/>
      <c r="G20" s="190"/>
    </row>
    <row r="21" spans="1:8" ht="26.4" x14ac:dyDescent="0.25">
      <c r="A21" s="192"/>
      <c r="B21" s="192" t="s">
        <v>3193</v>
      </c>
      <c r="C21" s="64" t="s">
        <v>3195</v>
      </c>
      <c r="D21" s="161" t="s">
        <v>33</v>
      </c>
      <c r="E21" s="17" t="s">
        <v>4220</v>
      </c>
      <c r="F21" s="191" t="s">
        <v>4221</v>
      </c>
      <c r="G21" s="190"/>
    </row>
    <row r="22" spans="1:8" x14ac:dyDescent="0.25">
      <c r="A22" s="192"/>
      <c r="B22" s="192" t="s">
        <v>3194</v>
      </c>
      <c r="C22" s="64" t="s">
        <v>3196</v>
      </c>
      <c r="D22" s="161" t="s">
        <v>429</v>
      </c>
      <c r="E22" s="161"/>
      <c r="F22" s="187"/>
      <c r="G22" s="190">
        <f>E22*F22</f>
        <v>0</v>
      </c>
    </row>
    <row r="23" spans="1:8" ht="39.6" x14ac:dyDescent="0.25">
      <c r="A23" s="192" t="s">
        <v>3197</v>
      </c>
      <c r="B23" s="192"/>
      <c r="C23" s="284" t="s">
        <v>5116</v>
      </c>
      <c r="D23" s="161" t="s">
        <v>33</v>
      </c>
      <c r="E23" s="17" t="s">
        <v>4220</v>
      </c>
      <c r="F23" s="191" t="s">
        <v>4221</v>
      </c>
      <c r="G23" s="190"/>
      <c r="H23" s="307" t="s">
        <v>5398</v>
      </c>
    </row>
    <row r="24" spans="1:8" ht="26.4" x14ac:dyDescent="0.25">
      <c r="A24" s="192" t="s">
        <v>3198</v>
      </c>
      <c r="B24" s="192"/>
      <c r="C24" s="150" t="s">
        <v>3199</v>
      </c>
      <c r="D24" s="161" t="s">
        <v>429</v>
      </c>
      <c r="E24" s="161"/>
      <c r="F24" s="187"/>
      <c r="G24" s="190">
        <f t="shared" ref="G24:G29" si="0">E24*F24</f>
        <v>0</v>
      </c>
    </row>
    <row r="25" spans="1:8" ht="26.4" x14ac:dyDescent="0.25">
      <c r="A25" s="192" t="s">
        <v>3200</v>
      </c>
      <c r="B25" s="192"/>
      <c r="C25" s="284" t="s">
        <v>5117</v>
      </c>
      <c r="D25" s="161" t="s">
        <v>429</v>
      </c>
      <c r="E25" s="161"/>
      <c r="F25" s="187"/>
      <c r="G25" s="190">
        <f t="shared" si="0"/>
        <v>0</v>
      </c>
      <c r="H25" s="307" t="s">
        <v>5398</v>
      </c>
    </row>
    <row r="26" spans="1:8" ht="26.4" x14ac:dyDescent="0.25">
      <c r="A26" s="192" t="s">
        <v>3201</v>
      </c>
      <c r="B26" s="192"/>
      <c r="C26" s="150" t="s">
        <v>3202</v>
      </c>
      <c r="D26" s="161" t="s">
        <v>429</v>
      </c>
      <c r="E26" s="161"/>
      <c r="F26" s="187"/>
      <c r="G26" s="190">
        <f t="shared" si="0"/>
        <v>0</v>
      </c>
    </row>
    <row r="27" spans="1:8" x14ac:dyDescent="0.25">
      <c r="A27" s="192" t="s">
        <v>3203</v>
      </c>
      <c r="B27" s="192"/>
      <c r="C27" s="150" t="s">
        <v>3204</v>
      </c>
      <c r="D27" s="161" t="s">
        <v>429</v>
      </c>
      <c r="E27" s="161"/>
      <c r="F27" s="187"/>
      <c r="G27" s="190">
        <f t="shared" si="0"/>
        <v>0</v>
      </c>
    </row>
    <row r="28" spans="1:8" ht="39.6" x14ac:dyDescent="0.25">
      <c r="A28" s="192" t="s">
        <v>3205</v>
      </c>
      <c r="B28" s="192"/>
      <c r="C28" s="284" t="s">
        <v>5118</v>
      </c>
      <c r="D28" s="161" t="s">
        <v>429</v>
      </c>
      <c r="E28" s="161"/>
      <c r="F28" s="187"/>
      <c r="G28" s="190">
        <f t="shared" si="0"/>
        <v>0</v>
      </c>
      <c r="H28" s="307" t="s">
        <v>5398</v>
      </c>
    </row>
    <row r="29" spans="1:8" ht="39.6" x14ac:dyDescent="0.25">
      <c r="A29" s="192" t="s">
        <v>3206</v>
      </c>
      <c r="B29" s="192"/>
      <c r="C29" s="284" t="s">
        <v>5119</v>
      </c>
      <c r="D29" s="161" t="s">
        <v>429</v>
      </c>
      <c r="E29" s="161"/>
      <c r="F29" s="187"/>
      <c r="G29" s="190">
        <f t="shared" si="0"/>
        <v>0</v>
      </c>
      <c r="H29" s="307" t="s">
        <v>5398</v>
      </c>
    </row>
    <row r="30" spans="1:8" x14ac:dyDescent="0.25">
      <c r="A30" s="192"/>
      <c r="B30" s="192"/>
      <c r="C30" s="150"/>
      <c r="D30" s="17"/>
      <c r="E30" s="17"/>
      <c r="F30" s="15"/>
      <c r="G30" s="190"/>
    </row>
    <row r="31" spans="1:8" x14ac:dyDescent="0.25">
      <c r="A31" s="192"/>
      <c r="B31" s="192"/>
      <c r="C31" s="157"/>
      <c r="D31" s="17"/>
      <c r="E31" s="17"/>
      <c r="F31" s="15"/>
      <c r="G31" s="190"/>
      <c r="H31" s="323" t="s">
        <v>5421</v>
      </c>
    </row>
    <row r="32" spans="1:8" x14ac:dyDescent="0.25">
      <c r="A32" s="64"/>
      <c r="B32" s="64"/>
      <c r="C32" s="60"/>
      <c r="D32" s="17"/>
      <c r="E32" s="15"/>
      <c r="F32" s="15"/>
      <c r="G32" s="190"/>
    </row>
    <row r="33" spans="1:7" x14ac:dyDescent="0.25">
      <c r="A33" s="168" t="s">
        <v>34</v>
      </c>
      <c r="B33" s="168"/>
      <c r="C33" s="168"/>
      <c r="D33" s="179"/>
      <c r="E33" s="183"/>
      <c r="F33" s="183"/>
      <c r="G33" s="174">
        <f>SUM(G5:G32)</f>
        <v>0</v>
      </c>
    </row>
    <row r="1048309" spans="4:4" x14ac:dyDescent="0.25">
      <c r="D1048309"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7B64B-6EFF-4696-A1B9-E013CA8FC32B}">
  <dimension ref="A1:H104835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3207</v>
      </c>
      <c r="B1" s="40"/>
      <c r="C1" s="40"/>
      <c r="D1" s="774" t="s">
        <v>3208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3209</v>
      </c>
      <c r="B5" s="192"/>
      <c r="C5" s="226" t="s">
        <v>3210</v>
      </c>
      <c r="D5" s="17"/>
      <c r="E5" s="17"/>
      <c r="F5" s="17"/>
      <c r="G5" s="190"/>
    </row>
    <row r="6" spans="1:8" x14ac:dyDescent="0.25">
      <c r="A6" s="227"/>
      <c r="B6" s="192" t="s">
        <v>3220</v>
      </c>
      <c r="C6" s="219" t="s">
        <v>3211</v>
      </c>
      <c r="D6" s="161" t="s">
        <v>33</v>
      </c>
      <c r="E6" s="17" t="s">
        <v>4220</v>
      </c>
      <c r="F6" s="17" t="s">
        <v>4221</v>
      </c>
      <c r="G6" s="188"/>
    </row>
    <row r="7" spans="1:8" x14ac:dyDescent="0.25">
      <c r="A7" s="192"/>
      <c r="B7" s="192" t="s">
        <v>3221</v>
      </c>
      <c r="C7" s="64" t="s">
        <v>3212</v>
      </c>
      <c r="D7" s="161" t="s">
        <v>33</v>
      </c>
      <c r="E7" s="17" t="s">
        <v>4220</v>
      </c>
      <c r="F7" s="17" t="s">
        <v>4221</v>
      </c>
      <c r="G7" s="188"/>
    </row>
    <row r="8" spans="1:8" x14ac:dyDescent="0.25">
      <c r="A8" s="192"/>
      <c r="B8" s="192" t="s">
        <v>3222</v>
      </c>
      <c r="C8" s="64" t="s">
        <v>3213</v>
      </c>
      <c r="D8" s="161" t="s">
        <v>33</v>
      </c>
      <c r="E8" s="17" t="s">
        <v>4220</v>
      </c>
      <c r="F8" s="17" t="s">
        <v>4221</v>
      </c>
      <c r="G8" s="188"/>
    </row>
    <row r="9" spans="1:8" x14ac:dyDescent="0.25">
      <c r="A9" s="192"/>
      <c r="B9" s="192" t="s">
        <v>3223</v>
      </c>
      <c r="C9" s="64" t="s">
        <v>3214</v>
      </c>
      <c r="D9" s="161" t="s">
        <v>33</v>
      </c>
      <c r="E9" s="17" t="s">
        <v>4220</v>
      </c>
      <c r="F9" s="17" t="s">
        <v>4221</v>
      </c>
      <c r="G9" s="188"/>
    </row>
    <row r="10" spans="1:8" x14ac:dyDescent="0.25">
      <c r="A10" s="192"/>
      <c r="B10" s="192" t="s">
        <v>3224</v>
      </c>
      <c r="C10" s="64" t="s">
        <v>3215</v>
      </c>
      <c r="D10" s="161" t="s">
        <v>33</v>
      </c>
      <c r="E10" s="17" t="s">
        <v>4220</v>
      </c>
      <c r="F10" s="17" t="s">
        <v>4221</v>
      </c>
      <c r="G10" s="188"/>
    </row>
    <row r="11" spans="1:8" x14ac:dyDescent="0.25">
      <c r="A11" s="192"/>
      <c r="B11" s="192" t="s">
        <v>3225</v>
      </c>
      <c r="C11" s="64" t="s">
        <v>3216</v>
      </c>
      <c r="D11" s="161" t="s">
        <v>33</v>
      </c>
      <c r="E11" s="17" t="s">
        <v>4220</v>
      </c>
      <c r="F11" s="17" t="s">
        <v>4221</v>
      </c>
      <c r="G11" s="188"/>
    </row>
    <row r="12" spans="1:8" x14ac:dyDescent="0.25">
      <c r="A12" s="192"/>
      <c r="B12" s="192" t="s">
        <v>3226</v>
      </c>
      <c r="C12" s="64" t="s">
        <v>3217</v>
      </c>
      <c r="D12" s="161" t="s">
        <v>33</v>
      </c>
      <c r="E12" s="17" t="s">
        <v>4220</v>
      </c>
      <c r="F12" s="17" t="s">
        <v>4221</v>
      </c>
      <c r="G12" s="188"/>
    </row>
    <row r="13" spans="1:8" x14ac:dyDescent="0.25">
      <c r="A13" s="192"/>
      <c r="B13" s="192" t="s">
        <v>3227</v>
      </c>
      <c r="C13" s="64" t="s">
        <v>3218</v>
      </c>
      <c r="D13" s="161" t="s">
        <v>33</v>
      </c>
      <c r="E13" s="17" t="s">
        <v>4220</v>
      </c>
      <c r="F13" s="17" t="s">
        <v>4221</v>
      </c>
      <c r="G13" s="188"/>
    </row>
    <row r="14" spans="1:8" x14ac:dyDescent="0.25">
      <c r="A14" s="192"/>
      <c r="B14" s="192" t="s">
        <v>3228</v>
      </c>
      <c r="C14" s="64" t="s">
        <v>3219</v>
      </c>
      <c r="D14" s="161" t="s">
        <v>33</v>
      </c>
      <c r="E14" s="17" t="s">
        <v>4220</v>
      </c>
      <c r="F14" s="17" t="s">
        <v>4221</v>
      </c>
      <c r="G14" s="188"/>
    </row>
    <row r="15" spans="1:8" ht="26.4" x14ac:dyDescent="0.25">
      <c r="A15" s="192" t="s">
        <v>3229</v>
      </c>
      <c r="B15" s="192"/>
      <c r="C15" s="150" t="s">
        <v>3230</v>
      </c>
      <c r="D15" s="17"/>
      <c r="E15" s="17"/>
      <c r="F15" s="17"/>
      <c r="G15" s="190"/>
    </row>
    <row r="16" spans="1:8" x14ac:dyDescent="0.25">
      <c r="A16" s="192"/>
      <c r="B16" s="192" t="s">
        <v>3231</v>
      </c>
      <c r="C16" s="64" t="s">
        <v>3211</v>
      </c>
      <c r="D16" s="161" t="s">
        <v>429</v>
      </c>
      <c r="E16" s="161"/>
      <c r="F16" s="187"/>
      <c r="G16" s="190">
        <f t="shared" ref="G16:G25" si="0">E16*F16</f>
        <v>0</v>
      </c>
    </row>
    <row r="17" spans="1:7" x14ac:dyDescent="0.25">
      <c r="A17" s="192"/>
      <c r="B17" s="192" t="s">
        <v>3232</v>
      </c>
      <c r="C17" s="64" t="s">
        <v>3212</v>
      </c>
      <c r="D17" s="161" t="s">
        <v>429</v>
      </c>
      <c r="E17" s="161"/>
      <c r="F17" s="187"/>
      <c r="G17" s="190">
        <f t="shared" si="0"/>
        <v>0</v>
      </c>
    </row>
    <row r="18" spans="1:7" x14ac:dyDescent="0.25">
      <c r="A18" s="192"/>
      <c r="B18" s="192" t="s">
        <v>3233</v>
      </c>
      <c r="C18" s="64" t="s">
        <v>3213</v>
      </c>
      <c r="D18" s="161" t="s">
        <v>429</v>
      </c>
      <c r="E18" s="161"/>
      <c r="F18" s="187"/>
      <c r="G18" s="190">
        <f t="shared" si="0"/>
        <v>0</v>
      </c>
    </row>
    <row r="19" spans="1:7" x14ac:dyDescent="0.25">
      <c r="A19" s="192"/>
      <c r="B19" s="192" t="s">
        <v>3234</v>
      </c>
      <c r="C19" s="64" t="s">
        <v>3214</v>
      </c>
      <c r="D19" s="161" t="s">
        <v>429</v>
      </c>
      <c r="E19" s="161"/>
      <c r="F19" s="187"/>
      <c r="G19" s="190">
        <f t="shared" si="0"/>
        <v>0</v>
      </c>
    </row>
    <row r="20" spans="1:7" x14ac:dyDescent="0.25">
      <c r="A20" s="192"/>
      <c r="B20" s="192" t="s">
        <v>3235</v>
      </c>
      <c r="C20" s="64" t="s">
        <v>3215</v>
      </c>
      <c r="D20" s="161" t="s">
        <v>429</v>
      </c>
      <c r="E20" s="161"/>
      <c r="F20" s="187"/>
      <c r="G20" s="190">
        <f t="shared" si="0"/>
        <v>0</v>
      </c>
    </row>
    <row r="21" spans="1:7" x14ac:dyDescent="0.25">
      <c r="A21" s="192"/>
      <c r="B21" s="192" t="s">
        <v>3236</v>
      </c>
      <c r="C21" s="64" t="s">
        <v>3216</v>
      </c>
      <c r="D21" s="161" t="s">
        <v>429</v>
      </c>
      <c r="E21" s="161"/>
      <c r="F21" s="187"/>
      <c r="G21" s="190">
        <f t="shared" si="0"/>
        <v>0</v>
      </c>
    </row>
    <row r="22" spans="1:7" x14ac:dyDescent="0.25">
      <c r="A22" s="192"/>
      <c r="B22" s="192" t="s">
        <v>3237</v>
      </c>
      <c r="C22" s="64" t="s">
        <v>3217</v>
      </c>
      <c r="D22" s="161" t="s">
        <v>429</v>
      </c>
      <c r="E22" s="161"/>
      <c r="F22" s="187"/>
      <c r="G22" s="190">
        <f t="shared" si="0"/>
        <v>0</v>
      </c>
    </row>
    <row r="23" spans="1:7" x14ac:dyDescent="0.25">
      <c r="A23" s="192"/>
      <c r="B23" s="192" t="s">
        <v>3238</v>
      </c>
      <c r="C23" s="64" t="s">
        <v>3218</v>
      </c>
      <c r="D23" s="161" t="s">
        <v>429</v>
      </c>
      <c r="E23" s="161"/>
      <c r="F23" s="187"/>
      <c r="G23" s="190">
        <f t="shared" si="0"/>
        <v>0</v>
      </c>
    </row>
    <row r="24" spans="1:7" x14ac:dyDescent="0.25">
      <c r="A24" s="192"/>
      <c r="B24" s="192" t="s">
        <v>3239</v>
      </c>
      <c r="C24" s="64" t="s">
        <v>3240</v>
      </c>
      <c r="D24" s="161" t="s">
        <v>429</v>
      </c>
      <c r="E24" s="161"/>
      <c r="F24" s="187"/>
      <c r="G24" s="190">
        <f t="shared" si="0"/>
        <v>0</v>
      </c>
    </row>
    <row r="25" spans="1:7" x14ac:dyDescent="0.25">
      <c r="A25" s="192" t="s">
        <v>3241</v>
      </c>
      <c r="B25" s="192"/>
      <c r="C25" s="150" t="s">
        <v>3242</v>
      </c>
      <c r="D25" s="161" t="s">
        <v>429</v>
      </c>
      <c r="E25" s="161"/>
      <c r="F25" s="187"/>
      <c r="G25" s="190">
        <f t="shared" si="0"/>
        <v>0</v>
      </c>
    </row>
    <row r="26" spans="1:7" x14ac:dyDescent="0.25">
      <c r="A26" s="192" t="s">
        <v>3243</v>
      </c>
      <c r="B26" s="192"/>
      <c r="C26" s="150" t="s">
        <v>3244</v>
      </c>
      <c r="D26" s="202"/>
      <c r="E26" s="17"/>
      <c r="F26" s="191"/>
      <c r="G26" s="190"/>
    </row>
    <row r="27" spans="1:7" x14ac:dyDescent="0.25">
      <c r="A27" s="192"/>
      <c r="B27" s="192" t="s">
        <v>3245</v>
      </c>
      <c r="C27" s="64" t="s">
        <v>3248</v>
      </c>
      <c r="D27" s="161" t="s">
        <v>423</v>
      </c>
      <c r="E27" s="161"/>
      <c r="F27" s="187"/>
      <c r="G27" s="190">
        <f>E27*F27</f>
        <v>0</v>
      </c>
    </row>
    <row r="28" spans="1:7" x14ac:dyDescent="0.25">
      <c r="A28" s="192"/>
      <c r="B28" s="192" t="s">
        <v>3246</v>
      </c>
      <c r="C28" s="64" t="s">
        <v>3249</v>
      </c>
      <c r="D28" s="161" t="s">
        <v>423</v>
      </c>
      <c r="E28" s="161"/>
      <c r="F28" s="187"/>
      <c r="G28" s="190">
        <f>E28*F28</f>
        <v>0</v>
      </c>
    </row>
    <row r="29" spans="1:7" x14ac:dyDescent="0.25">
      <c r="A29" s="192"/>
      <c r="B29" s="192" t="s">
        <v>3247</v>
      </c>
      <c r="C29" s="64" t="s">
        <v>3250</v>
      </c>
      <c r="D29" s="161" t="s">
        <v>423</v>
      </c>
      <c r="E29" s="161"/>
      <c r="F29" s="187"/>
      <c r="G29" s="190">
        <f>E29*F29</f>
        <v>0</v>
      </c>
    </row>
    <row r="30" spans="1:7" x14ac:dyDescent="0.25">
      <c r="A30" s="192" t="s">
        <v>3251</v>
      </c>
      <c r="B30" s="192"/>
      <c r="C30" s="150" t="s">
        <v>3252</v>
      </c>
      <c r="D30" s="202"/>
      <c r="E30" s="17"/>
      <c r="F30" s="191"/>
      <c r="G30" s="190"/>
    </row>
    <row r="31" spans="1:7" x14ac:dyDescent="0.25">
      <c r="A31" s="192"/>
      <c r="B31" s="192" t="s">
        <v>3253</v>
      </c>
      <c r="C31" s="64" t="s">
        <v>1577</v>
      </c>
      <c r="D31" s="161" t="s">
        <v>423</v>
      </c>
      <c r="E31" s="161"/>
      <c r="F31" s="187"/>
      <c r="G31" s="190">
        <f t="shared" ref="G31:G42" si="1">E31*F31</f>
        <v>0</v>
      </c>
    </row>
    <row r="32" spans="1:7" x14ac:dyDescent="0.25">
      <c r="A32" s="192"/>
      <c r="B32" s="192" t="s">
        <v>3254</v>
      </c>
      <c r="C32" s="64" t="s">
        <v>3256</v>
      </c>
      <c r="D32" s="161" t="s">
        <v>423</v>
      </c>
      <c r="E32" s="161"/>
      <c r="F32" s="187"/>
      <c r="G32" s="190">
        <f t="shared" si="1"/>
        <v>0</v>
      </c>
    </row>
    <row r="33" spans="1:8" x14ac:dyDescent="0.25">
      <c r="A33" s="192"/>
      <c r="B33" s="192" t="s">
        <v>3255</v>
      </c>
      <c r="C33" s="283" t="s">
        <v>5120</v>
      </c>
      <c r="D33" s="161" t="s">
        <v>423</v>
      </c>
      <c r="E33" s="161"/>
      <c r="F33" s="187"/>
      <c r="G33" s="190">
        <f t="shared" si="1"/>
        <v>0</v>
      </c>
      <c r="H33" s="307" t="s">
        <v>5398</v>
      </c>
    </row>
    <row r="34" spans="1:8" ht="39.6" x14ac:dyDescent="0.25">
      <c r="A34" s="111" t="s">
        <v>3257</v>
      </c>
      <c r="B34" s="192"/>
      <c r="C34" s="284" t="s">
        <v>5121</v>
      </c>
      <c r="D34" s="161" t="s">
        <v>136</v>
      </c>
      <c r="E34" s="161"/>
      <c r="F34" s="187"/>
      <c r="G34" s="190">
        <f t="shared" si="1"/>
        <v>0</v>
      </c>
      <c r="H34" s="307" t="s">
        <v>5398</v>
      </c>
    </row>
    <row r="35" spans="1:8" ht="26.4" x14ac:dyDescent="0.25">
      <c r="A35" s="111" t="s">
        <v>3258</v>
      </c>
      <c r="B35" s="192"/>
      <c r="C35" s="150" t="s">
        <v>3259</v>
      </c>
      <c r="D35" s="161" t="s">
        <v>136</v>
      </c>
      <c r="E35" s="161"/>
      <c r="F35" s="187"/>
      <c r="G35" s="190">
        <f t="shared" si="1"/>
        <v>0</v>
      </c>
    </row>
    <row r="36" spans="1:8" ht="39.6" x14ac:dyDescent="0.25">
      <c r="A36" s="111" t="s">
        <v>3260</v>
      </c>
      <c r="B36" s="192"/>
      <c r="C36" s="291" t="s">
        <v>5122</v>
      </c>
      <c r="D36" s="161" t="s">
        <v>136</v>
      </c>
      <c r="E36" s="161"/>
      <c r="F36" s="187"/>
      <c r="G36" s="190">
        <f t="shared" si="1"/>
        <v>0</v>
      </c>
      <c r="H36" s="307" t="s">
        <v>5398</v>
      </c>
    </row>
    <row r="37" spans="1:8" ht="26.4" x14ac:dyDescent="0.25">
      <c r="A37" s="111" t="s">
        <v>3261</v>
      </c>
      <c r="B37" s="192"/>
      <c r="C37" s="284" t="s">
        <v>5123</v>
      </c>
      <c r="D37" s="161" t="s">
        <v>136</v>
      </c>
      <c r="E37" s="161"/>
      <c r="F37" s="187"/>
      <c r="G37" s="190">
        <f t="shared" si="1"/>
        <v>0</v>
      </c>
      <c r="H37" s="307" t="s">
        <v>5398</v>
      </c>
    </row>
    <row r="38" spans="1:8" ht="26.4" x14ac:dyDescent="0.25">
      <c r="A38" s="192" t="s">
        <v>3262</v>
      </c>
      <c r="B38" s="192"/>
      <c r="C38" s="150" t="s">
        <v>3263</v>
      </c>
      <c r="D38" s="161" t="s">
        <v>429</v>
      </c>
      <c r="E38" s="161"/>
      <c r="F38" s="187"/>
      <c r="G38" s="190">
        <f t="shared" si="1"/>
        <v>0</v>
      </c>
    </row>
    <row r="39" spans="1:8" ht="15.6" x14ac:dyDescent="0.25">
      <c r="A39" s="192" t="s">
        <v>3264</v>
      </c>
      <c r="B39" s="192"/>
      <c r="C39" s="284" t="s">
        <v>5124</v>
      </c>
      <c r="D39" s="161" t="s">
        <v>124</v>
      </c>
      <c r="E39" s="161"/>
      <c r="F39" s="187"/>
      <c r="G39" s="190">
        <f t="shared" si="1"/>
        <v>0</v>
      </c>
      <c r="H39" s="307" t="s">
        <v>5398</v>
      </c>
    </row>
    <row r="40" spans="1:8" ht="26.4" x14ac:dyDescent="0.25">
      <c r="A40" s="192" t="s">
        <v>3265</v>
      </c>
      <c r="B40" s="192"/>
      <c r="C40" s="57" t="s">
        <v>5125</v>
      </c>
      <c r="D40" s="161" t="s">
        <v>429</v>
      </c>
      <c r="E40" s="161"/>
      <c r="F40" s="187"/>
      <c r="G40" s="190">
        <f t="shared" si="1"/>
        <v>0</v>
      </c>
      <c r="H40" s="307" t="s">
        <v>5398</v>
      </c>
    </row>
    <row r="41" spans="1:8" ht="39.6" x14ac:dyDescent="0.25">
      <c r="A41" s="192" t="s">
        <v>3266</v>
      </c>
      <c r="B41" s="192"/>
      <c r="C41" s="291" t="s">
        <v>5126</v>
      </c>
      <c r="D41" s="161" t="s">
        <v>429</v>
      </c>
      <c r="E41" s="161"/>
      <c r="F41" s="187"/>
      <c r="G41" s="190">
        <f t="shared" si="1"/>
        <v>0</v>
      </c>
      <c r="H41" s="307" t="s">
        <v>5398</v>
      </c>
    </row>
    <row r="42" spans="1:8" x14ac:dyDescent="0.25">
      <c r="A42" s="192" t="s">
        <v>3267</v>
      </c>
      <c r="B42" s="192"/>
      <c r="C42" s="150" t="s">
        <v>3268</v>
      </c>
      <c r="D42" s="161" t="s">
        <v>429</v>
      </c>
      <c r="E42" s="161"/>
      <c r="F42" s="187"/>
      <c r="G42" s="190">
        <f t="shared" si="1"/>
        <v>0</v>
      </c>
    </row>
    <row r="43" spans="1:8" x14ac:dyDescent="0.25">
      <c r="A43" s="192" t="s">
        <v>3269</v>
      </c>
      <c r="B43" s="192"/>
      <c r="C43" s="150" t="s">
        <v>3270</v>
      </c>
      <c r="D43" s="202"/>
      <c r="E43" s="17"/>
      <c r="F43" s="191"/>
      <c r="G43" s="190"/>
    </row>
    <row r="44" spans="1:8" x14ac:dyDescent="0.25">
      <c r="A44" s="192"/>
      <c r="B44" s="192" t="s">
        <v>3271</v>
      </c>
      <c r="C44" s="64" t="s">
        <v>3274</v>
      </c>
      <c r="D44" s="161" t="s">
        <v>429</v>
      </c>
      <c r="E44" s="161"/>
      <c r="F44" s="187"/>
      <c r="G44" s="190">
        <f>E44*F44</f>
        <v>0</v>
      </c>
    </row>
    <row r="45" spans="1:8" x14ac:dyDescent="0.25">
      <c r="A45" s="192"/>
      <c r="B45" s="192" t="s">
        <v>3272</v>
      </c>
      <c r="C45" s="283" t="s">
        <v>5127</v>
      </c>
      <c r="D45" s="161" t="s">
        <v>136</v>
      </c>
      <c r="E45" s="161"/>
      <c r="F45" s="187"/>
      <c r="G45" s="190">
        <f>E45*F45</f>
        <v>0</v>
      </c>
      <c r="H45" s="307" t="s">
        <v>5398</v>
      </c>
    </row>
    <row r="46" spans="1:8" x14ac:dyDescent="0.25">
      <c r="A46" s="192"/>
      <c r="B46" s="192" t="s">
        <v>3273</v>
      </c>
      <c r="C46" s="64" t="s">
        <v>3275</v>
      </c>
      <c r="D46" s="161" t="s">
        <v>429</v>
      </c>
      <c r="E46" s="161"/>
      <c r="F46" s="187"/>
      <c r="G46" s="190">
        <f>E46*F46</f>
        <v>0</v>
      </c>
    </row>
    <row r="47" spans="1:8" ht="28.8" x14ac:dyDescent="0.25">
      <c r="A47" s="192" t="s">
        <v>3276</v>
      </c>
      <c r="B47" s="192"/>
      <c r="C47" s="150" t="s">
        <v>3277</v>
      </c>
      <c r="D47" s="225" t="s">
        <v>3325</v>
      </c>
      <c r="E47" s="161"/>
      <c r="F47" s="187"/>
      <c r="G47" s="190">
        <f>E47*F47</f>
        <v>0</v>
      </c>
    </row>
    <row r="48" spans="1:8" ht="39.6" x14ac:dyDescent="0.25">
      <c r="A48" s="192" t="s">
        <v>3278</v>
      </c>
      <c r="B48" s="192"/>
      <c r="C48" s="291" t="s">
        <v>5128</v>
      </c>
      <c r="D48" s="17"/>
      <c r="E48" s="17"/>
      <c r="F48" s="191"/>
      <c r="G48" s="190"/>
      <c r="H48" s="307" t="s">
        <v>5398</v>
      </c>
    </row>
    <row r="49" spans="1:8" x14ac:dyDescent="0.25">
      <c r="A49" s="192"/>
      <c r="B49" s="192" t="s">
        <v>3279</v>
      </c>
      <c r="C49" s="64" t="s">
        <v>3282</v>
      </c>
      <c r="D49" s="161" t="s">
        <v>3285</v>
      </c>
      <c r="E49" s="161"/>
      <c r="F49" s="187"/>
      <c r="G49" s="190">
        <f>E49*F49</f>
        <v>0</v>
      </c>
    </row>
    <row r="50" spans="1:8" x14ac:dyDescent="0.25">
      <c r="A50" s="192"/>
      <c r="B50" s="192" t="s">
        <v>3280</v>
      </c>
      <c r="C50" s="64" t="s">
        <v>3283</v>
      </c>
      <c r="D50" s="161" t="s">
        <v>3285</v>
      </c>
      <c r="E50" s="161"/>
      <c r="F50" s="187"/>
      <c r="G50" s="190">
        <f>E50*F50</f>
        <v>0</v>
      </c>
    </row>
    <row r="51" spans="1:8" x14ac:dyDescent="0.25">
      <c r="A51" s="192"/>
      <c r="B51" s="192" t="s">
        <v>3281</v>
      </c>
      <c r="C51" s="64" t="s">
        <v>3284</v>
      </c>
      <c r="D51" s="161" t="s">
        <v>3285</v>
      </c>
      <c r="E51" s="161"/>
      <c r="F51" s="187"/>
      <c r="G51" s="190">
        <f>E51*F51</f>
        <v>0</v>
      </c>
    </row>
    <row r="52" spans="1:8" x14ac:dyDescent="0.25">
      <c r="A52" s="192" t="s">
        <v>3286</v>
      </c>
      <c r="B52" s="192"/>
      <c r="C52" s="150" t="s">
        <v>3287</v>
      </c>
      <c r="D52" s="17"/>
      <c r="E52" s="17"/>
      <c r="F52" s="191"/>
      <c r="G52" s="190"/>
    </row>
    <row r="53" spans="1:8" x14ac:dyDescent="0.25">
      <c r="A53" s="192"/>
      <c r="B53" s="192" t="s">
        <v>3288</v>
      </c>
      <c r="C53" s="64" t="s">
        <v>3282</v>
      </c>
      <c r="D53" s="161" t="s">
        <v>3285</v>
      </c>
      <c r="E53" s="161"/>
      <c r="F53" s="187"/>
      <c r="G53" s="190">
        <f t="shared" ref="G53:G60" si="2">E53*F53</f>
        <v>0</v>
      </c>
    </row>
    <row r="54" spans="1:8" x14ac:dyDescent="0.25">
      <c r="A54" s="192"/>
      <c r="B54" s="192" t="s">
        <v>3289</v>
      </c>
      <c r="C54" s="64" t="s">
        <v>3283</v>
      </c>
      <c r="D54" s="161" t="s">
        <v>3285</v>
      </c>
      <c r="E54" s="161"/>
      <c r="F54" s="187"/>
      <c r="G54" s="190">
        <f t="shared" si="2"/>
        <v>0</v>
      </c>
    </row>
    <row r="55" spans="1:8" x14ac:dyDescent="0.25">
      <c r="A55" s="192"/>
      <c r="B55" s="192" t="s">
        <v>3290</v>
      </c>
      <c r="C55" s="64" t="s">
        <v>3284</v>
      </c>
      <c r="D55" s="161" t="s">
        <v>3285</v>
      </c>
      <c r="E55" s="161"/>
      <c r="F55" s="187"/>
      <c r="G55" s="190">
        <f t="shared" si="2"/>
        <v>0</v>
      </c>
    </row>
    <row r="56" spans="1:8" ht="26.4" x14ac:dyDescent="0.25">
      <c r="A56" s="192" t="s">
        <v>3291</v>
      </c>
      <c r="B56" s="192"/>
      <c r="C56" s="150" t="s">
        <v>3293</v>
      </c>
      <c r="D56" s="161" t="s">
        <v>124</v>
      </c>
      <c r="E56" s="161"/>
      <c r="F56" s="187"/>
      <c r="G56" s="190">
        <f t="shared" si="2"/>
        <v>0</v>
      </c>
    </row>
    <row r="57" spans="1:8" ht="39.6" x14ac:dyDescent="0.25">
      <c r="A57" s="192" t="s">
        <v>3292</v>
      </c>
      <c r="B57" s="192"/>
      <c r="C57" s="150" t="s">
        <v>3294</v>
      </c>
      <c r="D57" s="161" t="s">
        <v>124</v>
      </c>
      <c r="E57" s="161"/>
      <c r="F57" s="187"/>
      <c r="G57" s="190">
        <f t="shared" si="2"/>
        <v>0</v>
      </c>
    </row>
    <row r="58" spans="1:8" ht="26.4" x14ac:dyDescent="0.25">
      <c r="A58" s="192" t="s">
        <v>3295</v>
      </c>
      <c r="B58" s="192"/>
      <c r="C58" s="150" t="s">
        <v>3296</v>
      </c>
      <c r="D58" s="161" t="s">
        <v>124</v>
      </c>
      <c r="E58" s="161"/>
      <c r="F58" s="187"/>
      <c r="G58" s="190">
        <f t="shared" si="2"/>
        <v>0</v>
      </c>
    </row>
    <row r="59" spans="1:8" ht="26.4" x14ac:dyDescent="0.25">
      <c r="A59" s="192" t="s">
        <v>3297</v>
      </c>
      <c r="B59" s="192"/>
      <c r="C59" s="284" t="s">
        <v>5129</v>
      </c>
      <c r="D59" s="161" t="s">
        <v>429</v>
      </c>
      <c r="E59" s="161"/>
      <c r="F59" s="187"/>
      <c r="G59" s="190">
        <f t="shared" si="2"/>
        <v>0</v>
      </c>
      <c r="H59" s="307" t="s">
        <v>5398</v>
      </c>
    </row>
    <row r="60" spans="1:8" x14ac:dyDescent="0.25">
      <c r="A60" s="192" t="s">
        <v>3298</v>
      </c>
      <c r="B60" s="192"/>
      <c r="C60" s="150" t="s">
        <v>3299</v>
      </c>
      <c r="D60" s="161" t="s">
        <v>429</v>
      </c>
      <c r="E60" s="161"/>
      <c r="F60" s="187"/>
      <c r="G60" s="190">
        <f t="shared" si="2"/>
        <v>0</v>
      </c>
    </row>
    <row r="61" spans="1:8" x14ac:dyDescent="0.25">
      <c r="A61" s="192" t="s">
        <v>3300</v>
      </c>
      <c r="B61" s="192"/>
      <c r="C61" s="150" t="s">
        <v>3301</v>
      </c>
      <c r="D61" s="17"/>
      <c r="E61" s="17"/>
      <c r="F61" s="191"/>
      <c r="G61" s="190"/>
    </row>
    <row r="62" spans="1:8" x14ac:dyDescent="0.25">
      <c r="A62" s="192"/>
      <c r="B62" s="192" t="s">
        <v>3302</v>
      </c>
      <c r="C62" s="283" t="s">
        <v>5130</v>
      </c>
      <c r="D62" s="161" t="s">
        <v>33</v>
      </c>
      <c r="E62" s="17" t="s">
        <v>4220</v>
      </c>
      <c r="F62" s="17" t="s">
        <v>4221</v>
      </c>
      <c r="G62" s="188"/>
      <c r="H62" s="307" t="s">
        <v>5398</v>
      </c>
    </row>
    <row r="63" spans="1:8" x14ac:dyDescent="0.25">
      <c r="A63" s="192"/>
      <c r="B63" s="192" t="s">
        <v>3303</v>
      </c>
      <c r="C63" s="283" t="s">
        <v>5131</v>
      </c>
      <c r="D63" s="161" t="s">
        <v>33</v>
      </c>
      <c r="E63" s="17" t="s">
        <v>4220</v>
      </c>
      <c r="F63" s="17" t="s">
        <v>4221</v>
      </c>
      <c r="G63" s="188"/>
      <c r="H63" s="307" t="s">
        <v>5398</v>
      </c>
    </row>
    <row r="64" spans="1:8" x14ac:dyDescent="0.25">
      <c r="A64" s="192"/>
      <c r="B64" s="192" t="s">
        <v>3304</v>
      </c>
      <c r="C64" s="283" t="s">
        <v>5132</v>
      </c>
      <c r="D64" s="161" t="s">
        <v>33</v>
      </c>
      <c r="E64" s="17" t="s">
        <v>4220</v>
      </c>
      <c r="F64" s="17" t="s">
        <v>4221</v>
      </c>
      <c r="G64" s="188"/>
      <c r="H64" s="307" t="s">
        <v>5398</v>
      </c>
    </row>
    <row r="65" spans="1:8" x14ac:dyDescent="0.25">
      <c r="A65" s="192" t="s">
        <v>3305</v>
      </c>
      <c r="B65" s="192"/>
      <c r="C65" s="284" t="s">
        <v>3306</v>
      </c>
      <c r="D65" s="17"/>
      <c r="E65" s="17"/>
      <c r="F65" s="191"/>
      <c r="G65" s="190"/>
    </row>
    <row r="66" spans="1:8" x14ac:dyDescent="0.25">
      <c r="A66" s="192"/>
      <c r="B66" s="192" t="s">
        <v>3307</v>
      </c>
      <c r="C66" s="283" t="s">
        <v>5130</v>
      </c>
      <c r="D66" s="161" t="s">
        <v>429</v>
      </c>
      <c r="E66" s="161"/>
      <c r="F66" s="187"/>
      <c r="G66" s="190">
        <f t="shared" ref="G66:G77" si="3">E66*F66</f>
        <v>0</v>
      </c>
      <c r="H66" s="307" t="s">
        <v>5398</v>
      </c>
    </row>
    <row r="67" spans="1:8" x14ac:dyDescent="0.25">
      <c r="A67" s="192"/>
      <c r="B67" s="192" t="s">
        <v>3308</v>
      </c>
      <c r="C67" s="283" t="s">
        <v>5131</v>
      </c>
      <c r="D67" s="161" t="s">
        <v>429</v>
      </c>
      <c r="E67" s="161"/>
      <c r="F67" s="187"/>
      <c r="G67" s="190">
        <f t="shared" si="3"/>
        <v>0</v>
      </c>
      <c r="H67" s="307" t="s">
        <v>5398</v>
      </c>
    </row>
    <row r="68" spans="1:8" x14ac:dyDescent="0.25">
      <c r="A68" s="192"/>
      <c r="B68" s="192" t="s">
        <v>3309</v>
      </c>
      <c r="C68" s="283" t="s">
        <v>5133</v>
      </c>
      <c r="D68" s="161" t="s">
        <v>429</v>
      </c>
      <c r="E68" s="161"/>
      <c r="F68" s="187"/>
      <c r="G68" s="190">
        <f t="shared" si="3"/>
        <v>0</v>
      </c>
      <c r="H68" s="307" t="s">
        <v>5398</v>
      </c>
    </row>
    <row r="69" spans="1:8" x14ac:dyDescent="0.25">
      <c r="A69" s="192" t="s">
        <v>3310</v>
      </c>
      <c r="B69" s="192"/>
      <c r="C69" s="150" t="s">
        <v>3311</v>
      </c>
      <c r="D69" s="161" t="s">
        <v>429</v>
      </c>
      <c r="E69" s="161"/>
      <c r="F69" s="187"/>
      <c r="G69" s="190">
        <f t="shared" si="3"/>
        <v>0</v>
      </c>
    </row>
    <row r="70" spans="1:8" ht="26.4" x14ac:dyDescent="0.25">
      <c r="A70" s="192" t="s">
        <v>3312</v>
      </c>
      <c r="B70" s="192"/>
      <c r="C70" s="150" t="s">
        <v>3313</v>
      </c>
      <c r="D70" s="161" t="s">
        <v>80</v>
      </c>
      <c r="E70" s="161"/>
      <c r="F70" s="187"/>
      <c r="G70" s="190">
        <f t="shared" si="3"/>
        <v>0</v>
      </c>
    </row>
    <row r="71" spans="1:8" x14ac:dyDescent="0.25">
      <c r="A71" s="192" t="s">
        <v>3314</v>
      </c>
      <c r="B71" s="192"/>
      <c r="C71" s="150" t="s">
        <v>3315</v>
      </c>
      <c r="D71" s="161" t="s">
        <v>429</v>
      </c>
      <c r="E71" s="161"/>
      <c r="F71" s="187"/>
      <c r="G71" s="190">
        <f t="shared" si="3"/>
        <v>0</v>
      </c>
    </row>
    <row r="72" spans="1:8" x14ac:dyDescent="0.25">
      <c r="A72" s="192" t="s">
        <v>3316</v>
      </c>
      <c r="B72" s="192"/>
      <c r="C72" s="150" t="s">
        <v>3317</v>
      </c>
      <c r="D72" s="161" t="s">
        <v>429</v>
      </c>
      <c r="E72" s="161"/>
      <c r="F72" s="187"/>
      <c r="G72" s="190">
        <f t="shared" si="3"/>
        <v>0</v>
      </c>
    </row>
    <row r="73" spans="1:8" ht="26.4" x14ac:dyDescent="0.25">
      <c r="A73" s="192" t="s">
        <v>3318</v>
      </c>
      <c r="B73" s="192"/>
      <c r="C73" s="284" t="s">
        <v>5134</v>
      </c>
      <c r="D73" s="161" t="s">
        <v>429</v>
      </c>
      <c r="E73" s="161"/>
      <c r="F73" s="187"/>
      <c r="G73" s="190">
        <f t="shared" si="3"/>
        <v>0</v>
      </c>
      <c r="H73" s="307" t="s">
        <v>5398</v>
      </c>
    </row>
    <row r="74" spans="1:8" ht="26.4" x14ac:dyDescent="0.25">
      <c r="A74" s="192" t="s">
        <v>3319</v>
      </c>
      <c r="B74" s="192"/>
      <c r="C74" s="284" t="s">
        <v>5135</v>
      </c>
      <c r="D74" s="161" t="s">
        <v>136</v>
      </c>
      <c r="E74" s="161"/>
      <c r="F74" s="187"/>
      <c r="G74" s="190">
        <f t="shared" si="3"/>
        <v>0</v>
      </c>
      <c r="H74" s="307" t="s">
        <v>5398</v>
      </c>
    </row>
    <row r="75" spans="1:8" ht="26.4" x14ac:dyDescent="0.25">
      <c r="A75" s="192" t="s">
        <v>3320</v>
      </c>
      <c r="B75" s="192"/>
      <c r="C75" s="284" t="s">
        <v>5136</v>
      </c>
      <c r="D75" s="161" t="s">
        <v>429</v>
      </c>
      <c r="E75" s="161"/>
      <c r="F75" s="187"/>
      <c r="G75" s="190">
        <f t="shared" si="3"/>
        <v>0</v>
      </c>
      <c r="H75" s="307" t="s">
        <v>5398</v>
      </c>
    </row>
    <row r="76" spans="1:8" ht="26.4" x14ac:dyDescent="0.25">
      <c r="A76" s="192" t="s">
        <v>3321</v>
      </c>
      <c r="B76" s="192"/>
      <c r="C76" s="150" t="s">
        <v>3322</v>
      </c>
      <c r="D76" s="161" t="s">
        <v>2269</v>
      </c>
      <c r="E76" s="161"/>
      <c r="F76" s="187"/>
      <c r="G76" s="190">
        <f t="shared" si="3"/>
        <v>0</v>
      </c>
    </row>
    <row r="77" spans="1:8" ht="26.4" x14ac:dyDescent="0.25">
      <c r="A77" s="192" t="s">
        <v>3323</v>
      </c>
      <c r="B77" s="192"/>
      <c r="C77" s="150" t="s">
        <v>3324</v>
      </c>
      <c r="D77" s="161" t="s">
        <v>124</v>
      </c>
      <c r="E77" s="161"/>
      <c r="F77" s="187"/>
      <c r="G77" s="190">
        <f t="shared" si="3"/>
        <v>0</v>
      </c>
    </row>
    <row r="78" spans="1:8" x14ac:dyDescent="0.25">
      <c r="A78" s="192"/>
      <c r="B78" s="192"/>
      <c r="C78" s="150"/>
      <c r="D78" s="17"/>
      <c r="E78" s="17"/>
      <c r="F78" s="191"/>
      <c r="G78" s="190"/>
    </row>
    <row r="79" spans="1:8" x14ac:dyDescent="0.25">
      <c r="A79" s="192"/>
      <c r="B79" s="192"/>
      <c r="C79" s="157"/>
      <c r="D79" s="202"/>
      <c r="E79" s="17"/>
      <c r="F79" s="191"/>
      <c r="G79" s="190"/>
      <c r="H79" s="323" t="s">
        <v>5421</v>
      </c>
    </row>
    <row r="80" spans="1:8" x14ac:dyDescent="0.25">
      <c r="A80" s="64"/>
      <c r="B80" s="64"/>
      <c r="C80" s="60"/>
      <c r="D80"/>
      <c r="E80" s="17"/>
      <c r="F80" s="191"/>
      <c r="G80" s="190"/>
    </row>
    <row r="81" spans="1:7" x14ac:dyDescent="0.25">
      <c r="A81" s="168" t="s">
        <v>34</v>
      </c>
      <c r="B81" s="168"/>
      <c r="C81" s="168"/>
      <c r="D81" s="179"/>
      <c r="E81" s="185"/>
      <c r="F81" s="198"/>
      <c r="G81" s="174">
        <f>SUM(G5:G80)</f>
        <v>0</v>
      </c>
    </row>
    <row r="1048357" spans="4:4" x14ac:dyDescent="0.25">
      <c r="D104835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3301-314E-49A7-B3B0-F4D13F57892C}">
  <dimension ref="A1:H104831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3326</v>
      </c>
      <c r="B1" s="40"/>
      <c r="C1" s="40"/>
      <c r="D1" s="774" t="s">
        <v>3327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3328</v>
      </c>
      <c r="B5" s="192"/>
      <c r="C5" s="150" t="s">
        <v>3210</v>
      </c>
      <c r="D5" s="17"/>
      <c r="E5" s="17"/>
      <c r="F5" s="17"/>
      <c r="G5" s="190"/>
    </row>
    <row r="6" spans="1:8" x14ac:dyDescent="0.25">
      <c r="A6" s="192"/>
      <c r="B6" s="192" t="s">
        <v>3329</v>
      </c>
      <c r="C6" s="64" t="s">
        <v>3331</v>
      </c>
      <c r="D6" s="161" t="s">
        <v>33</v>
      </c>
      <c r="E6" s="17" t="s">
        <v>4220</v>
      </c>
      <c r="F6" s="17" t="s">
        <v>4221</v>
      </c>
      <c r="G6" s="188"/>
    </row>
    <row r="7" spans="1:8" x14ac:dyDescent="0.25">
      <c r="A7" s="192"/>
      <c r="B7" s="192" t="s">
        <v>3330</v>
      </c>
      <c r="C7" s="64" t="s">
        <v>3332</v>
      </c>
      <c r="D7" s="161" t="s">
        <v>33</v>
      </c>
      <c r="E7" s="17" t="s">
        <v>4220</v>
      </c>
      <c r="F7" s="17" t="s">
        <v>4221</v>
      </c>
      <c r="G7" s="188"/>
    </row>
    <row r="8" spans="1:8" ht="26.4" x14ac:dyDescent="0.25">
      <c r="A8" s="192" t="s">
        <v>3333</v>
      </c>
      <c r="B8" s="192"/>
      <c r="C8" s="150" t="s">
        <v>3334</v>
      </c>
      <c r="D8" s="17"/>
      <c r="E8" s="17"/>
      <c r="F8" s="191"/>
      <c r="G8" s="190"/>
    </row>
    <row r="9" spans="1:8" x14ac:dyDescent="0.25">
      <c r="A9" s="192"/>
      <c r="B9" s="192" t="s">
        <v>3335</v>
      </c>
      <c r="C9" s="64" t="s">
        <v>3331</v>
      </c>
      <c r="D9" s="161" t="s">
        <v>429</v>
      </c>
      <c r="E9" s="161"/>
      <c r="F9" s="187"/>
      <c r="G9" s="190">
        <f>E9*F9</f>
        <v>0</v>
      </c>
    </row>
    <row r="10" spans="1:8" x14ac:dyDescent="0.25">
      <c r="A10" s="192"/>
      <c r="B10" s="192" t="s">
        <v>3336</v>
      </c>
      <c r="C10" s="64" t="s">
        <v>3332</v>
      </c>
      <c r="D10" s="161" t="s">
        <v>429</v>
      </c>
      <c r="E10" s="161"/>
      <c r="F10" s="187"/>
      <c r="G10" s="190">
        <f>E10*F10</f>
        <v>0</v>
      </c>
    </row>
    <row r="11" spans="1:8" ht="26.4" x14ac:dyDescent="0.25">
      <c r="A11" s="192" t="s">
        <v>3337</v>
      </c>
      <c r="B11" s="192"/>
      <c r="C11" s="150" t="s">
        <v>3338</v>
      </c>
      <c r="D11" s="161" t="s">
        <v>136</v>
      </c>
      <c r="E11" s="161"/>
      <c r="F11" s="187"/>
      <c r="G11" s="190">
        <f>E11*F11</f>
        <v>0</v>
      </c>
    </row>
    <row r="12" spans="1:8" ht="26.4" x14ac:dyDescent="0.25">
      <c r="A12" s="192" t="s">
        <v>3339</v>
      </c>
      <c r="B12" s="192"/>
      <c r="C12" s="284" t="s">
        <v>5137</v>
      </c>
      <c r="D12" s="161" t="s">
        <v>2269</v>
      </c>
      <c r="E12" s="161"/>
      <c r="F12" s="187"/>
      <c r="G12" s="190">
        <f>E12*F12</f>
        <v>0</v>
      </c>
      <c r="H12" s="307" t="s">
        <v>5398</v>
      </c>
    </row>
    <row r="13" spans="1:8" ht="15.6" x14ac:dyDescent="0.25">
      <c r="A13" s="192" t="s">
        <v>3340</v>
      </c>
      <c r="B13" s="192"/>
      <c r="C13" s="284" t="s">
        <v>3341</v>
      </c>
      <c r="D13" s="161" t="s">
        <v>2269</v>
      </c>
      <c r="E13" s="161"/>
      <c r="F13" s="187"/>
      <c r="G13" s="190">
        <f>E13*F13</f>
        <v>0</v>
      </c>
    </row>
    <row r="14" spans="1:8" ht="26.4" x14ac:dyDescent="0.25">
      <c r="A14" s="192" t="s">
        <v>3342</v>
      </c>
      <c r="B14" s="192"/>
      <c r="C14" s="284" t="s">
        <v>5138</v>
      </c>
      <c r="D14" s="17"/>
      <c r="E14" s="17"/>
      <c r="F14" s="191"/>
      <c r="G14" s="190"/>
      <c r="H14" s="307" t="s">
        <v>5398</v>
      </c>
    </row>
    <row r="15" spans="1:8" x14ac:dyDescent="0.25">
      <c r="A15" s="192"/>
      <c r="B15" s="192" t="s">
        <v>3343</v>
      </c>
      <c r="C15" s="64" t="s">
        <v>3346</v>
      </c>
      <c r="D15" s="161" t="s">
        <v>429</v>
      </c>
      <c r="E15" s="161"/>
      <c r="F15" s="187"/>
      <c r="G15" s="190">
        <f>E15*F15</f>
        <v>0</v>
      </c>
    </row>
    <row r="16" spans="1:8" x14ac:dyDescent="0.25">
      <c r="A16" s="192"/>
      <c r="B16" s="192" t="s">
        <v>3344</v>
      </c>
      <c r="C16" s="64" t="s">
        <v>3347</v>
      </c>
      <c r="D16" s="161" t="s">
        <v>429</v>
      </c>
      <c r="E16" s="161"/>
      <c r="F16" s="187"/>
      <c r="G16" s="190">
        <f>E16*F16</f>
        <v>0</v>
      </c>
    </row>
    <row r="17" spans="1:8" x14ac:dyDescent="0.25">
      <c r="A17" s="192"/>
      <c r="B17" s="192" t="s">
        <v>3345</v>
      </c>
      <c r="C17" s="64" t="s">
        <v>3348</v>
      </c>
      <c r="D17" s="161" t="s">
        <v>429</v>
      </c>
      <c r="E17" s="161"/>
      <c r="F17" s="187"/>
      <c r="G17" s="190">
        <f>E17*F17</f>
        <v>0</v>
      </c>
    </row>
    <row r="18" spans="1:8" x14ac:dyDescent="0.25">
      <c r="A18" s="192" t="s">
        <v>3349</v>
      </c>
      <c r="B18" s="192"/>
      <c r="C18" s="150" t="s">
        <v>3350</v>
      </c>
      <c r="D18" s="17"/>
      <c r="E18" s="17"/>
      <c r="F18" s="191"/>
      <c r="G18" s="190"/>
    </row>
    <row r="19" spans="1:8" x14ac:dyDescent="0.25">
      <c r="A19" s="192"/>
      <c r="B19" s="192" t="s">
        <v>3351</v>
      </c>
      <c r="C19" s="64" t="s">
        <v>3354</v>
      </c>
      <c r="D19" s="161" t="s">
        <v>423</v>
      </c>
      <c r="E19" s="161"/>
      <c r="F19" s="187"/>
      <c r="G19" s="190">
        <f>E19*F19</f>
        <v>0</v>
      </c>
    </row>
    <row r="20" spans="1:8" x14ac:dyDescent="0.25">
      <c r="A20" s="192"/>
      <c r="B20" s="192" t="s">
        <v>3352</v>
      </c>
      <c r="C20" s="64" t="s">
        <v>3249</v>
      </c>
      <c r="D20" s="161" t="s">
        <v>423</v>
      </c>
      <c r="E20" s="161"/>
      <c r="F20" s="187"/>
      <c r="G20" s="190">
        <f>E20*F20</f>
        <v>0</v>
      </c>
    </row>
    <row r="21" spans="1:8" x14ac:dyDescent="0.25">
      <c r="A21" s="192"/>
      <c r="B21" s="192" t="s">
        <v>3353</v>
      </c>
      <c r="C21" s="64" t="s">
        <v>3250</v>
      </c>
      <c r="D21" s="161" t="s">
        <v>423</v>
      </c>
      <c r="E21" s="161"/>
      <c r="F21" s="187"/>
      <c r="G21" s="190">
        <f>E21*F21</f>
        <v>0</v>
      </c>
    </row>
    <row r="22" spans="1:8" ht="26.4" x14ac:dyDescent="0.25">
      <c r="A22" s="192" t="s">
        <v>3355</v>
      </c>
      <c r="B22" s="192"/>
      <c r="C22" s="284" t="s">
        <v>5139</v>
      </c>
      <c r="D22" s="161" t="s">
        <v>124</v>
      </c>
      <c r="E22" s="161"/>
      <c r="F22" s="187"/>
      <c r="G22" s="190">
        <f>E22*F22</f>
        <v>0</v>
      </c>
      <c r="H22" s="307" t="s">
        <v>5398</v>
      </c>
    </row>
    <row r="23" spans="1:8" x14ac:dyDescent="0.25">
      <c r="A23" s="192" t="s">
        <v>3357</v>
      </c>
      <c r="B23" s="192"/>
      <c r="C23" s="150" t="s">
        <v>3356</v>
      </c>
      <c r="D23" s="161" t="s">
        <v>1099</v>
      </c>
      <c r="E23" s="161"/>
      <c r="F23" s="187"/>
      <c r="G23" s="190">
        <f>E23*F23</f>
        <v>0</v>
      </c>
    </row>
    <row r="24" spans="1:8" ht="26.4" x14ac:dyDescent="0.25">
      <c r="A24" s="192" t="s">
        <v>3358</v>
      </c>
      <c r="B24" s="192"/>
      <c r="C24" s="159" t="s">
        <v>4397</v>
      </c>
      <c r="D24" s="17"/>
      <c r="E24" s="17"/>
      <c r="F24" s="191"/>
      <c r="G24" s="190"/>
    </row>
    <row r="25" spans="1:8" x14ac:dyDescent="0.25">
      <c r="A25" s="192"/>
      <c r="B25" s="192" t="s">
        <v>3359</v>
      </c>
      <c r="C25" s="64" t="s">
        <v>1596</v>
      </c>
      <c r="D25" s="161" t="s">
        <v>423</v>
      </c>
      <c r="E25" s="161"/>
      <c r="F25" s="187"/>
      <c r="G25" s="190">
        <f t="shared" ref="G25:G31" si="0">E25*F25</f>
        <v>0</v>
      </c>
    </row>
    <row r="26" spans="1:8" x14ac:dyDescent="0.25">
      <c r="A26" s="192"/>
      <c r="B26" s="192" t="s">
        <v>3360</v>
      </c>
      <c r="C26" s="283" t="s">
        <v>3256</v>
      </c>
      <c r="D26" s="161" t="s">
        <v>423</v>
      </c>
      <c r="E26" s="161"/>
      <c r="F26" s="187"/>
      <c r="G26" s="190">
        <f t="shared" si="0"/>
        <v>0</v>
      </c>
    </row>
    <row r="27" spans="1:8" x14ac:dyDescent="0.25">
      <c r="A27" s="192"/>
      <c r="B27" s="192" t="s">
        <v>3361</v>
      </c>
      <c r="C27" s="283" t="s">
        <v>5140</v>
      </c>
      <c r="D27" s="161" t="s">
        <v>423</v>
      </c>
      <c r="E27" s="161"/>
      <c r="F27" s="187"/>
      <c r="G27" s="190">
        <f t="shared" si="0"/>
        <v>0</v>
      </c>
      <c r="H27" s="307" t="s">
        <v>5398</v>
      </c>
    </row>
    <row r="28" spans="1:8" x14ac:dyDescent="0.25">
      <c r="A28" s="192"/>
      <c r="B28" s="192" t="s">
        <v>3362</v>
      </c>
      <c r="C28" s="283" t="s">
        <v>5120</v>
      </c>
      <c r="D28" s="161" t="s">
        <v>423</v>
      </c>
      <c r="E28" s="161"/>
      <c r="F28" s="187"/>
      <c r="G28" s="190">
        <f t="shared" si="0"/>
        <v>0</v>
      </c>
      <c r="H28" s="307" t="s">
        <v>5398</v>
      </c>
    </row>
    <row r="29" spans="1:8" ht="15.6" x14ac:dyDescent="0.25">
      <c r="A29" s="192" t="s">
        <v>3363</v>
      </c>
      <c r="B29" s="192"/>
      <c r="C29" s="150" t="s">
        <v>3364</v>
      </c>
      <c r="D29" s="161" t="s">
        <v>124</v>
      </c>
      <c r="E29" s="161"/>
      <c r="F29" s="187"/>
      <c r="G29" s="190">
        <f t="shared" si="0"/>
        <v>0</v>
      </c>
    </row>
    <row r="30" spans="1:8" x14ac:dyDescent="0.25">
      <c r="A30" s="192" t="s">
        <v>3365</v>
      </c>
      <c r="B30" s="192"/>
      <c r="C30" s="150" t="s">
        <v>3366</v>
      </c>
      <c r="D30" s="161" t="s">
        <v>133</v>
      </c>
      <c r="E30" s="161"/>
      <c r="F30" s="187"/>
      <c r="G30" s="190">
        <f t="shared" si="0"/>
        <v>0</v>
      </c>
    </row>
    <row r="31" spans="1:8" x14ac:dyDescent="0.25">
      <c r="A31" s="192" t="s">
        <v>3367</v>
      </c>
      <c r="B31" s="192"/>
      <c r="C31" s="150" t="s">
        <v>3368</v>
      </c>
      <c r="D31" s="161" t="s">
        <v>429</v>
      </c>
      <c r="E31" s="161"/>
      <c r="F31" s="187"/>
      <c r="G31" s="190">
        <f t="shared" si="0"/>
        <v>0</v>
      </c>
    </row>
    <row r="32" spans="1:8" x14ac:dyDescent="0.25">
      <c r="A32" s="192" t="s">
        <v>3369</v>
      </c>
      <c r="B32" s="192"/>
      <c r="C32" s="150" t="s">
        <v>3370</v>
      </c>
      <c r="D32" s="17"/>
      <c r="E32" s="17"/>
      <c r="F32" s="191"/>
      <c r="G32" s="190"/>
    </row>
    <row r="33" spans="1:8" x14ac:dyDescent="0.25">
      <c r="A33" s="192"/>
      <c r="B33" s="192" t="s">
        <v>3371</v>
      </c>
      <c r="C33" s="64" t="s">
        <v>3375</v>
      </c>
      <c r="D33" s="161" t="s">
        <v>429</v>
      </c>
      <c r="E33" s="161"/>
      <c r="F33" s="187"/>
      <c r="G33" s="190">
        <f>E33*F33</f>
        <v>0</v>
      </c>
    </row>
    <row r="34" spans="1:8" x14ac:dyDescent="0.25">
      <c r="A34" s="111"/>
      <c r="B34" s="192" t="s">
        <v>3372</v>
      </c>
      <c r="C34" s="283" t="s">
        <v>5127</v>
      </c>
      <c r="D34" s="161" t="s">
        <v>136</v>
      </c>
      <c r="E34" s="161"/>
      <c r="F34" s="187"/>
      <c r="G34" s="190">
        <f>E34*F34</f>
        <v>0</v>
      </c>
      <c r="H34" s="307" t="s">
        <v>5398</v>
      </c>
    </row>
    <row r="35" spans="1:8" x14ac:dyDescent="0.25">
      <c r="A35" s="111"/>
      <c r="B35" s="192" t="s">
        <v>3373</v>
      </c>
      <c r="C35" s="64" t="s">
        <v>3275</v>
      </c>
      <c r="D35" s="161" t="s">
        <v>429</v>
      </c>
      <c r="E35" s="161"/>
      <c r="F35" s="187"/>
      <c r="G35" s="190">
        <f>E35*F35</f>
        <v>0</v>
      </c>
    </row>
    <row r="36" spans="1:8" x14ac:dyDescent="0.25">
      <c r="A36" s="111"/>
      <c r="B36" s="192" t="s">
        <v>3374</v>
      </c>
      <c r="C36" s="64" t="s">
        <v>3376</v>
      </c>
      <c r="D36" s="161" t="s">
        <v>136</v>
      </c>
      <c r="E36" s="161"/>
      <c r="F36" s="187"/>
      <c r="G36" s="190">
        <f>E36*F36</f>
        <v>0</v>
      </c>
    </row>
    <row r="37" spans="1:8" x14ac:dyDescent="0.25">
      <c r="A37" s="111"/>
      <c r="B37" s="192"/>
      <c r="C37" s="150"/>
      <c r="D37" s="17"/>
      <c r="E37" s="17"/>
      <c r="F37" s="191"/>
      <c r="G37" s="190"/>
    </row>
    <row r="38" spans="1:8" x14ac:dyDescent="0.25">
      <c r="A38" s="192"/>
      <c r="B38" s="192"/>
      <c r="C38" s="206"/>
      <c r="D38" s="17"/>
      <c r="E38" s="17"/>
      <c r="F38" s="191"/>
      <c r="G38" s="190"/>
      <c r="H38" s="323" t="s">
        <v>5421</v>
      </c>
    </row>
    <row r="39" spans="1:8" x14ac:dyDescent="0.25">
      <c r="A39" s="64"/>
      <c r="B39" s="64"/>
      <c r="C39" s="60"/>
      <c r="D39"/>
      <c r="E39" s="17"/>
      <c r="F39" s="191"/>
      <c r="G39" s="190"/>
    </row>
    <row r="40" spans="1:8" x14ac:dyDescent="0.25">
      <c r="A40" s="168" t="s">
        <v>34</v>
      </c>
      <c r="B40" s="168"/>
      <c r="C40" s="168"/>
      <c r="D40" s="179"/>
      <c r="E40" s="185"/>
      <c r="F40" s="185"/>
      <c r="G40" s="174">
        <f>SUM(G5:G39)</f>
        <v>0</v>
      </c>
    </row>
    <row r="1048316" spans="4:4" x14ac:dyDescent="0.25">
      <c r="D104831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F4AEC-82FF-47FF-BBA9-0033A72DA3B9}">
  <dimension ref="A1:I1048302"/>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3377</v>
      </c>
      <c r="B1" s="40"/>
      <c r="C1" s="40"/>
      <c r="D1" s="774" t="s">
        <v>3378</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5"/>
      <c r="G3" s="89"/>
    </row>
    <row r="4" spans="1:9" x14ac:dyDescent="0.25">
      <c r="A4" s="192"/>
      <c r="B4" s="192"/>
      <c r="C4" s="64"/>
      <c r="D4" s="17"/>
      <c r="E4" s="17"/>
      <c r="F4" s="15"/>
      <c r="G4" s="190"/>
    </row>
    <row r="5" spans="1:9" x14ac:dyDescent="0.25">
      <c r="A5" s="192" t="s">
        <v>3379</v>
      </c>
      <c r="B5" s="192"/>
      <c r="C5" s="150" t="s">
        <v>3380</v>
      </c>
      <c r="D5" s="161" t="s">
        <v>33</v>
      </c>
      <c r="E5" s="17" t="s">
        <v>4220</v>
      </c>
      <c r="F5" s="17" t="s">
        <v>4221</v>
      </c>
      <c r="G5" s="188"/>
    </row>
    <row r="6" spans="1:9" ht="15.6" x14ac:dyDescent="0.25">
      <c r="A6" s="192" t="s">
        <v>3381</v>
      </c>
      <c r="B6" s="192"/>
      <c r="C6" s="150" t="s">
        <v>3382</v>
      </c>
      <c r="D6" s="161" t="s">
        <v>2269</v>
      </c>
      <c r="E6" s="161"/>
      <c r="F6" s="187"/>
      <c r="G6" s="190">
        <f>E6*F6</f>
        <v>0</v>
      </c>
    </row>
    <row r="7" spans="1:9" x14ac:dyDescent="0.25">
      <c r="A7" s="192" t="s">
        <v>3383</v>
      </c>
      <c r="B7" s="192"/>
      <c r="C7" s="150" t="s">
        <v>3384</v>
      </c>
      <c r="D7" s="17"/>
      <c r="E7" s="17"/>
      <c r="F7" s="191"/>
      <c r="G7" s="190"/>
    </row>
    <row r="8" spans="1:9" ht="15.6" x14ac:dyDescent="0.25">
      <c r="A8" s="192"/>
      <c r="B8" s="192" t="s">
        <v>3385</v>
      </c>
      <c r="C8" s="64" t="s">
        <v>3388</v>
      </c>
      <c r="D8" s="161" t="s">
        <v>2269</v>
      </c>
      <c r="E8" s="161"/>
      <c r="F8" s="187"/>
      <c r="G8" s="190">
        <f>E8*F8</f>
        <v>0</v>
      </c>
      <c r="H8" s="324" t="s">
        <v>5398</v>
      </c>
      <c r="I8" s="323" t="s">
        <v>5434</v>
      </c>
    </row>
    <row r="9" spans="1:9" x14ac:dyDescent="0.25">
      <c r="A9" s="192"/>
      <c r="B9" s="192" t="s">
        <v>3386</v>
      </c>
      <c r="C9" s="283" t="s">
        <v>5141</v>
      </c>
      <c r="D9" s="161" t="s">
        <v>423</v>
      </c>
      <c r="E9" s="161"/>
      <c r="F9" s="187"/>
      <c r="G9" s="190">
        <f>E9*F9</f>
        <v>0</v>
      </c>
      <c r="H9" s="307" t="s">
        <v>5398</v>
      </c>
    </row>
    <row r="10" spans="1:9" ht="26.4" x14ac:dyDescent="0.25">
      <c r="A10" s="192"/>
      <c r="B10" s="192" t="s">
        <v>3387</v>
      </c>
      <c r="C10" s="64" t="s">
        <v>4398</v>
      </c>
      <c r="D10" s="161" t="s">
        <v>2269</v>
      </c>
      <c r="E10" s="161"/>
      <c r="F10" s="187"/>
      <c r="G10" s="190">
        <f>E10*F10</f>
        <v>0</v>
      </c>
      <c r="H10" s="307" t="s">
        <v>5398</v>
      </c>
    </row>
    <row r="11" spans="1:9" ht="26.4" x14ac:dyDescent="0.25">
      <c r="A11" s="192" t="s">
        <v>5525</v>
      </c>
      <c r="B11" s="192"/>
      <c r="C11" s="150" t="s">
        <v>5142</v>
      </c>
      <c r="D11" s="17"/>
      <c r="E11" s="17"/>
      <c r="F11" s="191"/>
      <c r="G11" s="190"/>
    </row>
    <row r="12" spans="1:9" ht="26.4" x14ac:dyDescent="0.25">
      <c r="A12" s="192"/>
      <c r="B12" s="192" t="s">
        <v>3389</v>
      </c>
      <c r="C12" s="283" t="s">
        <v>5143</v>
      </c>
      <c r="D12" s="161" t="s">
        <v>2269</v>
      </c>
      <c r="E12" s="161"/>
      <c r="F12" s="187"/>
      <c r="G12" s="190">
        <f t="shared" ref="G12:G17" si="0">E12*F12</f>
        <v>0</v>
      </c>
      <c r="H12" s="307" t="s">
        <v>5398</v>
      </c>
    </row>
    <row r="13" spans="1:9" ht="26.4" x14ac:dyDescent="0.25">
      <c r="A13" s="192"/>
      <c r="B13" s="192" t="s">
        <v>3390</v>
      </c>
      <c r="C13" s="283" t="s">
        <v>5144</v>
      </c>
      <c r="D13" s="161" t="s">
        <v>2269</v>
      </c>
      <c r="E13" s="161"/>
      <c r="F13" s="187"/>
      <c r="G13" s="190">
        <f t="shared" si="0"/>
        <v>0</v>
      </c>
      <c r="H13" s="307" t="s">
        <v>5398</v>
      </c>
    </row>
    <row r="14" spans="1:9" ht="26.4" x14ac:dyDescent="0.25">
      <c r="A14" s="192"/>
      <c r="B14" s="192" t="s">
        <v>3391</v>
      </c>
      <c r="C14" s="283" t="s">
        <v>5145</v>
      </c>
      <c r="D14" s="161" t="s">
        <v>2269</v>
      </c>
      <c r="E14" s="161"/>
      <c r="F14" s="187"/>
      <c r="G14" s="190">
        <f t="shared" si="0"/>
        <v>0</v>
      </c>
      <c r="H14" s="307" t="s">
        <v>5398</v>
      </c>
    </row>
    <row r="15" spans="1:9" ht="15.6" x14ac:dyDescent="0.25">
      <c r="A15" s="192"/>
      <c r="B15" s="192" t="s">
        <v>3392</v>
      </c>
      <c r="C15" s="283" t="s">
        <v>3393</v>
      </c>
      <c r="D15" s="161" t="s">
        <v>124</v>
      </c>
      <c r="E15" s="161"/>
      <c r="F15" s="187"/>
      <c r="G15" s="190">
        <f t="shared" si="0"/>
        <v>0</v>
      </c>
      <c r="I15" s="323" t="s">
        <v>5526</v>
      </c>
    </row>
    <row r="16" spans="1:9" ht="28.8" x14ac:dyDescent="0.25">
      <c r="A16" s="192" t="s">
        <v>3394</v>
      </c>
      <c r="B16" s="192"/>
      <c r="C16" s="150" t="s">
        <v>3395</v>
      </c>
      <c r="D16" s="225" t="s">
        <v>3325</v>
      </c>
      <c r="E16" s="161"/>
      <c r="F16" s="187"/>
      <c r="G16" s="190">
        <f t="shared" si="0"/>
        <v>0</v>
      </c>
    </row>
    <row r="17" spans="1:8" x14ac:dyDescent="0.25">
      <c r="A17" s="192" t="s">
        <v>3396</v>
      </c>
      <c r="B17" s="192"/>
      <c r="C17" s="150" t="s">
        <v>3397</v>
      </c>
      <c r="D17" s="161" t="s">
        <v>136</v>
      </c>
      <c r="E17" s="161"/>
      <c r="F17" s="187"/>
      <c r="G17" s="190">
        <f t="shared" si="0"/>
        <v>0</v>
      </c>
    </row>
    <row r="18" spans="1:8" x14ac:dyDescent="0.25">
      <c r="A18" s="192" t="s">
        <v>3398</v>
      </c>
      <c r="B18" s="192"/>
      <c r="C18" s="284" t="s">
        <v>3399</v>
      </c>
      <c r="D18" s="17"/>
      <c r="E18" s="17"/>
      <c r="F18" s="191"/>
      <c r="G18" s="190"/>
    </row>
    <row r="19" spans="1:8" ht="26.4" x14ac:dyDescent="0.25">
      <c r="A19" s="192"/>
      <c r="B19" s="192" t="s">
        <v>3400</v>
      </c>
      <c r="C19" s="283" t="s">
        <v>5146</v>
      </c>
      <c r="D19" s="161" t="s">
        <v>429</v>
      </c>
      <c r="E19" s="161"/>
      <c r="F19" s="187"/>
      <c r="G19" s="190">
        <f>E19*F19</f>
        <v>0</v>
      </c>
      <c r="H19" s="307" t="s">
        <v>5398</v>
      </c>
    </row>
    <row r="20" spans="1:8" ht="26.4" x14ac:dyDescent="0.25">
      <c r="A20" s="192"/>
      <c r="B20" s="192" t="s">
        <v>3401</v>
      </c>
      <c r="C20" s="283" t="s">
        <v>5147</v>
      </c>
      <c r="D20" s="161" t="s">
        <v>136</v>
      </c>
      <c r="E20" s="161"/>
      <c r="F20" s="187"/>
      <c r="G20" s="190">
        <f>E20*F20</f>
        <v>0</v>
      </c>
      <c r="H20" s="307" t="s">
        <v>5398</v>
      </c>
    </row>
    <row r="21" spans="1:8" ht="26.4" x14ac:dyDescent="0.25">
      <c r="A21" s="192"/>
      <c r="B21" s="192" t="s">
        <v>3402</v>
      </c>
      <c r="C21" s="283" t="s">
        <v>5148</v>
      </c>
      <c r="D21" s="161" t="s">
        <v>136</v>
      </c>
      <c r="E21" s="161"/>
      <c r="F21" s="187"/>
      <c r="G21" s="190">
        <f>E21*F21</f>
        <v>0</v>
      </c>
      <c r="H21" s="307" t="s">
        <v>5398</v>
      </c>
    </row>
    <row r="22" spans="1:8" ht="26.4" x14ac:dyDescent="0.25">
      <c r="A22" s="192" t="s">
        <v>3403</v>
      </c>
      <c r="B22" s="192"/>
      <c r="C22" s="150" t="s">
        <v>3404</v>
      </c>
      <c r="D22" s="161" t="s">
        <v>136</v>
      </c>
      <c r="E22" s="161"/>
      <c r="F22" s="187"/>
      <c r="G22" s="190">
        <f>E22*F22</f>
        <v>0</v>
      </c>
      <c r="H22" s="307" t="s">
        <v>5398</v>
      </c>
    </row>
    <row r="23" spans="1:8" x14ac:dyDescent="0.25">
      <c r="A23" s="192"/>
      <c r="B23" s="192"/>
      <c r="C23" s="150"/>
      <c r="D23" s="17"/>
      <c r="E23" s="17"/>
      <c r="F23" s="15"/>
      <c r="G23" s="190"/>
    </row>
    <row r="24" spans="1:8" x14ac:dyDescent="0.25">
      <c r="A24" s="192"/>
      <c r="B24" s="192"/>
      <c r="C24" s="159"/>
      <c r="D24" s="17"/>
      <c r="E24" s="17"/>
      <c r="F24" s="15"/>
      <c r="G24" s="190"/>
      <c r="H24" s="323" t="s">
        <v>5421</v>
      </c>
    </row>
    <row r="25" spans="1:8" x14ac:dyDescent="0.25">
      <c r="A25" s="64"/>
      <c r="B25" s="64"/>
      <c r="C25" s="60"/>
      <c r="D25"/>
      <c r="E25" s="15"/>
      <c r="F25" s="15"/>
      <c r="G25" s="190"/>
    </row>
    <row r="26" spans="1:8" x14ac:dyDescent="0.25">
      <c r="A26" s="168" t="s">
        <v>34</v>
      </c>
      <c r="B26" s="168"/>
      <c r="C26" s="168"/>
      <c r="D26" s="179"/>
      <c r="E26" s="183"/>
      <c r="F26" s="183"/>
      <c r="G26" s="174">
        <f>SUM(G5:G25)</f>
        <v>0</v>
      </c>
    </row>
    <row r="1048302" spans="4:4" x14ac:dyDescent="0.25">
      <c r="D104830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ABF10-8881-4411-9250-4BD02E7F4FA9}">
  <dimension ref="A1:I1048322"/>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3405</v>
      </c>
      <c r="B1" s="40"/>
      <c r="C1" s="40"/>
      <c r="D1" s="40"/>
      <c r="E1" s="774" t="s">
        <v>5161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x14ac:dyDescent="0.25">
      <c r="A5" s="192" t="s">
        <v>3407</v>
      </c>
      <c r="B5" s="192"/>
      <c r="C5" s="193"/>
      <c r="D5" s="150" t="s">
        <v>3408</v>
      </c>
      <c r="E5" s="17"/>
      <c r="F5" s="17"/>
      <c r="G5" s="17"/>
      <c r="H5" s="189"/>
    </row>
    <row r="6" spans="1:9" x14ac:dyDescent="0.25">
      <c r="A6" s="192"/>
      <c r="B6" s="192" t="s">
        <v>3409</v>
      </c>
      <c r="C6" s="193"/>
      <c r="D6" s="64" t="s">
        <v>3412</v>
      </c>
      <c r="E6" s="161" t="s">
        <v>33</v>
      </c>
      <c r="F6" s="17" t="s">
        <v>4220</v>
      </c>
      <c r="G6" s="17" t="s">
        <v>4221</v>
      </c>
      <c r="H6" s="188"/>
    </row>
    <row r="7" spans="1:9" x14ac:dyDescent="0.25">
      <c r="A7" s="192"/>
      <c r="B7" s="192" t="s">
        <v>3410</v>
      </c>
      <c r="C7" s="193"/>
      <c r="D7" s="64" t="s">
        <v>3413</v>
      </c>
      <c r="E7" s="161" t="s">
        <v>33</v>
      </c>
      <c r="F7" s="17" t="s">
        <v>4220</v>
      </c>
      <c r="G7" s="17" t="s">
        <v>4221</v>
      </c>
      <c r="H7" s="188"/>
    </row>
    <row r="8" spans="1:9" x14ac:dyDescent="0.25">
      <c r="A8" s="192"/>
      <c r="B8" s="192" t="s">
        <v>3411</v>
      </c>
      <c r="C8" s="193"/>
      <c r="D8" s="64" t="s">
        <v>3414</v>
      </c>
      <c r="E8" s="161" t="s">
        <v>33</v>
      </c>
      <c r="F8" s="17" t="s">
        <v>4220</v>
      </c>
      <c r="G8" s="17" t="s">
        <v>4221</v>
      </c>
      <c r="H8" s="188"/>
    </row>
    <row r="9" spans="1:9" ht="15.6" x14ac:dyDescent="0.25">
      <c r="A9" s="192" t="s">
        <v>3415</v>
      </c>
      <c r="B9" s="192"/>
      <c r="C9" s="193"/>
      <c r="D9" s="150" t="s">
        <v>3416</v>
      </c>
      <c r="E9" s="161" t="s">
        <v>124</v>
      </c>
      <c r="F9" s="161"/>
      <c r="G9" s="187"/>
      <c r="H9" s="190">
        <f>F9*G9</f>
        <v>0</v>
      </c>
    </row>
    <row r="10" spans="1:9" ht="15.6" x14ac:dyDescent="0.25">
      <c r="A10" s="192" t="s">
        <v>3417</v>
      </c>
      <c r="B10" s="192"/>
      <c r="C10" s="193"/>
      <c r="D10" s="150" t="s">
        <v>3418</v>
      </c>
      <c r="E10" s="161" t="s">
        <v>124</v>
      </c>
      <c r="F10" s="161"/>
      <c r="G10" s="187"/>
      <c r="H10" s="190">
        <f>F10*G10</f>
        <v>0</v>
      </c>
    </row>
    <row r="11" spans="1:9" x14ac:dyDescent="0.25">
      <c r="A11" s="192" t="s">
        <v>3419</v>
      </c>
      <c r="B11" s="192"/>
      <c r="C11" s="193"/>
      <c r="D11" s="150" t="s">
        <v>3420</v>
      </c>
      <c r="E11" s="202"/>
      <c r="F11" s="17"/>
      <c r="G11" s="191"/>
      <c r="H11" s="190"/>
    </row>
    <row r="12" spans="1:9" x14ac:dyDescent="0.25">
      <c r="A12" s="192"/>
      <c r="B12" s="192" t="s">
        <v>3421</v>
      </c>
      <c r="C12" s="193"/>
      <c r="D12" s="64" t="s">
        <v>2010</v>
      </c>
      <c r="E12" s="161" t="s">
        <v>133</v>
      </c>
      <c r="F12" s="161"/>
      <c r="G12" s="187"/>
      <c r="H12" s="190">
        <f t="shared" ref="H12:H18" si="0">F12*G12</f>
        <v>0</v>
      </c>
    </row>
    <row r="13" spans="1:9" x14ac:dyDescent="0.25">
      <c r="A13" s="192"/>
      <c r="B13" s="192" t="s">
        <v>3422</v>
      </c>
      <c r="C13" s="193"/>
      <c r="D13" s="64" t="s">
        <v>2011</v>
      </c>
      <c r="E13" s="161" t="s">
        <v>133</v>
      </c>
      <c r="F13" s="161"/>
      <c r="G13" s="187"/>
      <c r="H13" s="190">
        <f t="shared" si="0"/>
        <v>0</v>
      </c>
    </row>
    <row r="14" spans="1:9" ht="26.4" x14ac:dyDescent="0.25">
      <c r="A14" s="192" t="s">
        <v>3423</v>
      </c>
      <c r="B14" s="192"/>
      <c r="C14" s="193"/>
      <c r="D14" s="150" t="s">
        <v>3424</v>
      </c>
      <c r="E14" s="161" t="s">
        <v>2269</v>
      </c>
      <c r="F14" s="161"/>
      <c r="G14" s="187"/>
      <c r="H14" s="190">
        <f t="shared" si="0"/>
        <v>0</v>
      </c>
    </row>
    <row r="15" spans="1:9" ht="26.4" x14ac:dyDescent="0.25">
      <c r="A15" s="192" t="s">
        <v>3425</v>
      </c>
      <c r="B15" s="192"/>
      <c r="C15" s="193"/>
      <c r="D15" s="284" t="s">
        <v>5149</v>
      </c>
      <c r="E15" s="161" t="s">
        <v>136</v>
      </c>
      <c r="F15" s="161"/>
      <c r="G15" s="187"/>
      <c r="H15" s="190">
        <f t="shared" si="0"/>
        <v>0</v>
      </c>
      <c r="I15" s="307" t="s">
        <v>5398</v>
      </c>
    </row>
    <row r="16" spans="1:9" ht="26.4" x14ac:dyDescent="0.25">
      <c r="A16" s="192" t="s">
        <v>3426</v>
      </c>
      <c r="B16" s="192"/>
      <c r="C16" s="193"/>
      <c r="D16" s="284" t="s">
        <v>5150</v>
      </c>
      <c r="E16" s="161" t="s">
        <v>2269</v>
      </c>
      <c r="F16" s="161"/>
      <c r="G16" s="187"/>
      <c r="H16" s="190">
        <f t="shared" si="0"/>
        <v>0</v>
      </c>
      <c r="I16" s="307" t="s">
        <v>5398</v>
      </c>
    </row>
    <row r="17" spans="1:9" ht="26.4" x14ac:dyDescent="0.25">
      <c r="A17" s="192" t="s">
        <v>3427</v>
      </c>
      <c r="B17" s="192"/>
      <c r="C17" s="193"/>
      <c r="D17" s="291" t="s">
        <v>5152</v>
      </c>
      <c r="E17" s="161" t="s">
        <v>136</v>
      </c>
      <c r="F17" s="161"/>
      <c r="G17" s="187"/>
      <c r="H17" s="190">
        <f t="shared" si="0"/>
        <v>0</v>
      </c>
      <c r="I17" s="307" t="s">
        <v>5398</v>
      </c>
    </row>
    <row r="18" spans="1:9" ht="26.4" x14ac:dyDescent="0.25">
      <c r="A18" s="192" t="s">
        <v>3428</v>
      </c>
      <c r="B18" s="192"/>
      <c r="C18" s="193"/>
      <c r="D18" s="150" t="s">
        <v>5151</v>
      </c>
      <c r="E18" s="161" t="s">
        <v>2269</v>
      </c>
      <c r="F18" s="161"/>
      <c r="G18" s="187"/>
      <c r="H18" s="190">
        <f t="shared" si="0"/>
        <v>0</v>
      </c>
    </row>
    <row r="19" spans="1:9" x14ac:dyDescent="0.25">
      <c r="A19" s="192" t="s">
        <v>3429</v>
      </c>
      <c r="B19" s="192"/>
      <c r="C19" s="193"/>
      <c r="D19" s="150" t="s">
        <v>3430</v>
      </c>
      <c r="E19" s="202"/>
      <c r="F19" s="17"/>
      <c r="G19" s="191"/>
      <c r="H19" s="190"/>
    </row>
    <row r="20" spans="1:9" x14ac:dyDescent="0.25">
      <c r="A20" s="192"/>
      <c r="B20" s="192" t="s">
        <v>3431</v>
      </c>
      <c r="C20" s="193"/>
      <c r="D20" s="64" t="s">
        <v>3433</v>
      </c>
      <c r="E20" s="161" t="s">
        <v>429</v>
      </c>
      <c r="F20" s="161"/>
      <c r="G20" s="187"/>
      <c r="H20" s="190">
        <f>F20*G20</f>
        <v>0</v>
      </c>
    </row>
    <row r="21" spans="1:9" x14ac:dyDescent="0.25">
      <c r="A21" s="192"/>
      <c r="B21" s="192" t="s">
        <v>3432</v>
      </c>
      <c r="C21" s="193"/>
      <c r="D21" s="64" t="s">
        <v>3434</v>
      </c>
      <c r="E21" s="161" t="s">
        <v>136</v>
      </c>
      <c r="F21" s="161"/>
      <c r="G21" s="187"/>
      <c r="H21" s="190">
        <f>F21*G21</f>
        <v>0</v>
      </c>
    </row>
    <row r="22" spans="1:9" ht="26.4" x14ac:dyDescent="0.25">
      <c r="A22" s="192" t="s">
        <v>3435</v>
      </c>
      <c r="B22" s="192"/>
      <c r="C22" s="193"/>
      <c r="D22" s="291" t="s">
        <v>5153</v>
      </c>
      <c r="E22" s="161" t="s">
        <v>124</v>
      </c>
      <c r="F22" s="161"/>
      <c r="G22" s="187"/>
      <c r="H22" s="190">
        <f>F22*G22</f>
        <v>0</v>
      </c>
      <c r="I22" s="307" t="s">
        <v>5398</v>
      </c>
    </row>
    <row r="23" spans="1:9" x14ac:dyDescent="0.25">
      <c r="A23" s="192" t="s">
        <v>3436</v>
      </c>
      <c r="B23" s="192"/>
      <c r="C23" s="193"/>
      <c r="D23" s="284" t="s">
        <v>5154</v>
      </c>
      <c r="E23" s="17"/>
      <c r="F23" s="17"/>
      <c r="G23" s="191"/>
      <c r="H23" s="190"/>
      <c r="I23" s="307" t="s">
        <v>5398</v>
      </c>
    </row>
    <row r="24" spans="1:9" ht="15.6" x14ac:dyDescent="0.25">
      <c r="A24" s="192"/>
      <c r="B24" s="192" t="s">
        <v>3437</v>
      </c>
      <c r="C24" s="193"/>
      <c r="D24" s="64" t="s">
        <v>3440</v>
      </c>
      <c r="E24" s="161" t="s">
        <v>2269</v>
      </c>
      <c r="F24" s="161"/>
      <c r="G24" s="187"/>
      <c r="H24" s="190">
        <f>F24*G24</f>
        <v>0</v>
      </c>
    </row>
    <row r="25" spans="1:9" ht="15.6" x14ac:dyDescent="0.25">
      <c r="A25" s="192"/>
      <c r="B25" s="192" t="s">
        <v>3438</v>
      </c>
      <c r="C25" s="193"/>
      <c r="D25" s="64" t="s">
        <v>3413</v>
      </c>
      <c r="E25" s="161" t="s">
        <v>2269</v>
      </c>
      <c r="F25" s="161"/>
      <c r="G25" s="187"/>
      <c r="H25" s="190">
        <f>F25*G25</f>
        <v>0</v>
      </c>
    </row>
    <row r="26" spans="1:9" ht="15.6" x14ac:dyDescent="0.25">
      <c r="A26" s="111"/>
      <c r="B26" s="192" t="s">
        <v>3439</v>
      </c>
      <c r="C26" s="193"/>
      <c r="D26" s="64" t="s">
        <v>3414</v>
      </c>
      <c r="E26" s="161" t="s">
        <v>2269</v>
      </c>
      <c r="F26" s="161"/>
      <c r="G26" s="187"/>
      <c r="H26" s="190">
        <f>F26*G26</f>
        <v>0</v>
      </c>
    </row>
    <row r="27" spans="1:9" x14ac:dyDescent="0.25">
      <c r="A27" s="192" t="s">
        <v>3441</v>
      </c>
      <c r="B27" s="192"/>
      <c r="C27" s="193"/>
      <c r="D27" s="284" t="s">
        <v>5155</v>
      </c>
      <c r="E27" s="161" t="s">
        <v>429</v>
      </c>
      <c r="F27" s="161"/>
      <c r="G27" s="187"/>
      <c r="H27" s="190">
        <f>F27*G27</f>
        <v>0</v>
      </c>
      <c r="I27" s="307" t="s">
        <v>5398</v>
      </c>
    </row>
    <row r="28" spans="1:9" x14ac:dyDescent="0.25">
      <c r="A28" s="192" t="s">
        <v>3442</v>
      </c>
      <c r="B28" s="192"/>
      <c r="C28" s="193"/>
      <c r="D28" s="125" t="s">
        <v>2610</v>
      </c>
      <c r="E28" s="17"/>
      <c r="F28" s="17"/>
      <c r="G28" s="191"/>
      <c r="H28" s="190"/>
    </row>
    <row r="29" spans="1:9" ht="26.4" x14ac:dyDescent="0.25">
      <c r="A29" s="192"/>
      <c r="B29" s="192" t="s">
        <v>3443</v>
      </c>
      <c r="C29" s="193"/>
      <c r="D29" s="59" t="s">
        <v>2612</v>
      </c>
      <c r="E29" s="17"/>
      <c r="F29" s="17"/>
      <c r="G29" s="191"/>
      <c r="H29" s="190"/>
    </row>
    <row r="30" spans="1:9" ht="15.6" x14ac:dyDescent="0.25">
      <c r="A30" s="192"/>
      <c r="B30" s="192"/>
      <c r="C30" s="193" t="s">
        <v>37</v>
      </c>
      <c r="D30" s="59" t="s">
        <v>4265</v>
      </c>
      <c r="E30" s="161" t="s">
        <v>124</v>
      </c>
      <c r="F30" s="161"/>
      <c r="G30" s="187"/>
      <c r="H30" s="190">
        <f t="shared" ref="H30:H36" si="1">F30*G30</f>
        <v>0</v>
      </c>
    </row>
    <row r="31" spans="1:9" ht="15.6" x14ac:dyDescent="0.25">
      <c r="A31" s="192"/>
      <c r="B31" s="192"/>
      <c r="C31" s="193" t="s">
        <v>39</v>
      </c>
      <c r="D31" s="59" t="s">
        <v>4260</v>
      </c>
      <c r="E31" s="161" t="s">
        <v>124</v>
      </c>
      <c r="F31" s="161"/>
      <c r="G31" s="187"/>
      <c r="H31" s="190">
        <f t="shared" si="1"/>
        <v>0</v>
      </c>
    </row>
    <row r="32" spans="1:9" ht="15.6" x14ac:dyDescent="0.25">
      <c r="A32" s="192"/>
      <c r="B32" s="192"/>
      <c r="C32" s="193" t="s">
        <v>59</v>
      </c>
      <c r="D32" s="59" t="s">
        <v>4272</v>
      </c>
      <c r="E32" s="161" t="s">
        <v>124</v>
      </c>
      <c r="F32" s="161"/>
      <c r="G32" s="187"/>
      <c r="H32" s="190">
        <f t="shared" si="1"/>
        <v>0</v>
      </c>
      <c r="I32" s="307" t="s">
        <v>5398</v>
      </c>
    </row>
    <row r="33" spans="1:9" ht="26.4" x14ac:dyDescent="0.25">
      <c r="A33" s="192"/>
      <c r="B33" s="192" t="s">
        <v>3444</v>
      </c>
      <c r="C33" s="193"/>
      <c r="D33" s="59" t="s">
        <v>2613</v>
      </c>
      <c r="E33" s="161" t="s">
        <v>124</v>
      </c>
      <c r="F33" s="161"/>
      <c r="G33" s="187"/>
      <c r="H33" s="190">
        <f t="shared" si="1"/>
        <v>0</v>
      </c>
    </row>
    <row r="34" spans="1:9" ht="39.6" x14ac:dyDescent="0.25">
      <c r="A34" s="192"/>
      <c r="B34" s="192" t="s">
        <v>3445</v>
      </c>
      <c r="C34" s="193"/>
      <c r="D34" s="158" t="s">
        <v>5156</v>
      </c>
      <c r="E34" s="161" t="s">
        <v>124</v>
      </c>
      <c r="F34" s="161"/>
      <c r="G34" s="187"/>
      <c r="H34" s="190">
        <f t="shared" si="1"/>
        <v>0</v>
      </c>
    </row>
    <row r="35" spans="1:9" ht="39.6" x14ac:dyDescent="0.25">
      <c r="A35" s="192"/>
      <c r="B35" s="192" t="s">
        <v>3446</v>
      </c>
      <c r="C35" s="193"/>
      <c r="D35" s="158" t="s">
        <v>5157</v>
      </c>
      <c r="E35" s="161" t="s">
        <v>124</v>
      </c>
      <c r="F35" s="161"/>
      <c r="G35" s="187"/>
      <c r="H35" s="190">
        <f t="shared" si="1"/>
        <v>0</v>
      </c>
    </row>
    <row r="36" spans="1:9" ht="15.6" x14ac:dyDescent="0.25">
      <c r="A36" s="192" t="s">
        <v>3447</v>
      </c>
      <c r="B36" s="192"/>
      <c r="C36" s="193"/>
      <c r="D36" s="125" t="s">
        <v>3448</v>
      </c>
      <c r="E36" s="161" t="s">
        <v>2269</v>
      </c>
      <c r="F36" s="161"/>
      <c r="G36" s="187"/>
      <c r="H36" s="190">
        <f t="shared" si="1"/>
        <v>0</v>
      </c>
    </row>
    <row r="37" spans="1:9" x14ac:dyDescent="0.25">
      <c r="A37" s="192" t="s">
        <v>3449</v>
      </c>
      <c r="B37" s="192"/>
      <c r="C37" s="193"/>
      <c r="D37" s="125" t="s">
        <v>3450</v>
      </c>
      <c r="E37" s="17"/>
      <c r="F37" s="17"/>
      <c r="G37" s="191"/>
      <c r="H37" s="190"/>
    </row>
    <row r="38" spans="1:9" ht="15.6" x14ac:dyDescent="0.25">
      <c r="A38" s="192"/>
      <c r="B38" s="192" t="s">
        <v>3451</v>
      </c>
      <c r="C38" s="193"/>
      <c r="D38" s="290" t="s">
        <v>4968</v>
      </c>
      <c r="E38" s="161" t="s">
        <v>124</v>
      </c>
      <c r="F38" s="161"/>
      <c r="G38" s="187"/>
      <c r="H38" s="190">
        <f>F38*G38</f>
        <v>0</v>
      </c>
      <c r="I38" s="307" t="s">
        <v>5398</v>
      </c>
    </row>
    <row r="39" spans="1:9" ht="26.4" x14ac:dyDescent="0.25">
      <c r="A39" s="192"/>
      <c r="B39" s="192" t="s">
        <v>3452</v>
      </c>
      <c r="C39" s="193"/>
      <c r="D39" s="290" t="s">
        <v>5158</v>
      </c>
      <c r="E39" s="161" t="s">
        <v>124</v>
      </c>
      <c r="F39" s="161"/>
      <c r="G39" s="187"/>
      <c r="H39" s="190">
        <f>F39*G39</f>
        <v>0</v>
      </c>
      <c r="I39" s="307" t="s">
        <v>5398</v>
      </c>
    </row>
    <row r="40" spans="1:9" ht="26.4" x14ac:dyDescent="0.25">
      <c r="A40" s="192"/>
      <c r="B40" s="192" t="s">
        <v>3453</v>
      </c>
      <c r="C40" s="193"/>
      <c r="D40" s="290" t="s">
        <v>4970</v>
      </c>
      <c r="E40" s="161" t="s">
        <v>124</v>
      </c>
      <c r="F40" s="161"/>
      <c r="G40" s="187"/>
      <c r="H40" s="190">
        <f>F40*G40</f>
        <v>0</v>
      </c>
      <c r="I40" s="307" t="s">
        <v>5398</v>
      </c>
    </row>
    <row r="41" spans="1:9" ht="26.4" x14ac:dyDescent="0.25">
      <c r="A41" s="192"/>
      <c r="B41" s="192" t="s">
        <v>3454</v>
      </c>
      <c r="C41" s="193"/>
      <c r="D41" s="290" t="s">
        <v>5159</v>
      </c>
      <c r="E41" s="161" t="s">
        <v>124</v>
      </c>
      <c r="F41" s="161"/>
      <c r="G41" s="187"/>
      <c r="H41" s="190">
        <f>F41*G41</f>
        <v>0</v>
      </c>
      <c r="I41" s="307" t="s">
        <v>5398</v>
      </c>
    </row>
    <row r="42" spans="1:9" ht="15.6" x14ac:dyDescent="0.25">
      <c r="A42" s="192" t="s">
        <v>3455</v>
      </c>
      <c r="B42" s="192"/>
      <c r="C42" s="193"/>
      <c r="D42" s="285" t="s">
        <v>5160</v>
      </c>
      <c r="E42" s="161" t="s">
        <v>2269</v>
      </c>
      <c r="F42" s="161"/>
      <c r="G42" s="187"/>
      <c r="H42" s="190">
        <f>F42*G42</f>
        <v>0</v>
      </c>
      <c r="I42" s="307" t="s">
        <v>5398</v>
      </c>
    </row>
    <row r="43" spans="1:9" x14ac:dyDescent="0.25">
      <c r="A43" s="192"/>
      <c r="B43" s="192"/>
      <c r="C43" s="193"/>
      <c r="D43" s="150"/>
      <c r="E43" s="17"/>
      <c r="F43" s="17"/>
      <c r="G43" s="191"/>
      <c r="H43" s="190"/>
    </row>
    <row r="44" spans="1:9" x14ac:dyDescent="0.25">
      <c r="A44" s="192"/>
      <c r="B44" s="192"/>
      <c r="C44" s="193"/>
      <c r="D44" s="157"/>
      <c r="E44" s="17"/>
      <c r="F44" s="17"/>
      <c r="G44" s="191"/>
      <c r="H44" s="190"/>
      <c r="I44" s="323" t="s">
        <v>5421</v>
      </c>
    </row>
    <row r="45" spans="1:9" x14ac:dyDescent="0.25">
      <c r="A45" s="64"/>
      <c r="B45" s="64"/>
      <c r="C45" s="161"/>
      <c r="D45" s="60"/>
      <c r="E45"/>
      <c r="F45" s="17"/>
      <c r="G45" s="191"/>
      <c r="H45" s="190"/>
    </row>
    <row r="46" spans="1:9" x14ac:dyDescent="0.25">
      <c r="A46" s="168" t="s">
        <v>34</v>
      </c>
      <c r="B46" s="168"/>
      <c r="C46" s="168"/>
      <c r="D46" s="168"/>
      <c r="E46" s="179"/>
      <c r="F46" s="185"/>
      <c r="G46" s="198"/>
      <c r="H46" s="174">
        <f>SUM(H5:H45)</f>
        <v>0</v>
      </c>
    </row>
    <row r="1048322" spans="5:5" x14ac:dyDescent="0.25">
      <c r="E104832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4E974-993A-4DB4-957F-37558034CDFA}">
  <dimension ref="A1:H1048291"/>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3456</v>
      </c>
      <c r="B1" s="40"/>
      <c r="C1" s="40"/>
      <c r="D1" s="774" t="s">
        <v>3457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39.6" x14ac:dyDescent="0.25">
      <c r="A5" s="192" t="s">
        <v>3458</v>
      </c>
      <c r="B5" s="192"/>
      <c r="C5" s="284" t="s">
        <v>5162</v>
      </c>
      <c r="D5" s="161" t="s">
        <v>33</v>
      </c>
      <c r="E5" s="17" t="s">
        <v>4220</v>
      </c>
      <c r="F5" s="17" t="s">
        <v>4221</v>
      </c>
      <c r="G5" s="188"/>
      <c r="H5" s="307" t="s">
        <v>5398</v>
      </c>
    </row>
    <row r="6" spans="1:8" ht="26.4" x14ac:dyDescent="0.25">
      <c r="A6" s="192" t="s">
        <v>3459</v>
      </c>
      <c r="B6" s="192"/>
      <c r="C6" s="291" t="s">
        <v>5163</v>
      </c>
      <c r="D6" s="161" t="s">
        <v>429</v>
      </c>
      <c r="E6" s="161"/>
      <c r="F6" s="187"/>
      <c r="G6" s="190">
        <f>E6*F6</f>
        <v>0</v>
      </c>
      <c r="H6" s="307" t="s">
        <v>5398</v>
      </c>
    </row>
    <row r="7" spans="1:8" ht="39.6" x14ac:dyDescent="0.25">
      <c r="A7" s="192" t="s">
        <v>3460</v>
      </c>
      <c r="B7" s="192"/>
      <c r="C7" s="291" t="s">
        <v>5164</v>
      </c>
      <c r="D7" s="161" t="s">
        <v>136</v>
      </c>
      <c r="E7" s="161"/>
      <c r="F7" s="187"/>
      <c r="G7" s="190">
        <f>E7*F7</f>
        <v>0</v>
      </c>
      <c r="H7" s="307" t="s">
        <v>5398</v>
      </c>
    </row>
    <row r="8" spans="1:8" ht="66" x14ac:dyDescent="0.25">
      <c r="A8" s="192" t="s">
        <v>3461</v>
      </c>
      <c r="B8" s="192"/>
      <c r="C8" s="291" t="s">
        <v>5165</v>
      </c>
      <c r="D8" s="17"/>
      <c r="E8" s="17"/>
      <c r="F8" s="17"/>
      <c r="G8" s="189"/>
      <c r="H8" s="307" t="s">
        <v>5398</v>
      </c>
    </row>
    <row r="9" spans="1:8" x14ac:dyDescent="0.25">
      <c r="A9" s="192"/>
      <c r="B9" s="192" t="s">
        <v>3462</v>
      </c>
      <c r="C9" s="64" t="s">
        <v>3465</v>
      </c>
      <c r="D9" s="161" t="s">
        <v>136</v>
      </c>
      <c r="E9" s="161"/>
      <c r="F9" s="187"/>
      <c r="G9" s="190">
        <f>E9*F9</f>
        <v>0</v>
      </c>
    </row>
    <row r="10" spans="1:8" x14ac:dyDescent="0.25">
      <c r="A10" s="192"/>
      <c r="B10" s="192" t="s">
        <v>3463</v>
      </c>
      <c r="C10" s="64" t="s">
        <v>3146</v>
      </c>
      <c r="D10" s="161" t="s">
        <v>136</v>
      </c>
      <c r="E10" s="161"/>
      <c r="F10" s="187"/>
      <c r="G10" s="190">
        <f>E10*F10</f>
        <v>0</v>
      </c>
    </row>
    <row r="11" spans="1:8" x14ac:dyDescent="0.25">
      <c r="A11" s="192"/>
      <c r="B11" s="192" t="s">
        <v>3464</v>
      </c>
      <c r="C11" s="64" t="s">
        <v>3466</v>
      </c>
      <c r="D11" s="161" t="s">
        <v>136</v>
      </c>
      <c r="E11" s="161"/>
      <c r="F11" s="187"/>
      <c r="G11" s="190">
        <f>E11*F11</f>
        <v>0</v>
      </c>
    </row>
    <row r="12" spans="1:8" x14ac:dyDescent="0.25">
      <c r="A12" s="192"/>
      <c r="B12" s="192"/>
      <c r="C12" s="150"/>
      <c r="D12" s="17"/>
      <c r="E12" s="17"/>
      <c r="F12" s="17"/>
      <c r="G12" s="189"/>
    </row>
    <row r="13" spans="1:8" x14ac:dyDescent="0.25">
      <c r="A13" s="192"/>
      <c r="B13" s="192"/>
      <c r="C13" s="157"/>
      <c r="D13" s="17"/>
      <c r="E13" s="17"/>
      <c r="F13" s="17"/>
      <c r="G13" s="189"/>
      <c r="H13" s="323" t="s">
        <v>5421</v>
      </c>
    </row>
    <row r="14" spans="1:8" x14ac:dyDescent="0.25">
      <c r="A14" s="64"/>
      <c r="B14" s="64"/>
      <c r="C14" s="60"/>
      <c r="D14"/>
      <c r="E14" s="17"/>
      <c r="F14" s="17"/>
      <c r="G14" s="189"/>
    </row>
    <row r="15" spans="1:8" x14ac:dyDescent="0.25">
      <c r="A15" s="168" t="s">
        <v>34</v>
      </c>
      <c r="B15" s="168"/>
      <c r="C15" s="168"/>
      <c r="D15" s="179"/>
      <c r="E15" s="183"/>
      <c r="F15" s="183"/>
      <c r="G15" s="174">
        <f>SUM(G5:G14)</f>
        <v>0</v>
      </c>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8D0E7-1080-403E-9242-F47B89822D60}">
  <dimension ref="A1:H1048303"/>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3467</v>
      </c>
      <c r="B1" s="40"/>
      <c r="C1" s="40"/>
      <c r="D1" s="774" t="s">
        <v>3468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3469</v>
      </c>
      <c r="B5" s="192"/>
      <c r="C5" s="150" t="s">
        <v>3301</v>
      </c>
      <c r="D5" s="153"/>
      <c r="E5" s="17"/>
      <c r="F5" s="17"/>
      <c r="G5" s="190"/>
    </row>
    <row r="6" spans="1:8" x14ac:dyDescent="0.25">
      <c r="A6" s="227"/>
      <c r="B6" s="192" t="s">
        <v>3470</v>
      </c>
      <c r="C6" s="283" t="s">
        <v>3474</v>
      </c>
      <c r="D6" s="161" t="s">
        <v>33</v>
      </c>
      <c r="E6" s="17" t="s">
        <v>4220</v>
      </c>
      <c r="F6" s="17" t="s">
        <v>4221</v>
      </c>
      <c r="G6" s="188"/>
    </row>
    <row r="7" spans="1:8" x14ac:dyDescent="0.25">
      <c r="A7" s="192"/>
      <c r="B7" s="192" t="s">
        <v>3471</v>
      </c>
      <c r="C7" s="283" t="s">
        <v>3475</v>
      </c>
      <c r="D7" s="161" t="s">
        <v>33</v>
      </c>
      <c r="E7" s="17" t="s">
        <v>4220</v>
      </c>
      <c r="F7" s="17" t="s">
        <v>4221</v>
      </c>
      <c r="G7" s="188"/>
    </row>
    <row r="8" spans="1:8" x14ac:dyDescent="0.25">
      <c r="A8" s="192"/>
      <c r="B8" s="192" t="s">
        <v>3472</v>
      </c>
      <c r="C8" s="283" t="s">
        <v>5166</v>
      </c>
      <c r="D8" s="161" t="s">
        <v>33</v>
      </c>
      <c r="E8" s="17" t="s">
        <v>4220</v>
      </c>
      <c r="F8" s="17" t="s">
        <v>4221</v>
      </c>
      <c r="G8" s="188"/>
    </row>
    <row r="9" spans="1:8" x14ac:dyDescent="0.25">
      <c r="A9" s="192"/>
      <c r="B9" s="192" t="s">
        <v>3473</v>
      </c>
      <c r="C9" s="283" t="s">
        <v>3476</v>
      </c>
      <c r="D9" s="161" t="s">
        <v>33</v>
      </c>
      <c r="E9" s="17" t="s">
        <v>4220</v>
      </c>
      <c r="F9" s="17" t="s">
        <v>4221</v>
      </c>
      <c r="G9" s="188"/>
    </row>
    <row r="10" spans="1:8" ht="26.4" x14ac:dyDescent="0.25">
      <c r="A10" s="192" t="s">
        <v>3477</v>
      </c>
      <c r="B10" s="192"/>
      <c r="C10" s="284" t="s">
        <v>5167</v>
      </c>
      <c r="D10" s="161" t="s">
        <v>33</v>
      </c>
      <c r="E10" s="17" t="s">
        <v>4220</v>
      </c>
      <c r="F10" s="17" t="s">
        <v>4221</v>
      </c>
      <c r="G10" s="188"/>
      <c r="H10" s="307" t="s">
        <v>5398</v>
      </c>
    </row>
    <row r="11" spans="1:8" ht="39.6" x14ac:dyDescent="0.25">
      <c r="A11" s="192" t="s">
        <v>3478</v>
      </c>
      <c r="B11" s="192"/>
      <c r="C11" s="284" t="s">
        <v>5168</v>
      </c>
      <c r="D11" s="161" t="s">
        <v>429</v>
      </c>
      <c r="E11" s="161"/>
      <c r="F11" s="187"/>
      <c r="G11" s="190">
        <f t="shared" ref="G11:G21" si="0">E11*F11</f>
        <v>0</v>
      </c>
      <c r="H11" s="307" t="s">
        <v>5398</v>
      </c>
    </row>
    <row r="12" spans="1:8" ht="39.6" x14ac:dyDescent="0.25">
      <c r="A12" s="192" t="s">
        <v>3479</v>
      </c>
      <c r="B12" s="192"/>
      <c r="C12" s="284" t="s">
        <v>5169</v>
      </c>
      <c r="D12" s="161" t="s">
        <v>429</v>
      </c>
      <c r="E12" s="161"/>
      <c r="F12" s="187"/>
      <c r="G12" s="190">
        <f t="shared" si="0"/>
        <v>0</v>
      </c>
      <c r="H12" s="307" t="s">
        <v>5398</v>
      </c>
    </row>
    <row r="13" spans="1:8" ht="26.4" x14ac:dyDescent="0.25">
      <c r="A13" s="192" t="s">
        <v>3480</v>
      </c>
      <c r="B13" s="192"/>
      <c r="C13" s="291" t="s">
        <v>5170</v>
      </c>
      <c r="D13" s="161" t="s">
        <v>136</v>
      </c>
      <c r="E13" s="161"/>
      <c r="F13" s="187"/>
      <c r="G13" s="190">
        <f t="shared" si="0"/>
        <v>0</v>
      </c>
      <c r="H13" s="307" t="s">
        <v>5398</v>
      </c>
    </row>
    <row r="14" spans="1:8" ht="26.4" x14ac:dyDescent="0.25">
      <c r="A14" s="192" t="s">
        <v>3481</v>
      </c>
      <c r="B14" s="192"/>
      <c r="C14" s="284" t="s">
        <v>5171</v>
      </c>
      <c r="D14" s="161" t="s">
        <v>136</v>
      </c>
      <c r="E14" s="161"/>
      <c r="F14" s="187"/>
      <c r="G14" s="190">
        <f t="shared" si="0"/>
        <v>0</v>
      </c>
      <c r="H14" s="307" t="s">
        <v>5398</v>
      </c>
    </row>
    <row r="15" spans="1:8" ht="26.4" x14ac:dyDescent="0.25">
      <c r="A15" s="192" t="s">
        <v>3482</v>
      </c>
      <c r="B15" s="192"/>
      <c r="C15" s="291" t="s">
        <v>5172</v>
      </c>
      <c r="D15" s="161" t="s">
        <v>136</v>
      </c>
      <c r="E15" s="161"/>
      <c r="F15" s="187"/>
      <c r="G15" s="190">
        <f t="shared" si="0"/>
        <v>0</v>
      </c>
      <c r="H15" s="307" t="s">
        <v>5398</v>
      </c>
    </row>
    <row r="16" spans="1:8" ht="26.4" x14ac:dyDescent="0.25">
      <c r="A16" s="192" t="s">
        <v>3483</v>
      </c>
      <c r="B16" s="192"/>
      <c r="C16" s="284" t="s">
        <v>5173</v>
      </c>
      <c r="D16" s="161" t="s">
        <v>136</v>
      </c>
      <c r="E16" s="161"/>
      <c r="F16" s="187"/>
      <c r="G16" s="190">
        <f t="shared" si="0"/>
        <v>0</v>
      </c>
      <c r="H16" s="307" t="s">
        <v>5398</v>
      </c>
    </row>
    <row r="17" spans="1:8" ht="26.4" x14ac:dyDescent="0.25">
      <c r="A17" s="192" t="s">
        <v>3484</v>
      </c>
      <c r="B17" s="192"/>
      <c r="C17" s="291" t="s">
        <v>5174</v>
      </c>
      <c r="D17" s="161" t="s">
        <v>136</v>
      </c>
      <c r="E17" s="161"/>
      <c r="F17" s="187"/>
      <c r="G17" s="190">
        <f t="shared" si="0"/>
        <v>0</v>
      </c>
      <c r="H17" s="307" t="s">
        <v>5398</v>
      </c>
    </row>
    <row r="18" spans="1:8" ht="26.4" x14ac:dyDescent="0.25">
      <c r="A18" s="192" t="s">
        <v>3485</v>
      </c>
      <c r="B18" s="192"/>
      <c r="C18" s="291" t="s">
        <v>5176</v>
      </c>
      <c r="D18" s="161" t="s">
        <v>136</v>
      </c>
      <c r="E18" s="161"/>
      <c r="F18" s="187"/>
      <c r="G18" s="190">
        <f t="shared" si="0"/>
        <v>0</v>
      </c>
      <c r="H18" s="307" t="s">
        <v>5398</v>
      </c>
    </row>
    <row r="19" spans="1:8" ht="26.4" x14ac:dyDescent="0.25">
      <c r="A19" s="192" t="s">
        <v>3486</v>
      </c>
      <c r="B19" s="192"/>
      <c r="C19" s="284" t="s">
        <v>5177</v>
      </c>
      <c r="D19" s="161" t="s">
        <v>136</v>
      </c>
      <c r="E19" s="161"/>
      <c r="F19" s="187"/>
      <c r="G19" s="190">
        <f t="shared" si="0"/>
        <v>0</v>
      </c>
      <c r="H19" s="307" t="s">
        <v>5398</v>
      </c>
    </row>
    <row r="20" spans="1:8" x14ac:dyDescent="0.25">
      <c r="A20" s="192" t="s">
        <v>3487</v>
      </c>
      <c r="B20" s="192"/>
      <c r="C20" s="291" t="s">
        <v>5178</v>
      </c>
      <c r="D20" s="161" t="s">
        <v>423</v>
      </c>
      <c r="E20" s="161"/>
      <c r="F20" s="187"/>
      <c r="G20" s="190">
        <f t="shared" si="0"/>
        <v>0</v>
      </c>
      <c r="H20" s="307" t="s">
        <v>5398</v>
      </c>
    </row>
    <row r="21" spans="1:8" ht="26.4" x14ac:dyDescent="0.25">
      <c r="A21" s="192" t="s">
        <v>3488</v>
      </c>
      <c r="B21" s="192"/>
      <c r="C21" s="284" t="s">
        <v>5179</v>
      </c>
      <c r="D21" s="161" t="s">
        <v>124</v>
      </c>
      <c r="E21" s="161"/>
      <c r="F21" s="187"/>
      <c r="G21" s="190">
        <f t="shared" si="0"/>
        <v>0</v>
      </c>
      <c r="H21" s="307" t="s">
        <v>5398</v>
      </c>
    </row>
    <row r="22" spans="1:8" ht="26.4" x14ac:dyDescent="0.25">
      <c r="A22" s="192" t="s">
        <v>3489</v>
      </c>
      <c r="B22" s="192"/>
      <c r="C22" s="284" t="s">
        <v>5175</v>
      </c>
      <c r="D22" s="161" t="s">
        <v>425</v>
      </c>
      <c r="E22" s="17" t="s">
        <v>4222</v>
      </c>
      <c r="F22" s="17" t="s">
        <v>818</v>
      </c>
      <c r="G22" s="188"/>
    </row>
    <row r="23" spans="1:8" x14ac:dyDescent="0.25">
      <c r="A23" s="192" t="s">
        <v>3490</v>
      </c>
      <c r="B23" s="192"/>
      <c r="C23" s="284" t="s">
        <v>3491</v>
      </c>
      <c r="D23" s="161" t="s">
        <v>425</v>
      </c>
      <c r="E23" s="17" t="s">
        <v>4222</v>
      </c>
      <c r="F23" s="17" t="s">
        <v>818</v>
      </c>
      <c r="G23" s="188"/>
    </row>
    <row r="24" spans="1:8" x14ac:dyDescent="0.25">
      <c r="A24" s="192"/>
      <c r="B24" s="192"/>
      <c r="C24" s="159"/>
      <c r="D24" s="17"/>
      <c r="E24" s="17"/>
      <c r="F24" s="17"/>
      <c r="G24" s="190"/>
    </row>
    <row r="25" spans="1:8" x14ac:dyDescent="0.25">
      <c r="A25" s="192"/>
      <c r="B25" s="192"/>
      <c r="C25" s="157"/>
      <c r="D25" s="17"/>
      <c r="E25" s="17"/>
      <c r="F25" s="17"/>
      <c r="G25" s="190"/>
      <c r="H25" s="323" t="s">
        <v>5421</v>
      </c>
    </row>
    <row r="26" spans="1:8" x14ac:dyDescent="0.25">
      <c r="A26" s="64"/>
      <c r="B26" s="64"/>
      <c r="C26" s="60"/>
      <c r="D26"/>
      <c r="E26" s="17"/>
      <c r="F26" s="17"/>
      <c r="G26" s="190"/>
    </row>
    <row r="27" spans="1:8" x14ac:dyDescent="0.25">
      <c r="A27" s="168" t="s">
        <v>34</v>
      </c>
      <c r="B27" s="168"/>
      <c r="C27" s="168"/>
      <c r="D27" s="179"/>
      <c r="E27" s="185"/>
      <c r="F27" s="185"/>
      <c r="G27" s="174">
        <f>SUM(G5:G26)</f>
        <v>0</v>
      </c>
    </row>
    <row r="1048303" spans="4:4" x14ac:dyDescent="0.25">
      <c r="D1048303"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6C51A-05ED-4E25-B188-CDB418F60185}">
  <dimension ref="A1:G1048296"/>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3492</v>
      </c>
      <c r="B1" s="40"/>
      <c r="C1" s="774" t="s">
        <v>3493</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ht="26.4" x14ac:dyDescent="0.25">
      <c r="A5" s="192" t="s">
        <v>3494</v>
      </c>
      <c r="B5" s="291" t="s">
        <v>5180</v>
      </c>
      <c r="C5" s="161" t="s">
        <v>2269</v>
      </c>
      <c r="D5" s="161"/>
      <c r="E5" s="187"/>
      <c r="F5" s="190">
        <f t="shared" ref="F5:F16" si="0">D5*E5</f>
        <v>0</v>
      </c>
      <c r="G5" s="307" t="s">
        <v>5398</v>
      </c>
    </row>
    <row r="6" spans="1:7" ht="39.6" x14ac:dyDescent="0.25">
      <c r="A6" s="192" t="s">
        <v>3495</v>
      </c>
      <c r="B6" s="284" t="s">
        <v>5182</v>
      </c>
      <c r="C6" s="161" t="s">
        <v>2269</v>
      </c>
      <c r="D6" s="161"/>
      <c r="E6" s="187"/>
      <c r="F6" s="190">
        <f t="shared" si="0"/>
        <v>0</v>
      </c>
      <c r="G6" s="307" t="s">
        <v>5398</v>
      </c>
    </row>
    <row r="7" spans="1:7" ht="28.8" x14ac:dyDescent="0.25">
      <c r="A7" s="192" t="s">
        <v>3496</v>
      </c>
      <c r="B7" s="57" t="s">
        <v>3497</v>
      </c>
      <c r="C7" s="225" t="s">
        <v>3325</v>
      </c>
      <c r="D7" s="161"/>
      <c r="E7" s="187"/>
      <c r="F7" s="190">
        <f t="shared" si="0"/>
        <v>0</v>
      </c>
    </row>
    <row r="8" spans="1:7" ht="66" x14ac:dyDescent="0.25">
      <c r="A8" s="192" t="s">
        <v>3498</v>
      </c>
      <c r="B8" s="284" t="s">
        <v>5181</v>
      </c>
      <c r="C8" s="161" t="s">
        <v>2269</v>
      </c>
      <c r="D8" s="161"/>
      <c r="E8" s="187"/>
      <c r="F8" s="190">
        <f t="shared" si="0"/>
        <v>0</v>
      </c>
      <c r="G8" s="307" t="s">
        <v>5398</v>
      </c>
    </row>
    <row r="9" spans="1:7" ht="52.8" x14ac:dyDescent="0.25">
      <c r="A9" s="192" t="s">
        <v>3499</v>
      </c>
      <c r="B9" s="284" t="s">
        <v>5183</v>
      </c>
      <c r="C9" s="161" t="s">
        <v>136</v>
      </c>
      <c r="D9" s="161"/>
      <c r="E9" s="187"/>
      <c r="F9" s="190">
        <f t="shared" si="0"/>
        <v>0</v>
      </c>
      <c r="G9" s="307" t="s">
        <v>5398</v>
      </c>
    </row>
    <row r="10" spans="1:7" ht="52.8" x14ac:dyDescent="0.25">
      <c r="A10" s="192" t="s">
        <v>3500</v>
      </c>
      <c r="B10" s="284" t="s">
        <v>5184</v>
      </c>
      <c r="C10" s="161" t="s">
        <v>136</v>
      </c>
      <c r="D10" s="161"/>
      <c r="E10" s="187"/>
      <c r="F10" s="190">
        <f t="shared" si="0"/>
        <v>0</v>
      </c>
      <c r="G10" s="307" t="s">
        <v>5398</v>
      </c>
    </row>
    <row r="11" spans="1:7" ht="26.4" x14ac:dyDescent="0.25">
      <c r="A11" s="192" t="s">
        <v>3501</v>
      </c>
      <c r="B11" s="284" t="s">
        <v>5185</v>
      </c>
      <c r="C11" s="161" t="s">
        <v>2269</v>
      </c>
      <c r="D11" s="161"/>
      <c r="E11" s="187"/>
      <c r="F11" s="190">
        <f t="shared" si="0"/>
        <v>0</v>
      </c>
      <c r="G11" s="307" t="s">
        <v>5398</v>
      </c>
    </row>
    <row r="12" spans="1:7" ht="52.8" x14ac:dyDescent="0.25">
      <c r="A12" s="192" t="s">
        <v>3502</v>
      </c>
      <c r="B12" s="284" t="s">
        <v>5186</v>
      </c>
      <c r="C12" s="161" t="s">
        <v>136</v>
      </c>
      <c r="D12" s="161"/>
      <c r="E12" s="187"/>
      <c r="F12" s="190">
        <f t="shared" si="0"/>
        <v>0</v>
      </c>
      <c r="G12" s="307" t="s">
        <v>5398</v>
      </c>
    </row>
    <row r="13" spans="1:7" ht="52.8" x14ac:dyDescent="0.25">
      <c r="A13" s="192" t="s">
        <v>3503</v>
      </c>
      <c r="B13" s="284" t="s">
        <v>5187</v>
      </c>
      <c r="C13" s="161" t="s">
        <v>136</v>
      </c>
      <c r="D13" s="161"/>
      <c r="E13" s="187"/>
      <c r="F13" s="190">
        <f t="shared" si="0"/>
        <v>0</v>
      </c>
      <c r="G13" s="307" t="s">
        <v>5398</v>
      </c>
    </row>
    <row r="14" spans="1:7" ht="26.4" x14ac:dyDescent="0.25">
      <c r="A14" s="192" t="s">
        <v>3504</v>
      </c>
      <c r="B14" s="284" t="s">
        <v>5188</v>
      </c>
      <c r="C14" s="161" t="s">
        <v>2269</v>
      </c>
      <c r="D14" s="161"/>
      <c r="E14" s="187"/>
      <c r="F14" s="190">
        <f t="shared" si="0"/>
        <v>0</v>
      </c>
      <c r="G14" s="307" t="s">
        <v>5398</v>
      </c>
    </row>
    <row r="15" spans="1:7" ht="52.8" x14ac:dyDescent="0.25">
      <c r="A15" s="192" t="s">
        <v>3505</v>
      </c>
      <c r="B15" s="284" t="s">
        <v>5189</v>
      </c>
      <c r="C15" s="161" t="s">
        <v>136</v>
      </c>
      <c r="D15" s="161"/>
      <c r="E15" s="187"/>
      <c r="F15" s="190">
        <f t="shared" si="0"/>
        <v>0</v>
      </c>
      <c r="G15" s="307" t="s">
        <v>5398</v>
      </c>
    </row>
    <row r="16" spans="1:7" ht="52.8" x14ac:dyDescent="0.25">
      <c r="A16" s="192" t="s">
        <v>3506</v>
      </c>
      <c r="B16" s="284" t="s">
        <v>5190</v>
      </c>
      <c r="C16" s="161" t="s">
        <v>136</v>
      </c>
      <c r="D16" s="161"/>
      <c r="E16" s="187"/>
      <c r="F16" s="190">
        <f t="shared" si="0"/>
        <v>0</v>
      </c>
      <c r="G16" s="307" t="s">
        <v>5398</v>
      </c>
    </row>
    <row r="17" spans="1:7" x14ac:dyDescent="0.25">
      <c r="A17" s="192"/>
      <c r="B17" s="159"/>
      <c r="C17" s="17"/>
      <c r="D17" s="17"/>
      <c r="E17" s="191"/>
      <c r="F17" s="190"/>
    </row>
    <row r="18" spans="1:7" x14ac:dyDescent="0.25">
      <c r="A18" s="192"/>
      <c r="B18" s="157"/>
      <c r="C18" s="17"/>
      <c r="D18" s="17"/>
      <c r="E18" s="191"/>
      <c r="F18" s="190"/>
      <c r="G18" s="323" t="s">
        <v>5421</v>
      </c>
    </row>
    <row r="19" spans="1:7" x14ac:dyDescent="0.25">
      <c r="A19" s="64"/>
      <c r="B19" s="60"/>
      <c r="C19"/>
      <c r="D19" s="17"/>
      <c r="E19" s="191"/>
      <c r="F19" s="190"/>
    </row>
    <row r="20" spans="1:7" x14ac:dyDescent="0.25">
      <c r="A20" s="168" t="s">
        <v>34</v>
      </c>
      <c r="B20" s="168"/>
      <c r="C20" s="179"/>
      <c r="D20" s="183"/>
      <c r="E20" s="174"/>
      <c r="F20" s="174">
        <f>SUM(F5:F19)</f>
        <v>0</v>
      </c>
    </row>
    <row r="1048296" spans="3:3" x14ac:dyDescent="0.25">
      <c r="C1048296"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C6210-8E35-410A-B302-9666B0688FA1}">
  <dimension ref="A1:G1048291"/>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3507</v>
      </c>
      <c r="B1" s="40"/>
      <c r="C1" s="774" t="s">
        <v>3508</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95"/>
      <c r="F3" s="89"/>
    </row>
    <row r="4" spans="1:7" x14ac:dyDescent="0.25">
      <c r="A4" s="192"/>
      <c r="B4" s="64"/>
      <c r="C4" s="17"/>
      <c r="D4" s="17"/>
      <c r="E4" s="191"/>
      <c r="F4" s="190"/>
    </row>
    <row r="5" spans="1:7" ht="26.4" x14ac:dyDescent="0.25">
      <c r="A5" s="192" t="s">
        <v>5530</v>
      </c>
      <c r="B5" s="150" t="s">
        <v>3509</v>
      </c>
      <c r="C5" s="161" t="s">
        <v>124</v>
      </c>
      <c r="D5" s="161"/>
      <c r="E5" s="187"/>
      <c r="F5" s="190">
        <f t="shared" ref="F5:F11" si="0">D5*E5</f>
        <v>0</v>
      </c>
    </row>
    <row r="6" spans="1:7" ht="26.4" x14ac:dyDescent="0.25">
      <c r="A6" s="192" t="s">
        <v>3510</v>
      </c>
      <c r="B6" s="57" t="s">
        <v>5192</v>
      </c>
      <c r="C6" s="161" t="s">
        <v>2269</v>
      </c>
      <c r="D6" s="161"/>
      <c r="E6" s="187"/>
      <c r="F6" s="190">
        <f t="shared" si="0"/>
        <v>0</v>
      </c>
    </row>
    <row r="7" spans="1:7" ht="26.4" x14ac:dyDescent="0.25">
      <c r="A7" s="192" t="s">
        <v>3511</v>
      </c>
      <c r="B7" s="57" t="s">
        <v>3512</v>
      </c>
      <c r="C7" s="229" t="s">
        <v>3513</v>
      </c>
      <c r="D7" s="161"/>
      <c r="E7" s="187"/>
      <c r="F7" s="190">
        <f t="shared" si="0"/>
        <v>0</v>
      </c>
    </row>
    <row r="8" spans="1:7" ht="26.4" x14ac:dyDescent="0.25">
      <c r="A8" s="192" t="s">
        <v>3514</v>
      </c>
      <c r="B8" s="57" t="s">
        <v>5193</v>
      </c>
      <c r="C8" s="161" t="s">
        <v>2269</v>
      </c>
      <c r="D8" s="161"/>
      <c r="E8" s="187"/>
      <c r="F8" s="190">
        <f t="shared" si="0"/>
        <v>0</v>
      </c>
    </row>
    <row r="9" spans="1:7" ht="26.4" x14ac:dyDescent="0.25">
      <c r="A9" s="192" t="s">
        <v>3515</v>
      </c>
      <c r="B9" s="57" t="s">
        <v>3516</v>
      </c>
      <c r="C9" s="161" t="s">
        <v>136</v>
      </c>
      <c r="D9" s="161"/>
      <c r="E9" s="187"/>
      <c r="F9" s="190">
        <f t="shared" si="0"/>
        <v>0</v>
      </c>
    </row>
    <row r="10" spans="1:7" ht="26.4" x14ac:dyDescent="0.25">
      <c r="A10" s="192" t="s">
        <v>3517</v>
      </c>
      <c r="B10" s="57" t="s">
        <v>5191</v>
      </c>
      <c r="C10" s="161" t="s">
        <v>2269</v>
      </c>
      <c r="D10" s="161"/>
      <c r="E10" s="187"/>
      <c r="F10" s="190">
        <f t="shared" si="0"/>
        <v>0</v>
      </c>
    </row>
    <row r="11" spans="1:7" ht="26.4" x14ac:dyDescent="0.25">
      <c r="A11" s="192" t="s">
        <v>3518</v>
      </c>
      <c r="B11" s="57" t="s">
        <v>3519</v>
      </c>
      <c r="C11" s="161" t="s">
        <v>136</v>
      </c>
      <c r="D11" s="161"/>
      <c r="E11" s="187"/>
      <c r="F11" s="190">
        <f t="shared" si="0"/>
        <v>0</v>
      </c>
    </row>
    <row r="12" spans="1:7" ht="26.4" x14ac:dyDescent="0.25">
      <c r="A12" s="192" t="s">
        <v>5527</v>
      </c>
      <c r="B12" s="57" t="s">
        <v>5528</v>
      </c>
      <c r="C12" s="161" t="s">
        <v>5529</v>
      </c>
      <c r="D12" s="17" t="s">
        <v>4220</v>
      </c>
      <c r="E12" s="17" t="s">
        <v>4221</v>
      </c>
      <c r="F12" s="188"/>
    </row>
    <row r="13" spans="1:7" x14ac:dyDescent="0.25">
      <c r="A13" s="230"/>
      <c r="B13" s="231"/>
      <c r="C13" s="228"/>
      <c r="D13" s="17"/>
      <c r="E13" s="191"/>
      <c r="F13" s="190"/>
      <c r="G13" s="323" t="s">
        <v>5421</v>
      </c>
    </row>
    <row r="14" spans="1:7" x14ac:dyDescent="0.25">
      <c r="A14" s="64"/>
      <c r="B14" s="60"/>
      <c r="C14" s="153"/>
      <c r="D14" s="17"/>
      <c r="E14" s="191"/>
      <c r="F14" s="190"/>
    </row>
    <row r="15" spans="1:7" x14ac:dyDescent="0.25">
      <c r="A15" s="168" t="s">
        <v>34</v>
      </c>
      <c r="B15" s="168"/>
      <c r="C15" s="179"/>
      <c r="D15" s="185"/>
      <c r="E15" s="198"/>
      <c r="F15" s="174">
        <f>SUM(F5:F14)</f>
        <v>0</v>
      </c>
    </row>
    <row r="1048291" spans="3:3" x14ac:dyDescent="0.25">
      <c r="C1048291"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86FB1-D471-4871-A713-38929BA3264C}">
  <dimension ref="A1:G1048290"/>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3520</v>
      </c>
      <c r="B1" s="40"/>
      <c r="C1" s="774" t="s">
        <v>3521</v>
      </c>
      <c r="D1" s="774"/>
      <c r="E1" s="774"/>
      <c r="F1" s="774"/>
    </row>
    <row r="2" spans="1:7" x14ac:dyDescent="0.25">
      <c r="A2" s="42" t="s">
        <v>0</v>
      </c>
      <c r="B2" s="43" t="s">
        <v>1</v>
      </c>
      <c r="C2" s="43" t="s">
        <v>2</v>
      </c>
      <c r="D2" s="43" t="s">
        <v>3</v>
      </c>
      <c r="E2" s="43" t="s">
        <v>4</v>
      </c>
      <c r="F2" s="43" t="s">
        <v>5</v>
      </c>
      <c r="G2" s="306" t="s">
        <v>5399</v>
      </c>
    </row>
    <row r="3" spans="1:7" x14ac:dyDescent="0.25">
      <c r="A3" s="44"/>
      <c r="B3" s="45"/>
      <c r="C3" s="46"/>
      <c r="D3" s="46"/>
      <c r="E3" s="45"/>
      <c r="F3" s="45"/>
    </row>
    <row r="4" spans="1:7" x14ac:dyDescent="0.25">
      <c r="A4" s="192"/>
      <c r="B4" s="64"/>
      <c r="C4" s="161"/>
      <c r="D4" s="161"/>
      <c r="E4" s="188"/>
      <c r="F4" s="188"/>
    </row>
    <row r="5" spans="1:7" ht="25.5" customHeight="1" x14ac:dyDescent="0.25">
      <c r="A5" s="192"/>
      <c r="B5" s="128" t="s">
        <v>3522</v>
      </c>
      <c r="C5" s="17"/>
      <c r="D5" s="17"/>
      <c r="E5" s="190"/>
      <c r="F5" s="190"/>
    </row>
    <row r="6" spans="1:7" x14ac:dyDescent="0.25">
      <c r="A6" s="192"/>
      <c r="B6" s="57"/>
      <c r="C6" s="17"/>
      <c r="D6" s="17"/>
      <c r="E6" s="190"/>
      <c r="F6" s="190"/>
    </row>
    <row r="7" spans="1:7" x14ac:dyDescent="0.25">
      <c r="A7" s="192"/>
      <c r="B7" s="57"/>
      <c r="C7" s="232"/>
      <c r="D7" s="17"/>
      <c r="E7" s="190"/>
      <c r="F7" s="190"/>
    </row>
    <row r="8" spans="1:7" x14ac:dyDescent="0.25">
      <c r="A8" s="192"/>
      <c r="B8" s="57"/>
      <c r="C8" s="17"/>
      <c r="D8" s="17"/>
      <c r="E8" s="190"/>
      <c r="F8" s="190"/>
    </row>
    <row r="9" spans="1:7" x14ac:dyDescent="0.25">
      <c r="A9" s="192"/>
      <c r="B9" s="57"/>
      <c r="C9" s="17"/>
      <c r="D9" s="17"/>
      <c r="E9" s="190"/>
      <c r="F9" s="190"/>
    </row>
    <row r="10" spans="1:7" x14ac:dyDescent="0.25">
      <c r="A10" s="192"/>
      <c r="B10" s="57"/>
      <c r="C10" s="17"/>
      <c r="D10" s="17"/>
      <c r="E10" s="190"/>
      <c r="F10" s="190"/>
    </row>
    <row r="11" spans="1:7" x14ac:dyDescent="0.25">
      <c r="A11" s="192"/>
      <c r="B11" s="57"/>
      <c r="C11" s="17"/>
      <c r="D11" s="17"/>
      <c r="E11" s="190"/>
      <c r="F11" s="190"/>
      <c r="G11" s="323" t="s">
        <v>5421</v>
      </c>
    </row>
    <row r="12" spans="1:7" x14ac:dyDescent="0.25">
      <c r="A12" s="192"/>
      <c r="B12" s="157"/>
      <c r="C12" s="17"/>
      <c r="D12" s="17"/>
      <c r="E12" s="190"/>
      <c r="F12" s="190"/>
    </row>
    <row r="13" spans="1:7" x14ac:dyDescent="0.25">
      <c r="A13" s="64"/>
      <c r="B13" s="60"/>
      <c r="C13" s="202"/>
      <c r="D13" s="15"/>
      <c r="E13" s="190"/>
      <c r="F13" s="190"/>
    </row>
    <row r="14" spans="1:7" x14ac:dyDescent="0.25">
      <c r="A14" s="168" t="s">
        <v>34</v>
      </c>
      <c r="B14" s="168"/>
      <c r="C14" s="210"/>
      <c r="D14" s="168"/>
      <c r="E14" s="211"/>
      <c r="F14" s="174">
        <f>SUM(F5:F13)</f>
        <v>0</v>
      </c>
    </row>
    <row r="1048290" spans="3:3" x14ac:dyDescent="0.25">
      <c r="C1048290"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F9DFA-B048-4D0D-A003-56DB2CF94DDC}">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3523</v>
      </c>
      <c r="B1" s="40"/>
      <c r="C1" s="40"/>
      <c r="D1" s="774" t="s">
        <v>3524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26.4" x14ac:dyDescent="0.25">
      <c r="A5" s="192" t="s">
        <v>3525</v>
      </c>
      <c r="B5" s="192"/>
      <c r="C5" s="291" t="s">
        <v>3526</v>
      </c>
      <c r="D5" s="161" t="s">
        <v>33</v>
      </c>
      <c r="E5" s="17" t="s">
        <v>4220</v>
      </c>
      <c r="F5" s="17" t="s">
        <v>4221</v>
      </c>
      <c r="G5" s="188"/>
    </row>
    <row r="6" spans="1:8" ht="52.8" x14ac:dyDescent="0.25">
      <c r="A6" s="192" t="s">
        <v>3527</v>
      </c>
      <c r="B6" s="192"/>
      <c r="C6" s="291" t="s">
        <v>5194</v>
      </c>
      <c r="D6" s="161" t="s">
        <v>429</v>
      </c>
      <c r="E6" s="161"/>
      <c r="F6" s="187"/>
      <c r="G6" s="190">
        <f>E6*F6</f>
        <v>0</v>
      </c>
      <c r="H6" s="307" t="s">
        <v>5398</v>
      </c>
    </row>
    <row r="7" spans="1:8" ht="26.4" x14ac:dyDescent="0.25">
      <c r="A7" s="192" t="s">
        <v>3528</v>
      </c>
      <c r="B7" s="192"/>
      <c r="C7" s="284" t="s">
        <v>5195</v>
      </c>
      <c r="D7" s="161" t="s">
        <v>4200</v>
      </c>
      <c r="E7" s="161"/>
      <c r="F7" s="187"/>
      <c r="G7" s="190">
        <f>E7*F7</f>
        <v>0</v>
      </c>
      <c r="H7" s="307" t="s">
        <v>5398</v>
      </c>
    </row>
    <row r="8" spans="1:8" ht="39.6" x14ac:dyDescent="0.25">
      <c r="A8" s="192" t="s">
        <v>3529</v>
      </c>
      <c r="B8" s="192"/>
      <c r="C8" s="291" t="s">
        <v>5196</v>
      </c>
      <c r="D8" s="161" t="s">
        <v>136</v>
      </c>
      <c r="E8" s="161"/>
      <c r="F8" s="187"/>
      <c r="G8" s="190">
        <f>E8*F8</f>
        <v>0</v>
      </c>
      <c r="H8" s="307" t="s">
        <v>5398</v>
      </c>
    </row>
    <row r="9" spans="1:8" ht="26.4" x14ac:dyDescent="0.25">
      <c r="A9" s="192" t="s">
        <v>3530</v>
      </c>
      <c r="B9" s="192"/>
      <c r="C9" s="291" t="s">
        <v>5197</v>
      </c>
      <c r="D9" s="161" t="s">
        <v>136</v>
      </c>
      <c r="E9" s="161"/>
      <c r="F9" s="187"/>
      <c r="G9" s="190">
        <f>E9*F9</f>
        <v>0</v>
      </c>
      <c r="H9" s="307" t="s">
        <v>5398</v>
      </c>
    </row>
    <row r="10" spans="1:8" ht="26.4" x14ac:dyDescent="0.25">
      <c r="A10" s="192" t="s">
        <v>3531</v>
      </c>
      <c r="B10" s="192"/>
      <c r="C10" s="159" t="s">
        <v>3532</v>
      </c>
      <c r="D10" s="161" t="s">
        <v>33</v>
      </c>
      <c r="E10" s="17" t="s">
        <v>4220</v>
      </c>
      <c r="F10" s="17" t="s">
        <v>4221</v>
      </c>
      <c r="G10" s="188"/>
    </row>
    <row r="11" spans="1:8" x14ac:dyDescent="0.25">
      <c r="A11" s="192" t="s">
        <v>3533</v>
      </c>
      <c r="B11" s="192"/>
      <c r="C11" s="159" t="s">
        <v>3534</v>
      </c>
      <c r="D11" s="161" t="s">
        <v>33</v>
      </c>
      <c r="E11" s="17" t="s">
        <v>4220</v>
      </c>
      <c r="F11" s="17" t="s">
        <v>4221</v>
      </c>
      <c r="G11" s="188"/>
    </row>
    <row r="12" spans="1:8" x14ac:dyDescent="0.25">
      <c r="A12" s="192" t="s">
        <v>3535</v>
      </c>
      <c r="B12" s="192"/>
      <c r="C12" s="159" t="s">
        <v>3536</v>
      </c>
      <c r="D12" s="17"/>
      <c r="E12" s="17"/>
      <c r="F12" s="17"/>
      <c r="G12" s="189"/>
    </row>
    <row r="13" spans="1:8" x14ac:dyDescent="0.25">
      <c r="A13" s="192"/>
      <c r="B13" s="192" t="s">
        <v>3537</v>
      </c>
      <c r="C13" s="160" t="s">
        <v>3539</v>
      </c>
      <c r="D13" s="161" t="s">
        <v>33</v>
      </c>
      <c r="E13" s="161" t="s">
        <v>4220</v>
      </c>
      <c r="F13" s="161" t="s">
        <v>4221</v>
      </c>
      <c r="G13" s="188"/>
    </row>
    <row r="14" spans="1:8" x14ac:dyDescent="0.25">
      <c r="A14" s="192"/>
      <c r="B14" s="192" t="s">
        <v>3538</v>
      </c>
      <c r="C14" s="160" t="s">
        <v>3540</v>
      </c>
      <c r="D14" s="161" t="s">
        <v>33</v>
      </c>
      <c r="E14" s="161" t="s">
        <v>4220</v>
      </c>
      <c r="F14" s="161" t="s">
        <v>4221</v>
      </c>
      <c r="G14" s="188"/>
    </row>
    <row r="15" spans="1:8" x14ac:dyDescent="0.25">
      <c r="A15" s="192"/>
      <c r="B15" s="192"/>
      <c r="C15" s="57"/>
      <c r="D15" s="17"/>
      <c r="E15" s="17"/>
      <c r="F15" s="17"/>
      <c r="G15" s="186"/>
    </row>
    <row r="16" spans="1:8" x14ac:dyDescent="0.25">
      <c r="A16" s="230"/>
      <c r="B16" s="192"/>
      <c r="C16" s="233"/>
      <c r="D16" s="228"/>
      <c r="E16" s="17"/>
      <c r="F16" s="17"/>
      <c r="G16" s="186"/>
      <c r="H16" s="323" t="s">
        <v>5421</v>
      </c>
    </row>
    <row r="17" spans="1:7" x14ac:dyDescent="0.25">
      <c r="A17" s="64"/>
      <c r="B17" s="64"/>
      <c r="C17" s="60"/>
      <c r="D17" s="153"/>
      <c r="E17" s="15"/>
      <c r="F17" s="15"/>
      <c r="G17" s="186"/>
    </row>
    <row r="18" spans="1:7" x14ac:dyDescent="0.25">
      <c r="A18" s="168" t="s">
        <v>34</v>
      </c>
      <c r="B18" s="168"/>
      <c r="C18" s="168"/>
      <c r="D18" s="179"/>
      <c r="E18" s="183"/>
      <c r="F18" s="183"/>
      <c r="G18" s="174">
        <f>SUM(G5:G17)</f>
        <v>0</v>
      </c>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9318C-BAB8-45AF-AD80-75EB26F7FE76}">
  <dimension ref="A1:I1048366"/>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3541</v>
      </c>
      <c r="B1" s="40"/>
      <c r="C1" s="40"/>
      <c r="D1" s="40"/>
      <c r="E1" s="774" t="s">
        <v>3542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5"/>
    </row>
    <row r="4" spans="1:9" x14ac:dyDescent="0.25">
      <c r="A4" s="192"/>
      <c r="B4" s="192"/>
      <c r="C4" s="193"/>
      <c r="D4" s="64"/>
      <c r="E4" s="17"/>
      <c r="F4" s="17"/>
      <c r="G4" s="15"/>
      <c r="H4" s="15"/>
    </row>
    <row r="5" spans="1:9" ht="66" x14ac:dyDescent="0.25">
      <c r="A5" s="192" t="s">
        <v>3543</v>
      </c>
      <c r="B5" s="192"/>
      <c r="C5" s="193"/>
      <c r="D5" s="285" t="s">
        <v>5198</v>
      </c>
      <c r="E5" s="161" t="s">
        <v>33</v>
      </c>
      <c r="F5" s="17" t="s">
        <v>4220</v>
      </c>
      <c r="G5" s="17" t="s">
        <v>4221</v>
      </c>
      <c r="H5" s="188"/>
      <c r="I5" s="307" t="s">
        <v>5398</v>
      </c>
    </row>
    <row r="6" spans="1:9" x14ac:dyDescent="0.25">
      <c r="A6" s="192" t="s">
        <v>3544</v>
      </c>
      <c r="B6" s="192"/>
      <c r="C6" s="193"/>
      <c r="D6" s="301" t="s">
        <v>3545</v>
      </c>
      <c r="E6" s="17"/>
      <c r="F6" s="17"/>
      <c r="G6" s="17"/>
      <c r="H6" s="190"/>
    </row>
    <row r="7" spans="1:9" ht="26.4" x14ac:dyDescent="0.25">
      <c r="A7" s="192"/>
      <c r="B7" s="192" t="s">
        <v>3546</v>
      </c>
      <c r="C7" s="193"/>
      <c r="D7" s="290" t="s">
        <v>3548</v>
      </c>
      <c r="E7" s="161" t="s">
        <v>425</v>
      </c>
      <c r="F7" s="17" t="s">
        <v>4222</v>
      </c>
      <c r="G7" s="17" t="s">
        <v>818</v>
      </c>
      <c r="H7" s="188"/>
    </row>
    <row r="8" spans="1:9" ht="26.4" x14ac:dyDescent="0.25">
      <c r="A8" s="192"/>
      <c r="B8" s="192" t="s">
        <v>3547</v>
      </c>
      <c r="C8" s="193"/>
      <c r="D8" s="278" t="s">
        <v>3549</v>
      </c>
      <c r="E8" s="209" t="s">
        <v>361</v>
      </c>
      <c r="F8" s="191">
        <f>H7</f>
        <v>0</v>
      </c>
      <c r="G8" s="195"/>
      <c r="H8" s="190">
        <f>F8*G8</f>
        <v>0</v>
      </c>
    </row>
    <row r="9" spans="1:9" x14ac:dyDescent="0.25">
      <c r="A9" s="192" t="s">
        <v>3550</v>
      </c>
      <c r="B9" s="192"/>
      <c r="C9" s="193"/>
      <c r="D9" s="291" t="s">
        <v>3551</v>
      </c>
      <c r="E9" s="17"/>
      <c r="F9" s="17"/>
      <c r="G9" s="191"/>
      <c r="H9" s="190"/>
    </row>
    <row r="10" spans="1:9" ht="26.4" x14ac:dyDescent="0.25">
      <c r="A10" s="192"/>
      <c r="B10" s="192" t="s">
        <v>3552</v>
      </c>
      <c r="C10" s="193"/>
      <c r="D10" s="290" t="s">
        <v>3553</v>
      </c>
      <c r="E10" s="17"/>
      <c r="F10" s="17"/>
      <c r="G10" s="191"/>
      <c r="H10" s="190"/>
    </row>
    <row r="11" spans="1:9" ht="15.6" x14ac:dyDescent="0.25">
      <c r="A11" s="192"/>
      <c r="B11" s="192"/>
      <c r="C11" s="193" t="s">
        <v>37</v>
      </c>
      <c r="D11" s="290" t="s">
        <v>4399</v>
      </c>
      <c r="E11" s="161" t="s">
        <v>124</v>
      </c>
      <c r="F11" s="161"/>
      <c r="G11" s="187"/>
      <c r="H11" s="190">
        <f t="shared" ref="H11:H17" si="0">F11*G11</f>
        <v>0</v>
      </c>
    </row>
    <row r="12" spans="1:9" ht="15.6" x14ac:dyDescent="0.25">
      <c r="A12" s="192"/>
      <c r="B12" s="192"/>
      <c r="C12" s="193" t="s">
        <v>39</v>
      </c>
      <c r="D12" s="290" t="s">
        <v>4400</v>
      </c>
      <c r="E12" s="161" t="s">
        <v>124</v>
      </c>
      <c r="F12" s="161"/>
      <c r="G12" s="187"/>
      <c r="H12" s="190">
        <f t="shared" si="0"/>
        <v>0</v>
      </c>
    </row>
    <row r="13" spans="1:9" ht="15.6" x14ac:dyDescent="0.25">
      <c r="A13" s="192"/>
      <c r="B13" s="192"/>
      <c r="C13" s="193" t="s">
        <v>59</v>
      </c>
      <c r="D13" s="290" t="s">
        <v>4272</v>
      </c>
      <c r="E13" s="161" t="s">
        <v>124</v>
      </c>
      <c r="F13" s="161"/>
      <c r="G13" s="187"/>
      <c r="H13" s="190">
        <f t="shared" si="0"/>
        <v>0</v>
      </c>
      <c r="I13" s="307" t="s">
        <v>5398</v>
      </c>
    </row>
    <row r="14" spans="1:9" ht="26.4" x14ac:dyDescent="0.25">
      <c r="A14" s="192"/>
      <c r="B14" s="192" t="s">
        <v>3554</v>
      </c>
      <c r="C14" s="193"/>
      <c r="D14" s="290" t="s">
        <v>3555</v>
      </c>
      <c r="E14" s="161" t="s">
        <v>124</v>
      </c>
      <c r="F14" s="161"/>
      <c r="G14" s="187"/>
      <c r="H14" s="190">
        <f t="shared" si="0"/>
        <v>0</v>
      </c>
    </row>
    <row r="15" spans="1:9" ht="39.6" x14ac:dyDescent="0.25">
      <c r="A15" s="192"/>
      <c r="B15" s="192" t="s">
        <v>3559</v>
      </c>
      <c r="C15" s="193"/>
      <c r="D15" s="290" t="s">
        <v>3556</v>
      </c>
      <c r="E15" s="161" t="s">
        <v>124</v>
      </c>
      <c r="F15" s="161"/>
      <c r="G15" s="187"/>
      <c r="H15" s="190">
        <f t="shared" si="0"/>
        <v>0</v>
      </c>
    </row>
    <row r="16" spans="1:9" ht="26.4" x14ac:dyDescent="0.25">
      <c r="A16" s="192"/>
      <c r="B16" s="192" t="s">
        <v>3560</v>
      </c>
      <c r="C16" s="193"/>
      <c r="D16" s="290" t="s">
        <v>3557</v>
      </c>
      <c r="E16" s="161" t="s">
        <v>124</v>
      </c>
      <c r="F16" s="161"/>
      <c r="G16" s="187"/>
      <c r="H16" s="190">
        <f t="shared" si="0"/>
        <v>0</v>
      </c>
    </row>
    <row r="17" spans="1:9" ht="26.4" x14ac:dyDescent="0.25">
      <c r="A17" s="192"/>
      <c r="B17" s="192" t="s">
        <v>3561</v>
      </c>
      <c r="C17" s="193"/>
      <c r="D17" s="290" t="s">
        <v>3558</v>
      </c>
      <c r="E17" s="161" t="s">
        <v>124</v>
      </c>
      <c r="F17" s="161"/>
      <c r="G17" s="187"/>
      <c r="H17" s="190">
        <f t="shared" si="0"/>
        <v>0</v>
      </c>
    </row>
    <row r="18" spans="1:9" x14ac:dyDescent="0.25">
      <c r="A18" s="192" t="s">
        <v>3562</v>
      </c>
      <c r="B18" s="192"/>
      <c r="C18" s="193"/>
      <c r="D18" s="291" t="s">
        <v>5201</v>
      </c>
      <c r="E18" s="17"/>
      <c r="F18" s="17"/>
      <c r="G18" s="191"/>
      <c r="H18" s="190"/>
    </row>
    <row r="19" spans="1:9" ht="26.4" x14ac:dyDescent="0.25">
      <c r="A19" s="192"/>
      <c r="B19" s="192" t="s">
        <v>3563</v>
      </c>
      <c r="C19" s="193"/>
      <c r="D19" s="283" t="s">
        <v>3566</v>
      </c>
      <c r="E19" s="17"/>
      <c r="F19" s="17"/>
      <c r="G19" s="191"/>
      <c r="H19" s="190"/>
    </row>
    <row r="20" spans="1:9" ht="15.6" x14ac:dyDescent="0.25">
      <c r="A20" s="192"/>
      <c r="B20" s="192"/>
      <c r="C20" s="193" t="s">
        <v>37</v>
      </c>
      <c r="D20" s="278" t="s">
        <v>4399</v>
      </c>
      <c r="E20" s="161" t="s">
        <v>124</v>
      </c>
      <c r="F20" s="161"/>
      <c r="G20" s="187"/>
      <c r="H20" s="190">
        <f>F20*G20</f>
        <v>0</v>
      </c>
      <c r="I20" s="307" t="s">
        <v>5398</v>
      </c>
    </row>
    <row r="21" spans="1:9" ht="26.4" x14ac:dyDescent="0.25">
      <c r="A21" s="192"/>
      <c r="B21" s="192" t="s">
        <v>3564</v>
      </c>
      <c r="C21" s="193"/>
      <c r="D21" s="278" t="s">
        <v>3567</v>
      </c>
      <c r="E21" s="161" t="s">
        <v>124</v>
      </c>
      <c r="F21" s="161"/>
      <c r="G21" s="187"/>
      <c r="H21" s="190">
        <f>F21*G21</f>
        <v>0</v>
      </c>
    </row>
    <row r="22" spans="1:9" ht="39.6" x14ac:dyDescent="0.25">
      <c r="A22" s="192"/>
      <c r="B22" s="192" t="s">
        <v>3565</v>
      </c>
      <c r="C22" s="193"/>
      <c r="D22" s="278" t="s">
        <v>3568</v>
      </c>
      <c r="E22" s="161" t="s">
        <v>124</v>
      </c>
      <c r="F22" s="161"/>
      <c r="G22" s="187"/>
      <c r="H22" s="190">
        <f>F22*G22</f>
        <v>0</v>
      </c>
    </row>
    <row r="23" spans="1:9" ht="26.4" x14ac:dyDescent="0.25">
      <c r="A23" s="192" t="s">
        <v>3569</v>
      </c>
      <c r="B23" s="192"/>
      <c r="C23" s="193"/>
      <c r="D23" s="291" t="s">
        <v>5405</v>
      </c>
      <c r="E23" s="161" t="s">
        <v>124</v>
      </c>
      <c r="F23" s="161"/>
      <c r="G23" s="187"/>
      <c r="H23" s="190">
        <f>F23*G23</f>
        <v>0</v>
      </c>
    </row>
    <row r="24" spans="1:9" x14ac:dyDescent="0.25">
      <c r="A24" s="192" t="s">
        <v>3570</v>
      </c>
      <c r="B24" s="192"/>
      <c r="C24" s="193"/>
      <c r="D24" s="291" t="s">
        <v>3082</v>
      </c>
      <c r="E24" s="17"/>
      <c r="F24" s="17"/>
      <c r="G24" s="191"/>
      <c r="H24" s="190"/>
    </row>
    <row r="25" spans="1:9" x14ac:dyDescent="0.25">
      <c r="A25" s="192"/>
      <c r="B25" s="192" t="s">
        <v>3571</v>
      </c>
      <c r="C25" s="193"/>
      <c r="D25" s="281" t="s">
        <v>3083</v>
      </c>
      <c r="E25" s="161" t="s">
        <v>33</v>
      </c>
      <c r="F25" s="17" t="s">
        <v>4220</v>
      </c>
      <c r="G25" s="17" t="s">
        <v>4221</v>
      </c>
      <c r="H25" s="188"/>
    </row>
    <row r="26" spans="1:9" x14ac:dyDescent="0.25">
      <c r="A26" s="192"/>
      <c r="B26" s="192" t="s">
        <v>3573</v>
      </c>
      <c r="C26" s="193"/>
      <c r="D26" s="281" t="s">
        <v>3572</v>
      </c>
      <c r="E26" s="161" t="s">
        <v>33</v>
      </c>
      <c r="F26" s="17" t="s">
        <v>4220</v>
      </c>
      <c r="G26" s="17" t="s">
        <v>4221</v>
      </c>
      <c r="H26" s="188"/>
    </row>
    <row r="27" spans="1:9" x14ac:dyDescent="0.25">
      <c r="A27" s="192" t="s">
        <v>3574</v>
      </c>
      <c r="B27" s="192"/>
      <c r="C27" s="193"/>
      <c r="D27" s="291" t="s">
        <v>3575</v>
      </c>
      <c r="E27" s="17"/>
      <c r="F27" s="17"/>
      <c r="G27" s="191"/>
      <c r="H27" s="190"/>
    </row>
    <row r="28" spans="1:9" ht="15.6" x14ac:dyDescent="0.25">
      <c r="A28" s="192"/>
      <c r="B28" s="192" t="s">
        <v>3576</v>
      </c>
      <c r="C28" s="193"/>
      <c r="D28" s="290" t="s">
        <v>3579</v>
      </c>
      <c r="E28" s="161" t="s">
        <v>124</v>
      </c>
      <c r="F28" s="161"/>
      <c r="G28" s="187"/>
      <c r="H28" s="190">
        <f>F28*G28</f>
        <v>0</v>
      </c>
    </row>
    <row r="29" spans="1:9" ht="15.6" x14ac:dyDescent="0.25">
      <c r="A29" s="192"/>
      <c r="B29" s="192" t="s">
        <v>3577</v>
      </c>
      <c r="C29" s="193"/>
      <c r="D29" s="290" t="s">
        <v>3580</v>
      </c>
      <c r="E29" s="161" t="s">
        <v>124</v>
      </c>
      <c r="F29" s="161"/>
      <c r="G29" s="187"/>
      <c r="H29" s="190">
        <f>F29*G29</f>
        <v>0</v>
      </c>
    </row>
    <row r="30" spans="1:9" ht="15.6" x14ac:dyDescent="0.25">
      <c r="A30" s="192"/>
      <c r="B30" s="192" t="s">
        <v>3578</v>
      </c>
      <c r="C30" s="193"/>
      <c r="D30" s="290" t="s">
        <v>3581</v>
      </c>
      <c r="E30" s="161" t="s">
        <v>124</v>
      </c>
      <c r="F30" s="161"/>
      <c r="G30" s="187"/>
      <c r="H30" s="190">
        <f>F30*G30</f>
        <v>0</v>
      </c>
    </row>
    <row r="31" spans="1:9" x14ac:dyDescent="0.25">
      <c r="A31" s="192" t="s">
        <v>3582</v>
      </c>
      <c r="B31" s="192"/>
      <c r="C31" s="193"/>
      <c r="D31" s="291" t="s">
        <v>3583</v>
      </c>
      <c r="E31" s="17"/>
      <c r="F31" s="17"/>
      <c r="G31" s="191"/>
      <c r="H31" s="190"/>
    </row>
    <row r="32" spans="1:9" ht="15.6" x14ac:dyDescent="0.25">
      <c r="A32" s="192"/>
      <c r="B32" s="192" t="s">
        <v>3587</v>
      </c>
      <c r="C32" s="193"/>
      <c r="D32" s="290" t="s">
        <v>3584</v>
      </c>
      <c r="E32" s="161" t="s">
        <v>124</v>
      </c>
      <c r="F32" s="161"/>
      <c r="G32" s="187"/>
      <c r="H32" s="190">
        <f t="shared" ref="H32:H39" si="1">F32*G32</f>
        <v>0</v>
      </c>
    </row>
    <row r="33" spans="1:9" ht="15.6" x14ac:dyDescent="0.25">
      <c r="A33" s="192"/>
      <c r="B33" s="192" t="s">
        <v>3588</v>
      </c>
      <c r="C33" s="193"/>
      <c r="D33" s="278" t="s">
        <v>3585</v>
      </c>
      <c r="E33" s="161" t="s">
        <v>124</v>
      </c>
      <c r="F33" s="161"/>
      <c r="G33" s="187"/>
      <c r="H33" s="190">
        <f t="shared" si="1"/>
        <v>0</v>
      </c>
    </row>
    <row r="34" spans="1:9" ht="15.6" x14ac:dyDescent="0.25">
      <c r="A34" s="192"/>
      <c r="B34" s="192" t="s">
        <v>3589</v>
      </c>
      <c r="C34" s="193"/>
      <c r="D34" s="278" t="s">
        <v>3586</v>
      </c>
      <c r="E34" s="161" t="s">
        <v>124</v>
      </c>
      <c r="F34" s="161"/>
      <c r="G34" s="187"/>
      <c r="H34" s="190">
        <f t="shared" si="1"/>
        <v>0</v>
      </c>
    </row>
    <row r="35" spans="1:9" ht="26.4" x14ac:dyDescent="0.25">
      <c r="A35" s="192" t="s">
        <v>3590</v>
      </c>
      <c r="B35" s="192"/>
      <c r="C35" s="193"/>
      <c r="D35" s="291" t="s">
        <v>5404</v>
      </c>
      <c r="E35" s="161" t="s">
        <v>124</v>
      </c>
      <c r="F35" s="161"/>
      <c r="G35" s="187"/>
      <c r="H35" s="190">
        <f t="shared" si="1"/>
        <v>0</v>
      </c>
    </row>
    <row r="36" spans="1:9" ht="39.6" x14ac:dyDescent="0.25">
      <c r="A36" s="192" t="s">
        <v>3591</v>
      </c>
      <c r="B36" s="192"/>
      <c r="C36" s="193"/>
      <c r="D36" s="291" t="s">
        <v>3592</v>
      </c>
      <c r="E36" s="209" t="s">
        <v>3653</v>
      </c>
      <c r="F36" s="161"/>
      <c r="G36" s="187"/>
      <c r="H36" s="190">
        <f t="shared" si="1"/>
        <v>0</v>
      </c>
    </row>
    <row r="37" spans="1:9" ht="39.6" x14ac:dyDescent="0.25">
      <c r="A37" s="192" t="s">
        <v>3593</v>
      </c>
      <c r="B37" s="192"/>
      <c r="C37" s="193"/>
      <c r="D37" s="291" t="s">
        <v>3594</v>
      </c>
      <c r="E37" s="209" t="s">
        <v>3653</v>
      </c>
      <c r="F37" s="161"/>
      <c r="G37" s="187"/>
      <c r="H37" s="190">
        <f t="shared" si="1"/>
        <v>0</v>
      </c>
    </row>
    <row r="38" spans="1:9" ht="15.6" x14ac:dyDescent="0.25">
      <c r="A38" s="192" t="s">
        <v>3595</v>
      </c>
      <c r="B38" s="192"/>
      <c r="C38" s="193"/>
      <c r="D38" s="291" t="s">
        <v>5199</v>
      </c>
      <c r="E38" s="161" t="s">
        <v>2269</v>
      </c>
      <c r="F38" s="161"/>
      <c r="G38" s="187"/>
      <c r="H38" s="190">
        <f t="shared" si="1"/>
        <v>0</v>
      </c>
    </row>
    <row r="39" spans="1:9" ht="26.4" x14ac:dyDescent="0.25">
      <c r="A39" s="192" t="s">
        <v>3596</v>
      </c>
      <c r="B39" s="192"/>
      <c r="C39" s="193"/>
      <c r="D39" s="291" t="s">
        <v>5200</v>
      </c>
      <c r="E39" s="161" t="s">
        <v>2269</v>
      </c>
      <c r="F39" s="161"/>
      <c r="G39" s="187"/>
      <c r="H39" s="190">
        <f t="shared" si="1"/>
        <v>0</v>
      </c>
    </row>
    <row r="40" spans="1:9" x14ac:dyDescent="0.25">
      <c r="A40" s="192" t="s">
        <v>3597</v>
      </c>
      <c r="B40" s="192"/>
      <c r="C40" s="193"/>
      <c r="D40" s="291" t="s">
        <v>3598</v>
      </c>
      <c r="E40" s="120"/>
      <c r="F40" s="17"/>
      <c r="G40" s="191"/>
      <c r="H40" s="190"/>
    </row>
    <row r="41" spans="1:9" ht="15.6" x14ac:dyDescent="0.25">
      <c r="A41" s="192"/>
      <c r="B41" s="192" t="s">
        <v>3599</v>
      </c>
      <c r="C41" s="193"/>
      <c r="D41" s="290" t="s">
        <v>1576</v>
      </c>
      <c r="E41" s="161" t="s">
        <v>124</v>
      </c>
      <c r="F41" s="161"/>
      <c r="G41" s="187"/>
      <c r="H41" s="190">
        <f t="shared" ref="H41:H46" si="2">F41*G41</f>
        <v>0</v>
      </c>
    </row>
    <row r="42" spans="1:9" ht="15.6" x14ac:dyDescent="0.25">
      <c r="A42" s="192"/>
      <c r="B42" s="192" t="s">
        <v>3600</v>
      </c>
      <c r="C42" s="193"/>
      <c r="D42" s="290" t="s">
        <v>3605</v>
      </c>
      <c r="E42" s="161" t="s">
        <v>124</v>
      </c>
      <c r="F42" s="161"/>
      <c r="G42" s="187"/>
      <c r="H42" s="190">
        <f t="shared" si="2"/>
        <v>0</v>
      </c>
    </row>
    <row r="43" spans="1:9" ht="15.6" x14ac:dyDescent="0.25">
      <c r="A43" s="192"/>
      <c r="B43" s="192" t="s">
        <v>3601</v>
      </c>
      <c r="C43" s="193"/>
      <c r="D43" s="290" t="s">
        <v>3606</v>
      </c>
      <c r="E43" s="161" t="s">
        <v>124</v>
      </c>
      <c r="F43" s="161"/>
      <c r="G43" s="187"/>
      <c r="H43" s="190">
        <f t="shared" si="2"/>
        <v>0</v>
      </c>
    </row>
    <row r="44" spans="1:9" ht="15.6" x14ac:dyDescent="0.25">
      <c r="A44" s="192"/>
      <c r="B44" s="192" t="s">
        <v>3602</v>
      </c>
      <c r="C44" s="193"/>
      <c r="D44" s="290" t="s">
        <v>5202</v>
      </c>
      <c r="E44" s="161" t="s">
        <v>124</v>
      </c>
      <c r="F44" s="161"/>
      <c r="G44" s="187"/>
      <c r="H44" s="190">
        <f t="shared" si="2"/>
        <v>0</v>
      </c>
      <c r="I44" s="307" t="s">
        <v>5398</v>
      </c>
    </row>
    <row r="45" spans="1:9" ht="26.4" x14ac:dyDescent="0.25">
      <c r="A45" s="192"/>
      <c r="B45" s="192" t="s">
        <v>3603</v>
      </c>
      <c r="C45" s="193"/>
      <c r="D45" s="290" t="s">
        <v>5203</v>
      </c>
      <c r="E45" s="161" t="s">
        <v>124</v>
      </c>
      <c r="F45" s="161"/>
      <c r="G45" s="187"/>
      <c r="H45" s="190">
        <f t="shared" si="2"/>
        <v>0</v>
      </c>
      <c r="I45" s="307" t="s">
        <v>5398</v>
      </c>
    </row>
    <row r="46" spans="1:9" ht="15.6" x14ac:dyDescent="0.25">
      <c r="A46" s="192"/>
      <c r="B46" s="192" t="s">
        <v>3604</v>
      </c>
      <c r="C46" s="193"/>
      <c r="D46" s="278" t="s">
        <v>5204</v>
      </c>
      <c r="E46" s="161" t="s">
        <v>124</v>
      </c>
      <c r="F46" s="161"/>
      <c r="G46" s="187"/>
      <c r="H46" s="190">
        <f t="shared" si="2"/>
        <v>0</v>
      </c>
      <c r="I46" s="307" t="s">
        <v>5398</v>
      </c>
    </row>
    <row r="47" spans="1:9" ht="26.4" x14ac:dyDescent="0.25">
      <c r="A47" s="192" t="s">
        <v>3607</v>
      </c>
      <c r="B47" s="192"/>
      <c r="C47" s="193"/>
      <c r="D47" s="159" t="s">
        <v>3608</v>
      </c>
      <c r="E47" s="120"/>
      <c r="F47" s="17"/>
      <c r="G47" s="191"/>
      <c r="H47" s="190"/>
    </row>
    <row r="48" spans="1:9" ht="15.6" x14ac:dyDescent="0.25">
      <c r="A48" s="192"/>
      <c r="B48" s="192" t="s">
        <v>3609</v>
      </c>
      <c r="C48" s="193"/>
      <c r="D48" s="160" t="s">
        <v>1576</v>
      </c>
      <c r="E48" s="161" t="s">
        <v>124</v>
      </c>
      <c r="F48" s="161"/>
      <c r="G48" s="187"/>
      <c r="H48" s="190">
        <f t="shared" ref="H48:H53" si="3">F48*G48</f>
        <v>0</v>
      </c>
    </row>
    <row r="49" spans="1:9" ht="15.6" x14ac:dyDescent="0.25">
      <c r="A49" s="192"/>
      <c r="B49" s="192" t="s">
        <v>3610</v>
      </c>
      <c r="C49" s="193"/>
      <c r="D49" s="101" t="s">
        <v>3605</v>
      </c>
      <c r="E49" s="161" t="s">
        <v>124</v>
      </c>
      <c r="F49" s="161"/>
      <c r="G49" s="187"/>
      <c r="H49" s="190">
        <f t="shared" si="3"/>
        <v>0</v>
      </c>
    </row>
    <row r="50" spans="1:9" ht="15.6" x14ac:dyDescent="0.25">
      <c r="A50" s="192"/>
      <c r="B50" s="192" t="s">
        <v>3611</v>
      </c>
      <c r="C50" s="193"/>
      <c r="D50" s="101" t="s">
        <v>3606</v>
      </c>
      <c r="E50" s="161" t="s">
        <v>124</v>
      </c>
      <c r="F50" s="161"/>
      <c r="G50" s="187"/>
      <c r="H50" s="190">
        <f t="shared" si="3"/>
        <v>0</v>
      </c>
    </row>
    <row r="51" spans="1:9" ht="15.6" x14ac:dyDescent="0.25">
      <c r="A51" s="192"/>
      <c r="B51" s="192" t="s">
        <v>3612</v>
      </c>
      <c r="C51" s="193"/>
      <c r="D51" s="278" t="s">
        <v>5202</v>
      </c>
      <c r="E51" s="161" t="s">
        <v>124</v>
      </c>
      <c r="F51" s="161"/>
      <c r="G51" s="187"/>
      <c r="H51" s="190">
        <f t="shared" si="3"/>
        <v>0</v>
      </c>
      <c r="I51" s="307" t="s">
        <v>5398</v>
      </c>
    </row>
    <row r="52" spans="1:9" ht="26.4" x14ac:dyDescent="0.25">
      <c r="A52" s="192"/>
      <c r="B52" s="192" t="s">
        <v>3613</v>
      </c>
      <c r="C52" s="193"/>
      <c r="D52" s="278" t="s">
        <v>5203</v>
      </c>
      <c r="E52" s="161" t="s">
        <v>124</v>
      </c>
      <c r="F52" s="161"/>
      <c r="G52" s="187"/>
      <c r="H52" s="190">
        <f t="shared" si="3"/>
        <v>0</v>
      </c>
      <c r="I52" s="307" t="s">
        <v>5398</v>
      </c>
    </row>
    <row r="53" spans="1:9" ht="15.6" x14ac:dyDescent="0.25">
      <c r="A53" s="192"/>
      <c r="B53" s="192" t="s">
        <v>3614</v>
      </c>
      <c r="C53" s="193"/>
      <c r="D53" s="278" t="s">
        <v>5204</v>
      </c>
      <c r="E53" s="161" t="s">
        <v>124</v>
      </c>
      <c r="F53" s="161"/>
      <c r="G53" s="187"/>
      <c r="H53" s="190">
        <f t="shared" si="3"/>
        <v>0</v>
      </c>
      <c r="I53" s="307" t="s">
        <v>5398</v>
      </c>
    </row>
    <row r="54" spans="1:9" ht="39.6" x14ac:dyDescent="0.25">
      <c r="A54" s="192" t="s">
        <v>3615</v>
      </c>
      <c r="B54" s="192"/>
      <c r="C54" s="193"/>
      <c r="D54" s="291" t="s">
        <v>5206</v>
      </c>
      <c r="E54" s="161" t="s">
        <v>33</v>
      </c>
      <c r="F54" s="17" t="s">
        <v>4220</v>
      </c>
      <c r="G54" s="17" t="s">
        <v>4221</v>
      </c>
      <c r="H54" s="188"/>
      <c r="I54" s="307" t="s">
        <v>5398</v>
      </c>
    </row>
    <row r="55" spans="1:9" ht="26.4" x14ac:dyDescent="0.25">
      <c r="A55" s="192" t="s">
        <v>3616</v>
      </c>
      <c r="B55" s="192"/>
      <c r="C55" s="193"/>
      <c r="D55" s="291" t="s">
        <v>5205</v>
      </c>
      <c r="E55" s="161" t="s">
        <v>429</v>
      </c>
      <c r="F55" s="161"/>
      <c r="G55" s="187"/>
      <c r="H55" s="190">
        <f t="shared" ref="H55:H62" si="4">F55*G55</f>
        <v>0</v>
      </c>
    </row>
    <row r="56" spans="1:9" ht="26.4" x14ac:dyDescent="0.25">
      <c r="A56" s="192" t="s">
        <v>3617</v>
      </c>
      <c r="B56" s="192"/>
      <c r="C56" s="193"/>
      <c r="D56" s="291" t="s">
        <v>5207</v>
      </c>
      <c r="E56" s="161" t="s">
        <v>136</v>
      </c>
      <c r="F56" s="161"/>
      <c r="G56" s="187"/>
      <c r="H56" s="190">
        <f t="shared" si="4"/>
        <v>0</v>
      </c>
      <c r="I56" s="307" t="s">
        <v>5398</v>
      </c>
    </row>
    <row r="57" spans="1:9" ht="26.4" x14ac:dyDescent="0.25">
      <c r="A57" s="192" t="s">
        <v>3618</v>
      </c>
      <c r="B57" s="192"/>
      <c r="C57" s="193"/>
      <c r="D57" s="291" t="s">
        <v>5208</v>
      </c>
      <c r="E57" s="161" t="s">
        <v>423</v>
      </c>
      <c r="F57" s="161"/>
      <c r="G57" s="187"/>
      <c r="H57" s="190">
        <f t="shared" si="4"/>
        <v>0</v>
      </c>
      <c r="I57" s="307" t="s">
        <v>5398</v>
      </c>
    </row>
    <row r="58" spans="1:9" x14ac:dyDescent="0.25">
      <c r="A58" s="192" t="s">
        <v>3619</v>
      </c>
      <c r="B58" s="192"/>
      <c r="C58" s="193"/>
      <c r="D58" s="291" t="s">
        <v>3620</v>
      </c>
      <c r="E58" s="202"/>
      <c r="F58" s="17"/>
      <c r="G58" s="191"/>
      <c r="H58" s="190">
        <f t="shared" si="4"/>
        <v>0</v>
      </c>
    </row>
    <row r="59" spans="1:9" ht="26.4" x14ac:dyDescent="0.25">
      <c r="A59" s="192"/>
      <c r="B59" s="192" t="s">
        <v>3621</v>
      </c>
      <c r="C59" s="193"/>
      <c r="D59" s="290" t="s">
        <v>5209</v>
      </c>
      <c r="E59" s="161" t="s">
        <v>136</v>
      </c>
      <c r="F59" s="161"/>
      <c r="G59" s="187"/>
      <c r="H59" s="190">
        <f t="shared" si="4"/>
        <v>0</v>
      </c>
      <c r="I59" s="307" t="s">
        <v>5398</v>
      </c>
    </row>
    <row r="60" spans="1:9" ht="39.6" x14ac:dyDescent="0.25">
      <c r="A60" s="192"/>
      <c r="B60" s="192" t="s">
        <v>3622</v>
      </c>
      <c r="C60" s="193"/>
      <c r="D60" s="278" t="s">
        <v>5210</v>
      </c>
      <c r="E60" s="161" t="s">
        <v>423</v>
      </c>
      <c r="F60" s="161"/>
      <c r="G60" s="187"/>
      <c r="H60" s="190">
        <f t="shared" si="4"/>
        <v>0</v>
      </c>
      <c r="I60" s="307" t="s">
        <v>5398</v>
      </c>
    </row>
    <row r="61" spans="1:9" ht="26.4" x14ac:dyDescent="0.25">
      <c r="A61" s="192" t="s">
        <v>3623</v>
      </c>
      <c r="B61" s="192"/>
      <c r="C61" s="193"/>
      <c r="D61" s="291" t="s">
        <v>5211</v>
      </c>
      <c r="E61" s="161" t="s">
        <v>2269</v>
      </c>
      <c r="F61" s="161"/>
      <c r="G61" s="187"/>
      <c r="H61" s="190">
        <f t="shared" si="4"/>
        <v>0</v>
      </c>
      <c r="I61" s="307" t="s">
        <v>5398</v>
      </c>
    </row>
    <row r="62" spans="1:9" ht="39.6" x14ac:dyDescent="0.25">
      <c r="A62" s="192" t="s">
        <v>3624</v>
      </c>
      <c r="B62" s="192"/>
      <c r="C62" s="193"/>
      <c r="D62" s="291" t="s">
        <v>5212</v>
      </c>
      <c r="E62" s="161" t="s">
        <v>2269</v>
      </c>
      <c r="F62" s="161"/>
      <c r="G62" s="187"/>
      <c r="H62" s="190">
        <f t="shared" si="4"/>
        <v>0</v>
      </c>
      <c r="I62" s="307" t="s">
        <v>5398</v>
      </c>
    </row>
    <row r="63" spans="1:9" x14ac:dyDescent="0.25">
      <c r="A63" s="192" t="s">
        <v>3625</v>
      </c>
      <c r="B63" s="192"/>
      <c r="C63" s="193"/>
      <c r="D63" s="159" t="s">
        <v>3626</v>
      </c>
      <c r="E63" s="202"/>
      <c r="F63" s="17"/>
      <c r="G63" s="191"/>
      <c r="H63" s="190"/>
    </row>
    <row r="64" spans="1:9" x14ac:dyDescent="0.25">
      <c r="A64" s="192"/>
      <c r="B64" s="192" t="s">
        <v>3627</v>
      </c>
      <c r="C64" s="193"/>
      <c r="D64" s="290" t="s">
        <v>5213</v>
      </c>
      <c r="E64" s="202"/>
      <c r="F64" s="17"/>
      <c r="G64" s="191"/>
      <c r="H64" s="190"/>
      <c r="I64" s="307" t="s">
        <v>5398</v>
      </c>
    </row>
    <row r="65" spans="1:9" ht="15.6" x14ac:dyDescent="0.25">
      <c r="A65" s="192"/>
      <c r="B65" s="192"/>
      <c r="C65" s="193" t="s">
        <v>37</v>
      </c>
      <c r="D65" s="160" t="s">
        <v>4419</v>
      </c>
      <c r="E65" s="161" t="s">
        <v>2269</v>
      </c>
      <c r="F65" s="161"/>
      <c r="G65" s="187"/>
      <c r="H65" s="190">
        <f>F65*G65</f>
        <v>0</v>
      </c>
    </row>
    <row r="66" spans="1:9" ht="15.6" x14ac:dyDescent="0.25">
      <c r="A66" s="192"/>
      <c r="B66" s="192"/>
      <c r="C66" s="193" t="s">
        <v>39</v>
      </c>
      <c r="D66" s="160" t="s">
        <v>4420</v>
      </c>
      <c r="E66" s="161" t="s">
        <v>2269</v>
      </c>
      <c r="F66" s="161"/>
      <c r="G66" s="187"/>
      <c r="H66" s="190">
        <f>F66*G66</f>
        <v>0</v>
      </c>
    </row>
    <row r="67" spans="1:9" x14ac:dyDescent="0.25">
      <c r="A67" s="192"/>
      <c r="B67" s="192"/>
      <c r="C67" s="193" t="s">
        <v>59</v>
      </c>
      <c r="D67" s="101" t="s">
        <v>3628</v>
      </c>
      <c r="E67" s="273"/>
      <c r="F67" s="161"/>
      <c r="G67" s="187"/>
      <c r="H67" s="190">
        <f>F67*G67</f>
        <v>0</v>
      </c>
      <c r="I67" s="307" t="s">
        <v>5398</v>
      </c>
    </row>
    <row r="68" spans="1:9" ht="26.4" x14ac:dyDescent="0.25">
      <c r="A68" s="192" t="s">
        <v>3629</v>
      </c>
      <c r="B68" s="192"/>
      <c r="C68" s="193"/>
      <c r="D68" s="159" t="s">
        <v>3630</v>
      </c>
      <c r="E68" s="161" t="s">
        <v>33</v>
      </c>
      <c r="F68" s="17" t="s">
        <v>4220</v>
      </c>
      <c r="G68" s="17" t="s">
        <v>4221</v>
      </c>
      <c r="H68" s="188"/>
    </row>
    <row r="69" spans="1:9" ht="26.4" x14ac:dyDescent="0.25">
      <c r="A69" s="192" t="s">
        <v>3631</v>
      </c>
      <c r="B69" s="192"/>
      <c r="C69" s="193"/>
      <c r="D69" s="291" t="s">
        <v>5214</v>
      </c>
      <c r="E69" s="161" t="s">
        <v>2269</v>
      </c>
      <c r="F69" s="161"/>
      <c r="G69" s="187"/>
      <c r="H69" s="190">
        <f>F69*G69</f>
        <v>0</v>
      </c>
      <c r="I69" s="307" t="s">
        <v>5398</v>
      </c>
    </row>
    <row r="70" spans="1:9" x14ac:dyDescent="0.25">
      <c r="A70" s="192" t="s">
        <v>3632</v>
      </c>
      <c r="B70" s="192"/>
      <c r="C70" s="193"/>
      <c r="D70" s="159" t="s">
        <v>3633</v>
      </c>
      <c r="E70" s="202"/>
      <c r="F70" s="17"/>
      <c r="G70" s="191"/>
      <c r="H70" s="190"/>
    </row>
    <row r="71" spans="1:9" x14ac:dyDescent="0.25">
      <c r="A71" s="192"/>
      <c r="B71" s="192" t="s">
        <v>3634</v>
      </c>
      <c r="C71" s="193"/>
      <c r="D71" s="160" t="s">
        <v>3636</v>
      </c>
      <c r="E71" s="161" t="s">
        <v>133</v>
      </c>
      <c r="F71" s="161"/>
      <c r="G71" s="187"/>
      <c r="H71" s="190">
        <f>F71*G71</f>
        <v>0</v>
      </c>
    </row>
    <row r="72" spans="1:9" x14ac:dyDescent="0.25">
      <c r="A72" s="192"/>
      <c r="B72" s="192" t="s">
        <v>3635</v>
      </c>
      <c r="C72" s="193"/>
      <c r="D72" s="278" t="s">
        <v>5097</v>
      </c>
      <c r="E72" s="161" t="s">
        <v>133</v>
      </c>
      <c r="F72" s="161"/>
      <c r="G72" s="187"/>
      <c r="H72" s="190">
        <f>F72*G72</f>
        <v>0</v>
      </c>
      <c r="I72" s="307" t="s">
        <v>5398</v>
      </c>
    </row>
    <row r="73" spans="1:9" ht="26.4" x14ac:dyDescent="0.25">
      <c r="A73" s="192" t="s">
        <v>3637</v>
      </c>
      <c r="B73" s="192"/>
      <c r="C73" s="193"/>
      <c r="D73" s="291" t="s">
        <v>5215</v>
      </c>
      <c r="E73" s="161" t="s">
        <v>124</v>
      </c>
      <c r="F73" s="161"/>
      <c r="G73" s="187"/>
      <c r="H73" s="190">
        <f>F73*G73</f>
        <v>0</v>
      </c>
      <c r="I73" s="307" t="s">
        <v>5398</v>
      </c>
    </row>
    <row r="74" spans="1:9" ht="26.4" x14ac:dyDescent="0.25">
      <c r="A74" s="192" t="s">
        <v>3638</v>
      </c>
      <c r="B74" s="192"/>
      <c r="C74" s="193"/>
      <c r="D74" s="291" t="s">
        <v>5216</v>
      </c>
      <c r="E74" s="161" t="s">
        <v>429</v>
      </c>
      <c r="F74" s="161"/>
      <c r="G74" s="187"/>
      <c r="H74" s="190">
        <f>F74*G74</f>
        <v>0</v>
      </c>
      <c r="I74" s="307" t="s">
        <v>5398</v>
      </c>
    </row>
    <row r="75" spans="1:9" ht="39.6" x14ac:dyDescent="0.25">
      <c r="A75" s="192" t="s">
        <v>3639</v>
      </c>
      <c r="B75" s="192"/>
      <c r="C75" s="193"/>
      <c r="D75" s="291" t="s">
        <v>5217</v>
      </c>
      <c r="E75" s="202"/>
      <c r="F75" s="17"/>
      <c r="G75" s="191"/>
      <c r="H75" s="190"/>
      <c r="I75" s="307" t="s">
        <v>5398</v>
      </c>
    </row>
    <row r="76" spans="1:9" x14ac:dyDescent="0.25">
      <c r="A76" s="192"/>
      <c r="B76" s="192" t="s">
        <v>3640</v>
      </c>
      <c r="C76" s="193"/>
      <c r="D76" s="160" t="s">
        <v>4404</v>
      </c>
      <c r="E76" s="161" t="s">
        <v>136</v>
      </c>
      <c r="F76" s="161"/>
      <c r="G76" s="187"/>
      <c r="H76" s="190">
        <f>F76*G76</f>
        <v>0</v>
      </c>
    </row>
    <row r="77" spans="1:9" x14ac:dyDescent="0.25">
      <c r="A77" s="192"/>
      <c r="B77" s="192" t="s">
        <v>3641</v>
      </c>
      <c r="C77" s="193"/>
      <c r="D77" s="101" t="s">
        <v>4401</v>
      </c>
      <c r="E77" s="161" t="s">
        <v>136</v>
      </c>
      <c r="F77" s="161"/>
      <c r="G77" s="187"/>
      <c r="H77" s="190">
        <f>F77*G77</f>
        <v>0</v>
      </c>
    </row>
    <row r="78" spans="1:9" x14ac:dyDescent="0.25">
      <c r="A78" s="192"/>
      <c r="B78" s="192" t="s">
        <v>3642</v>
      </c>
      <c r="C78" s="193"/>
      <c r="D78" s="101" t="s">
        <v>4402</v>
      </c>
      <c r="E78" s="161" t="s">
        <v>136</v>
      </c>
      <c r="F78" s="161"/>
      <c r="G78" s="187"/>
      <c r="H78" s="190">
        <f>F78*G78</f>
        <v>0</v>
      </c>
      <c r="I78" s="307" t="s">
        <v>5398</v>
      </c>
    </row>
    <row r="79" spans="1:9" x14ac:dyDescent="0.25">
      <c r="A79" s="192" t="s">
        <v>3643</v>
      </c>
      <c r="B79" s="192"/>
      <c r="C79" s="193"/>
      <c r="D79" s="159" t="s">
        <v>3644</v>
      </c>
      <c r="E79" s="202"/>
      <c r="F79" s="17"/>
      <c r="G79" s="191"/>
      <c r="H79" s="190"/>
    </row>
    <row r="80" spans="1:9" ht="26.4" x14ac:dyDescent="0.25">
      <c r="A80" s="192"/>
      <c r="B80" s="192" t="s">
        <v>3645</v>
      </c>
      <c r="C80" s="193"/>
      <c r="D80" s="160" t="s">
        <v>3553</v>
      </c>
      <c r="E80" s="202"/>
      <c r="F80" s="17"/>
      <c r="G80" s="191"/>
      <c r="H80" s="190"/>
    </row>
    <row r="81" spans="1:9" ht="15.6" x14ac:dyDescent="0.25">
      <c r="A81" s="192"/>
      <c r="B81" s="192"/>
      <c r="C81" s="193" t="s">
        <v>37</v>
      </c>
      <c r="D81" s="160" t="s">
        <v>4403</v>
      </c>
      <c r="E81" s="161" t="s">
        <v>124</v>
      </c>
      <c r="F81" s="161"/>
      <c r="G81" s="187"/>
      <c r="H81" s="190">
        <f t="shared" ref="H81:H86" si="5">F81*G81</f>
        <v>0</v>
      </c>
    </row>
    <row r="82" spans="1:9" ht="15.6" x14ac:dyDescent="0.25">
      <c r="A82" s="192"/>
      <c r="B82" s="192"/>
      <c r="C82" s="193" t="s">
        <v>39</v>
      </c>
      <c r="D82" s="160" t="s">
        <v>4405</v>
      </c>
      <c r="E82" s="161" t="s">
        <v>124</v>
      </c>
      <c r="F82" s="161"/>
      <c r="G82" s="187"/>
      <c r="H82" s="190">
        <f t="shared" si="5"/>
        <v>0</v>
      </c>
    </row>
    <row r="83" spans="1:9" ht="15.6" x14ac:dyDescent="0.25">
      <c r="A83" s="192"/>
      <c r="B83" s="192"/>
      <c r="C83" s="193" t="s">
        <v>59</v>
      </c>
      <c r="D83" s="160" t="s">
        <v>4406</v>
      </c>
      <c r="E83" s="161" t="s">
        <v>124</v>
      </c>
      <c r="F83" s="161"/>
      <c r="G83" s="187"/>
      <c r="H83" s="190">
        <f t="shared" si="5"/>
        <v>0</v>
      </c>
      <c r="I83" s="307" t="s">
        <v>5398</v>
      </c>
    </row>
    <row r="84" spans="1:9" ht="26.4" x14ac:dyDescent="0.25">
      <c r="A84" s="192"/>
      <c r="B84" s="192" t="s">
        <v>3646</v>
      </c>
      <c r="C84" s="193"/>
      <c r="D84" s="101" t="s">
        <v>3647</v>
      </c>
      <c r="E84" s="161" t="s">
        <v>124</v>
      </c>
      <c r="F84" s="161"/>
      <c r="G84" s="187"/>
      <c r="H84" s="190">
        <f t="shared" si="5"/>
        <v>0</v>
      </c>
    </row>
    <row r="85" spans="1:9" ht="15.6" x14ac:dyDescent="0.25">
      <c r="A85" s="192" t="s">
        <v>3648</v>
      </c>
      <c r="B85" s="192"/>
      <c r="C85" s="193"/>
      <c r="D85" s="159" t="s">
        <v>3649</v>
      </c>
      <c r="E85" s="161" t="s">
        <v>124</v>
      </c>
      <c r="F85" s="161"/>
      <c r="G85" s="187"/>
      <c r="H85" s="190">
        <f t="shared" si="5"/>
        <v>0</v>
      </c>
    </row>
    <row r="86" spans="1:9" ht="26.4" x14ac:dyDescent="0.25">
      <c r="A86" s="192" t="s">
        <v>3650</v>
      </c>
      <c r="B86" s="192"/>
      <c r="C86" s="193"/>
      <c r="D86" s="291" t="s">
        <v>5218</v>
      </c>
      <c r="E86" s="161" t="s">
        <v>429</v>
      </c>
      <c r="F86" s="161"/>
      <c r="G86" s="187"/>
      <c r="H86" s="190">
        <f t="shared" si="5"/>
        <v>0</v>
      </c>
      <c r="I86" s="307" t="s">
        <v>5398</v>
      </c>
    </row>
    <row r="87" spans="1:9" x14ac:dyDescent="0.25">
      <c r="A87" s="192"/>
      <c r="B87" s="192"/>
      <c r="C87" s="193"/>
      <c r="D87" s="234"/>
      <c r="E87" s="153"/>
      <c r="F87" s="17"/>
      <c r="G87" s="17"/>
      <c r="H87" s="190"/>
    </row>
    <row r="88" spans="1:9" x14ac:dyDescent="0.25">
      <c r="A88" s="192"/>
      <c r="B88" s="192"/>
      <c r="C88" s="193"/>
      <c r="D88" s="157"/>
      <c r="E88" s="239"/>
      <c r="F88" s="17"/>
      <c r="G88" s="17"/>
      <c r="H88" s="190"/>
      <c r="I88" s="323" t="s">
        <v>5421</v>
      </c>
    </row>
    <row r="89" spans="1:9" x14ac:dyDescent="0.25">
      <c r="A89" s="64"/>
      <c r="B89" s="64"/>
      <c r="C89" s="161"/>
      <c r="D89" s="60"/>
      <c r="E89" s="240"/>
      <c r="F89" s="17"/>
      <c r="G89" s="17"/>
      <c r="H89" s="190"/>
    </row>
    <row r="90" spans="1:9" x14ac:dyDescent="0.25">
      <c r="A90" s="168" t="s">
        <v>34</v>
      </c>
      <c r="B90" s="168"/>
      <c r="C90" s="168"/>
      <c r="D90" s="168"/>
      <c r="E90" s="241"/>
      <c r="F90" s="183"/>
      <c r="G90" s="183"/>
      <c r="H90" s="174">
        <f>SUM(H5:H89)</f>
        <v>0</v>
      </c>
    </row>
    <row r="91" spans="1:9" x14ac:dyDescent="0.25">
      <c r="E91" s="236"/>
      <c r="F91" s="237"/>
    </row>
    <row r="92" spans="1:9" x14ac:dyDescent="0.25">
      <c r="E92" s="238"/>
    </row>
    <row r="1048366" spans="5:5" x14ac:dyDescent="0.25">
      <c r="E104836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8C732-A4FC-4FEE-BA28-A6A2F3970655}">
  <dimension ref="A1:H104829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3651</v>
      </c>
      <c r="B1" s="40"/>
      <c r="C1" s="40"/>
      <c r="D1" s="774" t="s">
        <v>3652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38.25" customHeight="1" x14ac:dyDescent="0.25">
      <c r="A5" s="192" t="s">
        <v>3654</v>
      </c>
      <c r="B5" s="192"/>
      <c r="C5" s="291" t="s">
        <v>5219</v>
      </c>
      <c r="D5" s="161" t="s">
        <v>2269</v>
      </c>
      <c r="E5" s="161"/>
      <c r="F5" s="187"/>
      <c r="G5" s="190">
        <f>E5*F5</f>
        <v>0</v>
      </c>
      <c r="H5" s="307" t="s">
        <v>5398</v>
      </c>
    </row>
    <row r="6" spans="1:8" ht="38.25" customHeight="1" x14ac:dyDescent="0.25">
      <c r="A6" s="192" t="s">
        <v>3655</v>
      </c>
      <c r="B6" s="192"/>
      <c r="C6" s="291" t="s">
        <v>5220</v>
      </c>
      <c r="D6" s="161" t="s">
        <v>2269</v>
      </c>
      <c r="E6" s="161"/>
      <c r="F6" s="187"/>
      <c r="G6" s="190">
        <f>E6*F6</f>
        <v>0</v>
      </c>
      <c r="H6" s="307" t="s">
        <v>5398</v>
      </c>
    </row>
    <row r="7" spans="1:8" ht="52.8" x14ac:dyDescent="0.25">
      <c r="A7" s="192" t="s">
        <v>3656</v>
      </c>
      <c r="B7" s="192"/>
      <c r="C7" s="291" t="s">
        <v>5221</v>
      </c>
      <c r="D7" s="161" t="s">
        <v>2269</v>
      </c>
      <c r="E7" s="161"/>
      <c r="F7" s="187"/>
      <c r="G7" s="190">
        <f>E7*F7</f>
        <v>0</v>
      </c>
      <c r="H7" s="307" t="s">
        <v>5398</v>
      </c>
    </row>
    <row r="8" spans="1:8" ht="38.25" customHeight="1" x14ac:dyDescent="0.25">
      <c r="A8" s="192" t="s">
        <v>3657</v>
      </c>
      <c r="B8" s="192"/>
      <c r="C8" s="291" t="s">
        <v>5222</v>
      </c>
      <c r="D8" s="161" t="s">
        <v>2269</v>
      </c>
      <c r="E8" s="161"/>
      <c r="F8" s="187"/>
      <c r="G8" s="190">
        <f>E8*F8</f>
        <v>0</v>
      </c>
      <c r="H8" s="307" t="s">
        <v>5398</v>
      </c>
    </row>
    <row r="9" spans="1:8" x14ac:dyDescent="0.25">
      <c r="A9" s="192" t="s">
        <v>3658</v>
      </c>
      <c r="B9" s="192"/>
      <c r="C9" s="159" t="s">
        <v>3659</v>
      </c>
      <c r="D9" s="17"/>
      <c r="E9" s="17"/>
      <c r="F9" s="17"/>
      <c r="G9" s="189"/>
    </row>
    <row r="10" spans="1:8" ht="38.25" customHeight="1" x14ac:dyDescent="0.25">
      <c r="A10" s="192"/>
      <c r="B10" s="192" t="s">
        <v>3660</v>
      </c>
      <c r="C10" s="290" t="s">
        <v>5223</v>
      </c>
      <c r="D10" s="161" t="s">
        <v>2269</v>
      </c>
      <c r="E10" s="161"/>
      <c r="F10" s="187"/>
      <c r="G10" s="190">
        <f>E10*F10</f>
        <v>0</v>
      </c>
      <c r="H10" s="307" t="s">
        <v>5398</v>
      </c>
    </row>
    <row r="11" spans="1:8" ht="26.4" x14ac:dyDescent="0.25">
      <c r="A11" s="192"/>
      <c r="B11" s="192" t="s">
        <v>3661</v>
      </c>
      <c r="C11" s="278" t="s">
        <v>5224</v>
      </c>
      <c r="D11" s="161" t="s">
        <v>2269</v>
      </c>
      <c r="E11" s="161"/>
      <c r="F11" s="187"/>
      <c r="G11" s="190">
        <f>E11*F11</f>
        <v>0</v>
      </c>
      <c r="H11" s="307" t="s">
        <v>5398</v>
      </c>
    </row>
    <row r="12" spans="1:8" ht="26.4" x14ac:dyDescent="0.25">
      <c r="A12" s="192" t="s">
        <v>3662</v>
      </c>
      <c r="B12" s="192"/>
      <c r="C12" s="291" t="s">
        <v>5225</v>
      </c>
      <c r="D12" s="161" t="s">
        <v>2269</v>
      </c>
      <c r="E12" s="161"/>
      <c r="F12" s="187"/>
      <c r="G12" s="190">
        <f>E12*F12</f>
        <v>0</v>
      </c>
      <c r="H12" s="307" t="s">
        <v>5398</v>
      </c>
    </row>
    <row r="13" spans="1:8" ht="26.4" x14ac:dyDescent="0.25">
      <c r="A13" s="192" t="s">
        <v>3663</v>
      </c>
      <c r="B13" s="192"/>
      <c r="C13" s="291" t="s">
        <v>3664</v>
      </c>
      <c r="D13" s="161" t="s">
        <v>33</v>
      </c>
      <c r="E13" s="17" t="s">
        <v>4220</v>
      </c>
      <c r="F13" s="17" t="s">
        <v>4221</v>
      </c>
      <c r="G13" s="188"/>
    </row>
    <row r="14" spans="1:8" ht="39.6" x14ac:dyDescent="0.25">
      <c r="A14" s="192" t="s">
        <v>3665</v>
      </c>
      <c r="B14" s="192"/>
      <c r="C14" s="291" t="s">
        <v>5226</v>
      </c>
      <c r="D14" s="161" t="s">
        <v>429</v>
      </c>
      <c r="E14" s="161"/>
      <c r="F14" s="187"/>
      <c r="G14" s="190">
        <f>E14*F14</f>
        <v>0</v>
      </c>
      <c r="H14" s="307" t="s">
        <v>5398</v>
      </c>
    </row>
    <row r="15" spans="1:8" ht="39.6" x14ac:dyDescent="0.25">
      <c r="A15" s="192" t="s">
        <v>3666</v>
      </c>
      <c r="B15" s="192"/>
      <c r="C15" s="291" t="s">
        <v>5227</v>
      </c>
      <c r="D15" s="161" t="s">
        <v>136</v>
      </c>
      <c r="E15" s="161"/>
      <c r="F15" s="187"/>
      <c r="G15" s="190">
        <f>E15*F15</f>
        <v>0</v>
      </c>
      <c r="H15" s="307" t="s">
        <v>5398</v>
      </c>
    </row>
    <row r="16" spans="1:8" ht="66" x14ac:dyDescent="0.25">
      <c r="A16" s="192" t="s">
        <v>3667</v>
      </c>
      <c r="B16" s="192"/>
      <c r="C16" s="285" t="s">
        <v>5228</v>
      </c>
      <c r="D16" s="161" t="s">
        <v>33</v>
      </c>
      <c r="E16" s="17" t="s">
        <v>4220</v>
      </c>
      <c r="F16" s="17" t="s">
        <v>4221</v>
      </c>
      <c r="G16" s="188"/>
      <c r="H16" s="307" t="s">
        <v>5398</v>
      </c>
    </row>
    <row r="17" spans="1:8" x14ac:dyDescent="0.25">
      <c r="A17" s="192"/>
      <c r="B17" s="192"/>
      <c r="C17" s="160"/>
      <c r="D17" s="17"/>
      <c r="E17" s="17"/>
      <c r="F17" s="17"/>
      <c r="G17" s="189"/>
    </row>
    <row r="18" spans="1:8" x14ac:dyDescent="0.25">
      <c r="A18" s="242"/>
      <c r="B18" s="242"/>
      <c r="C18" s="243"/>
      <c r="D18" s="120"/>
      <c r="E18" s="228"/>
      <c r="F18" s="228"/>
      <c r="G18" s="248"/>
      <c r="H18" s="323" t="s">
        <v>5421</v>
      </c>
    </row>
    <row r="19" spans="1:8" x14ac:dyDescent="0.25">
      <c r="A19" s="242"/>
      <c r="B19" s="242"/>
      <c r="C19" s="243"/>
      <c r="D19" s="246"/>
      <c r="E19" s="228"/>
      <c r="F19" s="228"/>
      <c r="G19" s="248"/>
    </row>
    <row r="20" spans="1:8" x14ac:dyDescent="0.25">
      <c r="A20" s="168" t="s">
        <v>34</v>
      </c>
      <c r="B20" s="168"/>
      <c r="C20" s="168"/>
      <c r="D20" s="247"/>
      <c r="E20" s="183"/>
      <c r="F20" s="183"/>
      <c r="G20" s="174">
        <f>SUM(G5:G19)</f>
        <v>0</v>
      </c>
    </row>
    <row r="21" spans="1:8" x14ac:dyDescent="0.25">
      <c r="D21" s="237"/>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85234-E5A6-4072-916C-29B7729927D9}">
  <dimension ref="A1:I1048295"/>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3670</v>
      </c>
      <c r="B1" s="40"/>
      <c r="C1" s="40"/>
      <c r="D1" s="40"/>
      <c r="E1" s="774" t="s">
        <v>3668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3669</v>
      </c>
      <c r="B5" s="192"/>
      <c r="C5" s="193"/>
      <c r="D5" s="100" t="s">
        <v>3671</v>
      </c>
      <c r="E5" s="17"/>
      <c r="F5" s="17"/>
      <c r="G5" s="191"/>
      <c r="H5" s="190"/>
    </row>
    <row r="6" spans="1:9" ht="26.4" x14ac:dyDescent="0.25">
      <c r="A6" s="192"/>
      <c r="B6" s="192" t="s">
        <v>3672</v>
      </c>
      <c r="C6" s="193"/>
      <c r="D6" s="278" t="s">
        <v>5229</v>
      </c>
      <c r="E6" s="17"/>
      <c r="F6" s="17"/>
      <c r="G6" s="191"/>
      <c r="H6" s="190"/>
      <c r="I6" s="307" t="s">
        <v>5398</v>
      </c>
    </row>
    <row r="7" spans="1:9" x14ac:dyDescent="0.25">
      <c r="A7" s="192"/>
      <c r="B7" s="192"/>
      <c r="C7" s="193" t="s">
        <v>37</v>
      </c>
      <c r="D7" s="278" t="s">
        <v>3636</v>
      </c>
      <c r="E7" s="161" t="s">
        <v>133</v>
      </c>
      <c r="F7" s="161"/>
      <c r="G7" s="187"/>
      <c r="H7" s="190">
        <f t="shared" ref="H7:H15" si="0">F7*G7</f>
        <v>0</v>
      </c>
    </row>
    <row r="8" spans="1:9" x14ac:dyDescent="0.25">
      <c r="A8" s="192"/>
      <c r="B8" s="192"/>
      <c r="C8" s="193" t="s">
        <v>39</v>
      </c>
      <c r="D8" s="278" t="s">
        <v>5097</v>
      </c>
      <c r="E8" s="161" t="s">
        <v>133</v>
      </c>
      <c r="F8" s="161"/>
      <c r="G8" s="187"/>
      <c r="H8" s="190">
        <f t="shared" si="0"/>
        <v>0</v>
      </c>
      <c r="I8" s="307" t="s">
        <v>5398</v>
      </c>
    </row>
    <row r="9" spans="1:9" x14ac:dyDescent="0.25">
      <c r="A9" s="192"/>
      <c r="B9" s="192"/>
      <c r="C9" s="193" t="s">
        <v>59</v>
      </c>
      <c r="D9" s="278" t="s">
        <v>3674</v>
      </c>
      <c r="E9" s="161" t="s">
        <v>423</v>
      </c>
      <c r="F9" s="161"/>
      <c r="G9" s="187"/>
      <c r="H9" s="190">
        <f t="shared" si="0"/>
        <v>0</v>
      </c>
    </row>
    <row r="10" spans="1:9" x14ac:dyDescent="0.25">
      <c r="A10" s="192"/>
      <c r="B10" s="192"/>
      <c r="C10" s="193" t="s">
        <v>42</v>
      </c>
      <c r="D10" s="278" t="s">
        <v>5230</v>
      </c>
      <c r="E10" s="161" t="s">
        <v>133</v>
      </c>
      <c r="F10" s="161"/>
      <c r="G10" s="187"/>
      <c r="H10" s="190">
        <f t="shared" si="0"/>
        <v>0</v>
      </c>
      <c r="I10" s="307" t="s">
        <v>5398</v>
      </c>
    </row>
    <row r="11" spans="1:9" x14ac:dyDescent="0.25">
      <c r="A11" s="192"/>
      <c r="B11" s="192"/>
      <c r="C11" s="193" t="s">
        <v>43</v>
      </c>
      <c r="D11" s="278" t="s">
        <v>5231</v>
      </c>
      <c r="E11" s="161" t="s">
        <v>133</v>
      </c>
      <c r="F11" s="161"/>
      <c r="G11" s="187"/>
      <c r="H11" s="190">
        <f t="shared" si="0"/>
        <v>0</v>
      </c>
      <c r="I11" s="307" t="s">
        <v>5398</v>
      </c>
    </row>
    <row r="12" spans="1:9" x14ac:dyDescent="0.25">
      <c r="A12" s="192"/>
      <c r="B12" s="192" t="s">
        <v>3673</v>
      </c>
      <c r="C12" s="193"/>
      <c r="D12" s="278" t="s">
        <v>3675</v>
      </c>
      <c r="E12" s="161" t="s">
        <v>133</v>
      </c>
      <c r="F12" s="161"/>
      <c r="G12" s="187"/>
      <c r="H12" s="190">
        <f t="shared" si="0"/>
        <v>0</v>
      </c>
      <c r="I12" s="307" t="s">
        <v>5398</v>
      </c>
    </row>
    <row r="13" spans="1:9" ht="26.4" x14ac:dyDescent="0.25">
      <c r="A13" s="192" t="s">
        <v>3676</v>
      </c>
      <c r="B13" s="192"/>
      <c r="C13" s="193"/>
      <c r="D13" s="285" t="s">
        <v>5232</v>
      </c>
      <c r="E13" s="161" t="s">
        <v>429</v>
      </c>
      <c r="F13" s="161"/>
      <c r="G13" s="187"/>
      <c r="H13" s="190">
        <f t="shared" si="0"/>
        <v>0</v>
      </c>
      <c r="I13" s="307" t="s">
        <v>5398</v>
      </c>
    </row>
    <row r="14" spans="1:9" ht="26.4" x14ac:dyDescent="0.25">
      <c r="A14" s="192" t="s">
        <v>3677</v>
      </c>
      <c r="B14" s="192"/>
      <c r="C14" s="193"/>
      <c r="D14" s="285" t="s">
        <v>5233</v>
      </c>
      <c r="E14" s="161" t="s">
        <v>133</v>
      </c>
      <c r="F14" s="161"/>
      <c r="G14" s="187"/>
      <c r="H14" s="190">
        <f t="shared" si="0"/>
        <v>0</v>
      </c>
      <c r="I14" s="307" t="s">
        <v>5398</v>
      </c>
    </row>
    <row r="15" spans="1:9" ht="26.4" x14ac:dyDescent="0.25">
      <c r="A15" s="192" t="s">
        <v>3678</v>
      </c>
      <c r="B15" s="192"/>
      <c r="C15" s="193"/>
      <c r="D15" s="100" t="s">
        <v>3679</v>
      </c>
      <c r="E15" s="161" t="s">
        <v>133</v>
      </c>
      <c r="F15" s="161"/>
      <c r="G15" s="187"/>
      <c r="H15" s="190">
        <f t="shared" si="0"/>
        <v>0</v>
      </c>
    </row>
    <row r="16" spans="1:9" x14ac:dyDescent="0.25">
      <c r="A16" s="192"/>
      <c r="B16" s="192"/>
      <c r="C16" s="193"/>
      <c r="D16" s="160"/>
      <c r="E16" s="17"/>
      <c r="F16" s="17"/>
      <c r="G16" s="191"/>
      <c r="H16" s="190"/>
    </row>
    <row r="17" spans="1:9" x14ac:dyDescent="0.25">
      <c r="A17" s="64"/>
      <c r="B17" s="64"/>
      <c r="C17" s="161"/>
      <c r="D17" s="60"/>
      <c r="E17" s="121"/>
      <c r="F17" s="17"/>
      <c r="G17" s="191"/>
      <c r="H17" s="190"/>
      <c r="I17" s="323" t="s">
        <v>5421</v>
      </c>
    </row>
    <row r="18" spans="1:9" x14ac:dyDescent="0.25">
      <c r="A18" s="242"/>
      <c r="B18" s="242"/>
      <c r="C18" s="245"/>
      <c r="D18" s="243"/>
      <c r="E18" s="240"/>
      <c r="F18" s="228"/>
      <c r="G18" s="252"/>
      <c r="H18" s="251"/>
    </row>
    <row r="19" spans="1:9" x14ac:dyDescent="0.25">
      <c r="A19" s="168" t="s">
        <v>34</v>
      </c>
      <c r="B19" s="168"/>
      <c r="C19" s="168"/>
      <c r="D19" s="168"/>
      <c r="E19" s="247"/>
      <c r="F19" s="185"/>
      <c r="G19" s="198"/>
      <c r="H19" s="174">
        <f>SUM(H5:H18)</f>
        <v>0</v>
      </c>
    </row>
    <row r="20" spans="1:9" x14ac:dyDescent="0.25">
      <c r="E20" s="237"/>
    </row>
    <row r="1048295" spans="5:5" x14ac:dyDescent="0.25">
      <c r="E1048295"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28AA-5011-4ADA-BF0C-DCA6533E7F64}">
  <dimension ref="A1:I1048334"/>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3680</v>
      </c>
      <c r="B1" s="40"/>
      <c r="C1" s="40"/>
      <c r="D1" s="40"/>
      <c r="E1" s="774" t="s">
        <v>3681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ht="26.4" x14ac:dyDescent="0.25">
      <c r="A5" s="192" t="s">
        <v>3682</v>
      </c>
      <c r="B5" s="192"/>
      <c r="C5" s="193"/>
      <c r="D5" s="285" t="s">
        <v>5234</v>
      </c>
      <c r="E5" s="17"/>
      <c r="F5" s="17"/>
      <c r="G5" s="191"/>
      <c r="H5" s="190"/>
      <c r="I5" s="307" t="s">
        <v>5398</v>
      </c>
    </row>
    <row r="6" spans="1:9" x14ac:dyDescent="0.25">
      <c r="A6" s="192"/>
      <c r="B6" s="192" t="s">
        <v>3683</v>
      </c>
      <c r="C6" s="193"/>
      <c r="D6" s="101" t="s">
        <v>3686</v>
      </c>
      <c r="E6" s="17"/>
      <c r="F6" s="17"/>
      <c r="G6" s="191"/>
      <c r="H6" s="190"/>
    </row>
    <row r="7" spans="1:9" ht="66" x14ac:dyDescent="0.25">
      <c r="A7" s="192"/>
      <c r="B7" s="192"/>
      <c r="C7" s="193" t="s">
        <v>37</v>
      </c>
      <c r="D7" s="308" t="s">
        <v>3687</v>
      </c>
      <c r="E7" s="161" t="s">
        <v>124</v>
      </c>
      <c r="F7" s="161"/>
      <c r="G7" s="187"/>
      <c r="H7" s="190">
        <f>F7*G7</f>
        <v>0</v>
      </c>
      <c r="I7" s="307" t="s">
        <v>5398</v>
      </c>
    </row>
    <row r="8" spans="1:9" ht="15.6" x14ac:dyDescent="0.25">
      <c r="A8" s="192"/>
      <c r="B8" s="192"/>
      <c r="C8" s="193" t="s">
        <v>39</v>
      </c>
      <c r="D8" s="101" t="s">
        <v>3688</v>
      </c>
      <c r="E8" s="161" t="s">
        <v>124</v>
      </c>
      <c r="F8" s="161"/>
      <c r="G8" s="187"/>
      <c r="H8" s="190">
        <f>F8*G8</f>
        <v>0</v>
      </c>
      <c r="I8" s="307" t="s">
        <v>5398</v>
      </c>
    </row>
    <row r="9" spans="1:9" x14ac:dyDescent="0.25">
      <c r="A9" s="192"/>
      <c r="B9" s="192" t="s">
        <v>3684</v>
      </c>
      <c r="C9" s="193"/>
      <c r="D9" s="101" t="s">
        <v>3689</v>
      </c>
      <c r="E9" s="17"/>
      <c r="F9" s="17"/>
      <c r="G9" s="191"/>
      <c r="H9" s="190"/>
    </row>
    <row r="10" spans="1:9" ht="79.2" x14ac:dyDescent="0.25">
      <c r="A10" s="192"/>
      <c r="B10" s="192"/>
      <c r="C10" s="193" t="s">
        <v>37</v>
      </c>
      <c r="D10" s="308" t="s">
        <v>3690</v>
      </c>
      <c r="E10" s="161" t="s">
        <v>124</v>
      </c>
      <c r="F10" s="161"/>
      <c r="G10" s="187"/>
      <c r="H10" s="190">
        <f>F10*G10</f>
        <v>0</v>
      </c>
      <c r="I10" s="307" t="s">
        <v>5398</v>
      </c>
    </row>
    <row r="11" spans="1:9" ht="15.6" x14ac:dyDescent="0.25">
      <c r="A11" s="192"/>
      <c r="B11" s="192"/>
      <c r="C11" s="193" t="s">
        <v>39</v>
      </c>
      <c r="D11" s="101" t="s">
        <v>3688</v>
      </c>
      <c r="E11" s="161" t="s">
        <v>124</v>
      </c>
      <c r="F11" s="161"/>
      <c r="G11" s="187"/>
      <c r="H11" s="190">
        <f>F11*G11</f>
        <v>0</v>
      </c>
      <c r="I11" s="307" t="s">
        <v>5398</v>
      </c>
    </row>
    <row r="12" spans="1:9" x14ac:dyDescent="0.25">
      <c r="A12" s="192"/>
      <c r="B12" s="192" t="s">
        <v>3685</v>
      </c>
      <c r="C12" s="193"/>
      <c r="D12" s="101" t="s">
        <v>3691</v>
      </c>
      <c r="E12" s="202"/>
      <c r="F12" s="17"/>
      <c r="G12" s="191"/>
      <c r="H12" s="190"/>
    </row>
    <row r="13" spans="1:9" ht="66" x14ac:dyDescent="0.25">
      <c r="A13" s="192"/>
      <c r="B13" s="192"/>
      <c r="C13" s="193" t="s">
        <v>37</v>
      </c>
      <c r="D13" s="308" t="s">
        <v>3692</v>
      </c>
      <c r="E13" s="161" t="s">
        <v>124</v>
      </c>
      <c r="F13" s="161"/>
      <c r="G13" s="187"/>
      <c r="H13" s="190">
        <f>F13*G13</f>
        <v>0</v>
      </c>
      <c r="I13" s="307" t="s">
        <v>5398</v>
      </c>
    </row>
    <row r="14" spans="1:9" ht="15.6" x14ac:dyDescent="0.25">
      <c r="A14" s="192"/>
      <c r="B14" s="192"/>
      <c r="C14" s="193" t="s">
        <v>39</v>
      </c>
      <c r="D14" s="101" t="s">
        <v>3693</v>
      </c>
      <c r="E14" s="161" t="s">
        <v>124</v>
      </c>
      <c r="F14" s="161"/>
      <c r="G14" s="187"/>
      <c r="H14" s="190">
        <f>F14*G14</f>
        <v>0</v>
      </c>
      <c r="I14" s="307" t="s">
        <v>5398</v>
      </c>
    </row>
    <row r="15" spans="1:9" ht="39.6" x14ac:dyDescent="0.25">
      <c r="A15" s="192" t="s">
        <v>3694</v>
      </c>
      <c r="B15" s="192"/>
      <c r="C15" s="193"/>
      <c r="D15" s="285" t="s">
        <v>5235</v>
      </c>
      <c r="E15" s="17"/>
      <c r="F15" s="17"/>
      <c r="G15" s="191"/>
      <c r="H15" s="190"/>
      <c r="I15" s="307" t="s">
        <v>5398</v>
      </c>
    </row>
    <row r="16" spans="1:9" ht="15.6" x14ac:dyDescent="0.25">
      <c r="A16" s="192"/>
      <c r="B16" s="192" t="s">
        <v>3695</v>
      </c>
      <c r="C16" s="193"/>
      <c r="D16" s="101" t="s">
        <v>5236</v>
      </c>
      <c r="E16" s="161" t="s">
        <v>124</v>
      </c>
      <c r="F16" s="161"/>
      <c r="G16" s="187"/>
      <c r="H16" s="190">
        <f>F16*G16</f>
        <v>0</v>
      </c>
    </row>
    <row r="17" spans="1:9" ht="15.6" x14ac:dyDescent="0.25">
      <c r="A17" s="192"/>
      <c r="B17" s="192" t="s">
        <v>3696</v>
      </c>
      <c r="C17" s="193"/>
      <c r="D17" s="101" t="s">
        <v>3697</v>
      </c>
      <c r="E17" s="161" t="s">
        <v>124</v>
      </c>
      <c r="F17" s="161"/>
      <c r="G17" s="187"/>
      <c r="H17" s="190">
        <f>F17*G17</f>
        <v>0</v>
      </c>
    </row>
    <row r="18" spans="1:9" ht="39.6" x14ac:dyDescent="0.25">
      <c r="A18" s="192" t="s">
        <v>3698</v>
      </c>
      <c r="B18" s="192"/>
      <c r="C18" s="193"/>
      <c r="D18" s="100" t="s">
        <v>3699</v>
      </c>
      <c r="E18" s="17"/>
      <c r="F18" s="17"/>
      <c r="G18" s="191"/>
      <c r="H18" s="190"/>
    </row>
    <row r="19" spans="1:9" x14ac:dyDescent="0.25">
      <c r="A19" s="192"/>
      <c r="B19" s="192" t="s">
        <v>3700</v>
      </c>
      <c r="C19" s="193"/>
      <c r="D19" s="101" t="s">
        <v>3686</v>
      </c>
      <c r="E19" s="202"/>
      <c r="F19" s="17"/>
      <c r="G19" s="191"/>
      <c r="H19" s="190"/>
    </row>
    <row r="20" spans="1:9" ht="66" x14ac:dyDescent="0.25">
      <c r="A20" s="192"/>
      <c r="B20" s="192"/>
      <c r="C20" s="193" t="s">
        <v>37</v>
      </c>
      <c r="D20" s="309" t="s">
        <v>3687</v>
      </c>
      <c r="E20" s="161" t="s">
        <v>124</v>
      </c>
      <c r="F20" s="161"/>
      <c r="G20" s="187"/>
      <c r="H20" s="190">
        <f>F20*G20</f>
        <v>0</v>
      </c>
      <c r="I20" s="307" t="s">
        <v>5398</v>
      </c>
    </row>
    <row r="21" spans="1:9" ht="15.6" x14ac:dyDescent="0.25">
      <c r="A21" s="192"/>
      <c r="B21" s="192"/>
      <c r="C21" s="193" t="s">
        <v>39</v>
      </c>
      <c r="D21" s="101" t="s">
        <v>3693</v>
      </c>
      <c r="E21" s="161" t="s">
        <v>124</v>
      </c>
      <c r="F21" s="161"/>
      <c r="G21" s="187"/>
      <c r="H21" s="190">
        <f>F21*G21</f>
        <v>0</v>
      </c>
      <c r="I21" s="307" t="s">
        <v>5398</v>
      </c>
    </row>
    <row r="22" spans="1:9" x14ac:dyDescent="0.25">
      <c r="A22" s="192"/>
      <c r="B22" s="192" t="s">
        <v>3701</v>
      </c>
      <c r="C22" s="193"/>
      <c r="D22" s="101" t="s">
        <v>3689</v>
      </c>
      <c r="E22" s="17"/>
      <c r="F22" s="17"/>
      <c r="G22" s="191"/>
      <c r="H22" s="190"/>
    </row>
    <row r="23" spans="1:9" ht="79.2" x14ac:dyDescent="0.25">
      <c r="A23" s="192"/>
      <c r="B23" s="192"/>
      <c r="C23" s="193" t="s">
        <v>37</v>
      </c>
      <c r="D23" s="309" t="s">
        <v>3690</v>
      </c>
      <c r="E23" s="161" t="s">
        <v>124</v>
      </c>
      <c r="F23" s="161"/>
      <c r="G23" s="187"/>
      <c r="H23" s="190">
        <f>F23*G23</f>
        <v>0</v>
      </c>
      <c r="I23" s="307" t="s">
        <v>5398</v>
      </c>
    </row>
    <row r="24" spans="1:9" ht="15.6" x14ac:dyDescent="0.25">
      <c r="A24" s="192"/>
      <c r="B24" s="192"/>
      <c r="C24" s="193" t="s">
        <v>39</v>
      </c>
      <c r="D24" s="101" t="s">
        <v>3703</v>
      </c>
      <c r="E24" s="161" t="s">
        <v>124</v>
      </c>
      <c r="F24" s="161"/>
      <c r="G24" s="187"/>
      <c r="H24" s="190">
        <f>F24*G24</f>
        <v>0</v>
      </c>
      <c r="I24" s="307" t="s">
        <v>5398</v>
      </c>
    </row>
    <row r="25" spans="1:9" x14ac:dyDescent="0.25">
      <c r="A25" s="192"/>
      <c r="B25" s="192" t="s">
        <v>3702</v>
      </c>
      <c r="C25" s="193"/>
      <c r="D25" s="101" t="s">
        <v>3691</v>
      </c>
      <c r="E25" s="17"/>
      <c r="F25" s="17"/>
      <c r="G25" s="191"/>
      <c r="H25" s="190"/>
    </row>
    <row r="26" spans="1:9" ht="66" x14ac:dyDescent="0.25">
      <c r="A26" s="192"/>
      <c r="B26" s="192"/>
      <c r="C26" s="193" t="s">
        <v>37</v>
      </c>
      <c r="D26" s="308" t="s">
        <v>3692</v>
      </c>
      <c r="E26" s="161" t="s">
        <v>124</v>
      </c>
      <c r="F26" s="161"/>
      <c r="G26" s="187"/>
      <c r="H26" s="190">
        <f>F26*G26</f>
        <v>0</v>
      </c>
      <c r="I26" s="307" t="s">
        <v>5398</v>
      </c>
    </row>
    <row r="27" spans="1:9" ht="15.6" x14ac:dyDescent="0.25">
      <c r="A27" s="192"/>
      <c r="B27" s="192"/>
      <c r="C27" s="193" t="s">
        <v>39</v>
      </c>
      <c r="D27" s="101" t="s">
        <v>3693</v>
      </c>
      <c r="E27" s="161" t="s">
        <v>124</v>
      </c>
      <c r="F27" s="161"/>
      <c r="G27" s="187"/>
      <c r="H27" s="190">
        <f>F27*G27</f>
        <v>0</v>
      </c>
      <c r="I27" s="307" t="s">
        <v>5398</v>
      </c>
    </row>
    <row r="28" spans="1:9" ht="39.6" x14ac:dyDescent="0.25">
      <c r="A28" s="192" t="s">
        <v>3704</v>
      </c>
      <c r="B28" s="192"/>
      <c r="C28" s="193"/>
      <c r="D28" s="100" t="s">
        <v>3705</v>
      </c>
      <c r="E28"/>
      <c r="F28" s="17"/>
      <c r="G28" s="191"/>
      <c r="H28" s="190"/>
    </row>
    <row r="29" spans="1:9" ht="26.4" x14ac:dyDescent="0.25">
      <c r="A29" s="192"/>
      <c r="B29" s="192" t="s">
        <v>4201</v>
      </c>
      <c r="C29" s="193"/>
      <c r="D29" s="101" t="s">
        <v>5237</v>
      </c>
      <c r="E29" s="161" t="s">
        <v>124</v>
      </c>
      <c r="F29" s="161"/>
      <c r="G29" s="187"/>
      <c r="H29" s="190">
        <f>F29*G29</f>
        <v>0</v>
      </c>
      <c r="I29" s="307" t="s">
        <v>5398</v>
      </c>
    </row>
    <row r="30" spans="1:9" ht="39.6" x14ac:dyDescent="0.25">
      <c r="A30" s="192" t="s">
        <v>3706</v>
      </c>
      <c r="B30" s="192"/>
      <c r="C30" s="193"/>
      <c r="D30" s="100" t="s">
        <v>3707</v>
      </c>
      <c r="E30" s="17"/>
      <c r="F30" s="17"/>
      <c r="G30" s="191"/>
      <c r="H30" s="190"/>
    </row>
    <row r="31" spans="1:9" ht="26.4" x14ac:dyDescent="0.25">
      <c r="A31" s="192"/>
      <c r="B31" s="192" t="s">
        <v>3708</v>
      </c>
      <c r="C31" s="193"/>
      <c r="D31" s="278" t="s">
        <v>5238</v>
      </c>
      <c r="E31" s="161" t="s">
        <v>2269</v>
      </c>
      <c r="F31" s="161"/>
      <c r="G31" s="187"/>
      <c r="H31" s="190">
        <f>F31*G31</f>
        <v>0</v>
      </c>
      <c r="I31" s="307" t="s">
        <v>5398</v>
      </c>
    </row>
    <row r="32" spans="1:9" ht="26.4" x14ac:dyDescent="0.25">
      <c r="A32" s="192"/>
      <c r="B32" s="192" t="s">
        <v>3709</v>
      </c>
      <c r="C32" s="193"/>
      <c r="D32" s="278" t="s">
        <v>5239</v>
      </c>
      <c r="E32" s="161" t="s">
        <v>2269</v>
      </c>
      <c r="F32" s="161"/>
      <c r="G32" s="187"/>
      <c r="H32" s="190">
        <f>F32*G32</f>
        <v>0</v>
      </c>
      <c r="I32" s="307" t="s">
        <v>5398</v>
      </c>
    </row>
    <row r="33" spans="1:9" ht="26.4" x14ac:dyDescent="0.25">
      <c r="A33" s="192" t="s">
        <v>3710</v>
      </c>
      <c r="B33" s="192"/>
      <c r="C33" s="193"/>
      <c r="D33" s="100" t="s">
        <v>3711</v>
      </c>
      <c r="E33" s="202"/>
      <c r="F33" s="17"/>
      <c r="G33" s="191"/>
      <c r="H33" s="190"/>
    </row>
    <row r="34" spans="1:9" ht="26.4" x14ac:dyDescent="0.25">
      <c r="A34" s="192"/>
      <c r="B34" s="192" t="s">
        <v>3712</v>
      </c>
      <c r="C34" s="193"/>
      <c r="D34" s="101" t="s">
        <v>4413</v>
      </c>
      <c r="E34" s="161" t="s">
        <v>2269</v>
      </c>
      <c r="F34" s="161"/>
      <c r="G34" s="187"/>
      <c r="H34" s="190">
        <f>F34*G34</f>
        <v>0</v>
      </c>
      <c r="I34" s="307" t="s">
        <v>5398</v>
      </c>
    </row>
    <row r="35" spans="1:9" x14ac:dyDescent="0.25">
      <c r="A35" s="192" t="s">
        <v>3713</v>
      </c>
      <c r="B35" s="192"/>
      <c r="C35" s="193"/>
      <c r="D35" s="100" t="s">
        <v>3714</v>
      </c>
      <c r="E35" s="202"/>
      <c r="F35" s="17"/>
      <c r="G35" s="191"/>
      <c r="H35" s="190"/>
    </row>
    <row r="36" spans="1:9" x14ac:dyDescent="0.25">
      <c r="A36" s="192"/>
      <c r="B36" s="192" t="s">
        <v>3715</v>
      </c>
      <c r="C36" s="193"/>
      <c r="D36" s="101" t="s">
        <v>3717</v>
      </c>
      <c r="E36" s="202"/>
      <c r="F36" s="17"/>
      <c r="G36" s="191"/>
      <c r="H36" s="190"/>
    </row>
    <row r="37" spans="1:9" ht="26.4" x14ac:dyDescent="0.25">
      <c r="A37" s="192"/>
      <c r="B37" s="192"/>
      <c r="C37" s="193" t="s">
        <v>37</v>
      </c>
      <c r="D37" s="309" t="s">
        <v>3718</v>
      </c>
      <c r="E37" s="161" t="s">
        <v>124</v>
      </c>
      <c r="F37" s="161"/>
      <c r="G37" s="187"/>
      <c r="H37" s="190">
        <f>F37*G37</f>
        <v>0</v>
      </c>
      <c r="I37" s="307" t="s">
        <v>5398</v>
      </c>
    </row>
    <row r="38" spans="1:9" ht="26.4" x14ac:dyDescent="0.25">
      <c r="A38" s="192"/>
      <c r="B38" s="192"/>
      <c r="C38" s="193" t="s">
        <v>39</v>
      </c>
      <c r="D38" s="101" t="s">
        <v>4427</v>
      </c>
      <c r="E38" s="161" t="s">
        <v>124</v>
      </c>
      <c r="F38" s="161"/>
      <c r="G38" s="187"/>
      <c r="H38" s="190">
        <f>F38*G38</f>
        <v>0</v>
      </c>
      <c r="I38" s="307" t="s">
        <v>5398</v>
      </c>
    </row>
    <row r="39" spans="1:9" x14ac:dyDescent="0.25">
      <c r="A39" s="192"/>
      <c r="B39" s="192" t="s">
        <v>3716</v>
      </c>
      <c r="C39" s="193"/>
      <c r="D39" s="101" t="s">
        <v>3719</v>
      </c>
      <c r="E39" s="202"/>
      <c r="F39" s="17"/>
      <c r="G39" s="191"/>
      <c r="H39" s="190"/>
    </row>
    <row r="40" spans="1:9" ht="26.4" x14ac:dyDescent="0.25">
      <c r="A40" s="192"/>
      <c r="B40" s="192"/>
      <c r="C40" s="193" t="s">
        <v>37</v>
      </c>
      <c r="D40" s="309" t="s">
        <v>5240</v>
      </c>
      <c r="E40" s="161" t="s">
        <v>429</v>
      </c>
      <c r="F40" s="161"/>
      <c r="G40" s="187"/>
      <c r="H40" s="190">
        <f>F40*G40</f>
        <v>0</v>
      </c>
      <c r="I40" s="307" t="s">
        <v>5398</v>
      </c>
    </row>
    <row r="41" spans="1:9" ht="26.4" x14ac:dyDescent="0.25">
      <c r="A41" s="192"/>
      <c r="B41" s="192"/>
      <c r="C41" s="193" t="s">
        <v>39</v>
      </c>
      <c r="D41" s="101" t="s">
        <v>4428</v>
      </c>
      <c r="E41" s="161" t="s">
        <v>429</v>
      </c>
      <c r="F41" s="161"/>
      <c r="G41" s="187"/>
      <c r="H41" s="190">
        <f>F41*G41</f>
        <v>0</v>
      </c>
      <c r="I41" s="307" t="s">
        <v>5398</v>
      </c>
    </row>
    <row r="42" spans="1:9" ht="26.4" x14ac:dyDescent="0.25">
      <c r="A42" s="192" t="s">
        <v>3722</v>
      </c>
      <c r="B42" s="192"/>
      <c r="C42" s="193"/>
      <c r="D42" s="100" t="s">
        <v>3720</v>
      </c>
      <c r="E42" s="202"/>
      <c r="F42" s="17"/>
      <c r="G42" s="191"/>
      <c r="H42" s="190"/>
    </row>
    <row r="43" spans="1:9" ht="26.4" x14ac:dyDescent="0.25">
      <c r="A43" s="192"/>
      <c r="B43" s="192" t="s">
        <v>3723</v>
      </c>
      <c r="C43" s="193"/>
      <c r="D43" s="278" t="s">
        <v>5241</v>
      </c>
      <c r="E43" s="161" t="s">
        <v>124</v>
      </c>
      <c r="F43" s="161"/>
      <c r="G43" s="187"/>
      <c r="H43" s="190">
        <f t="shared" ref="H43:H48" si="0">F43*G43</f>
        <v>0</v>
      </c>
      <c r="I43" s="307" t="s">
        <v>5398</v>
      </c>
    </row>
    <row r="44" spans="1:9" ht="15.6" x14ac:dyDescent="0.25">
      <c r="A44" s="192"/>
      <c r="B44" s="192" t="s">
        <v>3724</v>
      </c>
      <c r="C44" s="193"/>
      <c r="D44" s="278" t="s">
        <v>3721</v>
      </c>
      <c r="E44" s="161" t="s">
        <v>124</v>
      </c>
      <c r="F44" s="161"/>
      <c r="G44" s="187"/>
      <c r="H44" s="190">
        <f t="shared" si="0"/>
        <v>0</v>
      </c>
    </row>
    <row r="45" spans="1:9" ht="39.6" x14ac:dyDescent="0.25">
      <c r="A45" s="192" t="s">
        <v>3727</v>
      </c>
      <c r="B45" s="192"/>
      <c r="C45" s="193"/>
      <c r="D45" s="285" t="s">
        <v>5242</v>
      </c>
      <c r="E45" s="161" t="s">
        <v>429</v>
      </c>
      <c r="F45" s="161"/>
      <c r="G45" s="187"/>
      <c r="H45" s="190">
        <f t="shared" si="0"/>
        <v>0</v>
      </c>
      <c r="I45" s="307" t="s">
        <v>5398</v>
      </c>
    </row>
    <row r="46" spans="1:9" ht="39.6" x14ac:dyDescent="0.25">
      <c r="A46" s="192" t="s">
        <v>3725</v>
      </c>
      <c r="B46" s="192"/>
      <c r="C46" s="193"/>
      <c r="D46" s="285" t="s">
        <v>5243</v>
      </c>
      <c r="E46" s="161" t="s">
        <v>429</v>
      </c>
      <c r="F46" s="161"/>
      <c r="G46" s="187"/>
      <c r="H46" s="190">
        <f t="shared" si="0"/>
        <v>0</v>
      </c>
      <c r="I46" s="307" t="s">
        <v>5398</v>
      </c>
    </row>
    <row r="47" spans="1:9" ht="39.6" x14ac:dyDescent="0.25">
      <c r="A47" s="192" t="s">
        <v>3726</v>
      </c>
      <c r="B47" s="192"/>
      <c r="C47" s="193"/>
      <c r="D47" s="285" t="s">
        <v>5244</v>
      </c>
      <c r="E47" s="161" t="s">
        <v>429</v>
      </c>
      <c r="F47" s="161"/>
      <c r="G47" s="187"/>
      <c r="H47" s="190">
        <f t="shared" si="0"/>
        <v>0</v>
      </c>
      <c r="I47" s="307" t="s">
        <v>5398</v>
      </c>
    </row>
    <row r="48" spans="1:9" ht="39.6" x14ac:dyDescent="0.25">
      <c r="A48" s="192" t="s">
        <v>3728</v>
      </c>
      <c r="B48" s="192"/>
      <c r="C48" s="193"/>
      <c r="D48" s="285" t="s">
        <v>5245</v>
      </c>
      <c r="E48" s="161" t="s">
        <v>429</v>
      </c>
      <c r="F48" s="161"/>
      <c r="G48" s="187"/>
      <c r="H48" s="190">
        <f t="shared" si="0"/>
        <v>0</v>
      </c>
      <c r="I48" s="307" t="s">
        <v>5398</v>
      </c>
    </row>
    <row r="49" spans="1:9" ht="39.6" x14ac:dyDescent="0.25">
      <c r="A49" s="192" t="s">
        <v>3729</v>
      </c>
      <c r="B49" s="192"/>
      <c r="C49" s="193"/>
      <c r="D49" s="100" t="s">
        <v>3730</v>
      </c>
      <c r="E49" s="17"/>
      <c r="F49" s="17"/>
      <c r="G49" s="191"/>
      <c r="H49" s="190"/>
    </row>
    <row r="50" spans="1:9" ht="15.6" x14ac:dyDescent="0.25">
      <c r="A50" s="192"/>
      <c r="B50" s="192" t="s">
        <v>3732</v>
      </c>
      <c r="C50" s="193"/>
      <c r="D50" s="278" t="s">
        <v>5246</v>
      </c>
      <c r="E50" s="161" t="s">
        <v>124</v>
      </c>
      <c r="F50" s="161"/>
      <c r="G50" s="187"/>
      <c r="H50" s="190">
        <f>F50*G50</f>
        <v>0</v>
      </c>
      <c r="I50" s="307" t="s">
        <v>5398</v>
      </c>
    </row>
    <row r="51" spans="1:9" ht="15.6" x14ac:dyDescent="0.25">
      <c r="A51" s="192"/>
      <c r="B51" s="192" t="s">
        <v>3733</v>
      </c>
      <c r="C51" s="193"/>
      <c r="D51" s="278" t="s">
        <v>3731</v>
      </c>
      <c r="E51" s="161" t="s">
        <v>124</v>
      </c>
      <c r="F51" s="161"/>
      <c r="G51" s="187"/>
      <c r="H51" s="190">
        <f>F51*G51</f>
        <v>0</v>
      </c>
      <c r="I51" s="307" t="s">
        <v>5398</v>
      </c>
    </row>
    <row r="52" spans="1:9" ht="26.4" x14ac:dyDescent="0.25">
      <c r="A52" s="192" t="s">
        <v>3734</v>
      </c>
      <c r="B52" s="192"/>
      <c r="C52" s="193"/>
      <c r="D52" s="100" t="s">
        <v>3735</v>
      </c>
      <c r="E52" s="17"/>
      <c r="F52" s="17"/>
      <c r="G52" s="191"/>
      <c r="H52" s="190"/>
    </row>
    <row r="53" spans="1:9" ht="15.6" x14ac:dyDescent="0.25">
      <c r="A53" s="192"/>
      <c r="B53" s="192" t="s">
        <v>3736</v>
      </c>
      <c r="C53" s="193"/>
      <c r="D53" s="278" t="s">
        <v>5246</v>
      </c>
      <c r="E53" s="161" t="s">
        <v>124</v>
      </c>
      <c r="F53" s="161"/>
      <c r="G53" s="187"/>
      <c r="H53" s="190">
        <f>F53*G53</f>
        <v>0</v>
      </c>
      <c r="I53" s="307" t="s">
        <v>5398</v>
      </c>
    </row>
    <row r="54" spans="1:9" ht="15.6" x14ac:dyDescent="0.25">
      <c r="A54" s="192"/>
      <c r="B54" s="192" t="s">
        <v>3737</v>
      </c>
      <c r="C54" s="193"/>
      <c r="D54" s="59" t="s">
        <v>3731</v>
      </c>
      <c r="E54" s="161" t="s">
        <v>124</v>
      </c>
      <c r="F54" s="161"/>
      <c r="G54" s="187"/>
      <c r="H54" s="190">
        <f>F54*G54</f>
        <v>0</v>
      </c>
      <c r="I54" s="307" t="s">
        <v>5398</v>
      </c>
    </row>
    <row r="55" spans="1:9" x14ac:dyDescent="0.25">
      <c r="A55" s="192"/>
      <c r="B55" s="192"/>
      <c r="C55" s="193"/>
      <c r="D55" s="234"/>
      <c r="E55" s="17"/>
      <c r="F55" s="17"/>
      <c r="G55" s="191"/>
      <c r="H55" s="190"/>
    </row>
    <row r="56" spans="1:9" x14ac:dyDescent="0.25">
      <c r="A56" s="242"/>
      <c r="B56" s="242"/>
      <c r="C56" s="245"/>
      <c r="D56" s="243"/>
      <c r="E56" s="240"/>
      <c r="F56" s="228"/>
      <c r="G56" s="252"/>
      <c r="H56" s="251"/>
      <c r="I56" s="323" t="s">
        <v>5421</v>
      </c>
    </row>
    <row r="57" spans="1:9" x14ac:dyDescent="0.25">
      <c r="A57" s="242"/>
      <c r="B57" s="242"/>
      <c r="C57" s="245"/>
      <c r="D57" s="243"/>
      <c r="E57" s="240"/>
      <c r="F57" s="228"/>
      <c r="G57" s="252"/>
      <c r="H57" s="251"/>
    </row>
    <row r="58" spans="1:9" x14ac:dyDescent="0.25">
      <c r="A58" s="168" t="s">
        <v>34</v>
      </c>
      <c r="B58" s="168"/>
      <c r="C58" s="168"/>
      <c r="D58" s="168"/>
      <c r="E58" s="247"/>
      <c r="F58" s="185"/>
      <c r="G58" s="198"/>
      <c r="H58" s="174">
        <f>SUM(H5:H57)</f>
        <v>0</v>
      </c>
    </row>
    <row r="59" spans="1:9" x14ac:dyDescent="0.25">
      <c r="E59" s="237"/>
    </row>
    <row r="1048334" spans="5:5" x14ac:dyDescent="0.25">
      <c r="E104833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E56A8-A688-4913-9CA2-B4203B0210B6}">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3738</v>
      </c>
      <c r="B1" s="40"/>
      <c r="C1" s="40"/>
      <c r="D1" s="774" t="s">
        <v>3739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3740</v>
      </c>
      <c r="B5" s="192"/>
      <c r="C5" s="100" t="s">
        <v>3741</v>
      </c>
      <c r="D5" s="17"/>
      <c r="E5" s="17"/>
      <c r="F5" s="191"/>
      <c r="G5" s="190"/>
    </row>
    <row r="6" spans="1:8" x14ac:dyDescent="0.25">
      <c r="A6" s="192"/>
      <c r="B6" s="192" t="s">
        <v>3745</v>
      </c>
      <c r="C6" s="101" t="s">
        <v>3742</v>
      </c>
      <c r="D6" s="229" t="s">
        <v>3182</v>
      </c>
      <c r="E6" s="161"/>
      <c r="F6" s="187"/>
      <c r="G6" s="190">
        <f>E6*F6</f>
        <v>0</v>
      </c>
    </row>
    <row r="7" spans="1:8" x14ac:dyDescent="0.25">
      <c r="A7" s="192"/>
      <c r="B7" s="192" t="s">
        <v>3746</v>
      </c>
      <c r="C7" s="59" t="s">
        <v>3743</v>
      </c>
      <c r="D7" s="229" t="s">
        <v>3182</v>
      </c>
      <c r="E7" s="161"/>
      <c r="F7" s="187"/>
      <c r="G7" s="190">
        <f>E7*F7</f>
        <v>0</v>
      </c>
    </row>
    <row r="8" spans="1:8" x14ac:dyDescent="0.25">
      <c r="A8" s="192"/>
      <c r="B8" s="192" t="s">
        <v>3747</v>
      </c>
      <c r="C8" s="101" t="s">
        <v>3744</v>
      </c>
      <c r="D8" s="229" t="s">
        <v>3182</v>
      </c>
      <c r="E8" s="161"/>
      <c r="F8" s="187"/>
      <c r="G8" s="190">
        <f>E8*F8</f>
        <v>0</v>
      </c>
    </row>
    <row r="9" spans="1:8" x14ac:dyDescent="0.25">
      <c r="A9" s="192" t="s">
        <v>3748</v>
      </c>
      <c r="B9" s="192"/>
      <c r="C9" s="100" t="s">
        <v>3183</v>
      </c>
      <c r="D9" s="17"/>
      <c r="E9" s="17"/>
      <c r="F9" s="191"/>
      <c r="G9" s="190"/>
    </row>
    <row r="10" spans="1:8" x14ac:dyDescent="0.25">
      <c r="A10" s="192"/>
      <c r="B10" s="192" t="s">
        <v>3752</v>
      </c>
      <c r="C10" s="101" t="s">
        <v>3749</v>
      </c>
      <c r="D10" s="229" t="s">
        <v>3188</v>
      </c>
      <c r="E10" s="161"/>
      <c r="F10" s="187"/>
      <c r="G10" s="190">
        <f>E10*F10</f>
        <v>0</v>
      </c>
    </row>
    <row r="11" spans="1:8" x14ac:dyDescent="0.25">
      <c r="A11" s="192"/>
      <c r="B11" s="192" t="s">
        <v>3753</v>
      </c>
      <c r="C11" s="101" t="s">
        <v>3750</v>
      </c>
      <c r="D11" s="229" t="s">
        <v>3188</v>
      </c>
      <c r="E11" s="161"/>
      <c r="F11" s="187"/>
      <c r="G11" s="190">
        <f>E11*F11</f>
        <v>0</v>
      </c>
    </row>
    <row r="12" spans="1:8" x14ac:dyDescent="0.25">
      <c r="A12" s="192"/>
      <c r="B12" s="192" t="s">
        <v>3754</v>
      </c>
      <c r="C12" s="59" t="s">
        <v>3187</v>
      </c>
      <c r="D12" s="229" t="s">
        <v>3188</v>
      </c>
      <c r="E12" s="161"/>
      <c r="F12" s="187"/>
      <c r="G12" s="190">
        <f>E12*F12</f>
        <v>0</v>
      </c>
    </row>
    <row r="13" spans="1:8" x14ac:dyDescent="0.25">
      <c r="A13" s="192"/>
      <c r="B13" s="192" t="s">
        <v>3755</v>
      </c>
      <c r="C13" s="101" t="s">
        <v>3751</v>
      </c>
      <c r="D13" s="229" t="s">
        <v>3188</v>
      </c>
      <c r="E13" s="161"/>
      <c r="F13" s="187"/>
      <c r="G13" s="190">
        <f>E13*F13</f>
        <v>0</v>
      </c>
    </row>
    <row r="14" spans="1:8" ht="26.4" x14ac:dyDescent="0.25">
      <c r="A14" s="192" t="s">
        <v>3756</v>
      </c>
      <c r="B14" s="192"/>
      <c r="C14" s="100" t="s">
        <v>3757</v>
      </c>
      <c r="D14" s="229" t="s">
        <v>3188</v>
      </c>
      <c r="E14" s="161"/>
      <c r="F14" s="187"/>
      <c r="G14" s="190">
        <f>E14*F14</f>
        <v>0</v>
      </c>
    </row>
    <row r="15" spans="1:8" x14ac:dyDescent="0.25">
      <c r="A15" s="192"/>
      <c r="B15" s="192"/>
      <c r="C15" s="100"/>
      <c r="D15" s="17"/>
      <c r="E15" s="17"/>
      <c r="F15" s="191"/>
      <c r="G15" s="190"/>
    </row>
    <row r="16" spans="1:8" x14ac:dyDescent="0.25">
      <c r="A16" s="192"/>
      <c r="B16" s="192"/>
      <c r="C16" s="101"/>
      <c r="D16" s="17"/>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CA28A-DD7E-4F6B-8517-6661A41AE114}">
  <dimension ref="A1:H104829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3758</v>
      </c>
      <c r="B1" s="40"/>
      <c r="C1" s="40"/>
      <c r="D1" s="774" t="s">
        <v>3759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3760</v>
      </c>
      <c r="B5" s="192"/>
      <c r="C5" s="100" t="s">
        <v>3761</v>
      </c>
      <c r="D5" s="17"/>
      <c r="E5" s="17"/>
      <c r="F5" s="17"/>
      <c r="G5" s="190"/>
    </row>
    <row r="6" spans="1:8" x14ac:dyDescent="0.25">
      <c r="A6" s="192"/>
      <c r="B6" s="192" t="s">
        <v>3762</v>
      </c>
      <c r="C6" s="278" t="s">
        <v>5248</v>
      </c>
      <c r="D6" s="161" t="s">
        <v>429</v>
      </c>
      <c r="E6" s="161"/>
      <c r="F6" s="187"/>
      <c r="G6" s="190">
        <f>E6*F6</f>
        <v>0</v>
      </c>
      <c r="H6" s="307" t="s">
        <v>5398</v>
      </c>
    </row>
    <row r="7" spans="1:8" ht="52.8" x14ac:dyDescent="0.25">
      <c r="A7" s="192"/>
      <c r="B7" s="192" t="s">
        <v>3763</v>
      </c>
      <c r="C7" s="283" t="s">
        <v>5247</v>
      </c>
      <c r="D7" s="161" t="s">
        <v>33</v>
      </c>
      <c r="E7" s="17" t="s">
        <v>4220</v>
      </c>
      <c r="F7" s="17" t="s">
        <v>4221</v>
      </c>
      <c r="G7" s="188"/>
    </row>
    <row r="8" spans="1:8" x14ac:dyDescent="0.25">
      <c r="A8" s="192" t="s">
        <v>3764</v>
      </c>
      <c r="B8" s="192"/>
      <c r="C8" s="285" t="s">
        <v>3765</v>
      </c>
      <c r="D8" s="202"/>
      <c r="E8" s="17"/>
      <c r="F8" s="17"/>
      <c r="G8" s="190"/>
    </row>
    <row r="9" spans="1:8" x14ac:dyDescent="0.25">
      <c r="A9" s="192"/>
      <c r="B9" s="192" t="s">
        <v>3766</v>
      </c>
      <c r="C9" s="278" t="s">
        <v>5249</v>
      </c>
      <c r="D9" s="161" t="s">
        <v>136</v>
      </c>
      <c r="E9" s="161"/>
      <c r="F9" s="187"/>
      <c r="G9" s="190">
        <f>E9*F9</f>
        <v>0</v>
      </c>
      <c r="H9" s="307" t="s">
        <v>5398</v>
      </c>
    </row>
    <row r="10" spans="1:8" x14ac:dyDescent="0.25">
      <c r="A10" s="192"/>
      <c r="B10" s="192" t="s">
        <v>3767</v>
      </c>
      <c r="C10" s="278" t="s">
        <v>5250</v>
      </c>
      <c r="D10" s="161" t="s">
        <v>429</v>
      </c>
      <c r="E10" s="161"/>
      <c r="F10" s="187"/>
      <c r="G10" s="190">
        <f>E10*F10</f>
        <v>0</v>
      </c>
      <c r="H10" s="307" t="s">
        <v>5398</v>
      </c>
    </row>
    <row r="11" spans="1:8" ht="26.4" x14ac:dyDescent="0.25">
      <c r="A11" s="192" t="s">
        <v>3768</v>
      </c>
      <c r="B11" s="192"/>
      <c r="C11" s="285" t="s">
        <v>5251</v>
      </c>
      <c r="D11" s="161" t="s">
        <v>2269</v>
      </c>
      <c r="E11" s="161"/>
      <c r="F11" s="187"/>
      <c r="G11" s="190">
        <f>E11*F11</f>
        <v>0</v>
      </c>
      <c r="H11" s="307" t="s">
        <v>5398</v>
      </c>
    </row>
    <row r="12" spans="1:8" x14ac:dyDescent="0.25">
      <c r="A12" s="192" t="s">
        <v>3769</v>
      </c>
      <c r="B12" s="192"/>
      <c r="C12" s="285" t="s">
        <v>5252</v>
      </c>
      <c r="D12" s="161" t="s">
        <v>429</v>
      </c>
      <c r="E12" s="161"/>
      <c r="F12" s="187"/>
      <c r="G12" s="190">
        <f>E12*F12</f>
        <v>0</v>
      </c>
      <c r="H12" s="307" t="s">
        <v>5398</v>
      </c>
    </row>
    <row r="13" spans="1:8" x14ac:dyDescent="0.25">
      <c r="A13" s="192" t="s">
        <v>3770</v>
      </c>
      <c r="B13" s="192"/>
      <c r="C13" s="285" t="s">
        <v>3771</v>
      </c>
      <c r="D13" s="17"/>
      <c r="E13" s="17"/>
      <c r="F13" s="17"/>
      <c r="G13" s="190"/>
    </row>
    <row r="14" spans="1:8" ht="26.4" x14ac:dyDescent="0.25">
      <c r="A14" s="192"/>
      <c r="B14" s="192" t="s">
        <v>3774</v>
      </c>
      <c r="C14" s="278" t="s">
        <v>3772</v>
      </c>
      <c r="D14" s="209" t="s">
        <v>581</v>
      </c>
      <c r="E14" s="17" t="s">
        <v>4225</v>
      </c>
      <c r="F14" s="17" t="s">
        <v>4226</v>
      </c>
      <c r="G14" s="188"/>
    </row>
    <row r="15" spans="1:8" ht="26.4" x14ac:dyDescent="0.25">
      <c r="A15" s="192"/>
      <c r="B15" s="192" t="s">
        <v>3775</v>
      </c>
      <c r="C15" s="278" t="s">
        <v>3773</v>
      </c>
      <c r="D15" s="209" t="s">
        <v>361</v>
      </c>
      <c r="E15" s="191">
        <f>G14</f>
        <v>0</v>
      </c>
      <c r="F15" s="195"/>
      <c r="G15" s="190">
        <f>E15*F15</f>
        <v>0</v>
      </c>
    </row>
    <row r="16" spans="1:8" ht="26.4" x14ac:dyDescent="0.25">
      <c r="A16" s="192" t="s">
        <v>3776</v>
      </c>
      <c r="B16" s="192"/>
      <c r="C16" s="285" t="s">
        <v>5253</v>
      </c>
      <c r="D16" s="161" t="s">
        <v>429</v>
      </c>
      <c r="E16" s="161"/>
      <c r="F16" s="187"/>
      <c r="G16" s="190">
        <f>E16*F16</f>
        <v>0</v>
      </c>
      <c r="H16" s="307" t="s">
        <v>5398</v>
      </c>
    </row>
    <row r="17" spans="1:8" x14ac:dyDescent="0.25">
      <c r="A17" s="192"/>
      <c r="B17" s="192"/>
      <c r="C17" s="100"/>
      <c r="D17" s="17"/>
      <c r="E17" s="17"/>
      <c r="F17" s="17"/>
      <c r="G17" s="190"/>
    </row>
    <row r="18" spans="1:8" x14ac:dyDescent="0.25">
      <c r="A18" s="242"/>
      <c r="B18" s="242"/>
      <c r="C18" s="243"/>
      <c r="D18" s="120"/>
      <c r="E18" s="228"/>
      <c r="F18" s="228"/>
      <c r="G18" s="251"/>
      <c r="H18" s="323" t="s">
        <v>5421</v>
      </c>
    </row>
    <row r="19" spans="1:8" x14ac:dyDescent="0.25">
      <c r="A19" s="242"/>
      <c r="B19" s="242"/>
      <c r="C19" s="243"/>
      <c r="D19" s="121"/>
      <c r="E19" s="228"/>
      <c r="F19" s="228"/>
      <c r="G19" s="251"/>
    </row>
    <row r="20" spans="1:8" x14ac:dyDescent="0.25">
      <c r="A20" s="168" t="s">
        <v>34</v>
      </c>
      <c r="B20" s="168"/>
      <c r="C20" s="168"/>
      <c r="D20"/>
      <c r="E20" s="185"/>
      <c r="F20" s="185"/>
      <c r="G20" s="174">
        <f>SUM(G5:G19)</f>
        <v>0</v>
      </c>
    </row>
    <row r="21" spans="1:8" x14ac:dyDescent="0.25">
      <c r="D21" s="237"/>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DA3C9-A6C9-45F3-86C5-FDABBC54B253}">
  <dimension ref="A1:I1048322"/>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3777</v>
      </c>
      <c r="B1" s="40"/>
      <c r="C1" s="40"/>
      <c r="D1" s="40"/>
      <c r="E1" s="774" t="s">
        <v>3778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6"/>
      <c r="H3" s="89"/>
    </row>
    <row r="4" spans="1:9" x14ac:dyDescent="0.25">
      <c r="A4" s="192"/>
      <c r="B4" s="192"/>
      <c r="C4" s="193"/>
      <c r="D4" s="64"/>
      <c r="E4" s="245"/>
      <c r="F4" s="245"/>
      <c r="G4" s="245"/>
      <c r="H4" s="251"/>
    </row>
    <row r="5" spans="1:9" x14ac:dyDescent="0.25">
      <c r="A5" s="227" t="s">
        <v>3779</v>
      </c>
      <c r="B5" s="227"/>
      <c r="C5" s="253"/>
      <c r="D5" s="254" t="s">
        <v>3780</v>
      </c>
      <c r="E5" s="161"/>
      <c r="F5" s="161"/>
      <c r="G5" s="161"/>
      <c r="H5" s="190"/>
    </row>
    <row r="6" spans="1:9" x14ac:dyDescent="0.25">
      <c r="A6" s="192"/>
      <c r="B6" s="192" t="s">
        <v>3781</v>
      </c>
      <c r="C6" s="193"/>
      <c r="D6" s="278" t="s">
        <v>5254</v>
      </c>
      <c r="E6" s="161" t="s">
        <v>136</v>
      </c>
      <c r="F6" s="161"/>
      <c r="G6" s="161"/>
      <c r="H6" s="190">
        <f>F6*G6</f>
        <v>0</v>
      </c>
      <c r="I6" s="307" t="s">
        <v>5398</v>
      </c>
    </row>
    <row r="7" spans="1:9" x14ac:dyDescent="0.25">
      <c r="A7" s="192"/>
      <c r="B7" s="192" t="s">
        <v>3782</v>
      </c>
      <c r="C7" s="193"/>
      <c r="D7" s="278" t="s">
        <v>5255</v>
      </c>
      <c r="E7" s="161" t="s">
        <v>429</v>
      </c>
      <c r="F7" s="161"/>
      <c r="G7" s="161"/>
      <c r="H7" s="190">
        <f>F7*G7</f>
        <v>0</v>
      </c>
      <c r="I7" s="307" t="s">
        <v>5398</v>
      </c>
    </row>
    <row r="8" spans="1:9" x14ac:dyDescent="0.25">
      <c r="A8" s="192" t="s">
        <v>3788</v>
      </c>
      <c r="B8" s="192"/>
      <c r="C8" s="193"/>
      <c r="D8" s="100" t="s">
        <v>3783</v>
      </c>
      <c r="E8" s="202"/>
      <c r="F8" s="17"/>
      <c r="G8" s="17"/>
      <c r="H8" s="190"/>
    </row>
    <row r="9" spans="1:9" ht="26.4" x14ac:dyDescent="0.25">
      <c r="A9" s="192"/>
      <c r="B9" s="192" t="s">
        <v>3785</v>
      </c>
      <c r="C9" s="193"/>
      <c r="D9" s="278" t="s">
        <v>5256</v>
      </c>
      <c r="E9" s="161" t="s">
        <v>2269</v>
      </c>
      <c r="F9" s="161"/>
      <c r="G9" s="161"/>
      <c r="H9" s="190">
        <f>F9*G9</f>
        <v>0</v>
      </c>
      <c r="I9" s="307" t="s">
        <v>5398</v>
      </c>
    </row>
    <row r="10" spans="1:9" ht="26.4" x14ac:dyDescent="0.25">
      <c r="A10" s="192"/>
      <c r="B10" s="192" t="s">
        <v>3784</v>
      </c>
      <c r="C10" s="193"/>
      <c r="D10" s="278" t="s">
        <v>5257</v>
      </c>
      <c r="E10" s="161" t="s">
        <v>136</v>
      </c>
      <c r="F10" s="161"/>
      <c r="G10" s="161"/>
      <c r="H10" s="190">
        <f>F10*G10</f>
        <v>0</v>
      </c>
      <c r="I10" s="307" t="s">
        <v>5398</v>
      </c>
    </row>
    <row r="11" spans="1:9" x14ac:dyDescent="0.25">
      <c r="A11" s="192" t="s">
        <v>3786</v>
      </c>
      <c r="B11" s="192"/>
      <c r="C11" s="193"/>
      <c r="D11" s="100" t="s">
        <v>3787</v>
      </c>
      <c r="E11" s="202"/>
      <c r="F11" s="17"/>
      <c r="G11" s="17"/>
      <c r="H11" s="190"/>
    </row>
    <row r="12" spans="1:9" ht="26.4" x14ac:dyDescent="0.25">
      <c r="A12" s="192"/>
      <c r="B12" s="192" t="s">
        <v>3789</v>
      </c>
      <c r="C12" s="193"/>
      <c r="D12" s="278" t="s">
        <v>5258</v>
      </c>
      <c r="E12" s="161" t="s">
        <v>2269</v>
      </c>
      <c r="F12" s="161"/>
      <c r="G12" s="161"/>
      <c r="H12" s="190">
        <f>F12*G12</f>
        <v>0</v>
      </c>
      <c r="I12" s="307" t="s">
        <v>5398</v>
      </c>
    </row>
    <row r="13" spans="1:9" ht="26.4" x14ac:dyDescent="0.25">
      <c r="A13" s="192"/>
      <c r="B13" s="192" t="s">
        <v>3790</v>
      </c>
      <c r="C13" s="193"/>
      <c r="D13" s="278" t="s">
        <v>5259</v>
      </c>
      <c r="E13" s="161" t="s">
        <v>136</v>
      </c>
      <c r="F13" s="161"/>
      <c r="G13" s="161"/>
      <c r="H13" s="190">
        <f>F13*G13</f>
        <v>0</v>
      </c>
      <c r="I13" s="307" t="s">
        <v>5398</v>
      </c>
    </row>
    <row r="14" spans="1:9" x14ac:dyDescent="0.25">
      <c r="A14" s="192" t="s">
        <v>3791</v>
      </c>
      <c r="B14" s="192"/>
      <c r="C14" s="193"/>
      <c r="D14" s="100" t="s">
        <v>3792</v>
      </c>
      <c r="E14" s="17"/>
      <c r="F14" s="17"/>
      <c r="G14" s="17"/>
      <c r="H14" s="190"/>
    </row>
    <row r="15" spans="1:9" x14ac:dyDescent="0.25">
      <c r="A15" s="192"/>
      <c r="B15" s="192" t="s">
        <v>3793</v>
      </c>
      <c r="C15" s="193"/>
      <c r="D15" s="278" t="s">
        <v>5260</v>
      </c>
      <c r="E15" s="161" t="s">
        <v>136</v>
      </c>
      <c r="F15" s="161"/>
      <c r="G15" s="161"/>
      <c r="H15" s="190">
        <f>F15*G15</f>
        <v>0</v>
      </c>
      <c r="I15" s="307" t="s">
        <v>5398</v>
      </c>
    </row>
    <row r="16" spans="1:9" ht="26.4" x14ac:dyDescent="0.25">
      <c r="A16" s="192"/>
      <c r="B16" s="192" t="s">
        <v>3794</v>
      </c>
      <c r="C16" s="193"/>
      <c r="D16" s="278" t="s">
        <v>5261</v>
      </c>
      <c r="E16" s="161" t="s">
        <v>136</v>
      </c>
      <c r="F16" s="161"/>
      <c r="G16" s="161"/>
      <c r="H16" s="190">
        <f>F16*G16</f>
        <v>0</v>
      </c>
    </row>
    <row r="17" spans="1:9" ht="26.4" x14ac:dyDescent="0.25">
      <c r="A17" s="192" t="s">
        <v>3795</v>
      </c>
      <c r="B17" s="192"/>
      <c r="C17" s="193"/>
      <c r="D17" s="100" t="s">
        <v>3796</v>
      </c>
      <c r="E17" s="17"/>
      <c r="F17" s="17"/>
      <c r="G17" s="17"/>
      <c r="H17" s="190"/>
    </row>
    <row r="18" spans="1:9" x14ac:dyDescent="0.25">
      <c r="A18" s="192"/>
      <c r="B18" s="192" t="s">
        <v>3800</v>
      </c>
      <c r="C18" s="193"/>
      <c r="D18" s="101" t="s">
        <v>3797</v>
      </c>
      <c r="E18" s="202"/>
      <c r="F18" s="17"/>
      <c r="G18" s="17"/>
      <c r="H18" s="190"/>
    </row>
    <row r="19" spans="1:9" ht="26.4" x14ac:dyDescent="0.25">
      <c r="A19" s="192"/>
      <c r="B19" s="192"/>
      <c r="C19" s="193" t="s">
        <v>37</v>
      </c>
      <c r="D19" s="101" t="s">
        <v>5262</v>
      </c>
      <c r="E19" s="161" t="s">
        <v>136</v>
      </c>
      <c r="F19" s="161"/>
      <c r="G19" s="161"/>
      <c r="H19" s="190">
        <f>F19*G19</f>
        <v>0</v>
      </c>
      <c r="I19" s="307" t="s">
        <v>5398</v>
      </c>
    </row>
    <row r="20" spans="1:9" ht="26.4" x14ac:dyDescent="0.25">
      <c r="A20" s="192"/>
      <c r="B20" s="192"/>
      <c r="C20" s="193" t="s">
        <v>39</v>
      </c>
      <c r="D20" s="101" t="s">
        <v>5262</v>
      </c>
      <c r="E20" s="161" t="s">
        <v>136</v>
      </c>
      <c r="F20" s="161"/>
      <c r="G20" s="161"/>
      <c r="H20" s="190">
        <f>F20*G20</f>
        <v>0</v>
      </c>
      <c r="I20" s="307" t="s">
        <v>5398</v>
      </c>
    </row>
    <row r="21" spans="1:9" x14ac:dyDescent="0.25">
      <c r="A21" s="192"/>
      <c r="B21" s="192" t="s">
        <v>3801</v>
      </c>
      <c r="C21" s="193"/>
      <c r="D21" s="101" t="s">
        <v>3798</v>
      </c>
      <c r="E21" s="17"/>
      <c r="F21" s="17"/>
      <c r="G21" s="17"/>
      <c r="H21" s="190"/>
    </row>
    <row r="22" spans="1:9" x14ac:dyDescent="0.25">
      <c r="A22" s="192"/>
      <c r="B22" s="192"/>
      <c r="C22" s="193" t="s">
        <v>37</v>
      </c>
      <c r="D22" s="101" t="s">
        <v>4414</v>
      </c>
      <c r="E22" s="161" t="s">
        <v>136</v>
      </c>
      <c r="F22" s="161"/>
      <c r="G22" s="161"/>
      <c r="H22" s="190">
        <f t="shared" ref="H22:H28" si="0">F22*G22</f>
        <v>0</v>
      </c>
    </row>
    <row r="23" spans="1:9" x14ac:dyDescent="0.25">
      <c r="A23" s="192"/>
      <c r="B23" s="192"/>
      <c r="C23" s="193" t="s">
        <v>39</v>
      </c>
      <c r="D23" s="101" t="s">
        <v>4415</v>
      </c>
      <c r="E23" s="161" t="s">
        <v>136</v>
      </c>
      <c r="F23" s="161"/>
      <c r="G23" s="161"/>
      <c r="H23" s="190">
        <f t="shared" si="0"/>
        <v>0</v>
      </c>
    </row>
    <row r="24" spans="1:9" x14ac:dyDescent="0.25">
      <c r="A24" s="192"/>
      <c r="B24" s="192"/>
      <c r="C24" s="193" t="s">
        <v>59</v>
      </c>
      <c r="D24" s="101" t="s">
        <v>4416</v>
      </c>
      <c r="E24" s="161" t="s">
        <v>136</v>
      </c>
      <c r="F24" s="161"/>
      <c r="G24" s="161"/>
      <c r="H24" s="190">
        <f t="shared" si="0"/>
        <v>0</v>
      </c>
    </row>
    <row r="25" spans="1:9" x14ac:dyDescent="0.25">
      <c r="A25" s="192"/>
      <c r="B25" s="192"/>
      <c r="C25" s="193" t="s">
        <v>42</v>
      </c>
      <c r="D25" s="101" t="s">
        <v>4417</v>
      </c>
      <c r="E25" s="161" t="s">
        <v>136</v>
      </c>
      <c r="F25" s="161"/>
      <c r="G25" s="161"/>
      <c r="H25" s="190">
        <f t="shared" si="0"/>
        <v>0</v>
      </c>
    </row>
    <row r="26" spans="1:9" x14ac:dyDescent="0.25">
      <c r="A26" s="192"/>
      <c r="B26" s="192"/>
      <c r="C26" s="193" t="s">
        <v>43</v>
      </c>
      <c r="D26" s="101" t="s">
        <v>4418</v>
      </c>
      <c r="E26" s="161" t="s">
        <v>136</v>
      </c>
      <c r="F26" s="161"/>
      <c r="G26" s="161"/>
      <c r="H26" s="190">
        <f t="shared" si="0"/>
        <v>0</v>
      </c>
    </row>
    <row r="27" spans="1:9" x14ac:dyDescent="0.25">
      <c r="A27" s="192"/>
      <c r="B27" s="192"/>
      <c r="C27" s="193" t="s">
        <v>45</v>
      </c>
      <c r="D27" s="278" t="s">
        <v>5263</v>
      </c>
      <c r="E27" s="161" t="s">
        <v>136</v>
      </c>
      <c r="F27" s="161"/>
      <c r="G27" s="161"/>
      <c r="H27" s="190">
        <f t="shared" si="0"/>
        <v>0</v>
      </c>
      <c r="I27" s="307" t="s">
        <v>5398</v>
      </c>
    </row>
    <row r="28" spans="1:9" ht="26.4" x14ac:dyDescent="0.25">
      <c r="A28" s="192"/>
      <c r="B28" s="192"/>
      <c r="C28" s="193" t="s">
        <v>46</v>
      </c>
      <c r="D28" s="101" t="s">
        <v>3799</v>
      </c>
      <c r="E28" s="209" t="s">
        <v>1152</v>
      </c>
      <c r="F28" s="161"/>
      <c r="G28" s="161"/>
      <c r="H28" s="190">
        <f t="shared" si="0"/>
        <v>0</v>
      </c>
    </row>
    <row r="29" spans="1:9" ht="52.8" x14ac:dyDescent="0.25">
      <c r="A29" s="192"/>
      <c r="B29" s="192" t="s">
        <v>3802</v>
      </c>
      <c r="C29" s="193"/>
      <c r="D29" s="101" t="s">
        <v>5264</v>
      </c>
      <c r="E29" s="161" t="s">
        <v>33</v>
      </c>
      <c r="F29" s="17" t="s">
        <v>4220</v>
      </c>
      <c r="G29" s="17" t="s">
        <v>4221</v>
      </c>
      <c r="H29" s="188"/>
    </row>
    <row r="30" spans="1:9" x14ac:dyDescent="0.25">
      <c r="A30" s="192" t="s">
        <v>3804</v>
      </c>
      <c r="B30" s="192"/>
      <c r="C30" s="193"/>
      <c r="D30" s="100" t="s">
        <v>3803</v>
      </c>
      <c r="E30" s="17"/>
      <c r="F30" s="17"/>
      <c r="G30" s="17"/>
      <c r="H30" s="190"/>
    </row>
    <row r="31" spans="1:9" x14ac:dyDescent="0.25">
      <c r="A31" s="192"/>
      <c r="B31" s="192" t="s">
        <v>3806</v>
      </c>
      <c r="C31" s="193"/>
      <c r="D31" s="278" t="s">
        <v>5265</v>
      </c>
      <c r="E31" s="161" t="s">
        <v>429</v>
      </c>
      <c r="F31" s="161"/>
      <c r="G31" s="161"/>
      <c r="H31" s="190">
        <f>F31*G31</f>
        <v>0</v>
      </c>
      <c r="I31" s="307" t="s">
        <v>5398</v>
      </c>
    </row>
    <row r="32" spans="1:9" x14ac:dyDescent="0.25">
      <c r="A32" s="192"/>
      <c r="B32" s="192" t="s">
        <v>3807</v>
      </c>
      <c r="C32" s="193"/>
      <c r="D32" s="278" t="s">
        <v>5266</v>
      </c>
      <c r="E32" s="161" t="s">
        <v>429</v>
      </c>
      <c r="F32" s="161"/>
      <c r="G32" s="161"/>
      <c r="H32" s="190">
        <f>F32*G32</f>
        <v>0</v>
      </c>
      <c r="I32" s="307" t="s">
        <v>5398</v>
      </c>
    </row>
    <row r="33" spans="1:9" ht="39.6" x14ac:dyDescent="0.25">
      <c r="A33" s="192" t="s">
        <v>3810</v>
      </c>
      <c r="B33" s="192"/>
      <c r="C33" s="193"/>
      <c r="D33" s="100" t="s">
        <v>3805</v>
      </c>
      <c r="E33" s="17"/>
      <c r="F33" s="17"/>
      <c r="G33" s="17"/>
      <c r="H33" s="190"/>
    </row>
    <row r="34" spans="1:9" x14ac:dyDescent="0.25">
      <c r="A34" s="192"/>
      <c r="B34" s="192" t="s">
        <v>3808</v>
      </c>
      <c r="C34" s="193"/>
      <c r="D34" s="278" t="s">
        <v>5265</v>
      </c>
      <c r="E34" s="161" t="s">
        <v>429</v>
      </c>
      <c r="F34" s="161"/>
      <c r="G34" s="161"/>
      <c r="H34" s="190">
        <f>F34*G34</f>
        <v>0</v>
      </c>
      <c r="I34" s="307" t="s">
        <v>5398</v>
      </c>
    </row>
    <row r="35" spans="1:9" x14ac:dyDescent="0.25">
      <c r="A35" s="192"/>
      <c r="B35" s="192" t="s">
        <v>3809</v>
      </c>
      <c r="C35" s="193"/>
      <c r="D35" s="278" t="s">
        <v>5266</v>
      </c>
      <c r="E35" s="161" t="s">
        <v>429</v>
      </c>
      <c r="F35" s="161"/>
      <c r="G35" s="161"/>
      <c r="H35" s="190">
        <f>F35*G35</f>
        <v>0</v>
      </c>
      <c r="I35" s="307" t="s">
        <v>5398</v>
      </c>
    </row>
    <row r="36" spans="1:9" ht="26.4" x14ac:dyDescent="0.25">
      <c r="A36" s="192" t="s">
        <v>3811</v>
      </c>
      <c r="B36" s="192"/>
      <c r="C36" s="193"/>
      <c r="D36" s="100" t="s">
        <v>3812</v>
      </c>
      <c r="E36" s="161" t="s">
        <v>429</v>
      </c>
      <c r="F36" s="161"/>
      <c r="G36" s="161"/>
      <c r="H36" s="190">
        <f>F36*G36</f>
        <v>0</v>
      </c>
    </row>
    <row r="37" spans="1:9" x14ac:dyDescent="0.25">
      <c r="A37" s="192" t="s">
        <v>3813</v>
      </c>
      <c r="B37" s="192"/>
      <c r="C37" s="193"/>
      <c r="D37" s="100" t="s">
        <v>3814</v>
      </c>
      <c r="E37" s="17"/>
      <c r="F37" s="17"/>
      <c r="G37" s="17"/>
      <c r="H37" s="190"/>
    </row>
    <row r="38" spans="1:9" ht="26.4" x14ac:dyDescent="0.25">
      <c r="A38" s="192"/>
      <c r="B38" s="192" t="s">
        <v>3816</v>
      </c>
      <c r="C38" s="193"/>
      <c r="D38" s="101" t="s">
        <v>3815</v>
      </c>
      <c r="E38" s="209" t="s">
        <v>581</v>
      </c>
      <c r="F38" s="17" t="s">
        <v>4225</v>
      </c>
      <c r="G38" s="17" t="s">
        <v>4226</v>
      </c>
      <c r="H38" s="188"/>
    </row>
    <row r="39" spans="1:9" ht="26.4" x14ac:dyDescent="0.25">
      <c r="A39" s="192"/>
      <c r="B39" s="192" t="s">
        <v>3817</v>
      </c>
      <c r="C39" s="193"/>
      <c r="D39" s="101" t="s">
        <v>3773</v>
      </c>
      <c r="E39" s="209" t="s">
        <v>361</v>
      </c>
      <c r="F39" s="191">
        <f>H38</f>
        <v>0</v>
      </c>
      <c r="G39" s="195"/>
      <c r="H39" s="190">
        <f>F39*G39</f>
        <v>0</v>
      </c>
    </row>
    <row r="40" spans="1:9" ht="26.4" x14ac:dyDescent="0.25">
      <c r="A40" s="192" t="s">
        <v>3818</v>
      </c>
      <c r="B40" s="192"/>
      <c r="C40" s="193"/>
      <c r="D40" s="100" t="s">
        <v>3821</v>
      </c>
      <c r="E40" s="17"/>
      <c r="F40" s="17"/>
      <c r="G40" s="17"/>
      <c r="H40" s="189"/>
    </row>
    <row r="41" spans="1:9" x14ac:dyDescent="0.25">
      <c r="A41" s="192"/>
      <c r="B41" s="192" t="s">
        <v>3819</v>
      </c>
      <c r="C41" s="193"/>
      <c r="D41" s="278" t="s">
        <v>5254</v>
      </c>
      <c r="E41" s="161" t="s">
        <v>136</v>
      </c>
      <c r="F41" s="161"/>
      <c r="G41" s="161"/>
      <c r="H41" s="190">
        <f>F41*G41</f>
        <v>0</v>
      </c>
      <c r="I41" s="307" t="s">
        <v>5398</v>
      </c>
    </row>
    <row r="42" spans="1:9" x14ac:dyDescent="0.25">
      <c r="A42" s="192"/>
      <c r="B42" s="192" t="s">
        <v>3820</v>
      </c>
      <c r="C42" s="193"/>
      <c r="D42" s="278" t="s">
        <v>5255</v>
      </c>
      <c r="E42" s="161" t="s">
        <v>429</v>
      </c>
      <c r="F42" s="161"/>
      <c r="G42" s="161"/>
      <c r="H42" s="190">
        <f>F42*G42</f>
        <v>0</v>
      </c>
      <c r="I42" s="307" t="s">
        <v>5398</v>
      </c>
    </row>
    <row r="43" spans="1:9" x14ac:dyDescent="0.25">
      <c r="A43" s="192"/>
      <c r="B43" s="192"/>
      <c r="C43" s="193"/>
      <c r="D43" s="160"/>
      <c r="E43" s="17"/>
      <c r="F43" s="17"/>
      <c r="G43" s="17"/>
      <c r="H43" s="190"/>
    </row>
    <row r="44" spans="1:9" x14ac:dyDescent="0.25">
      <c r="A44" s="242"/>
      <c r="B44" s="242"/>
      <c r="C44" s="245"/>
      <c r="D44" s="243"/>
      <c r="E44" s="246"/>
      <c r="F44" s="228"/>
      <c r="G44" s="228"/>
      <c r="H44" s="251"/>
      <c r="I44" s="323" t="s">
        <v>5421</v>
      </c>
    </row>
    <row r="45" spans="1:9" x14ac:dyDescent="0.25">
      <c r="A45" s="242"/>
      <c r="B45" s="242"/>
      <c r="C45" s="245"/>
      <c r="D45" s="243"/>
      <c r="E45" s="240"/>
      <c r="F45" s="228"/>
      <c r="G45" s="228"/>
      <c r="H45" s="251"/>
    </row>
    <row r="46" spans="1:9" x14ac:dyDescent="0.25">
      <c r="A46" s="168" t="s">
        <v>34</v>
      </c>
      <c r="B46" s="168"/>
      <c r="C46" s="168"/>
      <c r="D46" s="168"/>
      <c r="E46" s="247"/>
      <c r="F46" s="185"/>
      <c r="G46" s="185"/>
      <c r="H46" s="174">
        <f>SUM(H5:H45)</f>
        <v>0</v>
      </c>
    </row>
    <row r="47" spans="1:9" x14ac:dyDescent="0.25">
      <c r="E47" s="237"/>
    </row>
    <row r="1048322" spans="5:5" x14ac:dyDescent="0.25">
      <c r="E104832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A60B8-F9BA-4C32-AFFB-6C4CEF998830}">
  <dimension ref="A1:I1048318"/>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3822</v>
      </c>
      <c r="B1" s="40"/>
      <c r="C1" s="40"/>
      <c r="D1" s="40"/>
      <c r="E1" s="774" t="s">
        <v>3823</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ht="26.4" x14ac:dyDescent="0.25">
      <c r="A5" s="192" t="s">
        <v>3824</v>
      </c>
      <c r="B5" s="192"/>
      <c r="C5" s="193"/>
      <c r="D5" s="285" t="s">
        <v>5267</v>
      </c>
      <c r="E5" s="17"/>
      <c r="F5" s="17"/>
      <c r="G5" s="191"/>
      <c r="H5" s="190"/>
      <c r="I5" s="307" t="s">
        <v>5398</v>
      </c>
    </row>
    <row r="6" spans="1:9" x14ac:dyDescent="0.25">
      <c r="A6" s="192"/>
      <c r="B6" s="192" t="s">
        <v>3827</v>
      </c>
      <c r="C6" s="193"/>
      <c r="D6" s="278" t="s">
        <v>3825</v>
      </c>
      <c r="E6" s="161" t="s">
        <v>136</v>
      </c>
      <c r="F6" s="161"/>
      <c r="G6" s="187"/>
      <c r="H6" s="190">
        <f t="shared" ref="H6:H11" si="0">F6*G6</f>
        <v>0</v>
      </c>
    </row>
    <row r="7" spans="1:9" x14ac:dyDescent="0.25">
      <c r="A7" s="192"/>
      <c r="B7" s="192" t="s">
        <v>3828</v>
      </c>
      <c r="C7" s="193"/>
      <c r="D7" s="278" t="s">
        <v>3826</v>
      </c>
      <c r="E7" s="161" t="s">
        <v>136</v>
      </c>
      <c r="F7" s="161"/>
      <c r="G7" s="187"/>
      <c r="H7" s="190">
        <f t="shared" si="0"/>
        <v>0</v>
      </c>
    </row>
    <row r="8" spans="1:9" x14ac:dyDescent="0.25">
      <c r="A8" s="192" t="s">
        <v>3829</v>
      </c>
      <c r="B8" s="192"/>
      <c r="C8" s="193"/>
      <c r="D8" s="285" t="s">
        <v>5268</v>
      </c>
      <c r="E8" s="161" t="s">
        <v>429</v>
      </c>
      <c r="F8" s="161"/>
      <c r="G8" s="187"/>
      <c r="H8" s="190">
        <f t="shared" si="0"/>
        <v>0</v>
      </c>
      <c r="I8" s="307" t="s">
        <v>5398</v>
      </c>
    </row>
    <row r="9" spans="1:9" x14ac:dyDescent="0.25">
      <c r="A9" s="192" t="s">
        <v>3830</v>
      </c>
      <c r="B9" s="192"/>
      <c r="C9" s="193"/>
      <c r="D9" s="285" t="s">
        <v>5269</v>
      </c>
      <c r="E9" s="161" t="s">
        <v>429</v>
      </c>
      <c r="F9" s="161"/>
      <c r="G9" s="187"/>
      <c r="H9" s="190">
        <f t="shared" si="0"/>
        <v>0</v>
      </c>
      <c r="I9" s="307" t="s">
        <v>5398</v>
      </c>
    </row>
    <row r="10" spans="1:9" x14ac:dyDescent="0.25">
      <c r="A10" s="192" t="s">
        <v>3831</v>
      </c>
      <c r="B10" s="192"/>
      <c r="C10" s="193"/>
      <c r="D10" s="285" t="s">
        <v>3832</v>
      </c>
      <c r="E10" s="161" t="s">
        <v>136</v>
      </c>
      <c r="F10" s="161"/>
      <c r="G10" s="187"/>
      <c r="H10" s="190">
        <f t="shared" si="0"/>
        <v>0</v>
      </c>
    </row>
    <row r="11" spans="1:9" x14ac:dyDescent="0.25">
      <c r="A11" s="192" t="s">
        <v>3833</v>
      </c>
      <c r="B11" s="192"/>
      <c r="C11" s="193"/>
      <c r="D11" s="285" t="s">
        <v>5270</v>
      </c>
      <c r="E11" s="161" t="s">
        <v>136</v>
      </c>
      <c r="F11" s="161"/>
      <c r="G11" s="187"/>
      <c r="H11" s="190">
        <f t="shared" si="0"/>
        <v>0</v>
      </c>
      <c r="I11" s="307" t="s">
        <v>5398</v>
      </c>
    </row>
    <row r="12" spans="1:9" x14ac:dyDescent="0.25">
      <c r="A12" s="192" t="s">
        <v>3834</v>
      </c>
      <c r="B12" s="192"/>
      <c r="C12" s="193"/>
      <c r="D12" s="285" t="s">
        <v>3835</v>
      </c>
      <c r="E12" s="161"/>
      <c r="F12" s="161"/>
      <c r="G12" s="187"/>
      <c r="H12" s="190"/>
    </row>
    <row r="13" spans="1:9" x14ac:dyDescent="0.25">
      <c r="A13" s="192"/>
      <c r="B13" s="192" t="s">
        <v>3837</v>
      </c>
      <c r="C13" s="193"/>
      <c r="D13" s="278" t="s">
        <v>5271</v>
      </c>
      <c r="E13" s="161" t="s">
        <v>136</v>
      </c>
      <c r="F13" s="161"/>
      <c r="G13" s="187"/>
      <c r="H13" s="190">
        <f>F13*G13</f>
        <v>0</v>
      </c>
      <c r="I13" s="307" t="s">
        <v>5398</v>
      </c>
    </row>
    <row r="14" spans="1:9" x14ac:dyDescent="0.25">
      <c r="A14" s="192"/>
      <c r="B14" s="192" t="s">
        <v>3838</v>
      </c>
      <c r="C14" s="193"/>
      <c r="D14" s="278" t="s">
        <v>3836</v>
      </c>
      <c r="E14" s="161" t="s">
        <v>429</v>
      </c>
      <c r="F14" s="161"/>
      <c r="G14" s="187"/>
      <c r="H14" s="190">
        <f>F14*G14</f>
        <v>0</v>
      </c>
    </row>
    <row r="15" spans="1:9" x14ac:dyDescent="0.25">
      <c r="A15" s="192" t="s">
        <v>3839</v>
      </c>
      <c r="B15" s="192"/>
      <c r="C15" s="193"/>
      <c r="D15" s="285" t="s">
        <v>5272</v>
      </c>
      <c r="E15" s="161"/>
      <c r="F15" s="161"/>
      <c r="G15" s="187"/>
      <c r="H15" s="190"/>
      <c r="I15" s="307" t="s">
        <v>5398</v>
      </c>
    </row>
    <row r="16" spans="1:9" x14ac:dyDescent="0.25">
      <c r="A16" s="192"/>
      <c r="B16" s="192" t="s">
        <v>3844</v>
      </c>
      <c r="C16" s="193"/>
      <c r="D16" s="278" t="s">
        <v>3840</v>
      </c>
      <c r="E16" s="161" t="s">
        <v>429</v>
      </c>
      <c r="F16" s="161"/>
      <c r="G16" s="187"/>
      <c r="H16" s="190">
        <f t="shared" ref="H16:H21" si="1">F16*G16</f>
        <v>0</v>
      </c>
    </row>
    <row r="17" spans="1:9" x14ac:dyDescent="0.25">
      <c r="A17" s="192"/>
      <c r="B17" s="192" t="s">
        <v>3845</v>
      </c>
      <c r="C17" s="193"/>
      <c r="D17" s="278" t="s">
        <v>3841</v>
      </c>
      <c r="E17" s="161" t="s">
        <v>429</v>
      </c>
      <c r="F17" s="161"/>
      <c r="G17" s="187"/>
      <c r="H17" s="190">
        <f t="shared" si="1"/>
        <v>0</v>
      </c>
    </row>
    <row r="18" spans="1:9" x14ac:dyDescent="0.25">
      <c r="A18" s="192"/>
      <c r="B18" s="192" t="s">
        <v>3846</v>
      </c>
      <c r="C18" s="193"/>
      <c r="D18" s="278" t="s">
        <v>3842</v>
      </c>
      <c r="E18" s="161" t="s">
        <v>429</v>
      </c>
      <c r="F18" s="161"/>
      <c r="G18" s="187"/>
      <c r="H18" s="190">
        <f t="shared" si="1"/>
        <v>0</v>
      </c>
    </row>
    <row r="19" spans="1:9" x14ac:dyDescent="0.25">
      <c r="A19" s="192"/>
      <c r="B19" s="192" t="s">
        <v>3847</v>
      </c>
      <c r="C19" s="193"/>
      <c r="D19" s="278" t="s">
        <v>3843</v>
      </c>
      <c r="E19" s="161" t="s">
        <v>429</v>
      </c>
      <c r="F19" s="161"/>
      <c r="G19" s="187"/>
      <c r="H19" s="190">
        <f t="shared" si="1"/>
        <v>0</v>
      </c>
    </row>
    <row r="20" spans="1:9" ht="26.4" x14ac:dyDescent="0.25">
      <c r="A20" s="192" t="s">
        <v>3848</v>
      </c>
      <c r="B20" s="192"/>
      <c r="C20" s="193"/>
      <c r="D20" s="285" t="s">
        <v>5273</v>
      </c>
      <c r="E20" s="161" t="s">
        <v>124</v>
      </c>
      <c r="F20" s="161"/>
      <c r="G20" s="187"/>
      <c r="H20" s="190">
        <f t="shared" si="1"/>
        <v>0</v>
      </c>
      <c r="I20" s="307" t="s">
        <v>5398</v>
      </c>
    </row>
    <row r="21" spans="1:9" ht="26.4" x14ac:dyDescent="0.25">
      <c r="A21" s="192" t="s">
        <v>3849</v>
      </c>
      <c r="B21" s="192"/>
      <c r="C21" s="193"/>
      <c r="D21" s="285" t="s">
        <v>5274</v>
      </c>
      <c r="E21" s="161" t="s">
        <v>429</v>
      </c>
      <c r="F21" s="161"/>
      <c r="G21" s="187"/>
      <c r="H21" s="190">
        <f t="shared" si="1"/>
        <v>0</v>
      </c>
      <c r="I21" s="307" t="s">
        <v>5398</v>
      </c>
    </row>
    <row r="22" spans="1:9" x14ac:dyDescent="0.25">
      <c r="A22" s="192" t="s">
        <v>3850</v>
      </c>
      <c r="B22" s="192"/>
      <c r="C22" s="193"/>
      <c r="D22" s="285" t="s">
        <v>3851</v>
      </c>
      <c r="E22" s="17"/>
      <c r="F22" s="17"/>
      <c r="G22" s="191"/>
      <c r="H22" s="190"/>
    </row>
    <row r="23" spans="1:9" x14ac:dyDescent="0.25">
      <c r="A23" s="192"/>
      <c r="B23" s="192" t="s">
        <v>3854</v>
      </c>
      <c r="C23" s="193"/>
      <c r="D23" s="278" t="s">
        <v>3852</v>
      </c>
      <c r="E23" s="17"/>
      <c r="F23" s="17"/>
      <c r="G23" s="191"/>
      <c r="H23" s="190"/>
    </row>
    <row r="24" spans="1:9" x14ac:dyDescent="0.25">
      <c r="A24" s="192"/>
      <c r="B24" s="111"/>
      <c r="C24" s="193" t="s">
        <v>37</v>
      </c>
      <c r="D24" s="278" t="s">
        <v>5275</v>
      </c>
      <c r="E24" s="161" t="s">
        <v>136</v>
      </c>
      <c r="F24" s="161"/>
      <c r="G24" s="187"/>
      <c r="H24" s="190">
        <f>F24*G24</f>
        <v>0</v>
      </c>
      <c r="I24" s="307" t="s">
        <v>5398</v>
      </c>
    </row>
    <row r="25" spans="1:9" x14ac:dyDescent="0.25">
      <c r="A25" s="192"/>
      <c r="B25" s="192"/>
      <c r="C25" s="193" t="s">
        <v>39</v>
      </c>
      <c r="D25" s="278" t="s">
        <v>5275</v>
      </c>
      <c r="E25" s="161" t="s">
        <v>429</v>
      </c>
      <c r="F25" s="161"/>
      <c r="G25" s="187"/>
      <c r="H25" s="190">
        <f>F25*G25</f>
        <v>0</v>
      </c>
      <c r="I25" s="307" t="s">
        <v>5398</v>
      </c>
    </row>
    <row r="26" spans="1:9" x14ac:dyDescent="0.25">
      <c r="A26" s="192"/>
      <c r="B26" s="192" t="s">
        <v>3855</v>
      </c>
      <c r="C26" s="193"/>
      <c r="D26" s="278" t="s">
        <v>3853</v>
      </c>
      <c r="E26" s="161"/>
      <c r="F26" s="161"/>
      <c r="G26" s="187"/>
      <c r="H26" s="190"/>
    </row>
    <row r="27" spans="1:9" x14ac:dyDescent="0.25">
      <c r="A27" s="192"/>
      <c r="B27" s="192"/>
      <c r="C27" s="193" t="s">
        <v>37</v>
      </c>
      <c r="D27" s="278" t="s">
        <v>5275</v>
      </c>
      <c r="E27" s="161" t="s">
        <v>136</v>
      </c>
      <c r="F27" s="161"/>
      <c r="G27" s="187"/>
      <c r="H27" s="190">
        <f t="shared" ref="H27:H33" si="2">F27*G27</f>
        <v>0</v>
      </c>
      <c r="I27" s="307" t="s">
        <v>5398</v>
      </c>
    </row>
    <row r="28" spans="1:9" x14ac:dyDescent="0.25">
      <c r="A28" s="192"/>
      <c r="B28" s="192"/>
      <c r="C28" s="193" t="s">
        <v>39</v>
      </c>
      <c r="D28" s="278" t="s">
        <v>5275</v>
      </c>
      <c r="E28" s="209" t="s">
        <v>429</v>
      </c>
      <c r="F28" s="161"/>
      <c r="G28" s="187"/>
      <c r="H28" s="190">
        <f t="shared" si="2"/>
        <v>0</v>
      </c>
      <c r="I28" s="307" t="s">
        <v>5398</v>
      </c>
    </row>
    <row r="29" spans="1:9" ht="26.4" x14ac:dyDescent="0.25">
      <c r="A29" s="192" t="s">
        <v>3856</v>
      </c>
      <c r="B29" s="192"/>
      <c r="C29" s="193"/>
      <c r="D29" s="285" t="s">
        <v>5276</v>
      </c>
      <c r="E29" s="161" t="s">
        <v>429</v>
      </c>
      <c r="F29" s="161"/>
      <c r="G29" s="187"/>
      <c r="H29" s="190">
        <f t="shared" si="2"/>
        <v>0</v>
      </c>
      <c r="I29" s="307" t="s">
        <v>5398</v>
      </c>
    </row>
    <row r="30" spans="1:9" ht="26.4" x14ac:dyDescent="0.25">
      <c r="A30" s="192" t="s">
        <v>3857</v>
      </c>
      <c r="B30" s="192"/>
      <c r="C30" s="193"/>
      <c r="D30" s="285" t="s">
        <v>5277</v>
      </c>
      <c r="E30" s="161" t="s">
        <v>2269</v>
      </c>
      <c r="F30" s="161"/>
      <c r="G30" s="187"/>
      <c r="H30" s="190">
        <f t="shared" si="2"/>
        <v>0</v>
      </c>
      <c r="I30" s="307" t="s">
        <v>5398</v>
      </c>
    </row>
    <row r="31" spans="1:9" ht="26.4" x14ac:dyDescent="0.25">
      <c r="A31" s="192" t="s">
        <v>3858</v>
      </c>
      <c r="B31" s="192"/>
      <c r="C31" s="193"/>
      <c r="D31" s="285" t="s">
        <v>5278</v>
      </c>
      <c r="E31" s="161" t="s">
        <v>136</v>
      </c>
      <c r="F31" s="161"/>
      <c r="G31" s="187"/>
      <c r="H31" s="190">
        <f t="shared" si="2"/>
        <v>0</v>
      </c>
      <c r="I31" s="307" t="s">
        <v>5398</v>
      </c>
    </row>
    <row r="32" spans="1:9" ht="26.4" x14ac:dyDescent="0.25">
      <c r="A32" s="192" t="s">
        <v>3859</v>
      </c>
      <c r="B32" s="192"/>
      <c r="C32" s="193"/>
      <c r="D32" s="285" t="s">
        <v>5279</v>
      </c>
      <c r="E32" s="161" t="s">
        <v>124</v>
      </c>
      <c r="F32" s="161"/>
      <c r="G32" s="187"/>
      <c r="H32" s="190">
        <f t="shared" si="2"/>
        <v>0</v>
      </c>
      <c r="I32" s="307" t="s">
        <v>5398</v>
      </c>
    </row>
    <row r="33" spans="1:9" ht="26.4" x14ac:dyDescent="0.25">
      <c r="A33" s="192" t="s">
        <v>3860</v>
      </c>
      <c r="B33" s="192"/>
      <c r="C33" s="193"/>
      <c r="D33" s="285" t="s">
        <v>5280</v>
      </c>
      <c r="E33" s="161" t="s">
        <v>136</v>
      </c>
      <c r="F33" s="161"/>
      <c r="G33" s="187"/>
      <c r="H33" s="190">
        <f t="shared" si="2"/>
        <v>0</v>
      </c>
      <c r="I33" s="307" t="s">
        <v>5398</v>
      </c>
    </row>
    <row r="34" spans="1:9" x14ac:dyDescent="0.25">
      <c r="A34" s="192" t="s">
        <v>3861</v>
      </c>
      <c r="B34" s="192"/>
      <c r="C34" s="193"/>
      <c r="D34" s="285" t="s">
        <v>3862</v>
      </c>
      <c r="E34" s="17"/>
      <c r="F34" s="17"/>
      <c r="G34" s="191"/>
      <c r="H34" s="190"/>
    </row>
    <row r="35" spans="1:9" ht="39.6" x14ac:dyDescent="0.25">
      <c r="A35" s="192"/>
      <c r="B35" s="192" t="s">
        <v>3863</v>
      </c>
      <c r="C35" s="193"/>
      <c r="D35" s="278" t="s">
        <v>5281</v>
      </c>
      <c r="E35" s="161" t="s">
        <v>136</v>
      </c>
      <c r="F35" s="161"/>
      <c r="G35" s="187"/>
      <c r="H35" s="190">
        <f>F35*G35</f>
        <v>0</v>
      </c>
      <c r="I35" s="307" t="s">
        <v>5398</v>
      </c>
    </row>
    <row r="36" spans="1:9" ht="26.4" x14ac:dyDescent="0.25">
      <c r="A36" s="192" t="s">
        <v>3864</v>
      </c>
      <c r="B36" s="192"/>
      <c r="C36" s="193"/>
      <c r="D36" s="100" t="s">
        <v>3865</v>
      </c>
      <c r="E36" s="17"/>
      <c r="F36" s="17"/>
      <c r="G36" s="191"/>
      <c r="H36" s="190"/>
    </row>
    <row r="37" spans="1:9" x14ac:dyDescent="0.25">
      <c r="A37" s="192"/>
      <c r="B37" s="192" t="s">
        <v>3868</v>
      </c>
      <c r="C37" s="193"/>
      <c r="D37" s="101" t="s">
        <v>3866</v>
      </c>
      <c r="E37" s="161" t="s">
        <v>429</v>
      </c>
      <c r="F37" s="161"/>
      <c r="G37" s="187"/>
      <c r="H37" s="190">
        <f>F37*G37</f>
        <v>0</v>
      </c>
    </row>
    <row r="38" spans="1:9" x14ac:dyDescent="0.25">
      <c r="A38" s="192"/>
      <c r="B38" s="192" t="s">
        <v>3869</v>
      </c>
      <c r="C38" s="193"/>
      <c r="D38" s="101" t="s">
        <v>3867</v>
      </c>
      <c r="E38" s="209" t="s">
        <v>429</v>
      </c>
      <c r="F38" s="161"/>
      <c r="G38" s="187"/>
      <c r="H38" s="190">
        <f>F38*G38</f>
        <v>0</v>
      </c>
    </row>
    <row r="39" spans="1:9" x14ac:dyDescent="0.25">
      <c r="A39" s="192"/>
      <c r="B39" s="192"/>
      <c r="C39" s="193"/>
      <c r="D39" s="234"/>
      <c r="E39" s="27"/>
      <c r="F39" s="17"/>
      <c r="G39" s="191"/>
      <c r="H39" s="190"/>
    </row>
    <row r="40" spans="1:9" x14ac:dyDescent="0.25">
      <c r="A40" s="64"/>
      <c r="B40" s="64"/>
      <c r="C40" s="161"/>
      <c r="D40" s="60"/>
      <c r="E40" s="121"/>
      <c r="F40" s="17"/>
      <c r="G40" s="191"/>
      <c r="H40" s="190"/>
      <c r="I40" s="323" t="s">
        <v>5421</v>
      </c>
    </row>
    <row r="41" spans="1:9" x14ac:dyDescent="0.25">
      <c r="A41" s="242"/>
      <c r="B41" s="242"/>
      <c r="C41" s="245"/>
      <c r="D41" s="243"/>
      <c r="E41" s="121"/>
      <c r="F41" s="228"/>
      <c r="G41" s="252"/>
      <c r="H41" s="251"/>
    </row>
    <row r="42" spans="1:9" x14ac:dyDescent="0.25">
      <c r="A42" s="168" t="s">
        <v>34</v>
      </c>
      <c r="B42" s="168"/>
      <c r="C42" s="168"/>
      <c r="D42" s="168"/>
      <c r="E42"/>
      <c r="F42" s="185"/>
      <c r="G42" s="198"/>
      <c r="H42" s="174">
        <f>SUM(H5:H41)</f>
        <v>0</v>
      </c>
    </row>
    <row r="43" spans="1:9" x14ac:dyDescent="0.25">
      <c r="E43" s="237"/>
    </row>
    <row r="1048318" spans="5:5" x14ac:dyDescent="0.25">
      <c r="E104831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35552-AF9C-4FAD-8426-351CDE674A45}">
  <dimension ref="A1:I104830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3870</v>
      </c>
      <c r="B1" s="40"/>
      <c r="C1" s="40"/>
      <c r="D1" s="40"/>
      <c r="E1" s="774" t="s">
        <v>3871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3872</v>
      </c>
      <c r="B5" s="192"/>
      <c r="C5" s="193"/>
      <c r="D5" s="302" t="s">
        <v>3873</v>
      </c>
      <c r="E5" s="17"/>
      <c r="F5" s="17"/>
      <c r="G5" s="191"/>
      <c r="H5" s="190"/>
    </row>
    <row r="6" spans="1:9" x14ac:dyDescent="0.25">
      <c r="A6" s="192"/>
      <c r="B6" s="192" t="s">
        <v>3874</v>
      </c>
      <c r="C6" s="193"/>
      <c r="D6" s="303" t="s">
        <v>5282</v>
      </c>
      <c r="E6" s="161" t="s">
        <v>133</v>
      </c>
      <c r="F6" s="161"/>
      <c r="G6" s="187"/>
      <c r="H6" s="190">
        <f>F6*G6</f>
        <v>0</v>
      </c>
      <c r="I6" s="307" t="s">
        <v>5398</v>
      </c>
    </row>
    <row r="7" spans="1:9" x14ac:dyDescent="0.25">
      <c r="A7" s="192"/>
      <c r="B7" s="192" t="s">
        <v>3875</v>
      </c>
      <c r="C7" s="193"/>
      <c r="D7" s="303" t="s">
        <v>5282</v>
      </c>
      <c r="E7" s="161" t="s">
        <v>136</v>
      </c>
      <c r="F7" s="161"/>
      <c r="G7" s="187"/>
      <c r="H7" s="190">
        <f>F7*G7</f>
        <v>0</v>
      </c>
      <c r="I7" s="307" t="s">
        <v>5398</v>
      </c>
    </row>
    <row r="8" spans="1:9" x14ac:dyDescent="0.25">
      <c r="A8" s="192"/>
      <c r="B8" s="192" t="s">
        <v>3876</v>
      </c>
      <c r="C8" s="193"/>
      <c r="D8" s="303" t="s">
        <v>5282</v>
      </c>
      <c r="E8" s="161" t="s">
        <v>429</v>
      </c>
      <c r="F8" s="161"/>
      <c r="G8" s="187"/>
      <c r="H8" s="190">
        <f>F8*G8</f>
        <v>0</v>
      </c>
      <c r="I8" s="307" t="s">
        <v>5398</v>
      </c>
    </row>
    <row r="9" spans="1:9" x14ac:dyDescent="0.25">
      <c r="A9" s="192" t="s">
        <v>3877</v>
      </c>
      <c r="B9" s="192"/>
      <c r="C9" s="193"/>
      <c r="D9" s="100" t="s">
        <v>3878</v>
      </c>
      <c r="E9" s="212"/>
      <c r="F9" s="17"/>
      <c r="G9" s="191"/>
      <c r="H9" s="190"/>
    </row>
    <row r="10" spans="1:9" ht="39.6" x14ac:dyDescent="0.25">
      <c r="A10" s="192"/>
      <c r="B10" s="192" t="s">
        <v>3879</v>
      </c>
      <c r="C10" s="193"/>
      <c r="D10" s="278" t="s">
        <v>5283</v>
      </c>
      <c r="E10" s="161" t="s">
        <v>423</v>
      </c>
      <c r="F10" s="161"/>
      <c r="G10" s="187"/>
      <c r="H10" s="190">
        <f>F10*G10</f>
        <v>0</v>
      </c>
      <c r="I10" s="307" t="s">
        <v>5398</v>
      </c>
    </row>
    <row r="11" spans="1:9" ht="39.6" x14ac:dyDescent="0.25">
      <c r="A11" s="192"/>
      <c r="B11" s="192" t="s">
        <v>3880</v>
      </c>
      <c r="C11" s="193"/>
      <c r="D11" s="278" t="s">
        <v>5283</v>
      </c>
      <c r="E11" s="161" t="s">
        <v>429</v>
      </c>
      <c r="F11" s="161"/>
      <c r="G11" s="187"/>
      <c r="H11" s="190">
        <f>F11*G11</f>
        <v>0</v>
      </c>
      <c r="I11" s="307" t="s">
        <v>5398</v>
      </c>
    </row>
    <row r="12" spans="1:9" x14ac:dyDescent="0.25">
      <c r="A12" s="192" t="s">
        <v>3881</v>
      </c>
      <c r="B12" s="192"/>
      <c r="C12" s="193"/>
      <c r="D12" s="285" t="s">
        <v>5284</v>
      </c>
      <c r="E12" s="17"/>
      <c r="F12" s="17"/>
      <c r="G12" s="191"/>
      <c r="H12" s="190"/>
    </row>
    <row r="13" spans="1:9" x14ac:dyDescent="0.25">
      <c r="A13" s="192"/>
      <c r="B13" s="192" t="s">
        <v>3884</v>
      </c>
      <c r="C13" s="193"/>
      <c r="D13" s="278" t="s">
        <v>3882</v>
      </c>
      <c r="E13" s="17"/>
      <c r="F13" s="17"/>
      <c r="G13" s="191"/>
      <c r="H13" s="190"/>
    </row>
    <row r="14" spans="1:9" ht="26.4" x14ac:dyDescent="0.25">
      <c r="A14" s="192"/>
      <c r="B14" s="192"/>
      <c r="C14" s="193" t="s">
        <v>37</v>
      </c>
      <c r="D14" s="278" t="s">
        <v>5285</v>
      </c>
      <c r="E14" s="161" t="s">
        <v>133</v>
      </c>
      <c r="F14" s="161"/>
      <c r="G14" s="187"/>
      <c r="H14" s="190">
        <f>F14*G14</f>
        <v>0</v>
      </c>
      <c r="I14" s="307" t="s">
        <v>5398</v>
      </c>
    </row>
    <row r="15" spans="1:9" ht="26.4" x14ac:dyDescent="0.25">
      <c r="A15" s="192"/>
      <c r="B15" s="192"/>
      <c r="C15" s="193" t="s">
        <v>39</v>
      </c>
      <c r="D15" s="278" t="s">
        <v>5285</v>
      </c>
      <c r="E15" s="161" t="s">
        <v>136</v>
      </c>
      <c r="F15" s="161"/>
      <c r="G15" s="187"/>
      <c r="H15" s="190">
        <f>F15*G15</f>
        <v>0</v>
      </c>
      <c r="I15" s="307" t="s">
        <v>5398</v>
      </c>
    </row>
    <row r="16" spans="1:9" ht="26.4" x14ac:dyDescent="0.25">
      <c r="A16" s="192"/>
      <c r="B16" s="192"/>
      <c r="C16" s="193" t="s">
        <v>59</v>
      </c>
      <c r="D16" s="278" t="s">
        <v>5285</v>
      </c>
      <c r="E16" s="161" t="s">
        <v>429</v>
      </c>
      <c r="F16" s="161"/>
      <c r="G16" s="187"/>
      <c r="H16" s="190">
        <f>F16*G16</f>
        <v>0</v>
      </c>
      <c r="I16" s="307" t="s">
        <v>5398</v>
      </c>
    </row>
    <row r="17" spans="1:9" x14ac:dyDescent="0.25">
      <c r="A17" s="192"/>
      <c r="B17" s="192" t="s">
        <v>3885</v>
      </c>
      <c r="C17" s="193"/>
      <c r="D17" s="278" t="s">
        <v>3883</v>
      </c>
      <c r="E17" s="17"/>
      <c r="F17" s="17"/>
      <c r="G17" s="191"/>
      <c r="H17" s="190"/>
    </row>
    <row r="18" spans="1:9" ht="26.4" x14ac:dyDescent="0.25">
      <c r="A18" s="192"/>
      <c r="B18" s="192"/>
      <c r="C18" s="193" t="s">
        <v>37</v>
      </c>
      <c r="D18" s="278" t="s">
        <v>5286</v>
      </c>
      <c r="E18" s="161" t="s">
        <v>133</v>
      </c>
      <c r="F18" s="161"/>
      <c r="G18" s="187"/>
      <c r="H18" s="190">
        <f>F18*G18</f>
        <v>0</v>
      </c>
      <c r="I18" s="307" t="s">
        <v>5398</v>
      </c>
    </row>
    <row r="19" spans="1:9" ht="26.4" x14ac:dyDescent="0.25">
      <c r="A19" s="192"/>
      <c r="B19" s="192"/>
      <c r="C19" s="193" t="s">
        <v>39</v>
      </c>
      <c r="D19" s="278" t="s">
        <v>5286</v>
      </c>
      <c r="E19" s="161" t="s">
        <v>136</v>
      </c>
      <c r="F19" s="161"/>
      <c r="G19" s="187"/>
      <c r="H19" s="190">
        <f>F19*G19</f>
        <v>0</v>
      </c>
      <c r="I19" s="307" t="s">
        <v>5398</v>
      </c>
    </row>
    <row r="20" spans="1:9" ht="26.4" x14ac:dyDescent="0.25">
      <c r="A20" s="192"/>
      <c r="B20" s="192"/>
      <c r="C20" s="193" t="s">
        <v>59</v>
      </c>
      <c r="D20" s="278" t="s">
        <v>5286</v>
      </c>
      <c r="E20" s="161" t="s">
        <v>429</v>
      </c>
      <c r="F20" s="161"/>
      <c r="G20" s="187"/>
      <c r="H20" s="190">
        <f>F20*G20</f>
        <v>0</v>
      </c>
      <c r="I20" s="307" t="s">
        <v>5398</v>
      </c>
    </row>
    <row r="21" spans="1:9" x14ac:dyDescent="0.25">
      <c r="A21" s="192"/>
      <c r="B21" s="192"/>
      <c r="C21" s="193"/>
      <c r="D21" s="255"/>
      <c r="E21" s="17"/>
      <c r="F21" s="17"/>
      <c r="G21" s="191"/>
      <c r="H21" s="190"/>
    </row>
    <row r="22" spans="1:9" x14ac:dyDescent="0.25">
      <c r="A22" s="242"/>
      <c r="B22" s="242"/>
      <c r="C22" s="245"/>
      <c r="D22" s="243"/>
      <c r="E22" s="240"/>
      <c r="F22" s="228"/>
      <c r="G22" s="252"/>
      <c r="H22" s="251"/>
      <c r="I22" s="323" t="s">
        <v>5421</v>
      </c>
    </row>
    <row r="23" spans="1:9" x14ac:dyDescent="0.25">
      <c r="A23" s="242"/>
      <c r="B23" s="242"/>
      <c r="C23" s="245"/>
      <c r="D23" s="243"/>
      <c r="E23" s="121"/>
      <c r="F23" s="228"/>
      <c r="G23" s="252"/>
      <c r="H23" s="251"/>
    </row>
    <row r="24" spans="1:9" x14ac:dyDescent="0.25">
      <c r="A24" s="168" t="s">
        <v>34</v>
      </c>
      <c r="B24" s="168"/>
      <c r="C24" s="168"/>
      <c r="D24" s="168"/>
      <c r="E24" s="247"/>
      <c r="F24" s="185"/>
      <c r="G24" s="198"/>
      <c r="H24" s="174">
        <f>SUM(H5:H23)</f>
        <v>0</v>
      </c>
    </row>
    <row r="25" spans="1:9" x14ac:dyDescent="0.25">
      <c r="E25" s="237"/>
    </row>
    <row r="1048300" spans="5:5" x14ac:dyDescent="0.25">
      <c r="E104830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3DB17-3CE0-4D34-ABD8-8FAA9A67E244}">
  <dimension ref="A1:I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3886</v>
      </c>
      <c r="B1" s="40"/>
      <c r="C1" s="40"/>
      <c r="D1" s="774" t="s">
        <v>3887</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95"/>
      <c r="G3" s="89"/>
    </row>
    <row r="4" spans="1:9" x14ac:dyDescent="0.25">
      <c r="A4" s="192"/>
      <c r="B4" s="192"/>
      <c r="C4" s="64"/>
      <c r="D4" s="17"/>
      <c r="E4" s="17"/>
      <c r="F4" s="191"/>
      <c r="G4" s="190"/>
    </row>
    <row r="5" spans="1:9" x14ac:dyDescent="0.25">
      <c r="A5" s="192" t="s">
        <v>3888</v>
      </c>
      <c r="B5" s="192"/>
      <c r="C5" s="100" t="s">
        <v>3889</v>
      </c>
      <c r="D5" s="17"/>
      <c r="E5" s="17"/>
      <c r="F5" s="191"/>
      <c r="G5" s="190"/>
    </row>
    <row r="6" spans="1:9" ht="15.6" x14ac:dyDescent="0.25">
      <c r="A6" s="192"/>
      <c r="B6" s="192" t="s">
        <v>3890</v>
      </c>
      <c r="C6" s="278" t="s">
        <v>5288</v>
      </c>
      <c r="D6" s="161" t="s">
        <v>2269</v>
      </c>
      <c r="E6" s="161"/>
      <c r="F6" s="187"/>
      <c r="G6" s="190">
        <f>E6*F6</f>
        <v>0</v>
      </c>
      <c r="H6" s="307" t="s">
        <v>5398</v>
      </c>
    </row>
    <row r="7" spans="1:9" x14ac:dyDescent="0.25">
      <c r="A7" s="192"/>
      <c r="B7" s="192" t="s">
        <v>3891</v>
      </c>
      <c r="C7" s="278" t="s">
        <v>5288</v>
      </c>
      <c r="D7" s="161" t="s">
        <v>429</v>
      </c>
      <c r="E7" s="161"/>
      <c r="F7" s="187"/>
      <c r="G7" s="190">
        <f>E7*F7</f>
        <v>0</v>
      </c>
      <c r="H7" s="307" t="s">
        <v>5398</v>
      </c>
    </row>
    <row r="8" spans="1:9" x14ac:dyDescent="0.25">
      <c r="A8" s="192"/>
      <c r="B8" s="192" t="s">
        <v>3892</v>
      </c>
      <c r="C8" s="278" t="s">
        <v>5288</v>
      </c>
      <c r="D8" s="161" t="s">
        <v>136</v>
      </c>
      <c r="E8" s="161"/>
      <c r="F8" s="187"/>
      <c r="G8" s="190">
        <f>E8*F8</f>
        <v>0</v>
      </c>
      <c r="H8" s="307" t="s">
        <v>5398</v>
      </c>
      <c r="I8" s="323" t="s">
        <v>5433</v>
      </c>
    </row>
    <row r="9" spans="1:9" x14ac:dyDescent="0.25">
      <c r="A9" s="192"/>
      <c r="B9" s="192" t="s">
        <v>3893</v>
      </c>
      <c r="C9" s="278" t="s">
        <v>5288</v>
      </c>
      <c r="D9" s="161" t="s">
        <v>133</v>
      </c>
      <c r="E9" s="161"/>
      <c r="F9" s="187"/>
      <c r="G9" s="190">
        <f>E9*F9</f>
        <v>0</v>
      </c>
      <c r="H9" s="307" t="s">
        <v>5398</v>
      </c>
    </row>
    <row r="10" spans="1:9" ht="26.4" x14ac:dyDescent="0.25">
      <c r="A10" s="192" t="s">
        <v>3894</v>
      </c>
      <c r="B10" s="192"/>
      <c r="C10" s="285" t="s">
        <v>5287</v>
      </c>
      <c r="D10" s="17"/>
      <c r="E10" s="17"/>
      <c r="F10" s="191"/>
      <c r="G10" s="190"/>
    </row>
    <row r="11" spans="1:9" ht="15.6" x14ac:dyDescent="0.25">
      <c r="A11" s="192"/>
      <c r="B11" s="192" t="s">
        <v>3895</v>
      </c>
      <c r="C11" s="278" t="s">
        <v>5288</v>
      </c>
      <c r="D11" s="161" t="s">
        <v>2269</v>
      </c>
      <c r="E11" s="161"/>
      <c r="F11" s="187"/>
      <c r="G11" s="190">
        <f>E11*F11</f>
        <v>0</v>
      </c>
      <c r="H11" s="307" t="s">
        <v>5398</v>
      </c>
    </row>
    <row r="12" spans="1:9" x14ac:dyDescent="0.25">
      <c r="A12" s="192"/>
      <c r="B12" s="192" t="s">
        <v>3896</v>
      </c>
      <c r="C12" s="278" t="s">
        <v>5288</v>
      </c>
      <c r="D12" s="161" t="s">
        <v>429</v>
      </c>
      <c r="E12" s="161"/>
      <c r="F12" s="187"/>
      <c r="G12" s="190">
        <f>E12*F12</f>
        <v>0</v>
      </c>
      <c r="H12" s="307" t="s">
        <v>5398</v>
      </c>
    </row>
    <row r="13" spans="1:9" x14ac:dyDescent="0.25">
      <c r="A13" s="192"/>
      <c r="B13" s="192" t="s">
        <v>3897</v>
      </c>
      <c r="C13" s="278" t="s">
        <v>5288</v>
      </c>
      <c r="D13" s="161" t="s">
        <v>136</v>
      </c>
      <c r="E13" s="161"/>
      <c r="F13" s="187"/>
      <c r="G13" s="190">
        <f>E13*F13</f>
        <v>0</v>
      </c>
      <c r="H13" s="307" t="s">
        <v>5398</v>
      </c>
    </row>
    <row r="14" spans="1:9" x14ac:dyDescent="0.25">
      <c r="A14" s="192"/>
      <c r="B14" s="192" t="s">
        <v>3898</v>
      </c>
      <c r="C14" s="278" t="s">
        <v>5288</v>
      </c>
      <c r="D14" s="161" t="s">
        <v>133</v>
      </c>
      <c r="E14" s="161"/>
      <c r="F14" s="187"/>
      <c r="G14" s="190">
        <f>E14*F14</f>
        <v>0</v>
      </c>
      <c r="H14" s="307" t="s">
        <v>5398</v>
      </c>
    </row>
    <row r="15" spans="1:9" x14ac:dyDescent="0.25">
      <c r="A15" s="192"/>
      <c r="B15" s="192"/>
      <c r="C15" s="234"/>
      <c r="D15" s="17"/>
      <c r="E15" s="17"/>
      <c r="F15" s="191"/>
      <c r="G15" s="190"/>
    </row>
    <row r="16" spans="1:9" x14ac:dyDescent="0.25">
      <c r="A16" s="64"/>
      <c r="B16" s="64"/>
      <c r="C16" s="60"/>
      <c r="D16" s="121"/>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C6D2A-E721-434C-99F8-B154AA937AC4}">
  <dimension ref="A1:H104828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3901</v>
      </c>
      <c r="B1" s="40"/>
      <c r="C1" s="40"/>
      <c r="D1" s="774" t="s">
        <v>3902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283"/>
      <c r="D4" s="17"/>
      <c r="E4" s="17"/>
      <c r="F4" s="191"/>
      <c r="G4" s="190"/>
    </row>
    <row r="5" spans="1:8" ht="39.6" x14ac:dyDescent="0.25">
      <c r="A5" s="192" t="s">
        <v>3899</v>
      </c>
      <c r="B5" s="192"/>
      <c r="C5" s="285" t="s">
        <v>5289</v>
      </c>
      <c r="D5" s="161" t="s">
        <v>133</v>
      </c>
      <c r="E5" s="161"/>
      <c r="F5" s="187"/>
      <c r="G5" s="190">
        <f>E5*F5</f>
        <v>0</v>
      </c>
      <c r="H5" s="307" t="s">
        <v>5398</v>
      </c>
    </row>
    <row r="6" spans="1:8" ht="26.4" x14ac:dyDescent="0.25">
      <c r="A6" s="192" t="s">
        <v>3900</v>
      </c>
      <c r="B6" s="192"/>
      <c r="C6" s="285" t="s">
        <v>5290</v>
      </c>
      <c r="D6" s="161" t="s">
        <v>429</v>
      </c>
      <c r="E6" s="161"/>
      <c r="F6" s="187"/>
      <c r="G6" s="190">
        <f>E6*F6</f>
        <v>0</v>
      </c>
      <c r="H6" s="307" t="s">
        <v>5398</v>
      </c>
    </row>
    <row r="7" spans="1:8" x14ac:dyDescent="0.25">
      <c r="A7" s="192"/>
      <c r="B7" s="192"/>
      <c r="C7" s="59"/>
      <c r="D7" s="17"/>
      <c r="E7" s="17"/>
      <c r="F7" s="191"/>
      <c r="G7" s="190"/>
    </row>
    <row r="8" spans="1:8" x14ac:dyDescent="0.25">
      <c r="A8" s="242"/>
      <c r="B8" s="242"/>
      <c r="C8" s="60"/>
      <c r="D8" s="121"/>
      <c r="E8" s="17"/>
      <c r="F8" s="191"/>
      <c r="G8" s="190"/>
      <c r="H8" s="323" t="s">
        <v>5421</v>
      </c>
    </row>
    <row r="9" spans="1:8" x14ac:dyDescent="0.25">
      <c r="A9" s="242"/>
      <c r="B9" s="242"/>
      <c r="C9" s="243"/>
      <c r="D9" s="240"/>
      <c r="E9" s="228"/>
      <c r="F9" s="252"/>
      <c r="G9" s="251"/>
    </row>
    <row r="10" spans="1:8" x14ac:dyDescent="0.25">
      <c r="A10" s="168" t="s">
        <v>34</v>
      </c>
      <c r="B10" s="168"/>
      <c r="C10" s="168"/>
      <c r="D10" s="247"/>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9AE7C-A7A5-4602-BA77-84957DE3EBDC}">
  <dimension ref="A1:H104828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3903</v>
      </c>
      <c r="B1" s="40"/>
      <c r="C1" s="40"/>
      <c r="D1" s="774" t="s">
        <v>3904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3905</v>
      </c>
      <c r="B5" s="192"/>
      <c r="C5" s="159" t="s">
        <v>3906</v>
      </c>
      <c r="D5" s="17"/>
      <c r="E5" s="17"/>
      <c r="F5" s="191"/>
      <c r="G5" s="190"/>
    </row>
    <row r="6" spans="1:8" ht="15.6" x14ac:dyDescent="0.25">
      <c r="A6" s="192"/>
      <c r="B6" s="192" t="s">
        <v>3907</v>
      </c>
      <c r="C6" s="290" t="s">
        <v>5291</v>
      </c>
      <c r="D6" s="161" t="s">
        <v>2269</v>
      </c>
      <c r="E6" s="161"/>
      <c r="F6" s="187"/>
      <c r="G6" s="190">
        <f>E6*F6</f>
        <v>0</v>
      </c>
      <c r="H6" s="307" t="s">
        <v>5398</v>
      </c>
    </row>
    <row r="7" spans="1:8" ht="15.6" x14ac:dyDescent="0.25">
      <c r="A7" s="192"/>
      <c r="B7" s="192" t="s">
        <v>3908</v>
      </c>
      <c r="C7" s="290" t="s">
        <v>5291</v>
      </c>
      <c r="D7" s="161" t="s">
        <v>2269</v>
      </c>
      <c r="E7" s="161"/>
      <c r="F7" s="187"/>
      <c r="G7" s="190">
        <f>E7*F7</f>
        <v>0</v>
      </c>
      <c r="H7" s="307" t="s">
        <v>5398</v>
      </c>
    </row>
    <row r="8" spans="1:8" x14ac:dyDescent="0.25">
      <c r="A8" s="192"/>
      <c r="B8" s="192"/>
      <c r="C8" s="59"/>
      <c r="D8" s="17"/>
      <c r="E8" s="17"/>
      <c r="F8" s="191"/>
      <c r="G8" s="190"/>
    </row>
    <row r="9" spans="1:8" x14ac:dyDescent="0.25">
      <c r="A9" s="192"/>
      <c r="B9" s="192"/>
      <c r="C9" s="101"/>
      <c r="D9" s="17"/>
      <c r="E9" s="17"/>
      <c r="F9" s="191"/>
      <c r="G9" s="190"/>
      <c r="H9" s="323" t="s">
        <v>5421</v>
      </c>
    </row>
    <row r="10" spans="1:8" x14ac:dyDescent="0.25">
      <c r="A10" s="192"/>
      <c r="B10" s="192"/>
      <c r="C10" s="100"/>
      <c r="D10" s="17"/>
      <c r="E10" s="17"/>
      <c r="F10" s="191"/>
      <c r="G10" s="190"/>
    </row>
    <row r="11" spans="1:8" x14ac:dyDescent="0.25">
      <c r="A11" s="168" t="s">
        <v>34</v>
      </c>
      <c r="B11" s="168"/>
      <c r="C11" s="168"/>
      <c r="D11"/>
      <c r="E11" s="185"/>
      <c r="F11" s="198"/>
      <c r="G11" s="174">
        <f>SUM(G5:G10)</f>
        <v>0</v>
      </c>
    </row>
    <row r="12" spans="1:8" x14ac:dyDescent="0.25">
      <c r="D12" s="237"/>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3D927-77DF-4E5E-AEB3-83ECE770E990}">
  <dimension ref="A1:H1048312"/>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3909</v>
      </c>
      <c r="B1" s="40"/>
      <c r="C1" s="40"/>
      <c r="D1" s="774" t="s">
        <v>3910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3911</v>
      </c>
      <c r="B5" s="192"/>
      <c r="C5" s="291" t="s">
        <v>3912</v>
      </c>
      <c r="D5" s="17"/>
      <c r="E5" s="17"/>
      <c r="F5" s="17"/>
      <c r="G5" s="190"/>
    </row>
    <row r="6" spans="1:8" x14ac:dyDescent="0.25">
      <c r="A6" s="192"/>
      <c r="B6" s="192" t="s">
        <v>3913</v>
      </c>
      <c r="C6" s="290" t="s">
        <v>5292</v>
      </c>
      <c r="D6" s="161" t="s">
        <v>33</v>
      </c>
      <c r="E6" s="17" t="s">
        <v>4220</v>
      </c>
      <c r="F6" s="17" t="s">
        <v>4221</v>
      </c>
      <c r="G6" s="188"/>
      <c r="H6" s="307" t="s">
        <v>5398</v>
      </c>
    </row>
    <row r="7" spans="1:8" x14ac:dyDescent="0.25">
      <c r="A7" s="192" t="s">
        <v>3914</v>
      </c>
      <c r="B7" s="192"/>
      <c r="C7" s="291" t="s">
        <v>3915</v>
      </c>
      <c r="D7" s="17"/>
      <c r="E7" s="17"/>
      <c r="F7" s="17"/>
      <c r="G7" s="188"/>
    </row>
    <row r="8" spans="1:8" x14ac:dyDescent="0.25">
      <c r="A8" s="192"/>
      <c r="B8" s="192" t="s">
        <v>3916</v>
      </c>
      <c r="C8" s="290" t="s">
        <v>5293</v>
      </c>
      <c r="D8" s="161" t="s">
        <v>33</v>
      </c>
      <c r="E8" s="17" t="s">
        <v>4220</v>
      </c>
      <c r="F8" s="17" t="s">
        <v>4221</v>
      </c>
      <c r="G8" s="188"/>
      <c r="H8" s="307" t="s">
        <v>5398</v>
      </c>
    </row>
    <row r="9" spans="1:8" x14ac:dyDescent="0.25">
      <c r="A9" s="192"/>
      <c r="B9" s="192" t="s">
        <v>3917</v>
      </c>
      <c r="C9" s="278" t="s">
        <v>5294</v>
      </c>
      <c r="D9" s="161" t="s">
        <v>33</v>
      </c>
      <c r="E9" s="17" t="s">
        <v>4220</v>
      </c>
      <c r="F9" s="17" t="s">
        <v>4221</v>
      </c>
      <c r="G9" s="188"/>
      <c r="H9" s="307" t="s">
        <v>5398</v>
      </c>
    </row>
    <row r="10" spans="1:8" x14ac:dyDescent="0.25">
      <c r="A10" s="192" t="s">
        <v>3918</v>
      </c>
      <c r="B10" s="192"/>
      <c r="C10" s="159" t="s">
        <v>3919</v>
      </c>
      <c r="D10" s="17"/>
      <c r="E10" s="17"/>
      <c r="F10" s="17"/>
      <c r="G10" s="188"/>
    </row>
    <row r="11" spans="1:8" ht="26.4" x14ac:dyDescent="0.25">
      <c r="A11" s="192"/>
      <c r="B11" s="192" t="s">
        <v>3920</v>
      </c>
      <c r="C11" s="290" t="s">
        <v>5295</v>
      </c>
      <c r="D11" s="161" t="s">
        <v>33</v>
      </c>
      <c r="E11" s="17" t="s">
        <v>4220</v>
      </c>
      <c r="F11" s="17" t="s">
        <v>4221</v>
      </c>
      <c r="G11" s="188"/>
      <c r="H11" s="307" t="s">
        <v>5398</v>
      </c>
    </row>
    <row r="12" spans="1:8" x14ac:dyDescent="0.25">
      <c r="A12" s="192"/>
      <c r="B12" s="192" t="s">
        <v>3921</v>
      </c>
      <c r="C12" s="290" t="s">
        <v>5294</v>
      </c>
      <c r="D12" s="161" t="s">
        <v>33</v>
      </c>
      <c r="E12" s="17" t="s">
        <v>4220</v>
      </c>
      <c r="F12" s="17" t="s">
        <v>4221</v>
      </c>
      <c r="G12" s="188"/>
      <c r="H12" s="307" t="s">
        <v>5398</v>
      </c>
    </row>
    <row r="13" spans="1:8" x14ac:dyDescent="0.25">
      <c r="A13" s="192" t="s">
        <v>3922</v>
      </c>
      <c r="B13" s="192"/>
      <c r="C13" s="291" t="s">
        <v>3923</v>
      </c>
      <c r="D13" s="17"/>
      <c r="E13" s="17"/>
      <c r="F13" s="17"/>
      <c r="G13" s="188"/>
    </row>
    <row r="14" spans="1:8" ht="26.4" x14ac:dyDescent="0.25">
      <c r="A14" s="192"/>
      <c r="B14" s="192" t="s">
        <v>3924</v>
      </c>
      <c r="C14" s="290" t="s">
        <v>5296</v>
      </c>
      <c r="D14" s="161" t="s">
        <v>33</v>
      </c>
      <c r="E14" s="17" t="s">
        <v>4220</v>
      </c>
      <c r="F14" s="17" t="s">
        <v>4221</v>
      </c>
      <c r="G14" s="188"/>
      <c r="H14" s="307" t="s">
        <v>5398</v>
      </c>
    </row>
    <row r="15" spans="1:8" x14ac:dyDescent="0.25">
      <c r="A15" s="192"/>
      <c r="B15" s="192" t="s">
        <v>3925</v>
      </c>
      <c r="C15" s="290" t="s">
        <v>5294</v>
      </c>
      <c r="D15" s="161" t="s">
        <v>33</v>
      </c>
      <c r="E15" s="17" t="s">
        <v>4220</v>
      </c>
      <c r="F15" s="17" t="s">
        <v>4221</v>
      </c>
      <c r="G15" s="188"/>
      <c r="H15" s="307" t="s">
        <v>5398</v>
      </c>
    </row>
    <row r="16" spans="1:8" x14ac:dyDescent="0.25">
      <c r="A16" s="192" t="s">
        <v>3926</v>
      </c>
      <c r="B16" s="192"/>
      <c r="C16" s="159" t="s">
        <v>3927</v>
      </c>
      <c r="D16" s="17"/>
      <c r="E16" s="17"/>
      <c r="F16" s="17"/>
      <c r="G16" s="188"/>
    </row>
    <row r="17" spans="1:8" ht="26.4" x14ac:dyDescent="0.25">
      <c r="A17" s="192"/>
      <c r="B17" s="192" t="s">
        <v>3928</v>
      </c>
      <c r="C17" s="290" t="s">
        <v>5297</v>
      </c>
      <c r="D17" s="161" t="s">
        <v>33</v>
      </c>
      <c r="E17" s="17" t="s">
        <v>4220</v>
      </c>
      <c r="F17" s="17" t="s">
        <v>4221</v>
      </c>
      <c r="G17" s="188"/>
      <c r="H17" s="307" t="s">
        <v>5398</v>
      </c>
    </row>
    <row r="18" spans="1:8" x14ac:dyDescent="0.25">
      <c r="A18" s="192"/>
      <c r="B18" s="192" t="s">
        <v>3929</v>
      </c>
      <c r="C18" s="290" t="s">
        <v>5294</v>
      </c>
      <c r="D18" s="161" t="s">
        <v>33</v>
      </c>
      <c r="E18" s="17" t="s">
        <v>4220</v>
      </c>
      <c r="F18" s="17" t="s">
        <v>4221</v>
      </c>
      <c r="G18" s="188"/>
      <c r="H18" s="307" t="s">
        <v>5398</v>
      </c>
    </row>
    <row r="19" spans="1:8" ht="26.4" x14ac:dyDescent="0.25">
      <c r="A19" s="192" t="s">
        <v>3930</v>
      </c>
      <c r="B19" s="192"/>
      <c r="C19" s="159" t="s">
        <v>3952</v>
      </c>
      <c r="D19" s="17"/>
      <c r="E19" s="17"/>
      <c r="F19" s="17"/>
      <c r="G19" s="188"/>
    </row>
    <row r="20" spans="1:8" x14ac:dyDescent="0.25">
      <c r="A20" s="192"/>
      <c r="B20" s="192" t="s">
        <v>3935</v>
      </c>
      <c r="C20" s="160" t="s">
        <v>3931</v>
      </c>
      <c r="D20" s="161" t="s">
        <v>429</v>
      </c>
      <c r="E20" s="161"/>
      <c r="F20" s="187"/>
      <c r="G20" s="190">
        <f>E20*F20</f>
        <v>0</v>
      </c>
    </row>
    <row r="21" spans="1:8" x14ac:dyDescent="0.25">
      <c r="A21" s="192"/>
      <c r="B21" s="192" t="s">
        <v>3936</v>
      </c>
      <c r="C21" s="160" t="s">
        <v>3932</v>
      </c>
      <c r="D21" s="161" t="s">
        <v>429</v>
      </c>
      <c r="E21" s="161"/>
      <c r="F21" s="187"/>
      <c r="G21" s="190">
        <f>E21*F21</f>
        <v>0</v>
      </c>
    </row>
    <row r="22" spans="1:8" x14ac:dyDescent="0.25">
      <c r="A22" s="192"/>
      <c r="B22" s="192" t="s">
        <v>3937</v>
      </c>
      <c r="C22" s="160" t="s">
        <v>3933</v>
      </c>
      <c r="D22" s="161" t="s">
        <v>429</v>
      </c>
      <c r="E22" s="161"/>
      <c r="F22" s="187"/>
      <c r="G22" s="190">
        <f>E22*F22</f>
        <v>0</v>
      </c>
    </row>
    <row r="23" spans="1:8" x14ac:dyDescent="0.25">
      <c r="A23" s="192"/>
      <c r="B23" s="192" t="s">
        <v>3938</v>
      </c>
      <c r="C23" s="160" t="s">
        <v>3934</v>
      </c>
      <c r="D23" s="161" t="s">
        <v>429</v>
      </c>
      <c r="E23" s="161"/>
      <c r="F23" s="187"/>
      <c r="G23" s="190">
        <f>E23*F23</f>
        <v>0</v>
      </c>
    </row>
    <row r="24" spans="1:8" x14ac:dyDescent="0.25">
      <c r="A24" s="192" t="s">
        <v>3939</v>
      </c>
      <c r="B24" s="111"/>
      <c r="C24" s="159" t="s">
        <v>3940</v>
      </c>
      <c r="D24" s="17"/>
      <c r="E24" s="17"/>
      <c r="F24" s="191"/>
      <c r="G24" s="190"/>
    </row>
    <row r="25" spans="1:8" x14ac:dyDescent="0.25">
      <c r="A25" s="192"/>
      <c r="B25" s="192" t="s">
        <v>3941</v>
      </c>
      <c r="C25" s="290" t="s">
        <v>5298</v>
      </c>
      <c r="D25" s="161" t="s">
        <v>429</v>
      </c>
      <c r="E25" s="161"/>
      <c r="F25" s="187"/>
      <c r="G25" s="190">
        <f>E25*F25</f>
        <v>0</v>
      </c>
      <c r="H25" s="307" t="s">
        <v>5398</v>
      </c>
    </row>
    <row r="26" spans="1:8" x14ac:dyDescent="0.25">
      <c r="A26" s="192"/>
      <c r="B26" s="192" t="s">
        <v>3942</v>
      </c>
      <c r="C26" s="290" t="s">
        <v>5294</v>
      </c>
      <c r="D26" s="161" t="s">
        <v>429</v>
      </c>
      <c r="E26" s="161"/>
      <c r="F26" s="187"/>
      <c r="G26" s="190">
        <f>E26*F26</f>
        <v>0</v>
      </c>
      <c r="H26" s="307" t="s">
        <v>5398</v>
      </c>
    </row>
    <row r="27" spans="1:8" x14ac:dyDescent="0.25">
      <c r="A27" s="192" t="s">
        <v>3943</v>
      </c>
      <c r="B27" s="192"/>
      <c r="C27" s="291" t="s">
        <v>3944</v>
      </c>
      <c r="D27" s="17"/>
      <c r="E27" s="17"/>
      <c r="F27" s="191"/>
      <c r="G27" s="190"/>
    </row>
    <row r="28" spans="1:8" x14ac:dyDescent="0.25">
      <c r="A28" s="192"/>
      <c r="B28" s="192" t="s">
        <v>3945</v>
      </c>
      <c r="C28" s="290" t="s">
        <v>5299</v>
      </c>
      <c r="D28" s="209" t="s">
        <v>429</v>
      </c>
      <c r="E28" s="161"/>
      <c r="F28" s="187"/>
      <c r="G28" s="190">
        <f>E28*F28</f>
        <v>0</v>
      </c>
      <c r="H28" s="307" t="s">
        <v>5398</v>
      </c>
    </row>
    <row r="29" spans="1:8" x14ac:dyDescent="0.25">
      <c r="A29" s="192" t="s">
        <v>3946</v>
      </c>
      <c r="B29" s="192"/>
      <c r="C29" s="291" t="s">
        <v>3947</v>
      </c>
      <c r="D29" s="17"/>
      <c r="E29" s="17"/>
      <c r="F29" s="191"/>
      <c r="G29" s="190"/>
    </row>
    <row r="30" spans="1:8" x14ac:dyDescent="0.25">
      <c r="A30" s="192"/>
      <c r="B30" s="192" t="s">
        <v>3948</v>
      </c>
      <c r="C30" s="290" t="s">
        <v>5300</v>
      </c>
      <c r="D30" s="161" t="s">
        <v>429</v>
      </c>
      <c r="E30" s="161"/>
      <c r="F30" s="187"/>
      <c r="G30" s="190">
        <f>E30*F30</f>
        <v>0</v>
      </c>
      <c r="H30" s="307" t="s">
        <v>5398</v>
      </c>
    </row>
    <row r="31" spans="1:8" x14ac:dyDescent="0.25">
      <c r="A31" s="192" t="s">
        <v>3949</v>
      </c>
      <c r="B31" s="192"/>
      <c r="C31" s="291" t="s">
        <v>3950</v>
      </c>
      <c r="D31" s="17"/>
      <c r="E31" s="17"/>
      <c r="F31" s="191"/>
      <c r="G31" s="190"/>
    </row>
    <row r="32" spans="1:8" x14ac:dyDescent="0.25">
      <c r="A32" s="192"/>
      <c r="B32" s="192" t="s">
        <v>3951</v>
      </c>
      <c r="C32" s="290" t="s">
        <v>5301</v>
      </c>
      <c r="D32" s="161" t="s">
        <v>429</v>
      </c>
      <c r="E32" s="161"/>
      <c r="F32" s="187"/>
      <c r="G32" s="190">
        <f>E32*F32</f>
        <v>0</v>
      </c>
      <c r="H32" s="307" t="s">
        <v>5398</v>
      </c>
    </row>
    <row r="33" spans="1:8" x14ac:dyDescent="0.25">
      <c r="A33" s="192"/>
      <c r="B33" s="192"/>
      <c r="C33" s="285"/>
      <c r="D33" s="17"/>
      <c r="E33" s="17"/>
      <c r="F33" s="17"/>
      <c r="G33" s="190"/>
    </row>
    <row r="34" spans="1:8" x14ac:dyDescent="0.25">
      <c r="A34" s="64"/>
      <c r="B34" s="64"/>
      <c r="C34" s="60"/>
      <c r="D34" s="120"/>
      <c r="E34" s="17"/>
      <c r="F34" s="17"/>
      <c r="G34" s="190"/>
      <c r="H34" s="323" t="s">
        <v>5421</v>
      </c>
    </row>
    <row r="35" spans="1:8" x14ac:dyDescent="0.25">
      <c r="A35" s="242"/>
      <c r="B35" s="242"/>
      <c r="C35" s="243"/>
      <c r="D35" s="149"/>
      <c r="E35" s="228"/>
      <c r="F35" s="228"/>
      <c r="G35" s="251"/>
    </row>
    <row r="36" spans="1:8" x14ac:dyDescent="0.25">
      <c r="A36" s="168" t="s">
        <v>34</v>
      </c>
      <c r="B36" s="168"/>
      <c r="C36" s="168"/>
      <c r="D36" s="247"/>
      <c r="E36" s="185"/>
      <c r="F36" s="185"/>
      <c r="G36" s="174">
        <f>SUM(G5:G35)</f>
        <v>0</v>
      </c>
    </row>
    <row r="37" spans="1:8" x14ac:dyDescent="0.25">
      <c r="D37" s="237"/>
    </row>
    <row r="1048312" spans="4:4" x14ac:dyDescent="0.25">
      <c r="D104831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B7425-D1EE-45F7-B602-734B86CDE5B1}">
  <dimension ref="A1:J1048289"/>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3953</v>
      </c>
      <c r="B1" s="40"/>
      <c r="C1" s="40"/>
      <c r="D1" s="40"/>
      <c r="E1" s="40"/>
      <c r="F1" s="774" t="s">
        <v>3954</v>
      </c>
      <c r="G1" s="774"/>
      <c r="H1" s="774"/>
      <c r="I1" s="774"/>
    </row>
    <row r="2" spans="1:10" x14ac:dyDescent="0.25">
      <c r="A2" s="42" t="s">
        <v>0</v>
      </c>
      <c r="B2" s="42"/>
      <c r="C2" s="97"/>
      <c r="D2" s="43"/>
      <c r="E2" s="43" t="s">
        <v>1</v>
      </c>
      <c r="F2" s="43" t="s">
        <v>2</v>
      </c>
      <c r="G2" s="43" t="s">
        <v>3</v>
      </c>
      <c r="H2" s="43" t="s">
        <v>4</v>
      </c>
      <c r="I2" s="43" t="s">
        <v>5</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x14ac:dyDescent="0.25">
      <c r="A5" s="192" t="s">
        <v>3955</v>
      </c>
      <c r="B5" s="192"/>
      <c r="C5" s="193"/>
      <c r="D5" s="193"/>
      <c r="E5" s="163"/>
      <c r="F5" s="161"/>
      <c r="G5" s="161"/>
      <c r="H5" s="161"/>
      <c r="I5" s="188"/>
    </row>
    <row r="6" spans="1:10" x14ac:dyDescent="0.25">
      <c r="A6" s="192"/>
      <c r="B6" s="192"/>
      <c r="C6" s="193"/>
      <c r="D6" s="193"/>
      <c r="E6" s="256"/>
      <c r="F6" s="161"/>
      <c r="G6" s="161"/>
      <c r="H6" s="161"/>
      <c r="I6" s="188"/>
    </row>
    <row r="7" spans="1:10" x14ac:dyDescent="0.25">
      <c r="A7" s="192"/>
      <c r="B7" s="192"/>
      <c r="C7" s="193"/>
      <c r="D7" s="193"/>
      <c r="E7" s="163"/>
      <c r="F7" s="161"/>
      <c r="G7" s="161"/>
      <c r="H7" s="161"/>
      <c r="I7" s="188"/>
    </row>
    <row r="8" spans="1:10" x14ac:dyDescent="0.25">
      <c r="A8" s="192"/>
      <c r="B8" s="192"/>
      <c r="C8" s="193"/>
      <c r="D8" s="193"/>
      <c r="E8" s="257"/>
      <c r="F8" s="161"/>
      <c r="G8" s="161"/>
      <c r="H8" s="161"/>
      <c r="I8" s="188"/>
    </row>
    <row r="9" spans="1:10" x14ac:dyDescent="0.25">
      <c r="A9" s="192"/>
      <c r="B9" s="192"/>
      <c r="C9" s="193"/>
      <c r="D9" s="193"/>
      <c r="E9" s="258"/>
      <c r="F9" s="161"/>
      <c r="G9" s="161"/>
      <c r="H9" s="161"/>
      <c r="I9" s="188"/>
    </row>
    <row r="10" spans="1:10" x14ac:dyDescent="0.25">
      <c r="A10" s="64"/>
      <c r="B10" s="64"/>
      <c r="C10" s="161"/>
      <c r="D10" s="161"/>
      <c r="E10" s="60"/>
      <c r="F10" s="249"/>
      <c r="G10" s="161"/>
      <c r="H10" s="161"/>
      <c r="I10" s="188"/>
    </row>
    <row r="11" spans="1:10" x14ac:dyDescent="0.25">
      <c r="A11" s="64"/>
      <c r="B11" s="64"/>
      <c r="C11" s="161"/>
      <c r="D11" s="161"/>
      <c r="E11" s="60"/>
      <c r="F11" s="249"/>
      <c r="G11" s="161"/>
      <c r="H11" s="161"/>
      <c r="I11" s="188"/>
      <c r="J11" s="323" t="s">
        <v>5421</v>
      </c>
    </row>
    <row r="12" spans="1:10" x14ac:dyDescent="0.25">
      <c r="A12" s="242"/>
      <c r="B12" s="242"/>
      <c r="C12" s="245"/>
      <c r="D12" s="245"/>
      <c r="E12" s="243"/>
      <c r="F12" s="235"/>
      <c r="G12" s="245"/>
      <c r="H12" s="245"/>
      <c r="I12" s="250"/>
    </row>
    <row r="13" spans="1:10" x14ac:dyDescent="0.25">
      <c r="A13" s="168" t="s">
        <v>34</v>
      </c>
      <c r="B13" s="168"/>
      <c r="C13" s="168"/>
      <c r="D13" s="168"/>
      <c r="E13" s="168"/>
      <c r="F13" s="244"/>
      <c r="G13" s="184"/>
      <c r="H13" s="184"/>
      <c r="I13" s="174">
        <f>SUM(I5:I12)</f>
        <v>0</v>
      </c>
    </row>
    <row r="14" spans="1:10" x14ac:dyDescent="0.25">
      <c r="F14" s="237"/>
    </row>
    <row r="1048289" spans="6:6" x14ac:dyDescent="0.25">
      <c r="F1048289"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04619-CAD5-4741-848D-6BA348053606}">
  <dimension ref="A1:J1048305"/>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3956</v>
      </c>
      <c r="B1" s="40"/>
      <c r="C1" s="40"/>
      <c r="D1" s="40"/>
      <c r="E1" s="40"/>
      <c r="F1" s="774" t="s">
        <v>3978</v>
      </c>
      <c r="G1" s="774"/>
      <c r="H1" s="774"/>
      <c r="I1" s="774"/>
    </row>
    <row r="2" spans="1:10" x14ac:dyDescent="0.25">
      <c r="A2" s="42" t="s">
        <v>0</v>
      </c>
      <c r="B2" s="42"/>
      <c r="C2" s="97"/>
      <c r="D2" s="43"/>
      <c r="E2" s="43" t="s">
        <v>1</v>
      </c>
      <c r="F2" s="43" t="s">
        <v>2</v>
      </c>
      <c r="G2" s="43" t="s">
        <v>3</v>
      </c>
      <c r="H2" s="43" t="s">
        <v>4</v>
      </c>
      <c r="I2" s="43" t="s">
        <v>5</v>
      </c>
      <c r="J2" s="306" t="s">
        <v>5399</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ht="26.4" x14ac:dyDescent="0.25">
      <c r="A5" s="192" t="s">
        <v>3957</v>
      </c>
      <c r="B5" s="192"/>
      <c r="C5" s="193"/>
      <c r="D5" s="193"/>
      <c r="E5" s="285" t="s">
        <v>3958</v>
      </c>
      <c r="F5" s="17"/>
      <c r="G5" s="17"/>
      <c r="H5" s="17"/>
      <c r="I5" s="190"/>
    </row>
    <row r="6" spans="1:10" ht="39.6" x14ac:dyDescent="0.25">
      <c r="A6" s="192"/>
      <c r="B6" s="192" t="s">
        <v>3960</v>
      </c>
      <c r="C6" s="193"/>
      <c r="D6" s="193"/>
      <c r="E6" s="278" t="s">
        <v>3959</v>
      </c>
      <c r="F6" s="17"/>
      <c r="G6" s="17"/>
      <c r="H6" s="17"/>
      <c r="I6" s="190"/>
    </row>
    <row r="7" spans="1:10" x14ac:dyDescent="0.25">
      <c r="A7" s="192"/>
      <c r="B7" s="192"/>
      <c r="C7" s="193" t="s">
        <v>37</v>
      </c>
      <c r="D7" s="193"/>
      <c r="E7" s="278" t="s">
        <v>5302</v>
      </c>
      <c r="F7" s="17"/>
      <c r="G7" s="17"/>
      <c r="H7" s="17"/>
      <c r="I7" s="190"/>
      <c r="J7" s="307" t="s">
        <v>5398</v>
      </c>
    </row>
    <row r="8" spans="1:10" ht="26.4" x14ac:dyDescent="0.25">
      <c r="A8" s="192"/>
      <c r="B8" s="192"/>
      <c r="C8" s="193"/>
      <c r="D8" s="193" t="s">
        <v>36</v>
      </c>
      <c r="E8" s="278" t="s">
        <v>5303</v>
      </c>
      <c r="F8" s="161" t="s">
        <v>429</v>
      </c>
      <c r="G8" s="161"/>
      <c r="H8" s="187"/>
      <c r="I8" s="190">
        <f>G8*H8</f>
        <v>0</v>
      </c>
      <c r="J8" s="307" t="s">
        <v>5398</v>
      </c>
    </row>
    <row r="9" spans="1:10" x14ac:dyDescent="0.25">
      <c r="A9" s="192"/>
      <c r="B9" s="192"/>
      <c r="C9" s="193"/>
      <c r="D9" s="193" t="s">
        <v>35</v>
      </c>
      <c r="E9" s="278" t="s">
        <v>5304</v>
      </c>
      <c r="F9" s="161" t="s">
        <v>429</v>
      </c>
      <c r="G9" s="161"/>
      <c r="H9" s="187"/>
      <c r="I9" s="190">
        <f>G9*H9</f>
        <v>0</v>
      </c>
      <c r="J9" s="307" t="s">
        <v>5398</v>
      </c>
    </row>
    <row r="10" spans="1:10" x14ac:dyDescent="0.25">
      <c r="A10" s="192"/>
      <c r="B10" s="192"/>
      <c r="C10" s="193" t="s">
        <v>39</v>
      </c>
      <c r="D10" s="193"/>
      <c r="E10" s="278" t="s">
        <v>5305</v>
      </c>
      <c r="F10" s="17"/>
      <c r="G10" s="17"/>
      <c r="H10" s="17"/>
      <c r="I10" s="190"/>
      <c r="J10" s="307" t="s">
        <v>5398</v>
      </c>
    </row>
    <row r="11" spans="1:10" ht="26.4" x14ac:dyDescent="0.25">
      <c r="A11" s="192"/>
      <c r="B11" s="192"/>
      <c r="C11" s="193"/>
      <c r="D11" s="193" t="s">
        <v>36</v>
      </c>
      <c r="E11" s="278" t="s">
        <v>5303</v>
      </c>
      <c r="F11" s="161" t="s">
        <v>429</v>
      </c>
      <c r="G11" s="161"/>
      <c r="H11" s="187"/>
      <c r="I11" s="190">
        <f>G11*H11</f>
        <v>0</v>
      </c>
      <c r="J11" s="307" t="s">
        <v>5398</v>
      </c>
    </row>
    <row r="12" spans="1:10" x14ac:dyDescent="0.25">
      <c r="A12" s="192"/>
      <c r="B12" s="192"/>
      <c r="C12" s="193"/>
      <c r="D12" s="193" t="s">
        <v>35</v>
      </c>
      <c r="E12" s="278" t="s">
        <v>5306</v>
      </c>
      <c r="F12" s="161" t="s">
        <v>429</v>
      </c>
      <c r="G12" s="161"/>
      <c r="H12" s="187"/>
      <c r="I12" s="190">
        <f>G12*H12</f>
        <v>0</v>
      </c>
      <c r="J12" s="307" t="s">
        <v>5398</v>
      </c>
    </row>
    <row r="13" spans="1:10" x14ac:dyDescent="0.25">
      <c r="A13" s="192" t="s">
        <v>3961</v>
      </c>
      <c r="B13" s="192"/>
      <c r="C13" s="193"/>
      <c r="D13" s="193"/>
      <c r="E13" s="100" t="s">
        <v>2545</v>
      </c>
      <c r="F13" s="17"/>
      <c r="G13" s="17"/>
      <c r="H13" s="17"/>
      <c r="I13" s="190"/>
    </row>
    <row r="14" spans="1:10" ht="26.4" x14ac:dyDescent="0.25">
      <c r="A14" s="192"/>
      <c r="B14" s="192" t="s">
        <v>3965</v>
      </c>
      <c r="C14" s="193"/>
      <c r="D14" s="193"/>
      <c r="E14" s="278" t="s">
        <v>5307</v>
      </c>
      <c r="F14" s="161" t="s">
        <v>33</v>
      </c>
      <c r="G14" s="17" t="s">
        <v>4220</v>
      </c>
      <c r="H14" s="17" t="s">
        <v>4221</v>
      </c>
      <c r="I14" s="188"/>
      <c r="J14" s="307" t="s">
        <v>5398</v>
      </c>
    </row>
    <row r="15" spans="1:10" ht="26.4" x14ac:dyDescent="0.25">
      <c r="A15" s="192"/>
      <c r="B15" s="192" t="s">
        <v>3966</v>
      </c>
      <c r="C15" s="193"/>
      <c r="D15" s="193"/>
      <c r="E15" s="278" t="s">
        <v>3962</v>
      </c>
      <c r="F15" s="161" t="s">
        <v>429</v>
      </c>
      <c r="G15" s="161"/>
      <c r="H15" s="187"/>
      <c r="I15" s="190">
        <f>G15*H15</f>
        <v>0</v>
      </c>
    </row>
    <row r="16" spans="1:10" ht="26.4" x14ac:dyDescent="0.25">
      <c r="A16" s="192"/>
      <c r="B16" s="192" t="s">
        <v>3967</v>
      </c>
      <c r="C16" s="193"/>
      <c r="D16" s="193"/>
      <c r="E16" s="278" t="s">
        <v>5308</v>
      </c>
      <c r="F16" s="161" t="s">
        <v>2546</v>
      </c>
      <c r="G16" s="161"/>
      <c r="H16" s="187"/>
      <c r="I16" s="190">
        <f>G16*H16</f>
        <v>0</v>
      </c>
      <c r="J16" s="307" t="s">
        <v>5398</v>
      </c>
    </row>
    <row r="17" spans="1:10" ht="26.4" x14ac:dyDescent="0.25">
      <c r="A17" s="192"/>
      <c r="B17" s="192" t="s">
        <v>3968</v>
      </c>
      <c r="C17" s="193"/>
      <c r="D17" s="193"/>
      <c r="E17" s="278" t="s">
        <v>3963</v>
      </c>
      <c r="F17" s="161" t="s">
        <v>3005</v>
      </c>
      <c r="G17" s="161"/>
      <c r="H17" s="187"/>
      <c r="I17" s="190">
        <f>G17*H17</f>
        <v>0</v>
      </c>
    </row>
    <row r="18" spans="1:10" ht="26.4" x14ac:dyDescent="0.25">
      <c r="A18" s="192"/>
      <c r="B18" s="192" t="s">
        <v>3969</v>
      </c>
      <c r="C18" s="193"/>
      <c r="D18" s="193"/>
      <c r="E18" s="278" t="s">
        <v>3964</v>
      </c>
      <c r="F18" s="161" t="s">
        <v>33</v>
      </c>
      <c r="G18" s="17" t="s">
        <v>4220</v>
      </c>
      <c r="H18" s="17" t="s">
        <v>4221</v>
      </c>
      <c r="I18" s="188"/>
    </row>
    <row r="19" spans="1:10" ht="26.4" x14ac:dyDescent="0.25">
      <c r="A19" s="192" t="s">
        <v>3970</v>
      </c>
      <c r="B19" s="192"/>
      <c r="C19" s="193"/>
      <c r="D19" s="193"/>
      <c r="E19" s="285" t="s">
        <v>5309</v>
      </c>
      <c r="F19" s="161" t="s">
        <v>33</v>
      </c>
      <c r="G19" s="17" t="s">
        <v>4220</v>
      </c>
      <c r="H19" s="17" t="s">
        <v>4221</v>
      </c>
      <c r="I19" s="188"/>
      <c r="J19" s="307" t="s">
        <v>5398</v>
      </c>
    </row>
    <row r="20" spans="1:10" x14ac:dyDescent="0.25">
      <c r="A20" s="192" t="s">
        <v>3971</v>
      </c>
      <c r="B20" s="192"/>
      <c r="C20" s="193"/>
      <c r="D20" s="193"/>
      <c r="E20" s="285" t="s">
        <v>5310</v>
      </c>
      <c r="F20" s="17"/>
      <c r="G20" s="17"/>
      <c r="H20" s="17"/>
      <c r="I20" s="190"/>
      <c r="J20" s="307" t="s">
        <v>5398</v>
      </c>
    </row>
    <row r="21" spans="1:10" ht="66" x14ac:dyDescent="0.25">
      <c r="A21" s="192"/>
      <c r="B21" s="192" t="s">
        <v>3972</v>
      </c>
      <c r="C21" s="193"/>
      <c r="D21" s="193"/>
      <c r="E21" s="278" t="s">
        <v>5311</v>
      </c>
      <c r="F21" s="209" t="s">
        <v>581</v>
      </c>
      <c r="G21" s="17" t="s">
        <v>4225</v>
      </c>
      <c r="H21" s="17" t="s">
        <v>4226</v>
      </c>
      <c r="I21" s="188"/>
      <c r="J21" s="307" t="s">
        <v>5398</v>
      </c>
    </row>
    <row r="22" spans="1:10" ht="26.4" x14ac:dyDescent="0.25">
      <c r="A22" s="192"/>
      <c r="B22" s="192" t="s">
        <v>3973</v>
      </c>
      <c r="C22" s="193"/>
      <c r="D22" s="193"/>
      <c r="E22" s="101" t="s">
        <v>2558</v>
      </c>
      <c r="F22" s="209" t="s">
        <v>361</v>
      </c>
      <c r="G22" s="191">
        <f>I21</f>
        <v>0</v>
      </c>
      <c r="H22" s="195"/>
      <c r="I22" s="190">
        <f>G22*H22</f>
        <v>0</v>
      </c>
    </row>
    <row r="23" spans="1:10" ht="66" x14ac:dyDescent="0.25">
      <c r="A23" s="192" t="s">
        <v>3974</v>
      </c>
      <c r="B23" s="192"/>
      <c r="C23" s="193"/>
      <c r="D23" s="193"/>
      <c r="E23" s="291" t="s">
        <v>5312</v>
      </c>
      <c r="F23" s="161" t="s">
        <v>33</v>
      </c>
      <c r="G23" s="17" t="s">
        <v>4220</v>
      </c>
      <c r="H23" s="17" t="s">
        <v>4221</v>
      </c>
      <c r="I23" s="188"/>
      <c r="J23" s="307" t="s">
        <v>5398</v>
      </c>
    </row>
    <row r="24" spans="1:10" ht="39.6" x14ac:dyDescent="0.25">
      <c r="A24" s="192" t="s">
        <v>3975</v>
      </c>
      <c r="B24" s="111"/>
      <c r="C24" s="193"/>
      <c r="D24" s="193"/>
      <c r="E24" s="291" t="s">
        <v>5313</v>
      </c>
      <c r="F24" s="161" t="s">
        <v>429</v>
      </c>
      <c r="G24" s="161"/>
      <c r="H24" s="187"/>
      <c r="I24" s="190">
        <f>G24*H24</f>
        <v>0</v>
      </c>
      <c r="J24" s="307" t="s">
        <v>5398</v>
      </c>
    </row>
    <row r="25" spans="1:10" ht="26.4" x14ac:dyDescent="0.25">
      <c r="A25" s="192" t="s">
        <v>3976</v>
      </c>
      <c r="B25" s="192"/>
      <c r="C25" s="193"/>
      <c r="D25" s="193"/>
      <c r="E25" s="100" t="s">
        <v>3977</v>
      </c>
      <c r="F25" s="161" t="s">
        <v>33</v>
      </c>
      <c r="G25" s="17" t="s">
        <v>4220</v>
      </c>
      <c r="H25" s="17" t="s">
        <v>4221</v>
      </c>
      <c r="I25" s="188"/>
    </row>
    <row r="26" spans="1:10" x14ac:dyDescent="0.25">
      <c r="A26" s="192"/>
      <c r="B26" s="192"/>
      <c r="C26" s="193"/>
      <c r="D26" s="193"/>
      <c r="E26" s="160"/>
      <c r="F26" s="17"/>
      <c r="G26" s="17"/>
      <c r="H26" s="17"/>
      <c r="I26" s="190"/>
    </row>
    <row r="27" spans="1:10" x14ac:dyDescent="0.25">
      <c r="A27" s="192"/>
      <c r="B27" s="192"/>
      <c r="C27" s="193"/>
      <c r="D27" s="193"/>
      <c r="E27" s="159"/>
      <c r="F27" s="17"/>
      <c r="G27" s="17"/>
      <c r="H27" s="17"/>
      <c r="I27" s="190"/>
      <c r="J27" s="323" t="s">
        <v>5421</v>
      </c>
    </row>
    <row r="28" spans="1:10" x14ac:dyDescent="0.25">
      <c r="A28" s="192"/>
      <c r="B28" s="192"/>
      <c r="C28" s="193"/>
      <c r="D28" s="193"/>
      <c r="E28" s="259"/>
      <c r="F28" s="120"/>
      <c r="G28" s="17"/>
      <c r="H28" s="17"/>
      <c r="I28" s="190"/>
    </row>
    <row r="29" spans="1:10" x14ac:dyDescent="0.25">
      <c r="A29" s="168" t="s">
        <v>34</v>
      </c>
      <c r="B29" s="168"/>
      <c r="C29" s="168"/>
      <c r="D29" s="168"/>
      <c r="E29" s="168"/>
      <c r="F29"/>
      <c r="G29" s="185"/>
      <c r="H29" s="185"/>
      <c r="I29" s="174">
        <f>SUM(I5:I28)</f>
        <v>0</v>
      </c>
    </row>
    <row r="30" spans="1:10" x14ac:dyDescent="0.25">
      <c r="F30" s="237"/>
    </row>
    <row r="1048305" spans="6:6" x14ac:dyDescent="0.25">
      <c r="F1048305"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C89FB-2D55-4EB2-8A72-EE732238EC26}">
  <dimension ref="A1:H1048304"/>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3979</v>
      </c>
      <c r="B1" s="40"/>
      <c r="C1" s="40"/>
      <c r="D1" s="774" t="s">
        <v>3980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3981</v>
      </c>
      <c r="B5" s="192"/>
      <c r="C5" s="100" t="s">
        <v>3982</v>
      </c>
      <c r="D5" s="17"/>
      <c r="E5" s="17"/>
      <c r="F5" s="191"/>
      <c r="G5" s="190"/>
    </row>
    <row r="6" spans="1:8" ht="26.4" x14ac:dyDescent="0.25">
      <c r="A6" s="192"/>
      <c r="B6" s="192" t="s">
        <v>3983</v>
      </c>
      <c r="C6" s="278" t="s">
        <v>5314</v>
      </c>
      <c r="D6" s="161" t="s">
        <v>2269</v>
      </c>
      <c r="E6" s="161"/>
      <c r="F6" s="187"/>
      <c r="G6" s="190">
        <f>E6*F6</f>
        <v>0</v>
      </c>
      <c r="H6" s="307" t="s">
        <v>5398</v>
      </c>
    </row>
    <row r="7" spans="1:8" ht="15.6" x14ac:dyDescent="0.25">
      <c r="A7" s="192"/>
      <c r="B7" s="192" t="s">
        <v>3984</v>
      </c>
      <c r="C7" s="278" t="s">
        <v>5315</v>
      </c>
      <c r="D7" s="161" t="s">
        <v>2269</v>
      </c>
      <c r="E7" s="161"/>
      <c r="F7" s="187"/>
      <c r="G7" s="190">
        <f>E7*F7</f>
        <v>0</v>
      </c>
      <c r="H7" s="307" t="s">
        <v>5398</v>
      </c>
    </row>
    <row r="8" spans="1:8" ht="26.4" x14ac:dyDescent="0.25">
      <c r="A8" s="192"/>
      <c r="B8" s="192" t="s">
        <v>3985</v>
      </c>
      <c r="C8" s="278" t="s">
        <v>5316</v>
      </c>
      <c r="D8" s="161" t="s">
        <v>429</v>
      </c>
      <c r="E8" s="161"/>
      <c r="F8" s="187"/>
      <c r="G8" s="190">
        <f>E8*F8</f>
        <v>0</v>
      </c>
      <c r="H8" s="307" t="s">
        <v>5398</v>
      </c>
    </row>
    <row r="9" spans="1:8" ht="26.4" x14ac:dyDescent="0.25">
      <c r="A9" s="192"/>
      <c r="B9" s="192" t="s">
        <v>3986</v>
      </c>
      <c r="C9" s="278" t="s">
        <v>5316</v>
      </c>
      <c r="D9" s="161" t="s">
        <v>136</v>
      </c>
      <c r="E9" s="161"/>
      <c r="F9" s="187"/>
      <c r="G9" s="190">
        <f>E9*F9</f>
        <v>0</v>
      </c>
      <c r="H9" s="307" t="s">
        <v>5398</v>
      </c>
    </row>
    <row r="10" spans="1:8" x14ac:dyDescent="0.25">
      <c r="A10" s="192" t="s">
        <v>3987</v>
      </c>
      <c r="B10" s="192"/>
      <c r="C10" s="100" t="s">
        <v>3988</v>
      </c>
      <c r="D10" s="17"/>
      <c r="E10" s="17"/>
      <c r="F10" s="191"/>
      <c r="G10" s="190"/>
    </row>
    <row r="11" spans="1:8" ht="15.6" x14ac:dyDescent="0.25">
      <c r="A11" s="192"/>
      <c r="B11" s="192" t="s">
        <v>3989</v>
      </c>
      <c r="C11" s="278" t="s">
        <v>5317</v>
      </c>
      <c r="D11" s="161" t="s">
        <v>2269</v>
      </c>
      <c r="E11" s="161"/>
      <c r="F11" s="187"/>
      <c r="G11" s="190">
        <f>E11*F11</f>
        <v>0</v>
      </c>
      <c r="H11" s="307" t="s">
        <v>5398</v>
      </c>
    </row>
    <row r="12" spans="1:8" x14ac:dyDescent="0.25">
      <c r="A12" s="192" t="s">
        <v>3990</v>
      </c>
      <c r="B12" s="192"/>
      <c r="C12" s="100" t="s">
        <v>3991</v>
      </c>
      <c r="D12" s="17"/>
      <c r="E12" s="17"/>
      <c r="F12" s="191"/>
      <c r="G12" s="190"/>
    </row>
    <row r="13" spans="1:8" ht="26.4" x14ac:dyDescent="0.25">
      <c r="A13" s="192"/>
      <c r="B13" s="192" t="s">
        <v>3992</v>
      </c>
      <c r="C13" s="278" t="s">
        <v>5316</v>
      </c>
      <c r="D13" s="161" t="s">
        <v>429</v>
      </c>
      <c r="E13" s="161"/>
      <c r="F13" s="187"/>
      <c r="G13" s="190">
        <f>E13*F13</f>
        <v>0</v>
      </c>
      <c r="H13" s="307" t="s">
        <v>5398</v>
      </c>
    </row>
    <row r="14" spans="1:8" ht="26.4" x14ac:dyDescent="0.25">
      <c r="A14" s="192"/>
      <c r="B14" s="192" t="s">
        <v>3993</v>
      </c>
      <c r="C14" s="278" t="s">
        <v>5316</v>
      </c>
      <c r="D14" s="161" t="s">
        <v>136</v>
      </c>
      <c r="E14" s="161"/>
      <c r="F14" s="187"/>
      <c r="G14" s="190">
        <f>E14*F14</f>
        <v>0</v>
      </c>
      <c r="H14" s="307" t="s">
        <v>5398</v>
      </c>
    </row>
    <row r="15" spans="1:8" x14ac:dyDescent="0.25">
      <c r="A15" s="192" t="s">
        <v>3994</v>
      </c>
      <c r="B15" s="192"/>
      <c r="C15" s="100" t="s">
        <v>3995</v>
      </c>
      <c r="D15" s="17"/>
      <c r="E15" s="17"/>
      <c r="F15" s="191"/>
      <c r="G15" s="190"/>
    </row>
    <row r="16" spans="1:8" ht="39.6" x14ac:dyDescent="0.25">
      <c r="A16" s="192"/>
      <c r="B16" s="192" t="s">
        <v>3996</v>
      </c>
      <c r="C16" s="278" t="s">
        <v>5318</v>
      </c>
      <c r="D16" s="161" t="s">
        <v>429</v>
      </c>
      <c r="E16" s="161"/>
      <c r="F16" s="187"/>
      <c r="G16" s="190">
        <f>E16*F16</f>
        <v>0</v>
      </c>
      <c r="H16" s="307" t="s">
        <v>5398</v>
      </c>
    </row>
    <row r="17" spans="1:8" x14ac:dyDescent="0.25">
      <c r="A17" s="192" t="s">
        <v>3997</v>
      </c>
      <c r="B17" s="192"/>
      <c r="C17" s="100" t="s">
        <v>3998</v>
      </c>
      <c r="D17" s="17"/>
      <c r="E17" s="17"/>
      <c r="F17" s="191"/>
      <c r="G17" s="190"/>
    </row>
    <row r="18" spans="1:8" ht="39.6" x14ac:dyDescent="0.25">
      <c r="A18" s="192"/>
      <c r="B18" s="192" t="s">
        <v>3999</v>
      </c>
      <c r="C18" s="278" t="s">
        <v>5318</v>
      </c>
      <c r="D18" s="161" t="s">
        <v>429</v>
      </c>
      <c r="E18" s="161"/>
      <c r="F18" s="187"/>
      <c r="G18" s="190">
        <f>E18*F18</f>
        <v>0</v>
      </c>
      <c r="H18" s="307" t="s">
        <v>5398</v>
      </c>
    </row>
    <row r="19" spans="1:8" x14ac:dyDescent="0.25">
      <c r="A19" s="192" t="s">
        <v>4000</v>
      </c>
      <c r="B19" s="192"/>
      <c r="C19" s="100" t="s">
        <v>4001</v>
      </c>
      <c r="D19" s="17"/>
      <c r="E19" s="17"/>
      <c r="F19" s="191"/>
      <c r="G19" s="190"/>
    </row>
    <row r="20" spans="1:8" ht="15.6" x14ac:dyDescent="0.25">
      <c r="A20" s="192"/>
      <c r="B20" s="192" t="s">
        <v>4002</v>
      </c>
      <c r="C20" s="278" t="s">
        <v>5317</v>
      </c>
      <c r="D20" s="161" t="s">
        <v>2269</v>
      </c>
      <c r="E20" s="161"/>
      <c r="F20" s="187"/>
      <c r="G20" s="190">
        <f>E20*F20</f>
        <v>0</v>
      </c>
      <c r="H20" s="307" t="s">
        <v>5398</v>
      </c>
    </row>
    <row r="21" spans="1:8" x14ac:dyDescent="0.25">
      <c r="A21" s="192" t="s">
        <v>4003</v>
      </c>
      <c r="B21" s="192"/>
      <c r="C21" s="285" t="s">
        <v>4004</v>
      </c>
      <c r="D21" s="120"/>
      <c r="E21" s="17"/>
      <c r="F21" s="191"/>
      <c r="G21" s="190"/>
    </row>
    <row r="22" spans="1:8" ht="15.6" x14ac:dyDescent="0.25">
      <c r="A22" s="192"/>
      <c r="B22" s="192" t="s">
        <v>4005</v>
      </c>
      <c r="C22" s="278" t="s">
        <v>5317</v>
      </c>
      <c r="D22" s="161" t="s">
        <v>2269</v>
      </c>
      <c r="E22" s="161"/>
      <c r="F22" s="187"/>
      <c r="G22" s="190">
        <f>E22*F22</f>
        <v>0</v>
      </c>
      <c r="H22" s="307" t="s">
        <v>5398</v>
      </c>
    </row>
    <row r="23" spans="1:8" x14ac:dyDescent="0.25">
      <c r="A23" s="192" t="s">
        <v>4006</v>
      </c>
      <c r="B23" s="192"/>
      <c r="C23" s="285" t="s">
        <v>4007</v>
      </c>
      <c r="D23" s="17"/>
      <c r="E23" s="17"/>
      <c r="F23" s="191"/>
      <c r="G23" s="190"/>
    </row>
    <row r="24" spans="1:8" ht="15.6" x14ac:dyDescent="0.25">
      <c r="A24" s="192"/>
      <c r="B24" s="111" t="s">
        <v>4008</v>
      </c>
      <c r="C24" s="278" t="s">
        <v>5317</v>
      </c>
      <c r="D24" s="161" t="s">
        <v>2269</v>
      </c>
      <c r="E24" s="161"/>
      <c r="F24" s="187"/>
      <c r="G24" s="190">
        <f>E24*F24</f>
        <v>0</v>
      </c>
      <c r="H24" s="307" t="s">
        <v>5398</v>
      </c>
    </row>
    <row r="25" spans="1:8" x14ac:dyDescent="0.25">
      <c r="A25" s="192"/>
      <c r="B25" s="192"/>
      <c r="C25" s="100"/>
      <c r="D25" s="17"/>
      <c r="E25" s="17"/>
      <c r="F25" s="191"/>
      <c r="G25" s="190"/>
    </row>
    <row r="26" spans="1:8" x14ac:dyDescent="0.25">
      <c r="A26" s="192"/>
      <c r="B26" s="192"/>
      <c r="C26" s="160"/>
      <c r="D26" s="17"/>
      <c r="E26" s="17"/>
      <c r="F26" s="191"/>
      <c r="G26" s="190"/>
      <c r="H26" s="323" t="s">
        <v>5421</v>
      </c>
    </row>
    <row r="27" spans="1:8" x14ac:dyDescent="0.25">
      <c r="A27" s="192"/>
      <c r="B27" s="192"/>
      <c r="C27" s="159"/>
      <c r="D27" s="17"/>
      <c r="E27" s="17"/>
      <c r="F27" s="191"/>
      <c r="G27" s="190"/>
      <c r="H27" s="323" t="s">
        <v>5422</v>
      </c>
    </row>
    <row r="28" spans="1:8" x14ac:dyDescent="0.25">
      <c r="A28" s="168" t="s">
        <v>34</v>
      </c>
      <c r="B28" s="168"/>
      <c r="C28" s="168"/>
      <c r="D28"/>
      <c r="E28" s="185"/>
      <c r="F28" s="198"/>
      <c r="G28" s="174">
        <f>SUM(G5:G27)</f>
        <v>0</v>
      </c>
    </row>
    <row r="29" spans="1:8" x14ac:dyDescent="0.25">
      <c r="D29" s="237"/>
    </row>
    <row r="1048304" spans="4:4" x14ac:dyDescent="0.25">
      <c r="D104830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49C88-962A-4F37-A59E-C847A5BF4A4E}">
  <dimension ref="A1:H104829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4009</v>
      </c>
      <c r="B1" s="40"/>
      <c r="C1" s="40"/>
      <c r="D1" s="774" t="s">
        <v>4010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4011</v>
      </c>
      <c r="B5" s="192"/>
      <c r="C5" s="100" t="s">
        <v>4027</v>
      </c>
      <c r="D5" s="17"/>
      <c r="E5" s="17"/>
      <c r="F5" s="191"/>
      <c r="G5" s="190"/>
    </row>
    <row r="6" spans="1:8" ht="26.4" x14ac:dyDescent="0.25">
      <c r="A6" s="192"/>
      <c r="B6" s="192" t="s">
        <v>4012</v>
      </c>
      <c r="C6" s="278" t="s">
        <v>5319</v>
      </c>
      <c r="D6" s="161" t="s">
        <v>124</v>
      </c>
      <c r="E6" s="161"/>
      <c r="F6" s="187"/>
      <c r="G6" s="190">
        <f>E6*F6</f>
        <v>0</v>
      </c>
      <c r="H6" s="307" t="s">
        <v>5398</v>
      </c>
    </row>
    <row r="7" spans="1:8" ht="26.4" x14ac:dyDescent="0.25">
      <c r="A7" s="192"/>
      <c r="B7" s="192" t="s">
        <v>4013</v>
      </c>
      <c r="C7" s="278" t="s">
        <v>5320</v>
      </c>
      <c r="D7" s="161" t="s">
        <v>124</v>
      </c>
      <c r="E7" s="161"/>
      <c r="F7" s="187"/>
      <c r="G7" s="190">
        <f>E7*F7</f>
        <v>0</v>
      </c>
      <c r="H7" s="307" t="s">
        <v>5398</v>
      </c>
    </row>
    <row r="8" spans="1:8" ht="26.4" x14ac:dyDescent="0.25">
      <c r="A8" s="192" t="s">
        <v>4014</v>
      </c>
      <c r="B8" s="192"/>
      <c r="C8" s="285" t="s">
        <v>4015</v>
      </c>
      <c r="D8" s="17"/>
      <c r="E8" s="17"/>
      <c r="F8" s="191"/>
      <c r="G8" s="190"/>
    </row>
    <row r="9" spans="1:8" ht="26.4" x14ac:dyDescent="0.25">
      <c r="A9" s="192"/>
      <c r="B9" s="192" t="s">
        <v>4016</v>
      </c>
      <c r="C9" s="278" t="s">
        <v>5321</v>
      </c>
      <c r="D9" s="161" t="s">
        <v>124</v>
      </c>
      <c r="E9" s="161"/>
      <c r="F9" s="187"/>
      <c r="G9" s="190">
        <f>E9*F9</f>
        <v>0</v>
      </c>
      <c r="H9" s="307" t="s">
        <v>5398</v>
      </c>
    </row>
    <row r="10" spans="1:8" ht="26.4" x14ac:dyDescent="0.25">
      <c r="A10" s="192"/>
      <c r="B10" s="192" t="s">
        <v>4017</v>
      </c>
      <c r="C10" s="278" t="s">
        <v>5320</v>
      </c>
      <c r="D10" s="161" t="s">
        <v>124</v>
      </c>
      <c r="E10" s="161"/>
      <c r="F10" s="187"/>
      <c r="G10" s="190">
        <f>E10*F10</f>
        <v>0</v>
      </c>
      <c r="H10" s="307" t="s">
        <v>5398</v>
      </c>
    </row>
    <row r="11" spans="1:8" ht="39.6" x14ac:dyDescent="0.25">
      <c r="A11" s="192" t="s">
        <v>4018</v>
      </c>
      <c r="B11" s="192"/>
      <c r="C11" s="285" t="s">
        <v>5322</v>
      </c>
      <c r="D11" s="17"/>
      <c r="E11" s="17"/>
      <c r="F11" s="191"/>
      <c r="G11" s="190"/>
      <c r="H11" s="307" t="s">
        <v>5398</v>
      </c>
    </row>
    <row r="12" spans="1:8" ht="26.4" x14ac:dyDescent="0.25">
      <c r="A12" s="192"/>
      <c r="B12" s="192" t="s">
        <v>4019</v>
      </c>
      <c r="C12" s="278" t="s">
        <v>5319</v>
      </c>
      <c r="D12" s="161" t="s">
        <v>133</v>
      </c>
      <c r="E12" s="161"/>
      <c r="F12" s="187"/>
      <c r="G12" s="190">
        <f>E12*F12</f>
        <v>0</v>
      </c>
      <c r="H12" s="307" t="s">
        <v>5398</v>
      </c>
    </row>
    <row r="13" spans="1:8" ht="26.4" x14ac:dyDescent="0.25">
      <c r="A13" s="192"/>
      <c r="B13" s="192" t="s">
        <v>4020</v>
      </c>
      <c r="C13" s="278" t="s">
        <v>5320</v>
      </c>
      <c r="D13" s="161" t="s">
        <v>133</v>
      </c>
      <c r="E13" s="161"/>
      <c r="F13" s="187"/>
      <c r="G13" s="190">
        <f>E13*F13</f>
        <v>0</v>
      </c>
      <c r="H13" s="307" t="s">
        <v>5398</v>
      </c>
    </row>
    <row r="14" spans="1:8" ht="39.6" x14ac:dyDescent="0.25">
      <c r="A14" s="192" t="s">
        <v>4021</v>
      </c>
      <c r="B14" s="192"/>
      <c r="C14" s="285" t="s">
        <v>5323</v>
      </c>
      <c r="D14" s="17"/>
      <c r="E14" s="17"/>
      <c r="F14" s="191"/>
      <c r="G14" s="190"/>
      <c r="H14" s="307" t="s">
        <v>5398</v>
      </c>
    </row>
    <row r="15" spans="1:8" ht="26.4" x14ac:dyDescent="0.25">
      <c r="A15" s="192"/>
      <c r="B15" s="192" t="s">
        <v>4022</v>
      </c>
      <c r="C15" s="278" t="s">
        <v>5321</v>
      </c>
      <c r="D15" s="161" t="s">
        <v>133</v>
      </c>
      <c r="E15" s="161"/>
      <c r="F15" s="187"/>
      <c r="G15" s="190">
        <f>E15*F15</f>
        <v>0</v>
      </c>
      <c r="H15" s="307" t="s">
        <v>5398</v>
      </c>
    </row>
    <row r="16" spans="1:8" ht="26.4" x14ac:dyDescent="0.25">
      <c r="A16" s="192"/>
      <c r="B16" s="192" t="s">
        <v>4023</v>
      </c>
      <c r="C16" s="278" t="s">
        <v>5320</v>
      </c>
      <c r="D16" s="161" t="s">
        <v>133</v>
      </c>
      <c r="E16" s="161"/>
      <c r="F16" s="187"/>
      <c r="G16" s="190">
        <f>E16*F16</f>
        <v>0</v>
      </c>
      <c r="H16" s="307" t="s">
        <v>5398</v>
      </c>
    </row>
    <row r="17" spans="1:8" ht="26.4" x14ac:dyDescent="0.25">
      <c r="A17" s="192" t="s">
        <v>4024</v>
      </c>
      <c r="B17" s="192"/>
      <c r="C17" s="285" t="s">
        <v>5324</v>
      </c>
      <c r="D17" s="161" t="s">
        <v>429</v>
      </c>
      <c r="E17" s="161"/>
      <c r="F17" s="187"/>
      <c r="G17" s="190">
        <f>E17*F17</f>
        <v>0</v>
      </c>
      <c r="H17" s="307" t="s">
        <v>5398</v>
      </c>
    </row>
    <row r="18" spans="1:8" ht="26.4" x14ac:dyDescent="0.25">
      <c r="A18" s="192" t="s">
        <v>4025</v>
      </c>
      <c r="B18" s="192"/>
      <c r="C18" s="100" t="s">
        <v>4026</v>
      </c>
      <c r="D18" s="161" t="s">
        <v>33</v>
      </c>
      <c r="E18" s="161"/>
      <c r="F18" s="161"/>
      <c r="G18" s="190">
        <f>E18*F18</f>
        <v>0</v>
      </c>
    </row>
    <row r="19" spans="1:8" x14ac:dyDescent="0.25">
      <c r="A19" s="192"/>
      <c r="B19" s="192"/>
      <c r="C19" s="100"/>
      <c r="D19" s="17"/>
      <c r="E19" s="17"/>
      <c r="F19" s="191"/>
      <c r="G19" s="190"/>
    </row>
    <row r="20" spans="1:8" x14ac:dyDescent="0.25">
      <c r="A20" s="192"/>
      <c r="B20" s="192"/>
      <c r="C20" s="101"/>
      <c r="D20" s="17"/>
      <c r="E20" s="17"/>
      <c r="F20" s="191"/>
      <c r="G20" s="190"/>
      <c r="H20" s="323" t="s">
        <v>5421</v>
      </c>
    </row>
    <row r="21" spans="1:8" x14ac:dyDescent="0.25">
      <c r="A21" s="168" t="s">
        <v>34</v>
      </c>
      <c r="B21" s="168"/>
      <c r="C21" s="168"/>
      <c r="D21"/>
      <c r="E21" s="185"/>
      <c r="F21" s="198"/>
      <c r="G21" s="174">
        <f>SUM(G5:G20)</f>
        <v>0</v>
      </c>
    </row>
    <row r="22" spans="1:8" x14ac:dyDescent="0.25">
      <c r="D22" s="237"/>
    </row>
    <row r="1048297" spans="4:4" x14ac:dyDescent="0.25">
      <c r="D104829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75B1F-7B62-493B-AEE7-9745EC6412DA}">
  <dimension ref="A1:J1048303"/>
  <sheetViews>
    <sheetView workbookViewId="0"/>
  </sheetViews>
  <sheetFormatPr defaultRowHeight="13.2" x14ac:dyDescent="0.25"/>
  <cols>
    <col min="1" max="1" width="9.6640625" style="41" customWidth="1"/>
    <col min="2" max="2" width="11.109375" style="4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10" ht="48" customHeight="1" x14ac:dyDescent="0.25">
      <c r="A1" s="39" t="s">
        <v>4028</v>
      </c>
      <c r="B1" s="40"/>
      <c r="C1" s="40"/>
      <c r="D1" s="40"/>
      <c r="E1" s="774" t="s">
        <v>4029</v>
      </c>
      <c r="F1" s="774"/>
      <c r="G1" s="774"/>
      <c r="H1" s="774"/>
    </row>
    <row r="2" spans="1:10" x14ac:dyDescent="0.25">
      <c r="A2" s="42" t="s">
        <v>0</v>
      </c>
      <c r="B2" s="42"/>
      <c r="C2" s="97"/>
      <c r="D2" s="43" t="s">
        <v>1</v>
      </c>
      <c r="E2" s="43" t="s">
        <v>2</v>
      </c>
      <c r="F2" s="43" t="s">
        <v>3</v>
      </c>
      <c r="G2" s="43" t="s">
        <v>4</v>
      </c>
      <c r="H2" s="43" t="s">
        <v>5</v>
      </c>
      <c r="I2" s="306" t="s">
        <v>5399</v>
      </c>
    </row>
    <row r="3" spans="1:10" x14ac:dyDescent="0.25">
      <c r="A3" s="44"/>
      <c r="B3" s="44"/>
      <c r="C3" s="98"/>
      <c r="D3" s="45"/>
      <c r="E3" s="6"/>
      <c r="F3" s="6"/>
      <c r="G3" s="95"/>
      <c r="H3" s="89"/>
    </row>
    <row r="4" spans="1:10" x14ac:dyDescent="0.25">
      <c r="A4" s="192"/>
      <c r="B4" s="192"/>
      <c r="C4" s="193"/>
      <c r="D4" s="64"/>
      <c r="E4" s="17"/>
      <c r="F4" s="17"/>
      <c r="G4" s="191"/>
      <c r="H4" s="190"/>
    </row>
    <row r="5" spans="1:10" ht="26.4" x14ac:dyDescent="0.25">
      <c r="A5" s="192" t="s">
        <v>4030</v>
      </c>
      <c r="B5" s="192"/>
      <c r="C5" s="193"/>
      <c r="D5" s="100" t="s">
        <v>5325</v>
      </c>
      <c r="E5" s="209" t="s">
        <v>1152</v>
      </c>
      <c r="F5" s="161"/>
      <c r="G5" s="187"/>
      <c r="H5" s="190">
        <f>F5*G5</f>
        <v>0</v>
      </c>
      <c r="I5" s="307" t="s">
        <v>5398</v>
      </c>
    </row>
    <row r="6" spans="1:10" x14ac:dyDescent="0.25">
      <c r="A6" s="192" t="s">
        <v>4031</v>
      </c>
      <c r="B6" s="192"/>
      <c r="C6" s="193"/>
      <c r="D6" s="100" t="s">
        <v>2547</v>
      </c>
      <c r="E6" s="209" t="s">
        <v>1152</v>
      </c>
      <c r="F6" s="161"/>
      <c r="G6" s="187"/>
      <c r="H6" s="190">
        <f>F6*G6</f>
        <v>0</v>
      </c>
      <c r="I6" s="323" t="s">
        <v>5423</v>
      </c>
    </row>
    <row r="7" spans="1:10" ht="52.8" x14ac:dyDescent="0.25">
      <c r="A7" s="192" t="s">
        <v>4032</v>
      </c>
      <c r="B7" s="192"/>
      <c r="C7" s="193"/>
      <c r="D7" s="100" t="s">
        <v>5326</v>
      </c>
      <c r="E7" s="17"/>
      <c r="F7" s="17"/>
      <c r="G7" s="187"/>
      <c r="H7" s="190"/>
      <c r="I7" s="307" t="s">
        <v>5398</v>
      </c>
    </row>
    <row r="8" spans="1:10" x14ac:dyDescent="0.25">
      <c r="A8" s="192"/>
      <c r="B8" s="192" t="s">
        <v>4033</v>
      </c>
      <c r="C8" s="193"/>
      <c r="D8" s="285" t="s">
        <v>5327</v>
      </c>
      <c r="E8" s="17"/>
      <c r="F8" s="17"/>
      <c r="G8" s="191"/>
      <c r="H8" s="190"/>
      <c r="I8" s="307" t="s">
        <v>5398</v>
      </c>
    </row>
    <row r="9" spans="1:10" x14ac:dyDescent="0.25">
      <c r="A9" s="192"/>
      <c r="B9" s="192"/>
      <c r="C9" s="193" t="s">
        <v>37</v>
      </c>
      <c r="D9" s="278" t="s">
        <v>5328</v>
      </c>
      <c r="E9" s="209" t="s">
        <v>1152</v>
      </c>
      <c r="F9" s="161"/>
      <c r="G9" s="187"/>
      <c r="H9" s="190">
        <f>F9*G9</f>
        <v>0</v>
      </c>
      <c r="I9" s="307" t="s">
        <v>5398</v>
      </c>
    </row>
    <row r="10" spans="1:10" x14ac:dyDescent="0.25">
      <c r="A10" s="192"/>
      <c r="B10" s="192"/>
      <c r="C10" s="193" t="s">
        <v>39</v>
      </c>
      <c r="D10" s="278" t="s">
        <v>5329</v>
      </c>
      <c r="E10" s="272"/>
      <c r="F10" s="161"/>
      <c r="G10" s="187"/>
      <c r="H10" s="190">
        <f>F10*G10</f>
        <v>0</v>
      </c>
      <c r="I10" s="307" t="s">
        <v>5398</v>
      </c>
    </row>
    <row r="11" spans="1:10" x14ac:dyDescent="0.25">
      <c r="A11" s="192"/>
      <c r="B11" s="192" t="s">
        <v>4034</v>
      </c>
      <c r="C11" s="193"/>
      <c r="D11" s="285" t="s">
        <v>5330</v>
      </c>
      <c r="E11" s="17"/>
      <c r="F11" s="17"/>
      <c r="G11" s="191"/>
      <c r="H11" s="190"/>
      <c r="I11" s="307" t="s">
        <v>5398</v>
      </c>
      <c r="J11" s="323" t="s">
        <v>5424</v>
      </c>
    </row>
    <row r="12" spans="1:10" x14ac:dyDescent="0.25">
      <c r="A12" s="192"/>
      <c r="B12" s="192"/>
      <c r="C12" s="193" t="s">
        <v>37</v>
      </c>
      <c r="D12" s="278" t="s">
        <v>5328</v>
      </c>
      <c r="E12" s="209" t="s">
        <v>1152</v>
      </c>
      <c r="F12" s="161"/>
      <c r="G12" s="187"/>
      <c r="H12" s="190">
        <f>F12*G12</f>
        <v>0</v>
      </c>
      <c r="I12" s="307" t="s">
        <v>5398</v>
      </c>
    </row>
    <row r="13" spans="1:10" x14ac:dyDescent="0.25">
      <c r="A13" s="192"/>
      <c r="B13" s="192"/>
      <c r="C13" s="193" t="s">
        <v>39</v>
      </c>
      <c r="D13" s="278" t="s">
        <v>5329</v>
      </c>
      <c r="E13" s="272"/>
      <c r="F13" s="161"/>
      <c r="G13" s="187"/>
      <c r="H13" s="190">
        <f>F13*G13</f>
        <v>0</v>
      </c>
      <c r="I13" s="307" t="s">
        <v>5398</v>
      </c>
    </row>
    <row r="14" spans="1:10" x14ac:dyDescent="0.25">
      <c r="A14" s="192"/>
      <c r="B14" s="192" t="s">
        <v>4035</v>
      </c>
      <c r="C14" s="193"/>
      <c r="D14" s="285" t="s">
        <v>5331</v>
      </c>
      <c r="E14" s="17"/>
      <c r="F14" s="17"/>
      <c r="G14" s="191"/>
      <c r="H14" s="190"/>
      <c r="I14" s="307" t="s">
        <v>5398</v>
      </c>
    </row>
    <row r="15" spans="1:10" x14ac:dyDescent="0.25">
      <c r="A15" s="192"/>
      <c r="B15" s="192"/>
      <c r="C15" s="193" t="s">
        <v>37</v>
      </c>
      <c r="D15" s="278" t="s">
        <v>5328</v>
      </c>
      <c r="E15" s="209" t="s">
        <v>1152</v>
      </c>
      <c r="F15" s="161"/>
      <c r="G15" s="187"/>
      <c r="H15" s="190">
        <f>F15*G15</f>
        <v>0</v>
      </c>
      <c r="I15" s="307" t="s">
        <v>5398</v>
      </c>
    </row>
    <row r="16" spans="1:10" x14ac:dyDescent="0.25">
      <c r="A16" s="192"/>
      <c r="B16" s="192"/>
      <c r="C16" s="193" t="s">
        <v>39</v>
      </c>
      <c r="D16" s="278" t="s">
        <v>5329</v>
      </c>
      <c r="E16" s="272"/>
      <c r="F16" s="161"/>
      <c r="G16" s="187"/>
      <c r="H16" s="190">
        <f>F16*G16</f>
        <v>0</v>
      </c>
      <c r="I16" s="307" t="s">
        <v>5398</v>
      </c>
    </row>
    <row r="17" spans="1:9" x14ac:dyDescent="0.25">
      <c r="A17" s="192"/>
      <c r="B17" s="192" t="s">
        <v>4036</v>
      </c>
      <c r="C17" s="193"/>
      <c r="D17" s="285" t="s">
        <v>5332</v>
      </c>
      <c r="E17" s="17"/>
      <c r="F17" s="17"/>
      <c r="G17" s="191"/>
      <c r="H17" s="190"/>
      <c r="I17" s="307" t="s">
        <v>5398</v>
      </c>
    </row>
    <row r="18" spans="1:9" x14ac:dyDescent="0.25">
      <c r="A18" s="192"/>
      <c r="B18" s="192"/>
      <c r="C18" s="193" t="s">
        <v>37</v>
      </c>
      <c r="D18" s="278" t="s">
        <v>5328</v>
      </c>
      <c r="E18" s="209" t="s">
        <v>1152</v>
      </c>
      <c r="F18" s="161"/>
      <c r="G18" s="187"/>
      <c r="H18" s="190">
        <f>F18*G18</f>
        <v>0</v>
      </c>
      <c r="I18" s="307" t="s">
        <v>5398</v>
      </c>
    </row>
    <row r="19" spans="1:9" x14ac:dyDescent="0.25">
      <c r="A19" s="192"/>
      <c r="B19" s="192"/>
      <c r="C19" s="193" t="s">
        <v>39</v>
      </c>
      <c r="D19" s="278" t="s">
        <v>5329</v>
      </c>
      <c r="E19" s="272"/>
      <c r="F19" s="161"/>
      <c r="G19" s="187"/>
      <c r="H19" s="190">
        <f>F19*G19</f>
        <v>0</v>
      </c>
      <c r="I19" s="307" t="s">
        <v>5398</v>
      </c>
    </row>
    <row r="20" spans="1:9" x14ac:dyDescent="0.25">
      <c r="A20" s="192" t="s">
        <v>4037</v>
      </c>
      <c r="B20" s="192"/>
      <c r="C20" s="193"/>
      <c r="D20" s="285" t="s">
        <v>2548</v>
      </c>
      <c r="E20" s="17"/>
      <c r="F20" s="17"/>
      <c r="G20" s="191"/>
      <c r="H20" s="190"/>
    </row>
    <row r="21" spans="1:9" ht="26.4" x14ac:dyDescent="0.25">
      <c r="A21" s="192"/>
      <c r="B21" s="192" t="s">
        <v>4038</v>
      </c>
      <c r="C21" s="193"/>
      <c r="D21" s="278" t="s">
        <v>5333</v>
      </c>
      <c r="E21" s="161" t="s">
        <v>2269</v>
      </c>
      <c r="F21" s="161"/>
      <c r="G21" s="187"/>
      <c r="H21" s="190">
        <f>F21*G21</f>
        <v>0</v>
      </c>
      <c r="I21" s="307" t="s">
        <v>5398</v>
      </c>
    </row>
    <row r="22" spans="1:9" ht="15.6" x14ac:dyDescent="0.25">
      <c r="A22" s="192"/>
      <c r="B22" s="192" t="s">
        <v>4039</v>
      </c>
      <c r="C22" s="193"/>
      <c r="D22" s="278" t="s">
        <v>5334</v>
      </c>
      <c r="E22" s="161" t="s">
        <v>2269</v>
      </c>
      <c r="F22" s="161"/>
      <c r="G22" s="187"/>
      <c r="H22" s="190">
        <f>F22*G22</f>
        <v>0</v>
      </c>
      <c r="I22" s="307" t="s">
        <v>5398</v>
      </c>
    </row>
    <row r="23" spans="1:9" ht="26.4" x14ac:dyDescent="0.25">
      <c r="A23" s="192" t="s">
        <v>4040</v>
      </c>
      <c r="B23" s="192"/>
      <c r="C23" s="193"/>
      <c r="D23" s="285" t="s">
        <v>5406</v>
      </c>
      <c r="E23" s="161" t="s">
        <v>2269</v>
      </c>
      <c r="F23" s="161"/>
      <c r="G23" s="187"/>
      <c r="H23" s="190">
        <f>F23*G23</f>
        <v>0</v>
      </c>
    </row>
    <row r="24" spans="1:9" x14ac:dyDescent="0.25">
      <c r="A24" s="192"/>
      <c r="B24" s="111"/>
      <c r="C24" s="193"/>
      <c r="D24" s="101"/>
      <c r="E24" s="17"/>
      <c r="F24" s="17"/>
      <c r="G24" s="191"/>
      <c r="H24" s="190"/>
    </row>
    <row r="25" spans="1:9" x14ac:dyDescent="0.25">
      <c r="A25" s="192"/>
      <c r="B25" s="192"/>
      <c r="C25" s="193"/>
      <c r="D25" s="100"/>
      <c r="E25" s="17"/>
      <c r="F25" s="17"/>
      <c r="G25" s="191"/>
      <c r="H25" s="190"/>
      <c r="I25" s="323" t="s">
        <v>5421</v>
      </c>
    </row>
    <row r="26" spans="1:9" x14ac:dyDescent="0.25">
      <c r="A26" s="192"/>
      <c r="B26" s="192"/>
      <c r="C26" s="193"/>
      <c r="D26" s="160"/>
      <c r="E26" s="17"/>
      <c r="F26" s="17"/>
      <c r="G26" s="191"/>
      <c r="H26" s="190"/>
    </row>
    <row r="27" spans="1:9" x14ac:dyDescent="0.25">
      <c r="A27" s="168" t="s">
        <v>34</v>
      </c>
      <c r="B27" s="168"/>
      <c r="C27" s="168"/>
      <c r="D27" s="168"/>
      <c r="E27"/>
      <c r="F27" s="185"/>
      <c r="G27" s="198"/>
      <c r="H27" s="174">
        <f>SUM(H5:H26)</f>
        <v>0</v>
      </c>
    </row>
    <row r="28" spans="1:9" x14ac:dyDescent="0.25">
      <c r="E28" s="237"/>
    </row>
    <row r="1048303" spans="5:5" x14ac:dyDescent="0.25">
      <c r="E104830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16B11-C10B-4176-97C6-ECD956F75D8C}">
  <dimension ref="A1:H1048300"/>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4041</v>
      </c>
      <c r="B1" s="40"/>
      <c r="C1" s="40"/>
      <c r="D1" s="774" t="s">
        <v>4042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4043</v>
      </c>
      <c r="B5" s="192"/>
      <c r="C5" s="100" t="s">
        <v>4044</v>
      </c>
      <c r="D5" s="120"/>
      <c r="E5" s="17"/>
      <c r="F5" s="191"/>
      <c r="G5" s="190"/>
    </row>
    <row r="6" spans="1:8" ht="39.6" x14ac:dyDescent="0.25">
      <c r="A6" s="192"/>
      <c r="B6" s="192" t="s">
        <v>4045</v>
      </c>
      <c r="C6" s="290" t="s">
        <v>5335</v>
      </c>
      <c r="D6" s="161" t="s">
        <v>429</v>
      </c>
      <c r="E6" s="161"/>
      <c r="F6" s="187"/>
      <c r="G6" s="190">
        <f>E6*F6</f>
        <v>0</v>
      </c>
      <c r="H6" s="307" t="s">
        <v>5398</v>
      </c>
    </row>
    <row r="7" spans="1:8" ht="39.6" x14ac:dyDescent="0.25">
      <c r="A7" s="192"/>
      <c r="B7" s="192" t="s">
        <v>4046</v>
      </c>
      <c r="C7" s="290" t="s">
        <v>5336</v>
      </c>
      <c r="D7" s="161" t="s">
        <v>429</v>
      </c>
      <c r="E7" s="161"/>
      <c r="F7" s="187"/>
      <c r="G7" s="190">
        <f>E7*F7</f>
        <v>0</v>
      </c>
      <c r="H7" s="307" t="s">
        <v>5398</v>
      </c>
    </row>
    <row r="8" spans="1:8" ht="26.4" x14ac:dyDescent="0.25">
      <c r="A8" s="192" t="s">
        <v>4047</v>
      </c>
      <c r="B8" s="192"/>
      <c r="C8" s="285" t="s">
        <v>5337</v>
      </c>
      <c r="D8" s="161" t="s">
        <v>429</v>
      </c>
      <c r="E8" s="161"/>
      <c r="F8" s="187"/>
      <c r="G8" s="190">
        <f>E8*F8</f>
        <v>0</v>
      </c>
      <c r="H8" s="307" t="s">
        <v>5398</v>
      </c>
    </row>
    <row r="9" spans="1:8" x14ac:dyDescent="0.25">
      <c r="A9" s="192" t="s">
        <v>4048</v>
      </c>
      <c r="B9" s="192"/>
      <c r="C9" s="285" t="s">
        <v>2549</v>
      </c>
      <c r="D9" s="120"/>
      <c r="E9" s="17"/>
      <c r="F9" s="191"/>
      <c r="G9" s="190"/>
    </row>
    <row r="10" spans="1:8" ht="26.4" x14ac:dyDescent="0.25">
      <c r="A10" s="192"/>
      <c r="B10" s="192" t="s">
        <v>4049</v>
      </c>
      <c r="C10" s="278" t="s">
        <v>5338</v>
      </c>
      <c r="D10" s="209" t="s">
        <v>1152</v>
      </c>
      <c r="E10" s="161"/>
      <c r="F10" s="187"/>
      <c r="G10" s="190">
        <f>E10*F10</f>
        <v>0</v>
      </c>
      <c r="H10" s="307" t="s">
        <v>5398</v>
      </c>
    </row>
    <row r="11" spans="1:8" ht="26.4" x14ac:dyDescent="0.25">
      <c r="A11" s="192"/>
      <c r="B11" s="192" t="s">
        <v>4050</v>
      </c>
      <c r="C11" s="278" t="s">
        <v>5339</v>
      </c>
      <c r="D11" s="209" t="s">
        <v>1152</v>
      </c>
      <c r="E11" s="161"/>
      <c r="F11" s="187"/>
      <c r="G11" s="190">
        <f>E11*F11</f>
        <v>0</v>
      </c>
      <c r="H11" s="307" t="s">
        <v>5398</v>
      </c>
    </row>
    <row r="12" spans="1:8" x14ac:dyDescent="0.25">
      <c r="A12" s="192" t="s">
        <v>4051</v>
      </c>
      <c r="B12" s="192"/>
      <c r="C12" s="100" t="s">
        <v>2550</v>
      </c>
      <c r="D12" s="161" t="s">
        <v>33</v>
      </c>
      <c r="E12" s="17" t="s">
        <v>4220</v>
      </c>
      <c r="F12" s="191" t="s">
        <v>4221</v>
      </c>
      <c r="G12" s="188"/>
    </row>
    <row r="13" spans="1:8" ht="26.4" x14ac:dyDescent="0.25">
      <c r="A13" s="192" t="s">
        <v>4053</v>
      </c>
      <c r="B13" s="192"/>
      <c r="C13" s="285" t="s">
        <v>5340</v>
      </c>
      <c r="D13" s="161" t="s">
        <v>136</v>
      </c>
      <c r="E13" s="161"/>
      <c r="F13" s="187"/>
      <c r="G13" s="190">
        <f>E13*F13</f>
        <v>0</v>
      </c>
      <c r="H13" s="307" t="s">
        <v>5398</v>
      </c>
    </row>
    <row r="14" spans="1:8" ht="26.4" x14ac:dyDescent="0.25">
      <c r="A14" s="192" t="s">
        <v>4052</v>
      </c>
      <c r="B14" s="192"/>
      <c r="C14" s="285" t="s">
        <v>5341</v>
      </c>
      <c r="D14" s="161" t="s">
        <v>1152</v>
      </c>
      <c r="E14" s="161"/>
      <c r="F14" s="187"/>
      <c r="G14" s="190">
        <f>E14*F14</f>
        <v>0</v>
      </c>
      <c r="H14" s="307" t="s">
        <v>5398</v>
      </c>
    </row>
    <row r="15" spans="1:8" x14ac:dyDescent="0.25">
      <c r="A15" s="192" t="s">
        <v>4054</v>
      </c>
      <c r="B15" s="192"/>
      <c r="C15" s="285" t="s">
        <v>4055</v>
      </c>
      <c r="D15" s="120"/>
      <c r="E15" s="17"/>
      <c r="F15" s="191"/>
      <c r="G15" s="190"/>
    </row>
    <row r="16" spans="1:8" x14ac:dyDescent="0.25">
      <c r="A16" s="192"/>
      <c r="B16" s="192" t="s">
        <v>4202</v>
      </c>
      <c r="C16" s="278" t="s">
        <v>5342</v>
      </c>
      <c r="D16" s="161" t="s">
        <v>136</v>
      </c>
      <c r="E16" s="161"/>
      <c r="F16" s="187"/>
      <c r="G16" s="190">
        <f>E16*F16</f>
        <v>0</v>
      </c>
      <c r="H16" s="307" t="s">
        <v>5398</v>
      </c>
    </row>
    <row r="17" spans="1:8" x14ac:dyDescent="0.25">
      <c r="A17" s="192" t="s">
        <v>4057</v>
      </c>
      <c r="B17" s="192"/>
      <c r="C17" s="100" t="s">
        <v>2551</v>
      </c>
      <c r="D17" s="17"/>
      <c r="E17" s="17"/>
      <c r="F17" s="191"/>
      <c r="G17" s="190"/>
    </row>
    <row r="18" spans="1:8" x14ac:dyDescent="0.25">
      <c r="A18" s="192"/>
      <c r="B18" s="192" t="s">
        <v>4056</v>
      </c>
      <c r="C18" s="101" t="s">
        <v>5425</v>
      </c>
      <c r="D18" s="209" t="s">
        <v>136</v>
      </c>
      <c r="E18" s="161"/>
      <c r="F18" s="187"/>
      <c r="G18" s="190">
        <f>E18*F18</f>
        <v>0</v>
      </c>
      <c r="H18" s="307" t="s">
        <v>5398</v>
      </c>
    </row>
    <row r="19" spans="1:8" x14ac:dyDescent="0.25">
      <c r="A19" s="192"/>
      <c r="B19" s="192" t="s">
        <v>4058</v>
      </c>
      <c r="C19" s="101" t="s">
        <v>2559</v>
      </c>
      <c r="D19" s="161" t="s">
        <v>425</v>
      </c>
      <c r="E19" s="17" t="s">
        <v>4222</v>
      </c>
      <c r="F19" s="191" t="s">
        <v>818</v>
      </c>
      <c r="G19" s="188"/>
    </row>
    <row r="20" spans="1:8" ht="26.4" x14ac:dyDescent="0.25">
      <c r="A20" s="192"/>
      <c r="B20" s="192" t="s">
        <v>4059</v>
      </c>
      <c r="C20" s="101" t="s">
        <v>2560</v>
      </c>
      <c r="D20" s="209" t="s">
        <v>361</v>
      </c>
      <c r="E20" s="197">
        <f>G19</f>
        <v>0</v>
      </c>
      <c r="F20" s="195"/>
      <c r="G20" s="190">
        <f>E20*F20</f>
        <v>0</v>
      </c>
    </row>
    <row r="21" spans="1:8" x14ac:dyDescent="0.25">
      <c r="A21" s="192"/>
      <c r="B21" s="192"/>
      <c r="C21" s="101"/>
      <c r="D21" s="161"/>
      <c r="E21" s="17"/>
      <c r="F21" s="191"/>
      <c r="G21" s="190"/>
    </row>
    <row r="22" spans="1:8" x14ac:dyDescent="0.25">
      <c r="A22" s="192"/>
      <c r="B22" s="192"/>
      <c r="C22" s="101"/>
      <c r="D22" s="161"/>
      <c r="E22" s="17"/>
      <c r="F22" s="191"/>
      <c r="G22" s="190"/>
      <c r="H22" s="323" t="s">
        <v>5421</v>
      </c>
    </row>
    <row r="23" spans="1:8" x14ac:dyDescent="0.25">
      <c r="A23" s="192"/>
      <c r="B23" s="192"/>
      <c r="C23" s="100"/>
      <c r="D23" s="161"/>
      <c r="E23" s="17"/>
      <c r="F23" s="191"/>
      <c r="G23" s="190"/>
    </row>
    <row r="24" spans="1:8" x14ac:dyDescent="0.25">
      <c r="A24" s="168" t="s">
        <v>34</v>
      </c>
      <c r="B24" s="168"/>
      <c r="C24" s="168"/>
      <c r="E24" s="185"/>
      <c r="F24" s="198"/>
      <c r="G24" s="174">
        <f>SUM(G5:G23)</f>
        <v>0</v>
      </c>
    </row>
    <row r="25" spans="1:8" x14ac:dyDescent="0.25">
      <c r="D25" s="237"/>
    </row>
    <row r="1048300" spans="4:4" x14ac:dyDescent="0.25">
      <c r="D1048300"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880C9-250A-4734-9770-E0420B598945}">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4060</v>
      </c>
      <c r="B1" s="40"/>
      <c r="C1" s="40"/>
      <c r="D1" s="774" t="s">
        <v>4061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4062</v>
      </c>
      <c r="B5" s="192"/>
      <c r="C5" s="100" t="s">
        <v>2552</v>
      </c>
      <c r="D5" s="161" t="s">
        <v>33</v>
      </c>
      <c r="E5" s="17" t="s">
        <v>4220</v>
      </c>
      <c r="F5" s="191" t="s">
        <v>4221</v>
      </c>
      <c r="G5" s="188"/>
    </row>
    <row r="6" spans="1:8" ht="15.6" x14ac:dyDescent="0.25">
      <c r="A6" s="192" t="s">
        <v>4063</v>
      </c>
      <c r="B6" s="192"/>
      <c r="C6" s="100" t="s">
        <v>2553</v>
      </c>
      <c r="D6" s="161" t="s">
        <v>2269</v>
      </c>
      <c r="E6" s="161"/>
      <c r="F6" s="187"/>
      <c r="G6" s="190">
        <f>E6*F6</f>
        <v>0</v>
      </c>
    </row>
    <row r="7" spans="1:8" ht="39.6" x14ac:dyDescent="0.25">
      <c r="A7" s="192" t="s">
        <v>4064</v>
      </c>
      <c r="B7" s="192"/>
      <c r="C7" s="100" t="s">
        <v>4065</v>
      </c>
      <c r="D7" s="17"/>
      <c r="E7" s="17"/>
      <c r="F7" s="191"/>
      <c r="G7" s="190"/>
    </row>
    <row r="8" spans="1:8" ht="39.6" x14ac:dyDescent="0.25">
      <c r="A8" s="192"/>
      <c r="B8" s="192" t="s">
        <v>4067</v>
      </c>
      <c r="C8" s="101" t="s">
        <v>5343</v>
      </c>
      <c r="D8" s="161" t="s">
        <v>2269</v>
      </c>
      <c r="E8" s="161"/>
      <c r="F8" s="187"/>
      <c r="G8" s="190">
        <f>E8*F8</f>
        <v>0</v>
      </c>
      <c r="H8" s="307" t="s">
        <v>5398</v>
      </c>
    </row>
    <row r="9" spans="1:8" ht="39.6" x14ac:dyDescent="0.25">
      <c r="A9" s="192"/>
      <c r="B9" s="192" t="s">
        <v>4068</v>
      </c>
      <c r="C9" s="101" t="s">
        <v>4066</v>
      </c>
      <c r="D9" s="161" t="s">
        <v>2269</v>
      </c>
      <c r="E9" s="161"/>
      <c r="F9" s="187"/>
      <c r="G9" s="190">
        <f>E9*F9</f>
        <v>0</v>
      </c>
      <c r="H9" s="307" t="s">
        <v>5398</v>
      </c>
    </row>
    <row r="10" spans="1:8" ht="15.6" x14ac:dyDescent="0.25">
      <c r="A10" s="192" t="s">
        <v>4069</v>
      </c>
      <c r="B10" s="192"/>
      <c r="C10" s="100" t="s">
        <v>4070</v>
      </c>
      <c r="D10" s="161" t="s">
        <v>2269</v>
      </c>
      <c r="E10" s="161"/>
      <c r="F10" s="187"/>
      <c r="G10" s="190">
        <f>E10*F10</f>
        <v>0</v>
      </c>
    </row>
    <row r="11" spans="1:8" x14ac:dyDescent="0.25">
      <c r="A11" s="192" t="s">
        <v>4071</v>
      </c>
      <c r="B11" s="192"/>
      <c r="C11" s="100" t="s">
        <v>4072</v>
      </c>
      <c r="D11" s="161" t="s">
        <v>425</v>
      </c>
      <c r="E11" s="17" t="s">
        <v>4222</v>
      </c>
      <c r="F11" s="17" t="s">
        <v>818</v>
      </c>
      <c r="G11" s="188"/>
    </row>
    <row r="12" spans="1:8" x14ac:dyDescent="0.25">
      <c r="A12" s="192"/>
      <c r="B12" s="192"/>
      <c r="C12" s="100"/>
      <c r="D12" s="17"/>
      <c r="E12" s="17"/>
      <c r="F12" s="191"/>
      <c r="G12" s="190"/>
    </row>
    <row r="13" spans="1:8" x14ac:dyDescent="0.25">
      <c r="A13" s="192"/>
      <c r="B13" s="192"/>
      <c r="C13" s="100"/>
      <c r="D13" s="17"/>
      <c r="E13" s="17"/>
      <c r="F13" s="191"/>
      <c r="G13" s="190"/>
      <c r="H13" s="323" t="s">
        <v>5421</v>
      </c>
    </row>
    <row r="14" spans="1:8" x14ac:dyDescent="0.25">
      <c r="A14" s="192"/>
      <c r="B14" s="192"/>
      <c r="C14" s="100"/>
      <c r="D14" s="17"/>
      <c r="E14" s="17"/>
      <c r="F14" s="191"/>
      <c r="G14" s="190"/>
    </row>
    <row r="15" spans="1:8" x14ac:dyDescent="0.25">
      <c r="A15" s="168" t="s">
        <v>34</v>
      </c>
      <c r="B15" s="168"/>
      <c r="C15" s="168"/>
      <c r="D15"/>
      <c r="E15" s="185"/>
      <c r="F15" s="198"/>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59BFD-EB55-45C9-A05D-DC433F7BDB2E}">
  <dimension ref="A1:H1048288"/>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4073</v>
      </c>
      <c r="B1" s="40"/>
      <c r="C1" s="40"/>
      <c r="D1" s="774" t="s">
        <v>4074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4075</v>
      </c>
      <c r="B5" s="192"/>
      <c r="C5" s="285" t="s">
        <v>5344</v>
      </c>
      <c r="D5" s="161" t="s">
        <v>2269</v>
      </c>
      <c r="E5" s="161"/>
      <c r="F5" s="187"/>
      <c r="G5" s="190">
        <f>E5*F5</f>
        <v>0</v>
      </c>
      <c r="H5" s="307" t="s">
        <v>5398</v>
      </c>
    </row>
    <row r="6" spans="1:8" ht="39.6" x14ac:dyDescent="0.25">
      <c r="A6" s="192" t="s">
        <v>4076</v>
      </c>
      <c r="B6" s="192"/>
      <c r="C6" s="285" t="s">
        <v>5345</v>
      </c>
      <c r="D6" s="161" t="s">
        <v>2269</v>
      </c>
      <c r="E6" s="161"/>
      <c r="F6" s="187"/>
      <c r="G6" s="190">
        <f>E6*F6</f>
        <v>0</v>
      </c>
      <c r="H6" s="307" t="s">
        <v>5398</v>
      </c>
    </row>
    <row r="7" spans="1:8" ht="26.4" x14ac:dyDescent="0.25">
      <c r="A7" s="192" t="s">
        <v>4077</v>
      </c>
      <c r="B7" s="192"/>
      <c r="C7" s="100" t="s">
        <v>4078</v>
      </c>
      <c r="D7" s="161" t="s">
        <v>33</v>
      </c>
      <c r="E7" s="17" t="s">
        <v>4220</v>
      </c>
      <c r="F7" s="17" t="s">
        <v>4221</v>
      </c>
      <c r="G7" s="188"/>
    </row>
    <row r="8" spans="1:8" ht="15.6" x14ac:dyDescent="0.25">
      <c r="A8" s="192" t="s">
        <v>4079</v>
      </c>
      <c r="B8" s="192"/>
      <c r="C8" s="100" t="s">
        <v>2554</v>
      </c>
      <c r="D8" s="161" t="s">
        <v>2269</v>
      </c>
      <c r="E8" s="161"/>
      <c r="F8" s="187"/>
      <c r="G8" s="190">
        <f>E8*F8</f>
        <v>0</v>
      </c>
    </row>
    <row r="9" spans="1:8" x14ac:dyDescent="0.25">
      <c r="A9" s="192"/>
      <c r="B9" s="192"/>
      <c r="C9" s="101"/>
      <c r="D9" s="120"/>
      <c r="E9" s="17"/>
      <c r="F9" s="191"/>
      <c r="G9" s="190"/>
    </row>
    <row r="10" spans="1:8" x14ac:dyDescent="0.25">
      <c r="A10" s="192"/>
      <c r="B10" s="192"/>
      <c r="C10" s="100"/>
      <c r="D10" s="120"/>
      <c r="E10" s="17"/>
      <c r="F10" s="191"/>
      <c r="G10" s="190"/>
      <c r="H10" s="323" t="s">
        <v>5421</v>
      </c>
    </row>
    <row r="11" spans="1:8" x14ac:dyDescent="0.25">
      <c r="A11" s="192"/>
      <c r="B11" s="192"/>
      <c r="C11" s="100"/>
      <c r="D11" s="17"/>
      <c r="E11" s="17"/>
      <c r="F11" s="191"/>
      <c r="G11" s="190"/>
    </row>
    <row r="12" spans="1:8" x14ac:dyDescent="0.25">
      <c r="A12" s="168" t="s">
        <v>34</v>
      </c>
      <c r="B12" s="168"/>
      <c r="C12" s="168"/>
      <c r="D12"/>
      <c r="E12" s="185"/>
      <c r="F12" s="198"/>
      <c r="G12" s="174">
        <f>SUM(G5:G11)</f>
        <v>0</v>
      </c>
    </row>
    <row r="13" spans="1:8" x14ac:dyDescent="0.25">
      <c r="D13" s="237"/>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97A7A-127B-43C1-97F5-7290C562E49D}">
  <dimension ref="A1:H1048299"/>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4080</v>
      </c>
      <c r="B1" s="40"/>
      <c r="C1" s="40"/>
      <c r="D1" s="774" t="s">
        <v>4081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4082</v>
      </c>
      <c r="B5" s="192"/>
      <c r="C5" s="285" t="s">
        <v>5346</v>
      </c>
      <c r="D5" s="161" t="s">
        <v>429</v>
      </c>
      <c r="E5" s="161"/>
      <c r="F5" s="187"/>
      <c r="G5" s="190">
        <f>E5*F5</f>
        <v>0</v>
      </c>
      <c r="H5" s="307" t="s">
        <v>5398</v>
      </c>
    </row>
    <row r="6" spans="1:8" x14ac:dyDescent="0.25">
      <c r="A6" s="192" t="s">
        <v>4083</v>
      </c>
      <c r="B6" s="192"/>
      <c r="C6" s="285" t="s">
        <v>4084</v>
      </c>
      <c r="D6" s="17"/>
      <c r="E6" s="17"/>
      <c r="F6" s="191"/>
      <c r="G6" s="190"/>
    </row>
    <row r="7" spans="1:8" ht="26.4" x14ac:dyDescent="0.25">
      <c r="A7" s="192"/>
      <c r="B7" s="192" t="s">
        <v>4085</v>
      </c>
      <c r="C7" s="278" t="s">
        <v>5347</v>
      </c>
      <c r="D7" s="161" t="s">
        <v>2269</v>
      </c>
      <c r="E7" s="161"/>
      <c r="F7" s="187"/>
      <c r="G7" s="190">
        <f>E7*F7</f>
        <v>0</v>
      </c>
      <c r="H7" s="307" t="s">
        <v>5398</v>
      </c>
    </row>
    <row r="8" spans="1:8" ht="26.4" x14ac:dyDescent="0.25">
      <c r="A8" s="192"/>
      <c r="B8" s="192" t="s">
        <v>4086</v>
      </c>
      <c r="C8" s="278" t="s">
        <v>5348</v>
      </c>
      <c r="D8" s="161" t="s">
        <v>136</v>
      </c>
      <c r="E8" s="161"/>
      <c r="F8" s="187"/>
      <c r="G8" s="190">
        <f>E8*F8</f>
        <v>0</v>
      </c>
      <c r="H8" s="307" t="s">
        <v>5398</v>
      </c>
    </row>
    <row r="9" spans="1:8" x14ac:dyDescent="0.25">
      <c r="A9" s="192" t="s">
        <v>4087</v>
      </c>
      <c r="B9" s="192"/>
      <c r="C9" s="285" t="s">
        <v>4088</v>
      </c>
      <c r="D9" s="120"/>
      <c r="E9" s="17"/>
      <c r="F9" s="191"/>
      <c r="G9" s="190"/>
    </row>
    <row r="10" spans="1:8" x14ac:dyDescent="0.25">
      <c r="A10" s="192"/>
      <c r="B10" s="192" t="s">
        <v>4089</v>
      </c>
      <c r="C10" s="278" t="s">
        <v>5349</v>
      </c>
      <c r="D10" s="209" t="s">
        <v>1152</v>
      </c>
      <c r="E10" s="161"/>
      <c r="F10" s="187"/>
      <c r="G10" s="190">
        <f>E10*F10</f>
        <v>0</v>
      </c>
      <c r="H10" s="307" t="s">
        <v>5398</v>
      </c>
    </row>
    <row r="11" spans="1:8" x14ac:dyDescent="0.25">
      <c r="A11" s="192"/>
      <c r="B11" s="192" t="s">
        <v>4090</v>
      </c>
      <c r="C11" s="278" t="s">
        <v>5350</v>
      </c>
      <c r="D11" s="161" t="s">
        <v>423</v>
      </c>
      <c r="E11" s="161"/>
      <c r="F11" s="187"/>
      <c r="G11" s="190">
        <f>E11*F11</f>
        <v>0</v>
      </c>
      <c r="H11" s="307" t="s">
        <v>5398</v>
      </c>
    </row>
    <row r="12" spans="1:8" x14ac:dyDescent="0.25">
      <c r="A12" s="192" t="s">
        <v>4091</v>
      </c>
      <c r="B12" s="192"/>
      <c r="C12" s="285" t="s">
        <v>4092</v>
      </c>
      <c r="D12" s="17"/>
      <c r="E12" s="17"/>
      <c r="F12" s="191"/>
      <c r="G12" s="190"/>
    </row>
    <row r="13" spans="1:8" ht="26.4" x14ac:dyDescent="0.25">
      <c r="A13" s="192"/>
      <c r="B13" s="192" t="s">
        <v>4093</v>
      </c>
      <c r="C13" s="278" t="s">
        <v>5351</v>
      </c>
      <c r="D13" s="161" t="s">
        <v>429</v>
      </c>
      <c r="E13" s="161"/>
      <c r="F13" s="187"/>
      <c r="G13" s="190">
        <f t="shared" ref="G13:G19" si="0">E13*F13</f>
        <v>0</v>
      </c>
      <c r="H13" s="307" t="s">
        <v>5398</v>
      </c>
    </row>
    <row r="14" spans="1:8" x14ac:dyDescent="0.25">
      <c r="A14" s="192"/>
      <c r="B14" s="192" t="s">
        <v>4094</v>
      </c>
      <c r="C14" s="278" t="s">
        <v>5352</v>
      </c>
      <c r="D14" s="161" t="s">
        <v>423</v>
      </c>
      <c r="E14" s="161"/>
      <c r="F14" s="187"/>
      <c r="G14" s="190">
        <f t="shared" si="0"/>
        <v>0</v>
      </c>
      <c r="H14" s="307" t="s">
        <v>5398</v>
      </c>
    </row>
    <row r="15" spans="1:8" x14ac:dyDescent="0.25">
      <c r="A15" s="192"/>
      <c r="B15" s="192" t="s">
        <v>4095</v>
      </c>
      <c r="C15" s="278" t="s">
        <v>5353</v>
      </c>
      <c r="D15" s="209" t="s">
        <v>429</v>
      </c>
      <c r="E15" s="161"/>
      <c r="F15" s="187"/>
      <c r="G15" s="190">
        <f t="shared" si="0"/>
        <v>0</v>
      </c>
      <c r="H15" s="307" t="s">
        <v>5398</v>
      </c>
    </row>
    <row r="16" spans="1:8" x14ac:dyDescent="0.25">
      <c r="A16" s="192"/>
      <c r="B16" s="192" t="s">
        <v>4096</v>
      </c>
      <c r="C16" s="278" t="s">
        <v>5354</v>
      </c>
      <c r="D16" s="161" t="s">
        <v>429</v>
      </c>
      <c r="E16" s="161"/>
      <c r="F16" s="187"/>
      <c r="G16" s="190">
        <f t="shared" si="0"/>
        <v>0</v>
      </c>
      <c r="H16" s="307" t="s">
        <v>5398</v>
      </c>
    </row>
    <row r="17" spans="1:8" ht="26.4" x14ac:dyDescent="0.25">
      <c r="A17" s="192"/>
      <c r="B17" s="192" t="s">
        <v>4097</v>
      </c>
      <c r="C17" s="278" t="s">
        <v>5355</v>
      </c>
      <c r="D17" s="161" t="s">
        <v>2269</v>
      </c>
      <c r="E17" s="161"/>
      <c r="F17" s="187"/>
      <c r="G17" s="190">
        <f t="shared" si="0"/>
        <v>0</v>
      </c>
      <c r="H17" s="307" t="s">
        <v>5398</v>
      </c>
    </row>
    <row r="18" spans="1:8" ht="26.4" x14ac:dyDescent="0.25">
      <c r="A18" s="192" t="s">
        <v>4098</v>
      </c>
      <c r="B18" s="192"/>
      <c r="C18" s="285" t="s">
        <v>5356</v>
      </c>
      <c r="D18" s="209" t="s">
        <v>429</v>
      </c>
      <c r="E18" s="161"/>
      <c r="F18" s="187"/>
      <c r="G18" s="190">
        <f t="shared" si="0"/>
        <v>0</v>
      </c>
      <c r="H18" s="307" t="s">
        <v>5398</v>
      </c>
    </row>
    <row r="19" spans="1:8" ht="26.4" x14ac:dyDescent="0.25">
      <c r="A19" s="192" t="s">
        <v>4099</v>
      </c>
      <c r="B19" s="192"/>
      <c r="C19" s="285" t="s">
        <v>5357</v>
      </c>
      <c r="D19" s="161" t="s">
        <v>2269</v>
      </c>
      <c r="E19" s="161"/>
      <c r="F19" s="187"/>
      <c r="G19" s="190">
        <f t="shared" si="0"/>
        <v>0</v>
      </c>
      <c r="H19" s="307" t="s">
        <v>5398</v>
      </c>
    </row>
    <row r="20" spans="1:8" x14ac:dyDescent="0.25">
      <c r="A20" s="192"/>
      <c r="B20" s="192"/>
      <c r="C20" s="101"/>
      <c r="D20" s="120"/>
      <c r="E20" s="17"/>
      <c r="F20" s="191"/>
      <c r="G20" s="190"/>
    </row>
    <row r="21" spans="1:8" x14ac:dyDescent="0.25">
      <c r="A21" s="192"/>
      <c r="B21" s="192"/>
      <c r="C21" s="101"/>
      <c r="D21" s="17"/>
      <c r="E21" s="17"/>
      <c r="F21" s="191"/>
      <c r="G21" s="190"/>
      <c r="H21" s="323" t="s">
        <v>5421</v>
      </c>
    </row>
    <row r="22" spans="1:8" x14ac:dyDescent="0.25">
      <c r="A22" s="192"/>
      <c r="B22" s="192"/>
      <c r="C22" s="101"/>
      <c r="D22" s="17"/>
      <c r="E22" s="17"/>
      <c r="F22" s="191"/>
      <c r="G22" s="190"/>
    </row>
    <row r="23" spans="1:8" x14ac:dyDescent="0.25">
      <c r="A23" s="168" t="s">
        <v>34</v>
      </c>
      <c r="B23" s="168"/>
      <c r="C23" s="168"/>
      <c r="D23"/>
      <c r="E23" s="185"/>
      <c r="F23" s="198"/>
      <c r="G23" s="174">
        <f>SUM(G5:G22)</f>
        <v>0</v>
      </c>
    </row>
    <row r="24" spans="1:8" x14ac:dyDescent="0.25">
      <c r="D24" s="237"/>
    </row>
    <row r="1048299" spans="4:4" x14ac:dyDescent="0.25">
      <c r="D1048299"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3BFEC-A74B-4A9A-84EC-3AD35315A516}">
  <dimension ref="A1:H104831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4100</v>
      </c>
      <c r="B1" s="40"/>
      <c r="C1" s="40"/>
      <c r="D1" s="774" t="s">
        <v>4101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4104</v>
      </c>
      <c r="B5" s="192"/>
      <c r="C5" s="285" t="s">
        <v>5358</v>
      </c>
      <c r="D5" s="161" t="s">
        <v>136</v>
      </c>
      <c r="E5" s="161"/>
      <c r="F5" s="187"/>
      <c r="G5" s="190">
        <f>E5*F5</f>
        <v>0</v>
      </c>
      <c r="H5" s="307" t="s">
        <v>5398</v>
      </c>
    </row>
    <row r="6" spans="1:8" ht="26.4" x14ac:dyDescent="0.25">
      <c r="A6" s="192" t="s">
        <v>4103</v>
      </c>
      <c r="B6" s="192"/>
      <c r="C6" s="285" t="s">
        <v>5359</v>
      </c>
      <c r="D6" s="161" t="s">
        <v>429</v>
      </c>
      <c r="E6" s="161"/>
      <c r="F6" s="187"/>
      <c r="G6" s="190">
        <f>E6*F6</f>
        <v>0</v>
      </c>
      <c r="H6" s="307" t="s">
        <v>5398</v>
      </c>
    </row>
    <row r="7" spans="1:8" x14ac:dyDescent="0.25">
      <c r="A7" s="192" t="s">
        <v>4105</v>
      </c>
      <c r="B7" s="192"/>
      <c r="C7" s="100" t="s">
        <v>4106</v>
      </c>
      <c r="D7" s="17"/>
      <c r="E7" s="17"/>
      <c r="F7" s="191"/>
      <c r="G7" s="190"/>
    </row>
    <row r="8" spans="1:8" x14ac:dyDescent="0.25">
      <c r="A8" s="192"/>
      <c r="B8" s="192" t="s">
        <v>4107</v>
      </c>
      <c r="C8" s="278" t="s">
        <v>5360</v>
      </c>
      <c r="D8" s="161" t="s">
        <v>136</v>
      </c>
      <c r="E8" s="161"/>
      <c r="F8" s="187"/>
      <c r="G8" s="190">
        <f>E8*F8</f>
        <v>0</v>
      </c>
      <c r="H8" s="307" t="s">
        <v>5398</v>
      </c>
    </row>
    <row r="9" spans="1:8" ht="26.4" x14ac:dyDescent="0.25">
      <c r="A9" s="192" t="s">
        <v>4108</v>
      </c>
      <c r="B9" s="192"/>
      <c r="C9" s="285" t="s">
        <v>4109</v>
      </c>
      <c r="D9" s="120"/>
      <c r="E9" s="17"/>
      <c r="F9" s="191"/>
      <c r="G9" s="190"/>
    </row>
    <row r="10" spans="1:8" x14ac:dyDescent="0.25">
      <c r="A10" s="192"/>
      <c r="B10" s="192" t="s">
        <v>4110</v>
      </c>
      <c r="C10" s="278" t="s">
        <v>5265</v>
      </c>
      <c r="D10" s="209" t="s">
        <v>429</v>
      </c>
      <c r="E10" s="161"/>
      <c r="F10" s="187"/>
      <c r="G10" s="190">
        <f>E10*F10</f>
        <v>0</v>
      </c>
      <c r="H10" s="307" t="s">
        <v>5398</v>
      </c>
    </row>
    <row r="11" spans="1:8" x14ac:dyDescent="0.25">
      <c r="A11" s="192"/>
      <c r="B11" s="192" t="s">
        <v>4111</v>
      </c>
      <c r="C11" s="278" t="s">
        <v>5266</v>
      </c>
      <c r="D11" s="161" t="s">
        <v>429</v>
      </c>
      <c r="E11" s="161"/>
      <c r="F11" s="187"/>
      <c r="G11" s="190">
        <f>E11*F11</f>
        <v>0</v>
      </c>
      <c r="H11" s="307" t="s">
        <v>5398</v>
      </c>
    </row>
    <row r="12" spans="1:8" ht="39.6" x14ac:dyDescent="0.25">
      <c r="A12" s="192" t="s">
        <v>4112</v>
      </c>
      <c r="B12" s="192"/>
      <c r="C12" s="285" t="s">
        <v>5361</v>
      </c>
      <c r="D12" s="17"/>
      <c r="E12" s="17"/>
      <c r="F12" s="191"/>
      <c r="G12" s="190"/>
    </row>
    <row r="13" spans="1:8" x14ac:dyDescent="0.25">
      <c r="A13" s="192"/>
      <c r="B13" s="192" t="s">
        <v>4113</v>
      </c>
      <c r="C13" s="278" t="s">
        <v>5362</v>
      </c>
      <c r="D13" s="161" t="s">
        <v>429</v>
      </c>
      <c r="E13" s="161"/>
      <c r="F13" s="187"/>
      <c r="G13" s="190">
        <f>E13*F13</f>
        <v>0</v>
      </c>
      <c r="H13" s="307" t="s">
        <v>5398</v>
      </c>
    </row>
    <row r="14" spans="1:8" x14ac:dyDescent="0.25">
      <c r="A14" s="192"/>
      <c r="B14" s="192" t="s">
        <v>4114</v>
      </c>
      <c r="C14" s="278" t="s">
        <v>5266</v>
      </c>
      <c r="D14" s="161" t="s">
        <v>429</v>
      </c>
      <c r="E14" s="161"/>
      <c r="F14" s="187"/>
      <c r="G14" s="190">
        <f>E14*F14</f>
        <v>0</v>
      </c>
      <c r="H14" s="307" t="s">
        <v>5398</v>
      </c>
    </row>
    <row r="15" spans="1:8" x14ac:dyDescent="0.25">
      <c r="A15" s="192" t="s">
        <v>4115</v>
      </c>
      <c r="B15" s="192"/>
      <c r="C15" s="285" t="s">
        <v>5363</v>
      </c>
      <c r="D15" s="209" t="s">
        <v>136</v>
      </c>
      <c r="E15" s="161"/>
      <c r="F15" s="187"/>
      <c r="G15" s="190">
        <f>E15*F15</f>
        <v>0</v>
      </c>
      <c r="H15" s="307" t="s">
        <v>5398</v>
      </c>
    </row>
    <row r="16" spans="1:8" ht="26.4" x14ac:dyDescent="0.25">
      <c r="A16" s="192" t="s">
        <v>4116</v>
      </c>
      <c r="B16" s="192"/>
      <c r="C16" s="285" t="s">
        <v>5364</v>
      </c>
      <c r="D16" s="161" t="s">
        <v>2269</v>
      </c>
      <c r="E16" s="161"/>
      <c r="F16" s="187"/>
      <c r="G16" s="190">
        <f>E16*F16</f>
        <v>0</v>
      </c>
      <c r="H16" s="307" t="s">
        <v>5398</v>
      </c>
    </row>
    <row r="17" spans="1:8" ht="26.4" x14ac:dyDescent="0.25">
      <c r="A17" s="192" t="s">
        <v>4117</v>
      </c>
      <c r="B17" s="192"/>
      <c r="C17" s="285" t="s">
        <v>5365</v>
      </c>
      <c r="D17" s="161" t="s">
        <v>429</v>
      </c>
      <c r="E17" s="161"/>
      <c r="F17" s="187"/>
      <c r="G17" s="190">
        <f>E17*F17</f>
        <v>0</v>
      </c>
      <c r="H17" s="307" t="s">
        <v>5398</v>
      </c>
    </row>
    <row r="18" spans="1:8" ht="26.4" x14ac:dyDescent="0.25">
      <c r="A18" s="192" t="s">
        <v>4118</v>
      </c>
      <c r="B18" s="192"/>
      <c r="C18" s="285" t="s">
        <v>5366</v>
      </c>
      <c r="D18" s="120"/>
      <c r="E18" s="17"/>
      <c r="F18" s="191"/>
      <c r="G18" s="190"/>
      <c r="H18" s="307" t="s">
        <v>5398</v>
      </c>
    </row>
    <row r="19" spans="1:8" x14ac:dyDescent="0.25">
      <c r="A19" s="192"/>
      <c r="B19" s="192" t="s">
        <v>4122</v>
      </c>
      <c r="C19" s="278" t="s">
        <v>4119</v>
      </c>
      <c r="D19" s="161" t="s">
        <v>429</v>
      </c>
      <c r="E19" s="161"/>
      <c r="F19" s="187"/>
      <c r="G19" s="190">
        <f>E19*F19</f>
        <v>0</v>
      </c>
    </row>
    <row r="20" spans="1:8" x14ac:dyDescent="0.25">
      <c r="A20" s="192"/>
      <c r="B20" s="192" t="s">
        <v>4121</v>
      </c>
      <c r="C20" s="278" t="s">
        <v>4120</v>
      </c>
      <c r="D20" s="209" t="s">
        <v>429</v>
      </c>
      <c r="E20" s="161"/>
      <c r="F20" s="187"/>
      <c r="G20" s="190">
        <f>E20*F20</f>
        <v>0</v>
      </c>
    </row>
    <row r="21" spans="1:8" ht="26.4" x14ac:dyDescent="0.25">
      <c r="A21" s="192" t="s">
        <v>4123</v>
      </c>
      <c r="B21" s="192"/>
      <c r="C21" s="285" t="s">
        <v>5367</v>
      </c>
      <c r="D21" s="161" t="s">
        <v>429</v>
      </c>
      <c r="E21" s="161"/>
      <c r="F21" s="187"/>
      <c r="G21" s="190">
        <f>E21*F21</f>
        <v>0</v>
      </c>
      <c r="H21" s="307" t="s">
        <v>5398</v>
      </c>
    </row>
    <row r="22" spans="1:8" ht="26.4" x14ac:dyDescent="0.25">
      <c r="A22" s="192" t="s">
        <v>4124</v>
      </c>
      <c r="B22" s="192"/>
      <c r="C22" s="285" t="s">
        <v>5368</v>
      </c>
      <c r="D22" s="161" t="s">
        <v>429</v>
      </c>
      <c r="E22" s="161"/>
      <c r="F22" s="187"/>
      <c r="G22" s="190">
        <f>E22*F22</f>
        <v>0</v>
      </c>
      <c r="H22" s="307" t="s">
        <v>5398</v>
      </c>
    </row>
    <row r="23" spans="1:8" x14ac:dyDescent="0.25">
      <c r="A23" s="192" t="s">
        <v>4102</v>
      </c>
      <c r="B23" s="192"/>
      <c r="C23" s="285" t="s">
        <v>4125</v>
      </c>
      <c r="D23" s="17"/>
      <c r="E23" s="17"/>
      <c r="F23" s="191"/>
      <c r="G23" s="190"/>
    </row>
    <row r="24" spans="1:8" x14ac:dyDescent="0.25">
      <c r="A24" s="192"/>
      <c r="B24" s="111" t="s">
        <v>4126</v>
      </c>
      <c r="C24" s="278" t="s">
        <v>5369</v>
      </c>
      <c r="D24" s="161" t="s">
        <v>429</v>
      </c>
      <c r="E24" s="161"/>
      <c r="F24" s="187"/>
      <c r="G24" s="190">
        <f>E24*F24</f>
        <v>0</v>
      </c>
      <c r="H24" s="307" t="s">
        <v>5398</v>
      </c>
    </row>
    <row r="25" spans="1:8" x14ac:dyDescent="0.25">
      <c r="A25" s="192"/>
      <c r="B25" s="192" t="s">
        <v>4127</v>
      </c>
      <c r="C25" s="278" t="s">
        <v>5370</v>
      </c>
      <c r="D25" s="161" t="s">
        <v>429</v>
      </c>
      <c r="E25" s="161"/>
      <c r="F25" s="187"/>
      <c r="G25" s="190">
        <f>E25*F25</f>
        <v>0</v>
      </c>
      <c r="H25" s="307" t="s">
        <v>5398</v>
      </c>
    </row>
    <row r="26" spans="1:8" ht="26.4" x14ac:dyDescent="0.25">
      <c r="A26" s="192" t="s">
        <v>4128</v>
      </c>
      <c r="B26" s="192"/>
      <c r="C26" s="285" t="s">
        <v>5371</v>
      </c>
      <c r="D26" s="161" t="s">
        <v>429</v>
      </c>
      <c r="E26" s="161"/>
      <c r="F26" s="187"/>
      <c r="G26" s="190">
        <f>E26*F26</f>
        <v>0</v>
      </c>
      <c r="H26" s="307" t="s">
        <v>5398</v>
      </c>
    </row>
    <row r="27" spans="1:8" x14ac:dyDescent="0.25">
      <c r="A27" s="192" t="s">
        <v>4129</v>
      </c>
      <c r="B27" s="192"/>
      <c r="C27" s="285" t="s">
        <v>4130</v>
      </c>
      <c r="D27" s="17"/>
      <c r="E27" s="17"/>
      <c r="F27" s="191"/>
      <c r="G27" s="190"/>
    </row>
    <row r="28" spans="1:8" x14ac:dyDescent="0.25">
      <c r="A28" s="192"/>
      <c r="B28" s="192" t="s">
        <v>4133</v>
      </c>
      <c r="C28" s="278" t="s">
        <v>4131</v>
      </c>
      <c r="D28" s="209" t="s">
        <v>429</v>
      </c>
      <c r="E28" s="161"/>
      <c r="F28" s="187"/>
      <c r="G28" s="190">
        <f>E28*F28</f>
        <v>0</v>
      </c>
    </row>
    <row r="29" spans="1:8" x14ac:dyDescent="0.25">
      <c r="A29" s="192"/>
      <c r="B29" s="192" t="s">
        <v>4134</v>
      </c>
      <c r="C29" s="278" t="s">
        <v>4132</v>
      </c>
      <c r="D29" s="161" t="s">
        <v>429</v>
      </c>
      <c r="E29" s="161"/>
      <c r="F29" s="187"/>
      <c r="G29" s="190">
        <f>E29*F29</f>
        <v>0</v>
      </c>
    </row>
    <row r="30" spans="1:8" x14ac:dyDescent="0.25">
      <c r="A30" s="192" t="s">
        <v>4135</v>
      </c>
      <c r="B30" s="192"/>
      <c r="C30" s="285" t="s">
        <v>4136</v>
      </c>
      <c r="D30" s="17"/>
      <c r="E30" s="17"/>
      <c r="F30" s="191"/>
      <c r="G30" s="190"/>
    </row>
    <row r="31" spans="1:8" x14ac:dyDescent="0.25">
      <c r="A31" s="192"/>
      <c r="B31" s="192" t="s">
        <v>4137</v>
      </c>
      <c r="C31" s="278" t="s">
        <v>5372</v>
      </c>
      <c r="D31" s="161" t="s">
        <v>136</v>
      </c>
      <c r="E31" s="161"/>
      <c r="F31" s="187"/>
      <c r="G31" s="190">
        <f>E31*F31</f>
        <v>0</v>
      </c>
      <c r="H31" s="307" t="s">
        <v>5398</v>
      </c>
    </row>
    <row r="32" spans="1:8" x14ac:dyDescent="0.25">
      <c r="A32" s="192"/>
      <c r="B32" s="192" t="s">
        <v>4138</v>
      </c>
      <c r="C32" s="278" t="s">
        <v>5372</v>
      </c>
      <c r="D32" s="161" t="s">
        <v>429</v>
      </c>
      <c r="E32" s="161"/>
      <c r="F32" s="187"/>
      <c r="G32" s="190">
        <f>E32*F32</f>
        <v>0</v>
      </c>
      <c r="H32" s="307" t="s">
        <v>5398</v>
      </c>
    </row>
    <row r="33" spans="1:8" ht="15.6" x14ac:dyDescent="0.25">
      <c r="A33" s="192"/>
      <c r="B33" s="192" t="s">
        <v>4139</v>
      </c>
      <c r="C33" s="278" t="s">
        <v>5372</v>
      </c>
      <c r="D33" s="161" t="s">
        <v>2269</v>
      </c>
      <c r="E33" s="161"/>
      <c r="F33" s="187"/>
      <c r="G33" s="190">
        <f>E33*F33</f>
        <v>0</v>
      </c>
      <c r="H33" s="307" t="s">
        <v>5398</v>
      </c>
    </row>
    <row r="34" spans="1:8" x14ac:dyDescent="0.25">
      <c r="A34" s="192" t="s">
        <v>4140</v>
      </c>
      <c r="B34" s="192"/>
      <c r="C34" s="100" t="s">
        <v>2555</v>
      </c>
      <c r="D34" s="17"/>
      <c r="E34" s="17"/>
      <c r="F34" s="191"/>
      <c r="G34" s="190"/>
    </row>
    <row r="35" spans="1:8" x14ac:dyDescent="0.25">
      <c r="A35" s="192"/>
      <c r="B35" s="192" t="s">
        <v>4141</v>
      </c>
      <c r="C35" s="278" t="s">
        <v>5372</v>
      </c>
      <c r="D35" s="161" t="s">
        <v>136</v>
      </c>
      <c r="E35" s="161"/>
      <c r="F35" s="187"/>
      <c r="G35" s="190">
        <f>E35*F35</f>
        <v>0</v>
      </c>
      <c r="H35" s="307" t="s">
        <v>5398</v>
      </c>
    </row>
    <row r="36" spans="1:8" ht="15.6" x14ac:dyDescent="0.25">
      <c r="A36" s="192"/>
      <c r="B36" s="192" t="s">
        <v>4142</v>
      </c>
      <c r="C36" s="278" t="s">
        <v>5372</v>
      </c>
      <c r="D36" s="161" t="s">
        <v>2269</v>
      </c>
      <c r="E36" s="161"/>
      <c r="F36" s="187"/>
      <c r="G36" s="190">
        <f>E36*F36</f>
        <v>0</v>
      </c>
      <c r="H36" s="307" t="s">
        <v>5398</v>
      </c>
    </row>
    <row r="37" spans="1:8" x14ac:dyDescent="0.25">
      <c r="A37" s="192" t="s">
        <v>4143</v>
      </c>
      <c r="B37" s="192"/>
      <c r="C37" s="285" t="s">
        <v>5373</v>
      </c>
      <c r="D37" s="161" t="s">
        <v>425</v>
      </c>
      <c r="E37" s="17" t="s">
        <v>4222</v>
      </c>
      <c r="F37" s="17" t="s">
        <v>818</v>
      </c>
      <c r="G37" s="188"/>
      <c r="H37" s="307" t="s">
        <v>5398</v>
      </c>
    </row>
    <row r="38" spans="1:8" x14ac:dyDescent="0.25">
      <c r="A38" s="192"/>
      <c r="B38" s="192"/>
      <c r="C38" s="101"/>
      <c r="D38" s="120"/>
      <c r="E38" s="17"/>
      <c r="F38" s="191"/>
      <c r="G38" s="190"/>
    </row>
    <row r="39" spans="1:8" x14ac:dyDescent="0.25">
      <c r="A39" s="192"/>
      <c r="B39" s="192"/>
      <c r="C39" s="101"/>
      <c r="D39" s="120"/>
      <c r="E39" s="17"/>
      <c r="F39" s="191"/>
      <c r="G39" s="190"/>
      <c r="H39" s="323" t="s">
        <v>5421</v>
      </c>
    </row>
    <row r="40" spans="1:8" x14ac:dyDescent="0.25">
      <c r="A40" s="192"/>
      <c r="B40" s="192"/>
      <c r="C40" s="100"/>
      <c r="D40" s="17"/>
      <c r="E40" s="17"/>
      <c r="F40" s="191"/>
      <c r="G40" s="190"/>
    </row>
    <row r="41" spans="1:8" x14ac:dyDescent="0.25">
      <c r="A41" s="168" t="s">
        <v>34</v>
      </c>
      <c r="B41" s="168"/>
      <c r="C41" s="168"/>
      <c r="D41"/>
      <c r="E41" s="185"/>
      <c r="F41" s="198"/>
      <c r="G41" s="174">
        <f>SUM(G5:G40)</f>
        <v>0</v>
      </c>
    </row>
    <row r="42" spans="1:8" x14ac:dyDescent="0.25">
      <c r="D42" s="237"/>
    </row>
    <row r="1048317" spans="4:4" x14ac:dyDescent="0.25">
      <c r="D104831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27276-45FD-4B55-9CBC-F8C2A77A02B1}">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4144</v>
      </c>
      <c r="B1" s="40"/>
      <c r="C1" s="40"/>
      <c r="D1" s="774" t="s">
        <v>4145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4146</v>
      </c>
      <c r="B5" s="192"/>
      <c r="C5" s="100" t="s">
        <v>2556</v>
      </c>
      <c r="D5" s="17"/>
      <c r="E5" s="17"/>
      <c r="F5" s="17"/>
      <c r="G5" s="190"/>
    </row>
    <row r="6" spans="1:8" ht="26.4" x14ac:dyDescent="0.25">
      <c r="A6" s="192"/>
      <c r="B6" s="192" t="s">
        <v>4147</v>
      </c>
      <c r="C6" s="278" t="s">
        <v>5374</v>
      </c>
      <c r="D6" s="161" t="s">
        <v>33</v>
      </c>
      <c r="E6" s="17" t="s">
        <v>4220</v>
      </c>
      <c r="F6" s="17" t="s">
        <v>4221</v>
      </c>
      <c r="G6" s="188"/>
      <c r="H6" s="307" t="s">
        <v>5398</v>
      </c>
    </row>
    <row r="7" spans="1:8" x14ac:dyDescent="0.25">
      <c r="A7" s="192"/>
      <c r="B7" s="192" t="s">
        <v>4148</v>
      </c>
      <c r="C7" s="278" t="s">
        <v>2561</v>
      </c>
      <c r="D7" s="161" t="s">
        <v>33</v>
      </c>
      <c r="E7" s="17" t="s">
        <v>4220</v>
      </c>
      <c r="F7" s="17" t="s">
        <v>4221</v>
      </c>
      <c r="G7" s="188"/>
    </row>
    <row r="8" spans="1:8" x14ac:dyDescent="0.25">
      <c r="A8" s="192" t="s">
        <v>4149</v>
      </c>
      <c r="B8" s="192"/>
      <c r="C8" s="285" t="s">
        <v>2557</v>
      </c>
      <c r="D8" s="17"/>
      <c r="E8" s="17"/>
      <c r="F8" s="17"/>
      <c r="G8" s="190"/>
    </row>
    <row r="9" spans="1:8" ht="26.4" x14ac:dyDescent="0.25">
      <c r="A9" s="192"/>
      <c r="B9" s="192" t="s">
        <v>4150</v>
      </c>
      <c r="C9" s="278" t="s">
        <v>5375</v>
      </c>
      <c r="D9" s="209" t="s">
        <v>33</v>
      </c>
      <c r="E9" s="17" t="s">
        <v>4220</v>
      </c>
      <c r="F9" s="17" t="s">
        <v>4221</v>
      </c>
      <c r="G9" s="188"/>
      <c r="H9" s="307" t="s">
        <v>5398</v>
      </c>
    </row>
    <row r="10" spans="1:8" ht="26.4" x14ac:dyDescent="0.25">
      <c r="A10" s="192"/>
      <c r="B10" s="192" t="s">
        <v>4151</v>
      </c>
      <c r="C10" s="278" t="s">
        <v>2562</v>
      </c>
      <c r="D10" s="209" t="s">
        <v>33</v>
      </c>
      <c r="E10" s="17" t="s">
        <v>4220</v>
      </c>
      <c r="F10" s="17" t="s">
        <v>4221</v>
      </c>
      <c r="G10" s="188"/>
    </row>
    <row r="11" spans="1:8" ht="26.4" x14ac:dyDescent="0.25">
      <c r="A11" s="192" t="s">
        <v>4152</v>
      </c>
      <c r="B11" s="192"/>
      <c r="C11" s="285" t="s">
        <v>5376</v>
      </c>
      <c r="D11" s="161" t="s">
        <v>429</v>
      </c>
      <c r="E11" s="161"/>
      <c r="F11" s="187"/>
      <c r="G11" s="190">
        <f>E11*F11</f>
        <v>0</v>
      </c>
      <c r="H11" s="307" t="s">
        <v>5398</v>
      </c>
    </row>
    <row r="12" spans="1:8" x14ac:dyDescent="0.25">
      <c r="A12" s="192"/>
      <c r="B12" s="192"/>
      <c r="C12" s="100"/>
      <c r="D12" s="17"/>
      <c r="E12" s="17"/>
      <c r="F12" s="17"/>
      <c r="G12" s="190"/>
    </row>
    <row r="13" spans="1:8" x14ac:dyDescent="0.25">
      <c r="A13" s="192"/>
      <c r="B13" s="192"/>
      <c r="C13" s="101"/>
      <c r="D13" s="17"/>
      <c r="E13" s="17"/>
      <c r="F13" s="17"/>
      <c r="G13" s="190"/>
      <c r="H13" s="323" t="s">
        <v>5421</v>
      </c>
    </row>
    <row r="14" spans="1:8" x14ac:dyDescent="0.25">
      <c r="A14" s="192"/>
      <c r="B14" s="192"/>
      <c r="C14" s="101"/>
      <c r="D14" s="17"/>
      <c r="E14" s="17"/>
      <c r="F14" s="17"/>
      <c r="G14" s="190"/>
    </row>
    <row r="15" spans="1:8" x14ac:dyDescent="0.25">
      <c r="A15" s="168" t="s">
        <v>34</v>
      </c>
      <c r="B15" s="168"/>
      <c r="C15" s="168"/>
      <c r="D15"/>
      <c r="E15" s="185"/>
      <c r="F15" s="185"/>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4E0A8-4AA5-4003-80FE-2C94ED8AF718}">
  <dimension ref="A1:H1048286"/>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4153</v>
      </c>
      <c r="B1" s="40"/>
      <c r="C1" s="40"/>
      <c r="D1" s="774" t="s">
        <v>4154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4155</v>
      </c>
      <c r="B5" s="192"/>
      <c r="C5" s="285" t="s">
        <v>5377</v>
      </c>
      <c r="D5" s="161" t="s">
        <v>429</v>
      </c>
      <c r="E5" s="161"/>
      <c r="F5" s="187"/>
      <c r="G5" s="190">
        <f>E5*F5</f>
        <v>0</v>
      </c>
      <c r="H5" s="307" t="s">
        <v>5398</v>
      </c>
    </row>
    <row r="6" spans="1:8" ht="26.4" x14ac:dyDescent="0.25">
      <c r="A6" s="192" t="s">
        <v>4156</v>
      </c>
      <c r="B6" s="192"/>
      <c r="C6" s="285" t="s">
        <v>5378</v>
      </c>
      <c r="D6" s="161" t="s">
        <v>429</v>
      </c>
      <c r="E6" s="161"/>
      <c r="F6" s="187"/>
      <c r="G6" s="190">
        <f>E6*F6</f>
        <v>0</v>
      </c>
      <c r="H6" s="307" t="s">
        <v>5398</v>
      </c>
    </row>
    <row r="7" spans="1:8" x14ac:dyDescent="0.25">
      <c r="A7" s="192"/>
      <c r="B7" s="192"/>
      <c r="C7" s="101"/>
      <c r="D7" s="17"/>
      <c r="E7" s="17"/>
      <c r="F7" s="191"/>
      <c r="G7" s="190"/>
    </row>
    <row r="8" spans="1:8" x14ac:dyDescent="0.25">
      <c r="A8" s="192"/>
      <c r="B8" s="192"/>
      <c r="C8" s="100"/>
      <c r="D8" s="17"/>
      <c r="E8" s="17"/>
      <c r="F8" s="191"/>
      <c r="G8" s="190"/>
      <c r="H8" s="323" t="s">
        <v>5421</v>
      </c>
    </row>
    <row r="9" spans="1:8" x14ac:dyDescent="0.25">
      <c r="A9" s="192"/>
      <c r="B9" s="192"/>
      <c r="C9" s="101"/>
      <c r="D9" s="120"/>
      <c r="E9" s="17"/>
      <c r="F9" s="191"/>
      <c r="G9" s="190"/>
    </row>
    <row r="10" spans="1:8" x14ac:dyDescent="0.25">
      <c r="A10" s="168" t="s">
        <v>34</v>
      </c>
      <c r="B10" s="168"/>
      <c r="C10" s="168"/>
      <c r="D10"/>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29A09-C92D-43C1-85BF-923146F79C98}">
  <dimension ref="A1:J1048312"/>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4158</v>
      </c>
      <c r="B1" s="40"/>
      <c r="C1" s="40"/>
      <c r="D1" s="40"/>
      <c r="E1" s="40"/>
      <c r="F1" s="774" t="s">
        <v>4157</v>
      </c>
      <c r="G1" s="774"/>
      <c r="H1" s="774"/>
      <c r="I1" s="774"/>
    </row>
    <row r="2" spans="1:10" x14ac:dyDescent="0.25">
      <c r="A2" s="42" t="s">
        <v>0</v>
      </c>
      <c r="B2" s="42"/>
      <c r="C2" s="97"/>
      <c r="D2" s="43"/>
      <c r="E2" s="43" t="s">
        <v>1</v>
      </c>
      <c r="F2" s="43" t="s">
        <v>2</v>
      </c>
      <c r="G2" s="43" t="s">
        <v>3</v>
      </c>
      <c r="H2" s="43" t="s">
        <v>4</v>
      </c>
      <c r="I2" s="43" t="s">
        <v>5</v>
      </c>
      <c r="J2" s="306" t="s">
        <v>5399</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ht="26.4" x14ac:dyDescent="0.25">
      <c r="A5" s="192" t="s">
        <v>4159</v>
      </c>
      <c r="B5" s="192"/>
      <c r="C5" s="193"/>
      <c r="D5" s="193"/>
      <c r="E5" s="285" t="s">
        <v>5379</v>
      </c>
      <c r="F5" s="161" t="s">
        <v>429</v>
      </c>
      <c r="G5" s="161"/>
      <c r="H5" s="187"/>
      <c r="I5" s="190">
        <f>G5*H5</f>
        <v>0</v>
      </c>
    </row>
    <row r="6" spans="1:10" x14ac:dyDescent="0.25">
      <c r="A6" s="192" t="s">
        <v>4160</v>
      </c>
      <c r="B6" s="192"/>
      <c r="C6" s="193"/>
      <c r="D6" s="193"/>
      <c r="E6" s="285" t="s">
        <v>4161</v>
      </c>
      <c r="F6" s="17"/>
      <c r="G6" s="17"/>
      <c r="H6" s="17"/>
      <c r="I6" s="190"/>
    </row>
    <row r="7" spans="1:10" ht="26.4" x14ac:dyDescent="0.25">
      <c r="A7" s="192"/>
      <c r="B7" s="192" t="s">
        <v>4173</v>
      </c>
      <c r="C7" s="193"/>
      <c r="D7" s="193"/>
      <c r="E7" s="278" t="s">
        <v>4162</v>
      </c>
      <c r="F7" s="17"/>
      <c r="G7" s="17"/>
      <c r="H7" s="17"/>
      <c r="I7" s="190"/>
    </row>
    <row r="8" spans="1:10" x14ac:dyDescent="0.25">
      <c r="A8" s="192"/>
      <c r="B8" s="192"/>
      <c r="C8" s="193" t="s">
        <v>37</v>
      </c>
      <c r="D8" s="193"/>
      <c r="E8" s="278" t="s">
        <v>4163</v>
      </c>
      <c r="F8" s="209" t="s">
        <v>581</v>
      </c>
      <c r="G8" s="17" t="s">
        <v>4225</v>
      </c>
      <c r="H8" s="17" t="s">
        <v>4226</v>
      </c>
      <c r="I8" s="188"/>
    </row>
    <row r="9" spans="1:10" ht="26.4" x14ac:dyDescent="0.25">
      <c r="A9" s="192"/>
      <c r="B9" s="192"/>
      <c r="C9" s="193"/>
      <c r="D9" s="193" t="s">
        <v>36</v>
      </c>
      <c r="E9" s="278" t="s">
        <v>4164</v>
      </c>
      <c r="F9" s="209" t="s">
        <v>361</v>
      </c>
      <c r="G9" s="191">
        <f>I8</f>
        <v>0</v>
      </c>
      <c r="H9" s="195"/>
      <c r="I9" s="190">
        <f>G9*H9</f>
        <v>0</v>
      </c>
    </row>
    <row r="10" spans="1:10" x14ac:dyDescent="0.25">
      <c r="A10" s="192"/>
      <c r="B10" s="192"/>
      <c r="C10" s="193" t="s">
        <v>39</v>
      </c>
      <c r="D10" s="193"/>
      <c r="E10" s="278" t="s">
        <v>4165</v>
      </c>
      <c r="F10" s="209" t="s">
        <v>581</v>
      </c>
      <c r="G10" s="17" t="s">
        <v>4225</v>
      </c>
      <c r="H10" s="17" t="s">
        <v>4226</v>
      </c>
      <c r="I10" s="188"/>
    </row>
    <row r="11" spans="1:10" ht="26.4" x14ac:dyDescent="0.25">
      <c r="A11" s="192"/>
      <c r="B11" s="192"/>
      <c r="C11" s="193"/>
      <c r="D11" s="193" t="s">
        <v>36</v>
      </c>
      <c r="E11" s="278" t="s">
        <v>4166</v>
      </c>
      <c r="F11" s="209" t="s">
        <v>361</v>
      </c>
      <c r="G11" s="191">
        <f>I10</f>
        <v>0</v>
      </c>
      <c r="H11" s="195"/>
      <c r="I11" s="190">
        <f>G11*H11</f>
        <v>0</v>
      </c>
    </row>
    <row r="12" spans="1:10" x14ac:dyDescent="0.25">
      <c r="A12" s="192"/>
      <c r="B12" s="192"/>
      <c r="C12" s="193" t="s">
        <v>59</v>
      </c>
      <c r="D12" s="193"/>
      <c r="E12" s="278" t="s">
        <v>4167</v>
      </c>
      <c r="F12" s="209" t="s">
        <v>581</v>
      </c>
      <c r="G12" s="17" t="s">
        <v>4225</v>
      </c>
      <c r="H12" s="17" t="s">
        <v>4226</v>
      </c>
      <c r="I12" s="188"/>
    </row>
    <row r="13" spans="1:10" ht="26.4" x14ac:dyDescent="0.25">
      <c r="A13" s="192"/>
      <c r="B13" s="192"/>
      <c r="C13" s="193"/>
      <c r="D13" s="193" t="s">
        <v>36</v>
      </c>
      <c r="E13" s="278" t="s">
        <v>4168</v>
      </c>
      <c r="F13" s="209" t="s">
        <v>361</v>
      </c>
      <c r="G13" s="197">
        <f>I12</f>
        <v>0</v>
      </c>
      <c r="H13" s="195"/>
      <c r="I13" s="190">
        <f>G13*H13</f>
        <v>0</v>
      </c>
    </row>
    <row r="14" spans="1:10" x14ac:dyDescent="0.25">
      <c r="A14" s="192"/>
      <c r="B14" s="192"/>
      <c r="C14" s="193" t="s">
        <v>42</v>
      </c>
      <c r="D14" s="193"/>
      <c r="E14" s="278" t="s">
        <v>4169</v>
      </c>
      <c r="F14" s="209" t="s">
        <v>581</v>
      </c>
      <c r="G14" s="17" t="s">
        <v>4225</v>
      </c>
      <c r="H14" s="17" t="s">
        <v>4226</v>
      </c>
      <c r="I14" s="188"/>
    </row>
    <row r="15" spans="1:10" ht="26.4" x14ac:dyDescent="0.25">
      <c r="A15" s="192"/>
      <c r="B15" s="192"/>
      <c r="C15" s="193"/>
      <c r="D15" s="193" t="s">
        <v>36</v>
      </c>
      <c r="E15" s="278" t="s">
        <v>4170</v>
      </c>
      <c r="F15" s="209" t="s">
        <v>361</v>
      </c>
      <c r="G15" s="197">
        <f>I14</f>
        <v>0</v>
      </c>
      <c r="H15" s="195"/>
      <c r="I15" s="190">
        <f>G15*H15</f>
        <v>0</v>
      </c>
    </row>
    <row r="16" spans="1:10" x14ac:dyDescent="0.25">
      <c r="A16" s="192"/>
      <c r="B16" s="192" t="s">
        <v>4174</v>
      </c>
      <c r="C16" s="111"/>
      <c r="D16" s="111"/>
      <c r="E16" s="278" t="s">
        <v>4171</v>
      </c>
      <c r="F16" s="17"/>
      <c r="G16" s="17"/>
      <c r="H16" s="17"/>
      <c r="I16" s="190"/>
    </row>
    <row r="17" spans="1:10" x14ac:dyDescent="0.25">
      <c r="A17" s="192"/>
      <c r="B17" s="192"/>
      <c r="C17" s="193" t="s">
        <v>37</v>
      </c>
      <c r="D17" s="193"/>
      <c r="E17" s="278" t="s">
        <v>5380</v>
      </c>
      <c r="F17" s="209" t="s">
        <v>581</v>
      </c>
      <c r="G17" s="17" t="s">
        <v>4225</v>
      </c>
      <c r="H17" s="17" t="s">
        <v>4226</v>
      </c>
      <c r="I17" s="188"/>
      <c r="J17" s="307" t="s">
        <v>5398</v>
      </c>
    </row>
    <row r="18" spans="1:10" ht="26.4" x14ac:dyDescent="0.25">
      <c r="A18" s="192"/>
      <c r="B18" s="192"/>
      <c r="C18" s="193"/>
      <c r="D18" s="193" t="s">
        <v>36</v>
      </c>
      <c r="E18" s="278" t="s">
        <v>4172</v>
      </c>
      <c r="F18" s="209" t="s">
        <v>361</v>
      </c>
      <c r="G18" s="197">
        <f>I17</f>
        <v>0</v>
      </c>
      <c r="H18" s="195"/>
      <c r="I18" s="190">
        <f>G18*H18</f>
        <v>0</v>
      </c>
    </row>
    <row r="19" spans="1:10" x14ac:dyDescent="0.25">
      <c r="A19" s="192" t="s">
        <v>4175</v>
      </c>
      <c r="B19" s="192"/>
      <c r="C19" s="193"/>
      <c r="D19" s="193"/>
      <c r="E19" s="285" t="s">
        <v>4176</v>
      </c>
      <c r="F19" s="120"/>
      <c r="G19" s="17"/>
      <c r="H19" s="17"/>
      <c r="I19" s="190"/>
    </row>
    <row r="20" spans="1:10" x14ac:dyDescent="0.25">
      <c r="A20" s="192"/>
      <c r="B20" s="192" t="s">
        <v>4178</v>
      </c>
      <c r="C20" s="193"/>
      <c r="D20" s="193"/>
      <c r="E20" s="278" t="s">
        <v>4177</v>
      </c>
      <c r="F20" s="161" t="s">
        <v>429</v>
      </c>
      <c r="G20" s="161"/>
      <c r="H20" s="187"/>
      <c r="I20" s="190"/>
    </row>
    <row r="21" spans="1:10" ht="66" x14ac:dyDescent="0.25">
      <c r="A21" s="192" t="s">
        <v>4179</v>
      </c>
      <c r="B21" s="192"/>
      <c r="C21" s="193"/>
      <c r="D21" s="193"/>
      <c r="E21" s="301" t="s">
        <v>4180</v>
      </c>
      <c r="F21" s="17"/>
      <c r="G21" s="17"/>
      <c r="H21" s="17"/>
      <c r="I21" s="190"/>
    </row>
    <row r="22" spans="1:10" ht="26.4" x14ac:dyDescent="0.25">
      <c r="A22" s="192"/>
      <c r="B22" s="192" t="s">
        <v>4190</v>
      </c>
      <c r="C22" s="193"/>
      <c r="D22" s="193"/>
      <c r="E22" s="278" t="s">
        <v>4181</v>
      </c>
      <c r="F22" s="209" t="s">
        <v>581</v>
      </c>
      <c r="G22" s="17" t="s">
        <v>4225</v>
      </c>
      <c r="H22" s="17" t="s">
        <v>4226</v>
      </c>
      <c r="I22" s="188"/>
    </row>
    <row r="23" spans="1:10" ht="26.4" x14ac:dyDescent="0.25">
      <c r="A23" s="192"/>
      <c r="B23" s="111"/>
      <c r="C23" s="193" t="s">
        <v>37</v>
      </c>
      <c r="D23" s="193"/>
      <c r="E23" s="278" t="s">
        <v>4182</v>
      </c>
      <c r="F23" s="209" t="s">
        <v>361</v>
      </c>
      <c r="G23" s="197">
        <f>I22</f>
        <v>0</v>
      </c>
      <c r="H23" s="195"/>
      <c r="I23" s="190">
        <f>G23*H23</f>
        <v>0</v>
      </c>
    </row>
    <row r="24" spans="1:10" ht="26.4" x14ac:dyDescent="0.25">
      <c r="A24" s="192"/>
      <c r="B24" s="192" t="s">
        <v>4191</v>
      </c>
      <c r="C24" s="193"/>
      <c r="D24" s="193"/>
      <c r="E24" s="101" t="s">
        <v>4183</v>
      </c>
      <c r="F24" s="209" t="s">
        <v>581</v>
      </c>
      <c r="G24" s="17" t="s">
        <v>4225</v>
      </c>
      <c r="H24" s="17" t="s">
        <v>4226</v>
      </c>
      <c r="I24" s="188"/>
    </row>
    <row r="25" spans="1:10" ht="26.4" x14ac:dyDescent="0.25">
      <c r="A25" s="192"/>
      <c r="B25" s="192"/>
      <c r="C25" s="193" t="s">
        <v>37</v>
      </c>
      <c r="D25" s="193"/>
      <c r="E25" s="101" t="s">
        <v>4184</v>
      </c>
      <c r="F25" s="209" t="s">
        <v>361</v>
      </c>
      <c r="G25" s="197">
        <f>I24</f>
        <v>0</v>
      </c>
      <c r="H25" s="195"/>
      <c r="I25" s="190">
        <f>G25*H25</f>
        <v>0</v>
      </c>
    </row>
    <row r="26" spans="1:10" x14ac:dyDescent="0.25">
      <c r="A26" s="192"/>
      <c r="B26" s="192" t="s">
        <v>4192</v>
      </c>
      <c r="C26" s="193"/>
      <c r="D26" s="193"/>
      <c r="E26" s="101" t="s">
        <v>4185</v>
      </c>
      <c r="F26" s="209" t="s">
        <v>581</v>
      </c>
      <c r="G26" s="17" t="s">
        <v>4225</v>
      </c>
      <c r="H26" s="17" t="s">
        <v>4226</v>
      </c>
      <c r="I26" s="188"/>
    </row>
    <row r="27" spans="1:10" ht="26.4" x14ac:dyDescent="0.25">
      <c r="A27" s="192"/>
      <c r="B27" s="192"/>
      <c r="C27" s="193" t="s">
        <v>37</v>
      </c>
      <c r="D27" s="193"/>
      <c r="E27" s="101" t="s">
        <v>4186</v>
      </c>
      <c r="F27" s="209" t="s">
        <v>361</v>
      </c>
      <c r="G27" s="197">
        <f>I26</f>
        <v>0</v>
      </c>
      <c r="H27" s="195"/>
      <c r="I27" s="190">
        <f>G27*H27</f>
        <v>0</v>
      </c>
    </row>
    <row r="28" spans="1:10" x14ac:dyDescent="0.25">
      <c r="A28" s="192"/>
      <c r="B28" s="192" t="s">
        <v>4193</v>
      </c>
      <c r="C28" s="193"/>
      <c r="D28" s="193"/>
      <c r="E28" s="101" t="s">
        <v>4187</v>
      </c>
      <c r="F28" s="209" t="s">
        <v>581</v>
      </c>
      <c r="G28" s="17" t="s">
        <v>4225</v>
      </c>
      <c r="H28" s="17" t="s">
        <v>4226</v>
      </c>
      <c r="I28" s="188"/>
    </row>
    <row r="29" spans="1:10" ht="26.4" x14ac:dyDescent="0.25">
      <c r="A29" s="192"/>
      <c r="B29" s="192"/>
      <c r="C29" s="193" t="s">
        <v>37</v>
      </c>
      <c r="D29" s="193"/>
      <c r="E29" s="101" t="s">
        <v>4188</v>
      </c>
      <c r="F29" s="209" t="s">
        <v>361</v>
      </c>
      <c r="G29" s="197">
        <f>I28</f>
        <v>0</v>
      </c>
      <c r="H29" s="195"/>
      <c r="I29" s="190">
        <f>G29*H29</f>
        <v>0</v>
      </c>
    </row>
    <row r="30" spans="1:10" ht="26.4" x14ac:dyDescent="0.25">
      <c r="A30" s="192"/>
      <c r="B30" s="192" t="s">
        <v>4194</v>
      </c>
      <c r="C30" s="193"/>
      <c r="D30" s="193"/>
      <c r="E30" s="101" t="s">
        <v>5381</v>
      </c>
      <c r="F30" s="209" t="s">
        <v>581</v>
      </c>
      <c r="G30" s="17" t="s">
        <v>4225</v>
      </c>
      <c r="H30" s="17" t="s">
        <v>4226</v>
      </c>
      <c r="I30" s="188"/>
    </row>
    <row r="31" spans="1:10" ht="26.4" x14ac:dyDescent="0.25">
      <c r="A31" s="192"/>
      <c r="B31" s="192"/>
      <c r="C31" s="193" t="s">
        <v>37</v>
      </c>
      <c r="D31" s="193"/>
      <c r="E31" s="101" t="s">
        <v>4189</v>
      </c>
      <c r="F31" s="209" t="s">
        <v>361</v>
      </c>
      <c r="G31" s="197">
        <f>I30</f>
        <v>0</v>
      </c>
      <c r="H31" s="195"/>
      <c r="I31" s="190">
        <f>G31*H31</f>
        <v>0</v>
      </c>
    </row>
    <row r="32" spans="1:10" ht="39.6" x14ac:dyDescent="0.25">
      <c r="A32" s="192" t="s">
        <v>5394</v>
      </c>
      <c r="B32" s="192"/>
      <c r="C32" s="193"/>
      <c r="D32" s="193"/>
      <c r="E32" s="100" t="s">
        <v>5419</v>
      </c>
      <c r="F32" s="161" t="s">
        <v>80</v>
      </c>
      <c r="G32" s="161"/>
      <c r="H32" s="187"/>
      <c r="I32" s="190">
        <f>G32*H32</f>
        <v>0</v>
      </c>
      <c r="J32" s="41" t="s">
        <v>5420</v>
      </c>
    </row>
    <row r="33" spans="1:10" ht="79.2" x14ac:dyDescent="0.25">
      <c r="A33" s="192" t="s">
        <v>5395</v>
      </c>
      <c r="B33" s="192"/>
      <c r="C33" s="193"/>
      <c r="D33" s="193"/>
      <c r="E33" s="100" t="s">
        <v>5408</v>
      </c>
      <c r="F33" s="305" t="s">
        <v>5417</v>
      </c>
      <c r="G33" s="17"/>
      <c r="H33" s="17"/>
      <c r="I33" s="190"/>
      <c r="J33" s="307" t="s">
        <v>5398</v>
      </c>
    </row>
    <row r="34" spans="1:10" x14ac:dyDescent="0.25">
      <c r="A34" s="192"/>
      <c r="B34" s="192" t="s">
        <v>5396</v>
      </c>
      <c r="C34" s="193"/>
      <c r="D34" s="193"/>
      <c r="E34" s="101" t="s">
        <v>5397</v>
      </c>
      <c r="F34" s="17" t="s">
        <v>581</v>
      </c>
      <c r="G34" s="17" t="s">
        <v>4225</v>
      </c>
      <c r="H34" s="17" t="s">
        <v>4226</v>
      </c>
      <c r="I34" s="190"/>
    </row>
    <row r="35" spans="1:10" ht="26.4" x14ac:dyDescent="0.25">
      <c r="A35" s="192"/>
      <c r="B35" s="192"/>
      <c r="C35" s="193" t="s">
        <v>37</v>
      </c>
      <c r="D35" s="193"/>
      <c r="E35" s="101" t="s">
        <v>5418</v>
      </c>
      <c r="F35" s="209" t="s">
        <v>361</v>
      </c>
      <c r="G35" s="197">
        <f>I34</f>
        <v>0</v>
      </c>
      <c r="H35" s="195"/>
      <c r="I35" s="190">
        <f>G35*H35</f>
        <v>0</v>
      </c>
    </row>
    <row r="36" spans="1:10" x14ac:dyDescent="0.25">
      <c r="A36" s="168" t="s">
        <v>34</v>
      </c>
      <c r="B36" s="168"/>
      <c r="C36" s="168"/>
      <c r="D36" s="168"/>
      <c r="E36" s="168"/>
      <c r="F36"/>
      <c r="G36" s="185"/>
      <c r="H36" s="185"/>
      <c r="I36" s="174">
        <f>SUM(I5:I35)</f>
        <v>0</v>
      </c>
    </row>
    <row r="37" spans="1:10" x14ac:dyDescent="0.25">
      <c r="F37" s="237"/>
    </row>
    <row r="1048312" spans="6:6" x14ac:dyDescent="0.25">
      <c r="F1048312"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D2: COMMUNITY DEVELOPMENT PROJECT</oddHeader>
  </headerFooter>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A8684-C38C-4104-9CB8-B8496D536422}">
  <dimension ref="A1:K87"/>
  <sheetViews>
    <sheetView workbookViewId="0"/>
  </sheetViews>
  <sheetFormatPr defaultRowHeight="13.2" x14ac:dyDescent="0.25"/>
  <cols>
    <col min="1" max="1" width="10.5546875" style="41" customWidth="1"/>
    <col min="2" max="2" width="10.88671875" style="41" customWidth="1"/>
    <col min="3" max="3" width="3.109375" style="41" bestFit="1" customWidth="1"/>
    <col min="4" max="4" width="40.6640625" style="41" customWidth="1"/>
    <col min="5" max="5" width="18.4414062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11" x14ac:dyDescent="0.25">
      <c r="A1" s="39" t="s">
        <v>96</v>
      </c>
      <c r="B1" s="40"/>
      <c r="C1" s="40"/>
      <c r="D1" s="96"/>
      <c r="E1" s="774" t="s">
        <v>38</v>
      </c>
      <c r="F1" s="774"/>
      <c r="G1" s="774"/>
      <c r="H1" s="774"/>
    </row>
    <row r="2" spans="1:11" x14ac:dyDescent="0.25">
      <c r="A2" s="42" t="s">
        <v>0</v>
      </c>
      <c r="B2" s="42"/>
      <c r="C2" s="97"/>
      <c r="D2" s="43" t="s">
        <v>1</v>
      </c>
      <c r="E2" s="43" t="s">
        <v>2</v>
      </c>
      <c r="F2" s="43" t="s">
        <v>3</v>
      </c>
      <c r="G2" s="43" t="s">
        <v>4</v>
      </c>
      <c r="H2" s="43" t="s">
        <v>5</v>
      </c>
      <c r="I2" s="323"/>
    </row>
    <row r="3" spans="1:11" x14ac:dyDescent="0.25">
      <c r="A3" s="44"/>
      <c r="B3" s="44"/>
      <c r="C3" s="98"/>
      <c r="D3" s="45"/>
      <c r="E3" s="46"/>
      <c r="F3" s="46"/>
      <c r="G3" s="45"/>
      <c r="H3" s="45"/>
    </row>
    <row r="4" spans="1:11" x14ac:dyDescent="0.25">
      <c r="A4" s="47"/>
      <c r="B4" s="47"/>
      <c r="C4" s="99"/>
      <c r="D4" s="45"/>
      <c r="E4" s="46"/>
      <c r="F4" s="46"/>
      <c r="G4" s="45"/>
      <c r="H4" s="45"/>
    </row>
    <row r="5" spans="1:11" x14ac:dyDescent="0.25">
      <c r="A5" s="44" t="s">
        <v>97</v>
      </c>
      <c r="B5" s="44"/>
      <c r="C5" s="98"/>
      <c r="D5" s="100" t="s">
        <v>98</v>
      </c>
      <c r="E5" s="6"/>
      <c r="F5" s="6"/>
      <c r="G5" s="92"/>
      <c r="H5" s="89"/>
    </row>
    <row r="6" spans="1:11" ht="26.4" x14ac:dyDescent="0.25">
      <c r="A6" s="44"/>
      <c r="B6" s="44" t="s">
        <v>99</v>
      </c>
      <c r="C6" s="98"/>
      <c r="D6" s="101" t="s">
        <v>100</v>
      </c>
      <c r="E6" s="46" t="s">
        <v>80</v>
      </c>
      <c r="F6" s="46"/>
      <c r="G6" s="94"/>
      <c r="H6" s="89">
        <f>F6*G6</f>
        <v>0</v>
      </c>
    </row>
    <row r="7" spans="1:11" ht="26.4" hidden="1" x14ac:dyDescent="0.25">
      <c r="A7" s="44"/>
      <c r="B7" s="44" t="s">
        <v>101</v>
      </c>
      <c r="C7" s="98"/>
      <c r="D7" s="101" t="s">
        <v>4432</v>
      </c>
      <c r="E7" s="46" t="s">
        <v>80</v>
      </c>
      <c r="F7" s="46"/>
      <c r="G7" s="94"/>
      <c r="H7" s="89">
        <f>F7*G7</f>
        <v>0</v>
      </c>
      <c r="I7" s="307"/>
    </row>
    <row r="8" spans="1:11" x14ac:dyDescent="0.25">
      <c r="A8" s="44" t="s">
        <v>102</v>
      </c>
      <c r="B8" s="44"/>
      <c r="C8" s="98"/>
      <c r="D8" s="102" t="s">
        <v>103</v>
      </c>
      <c r="E8" s="6"/>
      <c r="F8" s="6"/>
      <c r="G8" s="95"/>
      <c r="H8" s="89"/>
    </row>
    <row r="9" spans="1:11" hidden="1" x14ac:dyDescent="0.25">
      <c r="A9" s="44"/>
      <c r="B9" s="48" t="s">
        <v>104</v>
      </c>
      <c r="C9" s="103"/>
      <c r="D9" s="104" t="s">
        <v>105</v>
      </c>
      <c r="E9" s="53" t="s">
        <v>33</v>
      </c>
      <c r="F9" s="11" t="s">
        <v>4220</v>
      </c>
      <c r="G9" s="114" t="s">
        <v>4221</v>
      </c>
      <c r="H9" s="52"/>
    </row>
    <row r="10" spans="1:11" ht="26.4" hidden="1" x14ac:dyDescent="0.25">
      <c r="A10" s="44"/>
      <c r="B10" s="48" t="s">
        <v>106</v>
      </c>
      <c r="C10" s="103"/>
      <c r="D10" s="101" t="s">
        <v>107</v>
      </c>
      <c r="E10" s="53" t="s">
        <v>427</v>
      </c>
      <c r="F10" s="46"/>
      <c r="G10" s="94"/>
      <c r="H10" s="89">
        <f>F10*G10</f>
        <v>0</v>
      </c>
      <c r="K10" s="502"/>
    </row>
    <row r="11" spans="1:11" x14ac:dyDescent="0.25">
      <c r="A11" s="44"/>
      <c r="B11" s="48" t="s">
        <v>108</v>
      </c>
      <c r="C11" s="103"/>
      <c r="D11" s="104" t="s">
        <v>109</v>
      </c>
      <c r="E11" s="53" t="s">
        <v>33</v>
      </c>
      <c r="F11" s="11" t="s">
        <v>4220</v>
      </c>
      <c r="G11" s="114" t="s">
        <v>4221</v>
      </c>
      <c r="H11" s="52"/>
    </row>
    <row r="12" spans="1:11" x14ac:dyDescent="0.25">
      <c r="A12" s="44"/>
      <c r="B12" s="48" t="s">
        <v>110</v>
      </c>
      <c r="C12" s="103"/>
      <c r="D12" s="104" t="s">
        <v>111</v>
      </c>
      <c r="E12" s="53" t="s">
        <v>33</v>
      </c>
      <c r="F12" s="11" t="s">
        <v>4220</v>
      </c>
      <c r="G12" s="114" t="s">
        <v>4221</v>
      </c>
      <c r="H12" s="52"/>
    </row>
    <row r="13" spans="1:11" ht="26.4" x14ac:dyDescent="0.25">
      <c r="A13" s="44"/>
      <c r="B13" s="48" t="s">
        <v>112</v>
      </c>
      <c r="C13" s="103"/>
      <c r="D13" s="104" t="s">
        <v>113</v>
      </c>
      <c r="E13" s="53" t="s">
        <v>80</v>
      </c>
      <c r="F13" s="46"/>
      <c r="G13" s="94"/>
      <c r="H13" s="89">
        <f>F13*G13</f>
        <v>0</v>
      </c>
    </row>
    <row r="14" spans="1:11" ht="39.6" x14ac:dyDescent="0.25">
      <c r="A14" s="44"/>
      <c r="B14" s="48" t="s">
        <v>114</v>
      </c>
      <c r="C14" s="103"/>
      <c r="D14" s="104" t="s">
        <v>115</v>
      </c>
      <c r="E14" s="53" t="s">
        <v>80</v>
      </c>
      <c r="F14" s="46"/>
      <c r="G14" s="94"/>
      <c r="H14" s="89">
        <f>F14*G14</f>
        <v>0</v>
      </c>
    </row>
    <row r="15" spans="1:11" ht="52.8" hidden="1" x14ac:dyDescent="0.25">
      <c r="A15" s="48" t="s">
        <v>116</v>
      </c>
      <c r="B15" s="44"/>
      <c r="C15" s="98"/>
      <c r="D15" s="102" t="s">
        <v>117</v>
      </c>
      <c r="E15" s="6"/>
      <c r="F15" s="6"/>
      <c r="G15" s="95"/>
      <c r="H15" s="89"/>
    </row>
    <row r="16" spans="1:11" hidden="1" x14ac:dyDescent="0.25">
      <c r="A16" s="44"/>
      <c r="B16" s="48" t="s">
        <v>118</v>
      </c>
      <c r="C16" s="103"/>
      <c r="D16" s="101" t="s">
        <v>119</v>
      </c>
      <c r="E16" s="53" t="s">
        <v>421</v>
      </c>
      <c r="F16" s="46"/>
      <c r="G16" s="94"/>
      <c r="H16" s="89">
        <f t="shared" ref="H16:H25" si="0">F16*G16</f>
        <v>0</v>
      </c>
    </row>
    <row r="17" spans="1:8" hidden="1" x14ac:dyDescent="0.25">
      <c r="A17" s="44"/>
      <c r="B17" s="48" t="s">
        <v>120</v>
      </c>
      <c r="C17" s="103"/>
      <c r="D17" s="101" t="s">
        <v>121</v>
      </c>
      <c r="E17" s="53" t="s">
        <v>422</v>
      </c>
      <c r="F17" s="46"/>
      <c r="G17" s="94"/>
      <c r="H17" s="89">
        <f t="shared" si="0"/>
        <v>0</v>
      </c>
    </row>
    <row r="18" spans="1:8" ht="15.6" hidden="1" x14ac:dyDescent="0.25">
      <c r="A18" s="44"/>
      <c r="B18" s="48" t="s">
        <v>122</v>
      </c>
      <c r="C18" s="103"/>
      <c r="D18" s="101" t="s">
        <v>123</v>
      </c>
      <c r="E18" s="53" t="s">
        <v>124</v>
      </c>
      <c r="F18" s="46"/>
      <c r="G18" s="94"/>
      <c r="H18" s="89">
        <f t="shared" si="0"/>
        <v>0</v>
      </c>
    </row>
    <row r="19" spans="1:8" hidden="1" x14ac:dyDescent="0.25">
      <c r="A19" s="44"/>
      <c r="B19" s="48" t="s">
        <v>125</v>
      </c>
      <c r="C19" s="103"/>
      <c r="D19" s="104" t="s">
        <v>126</v>
      </c>
      <c r="E19" s="53" t="s">
        <v>422</v>
      </c>
      <c r="F19" s="46"/>
      <c r="G19" s="94"/>
      <c r="H19" s="89">
        <f t="shared" si="0"/>
        <v>0</v>
      </c>
    </row>
    <row r="20" spans="1:8" ht="26.4" hidden="1" x14ac:dyDescent="0.25">
      <c r="A20" s="44"/>
      <c r="B20" s="48" t="s">
        <v>127</v>
      </c>
      <c r="C20" s="103"/>
      <c r="D20" s="104" t="s">
        <v>128</v>
      </c>
      <c r="E20" s="53" t="s">
        <v>124</v>
      </c>
      <c r="F20" s="46"/>
      <c r="G20" s="94"/>
      <c r="H20" s="89">
        <f t="shared" si="0"/>
        <v>0</v>
      </c>
    </row>
    <row r="21" spans="1:8" ht="26.4" hidden="1" x14ac:dyDescent="0.25">
      <c r="A21" s="44"/>
      <c r="B21" s="48" t="s">
        <v>129</v>
      </c>
      <c r="C21" s="103"/>
      <c r="D21" s="104" t="s">
        <v>130</v>
      </c>
      <c r="E21" s="53" t="s">
        <v>423</v>
      </c>
      <c r="F21" s="46"/>
      <c r="G21" s="94"/>
      <c r="H21" s="89">
        <f t="shared" si="0"/>
        <v>0</v>
      </c>
    </row>
    <row r="22" spans="1:8" ht="26.4" hidden="1" x14ac:dyDescent="0.25">
      <c r="A22" s="44"/>
      <c r="B22" s="48" t="s">
        <v>131</v>
      </c>
      <c r="C22" s="103"/>
      <c r="D22" s="104" t="s">
        <v>132</v>
      </c>
      <c r="E22" s="51" t="s">
        <v>133</v>
      </c>
      <c r="F22" s="46"/>
      <c r="G22" s="94"/>
      <c r="H22" s="89">
        <f t="shared" si="0"/>
        <v>0</v>
      </c>
    </row>
    <row r="23" spans="1:8" ht="26.4" hidden="1" x14ac:dyDescent="0.25">
      <c r="A23" s="44"/>
      <c r="B23" s="48" t="s">
        <v>134</v>
      </c>
      <c r="C23" s="103"/>
      <c r="D23" s="104" t="s">
        <v>135</v>
      </c>
      <c r="E23" s="53" t="s">
        <v>136</v>
      </c>
      <c r="F23" s="46"/>
      <c r="G23" s="94"/>
      <c r="H23" s="89">
        <f t="shared" si="0"/>
        <v>0</v>
      </c>
    </row>
    <row r="24" spans="1:8" ht="26.4" hidden="1" x14ac:dyDescent="0.25">
      <c r="A24" s="44"/>
      <c r="B24" s="48" t="s">
        <v>137</v>
      </c>
      <c r="C24" s="103"/>
      <c r="D24" s="104" t="s">
        <v>138</v>
      </c>
      <c r="E24" s="53" t="s">
        <v>422</v>
      </c>
      <c r="F24" s="46"/>
      <c r="G24" s="94"/>
      <c r="H24" s="89">
        <f t="shared" si="0"/>
        <v>0</v>
      </c>
    </row>
    <row r="25" spans="1:8" ht="26.4" hidden="1" x14ac:dyDescent="0.25">
      <c r="A25" s="44"/>
      <c r="B25" s="48" t="s">
        <v>139</v>
      </c>
      <c r="C25" s="103"/>
      <c r="D25" s="104" t="s">
        <v>140</v>
      </c>
      <c r="E25" s="53" t="s">
        <v>1678</v>
      </c>
      <c r="F25" s="46"/>
      <c r="G25" s="94"/>
      <c r="H25" s="89">
        <f t="shared" si="0"/>
        <v>0</v>
      </c>
    </row>
    <row r="26" spans="1:8" ht="26.4" hidden="1" x14ac:dyDescent="0.25">
      <c r="A26" s="44"/>
      <c r="B26" s="48" t="s">
        <v>141</v>
      </c>
      <c r="C26" s="103"/>
      <c r="D26" s="104" t="s">
        <v>142</v>
      </c>
      <c r="E26" s="53" t="s">
        <v>425</v>
      </c>
      <c r="F26" s="11"/>
      <c r="G26" s="114"/>
      <c r="H26" s="52"/>
    </row>
    <row r="27" spans="1:8" ht="26.4" hidden="1" x14ac:dyDescent="0.25">
      <c r="A27" s="44"/>
      <c r="B27" s="48" t="s">
        <v>143</v>
      </c>
      <c r="C27" s="103"/>
      <c r="D27" s="104" t="s">
        <v>144</v>
      </c>
      <c r="E27" s="51" t="s">
        <v>361</v>
      </c>
      <c r="F27" s="95"/>
      <c r="G27" s="105"/>
      <c r="H27" s="89">
        <f>G27*F27</f>
        <v>0</v>
      </c>
    </row>
    <row r="28" spans="1:8" ht="26.4" hidden="1" x14ac:dyDescent="0.25">
      <c r="A28" s="44"/>
      <c r="B28" s="48" t="s">
        <v>146</v>
      </c>
      <c r="C28" s="103"/>
      <c r="D28" s="104" t="s">
        <v>145</v>
      </c>
      <c r="E28" s="53" t="s">
        <v>80</v>
      </c>
      <c r="F28" s="46"/>
      <c r="G28" s="94"/>
      <c r="H28" s="89">
        <f>F28*G28</f>
        <v>0</v>
      </c>
    </row>
    <row r="29" spans="1:8" x14ac:dyDescent="0.25">
      <c r="A29" s="48" t="s">
        <v>147</v>
      </c>
      <c r="B29" s="44"/>
      <c r="C29" s="98"/>
      <c r="D29" s="100" t="s">
        <v>148</v>
      </c>
      <c r="E29" s="53" t="s">
        <v>80</v>
      </c>
      <c r="F29" s="46"/>
      <c r="G29" s="94"/>
      <c r="H29" s="89">
        <f>F29*G29</f>
        <v>0</v>
      </c>
    </row>
    <row r="30" spans="1:8" x14ac:dyDescent="0.25">
      <c r="A30" s="48" t="s">
        <v>149</v>
      </c>
      <c r="B30" s="44"/>
      <c r="C30" s="98"/>
      <c r="D30" s="100" t="s">
        <v>150</v>
      </c>
      <c r="E30" s="6"/>
      <c r="F30" s="6"/>
      <c r="G30" s="95"/>
      <c r="H30" s="89"/>
    </row>
    <row r="31" spans="1:8" x14ac:dyDescent="0.25">
      <c r="A31" s="44"/>
      <c r="B31" s="48" t="s">
        <v>151</v>
      </c>
      <c r="C31" s="103"/>
      <c r="D31" s="69" t="s">
        <v>152</v>
      </c>
      <c r="E31" s="53" t="s">
        <v>33</v>
      </c>
      <c r="F31" s="11" t="s">
        <v>4220</v>
      </c>
      <c r="G31" s="114" t="s">
        <v>4221</v>
      </c>
      <c r="H31" s="52"/>
    </row>
    <row r="32" spans="1:8" x14ac:dyDescent="0.25">
      <c r="A32" s="44"/>
      <c r="B32" s="48" t="s">
        <v>153</v>
      </c>
      <c r="C32" s="103"/>
      <c r="D32" s="69" t="s">
        <v>154</v>
      </c>
      <c r="E32" s="53" t="s">
        <v>80</v>
      </c>
      <c r="F32" s="46"/>
      <c r="G32" s="94"/>
      <c r="H32" s="89">
        <f>F32*G32</f>
        <v>0</v>
      </c>
    </row>
    <row r="33" spans="1:8" hidden="1" x14ac:dyDescent="0.25">
      <c r="A33" s="55" t="s">
        <v>155</v>
      </c>
      <c r="B33" s="44"/>
      <c r="C33" s="98"/>
      <c r="D33" s="67" t="s">
        <v>156</v>
      </c>
      <c r="E33" s="6"/>
      <c r="F33" s="6"/>
      <c r="G33" s="95"/>
      <c r="H33" s="89"/>
    </row>
    <row r="34" spans="1:8" hidden="1" x14ac:dyDescent="0.25">
      <c r="A34" s="45"/>
      <c r="B34" s="48" t="s">
        <v>157</v>
      </c>
      <c r="C34" s="103"/>
      <c r="D34" s="106" t="s">
        <v>158</v>
      </c>
      <c r="E34" s="53" t="s">
        <v>429</v>
      </c>
      <c r="F34" s="46"/>
      <c r="G34" s="94"/>
      <c r="H34" s="89">
        <f>F34*G34</f>
        <v>0</v>
      </c>
    </row>
    <row r="35" spans="1:8" hidden="1" x14ac:dyDescent="0.25">
      <c r="A35" s="45"/>
      <c r="B35" s="55" t="s">
        <v>160</v>
      </c>
      <c r="C35" s="103"/>
      <c r="D35" s="106" t="s">
        <v>159</v>
      </c>
      <c r="E35" s="53" t="s">
        <v>425</v>
      </c>
      <c r="F35" s="11"/>
      <c r="G35" s="114"/>
      <c r="H35" s="52"/>
    </row>
    <row r="36" spans="1:8" ht="26.4" hidden="1" x14ac:dyDescent="0.25">
      <c r="A36" s="45"/>
      <c r="B36" s="55" t="s">
        <v>161</v>
      </c>
      <c r="C36" s="103"/>
      <c r="D36" s="106" t="s">
        <v>162</v>
      </c>
      <c r="E36" s="51" t="s">
        <v>361</v>
      </c>
      <c r="F36" s="95"/>
      <c r="G36" s="105"/>
      <c r="H36" s="89">
        <f>G36*F36</f>
        <v>0</v>
      </c>
    </row>
    <row r="37" spans="1:8" x14ac:dyDescent="0.25">
      <c r="A37" s="55" t="s">
        <v>5426</v>
      </c>
      <c r="B37" s="58"/>
      <c r="C37" s="107"/>
      <c r="D37" s="67" t="s">
        <v>163</v>
      </c>
      <c r="E37" s="6"/>
      <c r="F37" s="6"/>
      <c r="G37" s="95"/>
      <c r="H37" s="89"/>
    </row>
    <row r="38" spans="1:8" x14ac:dyDescent="0.25">
      <c r="A38" s="45"/>
      <c r="B38" s="58" t="s">
        <v>164</v>
      </c>
      <c r="C38" s="107"/>
      <c r="D38" s="106" t="s">
        <v>165</v>
      </c>
      <c r="E38" s="53" t="s">
        <v>425</v>
      </c>
      <c r="F38" s="11" t="s">
        <v>4222</v>
      </c>
      <c r="G38" s="114" t="s">
        <v>818</v>
      </c>
      <c r="H38" s="52"/>
    </row>
    <row r="39" spans="1:8" ht="26.4" x14ac:dyDescent="0.25">
      <c r="A39" s="45"/>
      <c r="B39" s="58" t="s">
        <v>166</v>
      </c>
      <c r="C39" s="107"/>
      <c r="D39" s="106" t="s">
        <v>5427</v>
      </c>
      <c r="E39" s="51" t="s">
        <v>361</v>
      </c>
      <c r="F39" s="95">
        <f>H38</f>
        <v>0</v>
      </c>
      <c r="G39" s="105"/>
      <c r="H39" s="89">
        <f>G39*F39</f>
        <v>0</v>
      </c>
    </row>
    <row r="40" spans="1:8" x14ac:dyDescent="0.25">
      <c r="A40" s="45"/>
      <c r="B40" s="58" t="s">
        <v>167</v>
      </c>
      <c r="C40" s="107"/>
      <c r="D40" s="106" t="s">
        <v>168</v>
      </c>
      <c r="E40" s="53" t="s">
        <v>425</v>
      </c>
      <c r="F40" s="11" t="s">
        <v>4222</v>
      </c>
      <c r="G40" s="114" t="s">
        <v>818</v>
      </c>
      <c r="H40" s="52"/>
    </row>
    <row r="41" spans="1:8" ht="26.4" x14ac:dyDescent="0.25">
      <c r="A41" s="45"/>
      <c r="B41" s="58" t="s">
        <v>169</v>
      </c>
      <c r="C41" s="107"/>
      <c r="D41" s="106" t="s">
        <v>5428</v>
      </c>
      <c r="E41" s="51" t="s">
        <v>361</v>
      </c>
      <c r="F41" s="95">
        <f>H40</f>
        <v>0</v>
      </c>
      <c r="G41" s="105"/>
      <c r="H41" s="89">
        <f>G41*F41</f>
        <v>0</v>
      </c>
    </row>
    <row r="42" spans="1:8" x14ac:dyDescent="0.25">
      <c r="A42" s="55" t="s">
        <v>170</v>
      </c>
      <c r="B42" s="58"/>
      <c r="C42" s="107"/>
      <c r="D42" s="108" t="s">
        <v>171</v>
      </c>
      <c r="E42" s="11"/>
      <c r="F42" s="6"/>
      <c r="G42" s="95"/>
      <c r="H42" s="89"/>
    </row>
    <row r="43" spans="1:8" x14ac:dyDescent="0.25">
      <c r="A43" s="45"/>
      <c r="B43" s="58" t="s">
        <v>172</v>
      </c>
      <c r="C43" s="107"/>
      <c r="D43" s="69" t="s">
        <v>66</v>
      </c>
      <c r="E43" s="11"/>
      <c r="F43" s="6"/>
      <c r="G43" s="95"/>
      <c r="H43" s="89"/>
    </row>
    <row r="44" spans="1:8" x14ac:dyDescent="0.25">
      <c r="A44" s="45"/>
      <c r="B44" s="109"/>
      <c r="C44" s="107" t="s">
        <v>37</v>
      </c>
      <c r="D44" s="106" t="s">
        <v>176</v>
      </c>
      <c r="E44" s="53" t="s">
        <v>3005</v>
      </c>
      <c r="F44" s="46"/>
      <c r="G44" s="94"/>
      <c r="H44" s="89">
        <f t="shared" ref="H44:H49" si="1">F44*G44</f>
        <v>0</v>
      </c>
    </row>
    <row r="45" spans="1:8" x14ac:dyDescent="0.25">
      <c r="A45" s="45"/>
      <c r="B45" s="109"/>
      <c r="C45" s="107" t="s">
        <v>39</v>
      </c>
      <c r="D45" s="106" t="s">
        <v>177</v>
      </c>
      <c r="E45" s="53" t="s">
        <v>3005</v>
      </c>
      <c r="F45" s="46"/>
      <c r="G45" s="94"/>
      <c r="H45" s="89">
        <f t="shared" si="1"/>
        <v>0</v>
      </c>
    </row>
    <row r="46" spans="1:8" x14ac:dyDescent="0.25">
      <c r="A46" s="45"/>
      <c r="B46" s="109"/>
      <c r="C46" s="107" t="s">
        <v>59</v>
      </c>
      <c r="D46" s="106" t="s">
        <v>178</v>
      </c>
      <c r="E46" s="53" t="s">
        <v>3005</v>
      </c>
      <c r="F46" s="46"/>
      <c r="G46" s="94"/>
      <c r="H46" s="89">
        <f t="shared" si="1"/>
        <v>0</v>
      </c>
    </row>
    <row r="47" spans="1:8" x14ac:dyDescent="0.25">
      <c r="A47" s="45"/>
      <c r="B47" s="109"/>
      <c r="C47" s="107" t="s">
        <v>42</v>
      </c>
      <c r="D47" s="106" t="s">
        <v>179</v>
      </c>
      <c r="E47" s="53" t="s">
        <v>3005</v>
      </c>
      <c r="F47" s="46"/>
      <c r="G47" s="94"/>
      <c r="H47" s="89">
        <f t="shared" si="1"/>
        <v>0</v>
      </c>
    </row>
    <row r="48" spans="1:8" x14ac:dyDescent="0.25">
      <c r="A48" s="45"/>
      <c r="B48" s="109"/>
      <c r="C48" s="107" t="s">
        <v>43</v>
      </c>
      <c r="D48" s="106" t="s">
        <v>180</v>
      </c>
      <c r="E48" s="53" t="s">
        <v>3005</v>
      </c>
      <c r="F48" s="46"/>
      <c r="G48" s="94"/>
      <c r="H48" s="89">
        <f t="shared" si="1"/>
        <v>0</v>
      </c>
    </row>
    <row r="49" spans="1:9" hidden="1" x14ac:dyDescent="0.25">
      <c r="A49" s="45"/>
      <c r="B49" s="109"/>
      <c r="C49" s="107" t="s">
        <v>45</v>
      </c>
      <c r="D49" s="106" t="s">
        <v>181</v>
      </c>
      <c r="E49" s="53" t="s">
        <v>3005</v>
      </c>
      <c r="F49" s="46"/>
      <c r="G49" s="94"/>
      <c r="H49" s="89">
        <f t="shared" si="1"/>
        <v>0</v>
      </c>
    </row>
    <row r="50" spans="1:9" ht="26.4" x14ac:dyDescent="0.25">
      <c r="A50" s="45"/>
      <c r="B50" s="58" t="s">
        <v>173</v>
      </c>
      <c r="C50" s="107"/>
      <c r="D50" s="106" t="s">
        <v>4433</v>
      </c>
      <c r="E50" s="11"/>
      <c r="F50" s="6"/>
      <c r="G50" s="95"/>
      <c r="H50" s="89"/>
      <c r="I50" s="307"/>
    </row>
    <row r="51" spans="1:9" x14ac:dyDescent="0.25">
      <c r="A51" s="45"/>
      <c r="B51" s="76"/>
      <c r="C51" s="107" t="s">
        <v>37</v>
      </c>
      <c r="D51" s="69" t="s">
        <v>182</v>
      </c>
      <c r="E51" s="53" t="s">
        <v>3005</v>
      </c>
      <c r="F51" s="46"/>
      <c r="G51" s="94"/>
      <c r="H51" s="89">
        <f t="shared" ref="H51:H59" si="2">F51*G51</f>
        <v>0</v>
      </c>
      <c r="I51" s="307"/>
    </row>
    <row r="52" spans="1:9" x14ac:dyDescent="0.25">
      <c r="A52" s="45"/>
      <c r="B52" s="76"/>
      <c r="C52" s="107" t="s">
        <v>39</v>
      </c>
      <c r="D52" s="68" t="s">
        <v>183</v>
      </c>
      <c r="E52" s="53" t="s">
        <v>3005</v>
      </c>
      <c r="F52" s="46"/>
      <c r="G52" s="94"/>
      <c r="H52" s="89">
        <f t="shared" si="2"/>
        <v>0</v>
      </c>
      <c r="I52" s="307"/>
    </row>
    <row r="53" spans="1:9" x14ac:dyDescent="0.25">
      <c r="A53" s="45"/>
      <c r="B53" s="76"/>
      <c r="C53" s="107" t="s">
        <v>59</v>
      </c>
      <c r="D53" s="68" t="s">
        <v>184</v>
      </c>
      <c r="E53" s="53" t="s">
        <v>3005</v>
      </c>
      <c r="F53" s="46"/>
      <c r="G53" s="94"/>
      <c r="H53" s="89">
        <f t="shared" si="2"/>
        <v>0</v>
      </c>
      <c r="I53" s="307"/>
    </row>
    <row r="54" spans="1:9" x14ac:dyDescent="0.25">
      <c r="A54" s="45"/>
      <c r="B54" s="76"/>
      <c r="C54" s="107" t="s">
        <v>42</v>
      </c>
      <c r="D54" s="68" t="s">
        <v>185</v>
      </c>
      <c r="E54" s="53" t="s">
        <v>3005</v>
      </c>
      <c r="F54" s="46"/>
      <c r="G54" s="94"/>
      <c r="H54" s="89">
        <f t="shared" si="2"/>
        <v>0</v>
      </c>
      <c r="I54" s="307"/>
    </row>
    <row r="55" spans="1:9" x14ac:dyDescent="0.25">
      <c r="A55" s="45"/>
      <c r="B55" s="76"/>
      <c r="C55" s="107" t="s">
        <v>43</v>
      </c>
      <c r="D55" s="68" t="s">
        <v>186</v>
      </c>
      <c r="E55" s="53" t="s">
        <v>3005</v>
      </c>
      <c r="F55" s="46"/>
      <c r="G55" s="94"/>
      <c r="H55" s="89">
        <f t="shared" si="2"/>
        <v>0</v>
      </c>
      <c r="I55" s="307"/>
    </row>
    <row r="56" spans="1:9" x14ac:dyDescent="0.25">
      <c r="A56" s="45"/>
      <c r="B56" s="76"/>
      <c r="C56" s="107" t="s">
        <v>45</v>
      </c>
      <c r="D56" s="68" t="s">
        <v>187</v>
      </c>
      <c r="E56" s="53" t="s">
        <v>3005</v>
      </c>
      <c r="F56" s="46"/>
      <c r="G56" s="94"/>
      <c r="H56" s="89">
        <f t="shared" si="2"/>
        <v>0</v>
      </c>
      <c r="I56" s="307"/>
    </row>
    <row r="57" spans="1:9" x14ac:dyDescent="0.25">
      <c r="A57" s="45"/>
      <c r="B57" s="76"/>
      <c r="C57" s="107" t="s">
        <v>46</v>
      </c>
      <c r="D57" s="68" t="s">
        <v>188</v>
      </c>
      <c r="E57" s="53" t="s">
        <v>3005</v>
      </c>
      <c r="F57" s="46"/>
      <c r="G57" s="94"/>
      <c r="H57" s="89">
        <f t="shared" si="2"/>
        <v>0</v>
      </c>
      <c r="I57" s="307"/>
    </row>
    <row r="58" spans="1:9" ht="15.6" x14ac:dyDescent="0.25">
      <c r="A58" s="45"/>
      <c r="B58" s="76"/>
      <c r="C58" s="107" t="s">
        <v>47</v>
      </c>
      <c r="D58" s="277" t="s">
        <v>6469</v>
      </c>
      <c r="E58" s="53" t="s">
        <v>3005</v>
      </c>
      <c r="F58" s="46"/>
      <c r="G58" s="94"/>
      <c r="H58" s="89">
        <f t="shared" si="2"/>
        <v>0</v>
      </c>
      <c r="I58" s="307"/>
    </row>
    <row r="59" spans="1:9" x14ac:dyDescent="0.25">
      <c r="A59" s="45"/>
      <c r="B59" s="76"/>
      <c r="C59" s="107" t="s">
        <v>47</v>
      </c>
      <c r="D59" s="277" t="s">
        <v>6470</v>
      </c>
      <c r="E59" s="53" t="s">
        <v>3005</v>
      </c>
      <c r="F59" s="46"/>
      <c r="G59" s="94"/>
      <c r="H59" s="89">
        <f t="shared" si="2"/>
        <v>0</v>
      </c>
      <c r="I59" s="307"/>
    </row>
    <row r="60" spans="1:9" x14ac:dyDescent="0.25">
      <c r="A60" s="45"/>
      <c r="B60" s="58" t="s">
        <v>174</v>
      </c>
      <c r="C60" s="107"/>
      <c r="D60" s="277" t="s">
        <v>4434</v>
      </c>
      <c r="E60" s="11"/>
      <c r="F60" s="6"/>
      <c r="G60" s="95"/>
      <c r="H60" s="89"/>
      <c r="I60" s="307"/>
    </row>
    <row r="61" spans="1:9" x14ac:dyDescent="0.25">
      <c r="A61" s="45"/>
      <c r="B61" s="76"/>
      <c r="C61" s="107" t="s">
        <v>37</v>
      </c>
      <c r="D61" s="68" t="s">
        <v>189</v>
      </c>
      <c r="E61" s="53" t="s">
        <v>422</v>
      </c>
      <c r="F61" s="46"/>
      <c r="G61" s="94"/>
      <c r="H61" s="89">
        <f>F61*G61</f>
        <v>0</v>
      </c>
      <c r="I61" s="307"/>
    </row>
    <row r="62" spans="1:9" x14ac:dyDescent="0.25">
      <c r="A62" s="45"/>
      <c r="B62" s="76"/>
      <c r="C62" s="107" t="s">
        <v>39</v>
      </c>
      <c r="D62" s="68" t="s">
        <v>6471</v>
      </c>
      <c r="E62" s="53" t="s">
        <v>422</v>
      </c>
      <c r="F62" s="46"/>
      <c r="G62" s="94"/>
      <c r="H62" s="89">
        <f>F62*G62</f>
        <v>0</v>
      </c>
      <c r="I62" s="307"/>
    </row>
    <row r="63" spans="1:9" hidden="1" x14ac:dyDescent="0.25">
      <c r="A63" s="45"/>
      <c r="B63" s="76"/>
      <c r="C63" s="107" t="s">
        <v>59</v>
      </c>
      <c r="D63" s="68" t="s">
        <v>190</v>
      </c>
      <c r="E63" s="53" t="s">
        <v>422</v>
      </c>
      <c r="F63" s="46"/>
      <c r="G63" s="94"/>
      <c r="H63" s="89">
        <f>F63*G63</f>
        <v>0</v>
      </c>
      <c r="I63" s="307"/>
    </row>
    <row r="64" spans="1:9" x14ac:dyDescent="0.25">
      <c r="A64" s="45"/>
      <c r="B64" s="76"/>
      <c r="C64" s="107" t="s">
        <v>42</v>
      </c>
      <c r="D64" s="277" t="s">
        <v>6472</v>
      </c>
      <c r="E64" s="53" t="s">
        <v>422</v>
      </c>
      <c r="F64" s="46"/>
      <c r="G64" s="94"/>
      <c r="H64" s="89">
        <f>F64*G64</f>
        <v>0</v>
      </c>
      <c r="I64" s="307"/>
    </row>
    <row r="65" spans="1:9" x14ac:dyDescent="0.25">
      <c r="A65" s="45"/>
      <c r="B65" s="58" t="s">
        <v>175</v>
      </c>
      <c r="C65" s="107"/>
      <c r="D65" s="110" t="s">
        <v>67</v>
      </c>
      <c r="E65" s="11"/>
      <c r="F65" s="6"/>
      <c r="G65" s="95"/>
      <c r="H65" s="89"/>
    </row>
    <row r="66" spans="1:9" x14ac:dyDescent="0.25">
      <c r="A66" s="45"/>
      <c r="B66" s="76"/>
      <c r="C66" s="107" t="s">
        <v>37</v>
      </c>
      <c r="D66" s="59" t="s">
        <v>191</v>
      </c>
      <c r="E66" s="53" t="s">
        <v>425</v>
      </c>
      <c r="F66" s="11" t="s">
        <v>4222</v>
      </c>
      <c r="G66" s="114" t="s">
        <v>818</v>
      </c>
      <c r="H66" s="52"/>
    </row>
    <row r="67" spans="1:9" ht="26.4" x14ac:dyDescent="0.25">
      <c r="A67" s="45"/>
      <c r="B67" s="76"/>
      <c r="C67" s="107" t="s">
        <v>39</v>
      </c>
      <c r="D67" s="106" t="s">
        <v>192</v>
      </c>
      <c r="E67" s="51" t="s">
        <v>361</v>
      </c>
      <c r="F67" s="95">
        <f>H66</f>
        <v>0</v>
      </c>
      <c r="G67" s="105"/>
      <c r="H67" s="89">
        <f>G67*F67</f>
        <v>0</v>
      </c>
    </row>
    <row r="68" spans="1:9" x14ac:dyDescent="0.25">
      <c r="A68" s="55" t="s">
        <v>194</v>
      </c>
      <c r="B68" s="58"/>
      <c r="C68" s="107"/>
      <c r="D68" s="67" t="s">
        <v>193</v>
      </c>
      <c r="E68" s="11"/>
      <c r="F68" s="6"/>
      <c r="G68" s="95"/>
      <c r="H68" s="89"/>
    </row>
    <row r="69" spans="1:9" ht="39.6" hidden="1" x14ac:dyDescent="0.25">
      <c r="A69" s="45"/>
      <c r="B69" s="58" t="s">
        <v>195</v>
      </c>
      <c r="C69" s="107"/>
      <c r="D69" s="278" t="s">
        <v>4435</v>
      </c>
      <c r="E69" s="53" t="s">
        <v>428</v>
      </c>
      <c r="F69" s="46"/>
      <c r="G69" s="274"/>
      <c r="H69" s="52"/>
      <c r="I69" s="307"/>
    </row>
    <row r="70" spans="1:9" ht="26.4" x14ac:dyDescent="0.25">
      <c r="A70" s="45"/>
      <c r="B70" s="58" t="s">
        <v>196</v>
      </c>
      <c r="C70" s="107"/>
      <c r="D70" s="59" t="s">
        <v>198</v>
      </c>
      <c r="E70" s="53" t="s">
        <v>425</v>
      </c>
      <c r="F70" s="11" t="s">
        <v>4222</v>
      </c>
      <c r="G70" s="114" t="s">
        <v>818</v>
      </c>
      <c r="H70" s="52"/>
    </row>
    <row r="71" spans="1:9" ht="26.4" hidden="1" x14ac:dyDescent="0.25">
      <c r="A71" s="45"/>
      <c r="B71" s="58" t="s">
        <v>197</v>
      </c>
      <c r="C71" s="107"/>
      <c r="D71" s="106" t="s">
        <v>199</v>
      </c>
      <c r="E71" s="51" t="s">
        <v>361</v>
      </c>
      <c r="F71" s="95">
        <f>H70</f>
        <v>0</v>
      </c>
      <c r="G71" s="105"/>
      <c r="H71" s="89">
        <f>G71*F71</f>
        <v>0</v>
      </c>
    </row>
    <row r="72" spans="1:9" ht="15" customHeight="1" x14ac:dyDescent="0.25">
      <c r="A72" s="45" t="s">
        <v>5385</v>
      </c>
      <c r="B72" s="58"/>
      <c r="C72" s="58"/>
      <c r="D72" s="67" t="s">
        <v>5382</v>
      </c>
      <c r="E72" s="336"/>
      <c r="F72" s="6"/>
      <c r="G72" s="95"/>
      <c r="H72" s="52"/>
    </row>
    <row r="73" spans="1:9" x14ac:dyDescent="0.25">
      <c r="A73" s="45"/>
      <c r="B73" s="58" t="s">
        <v>5383</v>
      </c>
      <c r="C73" s="58"/>
      <c r="D73" s="59" t="s">
        <v>5384</v>
      </c>
      <c r="E73" s="11" t="s">
        <v>581</v>
      </c>
      <c r="F73" s="11" t="s">
        <v>4225</v>
      </c>
      <c r="G73" s="114" t="s">
        <v>4226</v>
      </c>
      <c r="H73" s="52"/>
      <c r="I73" s="323"/>
    </row>
    <row r="74" spans="1:9" x14ac:dyDescent="0.25">
      <c r="A74" s="45"/>
      <c r="B74" s="58"/>
      <c r="C74" s="58"/>
      <c r="D74" s="59"/>
      <c r="E74" s="11"/>
      <c r="F74" s="11"/>
      <c r="G74" s="114"/>
      <c r="H74" s="52"/>
    </row>
    <row r="75" spans="1:9" x14ac:dyDescent="0.25">
      <c r="A75" s="45"/>
      <c r="B75" s="58"/>
      <c r="C75" s="58"/>
      <c r="D75" s="59"/>
      <c r="E75" s="11"/>
      <c r="F75" s="11"/>
      <c r="G75" s="114"/>
      <c r="H75" s="52"/>
    </row>
    <row r="76" spans="1:9" x14ac:dyDescent="0.25">
      <c r="A76" s="45"/>
      <c r="B76" s="58"/>
      <c r="C76" s="58"/>
      <c r="D76" s="59"/>
      <c r="E76" s="11"/>
      <c r="F76" s="11"/>
      <c r="G76" s="114"/>
      <c r="H76" s="52"/>
    </row>
    <row r="77" spans="1:9" x14ac:dyDescent="0.25">
      <c r="A77" s="45"/>
      <c r="B77" s="58"/>
      <c r="C77" s="58"/>
      <c r="D77" s="59"/>
      <c r="E77" s="11"/>
      <c r="F77" s="11"/>
      <c r="G77" s="114"/>
      <c r="H77" s="52"/>
    </row>
    <row r="78" spans="1:9" x14ac:dyDescent="0.25">
      <c r="A78" s="45"/>
      <c r="B78" s="58"/>
      <c r="C78" s="58"/>
      <c r="D78" s="59"/>
      <c r="E78" s="11"/>
      <c r="F78" s="11"/>
      <c r="G78" s="114"/>
      <c r="H78" s="52"/>
    </row>
    <row r="79" spans="1:9" x14ac:dyDescent="0.25">
      <c r="A79" s="45"/>
      <c r="B79" s="58"/>
      <c r="C79" s="58"/>
      <c r="D79" s="59"/>
      <c r="E79" s="11"/>
      <c r="F79" s="11"/>
      <c r="G79" s="114"/>
      <c r="H79" s="52"/>
    </row>
    <row r="80" spans="1:9" x14ac:dyDescent="0.25">
      <c r="A80" s="45"/>
      <c r="B80" s="58"/>
      <c r="C80" s="58"/>
      <c r="D80" s="59"/>
      <c r="E80" s="11"/>
      <c r="F80" s="11"/>
      <c r="G80" s="114"/>
      <c r="H80" s="52"/>
    </row>
    <row r="81" spans="1:9" x14ac:dyDescent="0.25">
      <c r="A81" s="45"/>
      <c r="B81" s="58"/>
      <c r="C81" s="58"/>
      <c r="D81" s="59"/>
      <c r="E81" s="11"/>
      <c r="F81" s="11"/>
      <c r="G81" s="114"/>
      <c r="H81" s="52"/>
    </row>
    <row r="82" spans="1:9" x14ac:dyDescent="0.25">
      <c r="A82" s="45"/>
      <c r="B82" s="58"/>
      <c r="C82" s="58"/>
      <c r="D82" s="59"/>
      <c r="E82" s="11"/>
      <c r="F82" s="11"/>
      <c r="G82" s="114"/>
      <c r="H82" s="52"/>
    </row>
    <row r="83" spans="1:9" x14ac:dyDescent="0.25">
      <c r="A83" s="45"/>
      <c r="B83" s="58"/>
      <c r="C83" s="58"/>
      <c r="D83" s="59"/>
      <c r="E83" s="11"/>
      <c r="F83" s="11"/>
      <c r="G83" s="114"/>
      <c r="H83" s="52"/>
    </row>
    <row r="84" spans="1:9" x14ac:dyDescent="0.25">
      <c r="A84" s="45"/>
      <c r="B84" s="58"/>
      <c r="C84" s="58"/>
      <c r="D84" s="59"/>
      <c r="E84" s="11"/>
      <c r="F84" s="11"/>
      <c r="G84" s="114"/>
      <c r="H84" s="52"/>
    </row>
    <row r="85" spans="1:9" x14ac:dyDescent="0.25">
      <c r="A85" s="45"/>
      <c r="B85" s="58"/>
      <c r="C85" s="58"/>
      <c r="D85" s="59"/>
      <c r="E85" s="11"/>
      <c r="F85" s="11"/>
      <c r="G85" s="114"/>
      <c r="H85" s="52"/>
      <c r="I85" s="323"/>
    </row>
    <row r="86" spans="1:9" x14ac:dyDescent="0.25">
      <c r="A86" s="45"/>
      <c r="B86" s="58"/>
      <c r="C86" s="58"/>
      <c r="D86" s="111"/>
      <c r="E86" s="11"/>
      <c r="F86" s="6"/>
      <c r="G86" s="95"/>
      <c r="H86" s="52"/>
    </row>
    <row r="87" spans="1:9" x14ac:dyDescent="0.25">
      <c r="A87" s="77" t="s">
        <v>34</v>
      </c>
      <c r="B87" s="78"/>
      <c r="C87" s="112"/>
      <c r="D87" s="79"/>
      <c r="E87" s="2"/>
      <c r="F87" s="177"/>
      <c r="G87" s="178"/>
      <c r="H87" s="113">
        <f>SUM(H5:H86)</f>
        <v>0</v>
      </c>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43BB8-AA9D-479D-ADC7-B683E0A99670}">
  <dimension ref="A1:H176"/>
  <sheetViews>
    <sheetView workbookViewId="0"/>
  </sheetViews>
  <sheetFormatPr defaultRowHeight="13.2" x14ac:dyDescent="0.25"/>
  <cols>
    <col min="1" max="1" width="9.33203125" style="41" customWidth="1"/>
    <col min="2" max="2" width="9" style="41" bestFit="1" customWidth="1"/>
    <col min="3" max="3" width="3.33203125" style="41" customWidth="1"/>
    <col min="4" max="4" width="40.6640625" style="41" customWidth="1"/>
    <col min="5" max="5" width="17.44140625" style="41" bestFit="1" customWidth="1"/>
    <col min="6" max="8" width="20.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200</v>
      </c>
      <c r="B1" s="40"/>
      <c r="C1" s="40"/>
      <c r="D1" s="96"/>
      <c r="E1" s="774" t="s">
        <v>201</v>
      </c>
      <c r="F1" s="774"/>
      <c r="G1" s="774"/>
      <c r="H1" s="774"/>
    </row>
    <row r="2" spans="1:8" x14ac:dyDescent="0.25">
      <c r="A2" s="42" t="s">
        <v>0</v>
      </c>
      <c r="B2" s="42"/>
      <c r="C2" s="42"/>
      <c r="D2" s="43" t="s">
        <v>1</v>
      </c>
      <c r="E2" s="43" t="s">
        <v>2</v>
      </c>
      <c r="F2" s="43" t="s">
        <v>3</v>
      </c>
      <c r="G2" s="43" t="s">
        <v>4</v>
      </c>
      <c r="H2" s="43" t="s">
        <v>5</v>
      </c>
    </row>
    <row r="3" spans="1:8" x14ac:dyDescent="0.25">
      <c r="A3" s="44"/>
      <c r="B3" s="44"/>
      <c r="C3" s="44"/>
      <c r="D3" s="45"/>
      <c r="E3" s="46"/>
      <c r="F3" s="46"/>
      <c r="G3" s="45"/>
      <c r="H3" s="45"/>
    </row>
    <row r="4" spans="1:8" x14ac:dyDescent="0.25">
      <c r="A4" s="47"/>
      <c r="B4" s="47"/>
      <c r="C4" s="47"/>
      <c r="D4" s="45"/>
      <c r="E4" s="46"/>
      <c r="F4" s="46"/>
      <c r="G4" s="45"/>
      <c r="H4" s="45"/>
    </row>
    <row r="5" spans="1:8" x14ac:dyDescent="0.25">
      <c r="A5" s="44" t="s">
        <v>5386</v>
      </c>
      <c r="B5" s="44"/>
      <c r="C5" s="44"/>
      <c r="D5" s="49" t="s">
        <v>202</v>
      </c>
      <c r="E5" s="46"/>
      <c r="F5" s="46"/>
      <c r="G5" s="45"/>
      <c r="H5" s="54"/>
    </row>
    <row r="6" spans="1:8" x14ac:dyDescent="0.25">
      <c r="A6" s="44"/>
      <c r="B6" s="48" t="s">
        <v>203</v>
      </c>
      <c r="C6" s="48"/>
      <c r="D6" s="115" t="s">
        <v>40</v>
      </c>
      <c r="E6" s="11" t="s">
        <v>33</v>
      </c>
      <c r="F6" s="11" t="s">
        <v>4220</v>
      </c>
      <c r="G6" s="114" t="s">
        <v>4221</v>
      </c>
      <c r="H6" s="52"/>
    </row>
    <row r="7" spans="1:8" x14ac:dyDescent="0.25">
      <c r="A7" s="44"/>
      <c r="B7" s="48" t="s">
        <v>204</v>
      </c>
      <c r="C7" s="48"/>
      <c r="D7" s="115" t="s">
        <v>41</v>
      </c>
      <c r="E7" s="11" t="s">
        <v>33</v>
      </c>
      <c r="F7" s="11" t="s">
        <v>4220</v>
      </c>
      <c r="G7" s="114" t="s">
        <v>4221</v>
      </c>
      <c r="H7" s="52"/>
    </row>
    <row r="8" spans="1:8" x14ac:dyDescent="0.25">
      <c r="A8" s="44"/>
      <c r="B8" s="48" t="s">
        <v>205</v>
      </c>
      <c r="C8" s="48"/>
      <c r="D8" s="115" t="s">
        <v>206</v>
      </c>
      <c r="E8" s="11"/>
      <c r="F8" s="46"/>
      <c r="G8" s="94"/>
      <c r="H8" s="89"/>
    </row>
    <row r="9" spans="1:8" x14ac:dyDescent="0.25">
      <c r="A9" s="44"/>
      <c r="B9" s="48"/>
      <c r="C9" s="73" t="s">
        <v>37</v>
      </c>
      <c r="D9" s="304" t="s">
        <v>5515</v>
      </c>
      <c r="E9" s="11" t="s">
        <v>80</v>
      </c>
      <c r="F9" s="46"/>
      <c r="G9" s="94"/>
      <c r="H9" s="89">
        <f t="shared" ref="H9:H10" si="0">F9*G9</f>
        <v>0</v>
      </c>
    </row>
    <row r="10" spans="1:8" x14ac:dyDescent="0.25">
      <c r="A10" s="44"/>
      <c r="B10" s="48"/>
      <c r="C10" s="73" t="s">
        <v>39</v>
      </c>
      <c r="D10" s="304" t="s">
        <v>5516</v>
      </c>
      <c r="E10" s="11" t="s">
        <v>80</v>
      </c>
      <c r="F10" s="46"/>
      <c r="G10" s="94"/>
      <c r="H10" s="89">
        <f t="shared" si="0"/>
        <v>0</v>
      </c>
    </row>
    <row r="11" spans="1:8" x14ac:dyDescent="0.25">
      <c r="A11" s="44"/>
      <c r="B11" s="48" t="s">
        <v>5387</v>
      </c>
      <c r="C11" s="73"/>
      <c r="D11" s="304" t="s">
        <v>5391</v>
      </c>
      <c r="E11" s="11"/>
      <c r="F11" s="46"/>
      <c r="G11" s="94"/>
      <c r="H11" s="89"/>
    </row>
    <row r="12" spans="1:8" x14ac:dyDescent="0.25">
      <c r="A12" s="44"/>
      <c r="B12" s="48"/>
      <c r="C12" s="73" t="s">
        <v>37</v>
      </c>
      <c r="D12" s="304" t="s">
        <v>5388</v>
      </c>
      <c r="E12" s="11" t="s">
        <v>5393</v>
      </c>
      <c r="F12" s="46"/>
      <c r="G12" s="94"/>
      <c r="H12" s="89">
        <f t="shared" ref="H12:H14" si="1">F12*G12</f>
        <v>0</v>
      </c>
    </row>
    <row r="13" spans="1:8" x14ac:dyDescent="0.25">
      <c r="A13" s="44"/>
      <c r="B13" s="48"/>
      <c r="C13" s="73" t="s">
        <v>39</v>
      </c>
      <c r="D13" s="304" t="s">
        <v>5389</v>
      </c>
      <c r="E13" s="11" t="s">
        <v>5393</v>
      </c>
      <c r="F13" s="46"/>
      <c r="G13" s="94"/>
      <c r="H13" s="89">
        <f t="shared" si="1"/>
        <v>0</v>
      </c>
    </row>
    <row r="14" spans="1:8" x14ac:dyDescent="0.25">
      <c r="A14" s="44"/>
      <c r="B14" s="48"/>
      <c r="C14" s="73" t="s">
        <v>59</v>
      </c>
      <c r="D14" s="304" t="s">
        <v>5392</v>
      </c>
      <c r="E14" s="11" t="s">
        <v>80</v>
      </c>
      <c r="F14" s="46"/>
      <c r="G14" s="94"/>
      <c r="H14" s="89">
        <f t="shared" si="1"/>
        <v>0</v>
      </c>
    </row>
    <row r="15" spans="1:8" x14ac:dyDescent="0.25">
      <c r="A15" s="44"/>
      <c r="B15" s="48"/>
      <c r="C15" s="73" t="s">
        <v>42</v>
      </c>
      <c r="D15" s="304" t="s">
        <v>5390</v>
      </c>
      <c r="E15" s="11" t="s">
        <v>581</v>
      </c>
      <c r="F15" s="46" t="s">
        <v>4223</v>
      </c>
      <c r="G15" s="94" t="s">
        <v>4224</v>
      </c>
      <c r="H15" s="89"/>
    </row>
    <row r="16" spans="1:8" ht="15.6" x14ac:dyDescent="0.25">
      <c r="A16" s="44" t="s">
        <v>207</v>
      </c>
      <c r="B16" s="48"/>
      <c r="C16" s="73"/>
      <c r="D16" s="116" t="s">
        <v>208</v>
      </c>
      <c r="E16" s="27" t="s">
        <v>209</v>
      </c>
      <c r="F16" s="46"/>
      <c r="G16" s="94"/>
      <c r="H16" s="89">
        <f>F16*G16</f>
        <v>0</v>
      </c>
    </row>
    <row r="17" spans="1:8" x14ac:dyDescent="0.25">
      <c r="A17" s="44"/>
      <c r="B17" s="48"/>
      <c r="C17" s="48"/>
      <c r="D17" s="117"/>
      <c r="E17" s="11"/>
      <c r="F17" s="6"/>
      <c r="G17" s="5"/>
      <c r="H17" s="45"/>
    </row>
    <row r="18" spans="1:8" x14ac:dyDescent="0.25">
      <c r="A18" s="44"/>
      <c r="B18" s="48"/>
      <c r="C18" s="48"/>
      <c r="D18" s="117"/>
      <c r="E18" s="11"/>
      <c r="F18" s="6"/>
      <c r="G18" s="5"/>
      <c r="H18" s="45"/>
    </row>
    <row r="19" spans="1:8" x14ac:dyDescent="0.25">
      <c r="A19" s="44"/>
      <c r="B19" s="48"/>
      <c r="C19" s="48"/>
      <c r="D19" s="117"/>
      <c r="E19" s="11"/>
      <c r="F19" s="6"/>
      <c r="G19" s="5"/>
      <c r="H19" s="45"/>
    </row>
    <row r="20" spans="1:8" x14ac:dyDescent="0.25">
      <c r="A20" s="77" t="s">
        <v>34</v>
      </c>
      <c r="B20" s="78"/>
      <c r="C20" s="112"/>
      <c r="D20" s="79"/>
      <c r="E20" s="2"/>
      <c r="F20" s="2"/>
      <c r="G20" s="2"/>
      <c r="H20" s="113">
        <f>SUM(H5:H19)</f>
        <v>0</v>
      </c>
    </row>
    <row r="21" spans="1:8" x14ac:dyDescent="0.25">
      <c r="A21" s="118"/>
      <c r="B21" s="118"/>
      <c r="C21" s="118"/>
      <c r="D21" s="118"/>
      <c r="E21" s="118"/>
      <c r="F21" s="118"/>
      <c r="G21" s="118"/>
      <c r="H21" s="118"/>
    </row>
    <row r="156" spans="1:6" x14ac:dyDescent="0.25">
      <c r="F156" s="82" t="s">
        <v>136</v>
      </c>
    </row>
    <row r="157" spans="1:6" x14ac:dyDescent="0.25">
      <c r="F157" s="82" t="s">
        <v>136</v>
      </c>
    </row>
    <row r="159" spans="1:6" x14ac:dyDescent="0.25">
      <c r="A159" s="83"/>
    </row>
    <row r="160" spans="1:6" x14ac:dyDescent="0.25">
      <c r="A160" s="83"/>
      <c r="B160" s="84"/>
    </row>
    <row r="161" spans="1:5" x14ac:dyDescent="0.25">
      <c r="A161" s="83"/>
      <c r="B161" s="84"/>
    </row>
    <row r="162" spans="1:5" ht="52.8" x14ac:dyDescent="0.25">
      <c r="A162" s="83" t="s">
        <v>870</v>
      </c>
      <c r="B162" s="84"/>
      <c r="E162" s="85" t="s">
        <v>871</v>
      </c>
    </row>
    <row r="163" spans="1:5" ht="66" x14ac:dyDescent="0.25">
      <c r="A163" s="83"/>
      <c r="B163" s="41" t="s">
        <v>872</v>
      </c>
      <c r="E163" s="86" t="s">
        <v>873</v>
      </c>
    </row>
    <row r="164" spans="1:5" x14ac:dyDescent="0.25">
      <c r="A164" s="83"/>
      <c r="E164" s="87" t="s">
        <v>713</v>
      </c>
    </row>
    <row r="165" spans="1:5" x14ac:dyDescent="0.25">
      <c r="A165" s="83"/>
      <c r="E165" s="87" t="s">
        <v>713</v>
      </c>
    </row>
    <row r="166" spans="1:5" ht="39.6" x14ac:dyDescent="0.25">
      <c r="A166" s="83" t="s">
        <v>874</v>
      </c>
      <c r="E166" s="85" t="s">
        <v>875</v>
      </c>
    </row>
    <row r="167" spans="1:5" ht="26.4" x14ac:dyDescent="0.25">
      <c r="A167" s="83"/>
      <c r="B167" s="41" t="s">
        <v>876</v>
      </c>
      <c r="E167" s="86" t="s">
        <v>879</v>
      </c>
    </row>
    <row r="168" spans="1:5" ht="26.4" x14ac:dyDescent="0.25">
      <c r="A168" s="83"/>
      <c r="B168" s="84" t="s">
        <v>877</v>
      </c>
      <c r="E168" s="86" t="s">
        <v>880</v>
      </c>
    </row>
    <row r="169" spans="1:5" ht="39.6" x14ac:dyDescent="0.25">
      <c r="A169" s="83"/>
      <c r="B169" s="84" t="s">
        <v>878</v>
      </c>
      <c r="E169" s="86" t="s">
        <v>694</v>
      </c>
    </row>
    <row r="170" spans="1:5" ht="51" x14ac:dyDescent="0.25">
      <c r="A170" s="83" t="s">
        <v>882</v>
      </c>
      <c r="B170" s="84"/>
      <c r="E170" s="88" t="s">
        <v>883</v>
      </c>
    </row>
    <row r="171" spans="1:5" x14ac:dyDescent="0.25">
      <c r="A171" s="83"/>
      <c r="B171" s="84" t="s">
        <v>881</v>
      </c>
    </row>
    <row r="172" spans="1:5" x14ac:dyDescent="0.25">
      <c r="A172" s="83"/>
      <c r="B172" s="84"/>
    </row>
    <row r="173" spans="1:5" x14ac:dyDescent="0.25">
      <c r="A173" s="83"/>
      <c r="B173" s="84"/>
    </row>
    <row r="174" spans="1:5" x14ac:dyDescent="0.25">
      <c r="A174" s="83"/>
      <c r="B174" s="84"/>
    </row>
    <row r="175" spans="1:5" x14ac:dyDescent="0.25">
      <c r="A175" s="83"/>
      <c r="B175" s="84"/>
    </row>
    <row r="176" spans="1:5" x14ac:dyDescent="0.25">
      <c r="B176" s="41" t="s">
        <v>884</v>
      </c>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0C3B0-D900-4D83-95E3-1FCCBED9DF56}">
  <dimension ref="A1:G1048531"/>
  <sheetViews>
    <sheetView workbookViewId="0"/>
  </sheetViews>
  <sheetFormatPr defaultRowHeight="13.2" x14ac:dyDescent="0.25"/>
  <cols>
    <col min="1" max="1" width="9.33203125" style="41" customWidth="1"/>
    <col min="2" max="2" width="9" style="41" bestFit="1" customWidth="1"/>
    <col min="3" max="3" width="40.6640625" style="41" customWidth="1"/>
    <col min="4" max="4" width="17.44140625" style="41" bestFit="1" customWidth="1"/>
    <col min="5" max="7" width="20.6640625" style="41" customWidth="1"/>
    <col min="8"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x14ac:dyDescent="0.25">
      <c r="A1" s="39" t="s">
        <v>210</v>
      </c>
      <c r="B1" s="40"/>
      <c r="C1" s="40"/>
      <c r="D1" s="774" t="s">
        <v>211</v>
      </c>
      <c r="E1" s="774"/>
      <c r="F1" s="774"/>
      <c r="G1" s="774"/>
    </row>
    <row r="2" spans="1:7" x14ac:dyDescent="0.25">
      <c r="A2" s="42" t="s">
        <v>0</v>
      </c>
      <c r="B2" s="42"/>
      <c r="C2" s="43" t="s">
        <v>1</v>
      </c>
      <c r="D2" s="43" t="s">
        <v>2</v>
      </c>
      <c r="E2" s="43" t="s">
        <v>3</v>
      </c>
      <c r="F2" s="43" t="s">
        <v>4</v>
      </c>
      <c r="G2" s="43" t="s">
        <v>5</v>
      </c>
    </row>
    <row r="3" spans="1:7" x14ac:dyDescent="0.25">
      <c r="A3" s="44"/>
      <c r="B3" s="44"/>
      <c r="C3" s="45"/>
      <c r="D3" s="46"/>
      <c r="E3" s="46"/>
      <c r="F3" s="45"/>
      <c r="G3" s="45"/>
    </row>
    <row r="4" spans="1:7" x14ac:dyDescent="0.25">
      <c r="A4" s="47"/>
      <c r="B4" s="47"/>
      <c r="C4" s="45"/>
      <c r="D4" s="46"/>
      <c r="E4" s="46"/>
      <c r="F4" s="45"/>
      <c r="G4" s="45"/>
    </row>
    <row r="5" spans="1:7" x14ac:dyDescent="0.25">
      <c r="A5" s="48" t="s">
        <v>212</v>
      </c>
      <c r="B5" s="44"/>
      <c r="C5" s="49" t="s">
        <v>213</v>
      </c>
      <c r="D5" s="6"/>
      <c r="E5" s="6"/>
      <c r="F5" s="5"/>
      <c r="G5" s="89"/>
    </row>
    <row r="6" spans="1:7" ht="15.6" x14ac:dyDescent="0.25">
      <c r="A6" s="44"/>
      <c r="B6" s="48" t="s">
        <v>214</v>
      </c>
      <c r="C6" s="50" t="s">
        <v>228</v>
      </c>
      <c r="D6" s="27" t="s">
        <v>209</v>
      </c>
      <c r="E6" s="6"/>
      <c r="F6" s="91"/>
      <c r="G6" s="89">
        <f t="shared" ref="G6:G17" si="0">E6*F6</f>
        <v>0</v>
      </c>
    </row>
    <row r="7" spans="1:7" ht="15.6" x14ac:dyDescent="0.25">
      <c r="A7" s="44"/>
      <c r="B7" s="48" t="s">
        <v>215</v>
      </c>
      <c r="C7" s="50" t="s">
        <v>229</v>
      </c>
      <c r="D7" s="27" t="s">
        <v>209</v>
      </c>
      <c r="E7" s="6"/>
      <c r="F7" s="91"/>
      <c r="G7" s="89">
        <f t="shared" si="0"/>
        <v>0</v>
      </c>
    </row>
    <row r="8" spans="1:7" ht="15.6" x14ac:dyDescent="0.25">
      <c r="A8" s="44"/>
      <c r="B8" s="48" t="s">
        <v>216</v>
      </c>
      <c r="C8" s="50" t="s">
        <v>230</v>
      </c>
      <c r="D8" s="27" t="s">
        <v>209</v>
      </c>
      <c r="E8" s="6"/>
      <c r="F8" s="91"/>
      <c r="G8" s="89">
        <f t="shared" si="0"/>
        <v>0</v>
      </c>
    </row>
    <row r="9" spans="1:7" ht="26.4" x14ac:dyDescent="0.25">
      <c r="A9" s="44"/>
      <c r="B9" s="48" t="s">
        <v>217</v>
      </c>
      <c r="C9" s="50" t="s">
        <v>231</v>
      </c>
      <c r="D9" s="27" t="s">
        <v>209</v>
      </c>
      <c r="E9" s="6"/>
      <c r="F9" s="91"/>
      <c r="G9" s="89">
        <f t="shared" si="0"/>
        <v>0</v>
      </c>
    </row>
    <row r="10" spans="1:7" ht="15.6" x14ac:dyDescent="0.25">
      <c r="A10" s="44"/>
      <c r="B10" s="48" t="s">
        <v>218</v>
      </c>
      <c r="C10" s="50" t="s">
        <v>232</v>
      </c>
      <c r="D10" s="27" t="s">
        <v>209</v>
      </c>
      <c r="E10" s="6"/>
      <c r="F10" s="91"/>
      <c r="G10" s="89">
        <f t="shared" si="0"/>
        <v>0</v>
      </c>
    </row>
    <row r="11" spans="1:7" x14ac:dyDescent="0.25">
      <c r="A11" s="44"/>
      <c r="B11" s="48" t="s">
        <v>219</v>
      </c>
      <c r="C11" s="50" t="s">
        <v>6</v>
      </c>
      <c r="D11" s="11" t="s">
        <v>429</v>
      </c>
      <c r="E11" s="6"/>
      <c r="F11" s="91"/>
      <c r="G11" s="89">
        <f t="shared" si="0"/>
        <v>0</v>
      </c>
    </row>
    <row r="12" spans="1:7" x14ac:dyDescent="0.25">
      <c r="A12" s="44"/>
      <c r="B12" s="48" t="s">
        <v>220</v>
      </c>
      <c r="C12" s="275" t="s">
        <v>4436</v>
      </c>
      <c r="D12" s="11" t="s">
        <v>429</v>
      </c>
      <c r="E12" s="6"/>
      <c r="F12" s="91"/>
      <c r="G12" s="89">
        <f t="shared" si="0"/>
        <v>0</v>
      </c>
    </row>
    <row r="13" spans="1:7" x14ac:dyDescent="0.25">
      <c r="A13" s="44"/>
      <c r="B13" s="48" t="s">
        <v>221</v>
      </c>
      <c r="C13" s="275" t="s">
        <v>233</v>
      </c>
      <c r="D13" s="11" t="s">
        <v>429</v>
      </c>
      <c r="E13" s="6"/>
      <c r="F13" s="91"/>
      <c r="G13" s="89">
        <f t="shared" si="0"/>
        <v>0</v>
      </c>
    </row>
    <row r="14" spans="1:7" x14ac:dyDescent="0.25">
      <c r="A14" s="44"/>
      <c r="B14" s="48" t="s">
        <v>222</v>
      </c>
      <c r="C14" s="275" t="s">
        <v>4437</v>
      </c>
      <c r="D14" s="11" t="s">
        <v>429</v>
      </c>
      <c r="E14" s="6"/>
      <c r="F14" s="91"/>
      <c r="G14" s="89">
        <f t="shared" si="0"/>
        <v>0</v>
      </c>
    </row>
    <row r="15" spans="1:7" ht="26.4" hidden="1" x14ac:dyDescent="0.25">
      <c r="A15" s="44"/>
      <c r="B15" s="48" t="s">
        <v>223</v>
      </c>
      <c r="C15" s="275" t="s">
        <v>4438</v>
      </c>
      <c r="D15" s="11" t="s">
        <v>429</v>
      </c>
      <c r="E15" s="6"/>
      <c r="F15" s="91"/>
      <c r="G15" s="89">
        <f t="shared" si="0"/>
        <v>0</v>
      </c>
    </row>
    <row r="16" spans="1:7" ht="26.4" hidden="1" x14ac:dyDescent="0.25">
      <c r="A16" s="44"/>
      <c r="B16" s="48" t="s">
        <v>224</v>
      </c>
      <c r="C16" s="275" t="s">
        <v>4439</v>
      </c>
      <c r="D16" s="11" t="s">
        <v>429</v>
      </c>
      <c r="E16" s="6"/>
      <c r="F16" s="91"/>
      <c r="G16" s="89">
        <f t="shared" si="0"/>
        <v>0</v>
      </c>
    </row>
    <row r="17" spans="1:7" ht="26.4" hidden="1" x14ac:dyDescent="0.25">
      <c r="A17" s="44"/>
      <c r="B17" s="48" t="s">
        <v>225</v>
      </c>
      <c r="C17" s="275" t="s">
        <v>4440</v>
      </c>
      <c r="D17" s="11" t="s">
        <v>429</v>
      </c>
      <c r="E17" s="6"/>
      <c r="F17" s="91"/>
      <c r="G17" s="89">
        <f t="shared" si="0"/>
        <v>0</v>
      </c>
    </row>
    <row r="18" spans="1:7" x14ac:dyDescent="0.25">
      <c r="A18" s="45"/>
      <c r="B18" s="48" t="s">
        <v>226</v>
      </c>
      <c r="C18" s="50" t="s">
        <v>234</v>
      </c>
      <c r="D18" s="11" t="s">
        <v>425</v>
      </c>
      <c r="E18" s="11" t="s">
        <v>4222</v>
      </c>
      <c r="F18" s="90" t="s">
        <v>818</v>
      </c>
      <c r="G18" s="38"/>
    </row>
    <row r="19" spans="1:7" ht="26.4" x14ac:dyDescent="0.25">
      <c r="A19" s="45"/>
      <c r="B19" s="48" t="s">
        <v>227</v>
      </c>
      <c r="C19" s="50" t="s">
        <v>235</v>
      </c>
      <c r="D19" s="27" t="s">
        <v>361</v>
      </c>
      <c r="E19" s="95">
        <f>G18</f>
        <v>0</v>
      </c>
      <c r="F19" s="93"/>
      <c r="G19" s="89">
        <f>E19*F19</f>
        <v>0</v>
      </c>
    </row>
    <row r="20" spans="1:7" x14ac:dyDescent="0.25">
      <c r="A20" s="55" t="s">
        <v>236</v>
      </c>
      <c r="B20" s="56"/>
      <c r="C20" s="57" t="s">
        <v>53</v>
      </c>
      <c r="D20" s="6"/>
      <c r="E20" s="6"/>
      <c r="F20" s="6"/>
      <c r="G20" s="89"/>
    </row>
    <row r="21" spans="1:7" ht="15.6" x14ac:dyDescent="0.25">
      <c r="A21" s="55"/>
      <c r="B21" s="58" t="s">
        <v>245</v>
      </c>
      <c r="C21" s="59" t="s">
        <v>54</v>
      </c>
      <c r="D21" s="27" t="s">
        <v>209</v>
      </c>
      <c r="E21" s="6"/>
      <c r="F21" s="91"/>
      <c r="G21" s="89">
        <f t="shared" ref="G21:G31" si="1">E21*F21</f>
        <v>0</v>
      </c>
    </row>
    <row r="22" spans="1:7" ht="15.6" x14ac:dyDescent="0.25">
      <c r="A22" s="55"/>
      <c r="B22" s="58" t="s">
        <v>246</v>
      </c>
      <c r="C22" s="59" t="s">
        <v>237</v>
      </c>
      <c r="D22" s="27" t="s">
        <v>209</v>
      </c>
      <c r="E22" s="6"/>
      <c r="F22" s="91"/>
      <c r="G22" s="89">
        <f t="shared" si="1"/>
        <v>0</v>
      </c>
    </row>
    <row r="23" spans="1:7" ht="15.6" x14ac:dyDescent="0.25">
      <c r="A23" s="55"/>
      <c r="B23" s="58" t="s">
        <v>247</v>
      </c>
      <c r="C23" s="59" t="s">
        <v>238</v>
      </c>
      <c r="D23" s="27" t="s">
        <v>209</v>
      </c>
      <c r="E23" s="6"/>
      <c r="F23" s="91"/>
      <c r="G23" s="89">
        <f t="shared" si="1"/>
        <v>0</v>
      </c>
    </row>
    <row r="24" spans="1:7" ht="26.4" x14ac:dyDescent="0.25">
      <c r="A24" s="55"/>
      <c r="B24" s="58" t="s">
        <v>248</v>
      </c>
      <c r="C24" s="59" t="s">
        <v>239</v>
      </c>
      <c r="D24" s="27" t="s">
        <v>209</v>
      </c>
      <c r="E24" s="6"/>
      <c r="F24" s="91"/>
      <c r="G24" s="89">
        <f t="shared" si="1"/>
        <v>0</v>
      </c>
    </row>
    <row r="25" spans="1:7" ht="26.4" x14ac:dyDescent="0.25">
      <c r="A25" s="55"/>
      <c r="B25" s="58" t="s">
        <v>249</v>
      </c>
      <c r="C25" s="59" t="s">
        <v>240</v>
      </c>
      <c r="D25" s="27" t="s">
        <v>209</v>
      </c>
      <c r="E25" s="6"/>
      <c r="F25" s="91"/>
      <c r="G25" s="89">
        <f t="shared" si="1"/>
        <v>0</v>
      </c>
    </row>
    <row r="26" spans="1:7" ht="15.6" x14ac:dyDescent="0.25">
      <c r="A26" s="55"/>
      <c r="B26" s="58" t="s">
        <v>250</v>
      </c>
      <c r="C26" s="59" t="s">
        <v>55</v>
      </c>
      <c r="D26" s="27" t="s">
        <v>209</v>
      </c>
      <c r="E26" s="6"/>
      <c r="F26" s="91"/>
      <c r="G26" s="89">
        <f t="shared" si="1"/>
        <v>0</v>
      </c>
    </row>
    <row r="27" spans="1:7" ht="15.6" x14ac:dyDescent="0.25">
      <c r="A27" s="55"/>
      <c r="B27" s="58" t="s">
        <v>251</v>
      </c>
      <c r="C27" s="59" t="s">
        <v>56</v>
      </c>
      <c r="D27" s="27" t="s">
        <v>209</v>
      </c>
      <c r="E27" s="6"/>
      <c r="F27" s="91"/>
      <c r="G27" s="89">
        <f t="shared" si="1"/>
        <v>0</v>
      </c>
    </row>
    <row r="28" spans="1:7" ht="15.6" x14ac:dyDescent="0.25">
      <c r="A28" s="55"/>
      <c r="B28" s="58" t="s">
        <v>252</v>
      </c>
      <c r="C28" s="59" t="s">
        <v>241</v>
      </c>
      <c r="D28" s="27" t="s">
        <v>209</v>
      </c>
      <c r="E28" s="6"/>
      <c r="F28" s="91"/>
      <c r="G28" s="89">
        <f t="shared" si="1"/>
        <v>0</v>
      </c>
    </row>
    <row r="29" spans="1:7" ht="15.6" x14ac:dyDescent="0.25">
      <c r="A29" s="55"/>
      <c r="B29" s="58" t="s">
        <v>253</v>
      </c>
      <c r="C29" s="59" t="s">
        <v>242</v>
      </c>
      <c r="D29" s="27" t="s">
        <v>209</v>
      </c>
      <c r="E29" s="6"/>
      <c r="F29" s="91"/>
      <c r="G29" s="89">
        <f t="shared" si="1"/>
        <v>0</v>
      </c>
    </row>
    <row r="30" spans="1:7" ht="15.6" hidden="1" x14ac:dyDescent="0.25">
      <c r="A30" s="55"/>
      <c r="B30" s="58" t="s">
        <v>254</v>
      </c>
      <c r="C30" s="59" t="s">
        <v>243</v>
      </c>
      <c r="D30" s="27" t="s">
        <v>209</v>
      </c>
      <c r="E30" s="6"/>
      <c r="F30" s="91"/>
      <c r="G30" s="89">
        <f t="shared" si="1"/>
        <v>0</v>
      </c>
    </row>
    <row r="31" spans="1:7" ht="26.4" hidden="1" x14ac:dyDescent="0.25">
      <c r="A31" s="55"/>
      <c r="B31" s="58" t="s">
        <v>255</v>
      </c>
      <c r="C31" s="59" t="s">
        <v>244</v>
      </c>
      <c r="D31" s="27" t="s">
        <v>209</v>
      </c>
      <c r="E31" s="6"/>
      <c r="F31" s="91"/>
      <c r="G31" s="89">
        <f t="shared" si="1"/>
        <v>0</v>
      </c>
    </row>
    <row r="32" spans="1:7" x14ac:dyDescent="0.25">
      <c r="A32" s="55" t="s">
        <v>256</v>
      </c>
      <c r="B32" s="58"/>
      <c r="C32" s="57" t="s">
        <v>50</v>
      </c>
      <c r="D32" s="6"/>
      <c r="E32" s="6"/>
      <c r="F32" s="6"/>
      <c r="G32" s="89"/>
    </row>
    <row r="33" spans="1:7" hidden="1" x14ac:dyDescent="0.25">
      <c r="A33" s="55"/>
      <c r="B33" s="58" t="s">
        <v>257</v>
      </c>
      <c r="C33" s="59" t="s">
        <v>295</v>
      </c>
      <c r="D33" s="11" t="s">
        <v>429</v>
      </c>
      <c r="E33" s="6"/>
      <c r="F33" s="91"/>
      <c r="G33" s="89">
        <f t="shared" ref="G33:G70" si="2">E33*F33</f>
        <v>0</v>
      </c>
    </row>
    <row r="34" spans="1:7" x14ac:dyDescent="0.25">
      <c r="A34" s="55"/>
      <c r="B34" s="58" t="s">
        <v>258</v>
      </c>
      <c r="C34" s="59" t="s">
        <v>296</v>
      </c>
      <c r="D34" s="11" t="s">
        <v>429</v>
      </c>
      <c r="E34" s="6"/>
      <c r="F34" s="91"/>
      <c r="G34" s="89">
        <f t="shared" si="2"/>
        <v>0</v>
      </c>
    </row>
    <row r="35" spans="1:7" x14ac:dyDescent="0.25">
      <c r="A35" s="55"/>
      <c r="B35" s="58" t="s">
        <v>259</v>
      </c>
      <c r="C35" s="59" t="s">
        <v>297</v>
      </c>
      <c r="D35" s="11" t="s">
        <v>429</v>
      </c>
      <c r="E35" s="6"/>
      <c r="F35" s="91"/>
      <c r="G35" s="89">
        <f t="shared" si="2"/>
        <v>0</v>
      </c>
    </row>
    <row r="36" spans="1:7" x14ac:dyDescent="0.25">
      <c r="A36" s="55"/>
      <c r="B36" s="58" t="s">
        <v>260</v>
      </c>
      <c r="C36" s="59" t="s">
        <v>298</v>
      </c>
      <c r="D36" s="11" t="s">
        <v>429</v>
      </c>
      <c r="E36" s="6"/>
      <c r="F36" s="91"/>
      <c r="G36" s="89">
        <f t="shared" si="2"/>
        <v>0</v>
      </c>
    </row>
    <row r="37" spans="1:7" ht="26.4" x14ac:dyDescent="0.25">
      <c r="A37" s="55"/>
      <c r="B37" s="58" t="s">
        <v>261</v>
      </c>
      <c r="C37" s="278" t="s">
        <v>4441</v>
      </c>
      <c r="D37" s="11" t="s">
        <v>429</v>
      </c>
      <c r="E37" s="6"/>
      <c r="F37" s="91"/>
      <c r="G37" s="89">
        <f t="shared" si="2"/>
        <v>0</v>
      </c>
    </row>
    <row r="38" spans="1:7" hidden="1" x14ac:dyDescent="0.25">
      <c r="A38" s="55"/>
      <c r="B38" s="58" t="s">
        <v>262</v>
      </c>
      <c r="C38" s="278" t="s">
        <v>4442</v>
      </c>
      <c r="D38" s="11" t="s">
        <v>429</v>
      </c>
      <c r="E38" s="6"/>
      <c r="F38" s="91"/>
      <c r="G38" s="89">
        <f t="shared" si="2"/>
        <v>0</v>
      </c>
    </row>
    <row r="39" spans="1:7" x14ac:dyDescent="0.25">
      <c r="A39" s="55"/>
      <c r="B39" s="58" t="s">
        <v>263</v>
      </c>
      <c r="C39" s="59" t="s">
        <v>299</v>
      </c>
      <c r="D39" s="11" t="s">
        <v>429</v>
      </c>
      <c r="E39" s="6"/>
      <c r="F39" s="91"/>
      <c r="G39" s="89">
        <f t="shared" si="2"/>
        <v>0</v>
      </c>
    </row>
    <row r="40" spans="1:7" x14ac:dyDescent="0.25">
      <c r="A40" s="55"/>
      <c r="B40" s="58" t="s">
        <v>264</v>
      </c>
      <c r="C40" s="59" t="s">
        <v>300</v>
      </c>
      <c r="D40" s="11" t="s">
        <v>429</v>
      </c>
      <c r="E40" s="6"/>
      <c r="F40" s="91"/>
      <c r="G40" s="89">
        <f t="shared" si="2"/>
        <v>0</v>
      </c>
    </row>
    <row r="41" spans="1:7" x14ac:dyDescent="0.25">
      <c r="A41" s="55"/>
      <c r="B41" s="58" t="s">
        <v>265</v>
      </c>
      <c r="C41" s="59" t="s">
        <v>301</v>
      </c>
      <c r="D41" s="11" t="s">
        <v>429</v>
      </c>
      <c r="E41" s="6"/>
      <c r="F41" s="91"/>
      <c r="G41" s="89">
        <f t="shared" si="2"/>
        <v>0</v>
      </c>
    </row>
    <row r="42" spans="1:7" x14ac:dyDescent="0.25">
      <c r="A42" s="55"/>
      <c r="B42" s="58" t="s">
        <v>266</v>
      </c>
      <c r="C42" s="59" t="s">
        <v>302</v>
      </c>
      <c r="D42" s="11" t="s">
        <v>429</v>
      </c>
      <c r="E42" s="6"/>
      <c r="F42" s="91"/>
      <c r="G42" s="89">
        <f t="shared" si="2"/>
        <v>0</v>
      </c>
    </row>
    <row r="43" spans="1:7" x14ac:dyDescent="0.25">
      <c r="A43" s="55"/>
      <c r="B43" s="58" t="s">
        <v>267</v>
      </c>
      <c r="C43" s="59" t="s">
        <v>303</v>
      </c>
      <c r="D43" s="11" t="s">
        <v>429</v>
      </c>
      <c r="E43" s="6"/>
      <c r="F43" s="91"/>
      <c r="G43" s="89">
        <f t="shared" si="2"/>
        <v>0</v>
      </c>
    </row>
    <row r="44" spans="1:7" x14ac:dyDescent="0.25">
      <c r="A44" s="55"/>
      <c r="B44" s="58" t="s">
        <v>268</v>
      </c>
      <c r="C44" s="59" t="s">
        <v>304</v>
      </c>
      <c r="D44" s="11" t="s">
        <v>429</v>
      </c>
      <c r="E44" s="6"/>
      <c r="F44" s="91"/>
      <c r="G44" s="89">
        <f t="shared" si="2"/>
        <v>0</v>
      </c>
    </row>
    <row r="45" spans="1:7" x14ac:dyDescent="0.25">
      <c r="A45" s="55"/>
      <c r="B45" s="58" t="s">
        <v>269</v>
      </c>
      <c r="C45" s="59" t="s">
        <v>305</v>
      </c>
      <c r="D45" s="11" t="s">
        <v>429</v>
      </c>
      <c r="E45" s="6"/>
      <c r="F45" s="91"/>
      <c r="G45" s="89">
        <f t="shared" si="2"/>
        <v>0</v>
      </c>
    </row>
    <row r="46" spans="1:7" x14ac:dyDescent="0.25">
      <c r="A46" s="55"/>
      <c r="B46" s="58" t="s">
        <v>270</v>
      </c>
      <c r="C46" s="59" t="s">
        <v>306</v>
      </c>
      <c r="D46" s="11" t="s">
        <v>429</v>
      </c>
      <c r="E46" s="6"/>
      <c r="F46" s="91"/>
      <c r="G46" s="89">
        <f t="shared" si="2"/>
        <v>0</v>
      </c>
    </row>
    <row r="47" spans="1:7" ht="26.4" x14ac:dyDescent="0.25">
      <c r="A47" s="55"/>
      <c r="B47" s="58" t="s">
        <v>271</v>
      </c>
      <c r="C47" s="59" t="s">
        <v>4229</v>
      </c>
      <c r="D47" s="11" t="s">
        <v>429</v>
      </c>
      <c r="E47" s="6"/>
      <c r="F47" s="91"/>
      <c r="G47" s="89">
        <f t="shared" si="2"/>
        <v>0</v>
      </c>
    </row>
    <row r="48" spans="1:7" ht="14.25" customHeight="1" x14ac:dyDescent="0.25">
      <c r="A48" s="55"/>
      <c r="B48" s="58" t="s">
        <v>272</v>
      </c>
      <c r="C48" s="59" t="s">
        <v>4230</v>
      </c>
      <c r="D48" s="11" t="s">
        <v>429</v>
      </c>
      <c r="E48" s="6"/>
      <c r="F48" s="91"/>
      <c r="G48" s="89">
        <f t="shared" si="2"/>
        <v>0</v>
      </c>
    </row>
    <row r="49" spans="1:7" hidden="1" x14ac:dyDescent="0.25">
      <c r="A49" s="55"/>
      <c r="B49" s="58" t="s">
        <v>273</v>
      </c>
      <c r="C49" s="59" t="s">
        <v>307</v>
      </c>
      <c r="D49" s="11" t="s">
        <v>429</v>
      </c>
      <c r="E49" s="6"/>
      <c r="F49" s="91"/>
      <c r="G49" s="89">
        <f t="shared" si="2"/>
        <v>0</v>
      </c>
    </row>
    <row r="50" spans="1:7" hidden="1" x14ac:dyDescent="0.25">
      <c r="A50" s="55"/>
      <c r="B50" s="58" t="s">
        <v>274</v>
      </c>
      <c r="C50" s="59" t="s">
        <v>308</v>
      </c>
      <c r="D50" s="11" t="s">
        <v>429</v>
      </c>
      <c r="E50" s="6"/>
      <c r="F50" s="91"/>
      <c r="G50" s="89">
        <f t="shared" si="2"/>
        <v>0</v>
      </c>
    </row>
    <row r="51" spans="1:7" x14ac:dyDescent="0.25">
      <c r="A51" s="55"/>
      <c r="B51" s="58" t="s">
        <v>275</v>
      </c>
      <c r="C51" s="59" t="s">
        <v>309</v>
      </c>
      <c r="D51" s="11" t="s">
        <v>429</v>
      </c>
      <c r="E51" s="6"/>
      <c r="F51" s="91"/>
      <c r="G51" s="89">
        <f t="shared" si="2"/>
        <v>0</v>
      </c>
    </row>
    <row r="52" spans="1:7" x14ac:dyDescent="0.25">
      <c r="A52" s="55"/>
      <c r="B52" s="58" t="s">
        <v>276</v>
      </c>
      <c r="C52" s="59" t="s">
        <v>310</v>
      </c>
      <c r="D52" s="11" t="s">
        <v>429</v>
      </c>
      <c r="E52" s="6"/>
      <c r="F52" s="91"/>
      <c r="G52" s="89">
        <f t="shared" si="2"/>
        <v>0</v>
      </c>
    </row>
    <row r="53" spans="1:7" x14ac:dyDescent="0.25">
      <c r="A53" s="55"/>
      <c r="B53" s="58" t="s">
        <v>277</v>
      </c>
      <c r="C53" s="59" t="s">
        <v>311</v>
      </c>
      <c r="D53" s="11" t="s">
        <v>429</v>
      </c>
      <c r="E53" s="6"/>
      <c r="F53" s="91"/>
      <c r="G53" s="89">
        <f t="shared" si="2"/>
        <v>0</v>
      </c>
    </row>
    <row r="54" spans="1:7" x14ac:dyDescent="0.25">
      <c r="A54" s="55"/>
      <c r="B54" s="58" t="s">
        <v>278</v>
      </c>
      <c r="C54" s="59" t="s">
        <v>312</v>
      </c>
      <c r="D54" s="11" t="s">
        <v>429</v>
      </c>
      <c r="E54" s="6"/>
      <c r="F54" s="91"/>
      <c r="G54" s="89">
        <f t="shared" si="2"/>
        <v>0</v>
      </c>
    </row>
    <row r="55" spans="1:7" x14ac:dyDescent="0.25">
      <c r="A55" s="55"/>
      <c r="B55" s="58" t="s">
        <v>279</v>
      </c>
      <c r="C55" s="59" t="s">
        <v>313</v>
      </c>
      <c r="D55" s="11" t="s">
        <v>429</v>
      </c>
      <c r="E55" s="6"/>
      <c r="F55" s="91"/>
      <c r="G55" s="89">
        <f t="shared" si="2"/>
        <v>0</v>
      </c>
    </row>
    <row r="56" spans="1:7" x14ac:dyDescent="0.25">
      <c r="A56" s="55"/>
      <c r="B56" s="58" t="s">
        <v>280</v>
      </c>
      <c r="C56" s="59" t="s">
        <v>314</v>
      </c>
      <c r="D56" s="11" t="s">
        <v>429</v>
      </c>
      <c r="E56" s="6"/>
      <c r="F56" s="91"/>
      <c r="G56" s="89">
        <f t="shared" si="2"/>
        <v>0</v>
      </c>
    </row>
    <row r="57" spans="1:7" x14ac:dyDescent="0.25">
      <c r="A57" s="55"/>
      <c r="B57" s="58" t="s">
        <v>281</v>
      </c>
      <c r="C57" s="59" t="s">
        <v>315</v>
      </c>
      <c r="D57" s="11" t="s">
        <v>429</v>
      </c>
      <c r="E57" s="6"/>
      <c r="F57" s="91"/>
      <c r="G57" s="89">
        <f t="shared" si="2"/>
        <v>0</v>
      </c>
    </row>
    <row r="58" spans="1:7" hidden="1" x14ac:dyDescent="0.25">
      <c r="A58" s="55"/>
      <c r="B58" s="58" t="s">
        <v>282</v>
      </c>
      <c r="C58" s="59" t="s">
        <v>316</v>
      </c>
      <c r="D58" s="11" t="s">
        <v>429</v>
      </c>
      <c r="E58" s="6"/>
      <c r="F58" s="91"/>
      <c r="G58" s="89">
        <f t="shared" si="2"/>
        <v>0</v>
      </c>
    </row>
    <row r="59" spans="1:7" x14ac:dyDescent="0.25">
      <c r="A59" s="55"/>
      <c r="B59" s="58" t="s">
        <v>283</v>
      </c>
      <c r="C59" s="59" t="s">
        <v>317</v>
      </c>
      <c r="D59" s="11" t="s">
        <v>429</v>
      </c>
      <c r="E59" s="6"/>
      <c r="F59" s="91"/>
      <c r="G59" s="89">
        <f t="shared" si="2"/>
        <v>0</v>
      </c>
    </row>
    <row r="60" spans="1:7" x14ac:dyDescent="0.25">
      <c r="A60" s="55"/>
      <c r="B60" s="58" t="s">
        <v>284</v>
      </c>
      <c r="C60" s="59" t="s">
        <v>318</v>
      </c>
      <c r="D60" s="11" t="s">
        <v>429</v>
      </c>
      <c r="E60" s="6"/>
      <c r="F60" s="91"/>
      <c r="G60" s="89">
        <f t="shared" si="2"/>
        <v>0</v>
      </c>
    </row>
    <row r="61" spans="1:7" x14ac:dyDescent="0.25">
      <c r="A61" s="55"/>
      <c r="B61" s="58" t="s">
        <v>285</v>
      </c>
      <c r="C61" s="59" t="s">
        <v>319</v>
      </c>
      <c r="D61" s="11" t="s">
        <v>429</v>
      </c>
      <c r="E61" s="6"/>
      <c r="F61" s="91"/>
      <c r="G61" s="89">
        <f t="shared" si="2"/>
        <v>0</v>
      </c>
    </row>
    <row r="62" spans="1:7" hidden="1" x14ac:dyDescent="0.25">
      <c r="A62" s="55"/>
      <c r="B62" s="58" t="s">
        <v>286</v>
      </c>
      <c r="C62" s="59" t="s">
        <v>320</v>
      </c>
      <c r="D62" s="11" t="s">
        <v>429</v>
      </c>
      <c r="E62" s="6"/>
      <c r="F62" s="91"/>
      <c r="G62" s="89">
        <f t="shared" si="2"/>
        <v>0</v>
      </c>
    </row>
    <row r="63" spans="1:7" hidden="1" x14ac:dyDescent="0.25">
      <c r="A63" s="55"/>
      <c r="B63" s="58" t="s">
        <v>287</v>
      </c>
      <c r="C63" s="59" t="s">
        <v>321</v>
      </c>
      <c r="D63" s="11" t="s">
        <v>429</v>
      </c>
      <c r="E63" s="6"/>
      <c r="F63" s="91"/>
      <c r="G63" s="89">
        <f t="shared" si="2"/>
        <v>0</v>
      </c>
    </row>
    <row r="64" spans="1:7" ht="26.4" hidden="1" x14ac:dyDescent="0.25">
      <c r="A64" s="55"/>
      <c r="B64" s="58" t="s">
        <v>288</v>
      </c>
      <c r="C64" s="59" t="s">
        <v>322</v>
      </c>
      <c r="D64" s="11" t="s">
        <v>429</v>
      </c>
      <c r="E64" s="6"/>
      <c r="F64" s="91"/>
      <c r="G64" s="89">
        <f t="shared" si="2"/>
        <v>0</v>
      </c>
    </row>
    <row r="65" spans="1:7" hidden="1" x14ac:dyDescent="0.25">
      <c r="A65" s="55"/>
      <c r="B65" s="58" t="s">
        <v>289</v>
      </c>
      <c r="C65" s="59" t="s">
        <v>323</v>
      </c>
      <c r="D65" s="11" t="s">
        <v>429</v>
      </c>
      <c r="E65" s="6"/>
      <c r="F65" s="91"/>
      <c r="G65" s="89">
        <f t="shared" si="2"/>
        <v>0</v>
      </c>
    </row>
    <row r="66" spans="1:7" x14ac:dyDescent="0.25">
      <c r="A66" s="55"/>
      <c r="B66" s="58" t="s">
        <v>290</v>
      </c>
      <c r="C66" s="59" t="s">
        <v>324</v>
      </c>
      <c r="D66" s="11" t="s">
        <v>429</v>
      </c>
      <c r="E66" s="6"/>
      <c r="F66" s="91"/>
      <c r="G66" s="89">
        <f t="shared" si="2"/>
        <v>0</v>
      </c>
    </row>
    <row r="67" spans="1:7" ht="26.4" x14ac:dyDescent="0.25">
      <c r="A67" s="55"/>
      <c r="B67" s="58" t="s">
        <v>291</v>
      </c>
      <c r="C67" s="59" t="s">
        <v>4227</v>
      </c>
      <c r="D67" s="11" t="s">
        <v>429</v>
      </c>
      <c r="E67" s="6"/>
      <c r="F67" s="91"/>
      <c r="G67" s="89">
        <f t="shared" si="2"/>
        <v>0</v>
      </c>
    </row>
    <row r="68" spans="1:7" x14ac:dyDescent="0.25">
      <c r="A68" s="55"/>
      <c r="B68" s="58" t="s">
        <v>292</v>
      </c>
      <c r="C68" s="59" t="s">
        <v>325</v>
      </c>
      <c r="D68" s="11" t="s">
        <v>429</v>
      </c>
      <c r="E68" s="6"/>
      <c r="F68" s="91"/>
      <c r="G68" s="89">
        <f t="shared" si="2"/>
        <v>0</v>
      </c>
    </row>
    <row r="69" spans="1:7" x14ac:dyDescent="0.25">
      <c r="A69" s="55"/>
      <c r="B69" s="58" t="s">
        <v>293</v>
      </c>
      <c r="C69" s="59" t="s">
        <v>326</v>
      </c>
      <c r="D69" s="11" t="s">
        <v>429</v>
      </c>
      <c r="E69" s="6"/>
      <c r="F69" s="91"/>
      <c r="G69" s="89">
        <f t="shared" si="2"/>
        <v>0</v>
      </c>
    </row>
    <row r="70" spans="1:7" ht="26.4" hidden="1" x14ac:dyDescent="0.25">
      <c r="A70" s="55"/>
      <c r="B70" s="58" t="s">
        <v>294</v>
      </c>
      <c r="C70" s="60" t="s">
        <v>4228</v>
      </c>
      <c r="D70" s="11" t="s">
        <v>429</v>
      </c>
      <c r="E70" s="6"/>
      <c r="F70" s="91"/>
      <c r="G70" s="89">
        <f t="shared" si="2"/>
        <v>0</v>
      </c>
    </row>
    <row r="71" spans="1:7" x14ac:dyDescent="0.25">
      <c r="A71" s="55" t="s">
        <v>327</v>
      </c>
      <c r="B71" s="58"/>
      <c r="C71" s="61" t="s">
        <v>328</v>
      </c>
      <c r="D71" s="6"/>
      <c r="E71" s="6"/>
      <c r="F71" s="6"/>
      <c r="G71" s="89"/>
    </row>
    <row r="72" spans="1:7" ht="39.6" x14ac:dyDescent="0.25">
      <c r="A72" s="55"/>
      <c r="B72" s="58" t="s">
        <v>329</v>
      </c>
      <c r="C72" s="62" t="s">
        <v>345</v>
      </c>
      <c r="D72" s="27" t="s">
        <v>581</v>
      </c>
      <c r="E72" s="11" t="s">
        <v>4223</v>
      </c>
      <c r="F72" s="11" t="s">
        <v>4224</v>
      </c>
      <c r="G72" s="52"/>
    </row>
    <row r="73" spans="1:7" ht="26.4" x14ac:dyDescent="0.25">
      <c r="A73" s="55"/>
      <c r="B73" s="58" t="s">
        <v>330</v>
      </c>
      <c r="C73" s="62" t="s">
        <v>346</v>
      </c>
      <c r="D73" s="27" t="s">
        <v>361</v>
      </c>
      <c r="E73" s="95">
        <f>G72</f>
        <v>0</v>
      </c>
      <c r="F73" s="93"/>
      <c r="G73" s="89">
        <f>E73*F73</f>
        <v>0</v>
      </c>
    </row>
    <row r="74" spans="1:7" ht="39.6" hidden="1" x14ac:dyDescent="0.25">
      <c r="A74" s="55"/>
      <c r="B74" s="58" t="s">
        <v>331</v>
      </c>
      <c r="C74" s="62" t="s">
        <v>347</v>
      </c>
      <c r="D74" s="27" t="s">
        <v>581</v>
      </c>
      <c r="E74" s="11" t="s">
        <v>4223</v>
      </c>
      <c r="F74" s="11" t="s">
        <v>4224</v>
      </c>
      <c r="G74" s="52"/>
    </row>
    <row r="75" spans="1:7" ht="26.4" hidden="1" x14ac:dyDescent="0.25">
      <c r="A75" s="55"/>
      <c r="B75" s="58" t="s">
        <v>332</v>
      </c>
      <c r="C75" s="62" t="s">
        <v>348</v>
      </c>
      <c r="D75" s="27" t="s">
        <v>361</v>
      </c>
      <c r="E75" s="95">
        <f>G74</f>
        <v>0</v>
      </c>
      <c r="F75" s="93">
        <v>0.1</v>
      </c>
      <c r="G75" s="89">
        <f>E75*F75</f>
        <v>0</v>
      </c>
    </row>
    <row r="76" spans="1:7" ht="26.4" x14ac:dyDescent="0.25">
      <c r="A76" s="55"/>
      <c r="B76" s="58" t="s">
        <v>333</v>
      </c>
      <c r="C76" s="62" t="s">
        <v>349</v>
      </c>
      <c r="D76" s="27" t="s">
        <v>581</v>
      </c>
      <c r="E76" s="11" t="s">
        <v>4223</v>
      </c>
      <c r="F76" s="11" t="s">
        <v>4224</v>
      </c>
      <c r="G76" s="52"/>
    </row>
    <row r="77" spans="1:7" ht="26.4" x14ac:dyDescent="0.25">
      <c r="A77" s="55"/>
      <c r="B77" s="58" t="s">
        <v>334</v>
      </c>
      <c r="C77" s="62" t="s">
        <v>350</v>
      </c>
      <c r="D77" s="27" t="s">
        <v>361</v>
      </c>
      <c r="E77" s="95">
        <f>G76</f>
        <v>0</v>
      </c>
      <c r="F77" s="93"/>
      <c r="G77" s="89">
        <f>E77*F77</f>
        <v>0</v>
      </c>
    </row>
    <row r="78" spans="1:7" ht="26.4" x14ac:dyDescent="0.25">
      <c r="A78" s="55"/>
      <c r="B78" s="58" t="s">
        <v>335</v>
      </c>
      <c r="C78" s="62" t="s">
        <v>351</v>
      </c>
      <c r="D78" s="27" t="s">
        <v>581</v>
      </c>
      <c r="E78" s="11" t="s">
        <v>4223</v>
      </c>
      <c r="F78" s="11" t="s">
        <v>4224</v>
      </c>
      <c r="G78" s="52"/>
    </row>
    <row r="79" spans="1:7" ht="26.4" x14ac:dyDescent="0.25">
      <c r="A79" s="55"/>
      <c r="B79" s="58" t="s">
        <v>336</v>
      </c>
      <c r="C79" s="62" t="s">
        <v>352</v>
      </c>
      <c r="D79" s="27" t="s">
        <v>361</v>
      </c>
      <c r="E79" s="95">
        <f>G78</f>
        <v>0</v>
      </c>
      <c r="F79" s="93"/>
      <c r="G79" s="89">
        <f>E79*F79</f>
        <v>0</v>
      </c>
    </row>
    <row r="80" spans="1:7" ht="52.8" hidden="1" x14ac:dyDescent="0.25">
      <c r="A80" s="55"/>
      <c r="B80" s="58" t="s">
        <v>337</v>
      </c>
      <c r="C80" s="62" t="s">
        <v>353</v>
      </c>
      <c r="D80" s="27" t="s">
        <v>581</v>
      </c>
      <c r="E80" s="11" t="s">
        <v>4223</v>
      </c>
      <c r="F80" s="11" t="s">
        <v>4224</v>
      </c>
      <c r="G80" s="52"/>
    </row>
    <row r="81" spans="1:7" ht="26.4" hidden="1" x14ac:dyDescent="0.25">
      <c r="A81" s="55"/>
      <c r="B81" s="58" t="s">
        <v>338</v>
      </c>
      <c r="C81" s="62" t="s">
        <v>354</v>
      </c>
      <c r="D81" s="27" t="s">
        <v>361</v>
      </c>
      <c r="E81" s="95">
        <f>G80</f>
        <v>0</v>
      </c>
      <c r="F81" s="93"/>
      <c r="G81" s="89">
        <f>E81*F81</f>
        <v>0</v>
      </c>
    </row>
    <row r="82" spans="1:7" ht="52.8" x14ac:dyDescent="0.25">
      <c r="A82" s="55"/>
      <c r="B82" s="58" t="s">
        <v>339</v>
      </c>
      <c r="C82" s="62" t="s">
        <v>355</v>
      </c>
      <c r="D82" s="27" t="s">
        <v>581</v>
      </c>
      <c r="E82" s="11" t="s">
        <v>4223</v>
      </c>
      <c r="F82" s="11" t="s">
        <v>4224</v>
      </c>
      <c r="G82" s="52"/>
    </row>
    <row r="83" spans="1:7" ht="26.4" x14ac:dyDescent="0.25">
      <c r="A83" s="55"/>
      <c r="B83" s="58" t="s">
        <v>340</v>
      </c>
      <c r="C83" s="62" t="s">
        <v>356</v>
      </c>
      <c r="D83" s="27" t="s">
        <v>361</v>
      </c>
      <c r="E83" s="95">
        <f>G82</f>
        <v>0</v>
      </c>
      <c r="F83" s="93"/>
      <c r="G83" s="89">
        <f>E83*F83</f>
        <v>0</v>
      </c>
    </row>
    <row r="84" spans="1:7" ht="39.6" x14ac:dyDescent="0.25">
      <c r="A84" s="55"/>
      <c r="B84" s="58" t="s">
        <v>341</v>
      </c>
      <c r="C84" s="62" t="s">
        <v>357</v>
      </c>
      <c r="D84" s="27" t="s">
        <v>581</v>
      </c>
      <c r="E84" s="11" t="s">
        <v>4223</v>
      </c>
      <c r="F84" s="11" t="s">
        <v>4224</v>
      </c>
      <c r="G84" s="52"/>
    </row>
    <row r="85" spans="1:7" ht="26.4" x14ac:dyDescent="0.25">
      <c r="A85" s="55"/>
      <c r="B85" s="58" t="s">
        <v>342</v>
      </c>
      <c r="C85" s="62" t="s">
        <v>358</v>
      </c>
      <c r="D85" s="27" t="s">
        <v>361</v>
      </c>
      <c r="E85" s="95">
        <f>G84</f>
        <v>0</v>
      </c>
      <c r="F85" s="93"/>
      <c r="G85" s="89">
        <f>E85*F85</f>
        <v>0</v>
      </c>
    </row>
    <row r="86" spans="1:7" ht="66" x14ac:dyDescent="0.25">
      <c r="A86" s="55"/>
      <c r="B86" s="58" t="s">
        <v>343</v>
      </c>
      <c r="C86" s="62" t="s">
        <v>359</v>
      </c>
      <c r="D86" s="27" t="s">
        <v>581</v>
      </c>
      <c r="E86" s="11" t="s">
        <v>4223</v>
      </c>
      <c r="F86" s="11" t="s">
        <v>4224</v>
      </c>
      <c r="G86" s="52"/>
    </row>
    <row r="87" spans="1:7" ht="26.4" x14ac:dyDescent="0.25">
      <c r="A87" s="55"/>
      <c r="B87" s="58" t="s">
        <v>344</v>
      </c>
      <c r="C87" s="63" t="s">
        <v>360</v>
      </c>
      <c r="D87" s="27" t="s">
        <v>361</v>
      </c>
      <c r="E87" s="95">
        <f>G86</f>
        <v>0</v>
      </c>
      <c r="F87" s="93"/>
      <c r="G87" s="89">
        <f>E87*F87</f>
        <v>0</v>
      </c>
    </row>
    <row r="88" spans="1:7" ht="26.4" x14ac:dyDescent="0.25">
      <c r="A88" s="64" t="s">
        <v>362</v>
      </c>
      <c r="B88" s="65"/>
      <c r="C88" s="66" t="s">
        <v>363</v>
      </c>
      <c r="D88" s="119"/>
      <c r="E88" s="6"/>
      <c r="F88" s="6"/>
      <c r="G88" s="89"/>
    </row>
    <row r="89" spans="1:7" x14ac:dyDescent="0.25">
      <c r="A89" s="64"/>
      <c r="B89" s="65" t="s">
        <v>364</v>
      </c>
      <c r="C89" s="62" t="s">
        <v>57</v>
      </c>
      <c r="D89" s="11" t="s">
        <v>33</v>
      </c>
      <c r="E89" s="11" t="s">
        <v>4220</v>
      </c>
      <c r="F89" s="114" t="s">
        <v>4221</v>
      </c>
      <c r="G89" s="52"/>
    </row>
    <row r="90" spans="1:7" x14ac:dyDescent="0.25">
      <c r="A90" s="64"/>
      <c r="B90" s="65" t="s">
        <v>365</v>
      </c>
      <c r="C90" s="63" t="s">
        <v>58</v>
      </c>
      <c r="D90" s="120" t="s">
        <v>80</v>
      </c>
      <c r="E90" s="6"/>
      <c r="F90" s="91"/>
      <c r="G90" s="89">
        <f>E90*F90</f>
        <v>0</v>
      </c>
    </row>
    <row r="91" spans="1:7" hidden="1" x14ac:dyDescent="0.25">
      <c r="A91" s="64" t="s">
        <v>366</v>
      </c>
      <c r="B91" s="65"/>
      <c r="C91" s="67" t="s">
        <v>367</v>
      </c>
      <c r="D91" s="120"/>
      <c r="E91" s="6"/>
      <c r="F91" s="6"/>
      <c r="G91" s="89"/>
    </row>
    <row r="92" spans="1:7" hidden="1" x14ac:dyDescent="0.25">
      <c r="A92" s="64"/>
      <c r="B92" s="65" t="s">
        <v>368</v>
      </c>
      <c r="C92" s="68" t="s">
        <v>370</v>
      </c>
      <c r="D92" s="120" t="s">
        <v>80</v>
      </c>
      <c r="E92" s="6"/>
      <c r="F92" s="91"/>
      <c r="G92" s="89">
        <f>E92*F92</f>
        <v>0</v>
      </c>
    </row>
    <row r="93" spans="1:7" hidden="1" x14ac:dyDescent="0.25">
      <c r="A93" s="55"/>
      <c r="B93" s="58" t="s">
        <v>369</v>
      </c>
      <c r="C93" s="69" t="s">
        <v>371</v>
      </c>
      <c r="D93" s="120" t="s">
        <v>80</v>
      </c>
      <c r="E93" s="6"/>
      <c r="F93" s="91"/>
      <c r="G93" s="89">
        <f>E93*F93</f>
        <v>0</v>
      </c>
    </row>
    <row r="94" spans="1:7" x14ac:dyDescent="0.25">
      <c r="A94" s="55" t="s">
        <v>372</v>
      </c>
      <c r="B94" s="58"/>
      <c r="C94" s="70" t="s">
        <v>373</v>
      </c>
      <c r="D94" s="120"/>
      <c r="E94" s="6"/>
      <c r="F94" s="6"/>
      <c r="G94" s="89"/>
    </row>
    <row r="95" spans="1:7" ht="26.4" x14ac:dyDescent="0.25">
      <c r="A95" s="55"/>
      <c r="B95" s="58" t="s">
        <v>374</v>
      </c>
      <c r="C95" s="279" t="s">
        <v>6475</v>
      </c>
      <c r="D95" s="120" t="s">
        <v>430</v>
      </c>
      <c r="E95" s="6"/>
      <c r="F95" s="91"/>
      <c r="G95" s="89">
        <f>E95*F95</f>
        <v>0</v>
      </c>
    </row>
    <row r="96" spans="1:7" x14ac:dyDescent="0.25">
      <c r="A96" s="55"/>
      <c r="B96" s="58" t="s">
        <v>375</v>
      </c>
      <c r="C96" s="50" t="s">
        <v>376</v>
      </c>
      <c r="D96" s="17" t="s">
        <v>422</v>
      </c>
      <c r="E96" s="6"/>
      <c r="F96" s="91"/>
      <c r="G96" s="89">
        <f>E96*F96</f>
        <v>0</v>
      </c>
    </row>
    <row r="97" spans="1:7" ht="26.4" x14ac:dyDescent="0.25">
      <c r="A97" s="55" t="s">
        <v>377</v>
      </c>
      <c r="B97" s="58"/>
      <c r="C97" s="71" t="s">
        <v>378</v>
      </c>
      <c r="D97" s="121"/>
      <c r="E97" s="6"/>
      <c r="F97" s="6"/>
      <c r="G97" s="89"/>
    </row>
    <row r="98" spans="1:7" ht="39.6" x14ac:dyDescent="0.25">
      <c r="A98" s="55"/>
      <c r="B98" s="58" t="s">
        <v>379</v>
      </c>
      <c r="C98" s="72" t="s">
        <v>385</v>
      </c>
      <c r="D98" s="11" t="s">
        <v>33</v>
      </c>
      <c r="E98" s="11" t="s">
        <v>4220</v>
      </c>
      <c r="F98" s="114" t="s">
        <v>4221</v>
      </c>
      <c r="G98" s="52"/>
    </row>
    <row r="99" spans="1:7" ht="39.6" x14ac:dyDescent="0.25">
      <c r="A99" s="55"/>
      <c r="B99" s="58" t="s">
        <v>380</v>
      </c>
      <c r="C99" s="72" t="s">
        <v>386</v>
      </c>
      <c r="D99" s="120" t="s">
        <v>80</v>
      </c>
      <c r="E99" s="6"/>
      <c r="F99" s="91"/>
      <c r="G99" s="89">
        <f>E99*F99</f>
        <v>0</v>
      </c>
    </row>
    <row r="100" spans="1:7" ht="26.4" hidden="1" x14ac:dyDescent="0.25">
      <c r="A100" s="55"/>
      <c r="B100" s="58" t="s">
        <v>381</v>
      </c>
      <c r="C100" s="72" t="s">
        <v>387</v>
      </c>
      <c r="D100" s="11" t="s">
        <v>33</v>
      </c>
      <c r="E100" s="11" t="s">
        <v>4220</v>
      </c>
      <c r="F100" s="114" t="s">
        <v>4221</v>
      </c>
      <c r="G100" s="52"/>
    </row>
    <row r="101" spans="1:7" ht="39.6" hidden="1" x14ac:dyDescent="0.25">
      <c r="A101" s="55"/>
      <c r="B101" s="58" t="s">
        <v>382</v>
      </c>
      <c r="C101" s="72" t="s">
        <v>388</v>
      </c>
      <c r="D101" s="120" t="s">
        <v>80</v>
      </c>
      <c r="E101" s="6"/>
      <c r="F101" s="91"/>
      <c r="G101" s="89">
        <f>E101*F101</f>
        <v>0</v>
      </c>
    </row>
    <row r="102" spans="1:7" ht="26.4" x14ac:dyDescent="0.25">
      <c r="A102" s="55"/>
      <c r="B102" s="58" t="s">
        <v>383</v>
      </c>
      <c r="C102" s="279" t="s">
        <v>6476</v>
      </c>
      <c r="D102" s="11" t="s">
        <v>33</v>
      </c>
      <c r="E102" s="11" t="s">
        <v>4220</v>
      </c>
      <c r="F102" s="114" t="s">
        <v>4221</v>
      </c>
      <c r="G102" s="52"/>
    </row>
    <row r="103" spans="1:7" ht="26.4" x14ac:dyDescent="0.25">
      <c r="A103" s="55"/>
      <c r="B103" s="58" t="s">
        <v>384</v>
      </c>
      <c r="C103" s="280" t="s">
        <v>6477</v>
      </c>
      <c r="D103" s="120" t="s">
        <v>80</v>
      </c>
      <c r="E103" s="6"/>
      <c r="F103" s="91"/>
      <c r="G103" s="89">
        <f>E103*F103</f>
        <v>0</v>
      </c>
    </row>
    <row r="104" spans="1:7" x14ac:dyDescent="0.25">
      <c r="A104" s="55"/>
      <c r="B104" s="58"/>
      <c r="C104" s="73"/>
      <c r="D104" s="13"/>
      <c r="E104" s="6"/>
      <c r="F104" s="6"/>
      <c r="G104" s="52"/>
    </row>
    <row r="105" spans="1:7" x14ac:dyDescent="0.25">
      <c r="A105" s="55"/>
      <c r="B105" s="58"/>
      <c r="C105" s="74"/>
      <c r="D105" s="153"/>
      <c r="E105" s="6"/>
      <c r="F105" s="6"/>
      <c r="G105" s="52"/>
    </row>
    <row r="106" spans="1:7" x14ac:dyDescent="0.25">
      <c r="A106" s="45"/>
      <c r="B106" s="58"/>
      <c r="C106" s="45"/>
      <c r="D106" s="129"/>
      <c r="E106" s="6"/>
      <c r="F106" s="6"/>
      <c r="G106" s="52"/>
    </row>
    <row r="107" spans="1:7" x14ac:dyDescent="0.25">
      <c r="A107" s="77" t="s">
        <v>34</v>
      </c>
      <c r="B107" s="78"/>
      <c r="C107" s="79"/>
      <c r="D107" s="179"/>
      <c r="E107" s="2"/>
      <c r="F107" s="2"/>
      <c r="G107" s="113">
        <f>SUM(G5:G106)</f>
        <v>0</v>
      </c>
    </row>
    <row r="108" spans="1:7" x14ac:dyDescent="0.25">
      <c r="D108" s="81"/>
    </row>
    <row r="1048531" spans="4:4" x14ac:dyDescent="0.25">
      <c r="D1048531"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7F883-D441-477F-B03C-D6C0E2AB2BA5}">
  <dimension ref="A1:I117"/>
  <sheetViews>
    <sheetView workbookViewId="0"/>
  </sheetViews>
  <sheetFormatPr defaultRowHeight="13.2" x14ac:dyDescent="0.25"/>
  <cols>
    <col min="1" max="1" width="9.33203125" style="41" customWidth="1"/>
    <col min="2" max="2" width="10.109375" style="517" customWidth="1"/>
    <col min="3" max="3" width="3.109375" style="517" bestFit="1" customWidth="1"/>
    <col min="4" max="4" width="3.109375" style="517" customWidth="1"/>
    <col min="5" max="5" width="40.6640625" style="536" customWidth="1"/>
    <col min="6" max="6" width="17.44140625" style="41" bestFit="1" customWidth="1"/>
    <col min="7" max="7" width="18.109375" style="41" customWidth="1"/>
    <col min="8" max="9" width="19.44140625" style="41" customWidth="1"/>
    <col min="10"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x14ac:dyDescent="0.25">
      <c r="A1" s="39" t="s">
        <v>389</v>
      </c>
      <c r="B1" s="503"/>
      <c r="C1" s="503"/>
      <c r="D1" s="503"/>
      <c r="E1" s="518"/>
      <c r="F1" s="774" t="s">
        <v>390</v>
      </c>
      <c r="G1" s="774"/>
      <c r="H1" s="774"/>
      <c r="I1" s="774"/>
    </row>
    <row r="2" spans="1:9" x14ac:dyDescent="0.25">
      <c r="A2" s="42" t="s">
        <v>0</v>
      </c>
      <c r="B2" s="505"/>
      <c r="C2" s="504"/>
      <c r="D2" s="505"/>
      <c r="E2" s="519" t="s">
        <v>1</v>
      </c>
      <c r="F2" s="43" t="s">
        <v>2</v>
      </c>
      <c r="G2" s="43" t="s">
        <v>3</v>
      </c>
      <c r="H2" s="43" t="s">
        <v>4</v>
      </c>
      <c r="I2" s="43" t="s">
        <v>5</v>
      </c>
    </row>
    <row r="3" spans="1:9" x14ac:dyDescent="0.25">
      <c r="A3" s="44"/>
      <c r="B3" s="507"/>
      <c r="C3" s="506"/>
      <c r="D3" s="507"/>
      <c r="E3" s="520"/>
      <c r="F3" s="46"/>
      <c r="G3" s="46"/>
      <c r="H3" s="45"/>
      <c r="I3" s="45"/>
    </row>
    <row r="4" spans="1:9" x14ac:dyDescent="0.25">
      <c r="A4" s="47"/>
      <c r="B4" s="509"/>
      <c r="C4" s="508"/>
      <c r="D4" s="509"/>
      <c r="E4" s="520"/>
      <c r="F4" s="46"/>
      <c r="G4" s="46"/>
      <c r="H4" s="45"/>
      <c r="I4" s="45"/>
    </row>
    <row r="5" spans="1:9" ht="26.4" x14ac:dyDescent="0.25">
      <c r="A5" s="48" t="s">
        <v>391</v>
      </c>
      <c r="B5" s="507"/>
      <c r="C5" s="506"/>
      <c r="D5" s="507"/>
      <c r="E5" s="521" t="s">
        <v>392</v>
      </c>
      <c r="F5" s="6"/>
      <c r="G5" s="6"/>
      <c r="H5" s="95"/>
      <c r="I5" s="89"/>
    </row>
    <row r="6" spans="1:9" ht="26.4" x14ac:dyDescent="0.25">
      <c r="A6" s="44"/>
      <c r="B6" s="511" t="s">
        <v>393</v>
      </c>
      <c r="C6" s="506"/>
      <c r="D6" s="507"/>
      <c r="E6" s="522" t="s">
        <v>392</v>
      </c>
      <c r="F6" s="120" t="s">
        <v>80</v>
      </c>
      <c r="G6" s="6"/>
      <c r="H6" s="91"/>
      <c r="I6" s="89">
        <f>G6*H6</f>
        <v>0</v>
      </c>
    </row>
    <row r="7" spans="1:9" ht="26.4" hidden="1" x14ac:dyDescent="0.25">
      <c r="A7" s="44"/>
      <c r="B7" s="511" t="s">
        <v>395</v>
      </c>
      <c r="C7" s="506"/>
      <c r="D7" s="507"/>
      <c r="E7" s="523" t="s">
        <v>394</v>
      </c>
      <c r="F7" s="27"/>
      <c r="G7" s="6"/>
      <c r="H7" s="95"/>
      <c r="I7" s="89"/>
    </row>
    <row r="8" spans="1:9" ht="26.4" hidden="1" x14ac:dyDescent="0.25">
      <c r="A8" s="44"/>
      <c r="B8" s="511"/>
      <c r="C8" s="510" t="s">
        <v>37</v>
      </c>
      <c r="D8" s="511"/>
      <c r="E8" s="522" t="s">
        <v>396</v>
      </c>
      <c r="F8" s="27" t="s">
        <v>209</v>
      </c>
      <c r="G8" s="6"/>
      <c r="H8" s="91"/>
      <c r="I8" s="89">
        <f>G8*H8</f>
        <v>0</v>
      </c>
    </row>
    <row r="9" spans="1:9" ht="26.4" hidden="1" x14ac:dyDescent="0.25">
      <c r="A9" s="44"/>
      <c r="B9" s="511"/>
      <c r="C9" s="510" t="s">
        <v>39</v>
      </c>
      <c r="D9" s="511"/>
      <c r="E9" s="522" t="s">
        <v>397</v>
      </c>
      <c r="F9" s="27" t="s">
        <v>209</v>
      </c>
      <c r="G9" s="6"/>
      <c r="H9" s="91"/>
      <c r="I9" s="89">
        <f>G9*H9</f>
        <v>0</v>
      </c>
    </row>
    <row r="10" spans="1:9" ht="26.4" hidden="1" x14ac:dyDescent="0.25">
      <c r="A10" s="44"/>
      <c r="B10" s="511"/>
      <c r="C10" s="510" t="s">
        <v>59</v>
      </c>
      <c r="D10" s="511"/>
      <c r="E10" s="523" t="s">
        <v>4231</v>
      </c>
      <c r="F10" s="27" t="s">
        <v>209</v>
      </c>
      <c r="G10" s="6"/>
      <c r="H10" s="91"/>
      <c r="I10" s="89">
        <f>G10*H10</f>
        <v>0</v>
      </c>
    </row>
    <row r="11" spans="1:9" x14ac:dyDescent="0.25">
      <c r="A11" s="48" t="s">
        <v>398</v>
      </c>
      <c r="B11" s="511"/>
      <c r="C11" s="506"/>
      <c r="D11" s="507"/>
      <c r="E11" s="524" t="s">
        <v>399</v>
      </c>
      <c r="F11" s="120" t="s">
        <v>80</v>
      </c>
      <c r="G11" s="6"/>
      <c r="H11" s="91"/>
      <c r="I11" s="89">
        <f>G11*H11</f>
        <v>0</v>
      </c>
    </row>
    <row r="12" spans="1:9" x14ac:dyDescent="0.25">
      <c r="A12" s="48" t="s">
        <v>400</v>
      </c>
      <c r="B12" s="511"/>
      <c r="C12" s="506"/>
      <c r="D12" s="507"/>
      <c r="E12" s="524" t="s">
        <v>401</v>
      </c>
      <c r="F12" s="120" t="s">
        <v>80</v>
      </c>
      <c r="G12" s="6"/>
      <c r="H12" s="91"/>
      <c r="I12" s="89">
        <f>G12*H12</f>
        <v>0</v>
      </c>
    </row>
    <row r="13" spans="1:9" x14ac:dyDescent="0.25">
      <c r="A13" s="48" t="s">
        <v>5448</v>
      </c>
      <c r="B13" s="511"/>
      <c r="C13" s="506"/>
      <c r="D13" s="507"/>
      <c r="E13" s="524" t="s">
        <v>402</v>
      </c>
      <c r="F13" s="11"/>
      <c r="G13" s="6"/>
      <c r="H13" s="95"/>
      <c r="I13" s="89"/>
    </row>
    <row r="14" spans="1:9" ht="26.4" x14ac:dyDescent="0.25">
      <c r="A14" s="47"/>
      <c r="B14" s="509" t="s">
        <v>1757</v>
      </c>
      <c r="C14" s="508"/>
      <c r="D14" s="509"/>
      <c r="E14" s="520" t="s">
        <v>1760</v>
      </c>
      <c r="F14" s="46"/>
      <c r="G14" s="46"/>
      <c r="H14" s="45"/>
      <c r="I14" s="45"/>
    </row>
    <row r="15" spans="1:9" ht="26.25" customHeight="1" x14ac:dyDescent="0.25">
      <c r="A15" s="47"/>
      <c r="B15" s="509" t="s">
        <v>1759</v>
      </c>
      <c r="C15" s="508" t="s">
        <v>61</v>
      </c>
      <c r="D15" s="509"/>
      <c r="E15" s="520" t="s">
        <v>6478</v>
      </c>
      <c r="F15" s="46" t="s">
        <v>5582</v>
      </c>
      <c r="G15" s="46"/>
      <c r="H15" s="45"/>
      <c r="I15" s="45">
        <f>IF(F15="%",G15*H15/100,G15*H15)</f>
        <v>0</v>
      </c>
    </row>
    <row r="16" spans="1:9" ht="26.4" x14ac:dyDescent="0.25">
      <c r="A16" s="47"/>
      <c r="B16" s="509"/>
      <c r="C16" s="508" t="s">
        <v>64</v>
      </c>
      <c r="D16" s="509"/>
      <c r="E16" s="520" t="s">
        <v>6479</v>
      </c>
      <c r="F16" s="46" t="s">
        <v>5582</v>
      </c>
      <c r="G16" s="46"/>
      <c r="H16" s="45"/>
      <c r="I16" s="45">
        <f>IF(F16="%",G16*H16/100,G16*H16)</f>
        <v>0</v>
      </c>
    </row>
    <row r="17" spans="1:9" ht="26.4" x14ac:dyDescent="0.25">
      <c r="A17" s="47"/>
      <c r="B17" s="509" t="s">
        <v>1914</v>
      </c>
      <c r="C17" s="508"/>
      <c r="D17" s="509"/>
      <c r="E17" s="520" t="s">
        <v>6079</v>
      </c>
      <c r="F17" s="46"/>
      <c r="G17" s="46"/>
      <c r="H17" s="45"/>
      <c r="I17" s="45"/>
    </row>
    <row r="18" spans="1:9" ht="26.4" x14ac:dyDescent="0.25">
      <c r="A18" s="47"/>
      <c r="B18" s="509" t="s">
        <v>1915</v>
      </c>
      <c r="C18" s="508"/>
      <c r="D18" s="509"/>
      <c r="E18" s="520" t="s">
        <v>6077</v>
      </c>
      <c r="F18" s="46"/>
      <c r="G18" s="46"/>
      <c r="H18" s="45"/>
      <c r="I18" s="45"/>
    </row>
    <row r="19" spans="1:9" ht="26.4" x14ac:dyDescent="0.25">
      <c r="A19" s="47"/>
      <c r="B19" s="509"/>
      <c r="C19" s="508" t="s">
        <v>37</v>
      </c>
      <c r="D19" s="509"/>
      <c r="E19" s="520" t="s">
        <v>6480</v>
      </c>
      <c r="F19" s="46" t="s">
        <v>5582</v>
      </c>
      <c r="G19" s="46"/>
      <c r="H19" s="45"/>
      <c r="I19" s="45">
        <f>IF(F19="%",G19*H19/100,G19*H19)</f>
        <v>0</v>
      </c>
    </row>
    <row r="20" spans="1:9" x14ac:dyDescent="0.25">
      <c r="A20" s="47"/>
      <c r="B20" s="509" t="s">
        <v>1931</v>
      </c>
      <c r="C20" s="508"/>
      <c r="D20" s="509"/>
      <c r="E20" s="520" t="s">
        <v>5762</v>
      </c>
      <c r="F20" s="46"/>
      <c r="G20" s="46"/>
      <c r="H20" s="45"/>
      <c r="I20" s="45"/>
    </row>
    <row r="21" spans="1:9" x14ac:dyDescent="0.25">
      <c r="A21" s="47"/>
      <c r="B21" s="509" t="s">
        <v>1935</v>
      </c>
      <c r="C21" s="508"/>
      <c r="D21" s="509"/>
      <c r="E21" s="520" t="s">
        <v>6073</v>
      </c>
      <c r="F21" s="46" t="s">
        <v>5582</v>
      </c>
      <c r="G21" s="46"/>
      <c r="H21" s="45"/>
      <c r="I21" s="45">
        <f>IF(F21="%",G21*H21/100,G21*H21)</f>
        <v>0</v>
      </c>
    </row>
    <row r="22" spans="1:9" x14ac:dyDescent="0.25">
      <c r="A22" s="47"/>
      <c r="B22" s="509" t="s">
        <v>1821</v>
      </c>
      <c r="C22" s="508"/>
      <c r="D22" s="509"/>
      <c r="E22" s="520" t="s">
        <v>1822</v>
      </c>
      <c r="F22" s="46"/>
      <c r="G22" s="46"/>
      <c r="H22" s="45"/>
      <c r="I22" s="45"/>
    </row>
    <row r="23" spans="1:9" x14ac:dyDescent="0.25">
      <c r="A23" s="47"/>
      <c r="B23" s="509" t="s">
        <v>1823</v>
      </c>
      <c r="C23" s="508"/>
      <c r="D23" s="509"/>
      <c r="E23" s="520" t="s">
        <v>5779</v>
      </c>
      <c r="F23" s="46"/>
      <c r="G23" s="46"/>
      <c r="H23" s="45"/>
      <c r="I23" s="45"/>
    </row>
    <row r="24" spans="1:9" x14ac:dyDescent="0.25">
      <c r="A24" s="47"/>
      <c r="B24" s="509"/>
      <c r="C24" s="508"/>
      <c r="D24" s="509"/>
      <c r="E24" s="520" t="s">
        <v>6481</v>
      </c>
      <c r="F24" s="46" t="s">
        <v>5582</v>
      </c>
      <c r="G24" s="46"/>
      <c r="H24" s="45"/>
      <c r="I24" s="45">
        <f>IF(F24="%",G24*H24/100,G24*H24)</f>
        <v>0</v>
      </c>
    </row>
    <row r="25" spans="1:9" x14ac:dyDescent="0.25">
      <c r="A25" s="47"/>
      <c r="B25" s="509" t="s">
        <v>1595</v>
      </c>
      <c r="C25" s="508"/>
      <c r="D25" s="509"/>
      <c r="E25" s="520" t="s">
        <v>5806</v>
      </c>
      <c r="F25" s="46"/>
      <c r="G25" s="46"/>
      <c r="H25" s="45"/>
      <c r="I25" s="45"/>
    </row>
    <row r="26" spans="1:9" x14ac:dyDescent="0.25">
      <c r="A26" s="47"/>
      <c r="B26" s="509" t="s">
        <v>1598</v>
      </c>
      <c r="C26" s="508"/>
      <c r="D26" s="509"/>
      <c r="E26" s="520" t="s">
        <v>1596</v>
      </c>
      <c r="F26" s="46"/>
      <c r="G26" s="46"/>
      <c r="H26" s="45"/>
      <c r="I26" s="45"/>
    </row>
    <row r="27" spans="1:9" x14ac:dyDescent="0.25">
      <c r="A27" s="47"/>
      <c r="B27" s="509"/>
      <c r="C27" s="508"/>
      <c r="D27" s="509"/>
      <c r="E27" s="520" t="s">
        <v>6482</v>
      </c>
      <c r="F27" s="46" t="s">
        <v>5577</v>
      </c>
      <c r="G27" s="46"/>
      <c r="H27" s="45"/>
      <c r="I27" s="45">
        <f>IF(F27="%",G27*H27/100,G27*H27)</f>
        <v>0</v>
      </c>
    </row>
    <row r="28" spans="1:9" x14ac:dyDescent="0.25">
      <c r="A28" s="47"/>
      <c r="B28" s="509" t="s">
        <v>1847</v>
      </c>
      <c r="C28" s="508"/>
      <c r="D28" s="509"/>
      <c r="E28" s="520" t="s">
        <v>24</v>
      </c>
      <c r="F28" s="46" t="s">
        <v>5562</v>
      </c>
      <c r="G28" s="46"/>
      <c r="H28" s="45"/>
      <c r="I28" s="45">
        <f>IF(F28="%",G28*H28/100,G28*H28)</f>
        <v>0</v>
      </c>
    </row>
    <row r="29" spans="1:9" x14ac:dyDescent="0.25">
      <c r="A29" s="47"/>
      <c r="B29" s="509" t="s">
        <v>2142</v>
      </c>
      <c r="C29" s="508"/>
      <c r="D29" s="509"/>
      <c r="E29" s="520" t="s">
        <v>28</v>
      </c>
      <c r="F29" s="46"/>
      <c r="G29" s="46"/>
      <c r="H29" s="45"/>
      <c r="I29" s="45"/>
    </row>
    <row r="30" spans="1:9" x14ac:dyDescent="0.25">
      <c r="A30" s="47"/>
      <c r="B30" s="509" t="s">
        <v>2143</v>
      </c>
      <c r="C30" s="508"/>
      <c r="D30" s="509"/>
      <c r="E30" s="520" t="s">
        <v>2148</v>
      </c>
      <c r="F30" s="46" t="s">
        <v>5595</v>
      </c>
      <c r="G30" s="46"/>
      <c r="H30" s="45"/>
      <c r="I30" s="45">
        <f>IF(F30="%",G30*H30/100,G30*H30)</f>
        <v>0</v>
      </c>
    </row>
    <row r="31" spans="1:9" x14ac:dyDescent="0.25">
      <c r="A31" s="47"/>
      <c r="B31" s="509" t="s">
        <v>2145</v>
      </c>
      <c r="C31" s="508"/>
      <c r="D31" s="509"/>
      <c r="E31" s="520" t="s">
        <v>1855</v>
      </c>
      <c r="F31" s="46" t="s">
        <v>5595</v>
      </c>
      <c r="G31" s="46"/>
      <c r="H31" s="45"/>
      <c r="I31" s="45">
        <f>IF(F31="%",G31*H31/100,G31*H31)</f>
        <v>0</v>
      </c>
    </row>
    <row r="32" spans="1:9" x14ac:dyDescent="0.25">
      <c r="A32" s="47"/>
      <c r="B32" s="509" t="s">
        <v>2292</v>
      </c>
      <c r="C32" s="508"/>
      <c r="D32" s="509"/>
      <c r="E32" s="520" t="s">
        <v>5752</v>
      </c>
      <c r="F32" s="46"/>
      <c r="G32" s="46"/>
      <c r="H32" s="45"/>
      <c r="I32" s="45"/>
    </row>
    <row r="33" spans="1:9" ht="26.4" x14ac:dyDescent="0.25">
      <c r="A33" s="47"/>
      <c r="B33" s="509" t="s">
        <v>2294</v>
      </c>
      <c r="C33" s="508"/>
      <c r="D33" s="509"/>
      <c r="E33" s="520" t="s">
        <v>6061</v>
      </c>
      <c r="F33" s="46" t="s">
        <v>5595</v>
      </c>
      <c r="G33" s="46"/>
      <c r="H33" s="45"/>
      <c r="I33" s="45">
        <f>IF(F33="%",G33*H33/100,G33*H33)</f>
        <v>0</v>
      </c>
    </row>
    <row r="34" spans="1:9" x14ac:dyDescent="0.25">
      <c r="A34" s="47"/>
      <c r="B34" s="509" t="s">
        <v>2311</v>
      </c>
      <c r="C34" s="508"/>
      <c r="D34" s="509"/>
      <c r="E34" s="520" t="s">
        <v>6059</v>
      </c>
      <c r="F34" s="46"/>
      <c r="G34" s="46"/>
      <c r="H34" s="45"/>
      <c r="I34" s="45"/>
    </row>
    <row r="35" spans="1:9" ht="39.6" x14ac:dyDescent="0.25">
      <c r="A35" s="47"/>
      <c r="B35" s="509"/>
      <c r="C35" s="508" t="s">
        <v>43</v>
      </c>
      <c r="D35" s="509"/>
      <c r="E35" s="520" t="s">
        <v>6483</v>
      </c>
      <c r="F35" s="46" t="s">
        <v>5577</v>
      </c>
      <c r="G35" s="46"/>
      <c r="H35" s="45"/>
      <c r="I35" s="45">
        <f>IF(F35="%",G35*H35/100,G35*H35)</f>
        <v>0</v>
      </c>
    </row>
    <row r="36" spans="1:9" x14ac:dyDescent="0.25">
      <c r="A36" s="47"/>
      <c r="B36" s="509" t="s">
        <v>2405</v>
      </c>
      <c r="C36" s="508"/>
      <c r="D36" s="509"/>
      <c r="E36" s="520" t="s">
        <v>31</v>
      </c>
      <c r="F36" s="46"/>
      <c r="G36" s="46"/>
      <c r="H36" s="45"/>
      <c r="I36" s="45"/>
    </row>
    <row r="37" spans="1:9" ht="26.4" x14ac:dyDescent="0.25">
      <c r="A37" s="47"/>
      <c r="B37" s="509" t="s">
        <v>2410</v>
      </c>
      <c r="C37" s="508"/>
      <c r="D37" s="509"/>
      <c r="E37" s="520" t="s">
        <v>5737</v>
      </c>
      <c r="F37" s="46" t="s">
        <v>5595</v>
      </c>
      <c r="G37" s="46"/>
      <c r="H37" s="45"/>
      <c r="I37" s="45">
        <f>IF(F37="%",G37*H37/100,G37*H37)</f>
        <v>0</v>
      </c>
    </row>
    <row r="38" spans="1:9" x14ac:dyDescent="0.25">
      <c r="A38" s="47"/>
      <c r="B38" s="509" t="s">
        <v>2421</v>
      </c>
      <c r="C38" s="508"/>
      <c r="D38" s="509"/>
      <c r="E38" s="520" t="s">
        <v>5735</v>
      </c>
      <c r="F38" s="46"/>
      <c r="G38" s="46"/>
      <c r="H38" s="45"/>
      <c r="I38" s="45"/>
    </row>
    <row r="39" spans="1:9" x14ac:dyDescent="0.25">
      <c r="A39" s="47"/>
      <c r="B39" s="509" t="s">
        <v>2425</v>
      </c>
      <c r="C39" s="508"/>
      <c r="D39" s="509"/>
      <c r="E39" s="520" t="s">
        <v>4376</v>
      </c>
      <c r="F39" s="46" t="s">
        <v>5582</v>
      </c>
      <c r="G39" s="46"/>
      <c r="H39" s="45"/>
      <c r="I39" s="45">
        <f>IF(F39="%",G39*H39/100,G39*H39)</f>
        <v>0</v>
      </c>
    </row>
    <row r="40" spans="1:9" ht="26.4" x14ac:dyDescent="0.25">
      <c r="A40" s="47"/>
      <c r="B40" s="509" t="s">
        <v>2495</v>
      </c>
      <c r="C40" s="508"/>
      <c r="D40" s="509"/>
      <c r="E40" s="520" t="s">
        <v>2496</v>
      </c>
      <c r="F40" s="46"/>
      <c r="G40" s="46"/>
      <c r="H40" s="45"/>
      <c r="I40" s="45"/>
    </row>
    <row r="41" spans="1:9" ht="39.6" x14ac:dyDescent="0.25">
      <c r="A41" s="47"/>
      <c r="B41" s="509" t="s">
        <v>2498</v>
      </c>
      <c r="C41" s="508"/>
      <c r="D41" s="509"/>
      <c r="E41" s="520" t="s">
        <v>6051</v>
      </c>
      <c r="F41" s="46" t="s">
        <v>5556</v>
      </c>
      <c r="G41" s="46"/>
      <c r="H41" s="45"/>
      <c r="I41" s="45">
        <f>IF(F41="%",G41*H41/100,G41*H41)</f>
        <v>0</v>
      </c>
    </row>
    <row r="42" spans="1:9" x14ac:dyDescent="0.25">
      <c r="A42" s="47"/>
      <c r="B42" s="509" t="s">
        <v>2803</v>
      </c>
      <c r="C42" s="508"/>
      <c r="D42" s="509"/>
      <c r="E42" s="520" t="s">
        <v>6049</v>
      </c>
      <c r="F42" s="46"/>
      <c r="G42" s="46"/>
      <c r="H42" s="45"/>
      <c r="I42" s="45"/>
    </row>
    <row r="43" spans="1:9" ht="26.4" x14ac:dyDescent="0.25">
      <c r="A43" s="47"/>
      <c r="B43" s="509"/>
      <c r="C43" s="508" t="s">
        <v>39</v>
      </c>
      <c r="D43" s="509"/>
      <c r="E43" s="520" t="s">
        <v>6484</v>
      </c>
      <c r="F43" s="46" t="s">
        <v>5548</v>
      </c>
      <c r="G43" s="46"/>
      <c r="H43" s="45"/>
      <c r="I43" s="45">
        <f>IF(F43="%",G43*H43/100,G43*H43)</f>
        <v>0</v>
      </c>
    </row>
    <row r="44" spans="1:9" ht="26.4" x14ac:dyDescent="0.25">
      <c r="A44" s="47"/>
      <c r="B44" s="509"/>
      <c r="C44" s="508" t="s">
        <v>59</v>
      </c>
      <c r="D44" s="509"/>
      <c r="E44" s="520" t="s">
        <v>6485</v>
      </c>
      <c r="F44" s="46" t="s">
        <v>5548</v>
      </c>
      <c r="G44" s="46"/>
      <c r="H44" s="45"/>
      <c r="I44" s="45">
        <f>IF(F44="%",G44*H44/100,G44*H44)</f>
        <v>0</v>
      </c>
    </row>
    <row r="45" spans="1:9" x14ac:dyDescent="0.25">
      <c r="A45" s="47"/>
      <c r="B45" s="509" t="s">
        <v>2805</v>
      </c>
      <c r="C45" s="508"/>
      <c r="D45" s="509"/>
      <c r="E45" s="520" t="s">
        <v>6045</v>
      </c>
      <c r="F45" s="46"/>
      <c r="G45" s="46"/>
      <c r="H45" s="45"/>
      <c r="I45" s="45"/>
    </row>
    <row r="46" spans="1:9" ht="26.4" x14ac:dyDescent="0.25">
      <c r="A46" s="47"/>
      <c r="B46" s="509"/>
      <c r="C46" s="508" t="s">
        <v>42</v>
      </c>
      <c r="D46" s="509"/>
      <c r="E46" s="520" t="s">
        <v>6486</v>
      </c>
      <c r="F46" s="46" t="s">
        <v>5548</v>
      </c>
      <c r="G46" s="46"/>
      <c r="H46" s="45"/>
      <c r="I46" s="45">
        <f>IF(F46="%",G46*H46/100,G46*H46)</f>
        <v>0</v>
      </c>
    </row>
    <row r="47" spans="1:9" ht="39.6" x14ac:dyDescent="0.25">
      <c r="A47" s="47"/>
      <c r="B47" s="509" t="s">
        <v>2807</v>
      </c>
      <c r="C47" s="508"/>
      <c r="D47" s="509"/>
      <c r="E47" s="520" t="s">
        <v>6042</v>
      </c>
      <c r="F47" s="46" t="s">
        <v>5556</v>
      </c>
      <c r="G47" s="46"/>
      <c r="H47" s="45"/>
      <c r="I47" s="45">
        <f>IF(F47="%",G47*H47/100,G47*H47)</f>
        <v>0</v>
      </c>
    </row>
    <row r="48" spans="1:9" x14ac:dyDescent="0.25">
      <c r="A48" s="47"/>
      <c r="B48" s="509" t="s">
        <v>2907</v>
      </c>
      <c r="C48" s="508"/>
      <c r="D48" s="509"/>
      <c r="E48" s="520" t="s">
        <v>2906</v>
      </c>
      <c r="F48" s="46"/>
      <c r="G48" s="46"/>
      <c r="H48" s="45"/>
      <c r="I48" s="45"/>
    </row>
    <row r="49" spans="1:9" x14ac:dyDescent="0.25">
      <c r="A49" s="47"/>
      <c r="B49" s="509" t="s">
        <v>2908</v>
      </c>
      <c r="C49" s="508"/>
      <c r="D49" s="509"/>
      <c r="E49" s="520" t="s">
        <v>6039</v>
      </c>
      <c r="F49" s="46" t="s">
        <v>5555</v>
      </c>
      <c r="G49" s="46"/>
      <c r="H49" s="45"/>
      <c r="I49" s="45">
        <f>IF(F49="%",G49*H49/100,G49*H49)</f>
        <v>0</v>
      </c>
    </row>
    <row r="50" spans="1:9" x14ac:dyDescent="0.25">
      <c r="A50" s="47"/>
      <c r="B50" s="509" t="s">
        <v>2909</v>
      </c>
      <c r="C50" s="508"/>
      <c r="D50" s="509"/>
      <c r="E50" s="520" t="s">
        <v>6037</v>
      </c>
      <c r="F50" s="46" t="s">
        <v>5555</v>
      </c>
      <c r="G50" s="46"/>
      <c r="H50" s="45"/>
      <c r="I50" s="45">
        <f>IF(F50="%",G50*H50/100,G50*H50)</f>
        <v>0</v>
      </c>
    </row>
    <row r="51" spans="1:9" ht="26.4" x14ac:dyDescent="0.25">
      <c r="A51" s="47"/>
      <c r="B51" s="509" t="s">
        <v>2979</v>
      </c>
      <c r="C51" s="508"/>
      <c r="D51" s="509"/>
      <c r="E51" s="520" t="s">
        <v>2980</v>
      </c>
      <c r="F51" s="46" t="s">
        <v>5555</v>
      </c>
      <c r="G51" s="46"/>
      <c r="H51" s="45"/>
      <c r="I51" s="45">
        <f>IF(F51="%",G51*H51/100,G51*H51)</f>
        <v>0</v>
      </c>
    </row>
    <row r="52" spans="1:9" ht="26.4" x14ac:dyDescent="0.25">
      <c r="A52" s="47"/>
      <c r="B52" s="509" t="s">
        <v>2983</v>
      </c>
      <c r="C52" s="508"/>
      <c r="D52" s="509"/>
      <c r="E52" s="520" t="s">
        <v>2984</v>
      </c>
      <c r="F52" s="46"/>
      <c r="G52" s="46"/>
      <c r="H52" s="45"/>
      <c r="I52" s="45"/>
    </row>
    <row r="53" spans="1:9" x14ac:dyDescent="0.25">
      <c r="A53" s="47"/>
      <c r="B53" s="509" t="s">
        <v>2985</v>
      </c>
      <c r="C53" s="508"/>
      <c r="D53" s="509"/>
      <c r="E53" s="520" t="s">
        <v>2988</v>
      </c>
      <c r="F53" s="46" t="s">
        <v>5556</v>
      </c>
      <c r="G53" s="46"/>
      <c r="H53" s="45"/>
      <c r="I53" s="45">
        <f>IF(F53="%",G53*H53/100,G53*H53)</f>
        <v>0</v>
      </c>
    </row>
    <row r="54" spans="1:9" x14ac:dyDescent="0.25">
      <c r="A54" s="47"/>
      <c r="B54" s="509" t="s">
        <v>2987</v>
      </c>
      <c r="C54" s="508"/>
      <c r="D54" s="509"/>
      <c r="E54" s="520" t="s">
        <v>2990</v>
      </c>
      <c r="F54" s="46" t="s">
        <v>5556</v>
      </c>
      <c r="G54" s="46"/>
      <c r="H54" s="45"/>
      <c r="I54" s="45">
        <f>IF(F54="%",G54*H54/100,G54*H54)</f>
        <v>0</v>
      </c>
    </row>
    <row r="55" spans="1:9" x14ac:dyDescent="0.25">
      <c r="A55" s="47"/>
      <c r="B55" s="509" t="s">
        <v>2991</v>
      </c>
      <c r="C55" s="508"/>
      <c r="D55" s="509"/>
      <c r="E55" s="520" t="s">
        <v>2992</v>
      </c>
      <c r="F55" s="46" t="s">
        <v>5548</v>
      </c>
      <c r="G55" s="46"/>
      <c r="H55" s="45"/>
      <c r="I55" s="45">
        <f>IF(F55="%",G55*H55/100,G55*H55)</f>
        <v>0</v>
      </c>
    </row>
    <row r="56" spans="1:9" x14ac:dyDescent="0.25">
      <c r="A56" s="47"/>
      <c r="B56" s="509" t="s">
        <v>2963</v>
      </c>
      <c r="C56" s="508"/>
      <c r="D56" s="509"/>
      <c r="E56" s="520" t="s">
        <v>6030</v>
      </c>
      <c r="F56" s="46"/>
      <c r="G56" s="46"/>
      <c r="H56" s="45"/>
      <c r="I56" s="45"/>
    </row>
    <row r="57" spans="1:9" x14ac:dyDescent="0.25">
      <c r="A57" s="47"/>
      <c r="B57" s="509"/>
      <c r="C57" s="508" t="s">
        <v>42</v>
      </c>
      <c r="D57" s="509"/>
      <c r="E57" s="520" t="s">
        <v>6487</v>
      </c>
      <c r="F57" s="46"/>
      <c r="G57" s="46"/>
      <c r="H57" s="45"/>
      <c r="I57" s="45"/>
    </row>
    <row r="58" spans="1:9" x14ac:dyDescent="0.25">
      <c r="A58" s="47"/>
      <c r="B58" s="509"/>
      <c r="C58" s="508"/>
      <c r="D58" s="509" t="s">
        <v>36</v>
      </c>
      <c r="E58" s="520" t="s">
        <v>6488</v>
      </c>
      <c r="F58" s="46" t="s">
        <v>5548</v>
      </c>
      <c r="G58" s="46"/>
      <c r="H58" s="45"/>
      <c r="I58" s="45">
        <f>IF(F58="%",G58*H58/100,G58*H58)</f>
        <v>0</v>
      </c>
    </row>
    <row r="59" spans="1:9" x14ac:dyDescent="0.25">
      <c r="A59" s="48" t="s">
        <v>403</v>
      </c>
      <c r="B59" s="511"/>
      <c r="C59" s="506"/>
      <c r="D59" s="507"/>
      <c r="E59" s="521" t="s">
        <v>404</v>
      </c>
      <c r="F59" s="11"/>
      <c r="G59" s="6"/>
      <c r="H59" s="95"/>
      <c r="I59" s="89"/>
    </row>
    <row r="60" spans="1:9" x14ac:dyDescent="0.25">
      <c r="A60" s="44"/>
      <c r="B60" s="511" t="s">
        <v>405</v>
      </c>
      <c r="C60" s="506"/>
      <c r="D60" s="507"/>
      <c r="E60" s="522" t="s">
        <v>119</v>
      </c>
      <c r="F60" s="27" t="s">
        <v>421</v>
      </c>
      <c r="G60" s="6"/>
      <c r="H60" s="91"/>
      <c r="I60" s="89">
        <f t="shared" ref="I60:I69" si="0">G60*H60</f>
        <v>0</v>
      </c>
    </row>
    <row r="61" spans="1:9" x14ac:dyDescent="0.25">
      <c r="A61" s="44"/>
      <c r="B61" s="511" t="s">
        <v>406</v>
      </c>
      <c r="C61" s="506"/>
      <c r="D61" s="507"/>
      <c r="E61" s="522" t="s">
        <v>121</v>
      </c>
      <c r="F61" s="27" t="s">
        <v>422</v>
      </c>
      <c r="G61" s="6"/>
      <c r="H61" s="91"/>
      <c r="I61" s="89">
        <f t="shared" si="0"/>
        <v>0</v>
      </c>
    </row>
    <row r="62" spans="1:9" ht="15.6" x14ac:dyDescent="0.25">
      <c r="A62" s="45"/>
      <c r="B62" s="511" t="s">
        <v>407</v>
      </c>
      <c r="C62" s="512"/>
      <c r="D62" s="512"/>
      <c r="E62" s="522" t="s">
        <v>123</v>
      </c>
      <c r="F62" s="27" t="s">
        <v>426</v>
      </c>
      <c r="G62" s="6"/>
      <c r="H62" s="91"/>
      <c r="I62" s="89">
        <f t="shared" si="0"/>
        <v>0</v>
      </c>
    </row>
    <row r="63" spans="1:9" x14ac:dyDescent="0.25">
      <c r="A63" s="45"/>
      <c r="B63" s="511" t="s">
        <v>408</v>
      </c>
      <c r="C63" s="512"/>
      <c r="D63" s="512"/>
      <c r="E63" s="522" t="s">
        <v>126</v>
      </c>
      <c r="F63" s="27" t="s">
        <v>422</v>
      </c>
      <c r="G63" s="6"/>
      <c r="H63" s="91"/>
      <c r="I63" s="89">
        <f t="shared" si="0"/>
        <v>0</v>
      </c>
    </row>
    <row r="64" spans="1:9" ht="26.4" x14ac:dyDescent="0.25">
      <c r="A64" s="55"/>
      <c r="B64" s="511" t="s">
        <v>409</v>
      </c>
      <c r="C64" s="512"/>
      <c r="D64" s="512"/>
      <c r="E64" s="522" t="s">
        <v>128</v>
      </c>
      <c r="F64" s="27" t="s">
        <v>426</v>
      </c>
      <c r="G64" s="6"/>
      <c r="H64" s="91"/>
      <c r="I64" s="89">
        <f t="shared" si="0"/>
        <v>0</v>
      </c>
    </row>
    <row r="65" spans="1:9" ht="26.4" x14ac:dyDescent="0.25">
      <c r="A65" s="55"/>
      <c r="B65" s="511" t="s">
        <v>410</v>
      </c>
      <c r="C65" s="512"/>
      <c r="D65" s="512"/>
      <c r="E65" s="522" t="s">
        <v>130</v>
      </c>
      <c r="F65" s="27" t="s">
        <v>423</v>
      </c>
      <c r="G65" s="6"/>
      <c r="H65" s="91"/>
      <c r="I65" s="89">
        <f t="shared" si="0"/>
        <v>0</v>
      </c>
    </row>
    <row r="66" spans="1:9" ht="26.4" x14ac:dyDescent="0.25">
      <c r="A66" s="55"/>
      <c r="B66" s="511" t="s">
        <v>411</v>
      </c>
      <c r="C66" s="512"/>
      <c r="D66" s="512"/>
      <c r="E66" s="522" t="s">
        <v>132</v>
      </c>
      <c r="F66" s="27" t="s">
        <v>424</v>
      </c>
      <c r="G66" s="6"/>
      <c r="H66" s="91"/>
      <c r="I66" s="89">
        <f t="shared" si="0"/>
        <v>0</v>
      </c>
    </row>
    <row r="67" spans="1:9" x14ac:dyDescent="0.25">
      <c r="A67" s="55"/>
      <c r="B67" s="511" t="s">
        <v>412</v>
      </c>
      <c r="C67" s="512"/>
      <c r="D67" s="512"/>
      <c r="E67" s="522" t="s">
        <v>417</v>
      </c>
      <c r="F67" s="27" t="s">
        <v>136</v>
      </c>
      <c r="G67" s="6"/>
      <c r="H67" s="91"/>
      <c r="I67" s="89">
        <f t="shared" si="0"/>
        <v>0</v>
      </c>
    </row>
    <row r="68" spans="1:9" ht="26.4" hidden="1" x14ac:dyDescent="0.25">
      <c r="A68" s="55"/>
      <c r="B68" s="511" t="s">
        <v>413</v>
      </c>
      <c r="C68" s="512"/>
      <c r="D68" s="512"/>
      <c r="E68" s="522" t="s">
        <v>418</v>
      </c>
      <c r="F68" s="27" t="s">
        <v>422</v>
      </c>
      <c r="G68" s="6"/>
      <c r="H68" s="91"/>
      <c r="I68" s="89">
        <f t="shared" si="0"/>
        <v>0</v>
      </c>
    </row>
    <row r="69" spans="1:9" ht="26.4" hidden="1" x14ac:dyDescent="0.25">
      <c r="A69" s="55"/>
      <c r="B69" s="511" t="s">
        <v>414</v>
      </c>
      <c r="C69" s="512"/>
      <c r="D69" s="512"/>
      <c r="E69" s="522" t="s">
        <v>419</v>
      </c>
      <c r="F69" s="27" t="s">
        <v>1678</v>
      </c>
      <c r="G69" s="6"/>
      <c r="H69" s="91"/>
      <c r="I69" s="89">
        <f t="shared" si="0"/>
        <v>0</v>
      </c>
    </row>
    <row r="70" spans="1:9" ht="26.4" x14ac:dyDescent="0.25">
      <c r="A70" s="55"/>
      <c r="B70" s="511" t="s">
        <v>415</v>
      </c>
      <c r="C70" s="512"/>
      <c r="D70" s="512"/>
      <c r="E70" s="522" t="s">
        <v>142</v>
      </c>
      <c r="F70" s="27" t="s">
        <v>425</v>
      </c>
      <c r="G70" s="11" t="s">
        <v>4222</v>
      </c>
      <c r="H70" s="114" t="s">
        <v>818</v>
      </c>
      <c r="I70" s="52"/>
    </row>
    <row r="71" spans="1:9" ht="26.4" x14ac:dyDescent="0.25">
      <c r="A71" s="55"/>
      <c r="B71" s="511" t="s">
        <v>416</v>
      </c>
      <c r="C71" s="512"/>
      <c r="D71" s="512"/>
      <c r="E71" s="523" t="s">
        <v>420</v>
      </c>
      <c r="F71" s="51" t="s">
        <v>361</v>
      </c>
      <c r="G71" s="138">
        <f>I70</f>
        <v>0</v>
      </c>
      <c r="H71" s="139"/>
      <c r="I71" s="89">
        <f>G71*H71</f>
        <v>0</v>
      </c>
    </row>
    <row r="72" spans="1:9" hidden="1" x14ac:dyDescent="0.25">
      <c r="A72" s="55" t="s">
        <v>432</v>
      </c>
      <c r="B72" s="511"/>
      <c r="C72" s="512"/>
      <c r="D72" s="512"/>
      <c r="E72" s="525" t="s">
        <v>431</v>
      </c>
      <c r="F72" s="27" t="s">
        <v>422</v>
      </c>
      <c r="G72" s="6"/>
      <c r="H72" s="91"/>
      <c r="I72" s="89">
        <f>G72*H72</f>
        <v>0</v>
      </c>
    </row>
    <row r="73" spans="1:9" x14ac:dyDescent="0.25">
      <c r="A73" s="55" t="s">
        <v>433</v>
      </c>
      <c r="B73" s="511"/>
      <c r="C73" s="512"/>
      <c r="D73" s="512"/>
      <c r="E73" s="525" t="s">
        <v>434</v>
      </c>
      <c r="F73" s="120"/>
      <c r="G73" s="6"/>
      <c r="H73" s="95"/>
      <c r="I73" s="89"/>
    </row>
    <row r="74" spans="1:9" ht="26.4" x14ac:dyDescent="0.25">
      <c r="A74" s="55"/>
      <c r="B74" s="512" t="s">
        <v>435</v>
      </c>
      <c r="C74" s="513"/>
      <c r="D74" s="513"/>
      <c r="E74" s="526" t="s">
        <v>440</v>
      </c>
      <c r="F74" s="17"/>
      <c r="G74" s="6"/>
      <c r="H74" s="95"/>
      <c r="I74" s="89"/>
    </row>
    <row r="75" spans="1:9" ht="26.4" x14ac:dyDescent="0.25">
      <c r="A75" s="55"/>
      <c r="B75" s="512"/>
      <c r="C75" s="514" t="s">
        <v>37</v>
      </c>
      <c r="D75" s="514"/>
      <c r="E75" s="527" t="s">
        <v>6489</v>
      </c>
      <c r="F75" s="17" t="s">
        <v>429</v>
      </c>
      <c r="G75" s="6"/>
      <c r="H75" s="91"/>
      <c r="I75" s="89">
        <f>G75*H75</f>
        <v>0</v>
      </c>
    </row>
    <row r="76" spans="1:9" ht="26.4" x14ac:dyDescent="0.25">
      <c r="A76" s="55"/>
      <c r="B76" s="512"/>
      <c r="C76" s="514" t="s">
        <v>39</v>
      </c>
      <c r="D76" s="514"/>
      <c r="E76" s="527" t="s">
        <v>6490</v>
      </c>
      <c r="F76" s="17" t="s">
        <v>429</v>
      </c>
      <c r="G76" s="6"/>
      <c r="H76" s="91"/>
      <c r="I76" s="89">
        <f>G76*H76</f>
        <v>0</v>
      </c>
    </row>
    <row r="77" spans="1:9" x14ac:dyDescent="0.25">
      <c r="A77" s="55"/>
      <c r="B77" s="512" t="s">
        <v>436</v>
      </c>
      <c r="C77" s="514"/>
      <c r="D77" s="514"/>
      <c r="E77" s="526" t="s">
        <v>4234</v>
      </c>
      <c r="F77" s="17" t="s">
        <v>429</v>
      </c>
      <c r="G77" s="6"/>
      <c r="H77" s="91"/>
      <c r="I77" s="89">
        <f>G77*H77</f>
        <v>0</v>
      </c>
    </row>
    <row r="78" spans="1:9" x14ac:dyDescent="0.25">
      <c r="A78" s="55"/>
      <c r="B78" s="512" t="s">
        <v>437</v>
      </c>
      <c r="C78" s="514"/>
      <c r="D78" s="514"/>
      <c r="E78" s="526" t="s">
        <v>60</v>
      </c>
      <c r="F78" s="120" t="s">
        <v>446</v>
      </c>
      <c r="G78" s="6"/>
      <c r="H78" s="91"/>
      <c r="I78" s="89">
        <f>G78*H78</f>
        <v>0</v>
      </c>
    </row>
    <row r="79" spans="1:9" x14ac:dyDescent="0.25">
      <c r="A79" s="55"/>
      <c r="B79" s="512" t="s">
        <v>438</v>
      </c>
      <c r="C79" s="514"/>
      <c r="D79" s="514"/>
      <c r="E79" s="526" t="s">
        <v>441</v>
      </c>
      <c r="F79" s="120" t="s">
        <v>446</v>
      </c>
      <c r="G79" s="6"/>
      <c r="H79" s="91"/>
      <c r="I79" s="89">
        <f>G79*H79</f>
        <v>0</v>
      </c>
    </row>
    <row r="80" spans="1:9" x14ac:dyDescent="0.25">
      <c r="A80" s="55"/>
      <c r="B80" s="512" t="s">
        <v>439</v>
      </c>
      <c r="C80" s="514"/>
      <c r="D80" s="514"/>
      <c r="E80" s="526" t="s">
        <v>442</v>
      </c>
      <c r="F80" s="120"/>
      <c r="G80" s="6"/>
      <c r="H80" s="95"/>
      <c r="I80" s="89"/>
    </row>
    <row r="81" spans="1:9" ht="39.6" x14ac:dyDescent="0.25">
      <c r="A81" s="55"/>
      <c r="B81" s="512"/>
      <c r="C81" s="514" t="s">
        <v>37</v>
      </c>
      <c r="D81" s="514"/>
      <c r="E81" s="527" t="s">
        <v>4443</v>
      </c>
      <c r="F81" s="17"/>
      <c r="G81" s="6"/>
      <c r="H81" s="95"/>
      <c r="I81" s="89"/>
    </row>
    <row r="82" spans="1:9" hidden="1" x14ac:dyDescent="0.25">
      <c r="A82" s="55"/>
      <c r="B82" s="512"/>
      <c r="C82" s="514"/>
      <c r="D82" s="514" t="s">
        <v>36</v>
      </c>
      <c r="E82" s="526" t="s">
        <v>4233</v>
      </c>
      <c r="F82" s="17" t="s">
        <v>429</v>
      </c>
      <c r="G82" s="6"/>
      <c r="H82" s="91"/>
      <c r="I82" s="89">
        <f t="shared" ref="I82:I88" si="1">G82*H82</f>
        <v>0</v>
      </c>
    </row>
    <row r="83" spans="1:9" ht="26.4" x14ac:dyDescent="0.25">
      <c r="A83" s="55"/>
      <c r="B83" s="512"/>
      <c r="C83" s="514"/>
      <c r="D83" s="514" t="s">
        <v>35</v>
      </c>
      <c r="E83" s="526" t="s">
        <v>4232</v>
      </c>
      <c r="F83" s="17" t="s">
        <v>429</v>
      </c>
      <c r="G83" s="6"/>
      <c r="H83" s="91"/>
      <c r="I83" s="89">
        <f t="shared" si="1"/>
        <v>0</v>
      </c>
    </row>
    <row r="84" spans="1:9" ht="26.4" x14ac:dyDescent="0.25">
      <c r="A84" s="55"/>
      <c r="B84" s="512"/>
      <c r="C84" s="514" t="s">
        <v>39</v>
      </c>
      <c r="D84" s="514"/>
      <c r="E84" s="526" t="s">
        <v>443</v>
      </c>
      <c r="F84" s="17" t="s">
        <v>429</v>
      </c>
      <c r="G84" s="6"/>
      <c r="H84" s="91"/>
      <c r="I84" s="89">
        <f t="shared" si="1"/>
        <v>0</v>
      </c>
    </row>
    <row r="85" spans="1:9" ht="26.4" hidden="1" x14ac:dyDescent="0.25">
      <c r="A85" s="55"/>
      <c r="B85" s="512"/>
      <c r="C85" s="514" t="s">
        <v>59</v>
      </c>
      <c r="D85" s="514"/>
      <c r="E85" s="527" t="s">
        <v>4444</v>
      </c>
      <c r="F85" s="17" t="s">
        <v>429</v>
      </c>
      <c r="G85" s="6"/>
      <c r="H85" s="91"/>
      <c r="I85" s="89">
        <f t="shared" si="1"/>
        <v>0</v>
      </c>
    </row>
    <row r="86" spans="1:9" ht="26.4" hidden="1" x14ac:dyDescent="0.25">
      <c r="A86" s="55"/>
      <c r="B86" s="512"/>
      <c r="C86" s="514" t="s">
        <v>42</v>
      </c>
      <c r="D86" s="514"/>
      <c r="E86" s="527" t="s">
        <v>4445</v>
      </c>
      <c r="F86" s="17" t="s">
        <v>429</v>
      </c>
      <c r="G86" s="6"/>
      <c r="H86" s="91"/>
      <c r="I86" s="89">
        <f t="shared" si="1"/>
        <v>0</v>
      </c>
    </row>
    <row r="87" spans="1:9" ht="26.4" x14ac:dyDescent="0.25">
      <c r="A87" s="55"/>
      <c r="B87" s="512"/>
      <c r="C87" s="514" t="s">
        <v>43</v>
      </c>
      <c r="D87" s="514"/>
      <c r="E87" s="526" t="s">
        <v>444</v>
      </c>
      <c r="F87" s="17" t="s">
        <v>429</v>
      </c>
      <c r="G87" s="6"/>
      <c r="H87" s="91"/>
      <c r="I87" s="89">
        <f t="shared" si="1"/>
        <v>0</v>
      </c>
    </row>
    <row r="88" spans="1:9" ht="26.4" hidden="1" x14ac:dyDescent="0.25">
      <c r="A88" s="55"/>
      <c r="B88" s="512"/>
      <c r="C88" s="514" t="s">
        <v>45</v>
      </c>
      <c r="D88" s="514"/>
      <c r="E88" s="526" t="s">
        <v>445</v>
      </c>
      <c r="F88" s="120" t="s">
        <v>80</v>
      </c>
      <c r="G88" s="6"/>
      <c r="H88" s="91"/>
      <c r="I88" s="89">
        <f t="shared" si="1"/>
        <v>0</v>
      </c>
    </row>
    <row r="89" spans="1:9" x14ac:dyDescent="0.25">
      <c r="A89" s="55"/>
      <c r="B89" s="512" t="s">
        <v>447</v>
      </c>
      <c r="C89" s="515"/>
      <c r="D89" s="515"/>
      <c r="E89" s="526" t="s">
        <v>448</v>
      </c>
      <c r="F89" s="129"/>
      <c r="G89" s="6"/>
      <c r="H89" s="95"/>
      <c r="I89" s="89"/>
    </row>
    <row r="90" spans="1:9" ht="39.6" x14ac:dyDescent="0.25">
      <c r="A90" s="55"/>
      <c r="B90" s="512"/>
      <c r="C90" s="514" t="s">
        <v>37</v>
      </c>
      <c r="D90" s="515"/>
      <c r="E90" s="527" t="s">
        <v>4446</v>
      </c>
      <c r="F90" s="120" t="s">
        <v>80</v>
      </c>
      <c r="G90" s="6"/>
      <c r="H90" s="91"/>
      <c r="I90" s="89">
        <f t="shared" ref="I90:I95" si="2">G90*H90</f>
        <v>0</v>
      </c>
    </row>
    <row r="91" spans="1:9" ht="26.4" x14ac:dyDescent="0.25">
      <c r="A91" s="55"/>
      <c r="B91" s="512"/>
      <c r="C91" s="514" t="s">
        <v>39</v>
      </c>
      <c r="D91" s="515"/>
      <c r="E91" s="527" t="s">
        <v>443</v>
      </c>
      <c r="F91" s="120" t="s">
        <v>80</v>
      </c>
      <c r="G91" s="6"/>
      <c r="H91" s="91"/>
      <c r="I91" s="89">
        <f t="shared" si="2"/>
        <v>0</v>
      </c>
    </row>
    <row r="92" spans="1:9" ht="26.4" hidden="1" x14ac:dyDescent="0.25">
      <c r="A92" s="55"/>
      <c r="B92" s="512"/>
      <c r="C92" s="514" t="s">
        <v>59</v>
      </c>
      <c r="D92" s="512"/>
      <c r="E92" s="527" t="s">
        <v>4444</v>
      </c>
      <c r="F92" s="120" t="s">
        <v>80</v>
      </c>
      <c r="G92" s="6"/>
      <c r="H92" s="91"/>
      <c r="I92" s="89">
        <f t="shared" si="2"/>
        <v>0</v>
      </c>
    </row>
    <row r="93" spans="1:9" ht="26.4" hidden="1" x14ac:dyDescent="0.25">
      <c r="A93" s="55"/>
      <c r="B93" s="512"/>
      <c r="C93" s="514" t="s">
        <v>42</v>
      </c>
      <c r="D93" s="512"/>
      <c r="E93" s="527" t="s">
        <v>4445</v>
      </c>
      <c r="F93" s="120" t="s">
        <v>80</v>
      </c>
      <c r="G93" s="6"/>
      <c r="H93" s="91"/>
      <c r="I93" s="89">
        <f t="shared" si="2"/>
        <v>0</v>
      </c>
    </row>
    <row r="94" spans="1:9" ht="26.4" x14ac:dyDescent="0.25">
      <c r="A94" s="55"/>
      <c r="B94" s="512"/>
      <c r="C94" s="514" t="s">
        <v>43</v>
      </c>
      <c r="D94" s="512"/>
      <c r="E94" s="526" t="s">
        <v>444</v>
      </c>
      <c r="F94" s="120" t="s">
        <v>80</v>
      </c>
      <c r="G94" s="6"/>
      <c r="H94" s="91"/>
      <c r="I94" s="89">
        <f t="shared" si="2"/>
        <v>0</v>
      </c>
    </row>
    <row r="95" spans="1:9" ht="26.4" hidden="1" x14ac:dyDescent="0.25">
      <c r="A95" s="55"/>
      <c r="B95" s="512"/>
      <c r="C95" s="514" t="s">
        <v>45</v>
      </c>
      <c r="D95" s="512"/>
      <c r="E95" s="528" t="s">
        <v>445</v>
      </c>
      <c r="F95" s="120" t="s">
        <v>80</v>
      </c>
      <c r="G95" s="6"/>
      <c r="H95" s="91"/>
      <c r="I95" s="89">
        <f t="shared" si="2"/>
        <v>0</v>
      </c>
    </row>
    <row r="96" spans="1:9" hidden="1" x14ac:dyDescent="0.25">
      <c r="A96" s="55"/>
      <c r="B96" s="512" t="s">
        <v>449</v>
      </c>
      <c r="C96" s="512"/>
      <c r="D96" s="512"/>
      <c r="E96" s="522" t="s">
        <v>450</v>
      </c>
      <c r="F96" s="11"/>
      <c r="G96" s="6"/>
      <c r="H96" s="95"/>
      <c r="I96" s="89"/>
    </row>
    <row r="97" spans="1:9" ht="12.75" hidden="1" customHeight="1" x14ac:dyDescent="0.25">
      <c r="A97" s="55"/>
      <c r="B97" s="512"/>
      <c r="C97" s="514" t="s">
        <v>37</v>
      </c>
      <c r="D97" s="512"/>
      <c r="E97" s="522" t="s">
        <v>4235</v>
      </c>
      <c r="F97" s="11" t="s">
        <v>136</v>
      </c>
      <c r="G97" s="6"/>
      <c r="H97" s="91"/>
      <c r="I97" s="89">
        <f t="shared" ref="I97:I103" si="3">G97*H97</f>
        <v>0</v>
      </c>
    </row>
    <row r="98" spans="1:9" ht="14.25" hidden="1" customHeight="1" x14ac:dyDescent="0.25">
      <c r="A98" s="55"/>
      <c r="B98" s="512"/>
      <c r="C98" s="514" t="s">
        <v>39</v>
      </c>
      <c r="D98" s="512"/>
      <c r="E98" s="522" t="s">
        <v>4236</v>
      </c>
      <c r="F98" s="11" t="s">
        <v>136</v>
      </c>
      <c r="G98" s="6"/>
      <c r="H98" s="91"/>
      <c r="I98" s="89">
        <f t="shared" si="3"/>
        <v>0</v>
      </c>
    </row>
    <row r="99" spans="1:9" ht="26.4" hidden="1" x14ac:dyDescent="0.25">
      <c r="A99" s="55"/>
      <c r="B99" s="512"/>
      <c r="C99" s="514" t="s">
        <v>59</v>
      </c>
      <c r="D99" s="512"/>
      <c r="E99" s="523" t="s">
        <v>4237</v>
      </c>
      <c r="F99" s="11" t="s">
        <v>136</v>
      </c>
      <c r="G99" s="6"/>
      <c r="H99" s="91"/>
      <c r="I99" s="89">
        <f t="shared" si="3"/>
        <v>0</v>
      </c>
    </row>
    <row r="100" spans="1:9" x14ac:dyDescent="0.25">
      <c r="A100" s="55"/>
      <c r="B100" s="512" t="s">
        <v>451</v>
      </c>
      <c r="C100" s="512"/>
      <c r="D100" s="512"/>
      <c r="E100" s="522" t="s">
        <v>452</v>
      </c>
      <c r="F100" s="11" t="s">
        <v>80</v>
      </c>
      <c r="G100" s="6"/>
      <c r="H100" s="91"/>
      <c r="I100" s="89">
        <f t="shared" si="3"/>
        <v>0</v>
      </c>
    </row>
    <row r="101" spans="1:9" x14ac:dyDescent="0.25">
      <c r="A101" s="55"/>
      <c r="B101" s="512" t="s">
        <v>453</v>
      </c>
      <c r="C101" s="512"/>
      <c r="D101" s="512"/>
      <c r="E101" s="523" t="s">
        <v>454</v>
      </c>
      <c r="F101" s="11" t="s">
        <v>80</v>
      </c>
      <c r="G101" s="6"/>
      <c r="H101" s="91"/>
      <c r="I101" s="89">
        <f t="shared" si="3"/>
        <v>0</v>
      </c>
    </row>
    <row r="102" spans="1:9" x14ac:dyDescent="0.25">
      <c r="A102" s="55" t="s">
        <v>455</v>
      </c>
      <c r="B102" s="512"/>
      <c r="C102" s="512"/>
      <c r="D102" s="512"/>
      <c r="E102" s="524" t="s">
        <v>65</v>
      </c>
      <c r="F102" s="11" t="s">
        <v>456</v>
      </c>
      <c r="G102" s="6"/>
      <c r="H102" s="91"/>
      <c r="I102" s="89">
        <f t="shared" si="3"/>
        <v>0</v>
      </c>
    </row>
    <row r="103" spans="1:9" x14ac:dyDescent="0.25">
      <c r="A103" s="55" t="s">
        <v>457</v>
      </c>
      <c r="B103" s="512"/>
      <c r="C103" s="512"/>
      <c r="D103" s="512"/>
      <c r="E103" s="524" t="s">
        <v>458</v>
      </c>
      <c r="F103" s="11" t="s">
        <v>80</v>
      </c>
      <c r="G103" s="6"/>
      <c r="H103" s="91"/>
      <c r="I103" s="89">
        <f t="shared" si="3"/>
        <v>0</v>
      </c>
    </row>
    <row r="104" spans="1:9" x14ac:dyDescent="0.25">
      <c r="A104" s="55" t="s">
        <v>459</v>
      </c>
      <c r="B104" s="512"/>
      <c r="C104" s="512"/>
      <c r="D104" s="512"/>
      <c r="E104" s="529" t="s">
        <v>460</v>
      </c>
      <c r="F104" s="11"/>
      <c r="G104" s="6"/>
      <c r="H104" s="95"/>
      <c r="I104" s="89"/>
    </row>
    <row r="105" spans="1:9" ht="26.4" x14ac:dyDescent="0.25">
      <c r="A105" s="55"/>
      <c r="B105" s="512" t="s">
        <v>461</v>
      </c>
      <c r="C105" s="512"/>
      <c r="D105" s="512"/>
      <c r="E105" s="530" t="s">
        <v>463</v>
      </c>
      <c r="F105" s="11" t="s">
        <v>80</v>
      </c>
      <c r="G105" s="6"/>
      <c r="H105" s="91"/>
      <c r="I105" s="89">
        <f>G105*H105</f>
        <v>0</v>
      </c>
    </row>
    <row r="106" spans="1:9" ht="26.4" x14ac:dyDescent="0.25">
      <c r="A106" s="55"/>
      <c r="B106" s="512" t="s">
        <v>462</v>
      </c>
      <c r="C106" s="512"/>
      <c r="D106" s="512"/>
      <c r="E106" s="531" t="s">
        <v>464</v>
      </c>
      <c r="F106" s="11" t="s">
        <v>80</v>
      </c>
      <c r="G106" s="6"/>
      <c r="H106" s="91"/>
      <c r="I106" s="89">
        <f>G106*H106</f>
        <v>0</v>
      </c>
    </row>
    <row r="107" spans="1:9" x14ac:dyDescent="0.25">
      <c r="A107" s="55" t="s">
        <v>465</v>
      </c>
      <c r="B107" s="512"/>
      <c r="C107" s="512"/>
      <c r="D107" s="512"/>
      <c r="E107" s="532" t="s">
        <v>466</v>
      </c>
      <c r="F107" s="11"/>
      <c r="G107" s="6"/>
      <c r="H107" s="95"/>
      <c r="I107" s="89"/>
    </row>
    <row r="108" spans="1:9" x14ac:dyDescent="0.25">
      <c r="A108" s="55"/>
      <c r="B108" s="512" t="s">
        <v>467</v>
      </c>
      <c r="C108" s="512"/>
      <c r="D108" s="512"/>
      <c r="E108" s="533" t="s">
        <v>469</v>
      </c>
      <c r="F108" s="11" t="s">
        <v>429</v>
      </c>
      <c r="G108" s="6"/>
      <c r="H108" s="91"/>
      <c r="I108" s="89">
        <f>G108*H108</f>
        <v>0</v>
      </c>
    </row>
    <row r="109" spans="1:9" x14ac:dyDescent="0.25">
      <c r="A109" s="55"/>
      <c r="B109" s="512" t="s">
        <v>468</v>
      </c>
      <c r="C109" s="512"/>
      <c r="D109" s="512"/>
      <c r="E109" s="531" t="s">
        <v>470</v>
      </c>
      <c r="F109" s="11" t="s">
        <v>429</v>
      </c>
      <c r="G109" s="6"/>
      <c r="H109" s="91"/>
      <c r="I109" s="89">
        <f>G109*H109</f>
        <v>0</v>
      </c>
    </row>
    <row r="110" spans="1:9" ht="26.4" x14ac:dyDescent="0.25">
      <c r="A110" s="55" t="s">
        <v>471</v>
      </c>
      <c r="B110" s="512"/>
      <c r="C110" s="512"/>
      <c r="D110" s="512"/>
      <c r="E110" s="529" t="s">
        <v>472</v>
      </c>
      <c r="F110" s="11"/>
      <c r="G110" s="6"/>
      <c r="H110" s="95"/>
      <c r="I110" s="89"/>
    </row>
    <row r="111" spans="1:9" ht="26.4" x14ac:dyDescent="0.25">
      <c r="A111" s="55"/>
      <c r="B111" s="512" t="s">
        <v>473</v>
      </c>
      <c r="C111" s="512"/>
      <c r="D111" s="512"/>
      <c r="E111" s="533" t="s">
        <v>475</v>
      </c>
      <c r="F111" s="11" t="s">
        <v>425</v>
      </c>
      <c r="G111" s="11" t="s">
        <v>4222</v>
      </c>
      <c r="H111" s="114" t="s">
        <v>818</v>
      </c>
      <c r="I111" s="52"/>
    </row>
    <row r="112" spans="1:9" ht="26.4" x14ac:dyDescent="0.25">
      <c r="A112" s="55"/>
      <c r="B112" s="512" t="s">
        <v>474</v>
      </c>
      <c r="C112" s="512"/>
      <c r="D112" s="512"/>
      <c r="E112" s="531" t="s">
        <v>476</v>
      </c>
      <c r="F112" s="11" t="s">
        <v>361</v>
      </c>
      <c r="G112" s="140">
        <f>I111</f>
        <v>0</v>
      </c>
      <c r="H112" s="139"/>
      <c r="I112" s="89">
        <f>G112*H112</f>
        <v>0</v>
      </c>
    </row>
    <row r="113" spans="1:9" x14ac:dyDescent="0.25">
      <c r="A113" s="55"/>
      <c r="B113" s="512"/>
      <c r="C113" s="512"/>
      <c r="D113" s="512"/>
      <c r="E113" s="531"/>
      <c r="F113" s="11"/>
      <c r="G113" s="5"/>
      <c r="H113" s="5"/>
      <c r="I113" s="52"/>
    </row>
    <row r="114" spans="1:9" x14ac:dyDescent="0.25">
      <c r="A114" s="55"/>
      <c r="B114" s="512"/>
      <c r="C114" s="512"/>
      <c r="D114" s="512"/>
      <c r="E114" s="523"/>
      <c r="F114" s="11"/>
      <c r="G114" s="5"/>
      <c r="H114" s="5"/>
      <c r="I114" s="52"/>
    </row>
    <row r="115" spans="1:9" x14ac:dyDescent="0.25">
      <c r="A115" s="55"/>
      <c r="B115" s="512"/>
      <c r="C115" s="512"/>
      <c r="D115" s="512"/>
      <c r="E115" s="525"/>
      <c r="F115" s="6"/>
      <c r="G115" s="5"/>
      <c r="H115" s="5"/>
      <c r="I115" s="52"/>
    </row>
    <row r="116" spans="1:9" x14ac:dyDescent="0.25">
      <c r="A116" s="77" t="s">
        <v>34</v>
      </c>
      <c r="B116" s="534"/>
      <c r="C116" s="516"/>
      <c r="D116" s="516"/>
      <c r="E116" s="535"/>
      <c r="F116" s="179"/>
      <c r="G116" s="2"/>
      <c r="H116" s="2"/>
      <c r="I116" s="113">
        <f>SUM(I5:I115)</f>
        <v>0</v>
      </c>
    </row>
    <row r="117" spans="1:9" x14ac:dyDescent="0.25">
      <c r="F117" s="81"/>
    </row>
  </sheetData>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C9AF9-385B-4A25-873A-CE56B9F97C7C}">
  <dimension ref="A1:G1048458"/>
  <sheetViews>
    <sheetView workbookViewId="0"/>
  </sheetViews>
  <sheetFormatPr defaultRowHeight="13.2" x14ac:dyDescent="0.25"/>
  <cols>
    <col min="1" max="1" width="9.33203125" style="41" customWidth="1"/>
    <col min="2" max="2" width="9" style="41" bestFit="1" customWidth="1"/>
    <col min="3" max="3" width="40.6640625" style="41" customWidth="1"/>
    <col min="4" max="4" width="17.44140625" style="41" bestFit="1" customWidth="1"/>
    <col min="5" max="7" width="20.6640625" style="41" customWidth="1"/>
    <col min="8"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x14ac:dyDescent="0.25">
      <c r="A1" s="130" t="s">
        <v>477</v>
      </c>
      <c r="B1" s="131"/>
      <c r="C1" s="131"/>
      <c r="D1" s="779" t="s">
        <v>7</v>
      </c>
      <c r="E1" s="779"/>
      <c r="F1" s="779"/>
      <c r="G1" s="780"/>
    </row>
    <row r="2" spans="1:7" x14ac:dyDescent="0.25">
      <c r="A2" s="132" t="s">
        <v>0</v>
      </c>
      <c r="B2" s="132"/>
      <c r="C2" s="133" t="s">
        <v>1</v>
      </c>
      <c r="D2" s="134" t="s">
        <v>2</v>
      </c>
      <c r="E2" s="134" t="s">
        <v>3</v>
      </c>
      <c r="F2" s="134" t="s">
        <v>4</v>
      </c>
      <c r="G2" s="134" t="s">
        <v>5</v>
      </c>
    </row>
    <row r="3" spans="1:7" x14ac:dyDescent="0.25">
      <c r="A3" s="44"/>
      <c r="B3" s="44"/>
      <c r="C3" s="64"/>
      <c r="D3" s="46"/>
      <c r="E3" s="46"/>
      <c r="F3" s="45"/>
      <c r="G3" s="45"/>
    </row>
    <row r="4" spans="1:7" x14ac:dyDescent="0.25">
      <c r="A4" s="47"/>
      <c r="B4" s="47"/>
      <c r="C4" s="64"/>
      <c r="D4" s="46"/>
      <c r="E4" s="46"/>
      <c r="F4" s="45"/>
      <c r="G4" s="45"/>
    </row>
    <row r="5" spans="1:7" x14ac:dyDescent="0.25">
      <c r="A5" s="48" t="s">
        <v>478</v>
      </c>
      <c r="B5" s="44"/>
      <c r="C5" s="125" t="s">
        <v>479</v>
      </c>
      <c r="D5" s="6"/>
      <c r="E5" s="6"/>
      <c r="F5" s="5"/>
      <c r="G5" s="92"/>
    </row>
    <row r="6" spans="1:7" ht="26.4" x14ac:dyDescent="0.25">
      <c r="A6" s="44"/>
      <c r="B6" s="48" t="s">
        <v>480</v>
      </c>
      <c r="C6" s="59" t="s">
        <v>484</v>
      </c>
      <c r="D6" s="27" t="s">
        <v>421</v>
      </c>
      <c r="E6" s="46"/>
      <c r="F6" s="94"/>
      <c r="G6" s="89">
        <f>E6*F6</f>
        <v>0</v>
      </c>
    </row>
    <row r="7" spans="1:7" ht="26.4" hidden="1" x14ac:dyDescent="0.25">
      <c r="A7" s="44"/>
      <c r="B7" s="48" t="s">
        <v>481</v>
      </c>
      <c r="C7" s="59" t="s">
        <v>485</v>
      </c>
      <c r="D7" s="27" t="s">
        <v>421</v>
      </c>
      <c r="E7" s="46"/>
      <c r="F7" s="94"/>
      <c r="G7" s="89">
        <f>E7*F7</f>
        <v>0</v>
      </c>
    </row>
    <row r="8" spans="1:7" ht="26.4" x14ac:dyDescent="0.25">
      <c r="A8" s="44"/>
      <c r="B8" s="48" t="s">
        <v>482</v>
      </c>
      <c r="C8" s="278" t="s">
        <v>4447</v>
      </c>
      <c r="D8" s="27" t="s">
        <v>422</v>
      </c>
      <c r="E8" s="46"/>
      <c r="F8" s="94"/>
      <c r="G8" s="89">
        <f>E8*F8</f>
        <v>0</v>
      </c>
    </row>
    <row r="9" spans="1:7" ht="26.4" hidden="1" x14ac:dyDescent="0.25">
      <c r="A9" s="44"/>
      <c r="B9" s="48" t="s">
        <v>483</v>
      </c>
      <c r="C9" s="281" t="s">
        <v>4448</v>
      </c>
      <c r="D9" s="27" t="s">
        <v>209</v>
      </c>
      <c r="E9" s="46"/>
      <c r="F9" s="94"/>
      <c r="G9" s="89">
        <f>E9*F9</f>
        <v>0</v>
      </c>
    </row>
    <row r="10" spans="1:7" x14ac:dyDescent="0.25">
      <c r="A10" s="48" t="s">
        <v>486</v>
      </c>
      <c r="B10" s="48"/>
      <c r="C10" s="128" t="s">
        <v>487</v>
      </c>
      <c r="D10" s="27"/>
      <c r="E10" s="6"/>
      <c r="F10" s="95"/>
      <c r="G10" s="89"/>
    </row>
    <row r="11" spans="1:7" ht="26.4" x14ac:dyDescent="0.25">
      <c r="A11" s="48"/>
      <c r="B11" s="48" t="s">
        <v>488</v>
      </c>
      <c r="C11" s="59" t="s">
        <v>492</v>
      </c>
      <c r="D11" s="27" t="s">
        <v>421</v>
      </c>
      <c r="E11" s="46"/>
      <c r="F11" s="94"/>
      <c r="G11" s="89">
        <f>E11*F11</f>
        <v>0</v>
      </c>
    </row>
    <row r="12" spans="1:7" ht="39.6" hidden="1" x14ac:dyDescent="0.25">
      <c r="A12" s="48"/>
      <c r="B12" s="48" t="s">
        <v>489</v>
      </c>
      <c r="C12" s="59" t="s">
        <v>493</v>
      </c>
      <c r="D12" s="27" t="s">
        <v>421</v>
      </c>
      <c r="E12" s="46"/>
      <c r="F12" s="94"/>
      <c r="G12" s="89">
        <f>E12*F12</f>
        <v>0</v>
      </c>
    </row>
    <row r="13" spans="1:7" ht="26.4" hidden="1" x14ac:dyDescent="0.25">
      <c r="A13" s="48"/>
      <c r="B13" s="48" t="s">
        <v>490</v>
      </c>
      <c r="C13" s="278" t="s">
        <v>4449</v>
      </c>
      <c r="D13" s="27" t="s">
        <v>422</v>
      </c>
      <c r="E13" s="46"/>
      <c r="F13" s="94"/>
      <c r="G13" s="89">
        <f>E13*F13</f>
        <v>0</v>
      </c>
    </row>
    <row r="14" spans="1:7" ht="26.4" hidden="1" x14ac:dyDescent="0.25">
      <c r="A14" s="44"/>
      <c r="B14" s="48" t="s">
        <v>491</v>
      </c>
      <c r="C14" s="281" t="s">
        <v>4450</v>
      </c>
      <c r="D14" s="27" t="s">
        <v>209</v>
      </c>
      <c r="E14" s="46"/>
      <c r="F14" s="94"/>
      <c r="G14" s="89">
        <f>E14*F14</f>
        <v>0</v>
      </c>
    </row>
    <row r="15" spans="1:7" ht="26.4" x14ac:dyDescent="0.25">
      <c r="A15" s="48" t="s">
        <v>494</v>
      </c>
      <c r="B15" s="48"/>
      <c r="C15" s="125" t="s">
        <v>495</v>
      </c>
      <c r="D15" s="11"/>
      <c r="E15" s="6"/>
      <c r="F15" s="95"/>
      <c r="G15" s="89"/>
    </row>
    <row r="16" spans="1:7" ht="26.4" x14ac:dyDescent="0.25">
      <c r="A16" s="44"/>
      <c r="B16" s="48" t="s">
        <v>496</v>
      </c>
      <c r="C16" s="59" t="s">
        <v>4238</v>
      </c>
      <c r="D16" s="17" t="s">
        <v>429</v>
      </c>
      <c r="E16" s="46"/>
      <c r="F16" s="94"/>
      <c r="G16" s="89">
        <f>E16*F16</f>
        <v>0</v>
      </c>
    </row>
    <row r="17" spans="1:7" x14ac:dyDescent="0.25">
      <c r="A17" s="44"/>
      <c r="B17" s="48" t="s">
        <v>497</v>
      </c>
      <c r="C17" s="59" t="s">
        <v>4239</v>
      </c>
      <c r="D17" s="17" t="s">
        <v>429</v>
      </c>
      <c r="E17" s="46"/>
      <c r="F17" s="94"/>
      <c r="G17" s="89">
        <f>E17*F17</f>
        <v>0</v>
      </c>
    </row>
    <row r="18" spans="1:7" x14ac:dyDescent="0.25">
      <c r="A18" s="45"/>
      <c r="B18" s="48" t="s">
        <v>498</v>
      </c>
      <c r="C18" s="59" t="s">
        <v>4240</v>
      </c>
      <c r="D18" s="17" t="s">
        <v>429</v>
      </c>
      <c r="E18" s="46"/>
      <c r="F18" s="94"/>
      <c r="G18" s="89">
        <f>E18*F18</f>
        <v>0</v>
      </c>
    </row>
    <row r="19" spans="1:7" hidden="1" x14ac:dyDescent="0.25">
      <c r="A19" s="45"/>
      <c r="B19" s="48" t="s">
        <v>499</v>
      </c>
      <c r="C19" s="106" t="s">
        <v>500</v>
      </c>
      <c r="D19" s="27" t="s">
        <v>421</v>
      </c>
      <c r="E19" s="46"/>
      <c r="F19" s="94"/>
      <c r="G19" s="89">
        <f>E19*F19</f>
        <v>0</v>
      </c>
    </row>
    <row r="20" spans="1:7" hidden="1" x14ac:dyDescent="0.25">
      <c r="A20" s="55" t="s">
        <v>501</v>
      </c>
      <c r="B20" s="48"/>
      <c r="C20" s="125" t="s">
        <v>502</v>
      </c>
      <c r="D20" s="27"/>
      <c r="E20" s="6"/>
      <c r="F20" s="95"/>
      <c r="G20" s="141"/>
    </row>
    <row r="21" spans="1:7" ht="26.4" hidden="1" x14ac:dyDescent="0.25">
      <c r="A21" s="45"/>
      <c r="B21" s="48" t="s">
        <v>503</v>
      </c>
      <c r="C21" s="282" t="s">
        <v>4451</v>
      </c>
      <c r="D21" s="11" t="s">
        <v>33</v>
      </c>
      <c r="E21" s="11"/>
      <c r="F21" s="114"/>
      <c r="G21" s="141"/>
    </row>
    <row r="22" spans="1:7" ht="26.4" hidden="1" x14ac:dyDescent="0.25">
      <c r="A22" s="55" t="s">
        <v>504</v>
      </c>
      <c r="B22" s="48"/>
      <c r="C22" s="108" t="s">
        <v>505</v>
      </c>
      <c r="D22" s="27" t="s">
        <v>426</v>
      </c>
      <c r="E22" s="46"/>
      <c r="F22" s="94"/>
      <c r="G22" s="89">
        <f>E22*F22</f>
        <v>0</v>
      </c>
    </row>
    <row r="23" spans="1:7" ht="15.6" hidden="1" x14ac:dyDescent="0.25">
      <c r="A23" s="55" t="s">
        <v>506</v>
      </c>
      <c r="B23" s="48"/>
      <c r="C23" s="67" t="s">
        <v>507</v>
      </c>
      <c r="D23" s="27" t="s">
        <v>426</v>
      </c>
      <c r="E23" s="46"/>
      <c r="F23" s="94"/>
      <c r="G23" s="89">
        <f>E23*F23</f>
        <v>0</v>
      </c>
    </row>
    <row r="24" spans="1:7" x14ac:dyDescent="0.25">
      <c r="A24" s="55" t="s">
        <v>508</v>
      </c>
      <c r="B24" s="48"/>
      <c r="C24" s="67" t="s">
        <v>509</v>
      </c>
      <c r="D24" s="27" t="s">
        <v>421</v>
      </c>
      <c r="E24" s="46"/>
      <c r="F24" s="94"/>
      <c r="G24" s="89">
        <f>E24*F24</f>
        <v>0</v>
      </c>
    </row>
    <row r="25" spans="1:7" hidden="1" x14ac:dyDescent="0.25">
      <c r="A25" s="55" t="s">
        <v>510</v>
      </c>
      <c r="B25" s="48"/>
      <c r="C25" s="127" t="s">
        <v>511</v>
      </c>
      <c r="D25" s="27"/>
      <c r="E25" s="6"/>
      <c r="F25" s="95"/>
      <c r="G25" s="142"/>
    </row>
    <row r="26" spans="1:7" hidden="1" x14ac:dyDescent="0.25">
      <c r="A26" s="55"/>
      <c r="B26" s="48" t="s">
        <v>512</v>
      </c>
      <c r="C26" s="59" t="s">
        <v>518</v>
      </c>
      <c r="D26" s="17" t="s">
        <v>429</v>
      </c>
      <c r="E26" s="46"/>
      <c r="F26" s="94"/>
      <c r="G26" s="89">
        <f t="shared" ref="G26:G31" si="0">E26*F26</f>
        <v>0</v>
      </c>
    </row>
    <row r="27" spans="1:7" hidden="1" x14ac:dyDescent="0.25">
      <c r="A27" s="55"/>
      <c r="B27" s="48" t="s">
        <v>513</v>
      </c>
      <c r="C27" s="59" t="s">
        <v>519</v>
      </c>
      <c r="D27" s="17" t="s">
        <v>429</v>
      </c>
      <c r="E27" s="46"/>
      <c r="F27" s="94"/>
      <c r="G27" s="89">
        <f t="shared" si="0"/>
        <v>0</v>
      </c>
    </row>
    <row r="28" spans="1:7" ht="26.4" hidden="1" x14ac:dyDescent="0.25">
      <c r="A28" s="55"/>
      <c r="B28" s="48" t="s">
        <v>514</v>
      </c>
      <c r="C28" s="59" t="s">
        <v>4241</v>
      </c>
      <c r="D28" s="17" t="s">
        <v>429</v>
      </c>
      <c r="E28" s="46"/>
      <c r="F28" s="94"/>
      <c r="G28" s="89">
        <f t="shared" si="0"/>
        <v>0</v>
      </c>
    </row>
    <row r="29" spans="1:7" ht="25.5" hidden="1" customHeight="1" x14ac:dyDescent="0.25">
      <c r="A29" s="55"/>
      <c r="B29" s="48" t="s">
        <v>515</v>
      </c>
      <c r="C29" s="59" t="s">
        <v>4242</v>
      </c>
      <c r="D29" s="17" t="s">
        <v>429</v>
      </c>
      <c r="E29" s="46"/>
      <c r="F29" s="94"/>
      <c r="G29" s="89">
        <f t="shared" si="0"/>
        <v>0</v>
      </c>
    </row>
    <row r="30" spans="1:7" ht="25.5" hidden="1" customHeight="1" x14ac:dyDescent="0.25">
      <c r="A30" s="55"/>
      <c r="B30" s="48" t="s">
        <v>516</v>
      </c>
      <c r="C30" s="59" t="s">
        <v>4243</v>
      </c>
      <c r="D30" s="17" t="s">
        <v>429</v>
      </c>
      <c r="E30" s="46"/>
      <c r="F30" s="94"/>
      <c r="G30" s="89">
        <f t="shared" si="0"/>
        <v>0</v>
      </c>
    </row>
    <row r="31" spans="1:7" ht="26.4" hidden="1" x14ac:dyDescent="0.25">
      <c r="A31" s="55"/>
      <c r="B31" s="48" t="s">
        <v>517</v>
      </c>
      <c r="C31" s="106" t="s">
        <v>4244</v>
      </c>
      <c r="D31" s="17" t="s">
        <v>429</v>
      </c>
      <c r="E31" s="46"/>
      <c r="F31" s="94"/>
      <c r="G31" s="89">
        <f t="shared" si="0"/>
        <v>0</v>
      </c>
    </row>
    <row r="32" spans="1:7" x14ac:dyDescent="0.25">
      <c r="A32" s="55" t="s">
        <v>520</v>
      </c>
      <c r="B32" s="48"/>
      <c r="C32" s="125" t="s">
        <v>521</v>
      </c>
      <c r="D32" s="17"/>
      <c r="E32" s="6"/>
      <c r="F32" s="95"/>
      <c r="G32" s="142"/>
    </row>
    <row r="33" spans="1:7" ht="15.6" x14ac:dyDescent="0.25">
      <c r="A33" s="55"/>
      <c r="B33" s="48" t="s">
        <v>522</v>
      </c>
      <c r="C33" s="59" t="s">
        <v>524</v>
      </c>
      <c r="D33" s="27" t="s">
        <v>426</v>
      </c>
      <c r="E33" s="46"/>
      <c r="F33" s="94"/>
      <c r="G33" s="89">
        <f>E33*F33</f>
        <v>0</v>
      </c>
    </row>
    <row r="34" spans="1:7" ht="15.6" x14ac:dyDescent="0.25">
      <c r="A34" s="55"/>
      <c r="B34" s="48" t="s">
        <v>523</v>
      </c>
      <c r="C34" s="106" t="s">
        <v>525</v>
      </c>
      <c r="D34" s="27" t="s">
        <v>426</v>
      </c>
      <c r="E34" s="46"/>
      <c r="F34" s="94"/>
      <c r="G34" s="89">
        <f>E34*F34</f>
        <v>0</v>
      </c>
    </row>
    <row r="35" spans="1:7" hidden="1" x14ac:dyDescent="0.25">
      <c r="A35" s="55" t="s">
        <v>526</v>
      </c>
      <c r="B35" s="48"/>
      <c r="C35" s="136" t="s">
        <v>527</v>
      </c>
      <c r="D35" s="17"/>
      <c r="E35" s="6"/>
      <c r="F35" s="95"/>
      <c r="G35" s="142"/>
    </row>
    <row r="36" spans="1:7" ht="26.4" hidden="1" x14ac:dyDescent="0.25">
      <c r="A36" s="55"/>
      <c r="B36" s="48" t="s">
        <v>528</v>
      </c>
      <c r="C36" s="137" t="s">
        <v>4452</v>
      </c>
      <c r="D36" s="27" t="s">
        <v>425</v>
      </c>
      <c r="E36" s="11"/>
      <c r="F36" s="114"/>
      <c r="G36" s="141"/>
    </row>
    <row r="37" spans="1:7" ht="26.4" hidden="1" x14ac:dyDescent="0.25">
      <c r="A37" s="55"/>
      <c r="B37" s="48" t="s">
        <v>529</v>
      </c>
      <c r="C37" s="106" t="s">
        <v>530</v>
      </c>
      <c r="D37" s="27" t="s">
        <v>361</v>
      </c>
      <c r="E37" s="95"/>
      <c r="F37" s="139"/>
      <c r="G37" s="89">
        <f>F37*E37</f>
        <v>0</v>
      </c>
    </row>
    <row r="38" spans="1:7" x14ac:dyDescent="0.25">
      <c r="A38" s="55"/>
      <c r="B38" s="58"/>
      <c r="C38" s="111"/>
      <c r="D38" s="11"/>
      <c r="E38" s="5"/>
      <c r="F38" s="5"/>
      <c r="G38" s="141"/>
    </row>
    <row r="39" spans="1:7" x14ac:dyDescent="0.25">
      <c r="A39" s="55"/>
      <c r="B39" s="58"/>
      <c r="C39" s="60"/>
      <c r="D39" s="11"/>
      <c r="E39" s="5"/>
      <c r="F39" s="5"/>
      <c r="G39" s="141"/>
    </row>
    <row r="40" spans="1:7" x14ac:dyDescent="0.25">
      <c r="A40" s="55"/>
      <c r="B40" s="58"/>
      <c r="C40" s="61"/>
      <c r="D40" s="6"/>
      <c r="E40" s="5"/>
      <c r="F40" s="5"/>
      <c r="G40" s="141"/>
    </row>
    <row r="41" spans="1:7" x14ac:dyDescent="0.25">
      <c r="A41" s="77" t="s">
        <v>34</v>
      </c>
      <c r="B41" s="78"/>
      <c r="C41" s="79"/>
      <c r="D41" s="179"/>
      <c r="E41" s="2"/>
      <c r="F41" s="2"/>
      <c r="G41" s="80">
        <f>SUM(G6:G40)</f>
        <v>0</v>
      </c>
    </row>
    <row r="42" spans="1:7" x14ac:dyDescent="0.25">
      <c r="D42" s="81"/>
    </row>
    <row r="1048458" spans="4:4" x14ac:dyDescent="0.25">
      <c r="D1048458"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14009-F0BE-4E95-83C9-45A5BD8B4D38}">
  <sheetPr>
    <tabColor theme="9" tint="0.79998168889431442"/>
  </sheetPr>
  <dimension ref="A1:H1048437"/>
  <sheetViews>
    <sheetView zoomScaleNormal="100" workbookViewId="0">
      <selection activeCell="G7" sqref="G7"/>
    </sheetView>
  </sheetViews>
  <sheetFormatPr defaultRowHeight="13.2" x14ac:dyDescent="0.25"/>
  <cols>
    <col min="1" max="1" width="9.33203125" style="12" customWidth="1"/>
    <col min="2" max="2" width="9" style="12" bestFit="1" customWidth="1"/>
    <col min="3" max="3" width="3.109375" style="12" bestFit="1" customWidth="1"/>
    <col min="4" max="4" width="40.6640625" style="12" customWidth="1"/>
    <col min="5" max="5" width="16.5546875" style="12" bestFit="1" customWidth="1"/>
    <col min="6" max="8" width="20.6640625" style="12" customWidth="1"/>
    <col min="9" max="229" width="9.109375" style="12"/>
    <col min="230" max="230" width="9.33203125" style="12" customWidth="1"/>
    <col min="231" max="231" width="6.6640625" style="12" customWidth="1"/>
    <col min="232" max="232" width="40.6640625" style="12" customWidth="1"/>
    <col min="233" max="236" width="9.33203125" style="12" customWidth="1"/>
    <col min="237" max="485" width="9.109375" style="12"/>
    <col min="486" max="486" width="9.33203125" style="12" customWidth="1"/>
    <col min="487" max="487" width="6.6640625" style="12" customWidth="1"/>
    <col min="488" max="488" width="40.6640625" style="12" customWidth="1"/>
    <col min="489" max="492" width="9.33203125" style="12" customWidth="1"/>
    <col min="493" max="741" width="9.109375" style="12"/>
    <col min="742" max="742" width="9.33203125" style="12" customWidth="1"/>
    <col min="743" max="743" width="6.6640625" style="12" customWidth="1"/>
    <col min="744" max="744" width="40.6640625" style="12" customWidth="1"/>
    <col min="745" max="748" width="9.33203125" style="12" customWidth="1"/>
    <col min="749" max="997" width="9.109375" style="12"/>
    <col min="998" max="998" width="9.33203125" style="12" customWidth="1"/>
    <col min="999" max="999" width="6.6640625" style="12" customWidth="1"/>
    <col min="1000" max="1000" width="40.6640625" style="12" customWidth="1"/>
    <col min="1001" max="1004" width="9.33203125" style="12" customWidth="1"/>
    <col min="1005" max="1253" width="9.109375" style="12"/>
    <col min="1254" max="1254" width="9.33203125" style="12" customWidth="1"/>
    <col min="1255" max="1255" width="6.6640625" style="12" customWidth="1"/>
    <col min="1256" max="1256" width="40.6640625" style="12" customWidth="1"/>
    <col min="1257" max="1260" width="9.33203125" style="12" customWidth="1"/>
    <col min="1261" max="1509" width="9.109375" style="12"/>
    <col min="1510" max="1510" width="9.33203125" style="12" customWidth="1"/>
    <col min="1511" max="1511" width="6.6640625" style="12" customWidth="1"/>
    <col min="1512" max="1512" width="40.6640625" style="12" customWidth="1"/>
    <col min="1513" max="1516" width="9.33203125" style="12" customWidth="1"/>
    <col min="1517" max="1765" width="9.109375" style="12"/>
    <col min="1766" max="1766" width="9.33203125" style="12" customWidth="1"/>
    <col min="1767" max="1767" width="6.6640625" style="12" customWidth="1"/>
    <col min="1768" max="1768" width="40.6640625" style="12" customWidth="1"/>
    <col min="1769" max="1772" width="9.33203125" style="12" customWidth="1"/>
    <col min="1773" max="2021" width="9.109375" style="12"/>
    <col min="2022" max="2022" width="9.33203125" style="12" customWidth="1"/>
    <col min="2023" max="2023" width="6.6640625" style="12" customWidth="1"/>
    <col min="2024" max="2024" width="40.6640625" style="12" customWidth="1"/>
    <col min="2025" max="2028" width="9.33203125" style="12" customWidth="1"/>
    <col min="2029" max="2277" width="9.109375" style="12"/>
    <col min="2278" max="2278" width="9.33203125" style="12" customWidth="1"/>
    <col min="2279" max="2279" width="6.6640625" style="12" customWidth="1"/>
    <col min="2280" max="2280" width="40.6640625" style="12" customWidth="1"/>
    <col min="2281" max="2284" width="9.33203125" style="12" customWidth="1"/>
    <col min="2285" max="2533" width="9.109375" style="12"/>
    <col min="2534" max="2534" width="9.33203125" style="12" customWidth="1"/>
    <col min="2535" max="2535" width="6.6640625" style="12" customWidth="1"/>
    <col min="2536" max="2536" width="40.6640625" style="12" customWidth="1"/>
    <col min="2537" max="2540" width="9.33203125" style="12" customWidth="1"/>
    <col min="2541" max="2789" width="9.109375" style="12"/>
    <col min="2790" max="2790" width="9.33203125" style="12" customWidth="1"/>
    <col min="2791" max="2791" width="6.6640625" style="12" customWidth="1"/>
    <col min="2792" max="2792" width="40.6640625" style="12" customWidth="1"/>
    <col min="2793" max="2796" width="9.33203125" style="12" customWidth="1"/>
    <col min="2797" max="3045" width="9.109375" style="12"/>
    <col min="3046" max="3046" width="9.33203125" style="12" customWidth="1"/>
    <col min="3047" max="3047" width="6.6640625" style="12" customWidth="1"/>
    <col min="3048" max="3048" width="40.6640625" style="12" customWidth="1"/>
    <col min="3049" max="3052" width="9.33203125" style="12" customWidth="1"/>
    <col min="3053" max="3301" width="9.109375" style="12"/>
    <col min="3302" max="3302" width="9.33203125" style="12" customWidth="1"/>
    <col min="3303" max="3303" width="6.6640625" style="12" customWidth="1"/>
    <col min="3304" max="3304" width="40.6640625" style="12" customWidth="1"/>
    <col min="3305" max="3308" width="9.33203125" style="12" customWidth="1"/>
    <col min="3309" max="3557" width="9.109375" style="12"/>
    <col min="3558" max="3558" width="9.33203125" style="12" customWidth="1"/>
    <col min="3559" max="3559" width="6.6640625" style="12" customWidth="1"/>
    <col min="3560" max="3560" width="40.6640625" style="12" customWidth="1"/>
    <col min="3561" max="3564" width="9.33203125" style="12" customWidth="1"/>
    <col min="3565" max="3813" width="9.109375" style="12"/>
    <col min="3814" max="3814" width="9.33203125" style="12" customWidth="1"/>
    <col min="3815" max="3815" width="6.6640625" style="12" customWidth="1"/>
    <col min="3816" max="3816" width="40.6640625" style="12" customWidth="1"/>
    <col min="3817" max="3820" width="9.33203125" style="12" customWidth="1"/>
    <col min="3821" max="4069" width="9.109375" style="12"/>
    <col min="4070" max="4070" width="9.33203125" style="12" customWidth="1"/>
    <col min="4071" max="4071" width="6.6640625" style="12" customWidth="1"/>
    <col min="4072" max="4072" width="40.6640625" style="12" customWidth="1"/>
    <col min="4073" max="4076" width="9.33203125" style="12" customWidth="1"/>
    <col min="4077" max="4325" width="9.109375" style="12"/>
    <col min="4326" max="4326" width="9.33203125" style="12" customWidth="1"/>
    <col min="4327" max="4327" width="6.6640625" style="12" customWidth="1"/>
    <col min="4328" max="4328" width="40.6640625" style="12" customWidth="1"/>
    <col min="4329" max="4332" width="9.33203125" style="12" customWidth="1"/>
    <col min="4333" max="4581" width="9.109375" style="12"/>
    <col min="4582" max="4582" width="9.33203125" style="12" customWidth="1"/>
    <col min="4583" max="4583" width="6.6640625" style="12" customWidth="1"/>
    <col min="4584" max="4584" width="40.6640625" style="12" customWidth="1"/>
    <col min="4585" max="4588" width="9.33203125" style="12" customWidth="1"/>
    <col min="4589" max="4837" width="9.109375" style="12"/>
    <col min="4838" max="4838" width="9.33203125" style="12" customWidth="1"/>
    <col min="4839" max="4839" width="6.6640625" style="12" customWidth="1"/>
    <col min="4840" max="4840" width="40.6640625" style="12" customWidth="1"/>
    <col min="4841" max="4844" width="9.33203125" style="12" customWidth="1"/>
    <col min="4845" max="5093" width="9.109375" style="12"/>
    <col min="5094" max="5094" width="9.33203125" style="12" customWidth="1"/>
    <col min="5095" max="5095" width="6.6640625" style="12" customWidth="1"/>
    <col min="5096" max="5096" width="40.6640625" style="12" customWidth="1"/>
    <col min="5097" max="5100" width="9.33203125" style="12" customWidth="1"/>
    <col min="5101" max="5349" width="9.109375" style="12"/>
    <col min="5350" max="5350" width="9.33203125" style="12" customWidth="1"/>
    <col min="5351" max="5351" width="6.6640625" style="12" customWidth="1"/>
    <col min="5352" max="5352" width="40.6640625" style="12" customWidth="1"/>
    <col min="5353" max="5356" width="9.33203125" style="12" customWidth="1"/>
    <col min="5357" max="5605" width="9.109375" style="12"/>
    <col min="5606" max="5606" width="9.33203125" style="12" customWidth="1"/>
    <col min="5607" max="5607" width="6.6640625" style="12" customWidth="1"/>
    <col min="5608" max="5608" width="40.6640625" style="12" customWidth="1"/>
    <col min="5609" max="5612" width="9.33203125" style="12" customWidth="1"/>
    <col min="5613" max="5861" width="9.109375" style="12"/>
    <col min="5862" max="5862" width="9.33203125" style="12" customWidth="1"/>
    <col min="5863" max="5863" width="6.6640625" style="12" customWidth="1"/>
    <col min="5864" max="5864" width="40.6640625" style="12" customWidth="1"/>
    <col min="5865" max="5868" width="9.33203125" style="12" customWidth="1"/>
    <col min="5869" max="6117" width="9.109375" style="12"/>
    <col min="6118" max="6118" width="9.33203125" style="12" customWidth="1"/>
    <col min="6119" max="6119" width="6.6640625" style="12" customWidth="1"/>
    <col min="6120" max="6120" width="40.6640625" style="12" customWidth="1"/>
    <col min="6121" max="6124" width="9.33203125" style="12" customWidth="1"/>
    <col min="6125" max="6373" width="9.109375" style="12"/>
    <col min="6374" max="6374" width="9.33203125" style="12" customWidth="1"/>
    <col min="6375" max="6375" width="6.6640625" style="12" customWidth="1"/>
    <col min="6376" max="6376" width="40.6640625" style="12" customWidth="1"/>
    <col min="6377" max="6380" width="9.33203125" style="12" customWidth="1"/>
    <col min="6381" max="6629" width="9.109375" style="12"/>
    <col min="6630" max="6630" width="9.33203125" style="12" customWidth="1"/>
    <col min="6631" max="6631" width="6.6640625" style="12" customWidth="1"/>
    <col min="6632" max="6632" width="40.6640625" style="12" customWidth="1"/>
    <col min="6633" max="6636" width="9.33203125" style="12" customWidth="1"/>
    <col min="6637" max="6885" width="9.109375" style="12"/>
    <col min="6886" max="6886" width="9.33203125" style="12" customWidth="1"/>
    <col min="6887" max="6887" width="6.6640625" style="12" customWidth="1"/>
    <col min="6888" max="6888" width="40.6640625" style="12" customWidth="1"/>
    <col min="6889" max="6892" width="9.33203125" style="12" customWidth="1"/>
    <col min="6893" max="7141" width="9.109375" style="12"/>
    <col min="7142" max="7142" width="9.33203125" style="12" customWidth="1"/>
    <col min="7143" max="7143" width="6.6640625" style="12" customWidth="1"/>
    <col min="7144" max="7144" width="40.6640625" style="12" customWidth="1"/>
    <col min="7145" max="7148" width="9.33203125" style="12" customWidth="1"/>
    <col min="7149" max="7397" width="9.109375" style="12"/>
    <col min="7398" max="7398" width="9.33203125" style="12" customWidth="1"/>
    <col min="7399" max="7399" width="6.6640625" style="12" customWidth="1"/>
    <col min="7400" max="7400" width="40.6640625" style="12" customWidth="1"/>
    <col min="7401" max="7404" width="9.33203125" style="12" customWidth="1"/>
    <col min="7405" max="7653" width="9.109375" style="12"/>
    <col min="7654" max="7654" width="9.33203125" style="12" customWidth="1"/>
    <col min="7655" max="7655" width="6.6640625" style="12" customWidth="1"/>
    <col min="7656" max="7656" width="40.6640625" style="12" customWidth="1"/>
    <col min="7657" max="7660" width="9.33203125" style="12" customWidth="1"/>
    <col min="7661" max="7909" width="9.109375" style="12"/>
    <col min="7910" max="7910" width="9.33203125" style="12" customWidth="1"/>
    <col min="7911" max="7911" width="6.6640625" style="12" customWidth="1"/>
    <col min="7912" max="7912" width="40.6640625" style="12" customWidth="1"/>
    <col min="7913" max="7916" width="9.33203125" style="12" customWidth="1"/>
    <col min="7917" max="8165" width="9.109375" style="12"/>
    <col min="8166" max="8166" width="9.33203125" style="12" customWidth="1"/>
    <col min="8167" max="8167" width="6.6640625" style="12" customWidth="1"/>
    <col min="8168" max="8168" width="40.6640625" style="12" customWidth="1"/>
    <col min="8169" max="8172" width="9.33203125" style="12" customWidth="1"/>
    <col min="8173" max="8421" width="9.109375" style="12"/>
    <col min="8422" max="8422" width="9.33203125" style="12" customWidth="1"/>
    <col min="8423" max="8423" width="6.6640625" style="12" customWidth="1"/>
    <col min="8424" max="8424" width="40.6640625" style="12" customWidth="1"/>
    <col min="8425" max="8428" width="9.33203125" style="12" customWidth="1"/>
    <col min="8429" max="8677" width="9.109375" style="12"/>
    <col min="8678" max="8678" width="9.33203125" style="12" customWidth="1"/>
    <col min="8679" max="8679" width="6.6640625" style="12" customWidth="1"/>
    <col min="8680" max="8680" width="40.6640625" style="12" customWidth="1"/>
    <col min="8681" max="8684" width="9.33203125" style="12" customWidth="1"/>
    <col min="8685" max="8933" width="9.109375" style="12"/>
    <col min="8934" max="8934" width="9.33203125" style="12" customWidth="1"/>
    <col min="8935" max="8935" width="6.6640625" style="12" customWidth="1"/>
    <col min="8936" max="8936" width="40.6640625" style="12" customWidth="1"/>
    <col min="8937" max="8940" width="9.33203125" style="12" customWidth="1"/>
    <col min="8941" max="9189" width="9.109375" style="12"/>
    <col min="9190" max="9190" width="9.33203125" style="12" customWidth="1"/>
    <col min="9191" max="9191" width="6.6640625" style="12" customWidth="1"/>
    <col min="9192" max="9192" width="40.6640625" style="12" customWidth="1"/>
    <col min="9193" max="9196" width="9.33203125" style="12" customWidth="1"/>
    <col min="9197" max="9445" width="9.109375" style="12"/>
    <col min="9446" max="9446" width="9.33203125" style="12" customWidth="1"/>
    <col min="9447" max="9447" width="6.6640625" style="12" customWidth="1"/>
    <col min="9448" max="9448" width="40.6640625" style="12" customWidth="1"/>
    <col min="9449" max="9452" width="9.33203125" style="12" customWidth="1"/>
    <col min="9453" max="9701" width="9.109375" style="12"/>
    <col min="9702" max="9702" width="9.33203125" style="12" customWidth="1"/>
    <col min="9703" max="9703" width="6.6640625" style="12" customWidth="1"/>
    <col min="9704" max="9704" width="40.6640625" style="12" customWidth="1"/>
    <col min="9705" max="9708" width="9.33203125" style="12" customWidth="1"/>
    <col min="9709" max="9957" width="9.109375" style="12"/>
    <col min="9958" max="9958" width="9.33203125" style="12" customWidth="1"/>
    <col min="9959" max="9959" width="6.6640625" style="12" customWidth="1"/>
    <col min="9960" max="9960" width="40.6640625" style="12" customWidth="1"/>
    <col min="9961" max="9964" width="9.33203125" style="12" customWidth="1"/>
    <col min="9965" max="10213" width="9.109375" style="12"/>
    <col min="10214" max="10214" width="9.33203125" style="12" customWidth="1"/>
    <col min="10215" max="10215" width="6.6640625" style="12" customWidth="1"/>
    <col min="10216" max="10216" width="40.6640625" style="12" customWidth="1"/>
    <col min="10217" max="10220" width="9.33203125" style="12" customWidth="1"/>
    <col min="10221" max="10469" width="9.109375" style="12"/>
    <col min="10470" max="10470" width="9.33203125" style="12" customWidth="1"/>
    <col min="10471" max="10471" width="6.6640625" style="12" customWidth="1"/>
    <col min="10472" max="10472" width="40.6640625" style="12" customWidth="1"/>
    <col min="10473" max="10476" width="9.33203125" style="12" customWidth="1"/>
    <col min="10477" max="10725" width="9.109375" style="12"/>
    <col min="10726" max="10726" width="9.33203125" style="12" customWidth="1"/>
    <col min="10727" max="10727" width="6.6640625" style="12" customWidth="1"/>
    <col min="10728" max="10728" width="40.6640625" style="12" customWidth="1"/>
    <col min="10729" max="10732" width="9.33203125" style="12" customWidth="1"/>
    <col min="10733" max="10981" width="9.109375" style="12"/>
    <col min="10982" max="10982" width="9.33203125" style="12" customWidth="1"/>
    <col min="10983" max="10983" width="6.6640625" style="12" customWidth="1"/>
    <col min="10984" max="10984" width="40.6640625" style="12" customWidth="1"/>
    <col min="10985" max="10988" width="9.33203125" style="12" customWidth="1"/>
    <col min="10989" max="11237" width="9.109375" style="12"/>
    <col min="11238" max="11238" width="9.33203125" style="12" customWidth="1"/>
    <col min="11239" max="11239" width="6.6640625" style="12" customWidth="1"/>
    <col min="11240" max="11240" width="40.6640625" style="12" customWidth="1"/>
    <col min="11241" max="11244" width="9.33203125" style="12" customWidth="1"/>
    <col min="11245" max="11493" width="9.109375" style="12"/>
    <col min="11494" max="11494" width="9.33203125" style="12" customWidth="1"/>
    <col min="11495" max="11495" width="6.6640625" style="12" customWidth="1"/>
    <col min="11496" max="11496" width="40.6640625" style="12" customWidth="1"/>
    <col min="11497" max="11500" width="9.33203125" style="12" customWidth="1"/>
    <col min="11501" max="11749" width="9.109375" style="12"/>
    <col min="11750" max="11750" width="9.33203125" style="12" customWidth="1"/>
    <col min="11751" max="11751" width="6.6640625" style="12" customWidth="1"/>
    <col min="11752" max="11752" width="40.6640625" style="12" customWidth="1"/>
    <col min="11753" max="11756" width="9.33203125" style="12" customWidth="1"/>
    <col min="11757" max="12005" width="9.109375" style="12"/>
    <col min="12006" max="12006" width="9.33203125" style="12" customWidth="1"/>
    <col min="12007" max="12007" width="6.6640625" style="12" customWidth="1"/>
    <col min="12008" max="12008" width="40.6640625" style="12" customWidth="1"/>
    <col min="12009" max="12012" width="9.33203125" style="12" customWidth="1"/>
    <col min="12013" max="12261" width="9.109375" style="12"/>
    <col min="12262" max="12262" width="9.33203125" style="12" customWidth="1"/>
    <col min="12263" max="12263" width="6.6640625" style="12" customWidth="1"/>
    <col min="12264" max="12264" width="40.6640625" style="12" customWidth="1"/>
    <col min="12265" max="12268" width="9.33203125" style="12" customWidth="1"/>
    <col min="12269" max="12517" width="9.109375" style="12"/>
    <col min="12518" max="12518" width="9.33203125" style="12" customWidth="1"/>
    <col min="12519" max="12519" width="6.6640625" style="12" customWidth="1"/>
    <col min="12520" max="12520" width="40.6640625" style="12" customWidth="1"/>
    <col min="12521" max="12524" width="9.33203125" style="12" customWidth="1"/>
    <col min="12525" max="12773" width="9.109375" style="12"/>
    <col min="12774" max="12774" width="9.33203125" style="12" customWidth="1"/>
    <col min="12775" max="12775" width="6.6640625" style="12" customWidth="1"/>
    <col min="12776" max="12776" width="40.6640625" style="12" customWidth="1"/>
    <col min="12777" max="12780" width="9.33203125" style="12" customWidth="1"/>
    <col min="12781" max="13029" width="9.109375" style="12"/>
    <col min="13030" max="13030" width="9.33203125" style="12" customWidth="1"/>
    <col min="13031" max="13031" width="6.6640625" style="12" customWidth="1"/>
    <col min="13032" max="13032" width="40.6640625" style="12" customWidth="1"/>
    <col min="13033" max="13036" width="9.33203125" style="12" customWidth="1"/>
    <col min="13037" max="13285" width="9.109375" style="12"/>
    <col min="13286" max="13286" width="9.33203125" style="12" customWidth="1"/>
    <col min="13287" max="13287" width="6.6640625" style="12" customWidth="1"/>
    <col min="13288" max="13288" width="40.6640625" style="12" customWidth="1"/>
    <col min="13289" max="13292" width="9.33203125" style="12" customWidth="1"/>
    <col min="13293" max="13541" width="9.109375" style="12"/>
    <col min="13542" max="13542" width="9.33203125" style="12" customWidth="1"/>
    <col min="13543" max="13543" width="6.6640625" style="12" customWidth="1"/>
    <col min="13544" max="13544" width="40.6640625" style="12" customWidth="1"/>
    <col min="13545" max="13548" width="9.33203125" style="12" customWidth="1"/>
    <col min="13549" max="13797" width="9.109375" style="12"/>
    <col min="13798" max="13798" width="9.33203125" style="12" customWidth="1"/>
    <col min="13799" max="13799" width="6.6640625" style="12" customWidth="1"/>
    <col min="13800" max="13800" width="40.6640625" style="12" customWidth="1"/>
    <col min="13801" max="13804" width="9.33203125" style="12" customWidth="1"/>
    <col min="13805" max="14053" width="9.109375" style="12"/>
    <col min="14054" max="14054" width="9.33203125" style="12" customWidth="1"/>
    <col min="14055" max="14055" width="6.6640625" style="12" customWidth="1"/>
    <col min="14056" max="14056" width="40.6640625" style="12" customWidth="1"/>
    <col min="14057" max="14060" width="9.33203125" style="12" customWidth="1"/>
    <col min="14061" max="14309" width="9.109375" style="12"/>
    <col min="14310" max="14310" width="9.33203125" style="12" customWidth="1"/>
    <col min="14311" max="14311" width="6.6640625" style="12" customWidth="1"/>
    <col min="14312" max="14312" width="40.6640625" style="12" customWidth="1"/>
    <col min="14313" max="14316" width="9.33203125" style="12" customWidth="1"/>
    <col min="14317" max="14565" width="9.109375" style="12"/>
    <col min="14566" max="14566" width="9.33203125" style="12" customWidth="1"/>
    <col min="14567" max="14567" width="6.6640625" style="12" customWidth="1"/>
    <col min="14568" max="14568" width="40.6640625" style="12" customWidth="1"/>
    <col min="14569" max="14572" width="9.33203125" style="12" customWidth="1"/>
    <col min="14573" max="14821" width="9.109375" style="12"/>
    <col min="14822" max="14822" width="9.33203125" style="12" customWidth="1"/>
    <col min="14823" max="14823" width="6.6640625" style="12" customWidth="1"/>
    <col min="14824" max="14824" width="40.6640625" style="12" customWidth="1"/>
    <col min="14825" max="14828" width="9.33203125" style="12" customWidth="1"/>
    <col min="14829" max="15077" width="9.109375" style="12"/>
    <col min="15078" max="15078" width="9.33203125" style="12" customWidth="1"/>
    <col min="15079" max="15079" width="6.6640625" style="12" customWidth="1"/>
    <col min="15080" max="15080" width="40.6640625" style="12" customWidth="1"/>
    <col min="15081" max="15084" width="9.33203125" style="12" customWidth="1"/>
    <col min="15085" max="15333" width="9.109375" style="12"/>
    <col min="15334" max="15334" width="9.33203125" style="12" customWidth="1"/>
    <col min="15335" max="15335" width="6.6640625" style="12" customWidth="1"/>
    <col min="15336" max="15336" width="40.6640625" style="12" customWidth="1"/>
    <col min="15337" max="15340" width="9.33203125" style="12" customWidth="1"/>
    <col min="15341" max="15589" width="9.109375" style="12"/>
    <col min="15590" max="15590" width="9.33203125" style="12" customWidth="1"/>
    <col min="15591" max="15591" width="6.6640625" style="12" customWidth="1"/>
    <col min="15592" max="15592" width="40.6640625" style="12" customWidth="1"/>
    <col min="15593" max="15596" width="9.33203125" style="12" customWidth="1"/>
    <col min="15597" max="15845" width="9.109375" style="12"/>
    <col min="15846" max="15846" width="9.33203125" style="12" customWidth="1"/>
    <col min="15847" max="15847" width="6.6640625" style="12" customWidth="1"/>
    <col min="15848" max="15848" width="40.6640625" style="12" customWidth="1"/>
    <col min="15849" max="15852" width="9.33203125" style="12" customWidth="1"/>
    <col min="15853" max="16101" width="9.109375" style="12"/>
    <col min="16102" max="16102" width="9.33203125" style="12" customWidth="1"/>
    <col min="16103" max="16103" width="6.6640625" style="12" customWidth="1"/>
    <col min="16104" max="16104" width="40.6640625" style="12" customWidth="1"/>
    <col min="16105" max="16108" width="9.33203125" style="12" customWidth="1"/>
    <col min="16109" max="16384" width="9.109375" style="12"/>
  </cols>
  <sheetData>
    <row r="1" spans="1:8" x14ac:dyDescent="0.25">
      <c r="A1" s="22" t="s">
        <v>531</v>
      </c>
      <c r="B1" s="587"/>
      <c r="C1" s="587"/>
      <c r="D1" s="587"/>
      <c r="E1" s="771" t="s">
        <v>532</v>
      </c>
      <c r="F1" s="771"/>
      <c r="G1" s="771"/>
      <c r="H1" s="771"/>
    </row>
    <row r="2" spans="1:8" ht="12.75" customHeight="1" x14ac:dyDescent="0.25">
      <c r="A2" s="23" t="s">
        <v>0</v>
      </c>
      <c r="B2" s="23"/>
      <c r="C2" s="24"/>
      <c r="D2" s="9" t="s">
        <v>1</v>
      </c>
      <c r="E2" s="9" t="s">
        <v>2</v>
      </c>
      <c r="F2" s="9" t="s">
        <v>3</v>
      </c>
      <c r="G2" s="9" t="s">
        <v>4</v>
      </c>
      <c r="H2" s="9" t="s">
        <v>5</v>
      </c>
    </row>
    <row r="3" spans="1:8" x14ac:dyDescent="0.25">
      <c r="A3" s="13"/>
      <c r="B3" s="13"/>
      <c r="C3" s="21"/>
      <c r="D3" s="173"/>
      <c r="E3" s="11"/>
      <c r="F3" s="11"/>
      <c r="G3" s="173"/>
      <c r="H3" s="173"/>
    </row>
    <row r="4" spans="1:8" x14ac:dyDescent="0.25">
      <c r="A4" s="618"/>
      <c r="B4" s="618"/>
      <c r="C4" s="650"/>
      <c r="D4" s="173"/>
      <c r="E4" s="11"/>
      <c r="F4" s="11"/>
      <c r="G4" s="173"/>
      <c r="H4" s="173"/>
    </row>
    <row r="5" spans="1:8" x14ac:dyDescent="0.25">
      <c r="A5" s="13" t="s">
        <v>541</v>
      </c>
      <c r="B5" s="13"/>
      <c r="C5" s="21"/>
      <c r="D5" s="651" t="s">
        <v>542</v>
      </c>
      <c r="E5" s="11"/>
      <c r="F5" s="11"/>
      <c r="G5" s="172"/>
      <c r="H5" s="171"/>
    </row>
    <row r="6" spans="1:8" ht="26.4" x14ac:dyDescent="0.25">
      <c r="A6" s="13"/>
      <c r="B6" s="13" t="s">
        <v>543</v>
      </c>
      <c r="C6" s="21"/>
      <c r="D6" s="630" t="s">
        <v>545</v>
      </c>
      <c r="E6" s="17"/>
      <c r="F6" s="11"/>
      <c r="G6" s="172"/>
      <c r="H6" s="171"/>
    </row>
    <row r="7" spans="1:8" ht="25.5" customHeight="1" x14ac:dyDescent="0.25">
      <c r="A7" s="13"/>
      <c r="B7" s="13"/>
      <c r="C7" s="21" t="s">
        <v>37</v>
      </c>
      <c r="D7" s="630" t="s">
        <v>546</v>
      </c>
      <c r="E7" s="17" t="s">
        <v>6742</v>
      </c>
      <c r="F7" s="11">
        <v>3500</v>
      </c>
      <c r="G7" s="170"/>
      <c r="H7" s="172">
        <f>F7*G7</f>
        <v>0</v>
      </c>
    </row>
    <row r="8" spans="1:8" x14ac:dyDescent="0.25">
      <c r="A8" s="607"/>
      <c r="B8" s="654"/>
      <c r="C8" s="654"/>
      <c r="D8" s="655"/>
      <c r="E8" s="11"/>
      <c r="F8" s="607"/>
      <c r="G8" s="607"/>
      <c r="H8" s="656"/>
    </row>
    <row r="9" spans="1:8" x14ac:dyDescent="0.25">
      <c r="A9" s="607"/>
      <c r="B9" s="654"/>
      <c r="C9" s="654"/>
      <c r="D9" s="15"/>
      <c r="E9" s="11"/>
      <c r="F9" s="607"/>
      <c r="G9" s="607"/>
      <c r="H9" s="656"/>
    </row>
    <row r="10" spans="1:8" x14ac:dyDescent="0.25">
      <c r="A10" s="607"/>
      <c r="B10" s="654"/>
      <c r="C10" s="654"/>
      <c r="D10" s="657"/>
      <c r="E10" s="608"/>
      <c r="F10" s="607"/>
      <c r="G10" s="607"/>
      <c r="H10" s="656"/>
    </row>
    <row r="11" spans="1:8" x14ac:dyDescent="0.25">
      <c r="A11" s="183" t="s">
        <v>34</v>
      </c>
      <c r="B11" s="625"/>
      <c r="C11" s="626"/>
      <c r="D11" s="627"/>
      <c r="E11" s="179"/>
      <c r="F11" s="183"/>
      <c r="G11" s="183"/>
      <c r="H11" s="174">
        <f>SUM(H5:H10)</f>
        <v>0</v>
      </c>
    </row>
    <row r="12" spans="1:8" x14ac:dyDescent="0.25">
      <c r="E12" s="633"/>
    </row>
    <row r="1048437" spans="5:5" x14ac:dyDescent="0.25">
      <c r="E1048437" s="11"/>
    </row>
  </sheetData>
  <sheetProtection algorithmName="SHA-512" hashValue="NaZBceiSFbRrbdugSyhvEzk5GtcjmrAvqQKlPqBWUi5Q1Pb7umOyRdP2sePnYmqf9thX06VHzlBUY4ETD3Wjqw==" saltValue="UOhBjPZD2I6m+Q21/Om+aA=="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A8C2-FF47-45DA-90DA-B2093F78169D}">
  <dimension ref="A1:H15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19.332031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550</v>
      </c>
      <c r="B1" s="40"/>
      <c r="C1" s="40"/>
      <c r="D1" s="40"/>
      <c r="E1" s="774" t="s">
        <v>551</v>
      </c>
      <c r="F1" s="774"/>
      <c r="G1" s="774"/>
      <c r="H1" s="774"/>
    </row>
    <row r="2" spans="1:8" x14ac:dyDescent="0.25">
      <c r="A2" s="42" t="s">
        <v>0</v>
      </c>
      <c r="B2" s="42"/>
      <c r="C2" s="122"/>
      <c r="D2" s="43" t="s">
        <v>1</v>
      </c>
      <c r="E2" s="43" t="s">
        <v>2</v>
      </c>
      <c r="F2" s="43" t="s">
        <v>3</v>
      </c>
      <c r="G2" s="43" t="s">
        <v>4</v>
      </c>
      <c r="H2" s="43" t="s">
        <v>5</v>
      </c>
    </row>
    <row r="3" spans="1:8" x14ac:dyDescent="0.25">
      <c r="A3" s="44"/>
      <c r="B3" s="44"/>
      <c r="C3" s="123"/>
      <c r="D3" s="45"/>
      <c r="E3" s="46"/>
      <c r="F3" s="46"/>
      <c r="G3" s="45"/>
      <c r="H3" s="45"/>
    </row>
    <row r="4" spans="1:8" x14ac:dyDescent="0.25">
      <c r="A4" s="47"/>
      <c r="B4" s="47"/>
      <c r="C4" s="124"/>
      <c r="D4" s="45"/>
      <c r="E4" s="46"/>
      <c r="F4" s="46"/>
      <c r="G4" s="45"/>
      <c r="H4" s="45"/>
    </row>
    <row r="5" spans="1:8" ht="26.4" x14ac:dyDescent="0.25">
      <c r="A5" s="48" t="s">
        <v>552</v>
      </c>
      <c r="B5" s="44"/>
      <c r="C5" s="44"/>
      <c r="D5" s="128" t="s">
        <v>553</v>
      </c>
      <c r="E5" s="6"/>
      <c r="F5" s="6"/>
      <c r="G5" s="5"/>
      <c r="H5" s="92"/>
    </row>
    <row r="6" spans="1:8" x14ac:dyDescent="0.25">
      <c r="A6" s="44"/>
      <c r="B6" s="48" t="s">
        <v>554</v>
      </c>
      <c r="C6" s="44"/>
      <c r="D6" s="101" t="s">
        <v>558</v>
      </c>
      <c r="E6" s="11" t="s">
        <v>33</v>
      </c>
      <c r="F6" s="11" t="s">
        <v>4220</v>
      </c>
      <c r="G6" s="114" t="s">
        <v>4221</v>
      </c>
      <c r="H6" s="52"/>
    </row>
    <row r="7" spans="1:8" ht="26.4" x14ac:dyDescent="0.25">
      <c r="A7" s="44"/>
      <c r="B7" s="48" t="s">
        <v>6494</v>
      </c>
      <c r="C7" s="44"/>
      <c r="D7" s="101" t="s">
        <v>559</v>
      </c>
      <c r="E7" s="27" t="s">
        <v>581</v>
      </c>
      <c r="F7" s="11" t="s">
        <v>4223</v>
      </c>
      <c r="G7" s="11" t="s">
        <v>4224</v>
      </c>
      <c r="H7" s="89"/>
    </row>
    <row r="8" spans="1:8" x14ac:dyDescent="0.25">
      <c r="A8" s="44"/>
      <c r="B8" s="48"/>
      <c r="C8" s="44" t="s">
        <v>37</v>
      </c>
      <c r="D8" s="101" t="s">
        <v>6491</v>
      </c>
      <c r="E8" s="27"/>
      <c r="F8" s="11"/>
      <c r="G8" s="11"/>
      <c r="H8" s="89"/>
    </row>
    <row r="9" spans="1:8" ht="26.4" x14ac:dyDescent="0.25">
      <c r="A9" s="44"/>
      <c r="B9" s="48"/>
      <c r="C9" s="44" t="s">
        <v>36</v>
      </c>
      <c r="D9" s="101" t="s">
        <v>6492</v>
      </c>
      <c r="E9" s="27" t="s">
        <v>581</v>
      </c>
      <c r="F9" s="11" t="s">
        <v>4223</v>
      </c>
      <c r="G9" s="11" t="s">
        <v>4224</v>
      </c>
      <c r="H9" s="89"/>
    </row>
    <row r="10" spans="1:8" x14ac:dyDescent="0.25">
      <c r="A10" s="44"/>
      <c r="B10" s="48"/>
      <c r="C10" s="44" t="s">
        <v>39</v>
      </c>
      <c r="D10" s="101" t="s">
        <v>6493</v>
      </c>
      <c r="E10" s="27"/>
      <c r="F10" s="11"/>
      <c r="G10" s="11"/>
      <c r="H10" s="89"/>
    </row>
    <row r="11" spans="1:8" ht="26.4" x14ac:dyDescent="0.25">
      <c r="A11" s="44"/>
      <c r="B11" s="48"/>
      <c r="C11" s="44" t="s">
        <v>36</v>
      </c>
      <c r="D11" s="101" t="s">
        <v>6495</v>
      </c>
      <c r="E11" s="27" t="s">
        <v>581</v>
      </c>
      <c r="F11" s="11" t="s">
        <v>4223</v>
      </c>
      <c r="G11" s="11" t="s">
        <v>4224</v>
      </c>
      <c r="H11" s="89"/>
    </row>
    <row r="12" spans="1:8" ht="26.4" x14ac:dyDescent="0.25">
      <c r="A12" s="44"/>
      <c r="B12" s="48" t="s">
        <v>556</v>
      </c>
      <c r="C12" s="48"/>
      <c r="D12" s="101" t="s">
        <v>560</v>
      </c>
      <c r="E12" s="27"/>
      <c r="F12" s="95"/>
      <c r="G12" s="196"/>
      <c r="H12" s="89"/>
    </row>
    <row r="13" spans="1:8" ht="26.4" x14ac:dyDescent="0.25">
      <c r="A13" s="44"/>
      <c r="B13" s="48"/>
      <c r="C13" s="48" t="s">
        <v>37</v>
      </c>
      <c r="D13" s="101" t="s">
        <v>6496</v>
      </c>
      <c r="E13" s="27" t="s">
        <v>361</v>
      </c>
      <c r="F13" s="95">
        <f>H9</f>
        <v>0</v>
      </c>
      <c r="G13" s="196"/>
      <c r="H13" s="89">
        <f>G13*F13</f>
        <v>0</v>
      </c>
    </row>
    <row r="14" spans="1:8" ht="26.4" x14ac:dyDescent="0.25">
      <c r="A14" s="44"/>
      <c r="B14" s="48"/>
      <c r="C14" s="48" t="s">
        <v>39</v>
      </c>
      <c r="D14" s="101" t="s">
        <v>6497</v>
      </c>
      <c r="E14" s="27" t="s">
        <v>361</v>
      </c>
      <c r="F14" s="95">
        <f>H11</f>
        <v>0</v>
      </c>
      <c r="G14" s="196"/>
      <c r="H14" s="89">
        <f>G14*F14</f>
        <v>0</v>
      </c>
    </row>
    <row r="15" spans="1:8" ht="26.4" hidden="1" x14ac:dyDescent="0.25">
      <c r="A15" s="44"/>
      <c r="B15" s="48" t="s">
        <v>557</v>
      </c>
      <c r="C15" s="48"/>
      <c r="D15" s="101" t="s">
        <v>561</v>
      </c>
      <c r="E15" s="27" t="s">
        <v>425</v>
      </c>
      <c r="F15" s="11" t="s">
        <v>4222</v>
      </c>
      <c r="G15" s="114" t="s">
        <v>818</v>
      </c>
      <c r="H15" s="52"/>
    </row>
    <row r="16" spans="1:8" ht="26.4" x14ac:dyDescent="0.25">
      <c r="A16" s="48" t="s">
        <v>562</v>
      </c>
      <c r="B16" s="48"/>
      <c r="C16" s="48"/>
      <c r="D16" s="100" t="s">
        <v>563</v>
      </c>
      <c r="E16" s="27"/>
      <c r="F16" s="6"/>
      <c r="G16" s="6"/>
      <c r="H16" s="89"/>
    </row>
    <row r="17" spans="1:8" ht="26.4" hidden="1" x14ac:dyDescent="0.25">
      <c r="A17" s="44"/>
      <c r="B17" s="48" t="s">
        <v>564</v>
      </c>
      <c r="C17" s="48"/>
      <c r="D17" s="283" t="s">
        <v>4454</v>
      </c>
      <c r="E17" s="27" t="s">
        <v>581</v>
      </c>
      <c r="F17" s="11" t="s">
        <v>4223</v>
      </c>
      <c r="G17" s="11" t="s">
        <v>4224</v>
      </c>
      <c r="H17" s="52"/>
    </row>
    <row r="18" spans="1:8" ht="26.4" hidden="1" x14ac:dyDescent="0.25">
      <c r="A18" s="44"/>
      <c r="B18" s="48" t="s">
        <v>565</v>
      </c>
      <c r="C18" s="48"/>
      <c r="D18" s="101" t="s">
        <v>569</v>
      </c>
      <c r="E18" s="27" t="s">
        <v>361</v>
      </c>
      <c r="F18" s="95">
        <f>H17</f>
        <v>0</v>
      </c>
      <c r="G18" s="196"/>
      <c r="H18" s="89">
        <f>G18*F18</f>
        <v>0</v>
      </c>
    </row>
    <row r="19" spans="1:8" hidden="1" x14ac:dyDescent="0.25">
      <c r="A19" s="44"/>
      <c r="B19" s="48" t="s">
        <v>566</v>
      </c>
      <c r="C19" s="48"/>
      <c r="D19" s="101" t="s">
        <v>570</v>
      </c>
      <c r="E19" s="27" t="s">
        <v>581</v>
      </c>
      <c r="F19" s="11" t="s">
        <v>4223</v>
      </c>
      <c r="G19" s="11" t="s">
        <v>4224</v>
      </c>
      <c r="H19" s="52"/>
    </row>
    <row r="20" spans="1:8" ht="26.4" hidden="1" x14ac:dyDescent="0.25">
      <c r="A20" s="44"/>
      <c r="B20" s="48" t="s">
        <v>567</v>
      </c>
      <c r="C20" s="48"/>
      <c r="D20" s="101" t="s">
        <v>571</v>
      </c>
      <c r="E20" s="27" t="s">
        <v>361</v>
      </c>
      <c r="F20" s="95">
        <f>H19</f>
        <v>0</v>
      </c>
      <c r="G20" s="196"/>
      <c r="H20" s="89">
        <f>G20*F20</f>
        <v>0</v>
      </c>
    </row>
    <row r="21" spans="1:8" ht="26.4" x14ac:dyDescent="0.25">
      <c r="A21" s="44"/>
      <c r="B21" s="48" t="s">
        <v>568</v>
      </c>
      <c r="C21" s="48"/>
      <c r="D21" s="64" t="s">
        <v>572</v>
      </c>
      <c r="E21" s="27" t="s">
        <v>426</v>
      </c>
      <c r="F21" s="46"/>
      <c r="G21" s="46"/>
      <c r="H21" s="89">
        <f>F21*G21</f>
        <v>0</v>
      </c>
    </row>
    <row r="22" spans="1:8" hidden="1" x14ac:dyDescent="0.25">
      <c r="A22" s="48" t="s">
        <v>573</v>
      </c>
      <c r="B22" s="48"/>
      <c r="C22" s="48"/>
      <c r="D22" s="100" t="s">
        <v>574</v>
      </c>
      <c r="E22" s="27" t="s">
        <v>33</v>
      </c>
      <c r="F22" s="11"/>
      <c r="G22" s="114"/>
      <c r="H22" s="52"/>
    </row>
    <row r="23" spans="1:8" ht="26.4" hidden="1" x14ac:dyDescent="0.25">
      <c r="A23" s="48" t="s">
        <v>575</v>
      </c>
      <c r="B23" s="48"/>
      <c r="C23" s="48"/>
      <c r="D23" s="100" t="s">
        <v>576</v>
      </c>
      <c r="E23" s="27"/>
      <c r="F23" s="6"/>
      <c r="G23" s="6"/>
      <c r="H23" s="89"/>
    </row>
    <row r="24" spans="1:8" hidden="1" x14ac:dyDescent="0.25">
      <c r="A24" s="44"/>
      <c r="B24" s="48" t="s">
        <v>577</v>
      </c>
      <c r="C24" s="48"/>
      <c r="D24" s="101" t="s">
        <v>579</v>
      </c>
      <c r="E24" s="27" t="s">
        <v>581</v>
      </c>
      <c r="F24" s="11"/>
      <c r="G24" s="11"/>
      <c r="H24" s="52"/>
    </row>
    <row r="25" spans="1:8" ht="26.4" hidden="1" x14ac:dyDescent="0.25">
      <c r="A25" s="44"/>
      <c r="B25" s="48" t="s">
        <v>578</v>
      </c>
      <c r="C25" s="48"/>
      <c r="D25" s="60" t="s">
        <v>580</v>
      </c>
      <c r="E25" s="27" t="s">
        <v>361</v>
      </c>
      <c r="F25" s="95"/>
      <c r="G25" s="196"/>
      <c r="H25" s="89">
        <f>G25*F25</f>
        <v>0</v>
      </c>
    </row>
    <row r="26" spans="1:8" ht="26.4" hidden="1" x14ac:dyDescent="0.25">
      <c r="A26" s="48" t="s">
        <v>582</v>
      </c>
      <c r="B26" s="48"/>
      <c r="C26" s="48"/>
      <c r="D26" s="128" t="s">
        <v>583</v>
      </c>
      <c r="E26" s="27" t="s">
        <v>33</v>
      </c>
      <c r="F26" s="11"/>
      <c r="G26" s="114"/>
      <c r="H26" s="52"/>
    </row>
    <row r="27" spans="1:8" x14ac:dyDescent="0.25">
      <c r="A27" s="48" t="s">
        <v>584</v>
      </c>
      <c r="B27" s="48"/>
      <c r="C27" s="48"/>
      <c r="D27" s="100" t="s">
        <v>585</v>
      </c>
      <c r="E27" s="27"/>
      <c r="F27" s="6"/>
      <c r="G27" s="6"/>
      <c r="H27" s="89"/>
    </row>
    <row r="28" spans="1:8" x14ac:dyDescent="0.25">
      <c r="A28" s="44"/>
      <c r="B28" s="48" t="s">
        <v>586</v>
      </c>
      <c r="C28" s="48"/>
      <c r="D28" s="64" t="s">
        <v>4245</v>
      </c>
      <c r="E28" s="27"/>
      <c r="F28" s="6"/>
      <c r="G28" s="6"/>
      <c r="H28" s="89"/>
    </row>
    <row r="29" spans="1:8" ht="15.6" x14ac:dyDescent="0.25">
      <c r="A29" s="44"/>
      <c r="B29" s="48"/>
      <c r="C29" s="48" t="s">
        <v>37</v>
      </c>
      <c r="D29" s="101" t="s">
        <v>4246</v>
      </c>
      <c r="E29" s="27" t="s">
        <v>426</v>
      </c>
      <c r="F29" s="46"/>
      <c r="G29" s="46"/>
      <c r="H29" s="89">
        <f>F29*G29</f>
        <v>0</v>
      </c>
    </row>
    <row r="30" spans="1:8" ht="15.6" hidden="1" x14ac:dyDescent="0.25">
      <c r="A30" s="44"/>
      <c r="B30" s="48"/>
      <c r="C30" s="48" t="s">
        <v>39</v>
      </c>
      <c r="D30" s="101" t="s">
        <v>4247</v>
      </c>
      <c r="E30" s="27" t="s">
        <v>426</v>
      </c>
      <c r="F30" s="46"/>
      <c r="G30" s="46"/>
      <c r="H30" s="89">
        <f>F30*G30</f>
        <v>0</v>
      </c>
    </row>
    <row r="31" spans="1:8" ht="26.4" hidden="1" x14ac:dyDescent="0.25">
      <c r="A31" s="44"/>
      <c r="B31" s="48"/>
      <c r="C31" s="48" t="s">
        <v>59</v>
      </c>
      <c r="D31" s="101" t="s">
        <v>4248</v>
      </c>
      <c r="E31" s="27" t="s">
        <v>426</v>
      </c>
      <c r="F31" s="46"/>
      <c r="G31" s="46"/>
      <c r="H31" s="89">
        <f>F31*G31</f>
        <v>0</v>
      </c>
    </row>
    <row r="32" spans="1:8" hidden="1" x14ac:dyDescent="0.25">
      <c r="A32" s="44"/>
      <c r="B32" s="48" t="s">
        <v>587</v>
      </c>
      <c r="C32" s="48"/>
      <c r="D32" s="101" t="s">
        <v>4249</v>
      </c>
      <c r="E32" s="27"/>
      <c r="F32" s="6"/>
      <c r="G32" s="6"/>
      <c r="H32" s="89"/>
    </row>
    <row r="33" spans="1:8" ht="15.6" hidden="1" x14ac:dyDescent="0.25">
      <c r="A33" s="44"/>
      <c r="B33" s="48"/>
      <c r="C33" s="48" t="s">
        <v>37</v>
      </c>
      <c r="D33" s="101" t="s">
        <v>4246</v>
      </c>
      <c r="E33" s="27" t="s">
        <v>426</v>
      </c>
      <c r="F33" s="46"/>
      <c r="G33" s="46"/>
      <c r="H33" s="89">
        <f>F33*G33</f>
        <v>0</v>
      </c>
    </row>
    <row r="34" spans="1:8" ht="15.6" hidden="1" x14ac:dyDescent="0.25">
      <c r="A34" s="44"/>
      <c r="B34" s="48"/>
      <c r="C34" s="48" t="s">
        <v>39</v>
      </c>
      <c r="D34" s="101" t="s">
        <v>4247</v>
      </c>
      <c r="E34" s="27" t="s">
        <v>426</v>
      </c>
      <c r="F34" s="46"/>
      <c r="G34" s="46"/>
      <c r="H34" s="89">
        <f>F34*G34</f>
        <v>0</v>
      </c>
    </row>
    <row r="35" spans="1:8" ht="26.4" hidden="1" x14ac:dyDescent="0.25">
      <c r="A35" s="44"/>
      <c r="B35" s="48"/>
      <c r="C35" s="48" t="s">
        <v>59</v>
      </c>
      <c r="D35" s="101" t="s">
        <v>4250</v>
      </c>
      <c r="E35" s="27" t="s">
        <v>426</v>
      </c>
      <c r="F35" s="46"/>
      <c r="G35" s="46"/>
      <c r="H35" s="89">
        <f>F35*G35</f>
        <v>0</v>
      </c>
    </row>
    <row r="36" spans="1:8" ht="25.5" hidden="1" customHeight="1" x14ac:dyDescent="0.25">
      <c r="A36" s="44"/>
      <c r="B36" s="48" t="s">
        <v>588</v>
      </c>
      <c r="C36" s="48"/>
      <c r="D36" s="101" t="s">
        <v>4251</v>
      </c>
      <c r="E36" s="27"/>
      <c r="F36" s="6"/>
      <c r="G36" s="6"/>
      <c r="H36" s="89"/>
    </row>
    <row r="37" spans="1:8" ht="15.6" hidden="1" x14ac:dyDescent="0.25">
      <c r="A37" s="44"/>
      <c r="B37" s="48"/>
      <c r="C37" s="48" t="s">
        <v>37</v>
      </c>
      <c r="D37" s="101" t="s">
        <v>4246</v>
      </c>
      <c r="E37" s="27" t="s">
        <v>426</v>
      </c>
      <c r="F37" s="46"/>
      <c r="G37" s="46"/>
      <c r="H37" s="89">
        <f>F37*G37</f>
        <v>0</v>
      </c>
    </row>
    <row r="38" spans="1:8" ht="15.6" hidden="1" x14ac:dyDescent="0.25">
      <c r="A38" s="44"/>
      <c r="B38" s="48"/>
      <c r="C38" s="48" t="s">
        <v>39</v>
      </c>
      <c r="D38" s="101" t="s">
        <v>4247</v>
      </c>
      <c r="E38" s="27" t="s">
        <v>426</v>
      </c>
      <c r="F38" s="46"/>
      <c r="G38" s="46"/>
      <c r="H38" s="89">
        <f>F38*G38</f>
        <v>0</v>
      </c>
    </row>
    <row r="39" spans="1:8" ht="26.4" hidden="1" x14ac:dyDescent="0.25">
      <c r="A39" s="44"/>
      <c r="B39" s="48"/>
      <c r="C39" s="48" t="s">
        <v>59</v>
      </c>
      <c r="D39" s="101" t="s">
        <v>4250</v>
      </c>
      <c r="E39" s="27" t="s">
        <v>426</v>
      </c>
      <c r="F39" s="46"/>
      <c r="G39" s="46"/>
      <c r="H39" s="89">
        <f>F39*G39</f>
        <v>0</v>
      </c>
    </row>
    <row r="40" spans="1:8" ht="26.4" hidden="1" x14ac:dyDescent="0.25">
      <c r="A40" s="48" t="s">
        <v>589</v>
      </c>
      <c r="B40" s="48"/>
      <c r="C40" s="48"/>
      <c r="D40" s="100" t="s">
        <v>590</v>
      </c>
      <c r="E40" s="27"/>
      <c r="F40" s="6"/>
      <c r="G40" s="6"/>
      <c r="H40" s="89"/>
    </row>
    <row r="41" spans="1:8" ht="15.6" hidden="1" x14ac:dyDescent="0.25">
      <c r="A41" s="44"/>
      <c r="B41" s="48" t="s">
        <v>591</v>
      </c>
      <c r="C41" s="48"/>
      <c r="D41" s="101" t="s">
        <v>593</v>
      </c>
      <c r="E41" s="27" t="s">
        <v>426</v>
      </c>
      <c r="F41" s="46"/>
      <c r="G41" s="46"/>
      <c r="H41" s="89">
        <f>F41*G41</f>
        <v>0</v>
      </c>
    </row>
    <row r="42" spans="1:8" ht="15.6" hidden="1" x14ac:dyDescent="0.25">
      <c r="A42" s="44"/>
      <c r="B42" s="48" t="s">
        <v>592</v>
      </c>
      <c r="C42" s="48"/>
      <c r="D42" s="101" t="s">
        <v>594</v>
      </c>
      <c r="E42" s="27" t="s">
        <v>426</v>
      </c>
      <c r="F42" s="46"/>
      <c r="G42" s="46"/>
      <c r="H42" s="89">
        <f>F42*G42</f>
        <v>0</v>
      </c>
    </row>
    <row r="43" spans="1:8" ht="26.4" hidden="1" x14ac:dyDescent="0.25">
      <c r="A43" s="48" t="s">
        <v>595</v>
      </c>
      <c r="B43" s="48"/>
      <c r="C43" s="48"/>
      <c r="D43" s="100" t="s">
        <v>596</v>
      </c>
      <c r="E43" s="27" t="s">
        <v>426</v>
      </c>
      <c r="F43" s="46"/>
      <c r="G43" s="46"/>
      <c r="H43" s="89">
        <f>F43*G43</f>
        <v>0</v>
      </c>
    </row>
    <row r="44" spans="1:8" ht="26.4" hidden="1" x14ac:dyDescent="0.25">
      <c r="A44" s="48" t="s">
        <v>597</v>
      </c>
      <c r="B44" s="48"/>
      <c r="C44" s="48"/>
      <c r="D44" s="100" t="s">
        <v>598</v>
      </c>
      <c r="E44" s="27"/>
      <c r="F44" s="6"/>
      <c r="G44" s="6"/>
      <c r="H44" s="89"/>
    </row>
    <row r="45" spans="1:8" hidden="1" x14ac:dyDescent="0.25">
      <c r="A45" s="44"/>
      <c r="B45" s="48" t="s">
        <v>599</v>
      </c>
      <c r="C45" s="48"/>
      <c r="D45" s="283" t="s">
        <v>4455</v>
      </c>
      <c r="E45" s="27"/>
      <c r="F45" s="6"/>
      <c r="G45" s="6"/>
      <c r="H45" s="89"/>
    </row>
    <row r="46" spans="1:8" ht="15.6" hidden="1" x14ac:dyDescent="0.25">
      <c r="A46" s="44"/>
      <c r="B46" s="48"/>
      <c r="C46" s="48" t="s">
        <v>37</v>
      </c>
      <c r="D46" s="101" t="s">
        <v>4246</v>
      </c>
      <c r="E46" s="27" t="s">
        <v>426</v>
      </c>
      <c r="F46" s="46"/>
      <c r="G46" s="46"/>
      <c r="H46" s="89">
        <f>F46*G46</f>
        <v>0</v>
      </c>
    </row>
    <row r="47" spans="1:8" ht="15.6" hidden="1" x14ac:dyDescent="0.25">
      <c r="A47" s="44"/>
      <c r="B47" s="48"/>
      <c r="C47" s="48" t="s">
        <v>39</v>
      </c>
      <c r="D47" s="101" t="s">
        <v>4252</v>
      </c>
      <c r="E47" s="27" t="s">
        <v>426</v>
      </c>
      <c r="F47" s="46"/>
      <c r="G47" s="46"/>
      <c r="H47" s="89">
        <f>F47*G47</f>
        <v>0</v>
      </c>
    </row>
    <row r="48" spans="1:8" ht="26.4" hidden="1" x14ac:dyDescent="0.25">
      <c r="A48" s="44"/>
      <c r="B48" s="48" t="s">
        <v>600</v>
      </c>
      <c r="C48" s="48"/>
      <c r="D48" s="278" t="s">
        <v>4456</v>
      </c>
      <c r="E48" s="27"/>
      <c r="F48" s="6"/>
      <c r="G48" s="6"/>
      <c r="H48" s="89"/>
    </row>
    <row r="49" spans="1:8" ht="15.6" hidden="1" x14ac:dyDescent="0.25">
      <c r="A49" s="44"/>
      <c r="B49" s="48"/>
      <c r="C49" s="48" t="s">
        <v>37</v>
      </c>
      <c r="D49" s="278" t="s">
        <v>4246</v>
      </c>
      <c r="E49" s="27" t="s">
        <v>426</v>
      </c>
      <c r="F49" s="46"/>
      <c r="G49" s="46"/>
      <c r="H49" s="89">
        <f>F49*G49</f>
        <v>0</v>
      </c>
    </row>
    <row r="50" spans="1:8" ht="15.6" hidden="1" x14ac:dyDescent="0.25">
      <c r="A50" s="44"/>
      <c r="B50" s="48"/>
      <c r="C50" s="48" t="s">
        <v>39</v>
      </c>
      <c r="D50" s="278" t="s">
        <v>4252</v>
      </c>
      <c r="E50" s="27" t="s">
        <v>426</v>
      </c>
      <c r="F50" s="46"/>
      <c r="G50" s="46"/>
      <c r="H50" s="89">
        <f>F50*G50</f>
        <v>0</v>
      </c>
    </row>
    <row r="51" spans="1:8" ht="26.4" hidden="1" x14ac:dyDescent="0.25">
      <c r="A51" s="44"/>
      <c r="B51" s="48" t="s">
        <v>601</v>
      </c>
      <c r="C51" s="48"/>
      <c r="D51" s="278" t="s">
        <v>4457</v>
      </c>
      <c r="E51" s="27"/>
      <c r="F51" s="6"/>
      <c r="G51" s="6"/>
      <c r="H51" s="89"/>
    </row>
    <row r="52" spans="1:8" ht="15.6" hidden="1" x14ac:dyDescent="0.25">
      <c r="A52" s="44"/>
      <c r="B52" s="48"/>
      <c r="C52" s="48" t="s">
        <v>37</v>
      </c>
      <c r="D52" s="101" t="s">
        <v>4246</v>
      </c>
      <c r="E52" s="27" t="s">
        <v>426</v>
      </c>
      <c r="F52" s="46"/>
      <c r="G52" s="46"/>
      <c r="H52" s="89">
        <f>F52*G52</f>
        <v>0</v>
      </c>
    </row>
    <row r="53" spans="1:8" ht="15.6" hidden="1" x14ac:dyDescent="0.25">
      <c r="A53" s="44"/>
      <c r="B53" s="48"/>
      <c r="C53" s="48" t="s">
        <v>39</v>
      </c>
      <c r="D53" s="101" t="s">
        <v>4252</v>
      </c>
      <c r="E53" s="27" t="s">
        <v>426</v>
      </c>
      <c r="F53" s="46"/>
      <c r="G53" s="46"/>
      <c r="H53" s="89">
        <f>F53*G53</f>
        <v>0</v>
      </c>
    </row>
    <row r="54" spans="1:8" ht="26.4" hidden="1" x14ac:dyDescent="0.25">
      <c r="A54" s="44"/>
      <c r="B54" s="48" t="s">
        <v>602</v>
      </c>
      <c r="C54" s="48"/>
      <c r="D54" s="278" t="s">
        <v>4518</v>
      </c>
      <c r="E54" s="27"/>
      <c r="F54" s="6"/>
      <c r="G54" s="6"/>
      <c r="H54" s="89"/>
    </row>
    <row r="55" spans="1:8" ht="15.6" hidden="1" x14ac:dyDescent="0.25">
      <c r="A55" s="44"/>
      <c r="B55" s="48"/>
      <c r="C55" s="48" t="s">
        <v>37</v>
      </c>
      <c r="D55" s="101" t="s">
        <v>4246</v>
      </c>
      <c r="E55" s="27" t="s">
        <v>426</v>
      </c>
      <c r="F55" s="46"/>
      <c r="G55" s="46"/>
      <c r="H55" s="89">
        <f>F55*G55</f>
        <v>0</v>
      </c>
    </row>
    <row r="56" spans="1:8" ht="15.6" hidden="1" x14ac:dyDescent="0.25">
      <c r="A56" s="44"/>
      <c r="B56" s="48"/>
      <c r="C56" s="48" t="s">
        <v>39</v>
      </c>
      <c r="D56" s="101" t="s">
        <v>4252</v>
      </c>
      <c r="E56" s="27" t="s">
        <v>426</v>
      </c>
      <c r="F56" s="46"/>
      <c r="G56" s="46"/>
      <c r="H56" s="89">
        <f>F56*G56</f>
        <v>0</v>
      </c>
    </row>
    <row r="57" spans="1:8" ht="26.4" hidden="1" x14ac:dyDescent="0.25">
      <c r="A57" s="48" t="s">
        <v>603</v>
      </c>
      <c r="B57" s="48"/>
      <c r="C57" s="48"/>
      <c r="D57" s="57" t="s">
        <v>4253</v>
      </c>
      <c r="E57" s="27"/>
      <c r="F57" s="6"/>
      <c r="G57" s="6"/>
      <c r="H57" s="89"/>
    </row>
    <row r="58" spans="1:8" ht="15.6" hidden="1" x14ac:dyDescent="0.25">
      <c r="A58" s="44"/>
      <c r="B58" s="48" t="s">
        <v>604</v>
      </c>
      <c r="C58" s="48"/>
      <c r="D58" s="59" t="s">
        <v>606</v>
      </c>
      <c r="E58" s="27" t="s">
        <v>426</v>
      </c>
      <c r="F58" s="46"/>
      <c r="G58" s="46"/>
      <c r="H58" s="89">
        <f>F58*G58</f>
        <v>0</v>
      </c>
    </row>
    <row r="59" spans="1:8" ht="15.6" hidden="1" x14ac:dyDescent="0.25">
      <c r="A59" s="44"/>
      <c r="B59" s="48" t="s">
        <v>605</v>
      </c>
      <c r="C59" s="48"/>
      <c r="D59" s="101" t="s">
        <v>607</v>
      </c>
      <c r="E59" s="27" t="s">
        <v>426</v>
      </c>
      <c r="F59" s="46"/>
      <c r="G59" s="46"/>
      <c r="H59" s="89">
        <f>F59*G59</f>
        <v>0</v>
      </c>
    </row>
    <row r="60" spans="1:8" x14ac:dyDescent="0.25">
      <c r="A60" s="48" t="s">
        <v>608</v>
      </c>
      <c r="B60" s="48"/>
      <c r="C60" s="48"/>
      <c r="D60" s="284" t="s">
        <v>609</v>
      </c>
      <c r="E60" s="27"/>
      <c r="F60" s="6"/>
      <c r="G60" s="6"/>
      <c r="H60" s="89"/>
    </row>
    <row r="61" spans="1:8" ht="39.6" x14ac:dyDescent="0.25">
      <c r="A61" s="48"/>
      <c r="B61" s="48" t="s">
        <v>610</v>
      </c>
      <c r="C61" s="48"/>
      <c r="D61" s="283" t="s">
        <v>4458</v>
      </c>
      <c r="E61" s="27"/>
      <c r="F61" s="6"/>
      <c r="G61" s="6"/>
      <c r="H61" s="89"/>
    </row>
    <row r="62" spans="1:8" ht="15.6" x14ac:dyDescent="0.25">
      <c r="A62" s="48"/>
      <c r="B62" s="48"/>
      <c r="C62" s="48" t="s">
        <v>37</v>
      </c>
      <c r="D62" s="283" t="s">
        <v>612</v>
      </c>
      <c r="E62" s="27" t="s">
        <v>426</v>
      </c>
      <c r="F62" s="46"/>
      <c r="G62" s="46"/>
      <c r="H62" s="89">
        <f>F62*G62</f>
        <v>0</v>
      </c>
    </row>
    <row r="63" spans="1:8" ht="15.6" hidden="1" x14ac:dyDescent="0.25">
      <c r="A63" s="48"/>
      <c r="B63" s="48"/>
      <c r="C63" s="48" t="s">
        <v>39</v>
      </c>
      <c r="D63" s="283" t="s">
        <v>613</v>
      </c>
      <c r="E63" s="27" t="s">
        <v>426</v>
      </c>
      <c r="F63" s="46"/>
      <c r="G63" s="46"/>
      <c r="H63" s="89">
        <f>F63*G63</f>
        <v>0</v>
      </c>
    </row>
    <row r="64" spans="1:8" ht="15.6" x14ac:dyDescent="0.25">
      <c r="A64" s="48"/>
      <c r="B64" s="48"/>
      <c r="C64" s="48" t="s">
        <v>59</v>
      </c>
      <c r="D64" s="283" t="s">
        <v>614</v>
      </c>
      <c r="E64" s="27" t="s">
        <v>426</v>
      </c>
      <c r="F64" s="46"/>
      <c r="G64" s="46"/>
      <c r="H64" s="89">
        <f>F64*G64</f>
        <v>0</v>
      </c>
    </row>
    <row r="65" spans="1:8" ht="15.6" hidden="1" x14ac:dyDescent="0.25">
      <c r="A65" s="48"/>
      <c r="B65" s="48"/>
      <c r="C65" s="48" t="s">
        <v>42</v>
      </c>
      <c r="D65" s="283" t="s">
        <v>615</v>
      </c>
      <c r="E65" s="27" t="s">
        <v>426</v>
      </c>
      <c r="F65" s="46"/>
      <c r="G65" s="46"/>
      <c r="H65" s="89">
        <f>F65*G65</f>
        <v>0</v>
      </c>
    </row>
    <row r="66" spans="1:8" ht="14.25" hidden="1" customHeight="1" x14ac:dyDescent="0.25">
      <c r="A66" s="48"/>
      <c r="B66" s="48"/>
      <c r="C66" s="48" t="s">
        <v>43</v>
      </c>
      <c r="D66" s="283" t="s">
        <v>4459</v>
      </c>
      <c r="E66" s="27" t="s">
        <v>426</v>
      </c>
      <c r="F66" s="46"/>
      <c r="G66" s="46"/>
      <c r="H66" s="89">
        <f>F66*G66</f>
        <v>0</v>
      </c>
    </row>
    <row r="67" spans="1:8" ht="52.8" hidden="1" x14ac:dyDescent="0.25">
      <c r="A67" s="48"/>
      <c r="B67" s="48" t="s">
        <v>611</v>
      </c>
      <c r="C67" s="48"/>
      <c r="D67" s="283" t="s">
        <v>4460</v>
      </c>
      <c r="E67" s="27"/>
      <c r="F67" s="6"/>
      <c r="G67" s="6"/>
      <c r="H67" s="89"/>
    </row>
    <row r="68" spans="1:8" ht="15.6" hidden="1" x14ac:dyDescent="0.25">
      <c r="A68" s="48"/>
      <c r="B68" s="48"/>
      <c r="C68" s="48" t="s">
        <v>37</v>
      </c>
      <c r="D68" s="283" t="s">
        <v>612</v>
      </c>
      <c r="E68" s="27" t="s">
        <v>426</v>
      </c>
      <c r="F68" s="46"/>
      <c r="G68" s="46"/>
      <c r="H68" s="89">
        <f>F68*G68</f>
        <v>0</v>
      </c>
    </row>
    <row r="69" spans="1:8" ht="15.6" hidden="1" x14ac:dyDescent="0.25">
      <c r="A69" s="48"/>
      <c r="B69" s="48"/>
      <c r="C69" s="48" t="s">
        <v>39</v>
      </c>
      <c r="D69" s="283" t="s">
        <v>613</v>
      </c>
      <c r="E69" s="27" t="s">
        <v>426</v>
      </c>
      <c r="F69" s="46"/>
      <c r="G69" s="46"/>
      <c r="H69" s="89">
        <f>F69*G69</f>
        <v>0</v>
      </c>
    </row>
    <row r="70" spans="1:8" ht="15.6" hidden="1" x14ac:dyDescent="0.25">
      <c r="A70" s="48"/>
      <c r="B70" s="48"/>
      <c r="C70" s="48" t="s">
        <v>59</v>
      </c>
      <c r="D70" s="283" t="s">
        <v>614</v>
      </c>
      <c r="E70" s="27" t="s">
        <v>426</v>
      </c>
      <c r="F70" s="46"/>
      <c r="G70" s="46"/>
      <c r="H70" s="89">
        <f>F70*G70</f>
        <v>0</v>
      </c>
    </row>
    <row r="71" spans="1:8" ht="15.6" hidden="1" x14ac:dyDescent="0.25">
      <c r="A71" s="48"/>
      <c r="B71" s="48"/>
      <c r="C71" s="48" t="s">
        <v>42</v>
      </c>
      <c r="D71" s="283" t="s">
        <v>615</v>
      </c>
      <c r="E71" s="27" t="s">
        <v>426</v>
      </c>
      <c r="F71" s="46"/>
      <c r="G71" s="46"/>
      <c r="H71" s="89">
        <f>F71*G71</f>
        <v>0</v>
      </c>
    </row>
    <row r="72" spans="1:8" ht="14.25" hidden="1" customHeight="1" x14ac:dyDescent="0.25">
      <c r="A72" s="48"/>
      <c r="B72" s="48"/>
      <c r="C72" s="48" t="s">
        <v>43</v>
      </c>
      <c r="D72" s="283" t="s">
        <v>4459</v>
      </c>
      <c r="E72" s="27" t="s">
        <v>426</v>
      </c>
      <c r="F72" s="46"/>
      <c r="G72" s="46"/>
      <c r="H72" s="89">
        <f>F72*G72</f>
        <v>0</v>
      </c>
    </row>
    <row r="73" spans="1:8" ht="39.6" hidden="1" x14ac:dyDescent="0.25">
      <c r="A73" s="48" t="s">
        <v>616</v>
      </c>
      <c r="B73" s="48"/>
      <c r="C73" s="48"/>
      <c r="D73" s="100" t="s">
        <v>617</v>
      </c>
      <c r="E73" s="27"/>
      <c r="F73" s="6"/>
      <c r="G73" s="6"/>
      <c r="H73" s="89"/>
    </row>
    <row r="74" spans="1:8" ht="15.6" hidden="1" x14ac:dyDescent="0.25">
      <c r="A74" s="44"/>
      <c r="B74" s="48" t="s">
        <v>618</v>
      </c>
      <c r="C74" s="48"/>
      <c r="D74" s="283" t="s">
        <v>4461</v>
      </c>
      <c r="E74" s="27" t="s">
        <v>209</v>
      </c>
      <c r="F74" s="46"/>
      <c r="G74" s="46"/>
      <c r="H74" s="89">
        <f>F74*G74</f>
        <v>0</v>
      </c>
    </row>
    <row r="75" spans="1:8" ht="15.6" hidden="1" x14ac:dyDescent="0.25">
      <c r="A75" s="44"/>
      <c r="B75" s="48" t="s">
        <v>619</v>
      </c>
      <c r="C75" s="48"/>
      <c r="D75" s="283" t="s">
        <v>4462</v>
      </c>
      <c r="E75" s="27" t="s">
        <v>426</v>
      </c>
      <c r="F75" s="46"/>
      <c r="G75" s="46"/>
      <c r="H75" s="89">
        <f>F75*G75</f>
        <v>0</v>
      </c>
    </row>
    <row r="76" spans="1:8" ht="15.6" hidden="1" x14ac:dyDescent="0.25">
      <c r="A76" s="44"/>
      <c r="B76" s="48" t="s">
        <v>620</v>
      </c>
      <c r="C76" s="48"/>
      <c r="D76" s="283" t="s">
        <v>4463</v>
      </c>
      <c r="E76" s="27" t="s">
        <v>426</v>
      </c>
      <c r="F76" s="46"/>
      <c r="G76" s="46"/>
      <c r="H76" s="89">
        <f>F76*G76</f>
        <v>0</v>
      </c>
    </row>
    <row r="77" spans="1:8" ht="26.4" x14ac:dyDescent="0.25">
      <c r="A77" s="48" t="s">
        <v>621</v>
      </c>
      <c r="B77" s="48"/>
      <c r="C77" s="48"/>
      <c r="D77" s="100" t="s">
        <v>622</v>
      </c>
      <c r="E77" s="27"/>
      <c r="F77" s="6"/>
      <c r="G77" s="6"/>
      <c r="H77" s="89"/>
    </row>
    <row r="78" spans="1:8" ht="39.6" x14ac:dyDescent="0.25">
      <c r="A78" s="44"/>
      <c r="B78" s="48" t="s">
        <v>623</v>
      </c>
      <c r="C78" s="48"/>
      <c r="D78" s="278" t="s">
        <v>4464</v>
      </c>
      <c r="E78" s="27" t="s">
        <v>426</v>
      </c>
      <c r="F78" s="46"/>
      <c r="G78" s="46"/>
      <c r="H78" s="89">
        <f>F78*G78</f>
        <v>0</v>
      </c>
    </row>
    <row r="79" spans="1:8" ht="39.6" hidden="1" x14ac:dyDescent="0.25">
      <c r="A79" s="44"/>
      <c r="B79" s="48" t="s">
        <v>624</v>
      </c>
      <c r="C79" s="48"/>
      <c r="D79" s="283" t="s">
        <v>4465</v>
      </c>
      <c r="E79" s="27" t="s">
        <v>426</v>
      </c>
      <c r="F79" s="46"/>
      <c r="G79" s="46"/>
      <c r="H79" s="89">
        <f>F79*G79</f>
        <v>0</v>
      </c>
    </row>
    <row r="80" spans="1:8" ht="39.6" hidden="1" x14ac:dyDescent="0.25">
      <c r="A80" s="44"/>
      <c r="B80" s="48" t="s">
        <v>625</v>
      </c>
      <c r="C80" s="48"/>
      <c r="D80" s="283" t="s">
        <v>4466</v>
      </c>
      <c r="E80" s="27" t="s">
        <v>426</v>
      </c>
      <c r="F80" s="46"/>
      <c r="G80" s="46"/>
      <c r="H80" s="89">
        <f>F80*G80</f>
        <v>0</v>
      </c>
    </row>
    <row r="81" spans="1:8" hidden="1" x14ac:dyDescent="0.25">
      <c r="A81" s="44"/>
      <c r="B81" s="48" t="s">
        <v>626</v>
      </c>
      <c r="C81" s="48"/>
      <c r="D81" s="283" t="s">
        <v>4467</v>
      </c>
      <c r="E81" s="11" t="s">
        <v>423</v>
      </c>
      <c r="F81" s="46"/>
      <c r="G81" s="46"/>
      <c r="H81" s="89">
        <f>F81*G81</f>
        <v>0</v>
      </c>
    </row>
    <row r="82" spans="1:8" ht="25.5" hidden="1" customHeight="1" x14ac:dyDescent="0.25">
      <c r="A82" s="48" t="s">
        <v>627</v>
      </c>
      <c r="B82" s="48"/>
      <c r="C82" s="48"/>
      <c r="D82" s="100" t="s">
        <v>628</v>
      </c>
      <c r="E82" s="27"/>
      <c r="F82" s="6"/>
      <c r="G82" s="6"/>
      <c r="H82" s="89"/>
    </row>
    <row r="83" spans="1:8" ht="26.4" hidden="1" x14ac:dyDescent="0.25">
      <c r="A83" s="44"/>
      <c r="B83" s="48" t="s">
        <v>629</v>
      </c>
      <c r="C83" s="48"/>
      <c r="D83" s="64" t="s">
        <v>4256</v>
      </c>
      <c r="E83" s="27" t="s">
        <v>426</v>
      </c>
      <c r="F83" s="46"/>
      <c r="G83" s="46"/>
      <c r="H83" s="89">
        <f>F83*G83</f>
        <v>0</v>
      </c>
    </row>
    <row r="84" spans="1:8" ht="26.4" hidden="1" x14ac:dyDescent="0.25">
      <c r="A84" s="44"/>
      <c r="B84" s="48" t="s">
        <v>630</v>
      </c>
      <c r="C84" s="48"/>
      <c r="D84" s="64" t="s">
        <v>4255</v>
      </c>
      <c r="E84" s="27" t="s">
        <v>426</v>
      </c>
      <c r="F84" s="46"/>
      <c r="G84" s="46"/>
      <c r="H84" s="89">
        <f>F84*G84</f>
        <v>0</v>
      </c>
    </row>
    <row r="85" spans="1:8" ht="26.4" hidden="1" x14ac:dyDescent="0.25">
      <c r="A85" s="44"/>
      <c r="B85" s="48" t="s">
        <v>631</v>
      </c>
      <c r="C85" s="48"/>
      <c r="D85" s="64" t="s">
        <v>4254</v>
      </c>
      <c r="E85" s="27" t="s">
        <v>426</v>
      </c>
      <c r="F85" s="46"/>
      <c r="G85" s="46"/>
      <c r="H85" s="89">
        <f>F85*G85</f>
        <v>0</v>
      </c>
    </row>
    <row r="86" spans="1:8" hidden="1" x14ac:dyDescent="0.25">
      <c r="A86" s="48" t="s">
        <v>632</v>
      </c>
      <c r="B86" s="48"/>
      <c r="C86" s="48"/>
      <c r="D86" s="100" t="s">
        <v>633</v>
      </c>
      <c r="E86" s="27"/>
      <c r="F86" s="6"/>
      <c r="G86" s="6"/>
      <c r="H86" s="89"/>
    </row>
    <row r="87" spans="1:8" ht="15.6" hidden="1" x14ac:dyDescent="0.25">
      <c r="A87" s="44"/>
      <c r="B87" s="48" t="s">
        <v>634</v>
      </c>
      <c r="C87" s="48"/>
      <c r="D87" s="64" t="s">
        <v>636</v>
      </c>
      <c r="E87" s="27" t="s">
        <v>426</v>
      </c>
      <c r="F87" s="46"/>
      <c r="G87" s="46"/>
      <c r="H87" s="89">
        <f>F87*G87</f>
        <v>0</v>
      </c>
    </row>
    <row r="88" spans="1:8" ht="15.6" hidden="1" x14ac:dyDescent="0.25">
      <c r="A88" s="44"/>
      <c r="B88" s="48" t="s">
        <v>635</v>
      </c>
      <c r="C88" s="48"/>
      <c r="D88" s="64" t="s">
        <v>637</v>
      </c>
      <c r="E88" s="27" t="s">
        <v>426</v>
      </c>
      <c r="F88" s="46"/>
      <c r="G88" s="46"/>
      <c r="H88" s="89">
        <f>F88*G88</f>
        <v>0</v>
      </c>
    </row>
    <row r="89" spans="1:8" ht="39.6" hidden="1" x14ac:dyDescent="0.25">
      <c r="A89" s="48" t="s">
        <v>638</v>
      </c>
      <c r="B89" s="48"/>
      <c r="C89" s="48"/>
      <c r="D89" s="285" t="s">
        <v>4468</v>
      </c>
      <c r="E89" s="11" t="s">
        <v>136</v>
      </c>
      <c r="F89" s="46"/>
      <c r="G89" s="46"/>
      <c r="H89" s="89">
        <f>F89*G89</f>
        <v>0</v>
      </c>
    </row>
    <row r="90" spans="1:8" ht="26.4" x14ac:dyDescent="0.25">
      <c r="A90" s="48" t="s">
        <v>639</v>
      </c>
      <c r="B90" s="48"/>
      <c r="C90" s="48"/>
      <c r="D90" s="150" t="s">
        <v>640</v>
      </c>
      <c r="E90" s="27"/>
      <c r="F90" s="6"/>
      <c r="G90" s="6"/>
      <c r="H90" s="89"/>
    </row>
    <row r="91" spans="1:8" ht="39.6" hidden="1" x14ac:dyDescent="0.25">
      <c r="A91" s="44"/>
      <c r="B91" s="48" t="s">
        <v>641</v>
      </c>
      <c r="C91" s="48"/>
      <c r="D91" s="64" t="s">
        <v>643</v>
      </c>
      <c r="E91" s="27" t="s">
        <v>426</v>
      </c>
      <c r="F91" s="46"/>
      <c r="G91" s="46"/>
      <c r="H91" s="89">
        <f>F91*G91</f>
        <v>0</v>
      </c>
    </row>
    <row r="92" spans="1:8" ht="26.4" x14ac:dyDescent="0.25">
      <c r="A92" s="44"/>
      <c r="B92" s="48" t="s">
        <v>642</v>
      </c>
      <c r="C92" s="48"/>
      <c r="D92" s="64" t="s">
        <v>644</v>
      </c>
      <c r="E92" s="27" t="s">
        <v>426</v>
      </c>
      <c r="F92" s="46"/>
      <c r="G92" s="46"/>
      <c r="H92" s="89">
        <f>F92*G92</f>
        <v>0</v>
      </c>
    </row>
    <row r="93" spans="1:8" hidden="1" x14ac:dyDescent="0.25">
      <c r="A93" s="48" t="s">
        <v>645</v>
      </c>
      <c r="B93" s="48"/>
      <c r="C93" s="48"/>
      <c r="D93" s="150" t="s">
        <v>646</v>
      </c>
      <c r="E93" s="27"/>
      <c r="F93" s="6"/>
      <c r="G93" s="6"/>
      <c r="H93" s="89"/>
    </row>
    <row r="94" spans="1:8" ht="26.4" hidden="1" x14ac:dyDescent="0.25">
      <c r="A94" s="44"/>
      <c r="B94" s="48" t="s">
        <v>647</v>
      </c>
      <c r="C94" s="48"/>
      <c r="D94" s="64" t="s">
        <v>649</v>
      </c>
      <c r="E94" s="27" t="s">
        <v>209</v>
      </c>
      <c r="F94" s="46"/>
      <c r="G94" s="46"/>
      <c r="H94" s="89">
        <f>F94*G94</f>
        <v>0</v>
      </c>
    </row>
    <row r="95" spans="1:8" ht="38.25" hidden="1" customHeight="1" x14ac:dyDescent="0.25">
      <c r="A95" s="44"/>
      <c r="B95" s="48" t="s">
        <v>648</v>
      </c>
      <c r="C95" s="48"/>
      <c r="D95" s="283" t="s">
        <v>4469</v>
      </c>
      <c r="E95" s="11" t="s">
        <v>136</v>
      </c>
      <c r="F95" s="46"/>
      <c r="G95" s="46"/>
      <c r="H95" s="89">
        <f>F95*G95</f>
        <v>0</v>
      </c>
    </row>
    <row r="96" spans="1:8" hidden="1" x14ac:dyDescent="0.25">
      <c r="A96" s="48" t="s">
        <v>650</v>
      </c>
      <c r="B96" s="48"/>
      <c r="C96" s="48"/>
      <c r="D96" s="100" t="s">
        <v>651</v>
      </c>
      <c r="E96" s="27"/>
      <c r="F96" s="6"/>
      <c r="G96" s="6"/>
      <c r="H96" s="89"/>
    </row>
    <row r="97" spans="1:8" hidden="1" x14ac:dyDescent="0.25">
      <c r="A97" s="44"/>
      <c r="B97" s="48" t="s">
        <v>652</v>
      </c>
      <c r="C97" s="48"/>
      <c r="D97" s="60" t="s">
        <v>654</v>
      </c>
      <c r="E97" s="11" t="s">
        <v>33</v>
      </c>
      <c r="F97" s="11" t="s">
        <v>4220</v>
      </c>
      <c r="G97" s="114" t="s">
        <v>4221</v>
      </c>
      <c r="H97" s="52"/>
    </row>
    <row r="98" spans="1:8" hidden="1" x14ac:dyDescent="0.25">
      <c r="A98" s="44"/>
      <c r="B98" s="48" t="s">
        <v>653</v>
      </c>
      <c r="C98" s="48"/>
      <c r="D98" s="60" t="s">
        <v>655</v>
      </c>
      <c r="E98" s="11" t="s">
        <v>33</v>
      </c>
      <c r="F98" s="11" t="s">
        <v>4220</v>
      </c>
      <c r="G98" s="114" t="s">
        <v>4221</v>
      </c>
      <c r="H98" s="52"/>
    </row>
    <row r="99" spans="1:8" ht="38.25" hidden="1" customHeight="1" x14ac:dyDescent="0.25">
      <c r="A99" s="48" t="s">
        <v>656</v>
      </c>
      <c r="B99" s="48"/>
      <c r="C99" s="48"/>
      <c r="D99" s="285" t="s">
        <v>4470</v>
      </c>
      <c r="E99" s="27"/>
      <c r="F99" s="6"/>
      <c r="G99" s="6"/>
      <c r="H99" s="89"/>
    </row>
    <row r="100" spans="1:8" hidden="1" x14ac:dyDescent="0.25">
      <c r="A100" s="44"/>
      <c r="B100" s="48" t="s">
        <v>657</v>
      </c>
      <c r="C100" s="48"/>
      <c r="D100" s="64" t="s">
        <v>660</v>
      </c>
      <c r="E100" s="11" t="s">
        <v>33</v>
      </c>
      <c r="F100" s="11" t="s">
        <v>4220</v>
      </c>
      <c r="G100" s="114" t="s">
        <v>4221</v>
      </c>
      <c r="H100" s="52"/>
    </row>
    <row r="101" spans="1:8" hidden="1" x14ac:dyDescent="0.25">
      <c r="A101" s="44"/>
      <c r="B101" s="48" t="s">
        <v>658</v>
      </c>
      <c r="C101" s="48"/>
      <c r="D101" s="64" t="s">
        <v>661</v>
      </c>
      <c r="E101" s="27" t="s">
        <v>44</v>
      </c>
      <c r="F101" s="46"/>
      <c r="G101" s="46"/>
      <c r="H101" s="89">
        <f>F101*G101</f>
        <v>0</v>
      </c>
    </row>
    <row r="102" spans="1:8" hidden="1" x14ac:dyDescent="0.25">
      <c r="A102" s="44"/>
      <c r="B102" s="48" t="s">
        <v>659</v>
      </c>
      <c r="C102" s="48"/>
      <c r="D102" s="64" t="s">
        <v>662</v>
      </c>
      <c r="E102" s="11" t="s">
        <v>33</v>
      </c>
      <c r="F102" s="11" t="s">
        <v>4220</v>
      </c>
      <c r="G102" s="114" t="s">
        <v>4221</v>
      </c>
      <c r="H102" s="52"/>
    </row>
    <row r="103" spans="1:8" ht="26.4" hidden="1" x14ac:dyDescent="0.25">
      <c r="A103" s="48" t="s">
        <v>663</v>
      </c>
      <c r="B103" s="48"/>
      <c r="C103" s="48"/>
      <c r="D103" s="100" t="s">
        <v>664</v>
      </c>
      <c r="E103" s="11"/>
      <c r="F103" s="6"/>
      <c r="G103" s="6"/>
      <c r="H103" s="89"/>
    </row>
    <row r="104" spans="1:8" ht="26.4" hidden="1" x14ac:dyDescent="0.25">
      <c r="A104" s="44"/>
      <c r="B104" s="48" t="s">
        <v>665</v>
      </c>
      <c r="C104" s="48"/>
      <c r="D104" s="283" t="s">
        <v>4471</v>
      </c>
      <c r="E104" s="11" t="s">
        <v>667</v>
      </c>
      <c r="F104" s="46"/>
      <c r="G104" s="46"/>
      <c r="H104" s="89">
        <f>F104*G104</f>
        <v>0</v>
      </c>
    </row>
    <row r="105" spans="1:8" ht="26.4" hidden="1" x14ac:dyDescent="0.25">
      <c r="A105" s="44"/>
      <c r="B105" s="48" t="s">
        <v>666</v>
      </c>
      <c r="C105" s="48"/>
      <c r="D105" s="283" t="s">
        <v>4472</v>
      </c>
      <c r="E105" s="11" t="s">
        <v>667</v>
      </c>
      <c r="F105" s="46"/>
      <c r="G105" s="46"/>
      <c r="H105" s="89">
        <f>F105*G105</f>
        <v>0</v>
      </c>
    </row>
    <row r="106" spans="1:8" ht="26.4" hidden="1" x14ac:dyDescent="0.25">
      <c r="A106" s="48" t="s">
        <v>668</v>
      </c>
      <c r="B106" s="48"/>
      <c r="C106" s="48"/>
      <c r="D106" s="150" t="s">
        <v>669</v>
      </c>
      <c r="E106" s="11"/>
      <c r="F106" s="6"/>
      <c r="G106" s="6"/>
      <c r="H106" s="89"/>
    </row>
    <row r="107" spans="1:8" ht="28.2" hidden="1" x14ac:dyDescent="0.25">
      <c r="A107" s="44"/>
      <c r="B107" s="48" t="s">
        <v>670</v>
      </c>
      <c r="C107" s="48"/>
      <c r="D107" s="283" t="s">
        <v>4473</v>
      </c>
      <c r="E107" s="11"/>
      <c r="F107" s="6"/>
      <c r="G107" s="6"/>
      <c r="H107" s="89"/>
    </row>
    <row r="108" spans="1:8" ht="26.4" hidden="1" x14ac:dyDescent="0.25">
      <c r="A108" s="44"/>
      <c r="B108" s="48"/>
      <c r="C108" s="48" t="s">
        <v>37</v>
      </c>
      <c r="D108" s="283" t="s">
        <v>4474</v>
      </c>
      <c r="E108" s="17" t="s">
        <v>429</v>
      </c>
      <c r="F108" s="46"/>
      <c r="G108" s="46"/>
      <c r="H108" s="89">
        <f>F108*G108</f>
        <v>0</v>
      </c>
    </row>
    <row r="109" spans="1:8" ht="26.4" hidden="1" x14ac:dyDescent="0.25">
      <c r="A109" s="44"/>
      <c r="B109" s="48"/>
      <c r="C109" s="48" t="s">
        <v>39</v>
      </c>
      <c r="D109" s="283" t="s">
        <v>4474</v>
      </c>
      <c r="E109" s="17" t="s">
        <v>429</v>
      </c>
      <c r="F109" s="46"/>
      <c r="G109" s="46"/>
      <c r="H109" s="89">
        <f>F109*G109</f>
        <v>0</v>
      </c>
    </row>
    <row r="110" spans="1:8" ht="26.4" hidden="1" x14ac:dyDescent="0.25">
      <c r="A110" s="44"/>
      <c r="B110" s="48"/>
      <c r="C110" s="48" t="s">
        <v>59</v>
      </c>
      <c r="D110" s="283" t="s">
        <v>4475</v>
      </c>
      <c r="E110" s="17" t="s">
        <v>429</v>
      </c>
      <c r="F110" s="46"/>
      <c r="G110" s="46"/>
      <c r="H110" s="89">
        <f>F110*G110</f>
        <v>0</v>
      </c>
    </row>
    <row r="111" spans="1:8" ht="41.4" hidden="1" x14ac:dyDescent="0.25">
      <c r="A111" s="44"/>
      <c r="B111" s="48" t="s">
        <v>671</v>
      </c>
      <c r="C111" s="48"/>
      <c r="D111" s="283" t="s">
        <v>4476</v>
      </c>
      <c r="E111" s="11"/>
      <c r="F111" s="6"/>
      <c r="G111" s="6"/>
      <c r="H111" s="89"/>
    </row>
    <row r="112" spans="1:8" ht="26.4" hidden="1" x14ac:dyDescent="0.25">
      <c r="A112" s="44"/>
      <c r="B112" s="48"/>
      <c r="C112" s="48" t="s">
        <v>37</v>
      </c>
      <c r="D112" s="283" t="s">
        <v>4477</v>
      </c>
      <c r="E112" s="11" t="s">
        <v>136</v>
      </c>
      <c r="F112" s="46"/>
      <c r="G112" s="46"/>
      <c r="H112" s="89">
        <f>F112*G112</f>
        <v>0</v>
      </c>
    </row>
    <row r="113" spans="1:8" ht="26.4" hidden="1" x14ac:dyDescent="0.25">
      <c r="A113" s="44"/>
      <c r="B113" s="48"/>
      <c r="C113" s="48" t="s">
        <v>39</v>
      </c>
      <c r="D113" s="283" t="s">
        <v>4477</v>
      </c>
      <c r="E113" s="11" t="s">
        <v>136</v>
      </c>
      <c r="F113" s="46"/>
      <c r="G113" s="46"/>
      <c r="H113" s="89">
        <f>F113*G113</f>
        <v>0</v>
      </c>
    </row>
    <row r="114" spans="1:8" ht="26.4" hidden="1" x14ac:dyDescent="0.25">
      <c r="A114" s="44"/>
      <c r="B114" s="48"/>
      <c r="C114" s="48" t="s">
        <v>59</v>
      </c>
      <c r="D114" s="283" t="s">
        <v>4478</v>
      </c>
      <c r="E114" s="11" t="s">
        <v>136</v>
      </c>
      <c r="F114" s="46"/>
      <c r="G114" s="46"/>
      <c r="H114" s="89">
        <f>F114*G114</f>
        <v>0</v>
      </c>
    </row>
    <row r="115" spans="1:8" ht="26.4" hidden="1" x14ac:dyDescent="0.25">
      <c r="A115" s="48" t="s">
        <v>673</v>
      </c>
      <c r="B115" s="48"/>
      <c r="C115" s="48"/>
      <c r="D115" s="100" t="s">
        <v>672</v>
      </c>
      <c r="E115" s="27"/>
      <c r="F115" s="6"/>
      <c r="G115" s="6"/>
      <c r="H115" s="89"/>
    </row>
    <row r="116" spans="1:8" ht="52.8" hidden="1" x14ac:dyDescent="0.25">
      <c r="A116" s="44"/>
      <c r="B116" s="48" t="s">
        <v>674</v>
      </c>
      <c r="C116" s="48"/>
      <c r="D116" s="283" t="s">
        <v>4479</v>
      </c>
      <c r="E116" s="27" t="s">
        <v>426</v>
      </c>
      <c r="F116" s="46"/>
      <c r="G116" s="46"/>
      <c r="H116" s="89">
        <f t="shared" ref="H116:H123" si="0">F116*G116</f>
        <v>0</v>
      </c>
    </row>
    <row r="117" spans="1:8" ht="52.8" hidden="1" x14ac:dyDescent="0.25">
      <c r="A117" s="44"/>
      <c r="B117" s="48" t="s">
        <v>675</v>
      </c>
      <c r="C117" s="48"/>
      <c r="D117" s="283" t="s">
        <v>4480</v>
      </c>
      <c r="E117" s="27" t="s">
        <v>426</v>
      </c>
      <c r="F117" s="46"/>
      <c r="G117" s="46"/>
      <c r="H117" s="89">
        <f t="shared" si="0"/>
        <v>0</v>
      </c>
    </row>
    <row r="118" spans="1:8" ht="79.2" hidden="1" x14ac:dyDescent="0.25">
      <c r="A118" s="48"/>
      <c r="B118" s="48" t="s">
        <v>676</v>
      </c>
      <c r="C118" s="48"/>
      <c r="D118" s="283" t="s">
        <v>4481</v>
      </c>
      <c r="E118" s="27" t="s">
        <v>426</v>
      </c>
      <c r="F118" s="46"/>
      <c r="G118" s="46"/>
      <c r="H118" s="89">
        <f t="shared" si="0"/>
        <v>0</v>
      </c>
    </row>
    <row r="119" spans="1:8" ht="66" hidden="1" x14ac:dyDescent="0.25">
      <c r="A119" s="44"/>
      <c r="B119" s="48" t="s">
        <v>677</v>
      </c>
      <c r="C119" s="48"/>
      <c r="D119" s="283" t="s">
        <v>4482</v>
      </c>
      <c r="E119" s="27" t="s">
        <v>426</v>
      </c>
      <c r="F119" s="46"/>
      <c r="G119" s="46"/>
      <c r="H119" s="89">
        <f t="shared" si="0"/>
        <v>0</v>
      </c>
    </row>
    <row r="120" spans="1:8" ht="26.4" hidden="1" x14ac:dyDescent="0.25">
      <c r="A120" s="44"/>
      <c r="B120" s="48" t="s">
        <v>678</v>
      </c>
      <c r="C120" s="48"/>
      <c r="D120" s="283" t="s">
        <v>4483</v>
      </c>
      <c r="E120" s="27" t="s">
        <v>209</v>
      </c>
      <c r="F120" s="46"/>
      <c r="G120" s="46"/>
      <c r="H120" s="89">
        <f t="shared" si="0"/>
        <v>0</v>
      </c>
    </row>
    <row r="121" spans="1:8" ht="26.4" hidden="1" x14ac:dyDescent="0.25">
      <c r="A121" s="44"/>
      <c r="B121" s="48" t="s">
        <v>679</v>
      </c>
      <c r="C121" s="48"/>
      <c r="D121" s="283" t="s">
        <v>4484</v>
      </c>
      <c r="E121" s="27" t="s">
        <v>209</v>
      </c>
      <c r="F121" s="46"/>
      <c r="G121" s="46"/>
      <c r="H121" s="89">
        <f t="shared" si="0"/>
        <v>0</v>
      </c>
    </row>
    <row r="122" spans="1:8" ht="39.6" hidden="1" x14ac:dyDescent="0.25">
      <c r="A122" s="48"/>
      <c r="B122" s="48" t="s">
        <v>680</v>
      </c>
      <c r="C122" s="44"/>
      <c r="D122" s="283" t="s">
        <v>4485</v>
      </c>
      <c r="E122" s="27" t="s">
        <v>133</v>
      </c>
      <c r="F122" s="46"/>
      <c r="G122" s="46"/>
      <c r="H122" s="89">
        <f t="shared" si="0"/>
        <v>0</v>
      </c>
    </row>
    <row r="123" spans="1:8" ht="39.6" hidden="1" x14ac:dyDescent="0.25">
      <c r="A123" s="48"/>
      <c r="B123" s="48" t="s">
        <v>681</v>
      </c>
      <c r="C123" s="48"/>
      <c r="D123" s="283" t="s">
        <v>4486</v>
      </c>
      <c r="E123" s="27" t="s">
        <v>209</v>
      </c>
      <c r="F123" s="46"/>
      <c r="G123" s="46"/>
      <c r="H123" s="89">
        <f t="shared" si="0"/>
        <v>0</v>
      </c>
    </row>
    <row r="124" spans="1:8" hidden="1" x14ac:dyDescent="0.25">
      <c r="A124" s="48" t="s">
        <v>682</v>
      </c>
      <c r="B124" s="48"/>
      <c r="C124" s="48"/>
      <c r="D124" s="100" t="s">
        <v>683</v>
      </c>
      <c r="E124" s="120"/>
      <c r="F124" s="6"/>
      <c r="G124" s="6"/>
      <c r="H124" s="89"/>
    </row>
    <row r="125" spans="1:8" hidden="1" x14ac:dyDescent="0.25">
      <c r="A125" s="48"/>
      <c r="B125" s="48" t="s">
        <v>684</v>
      </c>
      <c r="C125" s="48"/>
      <c r="D125" s="64" t="s">
        <v>687</v>
      </c>
      <c r="E125" s="120"/>
      <c r="F125" s="6"/>
      <c r="G125" s="6"/>
      <c r="H125" s="89"/>
    </row>
    <row r="126" spans="1:8" ht="15.6" hidden="1" x14ac:dyDescent="0.25">
      <c r="A126" s="55"/>
      <c r="B126" s="55"/>
      <c r="C126" s="48" t="s">
        <v>37</v>
      </c>
      <c r="D126" s="64" t="s">
        <v>4257</v>
      </c>
      <c r="E126" s="27" t="s">
        <v>209</v>
      </c>
      <c r="F126" s="46"/>
      <c r="G126" s="46"/>
      <c r="H126" s="89">
        <f>F126*G126</f>
        <v>0</v>
      </c>
    </row>
    <row r="127" spans="1:8" ht="15.6" hidden="1" x14ac:dyDescent="0.25">
      <c r="A127" s="55"/>
      <c r="B127" s="55"/>
      <c r="C127" s="48" t="s">
        <v>39</v>
      </c>
      <c r="D127" s="64" t="s">
        <v>4258</v>
      </c>
      <c r="E127" s="27" t="s">
        <v>209</v>
      </c>
      <c r="F127" s="46"/>
      <c r="G127" s="46"/>
      <c r="H127" s="89">
        <f>F127*G127</f>
        <v>0</v>
      </c>
    </row>
    <row r="128" spans="1:8" ht="15.6" hidden="1" x14ac:dyDescent="0.25">
      <c r="A128" s="55"/>
      <c r="B128" s="55"/>
      <c r="C128" s="48" t="s">
        <v>59</v>
      </c>
      <c r="D128" s="64" t="s">
        <v>4259</v>
      </c>
      <c r="E128" s="27" t="s">
        <v>209</v>
      </c>
      <c r="F128" s="46"/>
      <c r="G128" s="46"/>
      <c r="H128" s="89">
        <f>F128*G128</f>
        <v>0</v>
      </c>
    </row>
    <row r="129" spans="1:8" hidden="1" x14ac:dyDescent="0.25">
      <c r="A129" s="75"/>
      <c r="B129" s="110" t="s">
        <v>685</v>
      </c>
      <c r="C129" s="75"/>
      <c r="D129" s="64" t="s">
        <v>688</v>
      </c>
      <c r="E129" s="153"/>
      <c r="F129" s="154"/>
      <c r="G129" s="154"/>
      <c r="H129" s="155"/>
    </row>
    <row r="130" spans="1:8" ht="15.6" hidden="1" x14ac:dyDescent="0.25">
      <c r="A130" s="75"/>
      <c r="B130" s="75"/>
      <c r="C130" s="48" t="s">
        <v>37</v>
      </c>
      <c r="D130" s="64" t="s">
        <v>4257</v>
      </c>
      <c r="E130" s="27" t="s">
        <v>209</v>
      </c>
      <c r="F130" s="152"/>
      <c r="G130" s="152"/>
      <c r="H130" s="89">
        <f>F130*G130</f>
        <v>0</v>
      </c>
    </row>
    <row r="131" spans="1:8" ht="15.6" hidden="1" x14ac:dyDescent="0.25">
      <c r="A131" s="75"/>
      <c r="B131" s="75"/>
      <c r="C131" s="48" t="s">
        <v>39</v>
      </c>
      <c r="D131" s="64" t="s">
        <v>4258</v>
      </c>
      <c r="E131" s="27" t="s">
        <v>209</v>
      </c>
      <c r="F131" s="152"/>
      <c r="G131" s="152"/>
      <c r="H131" s="89">
        <f>F131*G131</f>
        <v>0</v>
      </c>
    </row>
    <row r="132" spans="1:8" ht="15.6" hidden="1" x14ac:dyDescent="0.25">
      <c r="A132" s="75"/>
      <c r="B132" s="75"/>
      <c r="C132" s="48" t="s">
        <v>59</v>
      </c>
      <c r="D132" s="64" t="s">
        <v>4259</v>
      </c>
      <c r="E132" s="27" t="s">
        <v>209</v>
      </c>
      <c r="F132" s="152"/>
      <c r="G132" s="152"/>
      <c r="H132" s="89">
        <f>F132*G132</f>
        <v>0</v>
      </c>
    </row>
    <row r="133" spans="1:8" ht="26.4" hidden="1" x14ac:dyDescent="0.25">
      <c r="A133" s="75"/>
      <c r="B133" s="110" t="s">
        <v>686</v>
      </c>
      <c r="C133" s="75"/>
      <c r="D133" s="283" t="s">
        <v>4487</v>
      </c>
      <c r="E133" s="153"/>
      <c r="F133" s="154"/>
      <c r="G133" s="154"/>
      <c r="H133" s="155"/>
    </row>
    <row r="134" spans="1:8" ht="15.6" hidden="1" x14ac:dyDescent="0.25">
      <c r="A134" s="75"/>
      <c r="B134" s="75"/>
      <c r="C134" s="48" t="s">
        <v>37</v>
      </c>
      <c r="D134" s="64" t="s">
        <v>4257</v>
      </c>
      <c r="E134" s="27" t="s">
        <v>209</v>
      </c>
      <c r="F134" s="152"/>
      <c r="G134" s="152"/>
      <c r="H134" s="89">
        <f>F134*G134</f>
        <v>0</v>
      </c>
    </row>
    <row r="135" spans="1:8" ht="15.6" hidden="1" x14ac:dyDescent="0.25">
      <c r="A135" s="75"/>
      <c r="B135" s="75"/>
      <c r="C135" s="48" t="s">
        <v>39</v>
      </c>
      <c r="D135" s="64" t="s">
        <v>4258</v>
      </c>
      <c r="E135" s="27" t="s">
        <v>209</v>
      </c>
      <c r="F135" s="152"/>
      <c r="G135" s="152"/>
      <c r="H135" s="89">
        <f>F135*G135</f>
        <v>0</v>
      </c>
    </row>
    <row r="136" spans="1:8" ht="15.6" hidden="1" x14ac:dyDescent="0.25">
      <c r="A136" s="75"/>
      <c r="B136" s="75"/>
      <c r="C136" s="48" t="s">
        <v>59</v>
      </c>
      <c r="D136" s="64" t="s">
        <v>4259</v>
      </c>
      <c r="E136" s="27" t="s">
        <v>209</v>
      </c>
      <c r="F136" s="152"/>
      <c r="G136" s="152"/>
      <c r="H136" s="89">
        <f>F136*G136</f>
        <v>0</v>
      </c>
    </row>
    <row r="137" spans="1:8" hidden="1" x14ac:dyDescent="0.25">
      <c r="A137" s="110" t="s">
        <v>689</v>
      </c>
      <c r="B137" s="75"/>
      <c r="C137" s="75"/>
      <c r="D137" s="150" t="s">
        <v>690</v>
      </c>
      <c r="E137" s="153"/>
      <c r="F137" s="154"/>
      <c r="G137" s="154"/>
      <c r="H137" s="155"/>
    </row>
    <row r="138" spans="1:8" ht="26.4" hidden="1" x14ac:dyDescent="0.25">
      <c r="A138" s="75"/>
      <c r="B138" s="110" t="s">
        <v>691</v>
      </c>
      <c r="C138" s="75"/>
      <c r="D138" s="283" t="s">
        <v>4488</v>
      </c>
      <c r="E138" s="11" t="s">
        <v>136</v>
      </c>
      <c r="F138" s="152"/>
      <c r="G138" s="152"/>
      <c r="H138" s="89">
        <f>F138*G138</f>
        <v>0</v>
      </c>
    </row>
    <row r="139" spans="1:8" ht="26.4" hidden="1" x14ac:dyDescent="0.25">
      <c r="A139" s="75"/>
      <c r="B139" s="110" t="s">
        <v>692</v>
      </c>
      <c r="C139" s="75"/>
      <c r="D139" s="283" t="s">
        <v>4488</v>
      </c>
      <c r="E139" s="11" t="s">
        <v>136</v>
      </c>
      <c r="F139" s="152"/>
      <c r="G139" s="152"/>
      <c r="H139" s="89">
        <f>F139*G139</f>
        <v>0</v>
      </c>
    </row>
    <row r="140" spans="1:8" hidden="1" x14ac:dyDescent="0.25">
      <c r="A140" s="75"/>
      <c r="B140" s="110" t="s">
        <v>693</v>
      </c>
      <c r="C140" s="75"/>
      <c r="D140" s="283" t="s">
        <v>4489</v>
      </c>
      <c r="E140" s="11" t="s">
        <v>136</v>
      </c>
      <c r="F140" s="152"/>
      <c r="G140" s="152"/>
      <c r="H140" s="89">
        <f>F140*G140</f>
        <v>0</v>
      </c>
    </row>
    <row r="141" spans="1:8" hidden="1" x14ac:dyDescent="0.25">
      <c r="A141" s="110" t="s">
        <v>695</v>
      </c>
      <c r="B141" s="75"/>
      <c r="C141" s="75"/>
      <c r="D141" s="150" t="s">
        <v>696</v>
      </c>
      <c r="E141" s="153"/>
      <c r="F141" s="154"/>
      <c r="G141" s="154"/>
      <c r="H141" s="155"/>
    </row>
    <row r="142" spans="1:8" ht="26.4" hidden="1" x14ac:dyDescent="0.25">
      <c r="A142" s="75"/>
      <c r="B142" s="110" t="s">
        <v>697</v>
      </c>
      <c r="C142" s="75"/>
      <c r="D142" s="283" t="s">
        <v>4490</v>
      </c>
      <c r="E142" s="11" t="s">
        <v>136</v>
      </c>
      <c r="F142" s="152"/>
      <c r="G142" s="152"/>
      <c r="H142" s="89">
        <f>F142*G142</f>
        <v>0</v>
      </c>
    </row>
    <row r="143" spans="1:8" ht="26.4" hidden="1" x14ac:dyDescent="0.25">
      <c r="A143" s="75"/>
      <c r="B143" s="110" t="s">
        <v>698</v>
      </c>
      <c r="C143" s="75"/>
      <c r="D143" s="283" t="s">
        <v>4490</v>
      </c>
      <c r="E143" s="11" t="s">
        <v>136</v>
      </c>
      <c r="F143" s="152"/>
      <c r="G143" s="152"/>
      <c r="H143" s="89">
        <f>F143*G143</f>
        <v>0</v>
      </c>
    </row>
    <row r="144" spans="1:8" hidden="1" x14ac:dyDescent="0.25">
      <c r="A144" s="75"/>
      <c r="B144" s="110" t="s">
        <v>699</v>
      </c>
      <c r="C144" s="75"/>
      <c r="D144" s="283" t="s">
        <v>4491</v>
      </c>
      <c r="E144" s="11" t="s">
        <v>136</v>
      </c>
      <c r="F144" s="152"/>
      <c r="G144" s="152"/>
      <c r="H144" s="89">
        <f>F144*G144</f>
        <v>0</v>
      </c>
    </row>
    <row r="145" spans="1:8" ht="39.6" hidden="1" x14ac:dyDescent="0.25">
      <c r="A145" s="110" t="s">
        <v>700</v>
      </c>
      <c r="B145" s="75"/>
      <c r="C145" s="75"/>
      <c r="D145" s="150" t="s">
        <v>701</v>
      </c>
      <c r="E145" s="153"/>
      <c r="F145" s="154"/>
      <c r="G145" s="154"/>
      <c r="H145" s="155"/>
    </row>
    <row r="146" spans="1:8" ht="15.6" hidden="1" x14ac:dyDescent="0.25">
      <c r="A146" s="75"/>
      <c r="B146" s="110" t="s">
        <v>702</v>
      </c>
      <c r="C146" s="75"/>
      <c r="D146" s="64" t="s">
        <v>705</v>
      </c>
      <c r="E146" s="27" t="s">
        <v>426</v>
      </c>
      <c r="F146" s="152"/>
      <c r="G146" s="152"/>
      <c r="H146" s="89">
        <f>F146*G146</f>
        <v>0</v>
      </c>
    </row>
    <row r="147" spans="1:8" ht="15.6" hidden="1" x14ac:dyDescent="0.25">
      <c r="A147" s="75"/>
      <c r="B147" s="110" t="s">
        <v>703</v>
      </c>
      <c r="C147" s="75"/>
      <c r="D147" s="64" t="s">
        <v>75</v>
      </c>
      <c r="E147" s="27" t="s">
        <v>426</v>
      </c>
      <c r="F147" s="152"/>
      <c r="G147" s="152"/>
      <c r="H147" s="89">
        <f>F147*G147</f>
        <v>0</v>
      </c>
    </row>
    <row r="148" spans="1:8" ht="15.6" hidden="1" x14ac:dyDescent="0.25">
      <c r="A148" s="75"/>
      <c r="B148" s="110" t="s">
        <v>704</v>
      </c>
      <c r="C148" s="75"/>
      <c r="D148" s="64" t="s">
        <v>706</v>
      </c>
      <c r="E148" s="27" t="s">
        <v>426</v>
      </c>
      <c r="F148" s="152"/>
      <c r="G148" s="152"/>
      <c r="H148" s="89">
        <f>F148*G148</f>
        <v>0</v>
      </c>
    </row>
    <row r="149" spans="1:8" x14ac:dyDescent="0.25">
      <c r="A149" s="75"/>
      <c r="B149" s="75"/>
      <c r="C149" s="75"/>
      <c r="D149" s="75"/>
      <c r="E149" s="153"/>
      <c r="F149" s="154"/>
      <c r="G149" s="154"/>
      <c r="H149" s="151"/>
    </row>
    <row r="150" spans="1:8" x14ac:dyDescent="0.25">
      <c r="A150" s="75"/>
      <c r="B150" s="75"/>
      <c r="C150" s="75"/>
      <c r="D150" s="75"/>
      <c r="E150" s="153"/>
      <c r="F150" s="153"/>
      <c r="G150" s="153"/>
      <c r="H150" s="151"/>
    </row>
    <row r="151" spans="1:8" x14ac:dyDescent="0.25">
      <c r="A151" s="74"/>
      <c r="B151" s="74"/>
      <c r="C151" s="74"/>
      <c r="D151" s="74"/>
      <c r="E151" s="182"/>
      <c r="F151" s="182"/>
      <c r="G151" s="182"/>
      <c r="H151" s="151"/>
    </row>
    <row r="152" spans="1:8" x14ac:dyDescent="0.25">
      <c r="A152" s="77" t="s">
        <v>34</v>
      </c>
      <c r="B152" s="78"/>
      <c r="C152" s="112"/>
      <c r="D152" s="79"/>
      <c r="E152" s="179"/>
      <c r="F152" s="4"/>
      <c r="G152" s="4"/>
      <c r="H152" s="113">
        <f>SUM(H5:H151)</f>
        <v>0</v>
      </c>
    </row>
    <row r="154" spans="1:8" x14ac:dyDescent="0.25">
      <c r="F154" s="82"/>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rowBreaks count="1" manualBreakCount="1">
    <brk id="50" max="7" man="1"/>
  </rowBreaks>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45BA2-57CD-4B23-9369-4EE980B35B94}">
  <dimension ref="A1:H1048475"/>
  <sheetViews>
    <sheetView workbookViewId="0"/>
  </sheetViews>
  <sheetFormatPr defaultRowHeight="13.2" x14ac:dyDescent="0.25"/>
  <cols>
    <col min="1" max="1" width="9.33203125" customWidth="1"/>
    <col min="2" max="2" width="9" bestFit="1" customWidth="1"/>
    <col min="3" max="3" width="3.109375" bestFit="1" customWidth="1"/>
    <col min="4" max="4" width="40.6640625" customWidth="1"/>
    <col min="5" max="5" width="18.44140625" bestFit="1" customWidth="1"/>
    <col min="6" max="8" width="19.5546875" customWidth="1"/>
    <col min="257" max="257" width="9.33203125" customWidth="1"/>
    <col min="258" max="258" width="6.6640625" customWidth="1"/>
    <col min="259" max="259" width="40.6640625" customWidth="1"/>
    <col min="260" max="263" width="9.33203125" customWidth="1"/>
    <col min="513" max="513" width="9.33203125" customWidth="1"/>
    <col min="514" max="514" width="6.6640625" customWidth="1"/>
    <col min="515" max="515" width="40.6640625" customWidth="1"/>
    <col min="516" max="519" width="9.33203125" customWidth="1"/>
    <col min="769" max="769" width="9.33203125" customWidth="1"/>
    <col min="770" max="770" width="6.6640625" customWidth="1"/>
    <col min="771" max="771" width="40.6640625" customWidth="1"/>
    <col min="772" max="775" width="9.33203125" customWidth="1"/>
    <col min="1025" max="1025" width="9.33203125" customWidth="1"/>
    <col min="1026" max="1026" width="6.6640625" customWidth="1"/>
    <col min="1027" max="1027" width="40.6640625" customWidth="1"/>
    <col min="1028" max="1031" width="9.33203125" customWidth="1"/>
    <col min="1281" max="1281" width="9.33203125" customWidth="1"/>
    <col min="1282" max="1282" width="6.6640625" customWidth="1"/>
    <col min="1283" max="1283" width="40.6640625" customWidth="1"/>
    <col min="1284" max="1287" width="9.33203125" customWidth="1"/>
    <col min="1537" max="1537" width="9.33203125" customWidth="1"/>
    <col min="1538" max="1538" width="6.6640625" customWidth="1"/>
    <col min="1539" max="1539" width="40.6640625" customWidth="1"/>
    <col min="1540" max="1543" width="9.33203125" customWidth="1"/>
    <col min="1793" max="1793" width="9.33203125" customWidth="1"/>
    <col min="1794" max="1794" width="6.6640625" customWidth="1"/>
    <col min="1795" max="1795" width="40.6640625" customWidth="1"/>
    <col min="1796" max="1799" width="9.33203125" customWidth="1"/>
    <col min="2049" max="2049" width="9.33203125" customWidth="1"/>
    <col min="2050" max="2050" width="6.6640625" customWidth="1"/>
    <col min="2051" max="2051" width="40.6640625" customWidth="1"/>
    <col min="2052" max="2055" width="9.33203125" customWidth="1"/>
    <col min="2305" max="2305" width="9.33203125" customWidth="1"/>
    <col min="2306" max="2306" width="6.6640625" customWidth="1"/>
    <col min="2307" max="2307" width="40.6640625" customWidth="1"/>
    <col min="2308" max="2311" width="9.33203125" customWidth="1"/>
    <col min="2561" max="2561" width="9.33203125" customWidth="1"/>
    <col min="2562" max="2562" width="6.6640625" customWidth="1"/>
    <col min="2563" max="2563" width="40.6640625" customWidth="1"/>
    <col min="2564" max="2567" width="9.33203125" customWidth="1"/>
    <col min="2817" max="2817" width="9.33203125" customWidth="1"/>
    <col min="2818" max="2818" width="6.6640625" customWidth="1"/>
    <col min="2819" max="2819" width="40.6640625" customWidth="1"/>
    <col min="2820" max="2823" width="9.33203125" customWidth="1"/>
    <col min="3073" max="3073" width="9.33203125" customWidth="1"/>
    <col min="3074" max="3074" width="6.6640625" customWidth="1"/>
    <col min="3075" max="3075" width="40.6640625" customWidth="1"/>
    <col min="3076" max="3079" width="9.33203125" customWidth="1"/>
    <col min="3329" max="3329" width="9.33203125" customWidth="1"/>
    <col min="3330" max="3330" width="6.6640625" customWidth="1"/>
    <col min="3331" max="3331" width="40.6640625" customWidth="1"/>
    <col min="3332" max="3335" width="9.33203125" customWidth="1"/>
    <col min="3585" max="3585" width="9.33203125" customWidth="1"/>
    <col min="3586" max="3586" width="6.6640625" customWidth="1"/>
    <col min="3587" max="3587" width="40.6640625" customWidth="1"/>
    <col min="3588" max="3591" width="9.33203125" customWidth="1"/>
    <col min="3841" max="3841" width="9.33203125" customWidth="1"/>
    <col min="3842" max="3842" width="6.6640625" customWidth="1"/>
    <col min="3843" max="3843" width="40.6640625" customWidth="1"/>
    <col min="3844" max="3847" width="9.33203125" customWidth="1"/>
    <col min="4097" max="4097" width="9.33203125" customWidth="1"/>
    <col min="4098" max="4098" width="6.6640625" customWidth="1"/>
    <col min="4099" max="4099" width="40.6640625" customWidth="1"/>
    <col min="4100" max="4103" width="9.33203125" customWidth="1"/>
    <col min="4353" max="4353" width="9.33203125" customWidth="1"/>
    <col min="4354" max="4354" width="6.6640625" customWidth="1"/>
    <col min="4355" max="4355" width="40.6640625" customWidth="1"/>
    <col min="4356" max="4359" width="9.33203125" customWidth="1"/>
    <col min="4609" max="4609" width="9.33203125" customWidth="1"/>
    <col min="4610" max="4610" width="6.6640625" customWidth="1"/>
    <col min="4611" max="4611" width="40.6640625" customWidth="1"/>
    <col min="4612" max="4615" width="9.33203125" customWidth="1"/>
    <col min="4865" max="4865" width="9.33203125" customWidth="1"/>
    <col min="4866" max="4866" width="6.6640625" customWidth="1"/>
    <col min="4867" max="4867" width="40.6640625" customWidth="1"/>
    <col min="4868" max="4871" width="9.33203125" customWidth="1"/>
    <col min="5121" max="5121" width="9.33203125" customWidth="1"/>
    <col min="5122" max="5122" width="6.6640625" customWidth="1"/>
    <col min="5123" max="5123" width="40.6640625" customWidth="1"/>
    <col min="5124" max="5127" width="9.33203125" customWidth="1"/>
    <col min="5377" max="5377" width="9.33203125" customWidth="1"/>
    <col min="5378" max="5378" width="6.6640625" customWidth="1"/>
    <col min="5379" max="5379" width="40.6640625" customWidth="1"/>
    <col min="5380" max="5383" width="9.33203125" customWidth="1"/>
    <col min="5633" max="5633" width="9.33203125" customWidth="1"/>
    <col min="5634" max="5634" width="6.6640625" customWidth="1"/>
    <col min="5635" max="5635" width="40.6640625" customWidth="1"/>
    <col min="5636" max="5639" width="9.33203125" customWidth="1"/>
    <col min="5889" max="5889" width="9.33203125" customWidth="1"/>
    <col min="5890" max="5890" width="6.6640625" customWidth="1"/>
    <col min="5891" max="5891" width="40.6640625" customWidth="1"/>
    <col min="5892" max="5895" width="9.33203125" customWidth="1"/>
    <col min="6145" max="6145" width="9.33203125" customWidth="1"/>
    <col min="6146" max="6146" width="6.6640625" customWidth="1"/>
    <col min="6147" max="6147" width="40.6640625" customWidth="1"/>
    <col min="6148" max="6151" width="9.33203125" customWidth="1"/>
    <col min="6401" max="6401" width="9.33203125" customWidth="1"/>
    <col min="6402" max="6402" width="6.6640625" customWidth="1"/>
    <col min="6403" max="6403" width="40.6640625" customWidth="1"/>
    <col min="6404" max="6407" width="9.33203125" customWidth="1"/>
    <col min="6657" max="6657" width="9.33203125" customWidth="1"/>
    <col min="6658" max="6658" width="6.6640625" customWidth="1"/>
    <col min="6659" max="6659" width="40.6640625" customWidth="1"/>
    <col min="6660" max="6663" width="9.33203125" customWidth="1"/>
    <col min="6913" max="6913" width="9.33203125" customWidth="1"/>
    <col min="6914" max="6914" width="6.6640625" customWidth="1"/>
    <col min="6915" max="6915" width="40.6640625" customWidth="1"/>
    <col min="6916" max="6919" width="9.33203125" customWidth="1"/>
    <col min="7169" max="7169" width="9.33203125" customWidth="1"/>
    <col min="7170" max="7170" width="6.6640625" customWidth="1"/>
    <col min="7171" max="7171" width="40.6640625" customWidth="1"/>
    <col min="7172" max="7175" width="9.33203125" customWidth="1"/>
    <col min="7425" max="7425" width="9.33203125" customWidth="1"/>
    <col min="7426" max="7426" width="6.6640625" customWidth="1"/>
    <col min="7427" max="7427" width="40.6640625" customWidth="1"/>
    <col min="7428" max="7431" width="9.33203125" customWidth="1"/>
    <col min="7681" max="7681" width="9.33203125" customWidth="1"/>
    <col min="7682" max="7682" width="6.6640625" customWidth="1"/>
    <col min="7683" max="7683" width="40.6640625" customWidth="1"/>
    <col min="7684" max="7687" width="9.33203125" customWidth="1"/>
    <col min="7937" max="7937" width="9.33203125" customWidth="1"/>
    <col min="7938" max="7938" width="6.6640625" customWidth="1"/>
    <col min="7939" max="7939" width="40.6640625" customWidth="1"/>
    <col min="7940" max="7943" width="9.33203125" customWidth="1"/>
    <col min="8193" max="8193" width="9.33203125" customWidth="1"/>
    <col min="8194" max="8194" width="6.6640625" customWidth="1"/>
    <col min="8195" max="8195" width="40.6640625" customWidth="1"/>
    <col min="8196" max="8199" width="9.33203125" customWidth="1"/>
    <col min="8449" max="8449" width="9.33203125" customWidth="1"/>
    <col min="8450" max="8450" width="6.6640625" customWidth="1"/>
    <col min="8451" max="8451" width="40.6640625" customWidth="1"/>
    <col min="8452" max="8455" width="9.33203125" customWidth="1"/>
    <col min="8705" max="8705" width="9.33203125" customWidth="1"/>
    <col min="8706" max="8706" width="6.6640625" customWidth="1"/>
    <col min="8707" max="8707" width="40.6640625" customWidth="1"/>
    <col min="8708" max="8711" width="9.33203125" customWidth="1"/>
    <col min="8961" max="8961" width="9.33203125" customWidth="1"/>
    <col min="8962" max="8962" width="6.6640625" customWidth="1"/>
    <col min="8963" max="8963" width="40.6640625" customWidth="1"/>
    <col min="8964" max="8967" width="9.33203125" customWidth="1"/>
    <col min="9217" max="9217" width="9.33203125" customWidth="1"/>
    <col min="9218" max="9218" width="6.6640625" customWidth="1"/>
    <col min="9219" max="9219" width="40.6640625" customWidth="1"/>
    <col min="9220" max="9223" width="9.33203125" customWidth="1"/>
    <col min="9473" max="9473" width="9.33203125" customWidth="1"/>
    <col min="9474" max="9474" width="6.6640625" customWidth="1"/>
    <col min="9475" max="9475" width="40.6640625" customWidth="1"/>
    <col min="9476" max="9479" width="9.33203125" customWidth="1"/>
    <col min="9729" max="9729" width="9.33203125" customWidth="1"/>
    <col min="9730" max="9730" width="6.6640625" customWidth="1"/>
    <col min="9731" max="9731" width="40.6640625" customWidth="1"/>
    <col min="9732" max="9735" width="9.33203125" customWidth="1"/>
    <col min="9985" max="9985" width="9.33203125" customWidth="1"/>
    <col min="9986" max="9986" width="6.6640625" customWidth="1"/>
    <col min="9987" max="9987" width="40.6640625" customWidth="1"/>
    <col min="9988" max="9991" width="9.33203125" customWidth="1"/>
    <col min="10241" max="10241" width="9.33203125" customWidth="1"/>
    <col min="10242" max="10242" width="6.6640625" customWidth="1"/>
    <col min="10243" max="10243" width="40.6640625" customWidth="1"/>
    <col min="10244" max="10247" width="9.33203125" customWidth="1"/>
    <col min="10497" max="10497" width="9.33203125" customWidth="1"/>
    <col min="10498" max="10498" width="6.6640625" customWidth="1"/>
    <col min="10499" max="10499" width="40.6640625" customWidth="1"/>
    <col min="10500" max="10503" width="9.33203125" customWidth="1"/>
    <col min="10753" max="10753" width="9.33203125" customWidth="1"/>
    <col min="10754" max="10754" width="6.6640625" customWidth="1"/>
    <col min="10755" max="10755" width="40.6640625" customWidth="1"/>
    <col min="10756" max="10759" width="9.33203125" customWidth="1"/>
    <col min="11009" max="11009" width="9.33203125" customWidth="1"/>
    <col min="11010" max="11010" width="6.6640625" customWidth="1"/>
    <col min="11011" max="11011" width="40.6640625" customWidth="1"/>
    <col min="11012" max="11015" width="9.33203125" customWidth="1"/>
    <col min="11265" max="11265" width="9.33203125" customWidth="1"/>
    <col min="11266" max="11266" width="6.6640625" customWidth="1"/>
    <col min="11267" max="11267" width="40.6640625" customWidth="1"/>
    <col min="11268" max="11271" width="9.33203125" customWidth="1"/>
    <col min="11521" max="11521" width="9.33203125" customWidth="1"/>
    <col min="11522" max="11522" width="6.6640625" customWidth="1"/>
    <col min="11523" max="11523" width="40.6640625" customWidth="1"/>
    <col min="11524" max="11527" width="9.33203125" customWidth="1"/>
    <col min="11777" max="11777" width="9.33203125" customWidth="1"/>
    <col min="11778" max="11778" width="6.6640625" customWidth="1"/>
    <col min="11779" max="11779" width="40.6640625" customWidth="1"/>
    <col min="11780" max="11783" width="9.33203125" customWidth="1"/>
    <col min="12033" max="12033" width="9.33203125" customWidth="1"/>
    <col min="12034" max="12034" width="6.6640625" customWidth="1"/>
    <col min="12035" max="12035" width="40.6640625" customWidth="1"/>
    <col min="12036" max="12039" width="9.33203125" customWidth="1"/>
    <col min="12289" max="12289" width="9.33203125" customWidth="1"/>
    <col min="12290" max="12290" width="6.6640625" customWidth="1"/>
    <col min="12291" max="12291" width="40.6640625" customWidth="1"/>
    <col min="12292" max="12295" width="9.33203125" customWidth="1"/>
    <col min="12545" max="12545" width="9.33203125" customWidth="1"/>
    <col min="12546" max="12546" width="6.6640625" customWidth="1"/>
    <col min="12547" max="12547" width="40.6640625" customWidth="1"/>
    <col min="12548" max="12551" width="9.33203125" customWidth="1"/>
    <col min="12801" max="12801" width="9.33203125" customWidth="1"/>
    <col min="12802" max="12802" width="6.6640625" customWidth="1"/>
    <col min="12803" max="12803" width="40.6640625" customWidth="1"/>
    <col min="12804" max="12807" width="9.33203125" customWidth="1"/>
    <col min="13057" max="13057" width="9.33203125" customWidth="1"/>
    <col min="13058" max="13058" width="6.6640625" customWidth="1"/>
    <col min="13059" max="13059" width="40.6640625" customWidth="1"/>
    <col min="13060" max="13063" width="9.33203125" customWidth="1"/>
    <col min="13313" max="13313" width="9.33203125" customWidth="1"/>
    <col min="13314" max="13314" width="6.6640625" customWidth="1"/>
    <col min="13315" max="13315" width="40.6640625" customWidth="1"/>
    <col min="13316" max="13319" width="9.33203125" customWidth="1"/>
    <col min="13569" max="13569" width="9.33203125" customWidth="1"/>
    <col min="13570" max="13570" width="6.6640625" customWidth="1"/>
    <col min="13571" max="13571" width="40.6640625" customWidth="1"/>
    <col min="13572" max="13575" width="9.33203125" customWidth="1"/>
    <col min="13825" max="13825" width="9.33203125" customWidth="1"/>
    <col min="13826" max="13826" width="6.6640625" customWidth="1"/>
    <col min="13827" max="13827" width="40.6640625" customWidth="1"/>
    <col min="13828" max="13831" width="9.33203125" customWidth="1"/>
    <col min="14081" max="14081" width="9.33203125" customWidth="1"/>
    <col min="14082" max="14082" width="6.6640625" customWidth="1"/>
    <col min="14083" max="14083" width="40.6640625" customWidth="1"/>
    <col min="14084" max="14087" width="9.33203125" customWidth="1"/>
    <col min="14337" max="14337" width="9.33203125" customWidth="1"/>
    <col min="14338" max="14338" width="6.6640625" customWidth="1"/>
    <col min="14339" max="14339" width="40.6640625" customWidth="1"/>
    <col min="14340" max="14343" width="9.33203125" customWidth="1"/>
    <col min="14593" max="14593" width="9.33203125" customWidth="1"/>
    <col min="14594" max="14594" width="6.6640625" customWidth="1"/>
    <col min="14595" max="14595" width="40.6640625" customWidth="1"/>
    <col min="14596" max="14599" width="9.33203125" customWidth="1"/>
    <col min="14849" max="14849" width="9.33203125" customWidth="1"/>
    <col min="14850" max="14850" width="6.6640625" customWidth="1"/>
    <col min="14851" max="14851" width="40.6640625" customWidth="1"/>
    <col min="14852" max="14855" width="9.33203125" customWidth="1"/>
    <col min="15105" max="15105" width="9.33203125" customWidth="1"/>
    <col min="15106" max="15106" width="6.6640625" customWidth="1"/>
    <col min="15107" max="15107" width="40.6640625" customWidth="1"/>
    <col min="15108" max="15111" width="9.33203125" customWidth="1"/>
    <col min="15361" max="15361" width="9.33203125" customWidth="1"/>
    <col min="15362" max="15362" width="6.6640625" customWidth="1"/>
    <col min="15363" max="15363" width="40.6640625" customWidth="1"/>
    <col min="15364" max="15367" width="9.33203125" customWidth="1"/>
    <col min="15617" max="15617" width="9.33203125" customWidth="1"/>
    <col min="15618" max="15618" width="6.6640625" customWidth="1"/>
    <col min="15619" max="15619" width="40.6640625" customWidth="1"/>
    <col min="15620" max="15623" width="9.33203125" customWidth="1"/>
    <col min="15873" max="15873" width="9.33203125" customWidth="1"/>
    <col min="15874" max="15874" width="6.6640625" customWidth="1"/>
    <col min="15875" max="15875" width="40.6640625" customWidth="1"/>
    <col min="15876" max="15879" width="9.33203125" customWidth="1"/>
    <col min="16129" max="16129" width="9.33203125" customWidth="1"/>
    <col min="16130" max="16130" width="6.6640625" customWidth="1"/>
    <col min="16131" max="16131" width="40.6640625" customWidth="1"/>
    <col min="16132" max="16135" width="9.33203125" customWidth="1"/>
  </cols>
  <sheetData>
    <row r="1" spans="1:8" x14ac:dyDescent="0.25">
      <c r="A1" s="22" t="s">
        <v>707</v>
      </c>
      <c r="B1" s="10"/>
      <c r="C1" s="10"/>
      <c r="D1" s="10"/>
      <c r="E1" s="771" t="s">
        <v>708</v>
      </c>
      <c r="F1" s="771"/>
      <c r="G1" s="771"/>
      <c r="H1" s="771"/>
    </row>
    <row r="2" spans="1:8" x14ac:dyDescent="0.25">
      <c r="A2" s="23" t="s">
        <v>0</v>
      </c>
      <c r="B2" s="23"/>
      <c r="C2" s="24"/>
      <c r="D2" s="9" t="s">
        <v>1</v>
      </c>
      <c r="E2" s="9" t="s">
        <v>2</v>
      </c>
      <c r="F2" s="9" t="s">
        <v>3</v>
      </c>
      <c r="G2" s="9" t="s">
        <v>4</v>
      </c>
      <c r="H2" s="9" t="s">
        <v>5</v>
      </c>
    </row>
    <row r="3" spans="1:8" x14ac:dyDescent="0.25">
      <c r="A3" s="7"/>
      <c r="B3" s="7"/>
      <c r="C3" s="20"/>
      <c r="D3" s="5"/>
      <c r="E3" s="6"/>
      <c r="F3" s="6"/>
      <c r="G3" s="5"/>
      <c r="H3" s="5"/>
    </row>
    <row r="4" spans="1:8" x14ac:dyDescent="0.25">
      <c r="A4" s="8"/>
      <c r="B4" s="8"/>
      <c r="C4" s="25"/>
      <c r="D4" s="5"/>
      <c r="E4" s="6"/>
      <c r="F4" s="6"/>
      <c r="G4" s="5"/>
      <c r="H4" s="5"/>
    </row>
    <row r="5" spans="1:8" x14ac:dyDescent="0.25">
      <c r="A5" s="13" t="s">
        <v>709</v>
      </c>
      <c r="B5" s="7"/>
      <c r="C5" s="20"/>
      <c r="D5" s="31" t="s">
        <v>712</v>
      </c>
      <c r="E5" s="6"/>
      <c r="F5" s="6"/>
      <c r="G5" s="5"/>
      <c r="H5" s="38"/>
    </row>
    <row r="6" spans="1:8" ht="39.6" x14ac:dyDescent="0.25">
      <c r="A6" s="7"/>
      <c r="B6" s="13" t="s">
        <v>710</v>
      </c>
      <c r="C6" s="20"/>
      <c r="D6" s="286" t="s">
        <v>5981</v>
      </c>
      <c r="E6" s="11"/>
      <c r="F6" s="6"/>
      <c r="G6" s="5"/>
      <c r="H6" s="38"/>
    </row>
    <row r="7" spans="1:8" x14ac:dyDescent="0.25">
      <c r="A7" s="7"/>
      <c r="B7" s="13"/>
      <c r="C7" s="21" t="s">
        <v>37</v>
      </c>
      <c r="D7" s="287" t="s">
        <v>4426</v>
      </c>
      <c r="E7" s="11" t="s">
        <v>136</v>
      </c>
      <c r="F7" s="6"/>
      <c r="G7" s="91"/>
      <c r="H7" s="89">
        <f>F7*G7</f>
        <v>0</v>
      </c>
    </row>
    <row r="8" spans="1:8" ht="26.4" hidden="1" x14ac:dyDescent="0.25">
      <c r="A8" s="7"/>
      <c r="B8" s="13"/>
      <c r="C8" s="21" t="s">
        <v>39</v>
      </c>
      <c r="D8" s="287" t="s">
        <v>4493</v>
      </c>
      <c r="E8" s="11" t="s">
        <v>136</v>
      </c>
      <c r="F8" s="6"/>
      <c r="G8" s="91"/>
      <c r="H8" s="89">
        <f>F8*G8</f>
        <v>0</v>
      </c>
    </row>
    <row r="9" spans="1:8" ht="39.6" x14ac:dyDescent="0.25">
      <c r="A9" s="7"/>
      <c r="B9" s="13" t="s">
        <v>711</v>
      </c>
      <c r="C9" s="21"/>
      <c r="D9" s="287" t="s">
        <v>5984</v>
      </c>
      <c r="E9" s="27"/>
      <c r="F9" s="6"/>
      <c r="G9" s="91"/>
      <c r="H9" s="38"/>
    </row>
    <row r="10" spans="1:8" x14ac:dyDescent="0.25">
      <c r="A10" s="13"/>
      <c r="B10" s="13"/>
      <c r="C10" s="21" t="s">
        <v>37</v>
      </c>
      <c r="D10" s="287" t="s">
        <v>6498</v>
      </c>
      <c r="E10" s="11" t="s">
        <v>136</v>
      </c>
      <c r="F10" s="6"/>
      <c r="G10" s="91"/>
      <c r="H10" s="89">
        <f>F10*G10</f>
        <v>0</v>
      </c>
    </row>
    <row r="11" spans="1:8" hidden="1" x14ac:dyDescent="0.25">
      <c r="A11" s="7"/>
      <c r="B11" s="13"/>
      <c r="C11" s="21" t="s">
        <v>39</v>
      </c>
      <c r="D11" s="287" t="s">
        <v>4494</v>
      </c>
      <c r="E11" s="11" t="s">
        <v>136</v>
      </c>
      <c r="F11" s="6"/>
      <c r="G11" s="91"/>
      <c r="H11" s="89">
        <f>F11*G11</f>
        <v>0</v>
      </c>
    </row>
    <row r="12" spans="1:8" ht="26.4" x14ac:dyDescent="0.25">
      <c r="A12" s="13" t="s">
        <v>714</v>
      </c>
      <c r="B12" s="13"/>
      <c r="C12" s="21"/>
      <c r="D12" s="31" t="s">
        <v>715</v>
      </c>
      <c r="E12" s="27"/>
      <c r="F12" s="6"/>
      <c r="G12" s="91"/>
      <c r="H12" s="38"/>
    </row>
    <row r="13" spans="1:8" ht="39.6" x14ac:dyDescent="0.25">
      <c r="A13" s="7"/>
      <c r="B13" s="13" t="s">
        <v>716</v>
      </c>
      <c r="C13" s="21"/>
      <c r="D13" s="287" t="s">
        <v>5981</v>
      </c>
      <c r="E13" s="27"/>
      <c r="F13" s="6"/>
      <c r="G13" s="91"/>
      <c r="H13" s="38"/>
    </row>
    <row r="14" spans="1:8" ht="26.4" hidden="1" x14ac:dyDescent="0.25">
      <c r="A14" s="7"/>
      <c r="B14" s="13"/>
      <c r="C14" s="21" t="s">
        <v>37</v>
      </c>
      <c r="D14" s="287" t="s">
        <v>4492</v>
      </c>
      <c r="E14" s="11" t="s">
        <v>136</v>
      </c>
      <c r="F14" s="6"/>
      <c r="G14" s="91"/>
      <c r="H14" s="89">
        <f>F14*G14</f>
        <v>0</v>
      </c>
    </row>
    <row r="15" spans="1:8" ht="26.4" hidden="1" x14ac:dyDescent="0.25">
      <c r="A15" s="7"/>
      <c r="B15" s="13"/>
      <c r="C15" s="21" t="s">
        <v>39</v>
      </c>
      <c r="D15" s="287" t="s">
        <v>4493</v>
      </c>
      <c r="E15" s="11" t="s">
        <v>136</v>
      </c>
      <c r="F15" s="6"/>
      <c r="G15" s="91"/>
      <c r="H15" s="89">
        <f>F15*G15</f>
        <v>0</v>
      </c>
    </row>
    <row r="16" spans="1:8" ht="26.4" hidden="1" x14ac:dyDescent="0.25">
      <c r="A16" s="7"/>
      <c r="B16" s="13" t="s">
        <v>717</v>
      </c>
      <c r="C16" s="21"/>
      <c r="D16" s="287" t="s">
        <v>4495</v>
      </c>
      <c r="E16" s="27"/>
      <c r="F16" s="6"/>
      <c r="G16" s="91"/>
      <c r="H16" s="38"/>
    </row>
    <row r="17" spans="1:8" hidden="1" x14ac:dyDescent="0.25">
      <c r="A17" s="13"/>
      <c r="B17" s="13"/>
      <c r="C17" s="21" t="s">
        <v>37</v>
      </c>
      <c r="D17" s="287" t="s">
        <v>4494</v>
      </c>
      <c r="E17" s="11" t="s">
        <v>136</v>
      </c>
      <c r="F17" s="6"/>
      <c r="G17" s="91"/>
      <c r="H17" s="89">
        <f>F17*G17</f>
        <v>0</v>
      </c>
    </row>
    <row r="18" spans="1:8" hidden="1" x14ac:dyDescent="0.25">
      <c r="A18" s="13"/>
      <c r="B18" s="13"/>
      <c r="C18" s="21" t="s">
        <v>39</v>
      </c>
      <c r="D18" s="287" t="s">
        <v>4494</v>
      </c>
      <c r="E18" s="11" t="s">
        <v>136</v>
      </c>
      <c r="F18" s="6"/>
      <c r="G18" s="91"/>
      <c r="H18" s="89">
        <f>F18*G18</f>
        <v>0</v>
      </c>
    </row>
    <row r="19" spans="1:8" hidden="1" x14ac:dyDescent="0.25">
      <c r="A19" s="13" t="s">
        <v>719</v>
      </c>
      <c r="B19" s="13"/>
      <c r="C19" s="21"/>
      <c r="D19" s="31" t="s">
        <v>718</v>
      </c>
      <c r="E19" s="27"/>
      <c r="F19" s="6"/>
      <c r="G19" s="91"/>
      <c r="H19" s="38"/>
    </row>
    <row r="20" spans="1:8" ht="26.4" hidden="1" x14ac:dyDescent="0.25">
      <c r="A20" s="7"/>
      <c r="B20" s="13" t="s">
        <v>720</v>
      </c>
      <c r="C20" s="21"/>
      <c r="D20" s="287" t="s">
        <v>4496</v>
      </c>
      <c r="E20" s="27"/>
      <c r="F20" s="6"/>
      <c r="G20" s="91"/>
      <c r="H20" s="38"/>
    </row>
    <row r="21" spans="1:8" ht="26.4" hidden="1" x14ac:dyDescent="0.25">
      <c r="A21" s="13"/>
      <c r="B21" s="13"/>
      <c r="C21" s="21" t="s">
        <v>37</v>
      </c>
      <c r="D21" s="287" t="s">
        <v>4492</v>
      </c>
      <c r="E21" s="11" t="s">
        <v>136</v>
      </c>
      <c r="F21" s="6"/>
      <c r="G21" s="91"/>
      <c r="H21" s="89">
        <f>F21*G21</f>
        <v>0</v>
      </c>
    </row>
    <row r="22" spans="1:8" ht="26.4" hidden="1" x14ac:dyDescent="0.25">
      <c r="A22" s="13"/>
      <c r="B22" s="13"/>
      <c r="C22" s="21" t="s">
        <v>39</v>
      </c>
      <c r="D22" s="287" t="s">
        <v>4493</v>
      </c>
      <c r="E22" s="11" t="s">
        <v>136</v>
      </c>
      <c r="F22" s="6"/>
      <c r="G22" s="91"/>
      <c r="H22" s="89">
        <f>F22*G22</f>
        <v>0</v>
      </c>
    </row>
    <row r="23" spans="1:8" ht="26.4" hidden="1" x14ac:dyDescent="0.25">
      <c r="A23" s="7"/>
      <c r="B23" s="13" t="s">
        <v>721</v>
      </c>
      <c r="C23" s="21"/>
      <c r="D23" s="287" t="s">
        <v>4496</v>
      </c>
      <c r="E23" s="27"/>
      <c r="F23" s="6"/>
      <c r="G23" s="91"/>
      <c r="H23" s="38"/>
    </row>
    <row r="24" spans="1:8" hidden="1" x14ac:dyDescent="0.25">
      <c r="A24" s="7"/>
      <c r="B24" s="13"/>
      <c r="C24" s="21" t="s">
        <v>37</v>
      </c>
      <c r="D24" s="287" t="s">
        <v>4494</v>
      </c>
      <c r="E24" s="11" t="s">
        <v>136</v>
      </c>
      <c r="F24" s="6"/>
      <c r="G24" s="91"/>
      <c r="H24" s="89">
        <f>F24*G24</f>
        <v>0</v>
      </c>
    </row>
    <row r="25" spans="1:8" hidden="1" x14ac:dyDescent="0.25">
      <c r="A25" s="7"/>
      <c r="B25" s="13"/>
      <c r="C25" s="21" t="s">
        <v>39</v>
      </c>
      <c r="D25" s="287" t="s">
        <v>4494</v>
      </c>
      <c r="E25" s="11" t="s">
        <v>136</v>
      </c>
      <c r="F25" s="6"/>
      <c r="G25" s="91"/>
      <c r="H25" s="89">
        <f>F25*G25</f>
        <v>0</v>
      </c>
    </row>
    <row r="26" spans="1:8" x14ac:dyDescent="0.25">
      <c r="A26" s="7"/>
      <c r="B26" s="13"/>
      <c r="C26" s="21" t="s">
        <v>37</v>
      </c>
      <c r="D26" s="287" t="s">
        <v>4426</v>
      </c>
      <c r="E26" s="11" t="s">
        <v>136</v>
      </c>
      <c r="F26" s="6"/>
      <c r="G26" s="91"/>
      <c r="H26" s="89">
        <f>F26*G26</f>
        <v>0</v>
      </c>
    </row>
    <row r="27" spans="1:8" ht="26.4" x14ac:dyDescent="0.25">
      <c r="A27" s="13" t="s">
        <v>722</v>
      </c>
      <c r="B27" s="13"/>
      <c r="C27" s="21"/>
      <c r="D27" s="32" t="s">
        <v>723</v>
      </c>
      <c r="E27" s="27"/>
      <c r="F27" s="6"/>
      <c r="G27" s="91"/>
      <c r="H27" s="38"/>
    </row>
    <row r="28" spans="1:8" ht="15.6" x14ac:dyDescent="0.25">
      <c r="A28" s="7"/>
      <c r="B28" s="13" t="s">
        <v>724</v>
      </c>
      <c r="C28" s="21"/>
      <c r="D28" s="33" t="s">
        <v>731</v>
      </c>
      <c r="E28" s="27" t="s">
        <v>426</v>
      </c>
      <c r="F28" s="6"/>
      <c r="G28" s="91"/>
      <c r="H28" s="89">
        <f>F28*G28</f>
        <v>0</v>
      </c>
    </row>
    <row r="29" spans="1:8" ht="15.6" hidden="1" x14ac:dyDescent="0.25">
      <c r="A29" s="7"/>
      <c r="B29" s="13" t="s">
        <v>725</v>
      </c>
      <c r="C29" s="21"/>
      <c r="D29" s="33" t="s">
        <v>732</v>
      </c>
      <c r="E29" s="27" t="s">
        <v>426</v>
      </c>
      <c r="F29" s="6"/>
      <c r="G29" s="91"/>
      <c r="H29" s="89">
        <f>F29*G29</f>
        <v>0</v>
      </c>
    </row>
    <row r="30" spans="1:8" ht="15.6" hidden="1" x14ac:dyDescent="0.25">
      <c r="A30" s="7"/>
      <c r="B30" s="13" t="s">
        <v>726</v>
      </c>
      <c r="C30" s="21"/>
      <c r="D30" s="33" t="s">
        <v>733</v>
      </c>
      <c r="E30" s="27" t="s">
        <v>426</v>
      </c>
      <c r="F30" s="6"/>
      <c r="G30" s="91"/>
      <c r="H30" s="89">
        <f>F30*G30</f>
        <v>0</v>
      </c>
    </row>
    <row r="31" spans="1:8" ht="26.4" hidden="1" x14ac:dyDescent="0.25">
      <c r="A31" s="7"/>
      <c r="B31" s="13" t="s">
        <v>727</v>
      </c>
      <c r="C31" s="21"/>
      <c r="D31" s="33" t="s">
        <v>734</v>
      </c>
      <c r="E31" s="27" t="s">
        <v>426</v>
      </c>
      <c r="F31" s="6"/>
      <c r="G31" s="91"/>
      <c r="H31" s="89">
        <f>F31*G31</f>
        <v>0</v>
      </c>
    </row>
    <row r="32" spans="1:8" hidden="1" x14ac:dyDescent="0.25">
      <c r="A32" s="7"/>
      <c r="B32" s="13" t="s">
        <v>728</v>
      </c>
      <c r="C32" s="21"/>
      <c r="D32" s="287" t="s">
        <v>735</v>
      </c>
      <c r="E32" s="27"/>
      <c r="F32" s="6"/>
      <c r="G32" s="91"/>
      <c r="H32" s="38"/>
    </row>
    <row r="33" spans="1:8" ht="15.6" hidden="1" x14ac:dyDescent="0.25">
      <c r="A33" s="7"/>
      <c r="B33" s="13"/>
      <c r="C33" s="21" t="s">
        <v>37</v>
      </c>
      <c r="D33" s="287" t="s">
        <v>4497</v>
      </c>
      <c r="E33" s="27" t="s">
        <v>426</v>
      </c>
      <c r="F33" s="6"/>
      <c r="G33" s="91"/>
      <c r="H33" s="89">
        <f>F33*G33</f>
        <v>0</v>
      </c>
    </row>
    <row r="34" spans="1:8" ht="15.6" hidden="1" x14ac:dyDescent="0.25">
      <c r="A34" s="7"/>
      <c r="B34" s="13"/>
      <c r="C34" s="21" t="s">
        <v>39</v>
      </c>
      <c r="D34" s="287" t="s">
        <v>4498</v>
      </c>
      <c r="E34" s="27" t="s">
        <v>426</v>
      </c>
      <c r="F34" s="6"/>
      <c r="G34" s="91"/>
      <c r="H34" s="89">
        <f>F34*G34</f>
        <v>0</v>
      </c>
    </row>
    <row r="35" spans="1:8" ht="26.4" hidden="1" x14ac:dyDescent="0.25">
      <c r="A35" s="7"/>
      <c r="B35" s="13" t="s">
        <v>729</v>
      </c>
      <c r="C35" s="21"/>
      <c r="D35" s="287" t="s">
        <v>736</v>
      </c>
      <c r="E35" s="27" t="s">
        <v>426</v>
      </c>
      <c r="F35" s="6"/>
      <c r="G35" s="91"/>
      <c r="H35" s="89">
        <f>F35*G35</f>
        <v>0</v>
      </c>
    </row>
    <row r="36" spans="1:8" ht="26.4" hidden="1" x14ac:dyDescent="0.25">
      <c r="A36" s="13"/>
      <c r="B36" s="13" t="s">
        <v>730</v>
      </c>
      <c r="C36" s="21"/>
      <c r="D36" s="287" t="s">
        <v>4499</v>
      </c>
      <c r="E36" s="27" t="s">
        <v>423</v>
      </c>
      <c r="F36" s="6"/>
      <c r="G36" s="91"/>
      <c r="H36" s="89">
        <f>F36*G36</f>
        <v>0</v>
      </c>
    </row>
    <row r="37" spans="1:8" ht="26.4" hidden="1" x14ac:dyDescent="0.25">
      <c r="A37" s="13" t="s">
        <v>737</v>
      </c>
      <c r="B37" s="13"/>
      <c r="C37" s="21"/>
      <c r="D37" s="31" t="s">
        <v>738</v>
      </c>
      <c r="E37" s="27"/>
      <c r="F37" s="6"/>
      <c r="G37" s="91"/>
      <c r="H37" s="38"/>
    </row>
    <row r="38" spans="1:8" ht="15.6" hidden="1" x14ac:dyDescent="0.25">
      <c r="A38" s="7"/>
      <c r="B38" s="13" t="s">
        <v>739</v>
      </c>
      <c r="C38" s="21"/>
      <c r="D38" s="287" t="s">
        <v>4500</v>
      </c>
      <c r="E38" s="27" t="s">
        <v>426</v>
      </c>
      <c r="F38" s="6"/>
      <c r="G38" s="91"/>
      <c r="H38" s="89">
        <f>F38*G38</f>
        <v>0</v>
      </c>
    </row>
    <row r="39" spans="1:8" ht="26.4" hidden="1" x14ac:dyDescent="0.25">
      <c r="A39" s="13"/>
      <c r="B39" s="13" t="s">
        <v>740</v>
      </c>
      <c r="C39" s="21"/>
      <c r="D39" s="287" t="s">
        <v>4501</v>
      </c>
      <c r="E39" s="27" t="s">
        <v>426</v>
      </c>
      <c r="F39" s="6"/>
      <c r="G39" s="91"/>
      <c r="H39" s="89">
        <f>F39*G39</f>
        <v>0</v>
      </c>
    </row>
    <row r="40" spans="1:8" ht="26.4" x14ac:dyDescent="0.25">
      <c r="A40" s="13" t="s">
        <v>741</v>
      </c>
      <c r="B40" s="13"/>
      <c r="C40" s="21"/>
      <c r="D40" s="31" t="s">
        <v>742</v>
      </c>
      <c r="E40" s="27"/>
      <c r="F40" s="6"/>
      <c r="G40" s="91"/>
      <c r="H40" s="38"/>
    </row>
    <row r="41" spans="1:8" ht="26.4" x14ac:dyDescent="0.25">
      <c r="A41" s="7"/>
      <c r="B41" s="13" t="s">
        <v>743</v>
      </c>
      <c r="C41" s="21"/>
      <c r="D41" s="287" t="s">
        <v>6499</v>
      </c>
      <c r="E41" s="17" t="s">
        <v>429</v>
      </c>
      <c r="F41" s="6"/>
      <c r="G41" s="91"/>
      <c r="H41" s="89">
        <f>F41*G41</f>
        <v>0</v>
      </c>
    </row>
    <row r="42" spans="1:8" hidden="1" x14ac:dyDescent="0.25">
      <c r="A42" s="7"/>
      <c r="B42" s="13" t="s">
        <v>744</v>
      </c>
      <c r="C42" s="21"/>
      <c r="D42" s="287" t="s">
        <v>4502</v>
      </c>
      <c r="E42" s="17" t="s">
        <v>429</v>
      </c>
      <c r="F42" s="6"/>
      <c r="G42" s="91"/>
      <c r="H42" s="89">
        <f>F42*G42</f>
        <v>0</v>
      </c>
    </row>
    <row r="43" spans="1:8" ht="26.4" x14ac:dyDescent="0.25">
      <c r="A43" s="7"/>
      <c r="B43" s="13" t="s">
        <v>745</v>
      </c>
      <c r="C43" s="21"/>
      <c r="D43" s="287" t="s">
        <v>6500</v>
      </c>
      <c r="E43" s="11" t="s">
        <v>136</v>
      </c>
      <c r="F43" s="6"/>
      <c r="G43" s="91"/>
      <c r="H43" s="89">
        <f>F43*G43</f>
        <v>0</v>
      </c>
    </row>
    <row r="44" spans="1:8" x14ac:dyDescent="0.25">
      <c r="A44" s="7"/>
      <c r="B44" s="13" t="s">
        <v>746</v>
      </c>
      <c r="C44" s="21"/>
      <c r="D44" s="287" t="s">
        <v>6501</v>
      </c>
      <c r="E44" s="17" t="s">
        <v>429</v>
      </c>
      <c r="F44" s="6"/>
      <c r="G44" s="91"/>
      <c r="H44" s="89">
        <f>F44*G44</f>
        <v>0</v>
      </c>
    </row>
    <row r="45" spans="1:8" hidden="1" x14ac:dyDescent="0.25">
      <c r="A45" s="7"/>
      <c r="B45" s="13" t="s">
        <v>747</v>
      </c>
      <c r="C45" s="21"/>
      <c r="D45" s="287" t="s">
        <v>748</v>
      </c>
      <c r="E45" s="27"/>
      <c r="F45" s="6"/>
      <c r="G45" s="91"/>
      <c r="H45" s="38"/>
    </row>
    <row r="46" spans="1:8" hidden="1" x14ac:dyDescent="0.25">
      <c r="A46" s="7"/>
      <c r="B46" s="13"/>
      <c r="C46" s="21" t="s">
        <v>37</v>
      </c>
      <c r="D46" s="287" t="s">
        <v>4503</v>
      </c>
      <c r="E46" s="17" t="s">
        <v>429</v>
      </c>
      <c r="F46" s="6"/>
      <c r="G46" s="91"/>
      <c r="H46" s="89">
        <f>F46*G46</f>
        <v>0</v>
      </c>
    </row>
    <row r="47" spans="1:8" hidden="1" x14ac:dyDescent="0.25">
      <c r="A47" s="7"/>
      <c r="B47" s="13"/>
      <c r="C47" s="21" t="s">
        <v>39</v>
      </c>
      <c r="D47" s="287" t="s">
        <v>4503</v>
      </c>
      <c r="E47" s="11" t="s">
        <v>136</v>
      </c>
      <c r="F47" s="6"/>
      <c r="G47" s="91"/>
      <c r="H47" s="89">
        <f>F47*G47</f>
        <v>0</v>
      </c>
    </row>
    <row r="48" spans="1:8" ht="26.4" hidden="1" x14ac:dyDescent="0.25">
      <c r="A48" s="13" t="s">
        <v>749</v>
      </c>
      <c r="B48" s="13"/>
      <c r="C48" s="21"/>
      <c r="D48" s="288" t="s">
        <v>750</v>
      </c>
      <c r="E48" s="27"/>
      <c r="F48" s="6"/>
      <c r="G48" s="91"/>
      <c r="H48" s="38"/>
    </row>
    <row r="49" spans="1:8" ht="26.4" hidden="1" x14ac:dyDescent="0.25">
      <c r="A49" s="7"/>
      <c r="B49" s="13" t="s">
        <v>751</v>
      </c>
      <c r="C49" s="21"/>
      <c r="D49" s="287" t="s">
        <v>4504</v>
      </c>
      <c r="E49" s="27"/>
      <c r="F49" s="6"/>
      <c r="G49" s="91"/>
      <c r="H49" s="38"/>
    </row>
    <row r="50" spans="1:8" ht="26.4" hidden="1" x14ac:dyDescent="0.25">
      <c r="A50" s="7"/>
      <c r="B50" s="13"/>
      <c r="C50" s="21" t="s">
        <v>37</v>
      </c>
      <c r="D50" s="287" t="s">
        <v>4505</v>
      </c>
      <c r="E50" s="17" t="s">
        <v>429</v>
      </c>
      <c r="F50" s="6"/>
      <c r="G50" s="91"/>
      <c r="H50" s="89">
        <f>F50*G50</f>
        <v>0</v>
      </c>
    </row>
    <row r="51" spans="1:8" ht="26.4" hidden="1" x14ac:dyDescent="0.25">
      <c r="A51" s="7"/>
      <c r="B51" s="13"/>
      <c r="C51" s="21" t="s">
        <v>39</v>
      </c>
      <c r="D51" s="287" t="s">
        <v>4506</v>
      </c>
      <c r="E51" s="17" t="s">
        <v>429</v>
      </c>
      <c r="F51" s="6"/>
      <c r="G51" s="91"/>
      <c r="H51" s="89">
        <f>F51*G51</f>
        <v>0</v>
      </c>
    </row>
    <row r="52" spans="1:8" ht="26.4" hidden="1" x14ac:dyDescent="0.25">
      <c r="A52" s="7"/>
      <c r="B52" s="13" t="s">
        <v>752</v>
      </c>
      <c r="C52" s="21"/>
      <c r="D52" s="287" t="s">
        <v>4507</v>
      </c>
      <c r="E52" s="27"/>
      <c r="F52" s="6"/>
      <c r="G52" s="91"/>
      <c r="H52" s="38"/>
    </row>
    <row r="53" spans="1:8" hidden="1" x14ac:dyDescent="0.25">
      <c r="A53" s="13"/>
      <c r="B53" s="13"/>
      <c r="C53" s="21" t="s">
        <v>37</v>
      </c>
      <c r="D53" s="287" t="s">
        <v>4508</v>
      </c>
      <c r="E53" s="17" t="s">
        <v>429</v>
      </c>
      <c r="F53" s="6"/>
      <c r="G53" s="91"/>
      <c r="H53" s="89">
        <f>F53*G53</f>
        <v>0</v>
      </c>
    </row>
    <row r="54" spans="1:8" hidden="1" x14ac:dyDescent="0.25">
      <c r="A54" s="7"/>
      <c r="B54" s="13"/>
      <c r="C54" s="21" t="s">
        <v>39</v>
      </c>
      <c r="D54" s="287" t="s">
        <v>4508</v>
      </c>
      <c r="E54" s="17" t="s">
        <v>429</v>
      </c>
      <c r="F54" s="6"/>
      <c r="G54" s="91"/>
      <c r="H54" s="89">
        <f>F54*G54</f>
        <v>0</v>
      </c>
    </row>
    <row r="55" spans="1:8" ht="26.4" hidden="1" x14ac:dyDescent="0.25">
      <c r="A55" s="7"/>
      <c r="B55" s="13" t="s">
        <v>753</v>
      </c>
      <c r="C55" s="21"/>
      <c r="D55" s="287" t="s">
        <v>4509</v>
      </c>
      <c r="E55" s="27"/>
      <c r="F55" s="6"/>
      <c r="G55" s="91"/>
      <c r="H55" s="38"/>
    </row>
    <row r="56" spans="1:8" hidden="1" x14ac:dyDescent="0.25">
      <c r="A56" s="13"/>
      <c r="B56" s="13"/>
      <c r="C56" s="21" t="s">
        <v>37</v>
      </c>
      <c r="D56" s="287" t="s">
        <v>4508</v>
      </c>
      <c r="E56" s="17" t="s">
        <v>429</v>
      </c>
      <c r="F56" s="6"/>
      <c r="G56" s="91"/>
      <c r="H56" s="89">
        <f>F56*G56</f>
        <v>0</v>
      </c>
    </row>
    <row r="57" spans="1:8" hidden="1" x14ac:dyDescent="0.25">
      <c r="A57" s="13"/>
      <c r="B57" s="13"/>
      <c r="C57" s="21" t="s">
        <v>39</v>
      </c>
      <c r="D57" s="287" t="s">
        <v>4508</v>
      </c>
      <c r="E57" s="17" t="s">
        <v>429</v>
      </c>
      <c r="F57" s="6"/>
      <c r="G57" s="91"/>
      <c r="H57" s="89">
        <f>F57*G57</f>
        <v>0</v>
      </c>
    </row>
    <row r="58" spans="1:8" hidden="1" x14ac:dyDescent="0.25">
      <c r="A58" s="13"/>
      <c r="B58" s="13" t="s">
        <v>754</v>
      </c>
      <c r="C58" s="21"/>
      <c r="D58" s="287" t="s">
        <v>755</v>
      </c>
      <c r="E58" s="27"/>
      <c r="F58" s="6"/>
      <c r="G58" s="91"/>
      <c r="H58" s="38"/>
    </row>
    <row r="59" spans="1:8" ht="26.4" hidden="1" x14ac:dyDescent="0.25">
      <c r="A59" s="13"/>
      <c r="B59" s="13"/>
      <c r="C59" s="21" t="s">
        <v>37</v>
      </c>
      <c r="D59" s="287" t="s">
        <v>4510</v>
      </c>
      <c r="E59" s="17" t="s">
        <v>429</v>
      </c>
      <c r="F59" s="6"/>
      <c r="G59" s="91"/>
      <c r="H59" s="89">
        <f>F59*G59</f>
        <v>0</v>
      </c>
    </row>
    <row r="60" spans="1:8" ht="26.4" hidden="1" x14ac:dyDescent="0.25">
      <c r="A60" s="13"/>
      <c r="B60" s="13"/>
      <c r="C60" s="21" t="s">
        <v>39</v>
      </c>
      <c r="D60" s="287" t="s">
        <v>4510</v>
      </c>
      <c r="E60" s="17" t="s">
        <v>429</v>
      </c>
      <c r="F60" s="6"/>
      <c r="G60" s="91"/>
      <c r="H60" s="89">
        <f>F60*G60</f>
        <v>0</v>
      </c>
    </row>
    <row r="61" spans="1:8" ht="26.4" hidden="1" x14ac:dyDescent="0.25">
      <c r="A61" s="13" t="s">
        <v>756</v>
      </c>
      <c r="B61" s="13"/>
      <c r="C61" s="21"/>
      <c r="D61" s="288" t="s">
        <v>4511</v>
      </c>
      <c r="E61" s="27"/>
      <c r="F61" s="6"/>
      <c r="G61" s="91"/>
      <c r="H61" s="38"/>
    </row>
    <row r="62" spans="1:8" ht="26.4" hidden="1" x14ac:dyDescent="0.25">
      <c r="A62" s="13"/>
      <c r="B62" s="13" t="s">
        <v>757</v>
      </c>
      <c r="C62" s="21"/>
      <c r="D62" s="287" t="s">
        <v>4512</v>
      </c>
      <c r="E62" s="17" t="s">
        <v>429</v>
      </c>
      <c r="F62" s="6"/>
      <c r="G62" s="91"/>
      <c r="H62" s="89">
        <f>F62*G62</f>
        <v>0</v>
      </c>
    </row>
    <row r="63" spans="1:8" ht="26.4" hidden="1" x14ac:dyDescent="0.25">
      <c r="A63" s="13"/>
      <c r="B63" s="13" t="s">
        <v>758</v>
      </c>
      <c r="C63" s="21"/>
      <c r="D63" s="287" t="s">
        <v>4512</v>
      </c>
      <c r="E63" s="17" t="s">
        <v>429</v>
      </c>
      <c r="F63" s="6"/>
      <c r="G63" s="91"/>
      <c r="H63" s="89">
        <f>F63*G63</f>
        <v>0</v>
      </c>
    </row>
    <row r="64" spans="1:8" ht="26.4" hidden="1" x14ac:dyDescent="0.25">
      <c r="A64" s="13"/>
      <c r="B64" s="13" t="s">
        <v>759</v>
      </c>
      <c r="C64" s="21"/>
      <c r="D64" s="287" t="s">
        <v>4512</v>
      </c>
      <c r="E64" s="17" t="s">
        <v>429</v>
      </c>
      <c r="F64" s="6"/>
      <c r="G64" s="91"/>
      <c r="H64" s="89">
        <f>F64*G64</f>
        <v>0</v>
      </c>
    </row>
    <row r="65" spans="1:8" hidden="1" x14ac:dyDescent="0.25">
      <c r="A65" s="13"/>
      <c r="B65" s="13" t="s">
        <v>760</v>
      </c>
      <c r="C65" s="21"/>
      <c r="D65" s="287" t="s">
        <v>4491</v>
      </c>
      <c r="E65" s="17" t="s">
        <v>429</v>
      </c>
      <c r="F65" s="6"/>
      <c r="G65" s="91"/>
      <c r="H65" s="89">
        <f>F65*G65</f>
        <v>0</v>
      </c>
    </row>
    <row r="66" spans="1:8" ht="39.6" hidden="1" x14ac:dyDescent="0.25">
      <c r="A66" s="13" t="s">
        <v>761</v>
      </c>
      <c r="B66" s="13"/>
      <c r="C66" s="21"/>
      <c r="D66" s="289" t="s">
        <v>4513</v>
      </c>
      <c r="E66" s="27"/>
      <c r="F66" s="6"/>
      <c r="G66" s="91"/>
      <c r="H66" s="38"/>
    </row>
    <row r="67" spans="1:8" ht="26.4" hidden="1" x14ac:dyDescent="0.25">
      <c r="A67" s="13"/>
      <c r="B67" s="13" t="s">
        <v>762</v>
      </c>
      <c r="C67" s="21"/>
      <c r="D67" s="287" t="s">
        <v>4512</v>
      </c>
      <c r="E67" s="17" t="s">
        <v>429</v>
      </c>
      <c r="F67" s="6"/>
      <c r="G67" s="91"/>
      <c r="H67" s="89">
        <f>F67*G67</f>
        <v>0</v>
      </c>
    </row>
    <row r="68" spans="1:8" ht="26.4" hidden="1" x14ac:dyDescent="0.25">
      <c r="A68" s="13"/>
      <c r="B68" s="13" t="s">
        <v>763</v>
      </c>
      <c r="C68" s="21"/>
      <c r="D68" s="287" t="s">
        <v>4512</v>
      </c>
      <c r="E68" s="17" t="s">
        <v>429</v>
      </c>
      <c r="F68" s="6"/>
      <c r="G68" s="91"/>
      <c r="H68" s="89">
        <f>F68*G68</f>
        <v>0</v>
      </c>
    </row>
    <row r="69" spans="1:8" ht="26.4" hidden="1" x14ac:dyDescent="0.25">
      <c r="A69" s="13"/>
      <c r="B69" s="13" t="s">
        <v>764</v>
      </c>
      <c r="C69" s="21"/>
      <c r="D69" s="287" t="s">
        <v>4512</v>
      </c>
      <c r="E69" s="17" t="s">
        <v>429</v>
      </c>
      <c r="F69" s="6"/>
      <c r="G69" s="91"/>
      <c r="H69" s="89">
        <f>F69*G69</f>
        <v>0</v>
      </c>
    </row>
    <row r="70" spans="1:8" hidden="1" x14ac:dyDescent="0.25">
      <c r="A70" s="7"/>
      <c r="B70" s="13" t="s">
        <v>765</v>
      </c>
      <c r="C70" s="21"/>
      <c r="D70" s="287" t="s">
        <v>4491</v>
      </c>
      <c r="E70" s="17" t="s">
        <v>429</v>
      </c>
      <c r="F70" s="6"/>
      <c r="G70" s="38"/>
      <c r="H70" s="89">
        <f>F70*G70</f>
        <v>0</v>
      </c>
    </row>
    <row r="71" spans="1:8" x14ac:dyDescent="0.25">
      <c r="A71" s="7"/>
      <c r="B71" s="13"/>
      <c r="C71" s="21"/>
      <c r="D71" s="15"/>
      <c r="E71" s="27"/>
      <c r="F71" s="6"/>
      <c r="G71" s="5"/>
      <c r="H71" s="38"/>
    </row>
    <row r="72" spans="1:8" x14ac:dyDescent="0.25">
      <c r="A72" s="7"/>
      <c r="B72" s="13"/>
      <c r="C72" s="21"/>
      <c r="D72" s="15"/>
      <c r="E72" s="27"/>
      <c r="F72" s="6"/>
      <c r="G72" s="5"/>
      <c r="H72" s="38"/>
    </row>
    <row r="73" spans="1:8" x14ac:dyDescent="0.25">
      <c r="A73" s="7"/>
      <c r="B73" s="13"/>
      <c r="C73" s="21"/>
      <c r="D73" s="30"/>
      <c r="E73" s="27"/>
      <c r="F73" s="6"/>
      <c r="G73" s="5"/>
      <c r="H73" s="38"/>
    </row>
    <row r="74" spans="1:8" x14ac:dyDescent="0.25">
      <c r="A74" s="2" t="s">
        <v>34</v>
      </c>
      <c r="B74" s="4"/>
      <c r="C74" s="14"/>
      <c r="D74" s="3"/>
      <c r="E74" s="179"/>
      <c r="F74" s="4"/>
      <c r="G74" s="4"/>
      <c r="H74" s="156">
        <f>SUM(H5:H73)</f>
        <v>0</v>
      </c>
    </row>
    <row r="1048475" spans="5:5" x14ac:dyDescent="0.25">
      <c r="E1048475" s="11"/>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BE244-018C-4084-80FC-7FB3136E9A21}">
  <dimension ref="A1:I10485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9" ht="48" customHeight="1" x14ac:dyDescent="0.25">
      <c r="A1" s="39" t="s">
        <v>766</v>
      </c>
      <c r="B1" s="40"/>
      <c r="C1" s="40"/>
      <c r="D1" s="40"/>
      <c r="E1" s="774" t="s">
        <v>767</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x14ac:dyDescent="0.25">
      <c r="A5" s="48" t="s">
        <v>768</v>
      </c>
      <c r="B5" s="44"/>
      <c r="C5" s="46"/>
      <c r="D5" s="157" t="s">
        <v>927</v>
      </c>
      <c r="E5" s="6"/>
      <c r="F5" s="6"/>
      <c r="G5" s="6"/>
      <c r="H5" s="89"/>
    </row>
    <row r="6" spans="1:9" ht="39.6" x14ac:dyDescent="0.25">
      <c r="A6" s="44"/>
      <c r="B6" s="48" t="s">
        <v>769</v>
      </c>
      <c r="C6" s="46"/>
      <c r="D6" s="290" t="s">
        <v>4514</v>
      </c>
      <c r="E6" s="11"/>
      <c r="F6" s="6"/>
      <c r="G6" s="6"/>
      <c r="H6" s="89"/>
      <c r="I6" s="307" t="s">
        <v>5398</v>
      </c>
    </row>
    <row r="7" spans="1:9" x14ac:dyDescent="0.25">
      <c r="A7" s="44"/>
      <c r="B7" s="48"/>
      <c r="C7" s="53" t="s">
        <v>37</v>
      </c>
      <c r="D7" s="290" t="s">
        <v>4494</v>
      </c>
      <c r="E7" s="11" t="s">
        <v>136</v>
      </c>
      <c r="F7" s="46"/>
      <c r="G7" s="94"/>
      <c r="H7" s="89">
        <f>F7*G7</f>
        <v>0</v>
      </c>
      <c r="I7" s="307" t="s">
        <v>5398</v>
      </c>
    </row>
    <row r="8" spans="1:9" x14ac:dyDescent="0.25">
      <c r="A8" s="44"/>
      <c r="B8" s="48"/>
      <c r="C8" s="53" t="s">
        <v>39</v>
      </c>
      <c r="D8" s="290" t="s">
        <v>4494</v>
      </c>
      <c r="E8" s="11" t="s">
        <v>136</v>
      </c>
      <c r="F8" s="46"/>
      <c r="G8" s="94"/>
      <c r="H8" s="89">
        <f>F8*G8</f>
        <v>0</v>
      </c>
      <c r="I8" s="307" t="s">
        <v>5398</v>
      </c>
    </row>
    <row r="9" spans="1:9" ht="39.6" x14ac:dyDescent="0.25">
      <c r="A9" s="44"/>
      <c r="B9" s="48" t="s">
        <v>770</v>
      </c>
      <c r="C9" s="53"/>
      <c r="D9" s="290" t="s">
        <v>4515</v>
      </c>
      <c r="E9" s="27"/>
      <c r="F9" s="6"/>
      <c r="G9" s="95"/>
      <c r="H9" s="89"/>
      <c r="I9" s="307" t="s">
        <v>5398</v>
      </c>
    </row>
    <row r="10" spans="1:9" x14ac:dyDescent="0.25">
      <c r="A10" s="48"/>
      <c r="B10" s="48"/>
      <c r="C10" s="53" t="s">
        <v>37</v>
      </c>
      <c r="D10" s="290" t="s">
        <v>4494</v>
      </c>
      <c r="E10" s="11" t="s">
        <v>136</v>
      </c>
      <c r="F10" s="46"/>
      <c r="G10" s="94"/>
      <c r="H10" s="89">
        <f>F10*G10</f>
        <v>0</v>
      </c>
      <c r="I10" s="307" t="s">
        <v>5398</v>
      </c>
    </row>
    <row r="11" spans="1:9" x14ac:dyDescent="0.25">
      <c r="A11" s="44"/>
      <c r="B11" s="48"/>
      <c r="C11" s="53" t="s">
        <v>39</v>
      </c>
      <c r="D11" s="290" t="s">
        <v>4494</v>
      </c>
      <c r="E11" s="11" t="s">
        <v>136</v>
      </c>
      <c r="F11" s="46"/>
      <c r="G11" s="94"/>
      <c r="H11" s="89">
        <f>F11*G11</f>
        <v>0</v>
      </c>
      <c r="I11" s="307" t="s">
        <v>5398</v>
      </c>
    </row>
    <row r="12" spans="1:9" x14ac:dyDescent="0.25">
      <c r="A12" s="44"/>
      <c r="B12" s="48" t="s">
        <v>771</v>
      </c>
      <c r="C12" s="53"/>
      <c r="D12" s="290" t="s">
        <v>4516</v>
      </c>
      <c r="E12" s="276"/>
      <c r="F12" s="46"/>
      <c r="G12" s="94"/>
      <c r="H12" s="89">
        <f>F12*G12</f>
        <v>0</v>
      </c>
      <c r="I12" s="307" t="s">
        <v>5398</v>
      </c>
    </row>
    <row r="13" spans="1:9" x14ac:dyDescent="0.25">
      <c r="A13" s="48" t="s">
        <v>772</v>
      </c>
      <c r="B13" s="48"/>
      <c r="C13" s="53"/>
      <c r="D13" s="291" t="s">
        <v>773</v>
      </c>
      <c r="E13" s="27"/>
      <c r="F13" s="6"/>
      <c r="G13" s="95"/>
      <c r="H13" s="89"/>
    </row>
    <row r="14" spans="1:9" ht="26.4" x14ac:dyDescent="0.25">
      <c r="A14" s="44"/>
      <c r="B14" s="48" t="s">
        <v>774</v>
      </c>
      <c r="C14" s="53"/>
      <c r="D14" s="290" t="s">
        <v>4517</v>
      </c>
      <c r="E14" s="27"/>
      <c r="F14" s="6"/>
      <c r="G14" s="95"/>
      <c r="H14" s="89"/>
      <c r="I14" s="307" t="s">
        <v>5398</v>
      </c>
    </row>
    <row r="15" spans="1:9" x14ac:dyDescent="0.25">
      <c r="A15" s="44"/>
      <c r="B15" s="48"/>
      <c r="C15" s="53" t="s">
        <v>37</v>
      </c>
      <c r="D15" s="290" t="s">
        <v>4494</v>
      </c>
      <c r="E15" s="17" t="s">
        <v>429</v>
      </c>
      <c r="F15" s="46"/>
      <c r="G15" s="94"/>
      <c r="H15" s="89">
        <f>F15*G15</f>
        <v>0</v>
      </c>
      <c r="I15" s="307" t="s">
        <v>5398</v>
      </c>
    </row>
    <row r="16" spans="1:9" x14ac:dyDescent="0.25">
      <c r="A16" s="44"/>
      <c r="B16" s="48"/>
      <c r="C16" s="53" t="s">
        <v>39</v>
      </c>
      <c r="D16" s="290" t="s">
        <v>4494</v>
      </c>
      <c r="E16" s="17" t="s">
        <v>429</v>
      </c>
      <c r="F16" s="46"/>
      <c r="G16" s="94"/>
      <c r="H16" s="89">
        <f>F16*G16</f>
        <v>0</v>
      </c>
      <c r="I16" s="307" t="s">
        <v>5398</v>
      </c>
    </row>
    <row r="17" spans="1:9" ht="26.4" x14ac:dyDescent="0.25">
      <c r="A17" s="44"/>
      <c r="B17" s="48" t="s">
        <v>775</v>
      </c>
      <c r="C17" s="53"/>
      <c r="D17" s="290" t="s">
        <v>4517</v>
      </c>
      <c r="E17" s="27"/>
      <c r="F17" s="6"/>
      <c r="G17" s="95"/>
      <c r="H17" s="89"/>
      <c r="I17" s="307" t="s">
        <v>5398</v>
      </c>
    </row>
    <row r="18" spans="1:9" x14ac:dyDescent="0.25">
      <c r="A18" s="48"/>
      <c r="B18" s="48"/>
      <c r="C18" s="53" t="s">
        <v>37</v>
      </c>
      <c r="D18" s="290" t="s">
        <v>4494</v>
      </c>
      <c r="E18" s="17" t="s">
        <v>429</v>
      </c>
      <c r="F18" s="46"/>
      <c r="G18" s="94"/>
      <c r="H18" s="89">
        <f>F18*G18</f>
        <v>0</v>
      </c>
      <c r="I18" s="307" t="s">
        <v>5398</v>
      </c>
    </row>
    <row r="19" spans="1:9" x14ac:dyDescent="0.25">
      <c r="A19" s="48"/>
      <c r="B19" s="48"/>
      <c r="C19" s="53" t="s">
        <v>39</v>
      </c>
      <c r="D19" s="290" t="s">
        <v>4494</v>
      </c>
      <c r="E19" s="17" t="s">
        <v>429</v>
      </c>
      <c r="F19" s="46"/>
      <c r="G19" s="94"/>
      <c r="H19" s="89">
        <f>F19*G19</f>
        <v>0</v>
      </c>
      <c r="I19" s="307" t="s">
        <v>5398</v>
      </c>
    </row>
    <row r="20" spans="1:9" x14ac:dyDescent="0.25">
      <c r="A20" s="48"/>
      <c r="B20" s="48" t="s">
        <v>776</v>
      </c>
      <c r="C20" s="53"/>
      <c r="D20" s="290" t="s">
        <v>4516</v>
      </c>
      <c r="E20" s="276"/>
      <c r="F20" s="46"/>
      <c r="G20" s="94"/>
      <c r="H20" s="89">
        <f>F20*G20</f>
        <v>0</v>
      </c>
      <c r="I20" s="307" t="s">
        <v>5398</v>
      </c>
    </row>
    <row r="21" spans="1:9" ht="39.6" x14ac:dyDescent="0.25">
      <c r="A21" s="48" t="s">
        <v>777</v>
      </c>
      <c r="B21" s="48"/>
      <c r="C21" s="53"/>
      <c r="D21" s="100" t="s">
        <v>4519</v>
      </c>
      <c r="E21" s="27"/>
      <c r="F21" s="6"/>
      <c r="G21" s="95"/>
      <c r="H21" s="89"/>
    </row>
    <row r="22" spans="1:9" x14ac:dyDescent="0.25">
      <c r="A22" s="44"/>
      <c r="B22" s="48" t="s">
        <v>778</v>
      </c>
      <c r="C22" s="53"/>
      <c r="D22" s="160" t="s">
        <v>781</v>
      </c>
      <c r="E22" s="27"/>
      <c r="F22" s="6"/>
      <c r="G22" s="95"/>
      <c r="H22" s="89"/>
    </row>
    <row r="23" spans="1:9" ht="15.6" x14ac:dyDescent="0.25">
      <c r="A23" s="48"/>
      <c r="B23" s="48"/>
      <c r="C23" s="53" t="s">
        <v>37</v>
      </c>
      <c r="D23" s="160" t="s">
        <v>612</v>
      </c>
      <c r="E23" s="27" t="s">
        <v>426</v>
      </c>
      <c r="F23" s="46"/>
      <c r="G23" s="94"/>
      <c r="H23" s="89">
        <f>F23*G23</f>
        <v>0</v>
      </c>
    </row>
    <row r="24" spans="1:9" ht="15.6" x14ac:dyDescent="0.25">
      <c r="A24" s="48"/>
      <c r="B24" s="48"/>
      <c r="C24" s="53" t="s">
        <v>39</v>
      </c>
      <c r="D24" s="160" t="s">
        <v>4520</v>
      </c>
      <c r="E24" s="27" t="s">
        <v>426</v>
      </c>
      <c r="F24" s="46"/>
      <c r="G24" s="94"/>
      <c r="H24" s="89">
        <f>F24*G24</f>
        <v>0</v>
      </c>
    </row>
    <row r="25" spans="1:9" ht="15.6" x14ac:dyDescent="0.25">
      <c r="A25" s="44"/>
      <c r="B25" s="48"/>
      <c r="C25" s="53" t="s">
        <v>59</v>
      </c>
      <c r="D25" s="160" t="s">
        <v>614</v>
      </c>
      <c r="E25" s="27" t="s">
        <v>426</v>
      </c>
      <c r="F25" s="46"/>
      <c r="G25" s="94"/>
      <c r="H25" s="89">
        <f>F25*G25</f>
        <v>0</v>
      </c>
    </row>
    <row r="26" spans="1:9" ht="15.6" x14ac:dyDescent="0.25">
      <c r="A26" s="44"/>
      <c r="B26" s="48"/>
      <c r="C26" s="53" t="s">
        <v>42</v>
      </c>
      <c r="D26" s="160" t="s">
        <v>615</v>
      </c>
      <c r="E26" s="27" t="s">
        <v>426</v>
      </c>
      <c r="F26" s="46"/>
      <c r="G26" s="94"/>
      <c r="H26" s="89">
        <f>F26*G26</f>
        <v>0</v>
      </c>
    </row>
    <row r="27" spans="1:9" ht="15.6" x14ac:dyDescent="0.25">
      <c r="A27" s="44"/>
      <c r="B27" s="48"/>
      <c r="C27" s="53" t="s">
        <v>43</v>
      </c>
      <c r="D27" s="160" t="s">
        <v>735</v>
      </c>
      <c r="E27" s="27" t="s">
        <v>426</v>
      </c>
      <c r="F27" s="46"/>
      <c r="G27" s="94"/>
      <c r="H27" s="89">
        <f>F27*G27</f>
        <v>0</v>
      </c>
    </row>
    <row r="28" spans="1:9" x14ac:dyDescent="0.25">
      <c r="A28" s="48"/>
      <c r="B28" s="48" t="s">
        <v>779</v>
      </c>
      <c r="C28" s="53"/>
      <c r="D28" s="160" t="s">
        <v>783</v>
      </c>
      <c r="E28" s="27"/>
      <c r="F28" s="6"/>
      <c r="G28" s="95"/>
      <c r="H28" s="89"/>
    </row>
    <row r="29" spans="1:9" ht="15.6" x14ac:dyDescent="0.25">
      <c r="A29" s="44"/>
      <c r="B29" s="48"/>
      <c r="C29" s="53" t="s">
        <v>37</v>
      </c>
      <c r="D29" s="160" t="s">
        <v>612</v>
      </c>
      <c r="E29" s="27" t="s">
        <v>426</v>
      </c>
      <c r="F29" s="46"/>
      <c r="G29" s="94"/>
      <c r="H29" s="89">
        <f t="shared" ref="H29:H34" si="0">F29*G29</f>
        <v>0</v>
      </c>
    </row>
    <row r="30" spans="1:9" ht="15.6" x14ac:dyDescent="0.25">
      <c r="A30" s="44"/>
      <c r="B30" s="48"/>
      <c r="C30" s="53" t="s">
        <v>39</v>
      </c>
      <c r="D30" s="160" t="s">
        <v>782</v>
      </c>
      <c r="E30" s="27" t="s">
        <v>426</v>
      </c>
      <c r="F30" s="46"/>
      <c r="G30" s="94"/>
      <c r="H30" s="89">
        <f t="shared" si="0"/>
        <v>0</v>
      </c>
    </row>
    <row r="31" spans="1:9" ht="15.6" x14ac:dyDescent="0.25">
      <c r="A31" s="44"/>
      <c r="B31" s="48"/>
      <c r="C31" s="53" t="s">
        <v>59</v>
      </c>
      <c r="D31" s="160" t="s">
        <v>614</v>
      </c>
      <c r="E31" s="27" t="s">
        <v>426</v>
      </c>
      <c r="F31" s="46"/>
      <c r="G31" s="94"/>
      <c r="H31" s="89">
        <f t="shared" si="0"/>
        <v>0</v>
      </c>
    </row>
    <row r="32" spans="1:9" ht="15.6" x14ac:dyDescent="0.25">
      <c r="A32" s="44"/>
      <c r="B32" s="48"/>
      <c r="C32" s="53" t="s">
        <v>42</v>
      </c>
      <c r="D32" s="160" t="s">
        <v>615</v>
      </c>
      <c r="E32" s="27" t="s">
        <v>426</v>
      </c>
      <c r="F32" s="46"/>
      <c r="G32" s="94"/>
      <c r="H32" s="89">
        <f t="shared" si="0"/>
        <v>0</v>
      </c>
    </row>
    <row r="33" spans="1:9" ht="15.6" x14ac:dyDescent="0.25">
      <c r="A33" s="44"/>
      <c r="B33" s="48"/>
      <c r="C33" s="53" t="s">
        <v>43</v>
      </c>
      <c r="D33" s="160" t="s">
        <v>735</v>
      </c>
      <c r="E33" s="27" t="s">
        <v>426</v>
      </c>
      <c r="F33" s="46"/>
      <c r="G33" s="94"/>
      <c r="H33" s="89">
        <f t="shared" si="0"/>
        <v>0</v>
      </c>
    </row>
    <row r="34" spans="1:9" ht="25.5" customHeight="1" x14ac:dyDescent="0.25">
      <c r="A34" s="44"/>
      <c r="B34" s="48" t="s">
        <v>780</v>
      </c>
      <c r="C34" s="53"/>
      <c r="D34" s="64" t="s">
        <v>784</v>
      </c>
      <c r="E34" s="27" t="s">
        <v>426</v>
      </c>
      <c r="F34" s="46"/>
      <c r="G34" s="94"/>
      <c r="H34" s="89">
        <f t="shared" si="0"/>
        <v>0</v>
      </c>
    </row>
    <row r="35" spans="1:9" ht="26.4" x14ac:dyDescent="0.25">
      <c r="A35" s="48" t="s">
        <v>785</v>
      </c>
      <c r="B35" s="48"/>
      <c r="C35" s="53"/>
      <c r="D35" s="159" t="s">
        <v>786</v>
      </c>
      <c r="E35" s="27"/>
      <c r="F35" s="6"/>
      <c r="G35" s="95"/>
      <c r="H35" s="89"/>
    </row>
    <row r="36" spans="1:9" ht="26.4" x14ac:dyDescent="0.25">
      <c r="A36" s="44"/>
      <c r="B36" s="48" t="s">
        <v>787</v>
      </c>
      <c r="C36" s="53"/>
      <c r="D36" s="290" t="s">
        <v>4521</v>
      </c>
      <c r="E36" s="27" t="s">
        <v>426</v>
      </c>
      <c r="F36" s="46"/>
      <c r="G36" s="94"/>
      <c r="H36" s="89">
        <f>F36*G36</f>
        <v>0</v>
      </c>
      <c r="I36" s="307" t="s">
        <v>5398</v>
      </c>
    </row>
    <row r="37" spans="1:9" ht="26.4" x14ac:dyDescent="0.25">
      <c r="A37" s="48"/>
      <c r="B37" s="48" t="s">
        <v>788</v>
      </c>
      <c r="C37" s="53"/>
      <c r="D37" s="290" t="s">
        <v>4522</v>
      </c>
      <c r="E37" s="27" t="s">
        <v>426</v>
      </c>
      <c r="F37" s="46"/>
      <c r="G37" s="94"/>
      <c r="H37" s="89">
        <f>F37*G37</f>
        <v>0</v>
      </c>
      <c r="I37" s="307" t="s">
        <v>5398</v>
      </c>
    </row>
    <row r="38" spans="1:9" ht="26.4" x14ac:dyDescent="0.25">
      <c r="A38" s="48" t="s">
        <v>789</v>
      </c>
      <c r="B38" s="48"/>
      <c r="C38" s="53"/>
      <c r="D38" s="159" t="s">
        <v>790</v>
      </c>
      <c r="E38" s="27"/>
      <c r="F38" s="6"/>
      <c r="G38" s="95"/>
      <c r="H38" s="89"/>
    </row>
    <row r="39" spans="1:9" ht="26.4" x14ac:dyDescent="0.25">
      <c r="A39" s="44"/>
      <c r="B39" s="48" t="s">
        <v>791</v>
      </c>
      <c r="C39" s="53"/>
      <c r="D39" s="290" t="s">
        <v>4523</v>
      </c>
      <c r="E39" s="27"/>
      <c r="F39" s="6"/>
      <c r="G39" s="95"/>
      <c r="H39" s="89"/>
      <c r="I39" s="307" t="s">
        <v>5398</v>
      </c>
    </row>
    <row r="40" spans="1:9" x14ac:dyDescent="0.25">
      <c r="A40" s="48"/>
      <c r="B40" s="48"/>
      <c r="C40" s="53" t="s">
        <v>37</v>
      </c>
      <c r="D40" s="290" t="s">
        <v>4524</v>
      </c>
      <c r="E40" s="17" t="s">
        <v>429</v>
      </c>
      <c r="F40" s="46"/>
      <c r="G40" s="94"/>
      <c r="H40" s="89">
        <f>F40*G40</f>
        <v>0</v>
      </c>
      <c r="I40" s="307" t="s">
        <v>5398</v>
      </c>
    </row>
    <row r="41" spans="1:9" x14ac:dyDescent="0.25">
      <c r="A41" s="48"/>
      <c r="B41" s="48"/>
      <c r="C41" s="53" t="s">
        <v>39</v>
      </c>
      <c r="D41" s="290" t="s">
        <v>4524</v>
      </c>
      <c r="E41" s="17" t="s">
        <v>429</v>
      </c>
      <c r="F41" s="46"/>
      <c r="G41" s="94"/>
      <c r="H41" s="89">
        <f>F41*G41</f>
        <v>0</v>
      </c>
      <c r="I41" s="307" t="s">
        <v>5398</v>
      </c>
    </row>
    <row r="42" spans="1:9" ht="39.6" x14ac:dyDescent="0.25">
      <c r="A42" s="44"/>
      <c r="B42" s="48" t="s">
        <v>792</v>
      </c>
      <c r="C42" s="53"/>
      <c r="D42" s="290" t="s">
        <v>4525</v>
      </c>
      <c r="E42" s="17"/>
      <c r="F42" s="6"/>
      <c r="G42" s="95"/>
      <c r="H42" s="89"/>
      <c r="I42" s="307" t="s">
        <v>5398</v>
      </c>
    </row>
    <row r="43" spans="1:9" x14ac:dyDescent="0.25">
      <c r="A43" s="44"/>
      <c r="B43" s="48"/>
      <c r="C43" s="53" t="s">
        <v>37</v>
      </c>
      <c r="D43" s="290" t="s">
        <v>4524</v>
      </c>
      <c r="E43" s="17" t="s">
        <v>429</v>
      </c>
      <c r="F43" s="46"/>
      <c r="G43" s="94"/>
      <c r="H43" s="89">
        <f>F43*G43</f>
        <v>0</v>
      </c>
      <c r="I43" s="307" t="s">
        <v>5398</v>
      </c>
    </row>
    <row r="44" spans="1:9" x14ac:dyDescent="0.25">
      <c r="A44" s="44"/>
      <c r="B44" s="48"/>
      <c r="C44" s="53" t="s">
        <v>39</v>
      </c>
      <c r="D44" s="290" t="s">
        <v>4524</v>
      </c>
      <c r="E44" s="17" t="s">
        <v>429</v>
      </c>
      <c r="F44" s="46"/>
      <c r="G44" s="94"/>
      <c r="H44" s="89">
        <f>F44*G44</f>
        <v>0</v>
      </c>
      <c r="I44" s="307" t="s">
        <v>5398</v>
      </c>
    </row>
    <row r="45" spans="1:9" ht="26.4" x14ac:dyDescent="0.25">
      <c r="A45" s="44"/>
      <c r="B45" s="48" t="s">
        <v>793</v>
      </c>
      <c r="C45" s="53"/>
      <c r="D45" s="290" t="s">
        <v>4526</v>
      </c>
      <c r="E45" s="17"/>
      <c r="F45" s="6"/>
      <c r="G45" s="95"/>
      <c r="H45" s="89"/>
      <c r="I45" s="307" t="s">
        <v>5398</v>
      </c>
    </row>
    <row r="46" spans="1:9" x14ac:dyDescent="0.25">
      <c r="A46" s="44"/>
      <c r="B46" s="48"/>
      <c r="C46" s="53" t="s">
        <v>37</v>
      </c>
      <c r="D46" s="290" t="s">
        <v>4524</v>
      </c>
      <c r="E46" s="17" t="s">
        <v>429</v>
      </c>
      <c r="F46" s="46"/>
      <c r="G46" s="94"/>
      <c r="H46" s="89">
        <f>F46*G46</f>
        <v>0</v>
      </c>
      <c r="I46" s="307" t="s">
        <v>5398</v>
      </c>
    </row>
    <row r="47" spans="1:9" x14ac:dyDescent="0.25">
      <c r="A47" s="44"/>
      <c r="B47" s="48"/>
      <c r="C47" s="53" t="s">
        <v>39</v>
      </c>
      <c r="D47" s="290" t="s">
        <v>4524</v>
      </c>
      <c r="E47" s="17" t="s">
        <v>429</v>
      </c>
      <c r="F47" s="46"/>
      <c r="G47" s="94"/>
      <c r="H47" s="89">
        <f>F47*G47</f>
        <v>0</v>
      </c>
      <c r="I47" s="307" t="s">
        <v>5398</v>
      </c>
    </row>
    <row r="48" spans="1:9" ht="26.4" x14ac:dyDescent="0.25">
      <c r="A48" s="44"/>
      <c r="B48" s="48" t="s">
        <v>794</v>
      </c>
      <c r="C48" s="53"/>
      <c r="D48" s="290" t="s">
        <v>4527</v>
      </c>
      <c r="E48" s="11"/>
      <c r="F48" s="6"/>
      <c r="G48" s="95"/>
      <c r="H48" s="89"/>
      <c r="I48" s="307" t="s">
        <v>5398</v>
      </c>
    </row>
    <row r="49" spans="1:9" x14ac:dyDescent="0.25">
      <c r="A49" s="48"/>
      <c r="B49" s="48"/>
      <c r="C49" s="53" t="s">
        <v>37</v>
      </c>
      <c r="D49" s="290" t="s">
        <v>4508</v>
      </c>
      <c r="E49" s="17" t="s">
        <v>429</v>
      </c>
      <c r="F49" s="46"/>
      <c r="G49" s="94"/>
      <c r="H49" s="89">
        <f>F49*G49</f>
        <v>0</v>
      </c>
      <c r="I49" s="307" t="s">
        <v>5398</v>
      </c>
    </row>
    <row r="50" spans="1:9" x14ac:dyDescent="0.25">
      <c r="A50" s="44"/>
      <c r="B50" s="48"/>
      <c r="C50" s="53" t="s">
        <v>39</v>
      </c>
      <c r="D50" s="290" t="s">
        <v>4508</v>
      </c>
      <c r="E50" s="17" t="s">
        <v>429</v>
      </c>
      <c r="F50" s="46"/>
      <c r="G50" s="94"/>
      <c r="H50" s="89">
        <f>F50*G50</f>
        <v>0</v>
      </c>
      <c r="I50" s="307" t="s">
        <v>5398</v>
      </c>
    </row>
    <row r="51" spans="1:9" ht="26.4" x14ac:dyDescent="0.25">
      <c r="A51" s="44"/>
      <c r="B51" s="48" t="s">
        <v>795</v>
      </c>
      <c r="C51" s="53"/>
      <c r="D51" s="290" t="s">
        <v>4528</v>
      </c>
      <c r="E51" s="17"/>
      <c r="F51" s="6"/>
      <c r="G51" s="95"/>
      <c r="H51" s="89"/>
      <c r="I51" s="307" t="s">
        <v>5398</v>
      </c>
    </row>
    <row r="52" spans="1:9" x14ac:dyDescent="0.25">
      <c r="A52" s="44"/>
      <c r="B52" s="48"/>
      <c r="C52" s="53" t="s">
        <v>37</v>
      </c>
      <c r="D52" s="290" t="s">
        <v>4524</v>
      </c>
      <c r="E52" s="17" t="s">
        <v>429</v>
      </c>
      <c r="F52" s="46"/>
      <c r="G52" s="94"/>
      <c r="H52" s="89">
        <f>F52*G52</f>
        <v>0</v>
      </c>
      <c r="I52" s="307" t="s">
        <v>5398</v>
      </c>
    </row>
    <row r="53" spans="1:9" x14ac:dyDescent="0.25">
      <c r="A53" s="44"/>
      <c r="B53" s="48"/>
      <c r="C53" s="53" t="s">
        <v>39</v>
      </c>
      <c r="D53" s="290" t="s">
        <v>4524</v>
      </c>
      <c r="E53" s="17" t="s">
        <v>429</v>
      </c>
      <c r="F53" s="46"/>
      <c r="G53" s="94"/>
      <c r="H53" s="89">
        <f>F53*G53</f>
        <v>0</v>
      </c>
      <c r="I53" s="307" t="s">
        <v>5398</v>
      </c>
    </row>
    <row r="54" spans="1:9" ht="26.4" x14ac:dyDescent="0.25">
      <c r="A54" s="48" t="s">
        <v>796</v>
      </c>
      <c r="B54" s="48"/>
      <c r="C54" s="53"/>
      <c r="D54" s="159" t="s">
        <v>797</v>
      </c>
      <c r="E54" s="17"/>
      <c r="F54" s="6"/>
      <c r="G54" s="95"/>
      <c r="H54" s="89"/>
    </row>
    <row r="55" spans="1:9" ht="26.4" x14ac:dyDescent="0.25">
      <c r="A55" s="44"/>
      <c r="B55" s="48" t="s">
        <v>798</v>
      </c>
      <c r="C55" s="53"/>
      <c r="D55" s="290" t="s">
        <v>4529</v>
      </c>
      <c r="E55" s="17" t="s">
        <v>429</v>
      </c>
      <c r="F55" s="46"/>
      <c r="G55" s="94"/>
      <c r="H55" s="89">
        <f>F55*G55</f>
        <v>0</v>
      </c>
      <c r="I55" s="307" t="s">
        <v>5398</v>
      </c>
    </row>
    <row r="56" spans="1:9" ht="26.4" x14ac:dyDescent="0.25">
      <c r="A56" s="44"/>
      <c r="B56" s="48" t="s">
        <v>799</v>
      </c>
      <c r="C56" s="53"/>
      <c r="D56" s="290" t="s">
        <v>4529</v>
      </c>
      <c r="E56" s="17" t="s">
        <v>429</v>
      </c>
      <c r="F56" s="46"/>
      <c r="G56" s="94"/>
      <c r="H56" s="89">
        <f>F56*G56</f>
        <v>0</v>
      </c>
      <c r="I56" s="307" t="s">
        <v>5398</v>
      </c>
    </row>
    <row r="57" spans="1:9" ht="26.4" x14ac:dyDescent="0.25">
      <c r="A57" s="48"/>
      <c r="B57" s="48" t="s">
        <v>800</v>
      </c>
      <c r="C57" s="53"/>
      <c r="D57" s="290" t="s">
        <v>4529</v>
      </c>
      <c r="E57" s="17" t="s">
        <v>429</v>
      </c>
      <c r="F57" s="46"/>
      <c r="G57" s="94"/>
      <c r="H57" s="89">
        <f>F57*G57</f>
        <v>0</v>
      </c>
      <c r="I57" s="307" t="s">
        <v>5398</v>
      </c>
    </row>
    <row r="58" spans="1:9" x14ac:dyDescent="0.25">
      <c r="A58" s="48"/>
      <c r="B58" s="48" t="s">
        <v>801</v>
      </c>
      <c r="C58" s="53"/>
      <c r="D58" s="290" t="s">
        <v>4491</v>
      </c>
      <c r="E58" s="17" t="s">
        <v>429</v>
      </c>
      <c r="F58" s="46"/>
      <c r="G58" s="94"/>
      <c r="H58" s="89">
        <f>F58*G58</f>
        <v>0</v>
      </c>
      <c r="I58" s="307" t="s">
        <v>5398</v>
      </c>
    </row>
    <row r="59" spans="1:9" ht="26.4" x14ac:dyDescent="0.25">
      <c r="A59" s="48" t="s">
        <v>802</v>
      </c>
      <c r="B59" s="48"/>
      <c r="C59" s="53"/>
      <c r="D59" s="291" t="s">
        <v>4530</v>
      </c>
      <c r="E59" s="27"/>
      <c r="F59" s="6"/>
      <c r="G59" s="95"/>
      <c r="H59" s="89"/>
    </row>
    <row r="60" spans="1:9" ht="26.4" x14ac:dyDescent="0.25">
      <c r="A60" s="48"/>
      <c r="B60" s="48" t="s">
        <v>803</v>
      </c>
      <c r="C60" s="53"/>
      <c r="D60" s="290" t="s">
        <v>4531</v>
      </c>
      <c r="E60" s="17" t="s">
        <v>429</v>
      </c>
      <c r="F60" s="46"/>
      <c r="G60" s="94"/>
      <c r="H60" s="89">
        <f>F60*G60</f>
        <v>0</v>
      </c>
      <c r="I60" s="307" t="s">
        <v>5398</v>
      </c>
    </row>
    <row r="61" spans="1:9" ht="26.4" x14ac:dyDescent="0.25">
      <c r="A61" s="48"/>
      <c r="B61" s="48" t="s">
        <v>805</v>
      </c>
      <c r="C61" s="53"/>
      <c r="D61" s="290" t="s">
        <v>4532</v>
      </c>
      <c r="E61" s="27" t="s">
        <v>426</v>
      </c>
      <c r="F61" s="46"/>
      <c r="G61" s="94"/>
      <c r="H61" s="89">
        <f>F61*G61</f>
        <v>0</v>
      </c>
      <c r="I61" s="307" t="s">
        <v>5398</v>
      </c>
    </row>
    <row r="62" spans="1:9" ht="26.4" x14ac:dyDescent="0.25">
      <c r="A62" s="48"/>
      <c r="B62" s="48" t="s">
        <v>804</v>
      </c>
      <c r="C62" s="53"/>
      <c r="D62" s="290" t="s">
        <v>4533</v>
      </c>
      <c r="E62" s="17" t="s">
        <v>429</v>
      </c>
      <c r="F62" s="46"/>
      <c r="G62" s="94"/>
      <c r="H62" s="89">
        <f>F62*G62</f>
        <v>0</v>
      </c>
      <c r="I62" s="307" t="s">
        <v>5398</v>
      </c>
    </row>
    <row r="63" spans="1:9" x14ac:dyDescent="0.25">
      <c r="A63" s="48"/>
      <c r="B63" s="48" t="s">
        <v>806</v>
      </c>
      <c r="C63" s="53"/>
      <c r="D63" s="290" t="s">
        <v>4534</v>
      </c>
      <c r="E63" s="17" t="s">
        <v>429</v>
      </c>
      <c r="F63" s="46"/>
      <c r="G63" s="94"/>
      <c r="H63" s="89">
        <f>F63*G63</f>
        <v>0</v>
      </c>
      <c r="I63" s="307" t="s">
        <v>5398</v>
      </c>
    </row>
    <row r="64" spans="1:9" x14ac:dyDescent="0.25">
      <c r="A64" s="48"/>
      <c r="B64" s="48" t="s">
        <v>807</v>
      </c>
      <c r="C64" s="53"/>
      <c r="D64" s="290" t="s">
        <v>748</v>
      </c>
      <c r="E64" s="27"/>
      <c r="F64" s="6"/>
      <c r="G64" s="95"/>
      <c r="H64" s="89"/>
    </row>
    <row r="65" spans="1:9" x14ac:dyDescent="0.25">
      <c r="A65" s="48"/>
      <c r="B65" s="48"/>
      <c r="C65" s="53" t="s">
        <v>37</v>
      </c>
      <c r="D65" s="290" t="s">
        <v>4503</v>
      </c>
      <c r="E65" s="17" t="s">
        <v>429</v>
      </c>
      <c r="F65" s="46"/>
      <c r="G65" s="94"/>
      <c r="H65" s="89">
        <f>F65*G65</f>
        <v>0</v>
      </c>
      <c r="I65" s="307" t="s">
        <v>5398</v>
      </c>
    </row>
    <row r="66" spans="1:9" x14ac:dyDescent="0.25">
      <c r="A66" s="48"/>
      <c r="B66" s="48"/>
      <c r="C66" s="53" t="s">
        <v>39</v>
      </c>
      <c r="D66" s="290" t="s">
        <v>4503</v>
      </c>
      <c r="E66" s="17" t="s">
        <v>429</v>
      </c>
      <c r="F66" s="46"/>
      <c r="G66" s="94"/>
      <c r="H66" s="89">
        <f>F66*G66</f>
        <v>0</v>
      </c>
      <c r="I66" s="307" t="s">
        <v>5398</v>
      </c>
    </row>
    <row r="67" spans="1:9" ht="26.4" x14ac:dyDescent="0.25">
      <c r="A67" s="48" t="s">
        <v>808</v>
      </c>
      <c r="B67" s="48"/>
      <c r="C67" s="53"/>
      <c r="D67" s="159" t="s">
        <v>817</v>
      </c>
      <c r="E67" s="17"/>
      <c r="F67" s="6"/>
      <c r="G67" s="95"/>
      <c r="H67" s="89"/>
    </row>
    <row r="68" spans="1:9" ht="26.4" x14ac:dyDescent="0.25">
      <c r="A68" s="48"/>
      <c r="B68" s="48" t="s">
        <v>809</v>
      </c>
      <c r="C68" s="53"/>
      <c r="D68" s="290" t="s">
        <v>4536</v>
      </c>
      <c r="E68" s="17"/>
      <c r="F68" s="6"/>
      <c r="G68" s="95"/>
      <c r="H68" s="89"/>
      <c r="I68" s="307" t="s">
        <v>5398</v>
      </c>
    </row>
    <row r="69" spans="1:9" x14ac:dyDescent="0.25">
      <c r="A69" s="48"/>
      <c r="B69" s="48"/>
      <c r="C69" s="53" t="s">
        <v>37</v>
      </c>
      <c r="D69" s="290" t="s">
        <v>4537</v>
      </c>
      <c r="E69" s="17" t="s">
        <v>429</v>
      </c>
      <c r="F69" s="46"/>
      <c r="G69" s="94"/>
      <c r="H69" s="89">
        <f>F69*G69</f>
        <v>0</v>
      </c>
      <c r="I69" s="307" t="s">
        <v>5398</v>
      </c>
    </row>
    <row r="70" spans="1:9" x14ac:dyDescent="0.25">
      <c r="A70" s="48"/>
      <c r="B70" s="48"/>
      <c r="C70" s="53" t="s">
        <v>39</v>
      </c>
      <c r="D70" s="290" t="s">
        <v>4537</v>
      </c>
      <c r="E70" s="17" t="s">
        <v>429</v>
      </c>
      <c r="F70" s="46"/>
      <c r="G70" s="94"/>
      <c r="H70" s="89">
        <f>F70*G70</f>
        <v>0</v>
      </c>
      <c r="I70" s="307" t="s">
        <v>5398</v>
      </c>
    </row>
    <row r="71" spans="1:9" x14ac:dyDescent="0.25">
      <c r="A71" s="48"/>
      <c r="B71" s="48"/>
      <c r="C71" s="53" t="s">
        <v>59</v>
      </c>
      <c r="D71" s="160" t="s">
        <v>4535</v>
      </c>
      <c r="E71" s="17" t="s">
        <v>429</v>
      </c>
      <c r="F71" s="46"/>
      <c r="G71" s="94"/>
      <c r="H71" s="89">
        <f>F71*G71</f>
        <v>0</v>
      </c>
      <c r="I71" s="307" t="s">
        <v>5398</v>
      </c>
    </row>
    <row r="72" spans="1:9" ht="26.4" x14ac:dyDescent="0.25">
      <c r="A72" s="48"/>
      <c r="B72" s="48" t="s">
        <v>810</v>
      </c>
      <c r="C72" s="53"/>
      <c r="D72" s="290" t="s">
        <v>4536</v>
      </c>
      <c r="E72" s="17"/>
      <c r="F72" s="6"/>
      <c r="G72" s="95"/>
      <c r="H72" s="89"/>
      <c r="I72" s="307" t="s">
        <v>5398</v>
      </c>
    </row>
    <row r="73" spans="1:9" x14ac:dyDescent="0.25">
      <c r="A73" s="48"/>
      <c r="B73" s="48"/>
      <c r="C73" s="53" t="s">
        <v>37</v>
      </c>
      <c r="D73" s="290" t="s">
        <v>4537</v>
      </c>
      <c r="E73" s="17" t="s">
        <v>429</v>
      </c>
      <c r="F73" s="46"/>
      <c r="G73" s="94"/>
      <c r="H73" s="89">
        <f>F73*G73</f>
        <v>0</v>
      </c>
      <c r="I73" s="307" t="s">
        <v>5398</v>
      </c>
    </row>
    <row r="74" spans="1:9" x14ac:dyDescent="0.25">
      <c r="A74" s="48"/>
      <c r="B74" s="48"/>
      <c r="C74" s="53" t="s">
        <v>39</v>
      </c>
      <c r="D74" s="290" t="s">
        <v>4537</v>
      </c>
      <c r="E74" s="17" t="s">
        <v>429</v>
      </c>
      <c r="F74" s="46"/>
      <c r="G74" s="94"/>
      <c r="H74" s="89">
        <f>F74*G74</f>
        <v>0</v>
      </c>
      <c r="I74" s="307" t="s">
        <v>5398</v>
      </c>
    </row>
    <row r="75" spans="1:9" x14ac:dyDescent="0.25">
      <c r="A75" s="48"/>
      <c r="B75" s="48"/>
      <c r="C75" s="53" t="s">
        <v>59</v>
      </c>
      <c r="D75" s="290" t="s">
        <v>4491</v>
      </c>
      <c r="E75" s="17" t="s">
        <v>429</v>
      </c>
      <c r="F75" s="46"/>
      <c r="G75" s="94"/>
      <c r="H75" s="89">
        <f>F75*G75</f>
        <v>0</v>
      </c>
      <c r="I75" s="307" t="s">
        <v>5398</v>
      </c>
    </row>
    <row r="76" spans="1:9" x14ac:dyDescent="0.25">
      <c r="A76" s="48"/>
      <c r="B76" s="48" t="s">
        <v>811</v>
      </c>
      <c r="C76" s="53"/>
      <c r="D76" s="290" t="s">
        <v>814</v>
      </c>
      <c r="E76" s="17"/>
      <c r="F76" s="6"/>
      <c r="G76" s="95"/>
      <c r="H76" s="89"/>
    </row>
    <row r="77" spans="1:9" x14ac:dyDescent="0.25">
      <c r="A77" s="48"/>
      <c r="B77" s="48"/>
      <c r="C77" s="53" t="s">
        <v>37</v>
      </c>
      <c r="D77" s="290" t="s">
        <v>4538</v>
      </c>
      <c r="E77" s="17" t="s">
        <v>818</v>
      </c>
      <c r="F77" s="6"/>
      <c r="G77" s="95"/>
      <c r="H77" s="89">
        <f>F77*G77</f>
        <v>0</v>
      </c>
      <c r="I77" s="307" t="s">
        <v>5398</v>
      </c>
    </row>
    <row r="78" spans="1:9" x14ac:dyDescent="0.25">
      <c r="A78" s="48"/>
      <c r="B78" s="48"/>
      <c r="C78" s="53" t="s">
        <v>39</v>
      </c>
      <c r="D78" s="290" t="s">
        <v>4538</v>
      </c>
      <c r="E78" s="17" t="s">
        <v>818</v>
      </c>
      <c r="F78" s="6"/>
      <c r="G78" s="95"/>
      <c r="H78" s="89">
        <f>F78*G78</f>
        <v>0</v>
      </c>
      <c r="I78" s="307" t="s">
        <v>5398</v>
      </c>
    </row>
    <row r="79" spans="1:9" x14ac:dyDescent="0.25">
      <c r="A79" s="48"/>
      <c r="B79" s="48" t="s">
        <v>812</v>
      </c>
      <c r="C79" s="53"/>
      <c r="D79" s="290" t="s">
        <v>815</v>
      </c>
      <c r="E79" s="17"/>
      <c r="F79" s="6"/>
      <c r="G79" s="95"/>
      <c r="H79" s="89"/>
    </row>
    <row r="80" spans="1:9" ht="26.4" x14ac:dyDescent="0.25">
      <c r="A80" s="48"/>
      <c r="B80" s="48"/>
      <c r="C80" s="53" t="s">
        <v>37</v>
      </c>
      <c r="D80" s="290" t="s">
        <v>4539</v>
      </c>
      <c r="E80" s="17" t="s">
        <v>818</v>
      </c>
      <c r="F80" s="6"/>
      <c r="G80" s="95"/>
      <c r="H80" s="89">
        <f>F80*G80</f>
        <v>0</v>
      </c>
      <c r="I80" s="307" t="s">
        <v>5398</v>
      </c>
    </row>
    <row r="81" spans="1:9" ht="26.4" x14ac:dyDescent="0.25">
      <c r="A81" s="48"/>
      <c r="B81" s="48"/>
      <c r="C81" s="53" t="s">
        <v>39</v>
      </c>
      <c r="D81" s="290" t="s">
        <v>4539</v>
      </c>
      <c r="E81" s="17" t="s">
        <v>818</v>
      </c>
      <c r="F81" s="6"/>
      <c r="G81" s="95"/>
      <c r="H81" s="89">
        <f>F81*G81</f>
        <v>0</v>
      </c>
      <c r="I81" s="307" t="s">
        <v>5398</v>
      </c>
    </row>
    <row r="82" spans="1:9" x14ac:dyDescent="0.25">
      <c r="A82" s="48"/>
      <c r="B82" s="48"/>
      <c r="C82" s="53" t="s">
        <v>59</v>
      </c>
      <c r="D82" s="290" t="s">
        <v>4491</v>
      </c>
      <c r="E82" s="17" t="s">
        <v>818</v>
      </c>
      <c r="F82" s="6"/>
      <c r="G82" s="95"/>
      <c r="H82" s="89">
        <f>F82*G82</f>
        <v>0</v>
      </c>
      <c r="I82" s="307" t="s">
        <v>5398</v>
      </c>
    </row>
    <row r="83" spans="1:9" ht="26.4" x14ac:dyDescent="0.25">
      <c r="A83" s="48"/>
      <c r="B83" s="48" t="s">
        <v>813</v>
      </c>
      <c r="C83" s="53"/>
      <c r="D83" s="160" t="s">
        <v>816</v>
      </c>
      <c r="E83" s="17"/>
      <c r="F83" s="6"/>
      <c r="G83" s="95"/>
      <c r="H83" s="52"/>
    </row>
    <row r="84" spans="1:9" ht="26.4" x14ac:dyDescent="0.25">
      <c r="A84" s="48"/>
      <c r="B84" s="48"/>
      <c r="C84" s="53" t="s">
        <v>37</v>
      </c>
      <c r="D84" s="290" t="s">
        <v>4539</v>
      </c>
      <c r="E84" s="17" t="s">
        <v>818</v>
      </c>
      <c r="F84" s="6"/>
      <c r="G84" s="95"/>
      <c r="H84" s="89">
        <f>F84*G84</f>
        <v>0</v>
      </c>
      <c r="I84" s="307" t="s">
        <v>5398</v>
      </c>
    </row>
    <row r="85" spans="1:9" ht="26.4" x14ac:dyDescent="0.25">
      <c r="A85" s="48"/>
      <c r="B85" s="48"/>
      <c r="C85" s="53" t="s">
        <v>39</v>
      </c>
      <c r="D85" s="290" t="s">
        <v>4539</v>
      </c>
      <c r="E85" s="17" t="s">
        <v>818</v>
      </c>
      <c r="F85" s="6"/>
      <c r="G85" s="95"/>
      <c r="H85" s="89">
        <f>F85*G85</f>
        <v>0</v>
      </c>
      <c r="I85" s="307" t="s">
        <v>5398</v>
      </c>
    </row>
    <row r="86" spans="1:9" x14ac:dyDescent="0.25">
      <c r="A86" s="48"/>
      <c r="B86" s="48"/>
      <c r="C86" s="53" t="s">
        <v>59</v>
      </c>
      <c r="D86" s="290" t="s">
        <v>4491</v>
      </c>
      <c r="E86" s="17" t="s">
        <v>818</v>
      </c>
      <c r="F86" s="6"/>
      <c r="G86" s="95"/>
      <c r="H86" s="89">
        <f>F86*G86</f>
        <v>0</v>
      </c>
      <c r="I86" s="307" t="s">
        <v>5398</v>
      </c>
    </row>
    <row r="87" spans="1:9" ht="26.4" x14ac:dyDescent="0.25">
      <c r="A87" s="48" t="s">
        <v>819</v>
      </c>
      <c r="B87" s="48"/>
      <c r="C87" s="53"/>
      <c r="D87" s="159" t="s">
        <v>820</v>
      </c>
      <c r="E87" s="17"/>
      <c r="F87" s="6"/>
      <c r="G87" s="95"/>
      <c r="H87" s="89"/>
    </row>
    <row r="88" spans="1:9" x14ac:dyDescent="0.25">
      <c r="A88" s="48"/>
      <c r="B88" s="48" t="s">
        <v>821</v>
      </c>
      <c r="C88" s="53"/>
      <c r="D88" s="160" t="s">
        <v>823</v>
      </c>
      <c r="E88" s="17"/>
      <c r="F88" s="6"/>
      <c r="G88" s="95"/>
      <c r="H88" s="89"/>
    </row>
    <row r="89" spans="1:9" ht="26.4" x14ac:dyDescent="0.25">
      <c r="A89" s="48"/>
      <c r="B89" s="48"/>
      <c r="C89" s="53" t="s">
        <v>37</v>
      </c>
      <c r="D89" s="290" t="s">
        <v>4540</v>
      </c>
      <c r="E89" s="17" t="s">
        <v>429</v>
      </c>
      <c r="F89" s="46"/>
      <c r="G89" s="94"/>
      <c r="H89" s="89">
        <f>F89*G89</f>
        <v>0</v>
      </c>
      <c r="I89" s="307" t="s">
        <v>5398</v>
      </c>
    </row>
    <row r="90" spans="1:9" ht="26.4" x14ac:dyDescent="0.25">
      <c r="A90" s="48"/>
      <c r="B90" s="48"/>
      <c r="C90" s="53" t="s">
        <v>39</v>
      </c>
      <c r="D90" s="290" t="s">
        <v>4540</v>
      </c>
      <c r="E90" s="17" t="s">
        <v>429</v>
      </c>
      <c r="F90" s="46"/>
      <c r="G90" s="94"/>
      <c r="H90" s="89">
        <f>F90*G90</f>
        <v>0</v>
      </c>
      <c r="I90" s="307" t="s">
        <v>5398</v>
      </c>
    </row>
    <row r="91" spans="1:9" x14ac:dyDescent="0.25">
      <c r="A91" s="48"/>
      <c r="B91" s="48" t="s">
        <v>822</v>
      </c>
      <c r="C91" s="53"/>
      <c r="D91" s="160" t="s">
        <v>824</v>
      </c>
      <c r="E91" s="17"/>
      <c r="F91" s="6"/>
      <c r="G91" s="95"/>
      <c r="H91" s="89"/>
    </row>
    <row r="92" spans="1:9" ht="26.4" x14ac:dyDescent="0.25">
      <c r="A92" s="48"/>
      <c r="B92" s="48"/>
      <c r="C92" s="53" t="s">
        <v>37</v>
      </c>
      <c r="D92" s="290" t="s">
        <v>4541</v>
      </c>
      <c r="E92" s="17" t="s">
        <v>429</v>
      </c>
      <c r="F92" s="46"/>
      <c r="G92" s="94"/>
      <c r="H92" s="89">
        <f>F92*G92</f>
        <v>0</v>
      </c>
      <c r="I92" s="307" t="s">
        <v>5398</v>
      </c>
    </row>
    <row r="93" spans="1:9" ht="26.4" x14ac:dyDescent="0.25">
      <c r="A93" s="48"/>
      <c r="B93" s="48"/>
      <c r="C93" s="53" t="s">
        <v>39</v>
      </c>
      <c r="D93" s="290" t="s">
        <v>4541</v>
      </c>
      <c r="E93" s="17" t="s">
        <v>429</v>
      </c>
      <c r="F93" s="46"/>
      <c r="G93" s="94"/>
      <c r="H93" s="89">
        <f>F93*G93</f>
        <v>0</v>
      </c>
      <c r="I93" s="307" t="s">
        <v>5398</v>
      </c>
    </row>
    <row r="94" spans="1:9" x14ac:dyDescent="0.25">
      <c r="A94" s="48" t="s">
        <v>825</v>
      </c>
      <c r="B94" s="48"/>
      <c r="C94" s="53"/>
      <c r="D94" s="159" t="s">
        <v>826</v>
      </c>
      <c r="E94" s="17" t="s">
        <v>429</v>
      </c>
      <c r="F94" s="46"/>
      <c r="G94" s="94"/>
      <c r="H94" s="89">
        <f>F94*G94</f>
        <v>0</v>
      </c>
    </row>
    <row r="95" spans="1:9" x14ac:dyDescent="0.25">
      <c r="A95" s="48" t="s">
        <v>827</v>
      </c>
      <c r="B95" s="48"/>
      <c r="C95" s="53"/>
      <c r="D95" s="159" t="s">
        <v>830</v>
      </c>
      <c r="E95" s="17"/>
      <c r="F95" s="6"/>
      <c r="G95" s="95"/>
      <c r="H95" s="89"/>
    </row>
    <row r="96" spans="1:9" x14ac:dyDescent="0.25">
      <c r="A96" s="48"/>
      <c r="B96" s="48" t="s">
        <v>828</v>
      </c>
      <c r="C96" s="53"/>
      <c r="D96" s="290" t="s">
        <v>4542</v>
      </c>
      <c r="E96" s="17" t="s">
        <v>136</v>
      </c>
      <c r="F96" s="46"/>
      <c r="G96" s="94"/>
      <c r="H96" s="89">
        <f t="shared" ref="H96:H106" si="1">F96*G96</f>
        <v>0</v>
      </c>
      <c r="I96" s="307" t="s">
        <v>5398</v>
      </c>
    </row>
    <row r="97" spans="1:9" x14ac:dyDescent="0.25">
      <c r="A97" s="48"/>
      <c r="B97" s="48" t="s">
        <v>829</v>
      </c>
      <c r="C97" s="53"/>
      <c r="D97" s="290" t="s">
        <v>4542</v>
      </c>
      <c r="E97" s="17" t="s">
        <v>136</v>
      </c>
      <c r="F97" s="46"/>
      <c r="G97" s="94"/>
      <c r="H97" s="89">
        <f t="shared" si="1"/>
        <v>0</v>
      </c>
      <c r="I97" s="307" t="s">
        <v>5398</v>
      </c>
    </row>
    <row r="98" spans="1:9" ht="52.8" x14ac:dyDescent="0.25">
      <c r="A98" s="48" t="s">
        <v>831</v>
      </c>
      <c r="B98" s="48"/>
      <c r="C98" s="53"/>
      <c r="D98" s="290" t="s">
        <v>4543</v>
      </c>
      <c r="E98" s="161"/>
      <c r="F98" s="46"/>
      <c r="G98" s="94"/>
      <c r="H98" s="89">
        <f t="shared" si="1"/>
        <v>0</v>
      </c>
      <c r="I98" s="307" t="s">
        <v>5398</v>
      </c>
    </row>
    <row r="99" spans="1:9" x14ac:dyDescent="0.25">
      <c r="A99" s="48" t="s">
        <v>832</v>
      </c>
      <c r="B99" s="48"/>
      <c r="C99" s="53"/>
      <c r="D99" s="290"/>
      <c r="E99" s="161"/>
      <c r="F99" s="46"/>
      <c r="G99" s="94"/>
      <c r="H99" s="89">
        <f t="shared" si="1"/>
        <v>0</v>
      </c>
      <c r="I99" s="307" t="s">
        <v>5398</v>
      </c>
    </row>
    <row r="100" spans="1:9" x14ac:dyDescent="0.25">
      <c r="A100" s="48" t="s">
        <v>833</v>
      </c>
      <c r="B100" s="48"/>
      <c r="C100" s="53"/>
      <c r="D100" s="290"/>
      <c r="E100" s="161"/>
      <c r="F100" s="46"/>
      <c r="G100" s="94"/>
      <c r="H100" s="89">
        <f t="shared" si="1"/>
        <v>0</v>
      </c>
      <c r="I100" s="307" t="s">
        <v>5398</v>
      </c>
    </row>
    <row r="101" spans="1:9" x14ac:dyDescent="0.25">
      <c r="A101" s="48" t="s">
        <v>834</v>
      </c>
      <c r="B101" s="48"/>
      <c r="C101" s="53"/>
      <c r="D101" s="290"/>
      <c r="E101" s="161"/>
      <c r="F101" s="46"/>
      <c r="G101" s="94"/>
      <c r="H101" s="89">
        <f t="shared" si="1"/>
        <v>0</v>
      </c>
      <c r="I101" s="307" t="s">
        <v>5398</v>
      </c>
    </row>
    <row r="102" spans="1:9" x14ac:dyDescent="0.25">
      <c r="A102" s="48" t="s">
        <v>835</v>
      </c>
      <c r="B102" s="48"/>
      <c r="C102" s="53"/>
      <c r="D102" s="290"/>
      <c r="E102" s="161"/>
      <c r="F102" s="46"/>
      <c r="G102" s="94"/>
      <c r="H102" s="89">
        <f t="shared" si="1"/>
        <v>0</v>
      </c>
      <c r="I102" s="307" t="s">
        <v>5398</v>
      </c>
    </row>
    <row r="103" spans="1:9" x14ac:dyDescent="0.25">
      <c r="A103" s="48" t="s">
        <v>836</v>
      </c>
      <c r="B103" s="48"/>
      <c r="C103" s="53"/>
      <c r="D103" s="290"/>
      <c r="E103" s="161"/>
      <c r="F103" s="46"/>
      <c r="G103" s="94"/>
      <c r="H103" s="89">
        <f t="shared" si="1"/>
        <v>0</v>
      </c>
      <c r="I103" s="307" t="s">
        <v>5398</v>
      </c>
    </row>
    <row r="104" spans="1:9" x14ac:dyDescent="0.25">
      <c r="A104" s="48" t="s">
        <v>837</v>
      </c>
      <c r="B104" s="48"/>
      <c r="C104" s="53"/>
      <c r="D104" s="290"/>
      <c r="E104" s="161"/>
      <c r="F104" s="46"/>
      <c r="G104" s="94"/>
      <c r="H104" s="89">
        <f t="shared" si="1"/>
        <v>0</v>
      </c>
      <c r="I104" s="307" t="s">
        <v>5398</v>
      </c>
    </row>
    <row r="105" spans="1:9" x14ac:dyDescent="0.25">
      <c r="A105" s="48" t="s">
        <v>838</v>
      </c>
      <c r="B105" s="48"/>
      <c r="C105" s="53"/>
      <c r="D105" s="290"/>
      <c r="E105" s="161"/>
      <c r="F105" s="46"/>
      <c r="G105" s="94"/>
      <c r="H105" s="89">
        <f t="shared" si="1"/>
        <v>0</v>
      </c>
      <c r="I105" s="307" t="s">
        <v>5398</v>
      </c>
    </row>
    <row r="106" spans="1:9" x14ac:dyDescent="0.25">
      <c r="A106" s="48" t="s">
        <v>839</v>
      </c>
      <c r="B106" s="48"/>
      <c r="C106" s="53"/>
      <c r="D106" s="290"/>
      <c r="E106" s="161"/>
      <c r="F106" s="46"/>
      <c r="G106" s="94"/>
      <c r="H106" s="89">
        <f t="shared" si="1"/>
        <v>0</v>
      </c>
      <c r="I106" s="307" t="s">
        <v>5398</v>
      </c>
    </row>
    <row r="107" spans="1:9" ht="26.4" x14ac:dyDescent="0.25">
      <c r="A107" s="48" t="s">
        <v>840</v>
      </c>
      <c r="B107" s="48"/>
      <c r="C107" s="53"/>
      <c r="D107" s="159" t="s">
        <v>841</v>
      </c>
      <c r="E107" s="17"/>
      <c r="F107" s="6"/>
      <c r="G107" s="95"/>
      <c r="H107" s="89"/>
    </row>
    <row r="108" spans="1:9" ht="39.6" x14ac:dyDescent="0.25">
      <c r="A108" s="48"/>
      <c r="B108" s="48" t="s">
        <v>842</v>
      </c>
      <c r="C108" s="53"/>
      <c r="D108" s="278" t="s">
        <v>4544</v>
      </c>
      <c r="E108" s="17"/>
      <c r="F108" s="6"/>
      <c r="G108" s="95"/>
      <c r="H108" s="89"/>
      <c r="I108" s="307" t="s">
        <v>5398</v>
      </c>
    </row>
    <row r="109" spans="1:9" x14ac:dyDescent="0.25">
      <c r="A109" s="48"/>
      <c r="B109" s="48"/>
      <c r="C109" s="53" t="s">
        <v>37</v>
      </c>
      <c r="D109" s="290" t="s">
        <v>4494</v>
      </c>
      <c r="E109" s="17" t="s">
        <v>136</v>
      </c>
      <c r="F109" s="46"/>
      <c r="G109" s="94"/>
      <c r="H109" s="89">
        <f>F109*G109</f>
        <v>0</v>
      </c>
      <c r="I109" s="307" t="s">
        <v>5398</v>
      </c>
    </row>
    <row r="110" spans="1:9" x14ac:dyDescent="0.25">
      <c r="A110" s="48"/>
      <c r="B110" s="48"/>
      <c r="C110" s="53" t="s">
        <v>39</v>
      </c>
      <c r="D110" s="290" t="s">
        <v>4494</v>
      </c>
      <c r="E110" s="17" t="s">
        <v>136</v>
      </c>
      <c r="F110" s="46"/>
      <c r="G110" s="94"/>
      <c r="H110" s="89">
        <f>F110*G110</f>
        <v>0</v>
      </c>
      <c r="I110" s="307" t="s">
        <v>5398</v>
      </c>
    </row>
    <row r="111" spans="1:9" ht="39.6" x14ac:dyDescent="0.25">
      <c r="A111" s="48"/>
      <c r="B111" s="48" t="s">
        <v>843</v>
      </c>
      <c r="C111" s="53"/>
      <c r="D111" s="278" t="s">
        <v>4544</v>
      </c>
      <c r="E111" s="17"/>
      <c r="F111" s="6"/>
      <c r="G111" s="95"/>
      <c r="H111" s="89"/>
      <c r="I111" s="307" t="s">
        <v>5398</v>
      </c>
    </row>
    <row r="112" spans="1:9" x14ac:dyDescent="0.25">
      <c r="A112" s="48"/>
      <c r="B112" s="48"/>
      <c r="C112" s="53" t="s">
        <v>37</v>
      </c>
      <c r="D112" s="290" t="s">
        <v>4494</v>
      </c>
      <c r="E112" s="17" t="s">
        <v>136</v>
      </c>
      <c r="F112" s="46"/>
      <c r="G112" s="94"/>
      <c r="H112" s="89">
        <f>F112*G112</f>
        <v>0</v>
      </c>
      <c r="I112" s="307" t="s">
        <v>5398</v>
      </c>
    </row>
    <row r="113" spans="1:9" x14ac:dyDescent="0.25">
      <c r="A113" s="48"/>
      <c r="B113" s="48"/>
      <c r="C113" s="53" t="s">
        <v>39</v>
      </c>
      <c r="D113" s="290" t="s">
        <v>4494</v>
      </c>
      <c r="E113" s="17" t="s">
        <v>136</v>
      </c>
      <c r="F113" s="46"/>
      <c r="G113" s="94"/>
      <c r="H113" s="89">
        <f>F113*G113</f>
        <v>0</v>
      </c>
      <c r="I113" s="307" t="s">
        <v>5398</v>
      </c>
    </row>
    <row r="114" spans="1:9" x14ac:dyDescent="0.25">
      <c r="A114" s="48"/>
      <c r="B114" s="48" t="s">
        <v>844</v>
      </c>
      <c r="C114" s="53"/>
      <c r="D114" s="290" t="s">
        <v>4491</v>
      </c>
      <c r="E114" s="272"/>
      <c r="F114" s="46"/>
      <c r="G114" s="94"/>
      <c r="H114" s="89">
        <f>F114*G114</f>
        <v>0</v>
      </c>
      <c r="I114" s="307" t="s">
        <v>5398</v>
      </c>
    </row>
    <row r="115" spans="1:9" ht="39.6" x14ac:dyDescent="0.25">
      <c r="A115" s="48" t="s">
        <v>845</v>
      </c>
      <c r="B115" s="48"/>
      <c r="C115" s="53"/>
      <c r="D115" s="150" t="s">
        <v>846</v>
      </c>
      <c r="E115" s="17"/>
      <c r="F115" s="6"/>
      <c r="G115" s="95"/>
      <c r="H115" s="89"/>
    </row>
    <row r="116" spans="1:9" ht="26.4" x14ac:dyDescent="0.25">
      <c r="A116" s="48"/>
      <c r="B116" s="48" t="s">
        <v>847</v>
      </c>
      <c r="C116" s="53"/>
      <c r="D116" s="290" t="s">
        <v>4545</v>
      </c>
      <c r="E116" s="27"/>
      <c r="F116" s="6"/>
      <c r="G116" s="95"/>
      <c r="H116" s="89"/>
      <c r="I116" s="307" t="s">
        <v>5398</v>
      </c>
    </row>
    <row r="117" spans="1:9" x14ac:dyDescent="0.25">
      <c r="A117" s="48"/>
      <c r="B117" s="48"/>
      <c r="C117" s="53" t="s">
        <v>37</v>
      </c>
      <c r="D117" s="290" t="s">
        <v>4494</v>
      </c>
      <c r="E117" s="17" t="s">
        <v>429</v>
      </c>
      <c r="F117" s="46"/>
      <c r="G117" s="94"/>
      <c r="H117" s="89">
        <f>F117*G117</f>
        <v>0</v>
      </c>
      <c r="I117" s="307" t="s">
        <v>5398</v>
      </c>
    </row>
    <row r="118" spans="1:9" x14ac:dyDescent="0.25">
      <c r="A118" s="48"/>
      <c r="B118" s="48"/>
      <c r="C118" s="53" t="s">
        <v>39</v>
      </c>
      <c r="D118" s="290" t="s">
        <v>4494</v>
      </c>
      <c r="E118" s="17" t="s">
        <v>429</v>
      </c>
      <c r="F118" s="46"/>
      <c r="G118" s="94"/>
      <c r="H118" s="89">
        <f>F118*G118</f>
        <v>0</v>
      </c>
      <c r="I118" s="307" t="s">
        <v>5398</v>
      </c>
    </row>
    <row r="119" spans="1:9" ht="26.4" x14ac:dyDescent="0.25">
      <c r="A119" s="48"/>
      <c r="B119" s="48" t="s">
        <v>848</v>
      </c>
      <c r="C119" s="53"/>
      <c r="D119" s="290" t="s">
        <v>4545</v>
      </c>
      <c r="E119" s="17"/>
      <c r="F119" s="6"/>
      <c r="G119" s="95"/>
      <c r="H119" s="89"/>
      <c r="I119" s="307" t="s">
        <v>5398</v>
      </c>
    </row>
    <row r="120" spans="1:9" x14ac:dyDescent="0.25">
      <c r="A120" s="48"/>
      <c r="B120" s="48"/>
      <c r="C120" s="53" t="s">
        <v>37</v>
      </c>
      <c r="D120" s="290" t="s">
        <v>4494</v>
      </c>
      <c r="E120" s="17" t="s">
        <v>429</v>
      </c>
      <c r="F120" s="46"/>
      <c r="G120" s="94"/>
      <c r="H120" s="89">
        <f>F120*G120</f>
        <v>0</v>
      </c>
      <c r="I120" s="307" t="s">
        <v>5398</v>
      </c>
    </row>
    <row r="121" spans="1:9" x14ac:dyDescent="0.25">
      <c r="A121" s="48"/>
      <c r="B121" s="48"/>
      <c r="C121" s="53" t="s">
        <v>39</v>
      </c>
      <c r="D121" s="290" t="s">
        <v>4494</v>
      </c>
      <c r="E121" s="17" t="s">
        <v>429</v>
      </c>
      <c r="F121" s="46"/>
      <c r="G121" s="94"/>
      <c r="H121" s="89">
        <f>F121*G121</f>
        <v>0</v>
      </c>
      <c r="I121" s="307" t="s">
        <v>5398</v>
      </c>
    </row>
    <row r="122" spans="1:9" x14ac:dyDescent="0.25">
      <c r="A122" s="48"/>
      <c r="B122" s="48" t="s">
        <v>849</v>
      </c>
      <c r="C122" s="53"/>
      <c r="D122" s="290" t="s">
        <v>4491</v>
      </c>
      <c r="E122" s="272"/>
      <c r="F122" s="46"/>
      <c r="G122" s="94"/>
      <c r="H122" s="89">
        <f>F122*G122</f>
        <v>0</v>
      </c>
      <c r="I122" s="307" t="s">
        <v>5398</v>
      </c>
    </row>
    <row r="123" spans="1:9" ht="26.4" x14ac:dyDescent="0.25">
      <c r="A123" s="48" t="s">
        <v>850</v>
      </c>
      <c r="B123" s="48"/>
      <c r="C123" s="53"/>
      <c r="D123" s="159" t="s">
        <v>851</v>
      </c>
      <c r="E123" s="17"/>
      <c r="F123" s="6"/>
      <c r="G123" s="95"/>
      <c r="H123" s="89"/>
    </row>
    <row r="124" spans="1:9" ht="26.4" x14ac:dyDescent="0.25">
      <c r="A124" s="48"/>
      <c r="B124" s="48" t="s">
        <v>852</v>
      </c>
      <c r="C124" s="53"/>
      <c r="D124" s="290" t="s">
        <v>4546</v>
      </c>
      <c r="E124" s="17"/>
      <c r="F124" s="6"/>
      <c r="G124" s="94"/>
      <c r="H124" s="89"/>
      <c r="I124" s="307" t="s">
        <v>5398</v>
      </c>
    </row>
    <row r="125" spans="1:9" x14ac:dyDescent="0.25">
      <c r="A125" s="48"/>
      <c r="B125" s="48"/>
      <c r="C125" s="53" t="s">
        <v>37</v>
      </c>
      <c r="D125" s="290" t="s">
        <v>4494</v>
      </c>
      <c r="E125" s="17" t="s">
        <v>429</v>
      </c>
      <c r="F125" s="46"/>
      <c r="G125" s="94"/>
      <c r="H125" s="89">
        <f>F125*G125</f>
        <v>0</v>
      </c>
      <c r="I125" s="307" t="s">
        <v>5398</v>
      </c>
    </row>
    <row r="126" spans="1:9" x14ac:dyDescent="0.25">
      <c r="A126" s="48"/>
      <c r="B126" s="48"/>
      <c r="C126" s="53" t="s">
        <v>39</v>
      </c>
      <c r="D126" s="290" t="s">
        <v>4494</v>
      </c>
      <c r="E126" s="17" t="s">
        <v>429</v>
      </c>
      <c r="F126" s="46"/>
      <c r="G126" s="94"/>
      <c r="H126" s="89">
        <f>F126*G126</f>
        <v>0</v>
      </c>
      <c r="I126" s="307" t="s">
        <v>5398</v>
      </c>
    </row>
    <row r="127" spans="1:9" ht="26.4" x14ac:dyDescent="0.25">
      <c r="A127" s="48"/>
      <c r="B127" s="48" t="s">
        <v>853</v>
      </c>
      <c r="C127" s="53"/>
      <c r="D127" s="290" t="s">
        <v>4547</v>
      </c>
      <c r="E127" s="17"/>
      <c r="F127" s="6"/>
      <c r="G127" s="95"/>
      <c r="H127" s="89"/>
      <c r="I127" s="307" t="s">
        <v>5398</v>
      </c>
    </row>
    <row r="128" spans="1:9" x14ac:dyDescent="0.25">
      <c r="A128" s="48"/>
      <c r="B128" s="48"/>
      <c r="C128" s="53" t="s">
        <v>37</v>
      </c>
      <c r="D128" s="290" t="s">
        <v>4494</v>
      </c>
      <c r="E128" s="17" t="s">
        <v>429</v>
      </c>
      <c r="F128" s="46"/>
      <c r="G128" s="94"/>
      <c r="H128" s="89">
        <f>F128*G128</f>
        <v>0</v>
      </c>
      <c r="I128" s="307" t="s">
        <v>5398</v>
      </c>
    </row>
    <row r="129" spans="1:9" x14ac:dyDescent="0.25">
      <c r="A129" s="48"/>
      <c r="B129" s="48"/>
      <c r="C129" s="53" t="s">
        <v>39</v>
      </c>
      <c r="D129" s="290" t="s">
        <v>4494</v>
      </c>
      <c r="E129" s="17" t="s">
        <v>429</v>
      </c>
      <c r="F129" s="46"/>
      <c r="G129" s="94"/>
      <c r="H129" s="89">
        <f>F129*G129</f>
        <v>0</v>
      </c>
      <c r="I129" s="307" t="s">
        <v>5398</v>
      </c>
    </row>
    <row r="130" spans="1:9" x14ac:dyDescent="0.25">
      <c r="A130" s="48"/>
      <c r="B130" s="48" t="s">
        <v>854</v>
      </c>
      <c r="C130" s="53"/>
      <c r="D130" s="290" t="s">
        <v>4491</v>
      </c>
      <c r="E130" s="272"/>
      <c r="F130" s="46"/>
      <c r="G130" s="94"/>
      <c r="H130" s="89">
        <f>F130*G130</f>
        <v>0</v>
      </c>
      <c r="I130" s="307" t="s">
        <v>5398</v>
      </c>
    </row>
    <row r="131" spans="1:9" ht="39.6" x14ac:dyDescent="0.25">
      <c r="A131" s="48" t="s">
        <v>855</v>
      </c>
      <c r="B131" s="48"/>
      <c r="C131" s="53"/>
      <c r="D131" s="150" t="s">
        <v>856</v>
      </c>
      <c r="E131" s="17"/>
      <c r="F131" s="6"/>
      <c r="G131" s="95"/>
      <c r="H131" s="89"/>
    </row>
    <row r="132" spans="1:9" ht="26.4" x14ac:dyDescent="0.25">
      <c r="A132" s="48"/>
      <c r="B132" s="48" t="s">
        <v>857</v>
      </c>
      <c r="C132" s="53"/>
      <c r="D132" s="290" t="s">
        <v>4549</v>
      </c>
      <c r="E132" s="17"/>
      <c r="F132" s="6"/>
      <c r="G132" s="95"/>
      <c r="H132" s="89"/>
      <c r="I132" s="307" t="s">
        <v>5398</v>
      </c>
    </row>
    <row r="133" spans="1:9" x14ac:dyDescent="0.25">
      <c r="A133" s="48"/>
      <c r="B133" s="48"/>
      <c r="C133" s="53" t="s">
        <v>37</v>
      </c>
      <c r="D133" s="290" t="s">
        <v>4494</v>
      </c>
      <c r="E133" s="17" t="s">
        <v>429</v>
      </c>
      <c r="F133" s="46"/>
      <c r="G133" s="94"/>
      <c r="H133" s="89">
        <f>F133*G133</f>
        <v>0</v>
      </c>
      <c r="I133" s="307" t="s">
        <v>5398</v>
      </c>
    </row>
    <row r="134" spans="1:9" x14ac:dyDescent="0.25">
      <c r="A134" s="48"/>
      <c r="B134" s="48"/>
      <c r="C134" s="53" t="s">
        <v>39</v>
      </c>
      <c r="D134" s="290" t="s">
        <v>4494</v>
      </c>
      <c r="E134" s="17" t="s">
        <v>429</v>
      </c>
      <c r="F134" s="46"/>
      <c r="G134" s="94"/>
      <c r="H134" s="89">
        <f>F134*G134</f>
        <v>0</v>
      </c>
      <c r="I134" s="307" t="s">
        <v>5398</v>
      </c>
    </row>
    <row r="135" spans="1:9" ht="26.4" x14ac:dyDescent="0.25">
      <c r="A135" s="48"/>
      <c r="B135" s="48" t="s">
        <v>858</v>
      </c>
      <c r="C135" s="53"/>
      <c r="D135" s="290" t="s">
        <v>4549</v>
      </c>
      <c r="E135" s="17"/>
      <c r="F135" s="6"/>
      <c r="G135" s="95"/>
      <c r="H135" s="89"/>
      <c r="I135" s="307" t="s">
        <v>5398</v>
      </c>
    </row>
    <row r="136" spans="1:9" x14ac:dyDescent="0.25">
      <c r="A136" s="48"/>
      <c r="B136" s="48"/>
      <c r="C136" s="53" t="s">
        <v>37</v>
      </c>
      <c r="D136" s="290" t="s">
        <v>4494</v>
      </c>
      <c r="E136" s="17" t="s">
        <v>429</v>
      </c>
      <c r="F136" s="46"/>
      <c r="G136" s="94"/>
      <c r="H136" s="89">
        <f>F136*G136</f>
        <v>0</v>
      </c>
      <c r="I136" s="307" t="s">
        <v>5398</v>
      </c>
    </row>
    <row r="137" spans="1:9" x14ac:dyDescent="0.25">
      <c r="A137" s="48"/>
      <c r="B137" s="48"/>
      <c r="C137" s="53" t="s">
        <v>39</v>
      </c>
      <c r="D137" s="290" t="s">
        <v>4494</v>
      </c>
      <c r="E137" s="17" t="s">
        <v>429</v>
      </c>
      <c r="F137" s="46"/>
      <c r="G137" s="94"/>
      <c r="H137" s="89">
        <f>F137*G137</f>
        <v>0</v>
      </c>
      <c r="I137" s="307" t="s">
        <v>5398</v>
      </c>
    </row>
    <row r="138" spans="1:9" x14ac:dyDescent="0.25">
      <c r="A138" s="48"/>
      <c r="B138" s="48" t="s">
        <v>859</v>
      </c>
      <c r="C138" s="53"/>
      <c r="D138" s="290" t="s">
        <v>4491</v>
      </c>
      <c r="E138" s="272"/>
      <c r="F138" s="46"/>
      <c r="G138" s="94"/>
      <c r="H138" s="89">
        <f>F138*G138</f>
        <v>0</v>
      </c>
      <c r="I138" s="307" t="s">
        <v>5398</v>
      </c>
    </row>
    <row r="139" spans="1:9" ht="39.6" x14ac:dyDescent="0.25">
      <c r="A139" s="48" t="s">
        <v>860</v>
      </c>
      <c r="B139" s="48"/>
      <c r="C139" s="53"/>
      <c r="D139" s="150" t="s">
        <v>861</v>
      </c>
      <c r="E139" s="17"/>
      <c r="F139" s="6"/>
      <c r="G139" s="95"/>
      <c r="H139" s="89"/>
    </row>
    <row r="140" spans="1:9" ht="26.4" x14ac:dyDescent="0.25">
      <c r="A140" s="48"/>
      <c r="B140" s="48" t="s">
        <v>862</v>
      </c>
      <c r="C140" s="53"/>
      <c r="D140" s="290" t="s">
        <v>4548</v>
      </c>
      <c r="E140" s="17"/>
      <c r="F140" s="6"/>
      <c r="G140" s="95"/>
      <c r="H140" s="89"/>
      <c r="I140" s="307" t="s">
        <v>5398</v>
      </c>
    </row>
    <row r="141" spans="1:9" x14ac:dyDescent="0.25">
      <c r="A141" s="48"/>
      <c r="B141" s="48"/>
      <c r="C141" s="53" t="s">
        <v>37</v>
      </c>
      <c r="D141" s="290" t="s">
        <v>4494</v>
      </c>
      <c r="E141" s="17" t="s">
        <v>429</v>
      </c>
      <c r="F141" s="46"/>
      <c r="G141" s="94"/>
      <c r="H141" s="89">
        <f>F141*G141</f>
        <v>0</v>
      </c>
      <c r="I141" s="307" t="s">
        <v>5398</v>
      </c>
    </row>
    <row r="142" spans="1:9" x14ac:dyDescent="0.25">
      <c r="A142" s="48"/>
      <c r="B142" s="48"/>
      <c r="C142" s="53" t="s">
        <v>39</v>
      </c>
      <c r="D142" s="290" t="s">
        <v>4494</v>
      </c>
      <c r="E142" s="17" t="s">
        <v>429</v>
      </c>
      <c r="F142" s="46"/>
      <c r="G142" s="94"/>
      <c r="H142" s="89">
        <f>F142*G142</f>
        <v>0</v>
      </c>
      <c r="I142" s="307" t="s">
        <v>5398</v>
      </c>
    </row>
    <row r="143" spans="1:9" ht="26.4" x14ac:dyDescent="0.25">
      <c r="A143" s="48"/>
      <c r="B143" s="48" t="s">
        <v>863</v>
      </c>
      <c r="C143" s="53"/>
      <c r="D143" s="290" t="s">
        <v>4548</v>
      </c>
      <c r="E143" s="17"/>
      <c r="F143" s="6"/>
      <c r="G143" s="95"/>
      <c r="H143" s="89"/>
      <c r="I143" s="307" t="s">
        <v>5398</v>
      </c>
    </row>
    <row r="144" spans="1:9" x14ac:dyDescent="0.25">
      <c r="A144" s="48"/>
      <c r="B144" s="48"/>
      <c r="C144" s="53" t="s">
        <v>37</v>
      </c>
      <c r="D144" s="290" t="s">
        <v>4494</v>
      </c>
      <c r="E144" s="17" t="s">
        <v>429</v>
      </c>
      <c r="F144" s="46"/>
      <c r="G144" s="94"/>
      <c r="H144" s="89">
        <f>F144*G144</f>
        <v>0</v>
      </c>
      <c r="I144" s="307" t="s">
        <v>5398</v>
      </c>
    </row>
    <row r="145" spans="1:9" x14ac:dyDescent="0.25">
      <c r="A145" s="44"/>
      <c r="B145" s="48"/>
      <c r="C145" s="53" t="s">
        <v>39</v>
      </c>
      <c r="D145" s="290" t="s">
        <v>4494</v>
      </c>
      <c r="E145" s="17" t="s">
        <v>429</v>
      </c>
      <c r="F145" s="46"/>
      <c r="G145" s="94"/>
      <c r="H145" s="89">
        <f>F145*G145</f>
        <v>0</v>
      </c>
      <c r="I145" s="307" t="s">
        <v>5398</v>
      </c>
    </row>
    <row r="146" spans="1:9" x14ac:dyDescent="0.25">
      <c r="A146" s="44"/>
      <c r="B146" s="48" t="s">
        <v>864</v>
      </c>
      <c r="C146" s="53"/>
      <c r="D146" s="290" t="s">
        <v>4491</v>
      </c>
      <c r="E146" s="272"/>
      <c r="F146" s="46"/>
      <c r="G146" s="94"/>
      <c r="H146" s="89">
        <f>F146*G146</f>
        <v>0</v>
      </c>
      <c r="I146" s="307" t="s">
        <v>5398</v>
      </c>
    </row>
    <row r="147" spans="1:9" ht="26.4" x14ac:dyDescent="0.25">
      <c r="A147" s="48" t="s">
        <v>865</v>
      </c>
      <c r="B147" s="48"/>
      <c r="C147" s="53"/>
      <c r="D147" s="159" t="s">
        <v>866</v>
      </c>
      <c r="E147" s="27"/>
      <c r="F147" s="6"/>
      <c r="G147" s="95"/>
      <c r="H147" s="89"/>
    </row>
    <row r="148" spans="1:9" ht="39.6" x14ac:dyDescent="0.25">
      <c r="A148" s="45"/>
      <c r="B148" s="48" t="s">
        <v>867</v>
      </c>
      <c r="C148" s="53"/>
      <c r="D148" s="290" t="s">
        <v>4550</v>
      </c>
      <c r="E148" s="5"/>
      <c r="F148" s="6"/>
      <c r="G148" s="95"/>
      <c r="H148" s="89"/>
      <c r="I148" s="307" t="s">
        <v>5398</v>
      </c>
    </row>
    <row r="149" spans="1:9" x14ac:dyDescent="0.25">
      <c r="A149" s="45"/>
      <c r="B149" s="48"/>
      <c r="C149" s="53" t="s">
        <v>37</v>
      </c>
      <c r="D149" s="290" t="s">
        <v>4551</v>
      </c>
      <c r="E149" s="11" t="s">
        <v>136</v>
      </c>
      <c r="F149" s="46"/>
      <c r="G149" s="94"/>
      <c r="H149" s="89">
        <f>F149*G149</f>
        <v>0</v>
      </c>
      <c r="I149" s="307" t="s">
        <v>5398</v>
      </c>
    </row>
    <row r="150" spans="1:9" x14ac:dyDescent="0.25">
      <c r="A150" s="45"/>
      <c r="B150" s="48"/>
      <c r="C150" s="53" t="s">
        <v>39</v>
      </c>
      <c r="D150" s="290" t="s">
        <v>4551</v>
      </c>
      <c r="E150" s="11" t="s">
        <v>136</v>
      </c>
      <c r="F150" s="46"/>
      <c r="G150" s="94"/>
      <c r="H150" s="89">
        <f>F150*G150</f>
        <v>0</v>
      </c>
      <c r="I150" s="307" t="s">
        <v>5398</v>
      </c>
    </row>
    <row r="151" spans="1:9" ht="26.4" x14ac:dyDescent="0.25">
      <c r="A151" s="45"/>
      <c r="B151" s="48" t="s">
        <v>868</v>
      </c>
      <c r="C151" s="53"/>
      <c r="D151" s="290" t="s">
        <v>4552</v>
      </c>
      <c r="E151" s="5"/>
      <c r="F151" s="6"/>
      <c r="G151" s="95"/>
      <c r="H151" s="89"/>
      <c r="I151" s="307" t="s">
        <v>5398</v>
      </c>
    </row>
    <row r="152" spans="1:9" x14ac:dyDescent="0.25">
      <c r="A152" s="45"/>
      <c r="B152" s="48"/>
      <c r="C152" s="53" t="s">
        <v>37</v>
      </c>
      <c r="D152" s="290" t="s">
        <v>4494</v>
      </c>
      <c r="E152" s="17" t="s">
        <v>429</v>
      </c>
      <c r="F152" s="46"/>
      <c r="G152" s="94"/>
      <c r="H152" s="89">
        <f>F152*G152</f>
        <v>0</v>
      </c>
      <c r="I152" s="307" t="s">
        <v>5398</v>
      </c>
    </row>
    <row r="153" spans="1:9" x14ac:dyDescent="0.25">
      <c r="A153" s="45"/>
      <c r="B153" s="48"/>
      <c r="C153" s="53" t="s">
        <v>39</v>
      </c>
      <c r="D153" s="290" t="s">
        <v>4494</v>
      </c>
      <c r="E153" s="17" t="s">
        <v>429</v>
      </c>
      <c r="F153" s="46"/>
      <c r="G153" s="94"/>
      <c r="H153" s="89">
        <f>F153*G153</f>
        <v>0</v>
      </c>
      <c r="I153" s="307" t="s">
        <v>5398</v>
      </c>
    </row>
    <row r="154" spans="1:9" x14ac:dyDescent="0.25">
      <c r="A154" s="45"/>
      <c r="B154" s="48" t="s">
        <v>869</v>
      </c>
      <c r="C154" s="53"/>
      <c r="D154" s="290" t="s">
        <v>4491</v>
      </c>
      <c r="E154" s="272"/>
      <c r="F154" s="46"/>
      <c r="G154" s="94"/>
      <c r="H154" s="89">
        <f>F154*G154</f>
        <v>0</v>
      </c>
    </row>
    <row r="155" spans="1:9" ht="26.4" x14ac:dyDescent="0.25">
      <c r="A155" s="55" t="s">
        <v>870</v>
      </c>
      <c r="B155" s="45"/>
      <c r="C155" s="46"/>
      <c r="D155" s="159" t="s">
        <v>871</v>
      </c>
      <c r="E155" s="5"/>
      <c r="F155" s="6"/>
      <c r="G155" s="95"/>
      <c r="H155" s="89"/>
    </row>
    <row r="156" spans="1:9" ht="26.4" x14ac:dyDescent="0.25">
      <c r="A156" s="45"/>
      <c r="B156" s="48" t="s">
        <v>872</v>
      </c>
      <c r="C156" s="53"/>
      <c r="D156" s="290" t="s">
        <v>4553</v>
      </c>
      <c r="E156" s="5"/>
      <c r="F156" s="6"/>
      <c r="G156" s="95"/>
      <c r="H156" s="89"/>
      <c r="I156" s="307" t="s">
        <v>5398</v>
      </c>
    </row>
    <row r="157" spans="1:9" x14ac:dyDescent="0.25">
      <c r="A157" s="45"/>
      <c r="B157" s="48"/>
      <c r="C157" s="53" t="s">
        <v>37</v>
      </c>
      <c r="D157" s="290" t="s">
        <v>4494</v>
      </c>
      <c r="E157" s="17" t="s">
        <v>429</v>
      </c>
      <c r="F157" s="46"/>
      <c r="G157" s="94"/>
      <c r="H157" s="89">
        <f>F157*G157</f>
        <v>0</v>
      </c>
      <c r="I157" s="307" t="s">
        <v>5398</v>
      </c>
    </row>
    <row r="158" spans="1:9" x14ac:dyDescent="0.25">
      <c r="A158" s="45"/>
      <c r="B158" s="48"/>
      <c r="C158" s="53" t="s">
        <v>39</v>
      </c>
      <c r="D158" s="290" t="s">
        <v>4494</v>
      </c>
      <c r="E158" s="17" t="s">
        <v>429</v>
      </c>
      <c r="F158" s="46"/>
      <c r="G158" s="94"/>
      <c r="H158" s="89">
        <f>F158*G158</f>
        <v>0</v>
      </c>
      <c r="I158" s="307" t="s">
        <v>5398</v>
      </c>
    </row>
    <row r="159" spans="1:9" x14ac:dyDescent="0.25">
      <c r="A159" s="55" t="s">
        <v>874</v>
      </c>
      <c r="B159" s="48"/>
      <c r="C159" s="53"/>
      <c r="D159" s="159" t="s">
        <v>875</v>
      </c>
      <c r="E159" s="5"/>
      <c r="F159" s="6"/>
      <c r="G159" s="95"/>
      <c r="H159" s="89"/>
    </row>
    <row r="160" spans="1:9" x14ac:dyDescent="0.25">
      <c r="A160" s="45"/>
      <c r="B160" s="48" t="s">
        <v>876</v>
      </c>
      <c r="C160" s="53"/>
      <c r="D160" s="290" t="s">
        <v>4554</v>
      </c>
      <c r="E160" s="17" t="s">
        <v>429</v>
      </c>
      <c r="F160" s="46"/>
      <c r="G160" s="94"/>
      <c r="H160" s="89">
        <f>F160*G160</f>
        <v>0</v>
      </c>
      <c r="I160" s="307" t="s">
        <v>5398</v>
      </c>
    </row>
    <row r="161" spans="1:9" x14ac:dyDescent="0.25">
      <c r="A161" s="45"/>
      <c r="B161" s="48" t="s">
        <v>877</v>
      </c>
      <c r="C161" s="53"/>
      <c r="D161" s="290" t="s">
        <v>4555</v>
      </c>
      <c r="E161" s="17" t="s">
        <v>429</v>
      </c>
      <c r="F161" s="46"/>
      <c r="G161" s="94"/>
      <c r="H161" s="89">
        <f>F161*G161</f>
        <v>0</v>
      </c>
      <c r="I161" s="307" t="s">
        <v>5398</v>
      </c>
    </row>
    <row r="162" spans="1:9" x14ac:dyDescent="0.25">
      <c r="A162" s="45"/>
      <c r="B162" s="48" t="s">
        <v>878</v>
      </c>
      <c r="C162" s="53"/>
      <c r="D162" s="290" t="s">
        <v>4491</v>
      </c>
      <c r="E162" s="17" t="s">
        <v>429</v>
      </c>
      <c r="F162" s="46"/>
      <c r="G162" s="94"/>
      <c r="H162" s="89">
        <f>F162*G162</f>
        <v>0</v>
      </c>
      <c r="I162" s="307" t="s">
        <v>5398</v>
      </c>
    </row>
    <row r="163" spans="1:9" ht="39.6" x14ac:dyDescent="0.25">
      <c r="A163" s="55" t="s">
        <v>882</v>
      </c>
      <c r="B163" s="45"/>
      <c r="C163" s="46"/>
      <c r="D163" s="100" t="s">
        <v>4556</v>
      </c>
      <c r="E163" s="5"/>
      <c r="F163" s="6"/>
      <c r="G163" s="95"/>
      <c r="H163" s="89"/>
    </row>
    <row r="164" spans="1:9" x14ac:dyDescent="0.25">
      <c r="A164" s="45"/>
      <c r="B164" s="55" t="s">
        <v>881</v>
      </c>
      <c r="C164" s="46"/>
      <c r="D164" s="160" t="s">
        <v>781</v>
      </c>
      <c r="E164" s="5"/>
      <c r="F164" s="6"/>
      <c r="G164" s="95"/>
      <c r="H164" s="89"/>
    </row>
    <row r="165" spans="1:9" ht="15.6" x14ac:dyDescent="0.25">
      <c r="A165" s="45"/>
      <c r="B165" s="45"/>
      <c r="C165" s="53" t="s">
        <v>37</v>
      </c>
      <c r="D165" s="160" t="s">
        <v>612</v>
      </c>
      <c r="E165" s="27" t="s">
        <v>426</v>
      </c>
      <c r="F165" s="46"/>
      <c r="G165" s="94"/>
      <c r="H165" s="89">
        <f>F165*G165</f>
        <v>0</v>
      </c>
    </row>
    <row r="166" spans="1:9" ht="15.6" x14ac:dyDescent="0.25">
      <c r="A166" s="45"/>
      <c r="B166" s="45"/>
      <c r="C166" s="53" t="s">
        <v>39</v>
      </c>
      <c r="D166" s="160" t="s">
        <v>782</v>
      </c>
      <c r="E166" s="27" t="s">
        <v>426</v>
      </c>
      <c r="F166" s="46"/>
      <c r="G166" s="94"/>
      <c r="H166" s="89">
        <f>F166*G166</f>
        <v>0</v>
      </c>
    </row>
    <row r="167" spans="1:9" ht="15.6" x14ac:dyDescent="0.25">
      <c r="A167" s="45"/>
      <c r="B167" s="45"/>
      <c r="C167" s="53" t="s">
        <v>59</v>
      </c>
      <c r="D167" s="160" t="s">
        <v>614</v>
      </c>
      <c r="E167" s="27" t="s">
        <v>426</v>
      </c>
      <c r="F167" s="46"/>
      <c r="G167" s="94"/>
      <c r="H167" s="89">
        <f>F167*G167</f>
        <v>0</v>
      </c>
    </row>
    <row r="168" spans="1:9" ht="15.6" x14ac:dyDescent="0.25">
      <c r="A168" s="45"/>
      <c r="B168" s="45"/>
      <c r="C168" s="53" t="s">
        <v>42</v>
      </c>
      <c r="D168" s="160" t="s">
        <v>615</v>
      </c>
      <c r="E168" s="27" t="s">
        <v>426</v>
      </c>
      <c r="F168" s="46"/>
      <c r="G168" s="94"/>
      <c r="H168" s="89">
        <f>F168*G168</f>
        <v>0</v>
      </c>
    </row>
    <row r="169" spans="1:9" ht="15.6" x14ac:dyDescent="0.25">
      <c r="A169" s="45"/>
      <c r="B169" s="45"/>
      <c r="C169" s="53" t="s">
        <v>43</v>
      </c>
      <c r="D169" s="160" t="s">
        <v>735</v>
      </c>
      <c r="E169" s="27" t="s">
        <v>426</v>
      </c>
      <c r="F169" s="46"/>
      <c r="G169" s="94"/>
      <c r="H169" s="89">
        <f>F169*G169</f>
        <v>0</v>
      </c>
    </row>
    <row r="170" spans="1:9" x14ac:dyDescent="0.25">
      <c r="A170" s="45"/>
      <c r="B170" s="55" t="s">
        <v>884</v>
      </c>
      <c r="C170" s="46"/>
      <c r="D170" s="160" t="s">
        <v>783</v>
      </c>
      <c r="E170" s="5"/>
      <c r="F170" s="6"/>
      <c r="G170" s="95"/>
      <c r="H170" s="89"/>
    </row>
    <row r="171" spans="1:9" ht="15.6" x14ac:dyDescent="0.25">
      <c r="A171" s="45"/>
      <c r="B171" s="45"/>
      <c r="C171" s="53" t="s">
        <v>37</v>
      </c>
      <c r="D171" s="160" t="s">
        <v>612</v>
      </c>
      <c r="E171" s="27" t="s">
        <v>426</v>
      </c>
      <c r="F171" s="46"/>
      <c r="G171" s="94"/>
      <c r="H171" s="89">
        <f t="shared" ref="H171:H176" si="2">F171*G171</f>
        <v>0</v>
      </c>
    </row>
    <row r="172" spans="1:9" ht="15.6" x14ac:dyDescent="0.25">
      <c r="A172" s="45"/>
      <c r="B172" s="45"/>
      <c r="C172" s="53" t="s">
        <v>39</v>
      </c>
      <c r="D172" s="160" t="s">
        <v>782</v>
      </c>
      <c r="E172" s="27" t="s">
        <v>426</v>
      </c>
      <c r="F172" s="46"/>
      <c r="G172" s="94"/>
      <c r="H172" s="89">
        <f t="shared" si="2"/>
        <v>0</v>
      </c>
    </row>
    <row r="173" spans="1:9" ht="15.6" x14ac:dyDescent="0.25">
      <c r="A173" s="45"/>
      <c r="B173" s="45"/>
      <c r="C173" s="53" t="s">
        <v>59</v>
      </c>
      <c r="D173" s="160" t="s">
        <v>614</v>
      </c>
      <c r="E173" s="27" t="s">
        <v>426</v>
      </c>
      <c r="F173" s="46"/>
      <c r="G173" s="94"/>
      <c r="H173" s="89">
        <f t="shared" si="2"/>
        <v>0</v>
      </c>
    </row>
    <row r="174" spans="1:9" ht="15.6" x14ac:dyDescent="0.25">
      <c r="A174" s="45"/>
      <c r="B174" s="45"/>
      <c r="C174" s="53" t="s">
        <v>42</v>
      </c>
      <c r="D174" s="160" t="s">
        <v>615</v>
      </c>
      <c r="E174" s="27" t="s">
        <v>426</v>
      </c>
      <c r="F174" s="46"/>
      <c r="G174" s="94"/>
      <c r="H174" s="89">
        <f t="shared" si="2"/>
        <v>0</v>
      </c>
    </row>
    <row r="175" spans="1:9" ht="15.6" x14ac:dyDescent="0.25">
      <c r="A175" s="45"/>
      <c r="B175" s="45"/>
      <c r="C175" s="53" t="s">
        <v>43</v>
      </c>
      <c r="D175" s="160" t="s">
        <v>735</v>
      </c>
      <c r="E175" s="27" t="s">
        <v>426</v>
      </c>
      <c r="F175" s="46"/>
      <c r="G175" s="94"/>
      <c r="H175" s="89">
        <f t="shared" si="2"/>
        <v>0</v>
      </c>
    </row>
    <row r="176" spans="1:9" ht="39.6" x14ac:dyDescent="0.25">
      <c r="A176" s="45"/>
      <c r="B176" s="55" t="s">
        <v>885</v>
      </c>
      <c r="C176" s="46"/>
      <c r="D176" s="64" t="s">
        <v>886</v>
      </c>
      <c r="E176" s="27" t="s">
        <v>426</v>
      </c>
      <c r="F176" s="46"/>
      <c r="G176" s="94"/>
      <c r="H176" s="89">
        <f t="shared" si="2"/>
        <v>0</v>
      </c>
    </row>
    <row r="177" spans="1:9" ht="26.4" x14ac:dyDescent="0.25">
      <c r="A177" s="55" t="s">
        <v>887</v>
      </c>
      <c r="B177" s="45"/>
      <c r="C177" s="46"/>
      <c r="D177" s="159" t="s">
        <v>888</v>
      </c>
      <c r="E177" s="5"/>
      <c r="F177" s="6"/>
      <c r="G177" s="95"/>
      <c r="H177" s="89"/>
    </row>
    <row r="178" spans="1:9" ht="26.4" x14ac:dyDescent="0.25">
      <c r="A178" s="45"/>
      <c r="B178" s="55" t="s">
        <v>889</v>
      </c>
      <c r="C178" s="46"/>
      <c r="D178" s="290" t="s">
        <v>4521</v>
      </c>
      <c r="E178" s="27" t="s">
        <v>426</v>
      </c>
      <c r="F178" s="46"/>
      <c r="G178" s="94"/>
      <c r="H178" s="89">
        <f>F178*G178</f>
        <v>0</v>
      </c>
      <c r="I178" s="307" t="s">
        <v>5398</v>
      </c>
    </row>
    <row r="179" spans="1:9" ht="26.4" x14ac:dyDescent="0.25">
      <c r="A179" s="45"/>
      <c r="B179" s="55" t="s">
        <v>890</v>
      </c>
      <c r="C179" s="46"/>
      <c r="D179" s="290" t="s">
        <v>4557</v>
      </c>
      <c r="E179" s="27" t="s">
        <v>426</v>
      </c>
      <c r="F179" s="46"/>
      <c r="G179" s="94"/>
      <c r="H179" s="89">
        <f>F179*G179</f>
        <v>0</v>
      </c>
      <c r="I179" s="307" t="s">
        <v>5398</v>
      </c>
    </row>
    <row r="180" spans="1:9" ht="26.4" x14ac:dyDescent="0.25">
      <c r="A180" s="55" t="s">
        <v>891</v>
      </c>
      <c r="B180" s="45"/>
      <c r="C180" s="46"/>
      <c r="D180" s="159" t="s">
        <v>892</v>
      </c>
      <c r="E180" s="5"/>
      <c r="F180" s="6"/>
      <c r="G180" s="95"/>
      <c r="H180" s="89"/>
    </row>
    <row r="181" spans="1:9" ht="26.4" x14ac:dyDescent="0.25">
      <c r="A181" s="45"/>
      <c r="B181" s="45" t="s">
        <v>893</v>
      </c>
      <c r="C181" s="46"/>
      <c r="D181" s="290" t="s">
        <v>4558</v>
      </c>
      <c r="E181" s="5"/>
      <c r="F181" s="6"/>
      <c r="G181" s="95"/>
      <c r="H181" s="89"/>
      <c r="I181" s="307" t="s">
        <v>5398</v>
      </c>
    </row>
    <row r="182" spans="1:9" x14ac:dyDescent="0.25">
      <c r="A182" s="45"/>
      <c r="B182" s="45"/>
      <c r="C182" s="53" t="s">
        <v>37</v>
      </c>
      <c r="D182" s="290" t="s">
        <v>4524</v>
      </c>
      <c r="E182" s="17" t="s">
        <v>429</v>
      </c>
      <c r="F182" s="46"/>
      <c r="G182" s="94"/>
      <c r="H182" s="89">
        <f>F182*G182</f>
        <v>0</v>
      </c>
      <c r="I182" s="307" t="s">
        <v>5398</v>
      </c>
    </row>
    <row r="183" spans="1:9" x14ac:dyDescent="0.25">
      <c r="A183" s="45"/>
      <c r="B183" s="45"/>
      <c r="C183" s="53" t="s">
        <v>39</v>
      </c>
      <c r="D183" s="290" t="s">
        <v>4524</v>
      </c>
      <c r="E183" s="17" t="s">
        <v>429</v>
      </c>
      <c r="F183" s="46"/>
      <c r="G183" s="94"/>
      <c r="H183" s="89">
        <f>F183*G183</f>
        <v>0</v>
      </c>
      <c r="I183" s="307" t="s">
        <v>5398</v>
      </c>
    </row>
    <row r="184" spans="1:9" ht="39.6" x14ac:dyDescent="0.25">
      <c r="A184" s="45"/>
      <c r="B184" s="55" t="s">
        <v>894</v>
      </c>
      <c r="C184" s="46"/>
      <c r="D184" s="290" t="s">
        <v>4559</v>
      </c>
      <c r="E184" s="5"/>
      <c r="F184" s="6"/>
      <c r="G184" s="95"/>
      <c r="H184" s="89"/>
      <c r="I184" s="307" t="s">
        <v>5398</v>
      </c>
    </row>
    <row r="185" spans="1:9" x14ac:dyDescent="0.25">
      <c r="A185" s="45"/>
      <c r="B185" s="45"/>
      <c r="C185" s="53" t="s">
        <v>37</v>
      </c>
      <c r="D185" s="290" t="s">
        <v>4524</v>
      </c>
      <c r="E185" s="17" t="s">
        <v>429</v>
      </c>
      <c r="F185" s="46"/>
      <c r="G185" s="94"/>
      <c r="H185" s="89">
        <f>F185*G185</f>
        <v>0</v>
      </c>
      <c r="I185" s="307" t="s">
        <v>5398</v>
      </c>
    </row>
    <row r="186" spans="1:9" x14ac:dyDescent="0.25">
      <c r="A186" s="45"/>
      <c r="B186" s="45"/>
      <c r="C186" s="53" t="s">
        <v>39</v>
      </c>
      <c r="D186" s="290" t="s">
        <v>4524</v>
      </c>
      <c r="E186" s="17" t="s">
        <v>429</v>
      </c>
      <c r="F186" s="46"/>
      <c r="G186" s="94"/>
      <c r="H186" s="89">
        <f>F186*G186</f>
        <v>0</v>
      </c>
      <c r="I186" s="307" t="s">
        <v>5398</v>
      </c>
    </row>
    <row r="187" spans="1:9" ht="26.4" x14ac:dyDescent="0.25">
      <c r="A187" s="45"/>
      <c r="B187" s="55" t="s">
        <v>895</v>
      </c>
      <c r="C187" s="46"/>
      <c r="D187" s="290" t="s">
        <v>4560</v>
      </c>
      <c r="E187" s="5"/>
      <c r="F187" s="6"/>
      <c r="G187" s="95"/>
      <c r="H187" s="89"/>
      <c r="I187" s="307" t="s">
        <v>5398</v>
      </c>
    </row>
    <row r="188" spans="1:9" x14ac:dyDescent="0.25">
      <c r="A188" s="45"/>
      <c r="B188" s="45"/>
      <c r="C188" s="53" t="s">
        <v>37</v>
      </c>
      <c r="D188" s="290" t="s">
        <v>4524</v>
      </c>
      <c r="E188" s="17" t="s">
        <v>429</v>
      </c>
      <c r="F188" s="46"/>
      <c r="G188" s="94"/>
      <c r="H188" s="89">
        <f>F188*G188</f>
        <v>0</v>
      </c>
      <c r="I188" s="307" t="s">
        <v>5398</v>
      </c>
    </row>
    <row r="189" spans="1:9" x14ac:dyDescent="0.25">
      <c r="A189" s="45"/>
      <c r="B189" s="45"/>
      <c r="C189" s="53" t="s">
        <v>39</v>
      </c>
      <c r="D189" s="290" t="s">
        <v>4524</v>
      </c>
      <c r="E189" s="17" t="s">
        <v>429</v>
      </c>
      <c r="F189" s="46"/>
      <c r="G189" s="94"/>
      <c r="H189" s="89">
        <f>F189*G189</f>
        <v>0</v>
      </c>
      <c r="I189" s="307" t="s">
        <v>5398</v>
      </c>
    </row>
    <row r="190" spans="1:9" ht="26.4" x14ac:dyDescent="0.25">
      <c r="A190" s="45"/>
      <c r="B190" s="55" t="s">
        <v>896</v>
      </c>
      <c r="C190" s="46"/>
      <c r="D190" s="290" t="s">
        <v>4561</v>
      </c>
      <c r="E190" s="5"/>
      <c r="F190" s="6"/>
      <c r="G190" s="95"/>
      <c r="H190" s="89"/>
      <c r="I190" s="307" t="s">
        <v>5398</v>
      </c>
    </row>
    <row r="191" spans="1:9" x14ac:dyDescent="0.25">
      <c r="A191" s="45"/>
      <c r="B191" s="45"/>
      <c r="C191" s="53" t="s">
        <v>37</v>
      </c>
      <c r="D191" s="290" t="s">
        <v>4524</v>
      </c>
      <c r="E191" s="17" t="s">
        <v>429</v>
      </c>
      <c r="F191" s="46"/>
      <c r="G191" s="94"/>
      <c r="H191" s="89">
        <f>F191*G191</f>
        <v>0</v>
      </c>
      <c r="I191" s="307" t="s">
        <v>5398</v>
      </c>
    </row>
    <row r="192" spans="1:9" x14ac:dyDescent="0.25">
      <c r="A192" s="45"/>
      <c r="B192" s="45"/>
      <c r="C192" s="53" t="s">
        <v>39</v>
      </c>
      <c r="D192" s="290" t="s">
        <v>4524</v>
      </c>
      <c r="E192" s="17" t="s">
        <v>429</v>
      </c>
      <c r="F192" s="46"/>
      <c r="G192" s="94"/>
      <c r="H192" s="89">
        <f>F192*G192</f>
        <v>0</v>
      </c>
      <c r="I192" s="307" t="s">
        <v>5398</v>
      </c>
    </row>
    <row r="193" spans="1:9" ht="39.6" x14ac:dyDescent="0.25">
      <c r="A193" s="55" t="s">
        <v>897</v>
      </c>
      <c r="B193" s="45"/>
      <c r="C193" s="46"/>
      <c r="D193" s="284" t="s">
        <v>898</v>
      </c>
      <c r="E193" s="5"/>
      <c r="F193" s="6"/>
      <c r="G193" s="95"/>
      <c r="H193" s="89"/>
    </row>
    <row r="194" spans="1:9" ht="26.4" x14ac:dyDescent="0.25">
      <c r="A194" s="45"/>
      <c r="B194" s="55" t="s">
        <v>899</v>
      </c>
      <c r="C194" s="46"/>
      <c r="D194" s="290" t="s">
        <v>4562</v>
      </c>
      <c r="E194" s="17" t="s">
        <v>429</v>
      </c>
      <c r="F194" s="46"/>
      <c r="G194" s="94"/>
      <c r="H194" s="89">
        <f>F194*G194</f>
        <v>0</v>
      </c>
      <c r="I194" s="307" t="s">
        <v>5398</v>
      </c>
    </row>
    <row r="195" spans="1:9" ht="26.4" x14ac:dyDescent="0.25">
      <c r="A195" s="45"/>
      <c r="B195" s="55" t="s">
        <v>900</v>
      </c>
      <c r="C195" s="46"/>
      <c r="D195" s="290" t="s">
        <v>4562</v>
      </c>
      <c r="E195" s="17" t="s">
        <v>429</v>
      </c>
      <c r="F195" s="46"/>
      <c r="G195" s="94"/>
      <c r="H195" s="89">
        <f>F195*G195</f>
        <v>0</v>
      </c>
      <c r="I195" s="307" t="s">
        <v>5398</v>
      </c>
    </row>
    <row r="196" spans="1:9" ht="26.4" x14ac:dyDescent="0.25">
      <c r="A196" s="45"/>
      <c r="B196" s="55" t="s">
        <v>901</v>
      </c>
      <c r="C196" s="46"/>
      <c r="D196" s="290" t="s">
        <v>4562</v>
      </c>
      <c r="E196" s="17" t="s">
        <v>429</v>
      </c>
      <c r="F196" s="46"/>
      <c r="G196" s="94"/>
      <c r="H196" s="89">
        <f>F196*G196</f>
        <v>0</v>
      </c>
      <c r="I196" s="307" t="s">
        <v>5398</v>
      </c>
    </row>
    <row r="197" spans="1:9" x14ac:dyDescent="0.25">
      <c r="A197" s="45"/>
      <c r="B197" s="55" t="s">
        <v>902</v>
      </c>
      <c r="C197" s="46"/>
      <c r="D197" s="290" t="s">
        <v>4491</v>
      </c>
      <c r="E197" s="17" t="s">
        <v>429</v>
      </c>
      <c r="F197" s="46"/>
      <c r="G197" s="94"/>
      <c r="H197" s="89">
        <f>F197*G197</f>
        <v>0</v>
      </c>
      <c r="I197" s="307" t="s">
        <v>5398</v>
      </c>
    </row>
    <row r="198" spans="1:9" ht="26.4" x14ac:dyDescent="0.25">
      <c r="A198" s="55" t="s">
        <v>903</v>
      </c>
      <c r="B198" s="45"/>
      <c r="C198" s="46"/>
      <c r="D198" s="159" t="s">
        <v>910</v>
      </c>
      <c r="E198" s="5"/>
      <c r="F198" s="6"/>
      <c r="G198" s="95"/>
      <c r="H198" s="89"/>
    </row>
    <row r="199" spans="1:9" ht="26.4" x14ac:dyDescent="0.25">
      <c r="A199" s="45"/>
      <c r="B199" s="45" t="s">
        <v>904</v>
      </c>
      <c r="C199" s="46"/>
      <c r="D199" s="290" t="s">
        <v>4563</v>
      </c>
      <c r="E199" s="17" t="s">
        <v>429</v>
      </c>
      <c r="F199" s="46"/>
      <c r="G199" s="94"/>
      <c r="H199" s="89">
        <f>F199*G199</f>
        <v>0</v>
      </c>
      <c r="I199" s="307" t="s">
        <v>5398</v>
      </c>
    </row>
    <row r="200" spans="1:9" ht="26.4" x14ac:dyDescent="0.25">
      <c r="A200" s="45"/>
      <c r="B200" s="45" t="s">
        <v>905</v>
      </c>
      <c r="C200" s="46"/>
      <c r="D200" s="290" t="s">
        <v>4564</v>
      </c>
      <c r="E200" s="27" t="s">
        <v>426</v>
      </c>
      <c r="F200" s="46"/>
      <c r="G200" s="94"/>
      <c r="H200" s="89">
        <f>F200*G200</f>
        <v>0</v>
      </c>
      <c r="I200" s="307" t="s">
        <v>5398</v>
      </c>
    </row>
    <row r="201" spans="1:9" x14ac:dyDescent="0.25">
      <c r="A201" s="45"/>
      <c r="B201" s="45" t="s">
        <v>906</v>
      </c>
      <c r="C201" s="46"/>
      <c r="D201" s="290" t="s">
        <v>4565</v>
      </c>
      <c r="E201" s="17" t="s">
        <v>429</v>
      </c>
      <c r="F201" s="46"/>
      <c r="G201" s="94"/>
      <c r="H201" s="89">
        <f>F201*G201</f>
        <v>0</v>
      </c>
      <c r="I201" s="307" t="s">
        <v>5398</v>
      </c>
    </row>
    <row r="202" spans="1:9" ht="15.6" x14ac:dyDescent="0.25">
      <c r="A202" s="45"/>
      <c r="B202" s="45" t="s">
        <v>907</v>
      </c>
      <c r="C202" s="46"/>
      <c r="D202" s="290" t="s">
        <v>4565</v>
      </c>
      <c r="E202" s="27" t="s">
        <v>426</v>
      </c>
      <c r="F202" s="46"/>
      <c r="G202" s="94"/>
      <c r="H202" s="89">
        <f>F202*G202</f>
        <v>0</v>
      </c>
      <c r="I202" s="307" t="s">
        <v>5398</v>
      </c>
    </row>
    <row r="203" spans="1:9" ht="26.4" x14ac:dyDescent="0.25">
      <c r="A203" s="45"/>
      <c r="B203" s="45" t="s">
        <v>908</v>
      </c>
      <c r="C203" s="46"/>
      <c r="D203" s="290" t="s">
        <v>4566</v>
      </c>
      <c r="E203" s="17" t="s">
        <v>429</v>
      </c>
      <c r="F203" s="46"/>
      <c r="G203" s="94"/>
      <c r="H203" s="89">
        <f>F203*G203</f>
        <v>0</v>
      </c>
      <c r="I203" s="307" t="s">
        <v>5398</v>
      </c>
    </row>
    <row r="204" spans="1:9" x14ac:dyDescent="0.25">
      <c r="A204" s="45"/>
      <c r="B204" s="45" t="s">
        <v>909</v>
      </c>
      <c r="C204" s="46"/>
      <c r="D204" s="290" t="s">
        <v>748</v>
      </c>
      <c r="E204" s="5"/>
      <c r="F204" s="6"/>
      <c r="G204" s="95"/>
      <c r="H204" s="89"/>
    </row>
    <row r="205" spans="1:9" x14ac:dyDescent="0.25">
      <c r="A205" s="45"/>
      <c r="B205" s="45"/>
      <c r="C205" s="53" t="s">
        <v>37</v>
      </c>
      <c r="D205" s="290" t="s">
        <v>4503</v>
      </c>
      <c r="E205" s="17" t="s">
        <v>429</v>
      </c>
      <c r="F205" s="46"/>
      <c r="G205" s="94"/>
      <c r="H205" s="89">
        <f>F205*G205</f>
        <v>0</v>
      </c>
      <c r="I205" s="307" t="s">
        <v>5398</v>
      </c>
    </row>
    <row r="206" spans="1:9" x14ac:dyDescent="0.25">
      <c r="A206" s="45"/>
      <c r="B206" s="45"/>
      <c r="C206" s="53" t="s">
        <v>39</v>
      </c>
      <c r="D206" s="290" t="s">
        <v>4503</v>
      </c>
      <c r="E206" s="17" t="s">
        <v>429</v>
      </c>
      <c r="F206" s="6"/>
      <c r="G206" s="94"/>
      <c r="H206" s="89">
        <f>F206*G206</f>
        <v>0</v>
      </c>
      <c r="I206" s="307" t="s">
        <v>5398</v>
      </c>
    </row>
    <row r="207" spans="1:9" x14ac:dyDescent="0.25">
      <c r="A207" s="55" t="s">
        <v>911</v>
      </c>
      <c r="B207" s="45"/>
      <c r="C207" s="46"/>
      <c r="D207" s="159" t="s">
        <v>916</v>
      </c>
      <c r="E207" s="5"/>
      <c r="F207" s="6"/>
      <c r="G207" s="95"/>
      <c r="H207" s="89"/>
    </row>
    <row r="208" spans="1:9" x14ac:dyDescent="0.25">
      <c r="A208" s="45"/>
      <c r="B208" s="55" t="s">
        <v>912</v>
      </c>
      <c r="C208" s="46"/>
      <c r="D208" s="290" t="s">
        <v>4567</v>
      </c>
      <c r="E208" s="17" t="s">
        <v>429</v>
      </c>
      <c r="F208" s="46"/>
      <c r="G208" s="94"/>
      <c r="H208" s="89">
        <f>F208*G208</f>
        <v>0</v>
      </c>
      <c r="I208" s="307" t="s">
        <v>5398</v>
      </c>
    </row>
    <row r="209" spans="1:9" x14ac:dyDescent="0.25">
      <c r="A209" s="45"/>
      <c r="B209" s="55" t="s">
        <v>913</v>
      </c>
      <c r="C209" s="46"/>
      <c r="D209" s="290" t="s">
        <v>4567</v>
      </c>
      <c r="E209" s="17" t="s">
        <v>429</v>
      </c>
      <c r="F209" s="46"/>
      <c r="G209" s="94"/>
      <c r="H209" s="89">
        <f>F209*G209</f>
        <v>0</v>
      </c>
      <c r="I209" s="307" t="s">
        <v>5398</v>
      </c>
    </row>
    <row r="210" spans="1:9" x14ac:dyDescent="0.25">
      <c r="A210" s="45"/>
      <c r="B210" s="55" t="s">
        <v>914</v>
      </c>
      <c r="C210" s="46"/>
      <c r="D210" s="290" t="s">
        <v>4567</v>
      </c>
      <c r="E210" s="17" t="s">
        <v>429</v>
      </c>
      <c r="F210" s="46"/>
      <c r="G210" s="94"/>
      <c r="H210" s="89">
        <f>F210*G210</f>
        <v>0</v>
      </c>
      <c r="I210" s="307" t="s">
        <v>5398</v>
      </c>
    </row>
    <row r="211" spans="1:9" x14ac:dyDescent="0.25">
      <c r="A211" s="45"/>
      <c r="B211" s="55" t="s">
        <v>915</v>
      </c>
      <c r="C211" s="46"/>
      <c r="D211" s="290" t="s">
        <v>4491</v>
      </c>
      <c r="E211" s="17" t="s">
        <v>429</v>
      </c>
      <c r="F211" s="46"/>
      <c r="G211" s="94"/>
      <c r="H211" s="89">
        <f>F211*G211</f>
        <v>0</v>
      </c>
      <c r="I211" s="307" t="s">
        <v>5398</v>
      </c>
    </row>
    <row r="212" spans="1:9" ht="26.4" x14ac:dyDescent="0.25">
      <c r="A212" s="55" t="s">
        <v>917</v>
      </c>
      <c r="B212" s="45"/>
      <c r="C212" s="46"/>
      <c r="D212" s="159" t="s">
        <v>918</v>
      </c>
      <c r="E212" s="5"/>
      <c r="F212" s="6"/>
      <c r="G212" s="95"/>
      <c r="H212" s="89"/>
    </row>
    <row r="213" spans="1:9" x14ac:dyDescent="0.25">
      <c r="A213" s="45"/>
      <c r="B213" s="45" t="s">
        <v>919</v>
      </c>
      <c r="C213" s="46"/>
      <c r="D213" s="160" t="s">
        <v>921</v>
      </c>
      <c r="E213" s="5"/>
      <c r="F213" s="6"/>
      <c r="G213" s="95"/>
      <c r="H213" s="89"/>
    </row>
    <row r="214" spans="1:9" ht="26.4" x14ac:dyDescent="0.25">
      <c r="A214" s="45"/>
      <c r="B214" s="45"/>
      <c r="C214" s="53" t="s">
        <v>37</v>
      </c>
      <c r="D214" s="290" t="s">
        <v>4540</v>
      </c>
      <c r="E214" s="17" t="s">
        <v>23</v>
      </c>
      <c r="F214" s="46"/>
      <c r="G214" s="94"/>
      <c r="H214" s="89">
        <f>F214*G214</f>
        <v>0</v>
      </c>
      <c r="I214" s="307" t="s">
        <v>5398</v>
      </c>
    </row>
    <row r="215" spans="1:9" ht="26.4" x14ac:dyDescent="0.25">
      <c r="A215" s="45"/>
      <c r="B215" s="45"/>
      <c r="C215" s="53" t="s">
        <v>39</v>
      </c>
      <c r="D215" s="290" t="s">
        <v>4540</v>
      </c>
      <c r="E215" s="17" t="s">
        <v>429</v>
      </c>
      <c r="F215" s="46"/>
      <c r="G215" s="94"/>
      <c r="H215" s="89">
        <f>F215*G215</f>
        <v>0</v>
      </c>
      <c r="I215" s="307" t="s">
        <v>5398</v>
      </c>
    </row>
    <row r="216" spans="1:9" ht="26.4" x14ac:dyDescent="0.25">
      <c r="A216" s="45"/>
      <c r="B216" s="55" t="s">
        <v>920</v>
      </c>
      <c r="C216" s="46"/>
      <c r="D216" s="290" t="s">
        <v>922</v>
      </c>
      <c r="E216" s="5"/>
      <c r="F216" s="6"/>
      <c r="G216" s="95"/>
      <c r="H216" s="89"/>
    </row>
    <row r="217" spans="1:9" ht="26.4" x14ac:dyDescent="0.25">
      <c r="A217" s="45"/>
      <c r="B217" s="45"/>
      <c r="C217" s="53" t="s">
        <v>37</v>
      </c>
      <c r="D217" s="290" t="s">
        <v>4568</v>
      </c>
      <c r="E217" s="17" t="s">
        <v>429</v>
      </c>
      <c r="F217" s="46"/>
      <c r="G217" s="94"/>
      <c r="H217" s="89">
        <f>F217*G217</f>
        <v>0</v>
      </c>
      <c r="I217" s="307" t="s">
        <v>5398</v>
      </c>
    </row>
    <row r="218" spans="1:9" ht="26.4" x14ac:dyDescent="0.25">
      <c r="A218" s="45"/>
      <c r="B218" s="45"/>
      <c r="C218" s="53" t="s">
        <v>39</v>
      </c>
      <c r="D218" s="290" t="s">
        <v>4568</v>
      </c>
      <c r="E218" s="17" t="s">
        <v>429</v>
      </c>
      <c r="F218" s="46"/>
      <c r="G218" s="94"/>
      <c r="H218" s="89">
        <f>F218*G218</f>
        <v>0</v>
      </c>
      <c r="I218" s="307" t="s">
        <v>5398</v>
      </c>
    </row>
    <row r="219" spans="1:9" x14ac:dyDescent="0.25">
      <c r="A219" s="55" t="s">
        <v>2270</v>
      </c>
      <c r="B219" s="45"/>
      <c r="C219" s="46"/>
      <c r="D219" s="291" t="s">
        <v>923</v>
      </c>
      <c r="E219" s="5"/>
      <c r="F219" s="6"/>
      <c r="G219" s="95"/>
      <c r="H219" s="89"/>
    </row>
    <row r="220" spans="1:9" x14ac:dyDescent="0.25">
      <c r="A220" s="45"/>
      <c r="B220" s="55" t="s">
        <v>924</v>
      </c>
      <c r="C220" s="46"/>
      <c r="D220" s="290" t="s">
        <v>4569</v>
      </c>
      <c r="E220" s="17" t="s">
        <v>136</v>
      </c>
      <c r="F220" s="46"/>
      <c r="G220" s="94"/>
      <c r="H220" s="89">
        <f>F220*G220</f>
        <v>0</v>
      </c>
      <c r="I220" s="307" t="s">
        <v>5398</v>
      </c>
    </row>
    <row r="221" spans="1:9" x14ac:dyDescent="0.25">
      <c r="A221" s="45"/>
      <c r="B221" s="55" t="s">
        <v>925</v>
      </c>
      <c r="C221" s="46"/>
      <c r="D221" s="290" t="s">
        <v>4569</v>
      </c>
      <c r="E221" s="17" t="s">
        <v>136</v>
      </c>
      <c r="F221" s="46"/>
      <c r="G221" s="94"/>
      <c r="H221" s="89">
        <f>F221*G221</f>
        <v>0</v>
      </c>
      <c r="I221" s="307" t="s">
        <v>5398</v>
      </c>
    </row>
    <row r="222" spans="1:9" x14ac:dyDescent="0.25">
      <c r="A222" s="45"/>
      <c r="B222" s="55" t="s">
        <v>926</v>
      </c>
      <c r="C222" s="46"/>
      <c r="D222" s="290" t="s">
        <v>4491</v>
      </c>
      <c r="E222" s="17" t="s">
        <v>136</v>
      </c>
      <c r="F222" s="46"/>
      <c r="G222" s="94"/>
      <c r="H222" s="89">
        <f>F222*G222</f>
        <v>0</v>
      </c>
      <c r="I222" s="307" t="s">
        <v>5398</v>
      </c>
    </row>
    <row r="223" spans="1:9" x14ac:dyDescent="0.25">
      <c r="A223" s="45"/>
      <c r="B223" s="45"/>
      <c r="C223" s="46"/>
      <c r="D223" s="45"/>
      <c r="E223" s="5"/>
      <c r="F223" s="6"/>
      <c r="G223" s="6"/>
      <c r="H223" s="54"/>
      <c r="I223" s="323" t="s">
        <v>5421</v>
      </c>
    </row>
    <row r="224" spans="1:9" x14ac:dyDescent="0.25">
      <c r="A224" s="45"/>
      <c r="B224" s="45"/>
      <c r="C224" s="46"/>
      <c r="D224" s="45"/>
      <c r="E224" s="5"/>
      <c r="F224" s="5"/>
      <c r="G224" s="5"/>
      <c r="H224" s="54"/>
    </row>
    <row r="225" spans="1:8" x14ac:dyDescent="0.25">
      <c r="A225" s="45"/>
      <c r="B225" s="45"/>
      <c r="C225" s="46"/>
      <c r="D225" s="45"/>
      <c r="E225" s="5"/>
      <c r="F225" s="5"/>
      <c r="G225" s="5"/>
      <c r="H225" s="54"/>
    </row>
    <row r="226" spans="1:8" x14ac:dyDescent="0.25">
      <c r="A226" s="77" t="s">
        <v>34</v>
      </c>
      <c r="B226" s="77"/>
      <c r="C226" s="77"/>
      <c r="D226" s="77"/>
      <c r="E226" s="179"/>
      <c r="F226" s="2"/>
      <c r="G226" s="2"/>
      <c r="H226" s="113">
        <f>SUM(H5:H225)</f>
        <v>0</v>
      </c>
    </row>
    <row r="1048573" spans="5:5" x14ac:dyDescent="0.25">
      <c r="E1048573"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25F3C-7F82-4400-A0DB-C811F8AF4497}">
  <dimension ref="A1:I10483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928</v>
      </c>
      <c r="B1" s="337" t="s">
        <v>928</v>
      </c>
      <c r="C1" s="40"/>
      <c r="D1" s="40"/>
      <c r="E1" s="774" t="s">
        <v>929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ht="26.4" x14ac:dyDescent="0.25">
      <c r="A5" s="48" t="s">
        <v>930</v>
      </c>
      <c r="B5" s="44"/>
      <c r="C5" s="46"/>
      <c r="D5" s="157" t="s">
        <v>931</v>
      </c>
      <c r="E5" s="6"/>
      <c r="F5" s="6"/>
      <c r="G5" s="5"/>
      <c r="H5" s="92"/>
    </row>
    <row r="6" spans="1:9" ht="15.6" x14ac:dyDescent="0.25">
      <c r="A6" s="44"/>
      <c r="B6" s="48" t="s">
        <v>932</v>
      </c>
      <c r="C6" s="46"/>
      <c r="D6" s="64" t="s">
        <v>731</v>
      </c>
      <c r="E6" s="27" t="s">
        <v>426</v>
      </c>
      <c r="F6" s="46"/>
      <c r="G6" s="94"/>
      <c r="H6" s="89">
        <f>F6*G6</f>
        <v>0</v>
      </c>
    </row>
    <row r="7" spans="1:9" ht="15.6" x14ac:dyDescent="0.25">
      <c r="A7" s="44"/>
      <c r="B7" s="48" t="s">
        <v>933</v>
      </c>
      <c r="C7" s="53"/>
      <c r="D7" s="101" t="s">
        <v>732</v>
      </c>
      <c r="E7" s="27" t="s">
        <v>426</v>
      </c>
      <c r="F7" s="46"/>
      <c r="G7" s="94"/>
      <c r="H7" s="89">
        <f>F7*G7</f>
        <v>0</v>
      </c>
    </row>
    <row r="8" spans="1:9" ht="15.6" x14ac:dyDescent="0.25">
      <c r="A8" s="44"/>
      <c r="B8" s="48" t="s">
        <v>934</v>
      </c>
      <c r="C8" s="53"/>
      <c r="D8" s="101" t="s">
        <v>733</v>
      </c>
      <c r="E8" s="27" t="s">
        <v>426</v>
      </c>
      <c r="F8" s="46"/>
      <c r="G8" s="94"/>
      <c r="H8" s="89">
        <f>F8*G8</f>
        <v>0</v>
      </c>
    </row>
    <row r="9" spans="1:9" ht="26.4" x14ac:dyDescent="0.25">
      <c r="A9" s="44"/>
      <c r="B9" s="48" t="s">
        <v>935</v>
      </c>
      <c r="C9" s="53"/>
      <c r="D9" s="101" t="s">
        <v>734</v>
      </c>
      <c r="E9" s="27" t="s">
        <v>426</v>
      </c>
      <c r="F9" s="46"/>
      <c r="G9" s="94"/>
      <c r="H9" s="89">
        <f>F9*G9</f>
        <v>0</v>
      </c>
    </row>
    <row r="10" spans="1:9" x14ac:dyDescent="0.25">
      <c r="A10" s="48"/>
      <c r="B10" s="48" t="s">
        <v>936</v>
      </c>
      <c r="C10" s="53"/>
      <c r="D10" s="101" t="s">
        <v>735</v>
      </c>
      <c r="E10" s="11"/>
      <c r="F10" s="6"/>
      <c r="G10" s="6"/>
      <c r="H10" s="92"/>
    </row>
    <row r="11" spans="1:9" ht="15.6" x14ac:dyDescent="0.25">
      <c r="A11" s="44"/>
      <c r="B11" s="48"/>
      <c r="C11" s="53" t="s">
        <v>37</v>
      </c>
      <c r="D11" s="278" t="s">
        <v>4570</v>
      </c>
      <c r="E11" s="27" t="s">
        <v>426</v>
      </c>
      <c r="F11" s="46"/>
      <c r="G11" s="94"/>
      <c r="H11" s="89">
        <f>F11*G11</f>
        <v>0</v>
      </c>
      <c r="I11" s="307" t="s">
        <v>5398</v>
      </c>
    </row>
    <row r="12" spans="1:9" ht="15.6" x14ac:dyDescent="0.25">
      <c r="A12" s="44"/>
      <c r="B12" s="48"/>
      <c r="C12" s="53" t="s">
        <v>39</v>
      </c>
      <c r="D12" s="278" t="s">
        <v>4571</v>
      </c>
      <c r="E12" s="27" t="s">
        <v>426</v>
      </c>
      <c r="F12" s="46"/>
      <c r="G12" s="94"/>
      <c r="H12" s="89">
        <f>F12*G12</f>
        <v>0</v>
      </c>
      <c r="I12" s="307" t="s">
        <v>5398</v>
      </c>
    </row>
    <row r="13" spans="1:9" ht="26.4" x14ac:dyDescent="0.25">
      <c r="A13" s="48" t="s">
        <v>937</v>
      </c>
      <c r="B13" s="48"/>
      <c r="C13" s="53"/>
      <c r="D13" s="164" t="s">
        <v>938</v>
      </c>
      <c r="E13" s="27"/>
      <c r="F13" s="6"/>
      <c r="G13" s="6"/>
      <c r="H13" s="92"/>
    </row>
    <row r="14" spans="1:9" ht="15.6" x14ac:dyDescent="0.25">
      <c r="A14" s="44"/>
      <c r="B14" s="48" t="s">
        <v>939</v>
      </c>
      <c r="C14" s="53"/>
      <c r="D14" s="165" t="s">
        <v>941</v>
      </c>
      <c r="E14" s="27" t="s">
        <v>426</v>
      </c>
      <c r="F14" s="46"/>
      <c r="G14" s="94"/>
      <c r="H14" s="89">
        <f>F14*G14</f>
        <v>0</v>
      </c>
    </row>
    <row r="15" spans="1:9" ht="26.4" x14ac:dyDescent="0.25">
      <c r="A15" s="44"/>
      <c r="B15" s="48" t="s">
        <v>940</v>
      </c>
      <c r="C15" s="53"/>
      <c r="D15" s="166" t="s">
        <v>942</v>
      </c>
      <c r="E15" s="27" t="s">
        <v>426</v>
      </c>
      <c r="F15" s="46"/>
      <c r="G15" s="94"/>
      <c r="H15" s="89">
        <f>F15*G15</f>
        <v>0</v>
      </c>
    </row>
    <row r="16" spans="1:9" ht="26.4" x14ac:dyDescent="0.25">
      <c r="A16" s="48" t="s">
        <v>943</v>
      </c>
      <c r="B16" s="48"/>
      <c r="C16" s="53"/>
      <c r="D16" s="164" t="s">
        <v>944</v>
      </c>
      <c r="E16" s="11"/>
      <c r="F16" s="6"/>
      <c r="G16" s="6"/>
      <c r="H16" s="92"/>
    </row>
    <row r="17" spans="1:9" x14ac:dyDescent="0.25">
      <c r="A17" s="44"/>
      <c r="B17" s="48" t="s">
        <v>945</v>
      </c>
      <c r="C17" s="53"/>
      <c r="D17" s="292" t="s">
        <v>4572</v>
      </c>
      <c r="E17" s="17" t="s">
        <v>136</v>
      </c>
      <c r="F17" s="46"/>
      <c r="G17" s="94"/>
      <c r="H17" s="89">
        <f>F17*G17</f>
        <v>0</v>
      </c>
      <c r="I17" s="307" t="s">
        <v>5398</v>
      </c>
    </row>
    <row r="18" spans="1:9" ht="26.4" x14ac:dyDescent="0.25">
      <c r="A18" s="48"/>
      <c r="B18" s="48" t="s">
        <v>946</v>
      </c>
      <c r="C18" s="53"/>
      <c r="D18" s="293" t="s">
        <v>4573</v>
      </c>
      <c r="E18" s="17" t="s">
        <v>136</v>
      </c>
      <c r="F18" s="46"/>
      <c r="G18" s="94"/>
      <c r="H18" s="89">
        <f>F18*G18</f>
        <v>0</v>
      </c>
      <c r="I18" s="307" t="s">
        <v>5398</v>
      </c>
    </row>
    <row r="19" spans="1:9" x14ac:dyDescent="0.25">
      <c r="A19" s="48"/>
      <c r="B19" s="48" t="s">
        <v>947</v>
      </c>
      <c r="C19" s="53"/>
      <c r="D19" s="293" t="s">
        <v>4574</v>
      </c>
      <c r="E19" s="17" t="s">
        <v>429</v>
      </c>
      <c r="F19" s="46"/>
      <c r="G19" s="94"/>
      <c r="H19" s="89">
        <f>F19*G19</f>
        <v>0</v>
      </c>
      <c r="I19" s="307" t="s">
        <v>5398</v>
      </c>
    </row>
    <row r="20" spans="1:9" x14ac:dyDescent="0.25">
      <c r="A20" s="48"/>
      <c r="B20" s="48" t="s">
        <v>948</v>
      </c>
      <c r="C20" s="53"/>
      <c r="D20" s="293" t="s">
        <v>748</v>
      </c>
      <c r="E20" s="11"/>
      <c r="F20" s="6"/>
      <c r="G20" s="6"/>
      <c r="H20" s="92"/>
    </row>
    <row r="21" spans="1:9" x14ac:dyDescent="0.25">
      <c r="A21" s="48"/>
      <c r="B21" s="48"/>
      <c r="C21" s="53" t="s">
        <v>37</v>
      </c>
      <c r="D21" s="293" t="s">
        <v>4503</v>
      </c>
      <c r="E21" s="17" t="s">
        <v>136</v>
      </c>
      <c r="F21" s="46"/>
      <c r="G21" s="94"/>
      <c r="H21" s="89">
        <f>F21*G21</f>
        <v>0</v>
      </c>
      <c r="I21" s="307" t="s">
        <v>5398</v>
      </c>
    </row>
    <row r="22" spans="1:9" x14ac:dyDescent="0.25">
      <c r="A22" s="44"/>
      <c r="B22" s="48"/>
      <c r="C22" s="53" t="s">
        <v>39</v>
      </c>
      <c r="D22" s="293" t="s">
        <v>4503</v>
      </c>
      <c r="E22" s="17" t="s">
        <v>429</v>
      </c>
      <c r="F22" s="46"/>
      <c r="G22" s="94"/>
      <c r="H22" s="89">
        <f>F22*G22</f>
        <v>0</v>
      </c>
      <c r="I22" s="307" t="s">
        <v>5398</v>
      </c>
    </row>
    <row r="23" spans="1:9" x14ac:dyDescent="0.25">
      <c r="A23" s="48"/>
      <c r="B23" s="48"/>
      <c r="C23" s="53"/>
      <c r="D23" s="160"/>
      <c r="E23" s="27"/>
      <c r="F23" s="6"/>
      <c r="G23" s="5"/>
      <c r="H23" s="54"/>
    </row>
    <row r="24" spans="1:9" x14ac:dyDescent="0.25">
      <c r="A24" s="48"/>
      <c r="B24" s="48"/>
      <c r="C24" s="53"/>
      <c r="D24" s="160"/>
      <c r="E24" s="27"/>
      <c r="F24" s="6"/>
      <c r="G24" s="5"/>
      <c r="H24" s="54"/>
      <c r="I24" s="323" t="s">
        <v>5421</v>
      </c>
    </row>
    <row r="25" spans="1:9" x14ac:dyDescent="0.25">
      <c r="A25" s="45"/>
      <c r="B25" s="45"/>
      <c r="C25" s="46"/>
      <c r="D25" s="45"/>
      <c r="E25" s="5"/>
      <c r="F25" s="5"/>
      <c r="G25" s="5"/>
      <c r="H25" s="54"/>
    </row>
    <row r="26" spans="1:9" x14ac:dyDescent="0.25">
      <c r="A26" s="77" t="s">
        <v>34</v>
      </c>
      <c r="B26" s="77"/>
      <c r="C26" s="77"/>
      <c r="D26" s="77"/>
      <c r="E26" s="179"/>
      <c r="F26" s="2"/>
      <c r="G26" s="2"/>
      <c r="H26" s="113">
        <f>SUM(H5:H25)</f>
        <v>0</v>
      </c>
    </row>
    <row r="1048373" spans="5:5" x14ac:dyDescent="0.25">
      <c r="E1048373"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B49C4-AC87-4BAD-8832-DBA0BE690FD5}">
  <dimension ref="A1:H1048372"/>
  <sheetViews>
    <sheetView workbookViewId="0"/>
  </sheetViews>
  <sheetFormatPr defaultRowHeight="13.2" x14ac:dyDescent="0.25"/>
  <cols>
    <col min="1" max="1" width="9.33203125" style="41" customWidth="1"/>
    <col min="2" max="2" width="9" style="41" bestFit="1" customWidth="1"/>
    <col min="3" max="3" width="3.109375" style="517" bestFit="1" customWidth="1"/>
    <col min="4" max="4" width="40.6640625" style="41" customWidth="1"/>
    <col min="5" max="5" width="18.44140625" style="41" bestFit="1" customWidth="1"/>
    <col min="6" max="8" width="19.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949</v>
      </c>
      <c r="B1" s="40"/>
      <c r="C1" s="503"/>
      <c r="D1" s="40"/>
      <c r="E1" s="774" t="s">
        <v>8</v>
      </c>
      <c r="F1" s="774"/>
      <c r="G1" s="774"/>
      <c r="H1" s="774"/>
    </row>
    <row r="2" spans="1:8" x14ac:dyDescent="0.25">
      <c r="A2" s="42" t="s">
        <v>0</v>
      </c>
      <c r="B2" s="42"/>
      <c r="C2" s="537"/>
      <c r="D2" s="43" t="s">
        <v>1</v>
      </c>
      <c r="E2" s="43" t="s">
        <v>2</v>
      </c>
      <c r="F2" s="43" t="s">
        <v>3</v>
      </c>
      <c r="G2" s="43" t="s">
        <v>4</v>
      </c>
      <c r="H2" s="43" t="s">
        <v>5</v>
      </c>
    </row>
    <row r="3" spans="1:8" x14ac:dyDescent="0.25">
      <c r="A3" s="44"/>
      <c r="B3" s="44"/>
      <c r="C3" s="538"/>
      <c r="D3" s="45"/>
      <c r="E3" s="46"/>
      <c r="F3" s="46"/>
      <c r="G3" s="45"/>
      <c r="H3" s="45"/>
    </row>
    <row r="4" spans="1:8" x14ac:dyDescent="0.25">
      <c r="A4" s="47"/>
      <c r="B4" s="47"/>
      <c r="C4" s="539"/>
      <c r="D4" s="45"/>
      <c r="E4" s="46"/>
      <c r="F4" s="46"/>
      <c r="G4" s="45"/>
      <c r="H4" s="45"/>
    </row>
    <row r="5" spans="1:8" x14ac:dyDescent="0.25">
      <c r="A5" s="48" t="s">
        <v>950</v>
      </c>
      <c r="B5" s="48"/>
      <c r="C5" s="540"/>
      <c r="D5" s="159" t="s">
        <v>9</v>
      </c>
      <c r="E5" s="11"/>
      <c r="F5" s="11"/>
      <c r="G5" s="11"/>
      <c r="H5" s="171"/>
    </row>
    <row r="6" spans="1:8" ht="39.6" x14ac:dyDescent="0.25">
      <c r="A6" s="48"/>
      <c r="B6" s="48" t="s">
        <v>951</v>
      </c>
      <c r="C6" s="540"/>
      <c r="D6" s="60" t="s">
        <v>956</v>
      </c>
      <c r="E6" s="27"/>
      <c r="F6" s="11"/>
      <c r="G6" s="11"/>
      <c r="H6" s="171"/>
    </row>
    <row r="7" spans="1:8" ht="15.6" x14ac:dyDescent="0.25">
      <c r="A7" s="48"/>
      <c r="B7" s="48"/>
      <c r="C7" s="540" t="s">
        <v>37</v>
      </c>
      <c r="D7" s="60" t="s">
        <v>4265</v>
      </c>
      <c r="E7" s="27" t="s">
        <v>426</v>
      </c>
      <c r="F7" s="53">
        <v>2500</v>
      </c>
      <c r="G7" s="169">
        <v>36</v>
      </c>
      <c r="H7" s="89">
        <f t="shared" ref="H7:H13" si="0">F7*G7</f>
        <v>90000</v>
      </c>
    </row>
    <row r="8" spans="1:8" ht="15.6" x14ac:dyDescent="0.25">
      <c r="A8" s="48"/>
      <c r="B8" s="48"/>
      <c r="C8" s="540" t="s">
        <v>39</v>
      </c>
      <c r="D8" s="60" t="s">
        <v>4260</v>
      </c>
      <c r="E8" s="27" t="s">
        <v>426</v>
      </c>
      <c r="F8" s="53">
        <v>500</v>
      </c>
      <c r="G8" s="169">
        <v>60</v>
      </c>
      <c r="H8" s="89">
        <f t="shared" si="0"/>
        <v>30000</v>
      </c>
    </row>
    <row r="9" spans="1:8" ht="15.6" hidden="1" x14ac:dyDescent="0.25">
      <c r="A9" s="48"/>
      <c r="B9" s="48"/>
      <c r="C9" s="540" t="s">
        <v>59</v>
      </c>
      <c r="D9" s="60" t="s">
        <v>4272</v>
      </c>
      <c r="E9" s="27" t="s">
        <v>426</v>
      </c>
      <c r="F9" s="53"/>
      <c r="G9" s="169"/>
      <c r="H9" s="89">
        <f t="shared" si="0"/>
        <v>0</v>
      </c>
    </row>
    <row r="10" spans="1:8" ht="26.4" x14ac:dyDescent="0.25">
      <c r="A10" s="48"/>
      <c r="B10" s="48" t="s">
        <v>952</v>
      </c>
      <c r="C10" s="540"/>
      <c r="D10" s="60" t="s">
        <v>957</v>
      </c>
      <c r="E10" s="27" t="s">
        <v>426</v>
      </c>
      <c r="F10" s="53">
        <v>500</v>
      </c>
      <c r="G10" s="169">
        <v>360</v>
      </c>
      <c r="H10" s="89">
        <f t="shared" si="0"/>
        <v>180000</v>
      </c>
    </row>
    <row r="11" spans="1:8" ht="39.6" hidden="1" x14ac:dyDescent="0.25">
      <c r="A11" s="48"/>
      <c r="B11" s="48" t="s">
        <v>953</v>
      </c>
      <c r="C11" s="540"/>
      <c r="D11" s="60" t="s">
        <v>958</v>
      </c>
      <c r="E11" s="27" t="s">
        <v>426</v>
      </c>
      <c r="F11" s="53"/>
      <c r="G11" s="169"/>
      <c r="H11" s="89">
        <f t="shared" si="0"/>
        <v>0</v>
      </c>
    </row>
    <row r="12" spans="1:8" ht="39.6" hidden="1" x14ac:dyDescent="0.25">
      <c r="A12" s="48"/>
      <c r="B12" s="48" t="s">
        <v>954</v>
      </c>
      <c r="C12" s="540"/>
      <c r="D12" s="60" t="s">
        <v>4262</v>
      </c>
      <c r="E12" s="27" t="s">
        <v>426</v>
      </c>
      <c r="F12" s="53"/>
      <c r="G12" s="169"/>
      <c r="H12" s="89">
        <f t="shared" si="0"/>
        <v>0</v>
      </c>
    </row>
    <row r="13" spans="1:8" ht="39.6" hidden="1" x14ac:dyDescent="0.25">
      <c r="A13" s="48"/>
      <c r="B13" s="48" t="s">
        <v>955</v>
      </c>
      <c r="C13" s="540"/>
      <c r="D13" s="60" t="s">
        <v>4263</v>
      </c>
      <c r="E13" s="27" t="s">
        <v>426</v>
      </c>
      <c r="F13" s="53"/>
      <c r="G13" s="169"/>
      <c r="H13" s="89">
        <f t="shared" si="0"/>
        <v>0</v>
      </c>
    </row>
    <row r="14" spans="1:8" ht="39.6" x14ac:dyDescent="0.25">
      <c r="A14" s="48" t="s">
        <v>959</v>
      </c>
      <c r="B14" s="48"/>
      <c r="C14" s="540"/>
      <c r="D14" s="157" t="s">
        <v>960</v>
      </c>
      <c r="E14" s="27"/>
      <c r="F14" s="11"/>
      <c r="G14" s="114"/>
      <c r="H14" s="172"/>
    </row>
    <row r="15" spans="1:8" ht="15.6" x14ac:dyDescent="0.25">
      <c r="A15" s="48"/>
      <c r="B15" s="48" t="s">
        <v>961</v>
      </c>
      <c r="C15" s="540"/>
      <c r="D15" s="60" t="s">
        <v>963</v>
      </c>
      <c r="E15" s="27" t="s">
        <v>426</v>
      </c>
      <c r="F15" s="53">
        <v>600</v>
      </c>
      <c r="G15" s="169">
        <v>115</v>
      </c>
      <c r="H15" s="89">
        <f>F15*G15</f>
        <v>69000</v>
      </c>
    </row>
    <row r="16" spans="1:8" ht="15.6" hidden="1" x14ac:dyDescent="0.25">
      <c r="A16" s="48"/>
      <c r="B16" s="48" t="s">
        <v>962</v>
      </c>
      <c r="C16" s="540"/>
      <c r="D16" s="60" t="s">
        <v>964</v>
      </c>
      <c r="E16" s="27" t="s">
        <v>426</v>
      </c>
      <c r="F16" s="53"/>
      <c r="G16" s="169"/>
      <c r="H16" s="89">
        <f>F16*G16</f>
        <v>0</v>
      </c>
    </row>
    <row r="17" spans="1:8" ht="39.6" x14ac:dyDescent="0.25">
      <c r="A17" s="48" t="s">
        <v>965</v>
      </c>
      <c r="B17" s="48"/>
      <c r="C17" s="540"/>
      <c r="D17" s="157" t="s">
        <v>966</v>
      </c>
      <c r="E17" s="27"/>
      <c r="F17" s="11"/>
      <c r="G17" s="114"/>
      <c r="H17" s="172"/>
    </row>
    <row r="18" spans="1:8" x14ac:dyDescent="0.25">
      <c r="A18" s="48"/>
      <c r="B18" s="48" t="s">
        <v>968</v>
      </c>
      <c r="C18" s="540"/>
      <c r="D18" s="60" t="s">
        <v>4264</v>
      </c>
      <c r="E18" s="27"/>
      <c r="F18" s="11"/>
      <c r="G18" s="114"/>
      <c r="H18" s="172"/>
    </row>
    <row r="19" spans="1:8" ht="15.6" hidden="1" x14ac:dyDescent="0.25">
      <c r="A19" s="48"/>
      <c r="B19" s="48"/>
      <c r="C19" s="540" t="s">
        <v>37</v>
      </c>
      <c r="D19" s="60" t="s">
        <v>68</v>
      </c>
      <c r="E19" s="27" t="s">
        <v>426</v>
      </c>
      <c r="F19" s="53"/>
      <c r="G19" s="169"/>
      <c r="H19" s="89">
        <f>F19*G19</f>
        <v>0</v>
      </c>
    </row>
    <row r="20" spans="1:8" x14ac:dyDescent="0.25">
      <c r="A20" s="48"/>
      <c r="B20" s="48"/>
      <c r="C20" s="540" t="s">
        <v>39</v>
      </c>
      <c r="D20" s="60" t="s">
        <v>69</v>
      </c>
      <c r="E20" s="27"/>
      <c r="F20" s="53"/>
      <c r="G20" s="169"/>
      <c r="H20" s="89"/>
    </row>
    <row r="21" spans="1:8" ht="26.4" x14ac:dyDescent="0.25">
      <c r="A21" s="48"/>
      <c r="B21" s="48"/>
      <c r="C21" s="540" t="s">
        <v>36</v>
      </c>
      <c r="D21" s="60" t="s">
        <v>6502</v>
      </c>
      <c r="E21" s="27" t="s">
        <v>426</v>
      </c>
      <c r="F21" s="53">
        <v>25</v>
      </c>
      <c r="G21" s="169">
        <v>480</v>
      </c>
      <c r="H21" s="89">
        <f t="shared" ref="H21:H23" si="1">F21*G21</f>
        <v>12000</v>
      </c>
    </row>
    <row r="22" spans="1:8" ht="26.4" x14ac:dyDescent="0.25">
      <c r="A22" s="48"/>
      <c r="B22" s="48"/>
      <c r="C22" s="540" t="s">
        <v>35</v>
      </c>
      <c r="D22" s="60" t="s">
        <v>6503</v>
      </c>
      <c r="E22" s="27" t="s">
        <v>426</v>
      </c>
      <c r="F22" s="53">
        <v>10</v>
      </c>
      <c r="G22" s="169">
        <v>540</v>
      </c>
      <c r="H22" s="89">
        <f t="shared" si="1"/>
        <v>5400</v>
      </c>
    </row>
    <row r="23" spans="1:8" ht="26.4" x14ac:dyDescent="0.25">
      <c r="A23" s="48"/>
      <c r="B23" s="48"/>
      <c r="C23" s="540" t="s">
        <v>49</v>
      </c>
      <c r="D23" s="60" t="s">
        <v>6504</v>
      </c>
      <c r="E23" s="27" t="s">
        <v>426</v>
      </c>
      <c r="F23" s="53">
        <v>25</v>
      </c>
      <c r="G23" s="169">
        <v>360</v>
      </c>
      <c r="H23" s="89">
        <f t="shared" si="1"/>
        <v>9000</v>
      </c>
    </row>
    <row r="24" spans="1:8" ht="15.6" hidden="1" x14ac:dyDescent="0.25">
      <c r="A24" s="48"/>
      <c r="B24" s="48"/>
      <c r="C24" s="540" t="s">
        <v>59</v>
      </c>
      <c r="D24" s="60" t="s">
        <v>970</v>
      </c>
      <c r="E24" s="27" t="s">
        <v>426</v>
      </c>
      <c r="F24" s="53"/>
      <c r="G24" s="169"/>
      <c r="H24" s="89">
        <f>F24*G24</f>
        <v>0</v>
      </c>
    </row>
    <row r="25" spans="1:8" ht="26.4" x14ac:dyDescent="0.25">
      <c r="A25" s="48"/>
      <c r="B25" s="48" t="s">
        <v>967</v>
      </c>
      <c r="C25" s="540"/>
      <c r="D25" s="60" t="s">
        <v>972</v>
      </c>
      <c r="E25" s="27"/>
      <c r="F25" s="11"/>
      <c r="G25" s="114"/>
      <c r="H25" s="172"/>
    </row>
    <row r="26" spans="1:8" ht="15.6" hidden="1" x14ac:dyDescent="0.25">
      <c r="A26" s="48"/>
      <c r="B26" s="48"/>
      <c r="C26" s="540" t="s">
        <v>37</v>
      </c>
      <c r="D26" s="60" t="s">
        <v>68</v>
      </c>
      <c r="E26" s="27" t="s">
        <v>426</v>
      </c>
      <c r="F26" s="53"/>
      <c r="G26" s="169"/>
      <c r="H26" s="89">
        <f>F26*G26</f>
        <v>0</v>
      </c>
    </row>
    <row r="27" spans="1:8" x14ac:dyDescent="0.25">
      <c r="A27" s="48"/>
      <c r="B27" s="48"/>
      <c r="C27" s="540" t="s">
        <v>39</v>
      </c>
      <c r="D27" s="60" t="s">
        <v>69</v>
      </c>
      <c r="E27" s="27"/>
      <c r="F27" s="53"/>
      <c r="G27" s="169"/>
      <c r="H27" s="89"/>
    </row>
    <row r="28" spans="1:8" ht="26.4" x14ac:dyDescent="0.25">
      <c r="A28" s="48"/>
      <c r="B28" s="48"/>
      <c r="C28" s="540" t="s">
        <v>2523</v>
      </c>
      <c r="D28" s="60" t="s">
        <v>6505</v>
      </c>
      <c r="E28" s="27" t="s">
        <v>426</v>
      </c>
      <c r="F28" s="53"/>
      <c r="G28" s="169"/>
      <c r="H28" s="89">
        <f>F28*G28</f>
        <v>0</v>
      </c>
    </row>
    <row r="29" spans="1:8" ht="15.6" hidden="1" x14ac:dyDescent="0.25">
      <c r="A29" s="48"/>
      <c r="B29" s="48"/>
      <c r="C29" s="540" t="s">
        <v>59</v>
      </c>
      <c r="D29" s="60" t="s">
        <v>970</v>
      </c>
      <c r="E29" s="27" t="s">
        <v>426</v>
      </c>
      <c r="F29" s="53"/>
      <c r="G29" s="169"/>
      <c r="H29" s="89">
        <f>F29*G29</f>
        <v>0</v>
      </c>
    </row>
    <row r="30" spans="1:8" hidden="1" x14ac:dyDescent="0.25">
      <c r="A30" s="48"/>
      <c r="B30" s="48" t="s">
        <v>969</v>
      </c>
      <c r="C30" s="540"/>
      <c r="D30" s="60" t="s">
        <v>971</v>
      </c>
      <c r="E30" s="27"/>
      <c r="F30" s="11"/>
      <c r="G30" s="114"/>
      <c r="H30" s="172"/>
    </row>
    <row r="31" spans="1:8" ht="15.6" hidden="1" x14ac:dyDescent="0.25">
      <c r="A31" s="48"/>
      <c r="B31" s="48"/>
      <c r="C31" s="540" t="s">
        <v>37</v>
      </c>
      <c r="D31" s="60" t="s">
        <v>68</v>
      </c>
      <c r="E31" s="27" t="s">
        <v>426</v>
      </c>
      <c r="F31" s="53"/>
      <c r="G31" s="169"/>
      <c r="H31" s="89">
        <f>F31*G31</f>
        <v>0</v>
      </c>
    </row>
    <row r="32" spans="1:8" ht="15.6" hidden="1" x14ac:dyDescent="0.25">
      <c r="A32" s="48"/>
      <c r="B32" s="48"/>
      <c r="C32" s="540" t="s">
        <v>39</v>
      </c>
      <c r="D32" s="60" t="s">
        <v>69</v>
      </c>
      <c r="E32" s="27" t="s">
        <v>426</v>
      </c>
      <c r="F32" s="53"/>
      <c r="G32" s="169"/>
      <c r="H32" s="89">
        <f>F32*G32</f>
        <v>0</v>
      </c>
    </row>
    <row r="33" spans="1:8" ht="15.6" hidden="1" x14ac:dyDescent="0.25">
      <c r="A33" s="48"/>
      <c r="B33" s="48"/>
      <c r="C33" s="540" t="s">
        <v>59</v>
      </c>
      <c r="D33" s="60" t="s">
        <v>970</v>
      </c>
      <c r="E33" s="27" t="s">
        <v>426</v>
      </c>
      <c r="F33" s="53"/>
      <c r="G33" s="169"/>
      <c r="H33" s="89">
        <f>F33*G33</f>
        <v>0</v>
      </c>
    </row>
    <row r="34" spans="1:8" ht="26.4" x14ac:dyDescent="0.25">
      <c r="A34" s="48" t="s">
        <v>973</v>
      </c>
      <c r="B34" s="48"/>
      <c r="C34" s="540"/>
      <c r="D34" s="125" t="s">
        <v>974</v>
      </c>
      <c r="E34" s="27"/>
      <c r="F34" s="11"/>
      <c r="G34" s="114"/>
      <c r="H34" s="172"/>
    </row>
    <row r="35" spans="1:8" ht="26.4" x14ac:dyDescent="0.25">
      <c r="A35" s="48"/>
      <c r="B35" s="48" t="s">
        <v>975</v>
      </c>
      <c r="C35" s="540"/>
      <c r="D35" s="60" t="s">
        <v>981</v>
      </c>
      <c r="E35" s="27"/>
      <c r="F35" s="11"/>
      <c r="G35" s="114"/>
      <c r="H35" s="172"/>
    </row>
    <row r="36" spans="1:8" ht="15.6" x14ac:dyDescent="0.25">
      <c r="A36" s="48"/>
      <c r="B36" s="48"/>
      <c r="C36" s="540" t="s">
        <v>37</v>
      </c>
      <c r="D36" s="60" t="s">
        <v>4265</v>
      </c>
      <c r="E36" s="27" t="s">
        <v>426</v>
      </c>
      <c r="F36" s="53">
        <v>900</v>
      </c>
      <c r="G36" s="169">
        <v>85</v>
      </c>
      <c r="H36" s="89">
        <f t="shared" ref="H36:H42" si="2">F36*G36</f>
        <v>76500</v>
      </c>
    </row>
    <row r="37" spans="1:8" ht="15.6" x14ac:dyDescent="0.25">
      <c r="A37" s="48"/>
      <c r="B37" s="48"/>
      <c r="C37" s="540" t="s">
        <v>39</v>
      </c>
      <c r="D37" s="60" t="s">
        <v>4260</v>
      </c>
      <c r="E37" s="27" t="s">
        <v>426</v>
      </c>
      <c r="F37" s="53">
        <v>25</v>
      </c>
      <c r="G37" s="169">
        <v>130</v>
      </c>
      <c r="H37" s="89">
        <f t="shared" si="2"/>
        <v>3250</v>
      </c>
    </row>
    <row r="38" spans="1:8" ht="15.6" x14ac:dyDescent="0.25">
      <c r="A38" s="48"/>
      <c r="B38" s="48"/>
      <c r="C38" s="540" t="s">
        <v>59</v>
      </c>
      <c r="D38" s="60" t="s">
        <v>4272</v>
      </c>
      <c r="E38" s="27" t="s">
        <v>426</v>
      </c>
      <c r="F38" s="53"/>
      <c r="G38" s="169"/>
      <c r="H38" s="89">
        <f t="shared" si="2"/>
        <v>0</v>
      </c>
    </row>
    <row r="39" spans="1:8" ht="39.6" hidden="1" x14ac:dyDescent="0.25">
      <c r="A39" s="48"/>
      <c r="B39" s="48" t="s">
        <v>976</v>
      </c>
      <c r="C39" s="540"/>
      <c r="D39" s="59" t="s">
        <v>4407</v>
      </c>
      <c r="E39" s="27" t="s">
        <v>426</v>
      </c>
      <c r="F39" s="53"/>
      <c r="G39" s="169"/>
      <c r="H39" s="89">
        <f t="shared" si="2"/>
        <v>0</v>
      </c>
    </row>
    <row r="40" spans="1:8" ht="39.6" hidden="1" x14ac:dyDescent="0.25">
      <c r="A40" s="48"/>
      <c r="B40" s="48" t="s">
        <v>977</v>
      </c>
      <c r="C40" s="540"/>
      <c r="D40" s="59" t="s">
        <v>4266</v>
      </c>
      <c r="E40" s="27" t="s">
        <v>426</v>
      </c>
      <c r="F40" s="53"/>
      <c r="G40" s="169"/>
      <c r="H40" s="89">
        <f t="shared" si="2"/>
        <v>0</v>
      </c>
    </row>
    <row r="41" spans="1:8" ht="26.4" x14ac:dyDescent="0.25">
      <c r="A41" s="48"/>
      <c r="B41" s="48" t="s">
        <v>978</v>
      </c>
      <c r="C41" s="540"/>
      <c r="D41" s="60" t="s">
        <v>982</v>
      </c>
      <c r="E41" s="27" t="s">
        <v>426</v>
      </c>
      <c r="F41" s="53">
        <v>50</v>
      </c>
      <c r="G41" s="169">
        <v>275</v>
      </c>
      <c r="H41" s="89">
        <f t="shared" si="2"/>
        <v>13750</v>
      </c>
    </row>
    <row r="42" spans="1:8" ht="26.4" x14ac:dyDescent="0.25">
      <c r="A42" s="48"/>
      <c r="B42" s="48" t="s">
        <v>979</v>
      </c>
      <c r="C42" s="540"/>
      <c r="D42" s="60" t="s">
        <v>983</v>
      </c>
      <c r="E42" s="27" t="s">
        <v>426</v>
      </c>
      <c r="F42" s="53">
        <v>50</v>
      </c>
      <c r="G42" s="169">
        <v>60</v>
      </c>
      <c r="H42" s="89">
        <f t="shared" si="2"/>
        <v>3000</v>
      </c>
    </row>
    <row r="43" spans="1:8" ht="39.6" hidden="1" x14ac:dyDescent="0.25">
      <c r="A43" s="48"/>
      <c r="B43" s="48" t="s">
        <v>980</v>
      </c>
      <c r="C43" s="540"/>
      <c r="D43" s="60" t="s">
        <v>984</v>
      </c>
      <c r="E43" s="27"/>
      <c r="F43" s="11"/>
      <c r="G43" s="114"/>
      <c r="H43" s="172"/>
    </row>
    <row r="44" spans="1:8" hidden="1" x14ac:dyDescent="0.25">
      <c r="A44" s="48"/>
      <c r="B44" s="48"/>
      <c r="C44" s="540" t="s">
        <v>37</v>
      </c>
      <c r="D44" s="60" t="s">
        <v>1909</v>
      </c>
      <c r="E44" s="17" t="s">
        <v>136</v>
      </c>
      <c r="F44" s="53"/>
      <c r="G44" s="169"/>
      <c r="H44" s="89">
        <f>F44*G44</f>
        <v>0</v>
      </c>
    </row>
    <row r="45" spans="1:8" hidden="1" x14ac:dyDescent="0.25">
      <c r="A45" s="48"/>
      <c r="B45" s="48"/>
      <c r="C45" s="540" t="s">
        <v>39</v>
      </c>
      <c r="D45" s="60" t="s">
        <v>4267</v>
      </c>
      <c r="E45" s="17" t="s">
        <v>136</v>
      </c>
      <c r="F45" s="53"/>
      <c r="G45" s="169"/>
      <c r="H45" s="89">
        <f>F45*G45</f>
        <v>0</v>
      </c>
    </row>
    <row r="46" spans="1:8" ht="26.4" x14ac:dyDescent="0.25">
      <c r="A46" s="48" t="s">
        <v>985</v>
      </c>
      <c r="B46" s="48"/>
      <c r="C46" s="540"/>
      <c r="D46" s="125" t="s">
        <v>10</v>
      </c>
      <c r="E46" s="17"/>
      <c r="F46" s="11"/>
      <c r="G46" s="114"/>
      <c r="H46" s="172"/>
    </row>
    <row r="47" spans="1:8" ht="26.4" x14ac:dyDescent="0.25">
      <c r="A47" s="48"/>
      <c r="B47" s="48" t="s">
        <v>986</v>
      </c>
      <c r="C47" s="540"/>
      <c r="D47" s="60" t="s">
        <v>989</v>
      </c>
      <c r="E47" s="27" t="s">
        <v>426</v>
      </c>
      <c r="F47" s="53">
        <v>60</v>
      </c>
      <c r="G47" s="169">
        <v>115</v>
      </c>
      <c r="H47" s="89">
        <f>F47*G47</f>
        <v>6900</v>
      </c>
    </row>
    <row r="48" spans="1:8" ht="15.6" x14ac:dyDescent="0.25">
      <c r="A48" s="48"/>
      <c r="B48" s="48" t="s">
        <v>987</v>
      </c>
      <c r="C48" s="540"/>
      <c r="D48" s="60" t="s">
        <v>990</v>
      </c>
      <c r="E48" s="27" t="s">
        <v>426</v>
      </c>
      <c r="F48" s="53">
        <v>60</v>
      </c>
      <c r="G48" s="169">
        <v>145</v>
      </c>
      <c r="H48" s="89">
        <f>F48*G48</f>
        <v>8700</v>
      </c>
    </row>
    <row r="49" spans="1:8" ht="26.4" hidden="1" x14ac:dyDescent="0.25">
      <c r="A49" s="48"/>
      <c r="B49" s="48" t="s">
        <v>988</v>
      </c>
      <c r="C49" s="540"/>
      <c r="D49" s="60" t="s">
        <v>4268</v>
      </c>
      <c r="E49" s="27" t="s">
        <v>426</v>
      </c>
      <c r="F49" s="53"/>
      <c r="G49" s="169"/>
      <c r="H49" s="89">
        <f>F49*G49</f>
        <v>0</v>
      </c>
    </row>
    <row r="50" spans="1:8" x14ac:dyDescent="0.25">
      <c r="A50" s="48" t="s">
        <v>991</v>
      </c>
      <c r="B50" s="48"/>
      <c r="C50" s="540"/>
      <c r="D50" s="125" t="s">
        <v>997</v>
      </c>
      <c r="E50" s="27"/>
      <c r="F50" s="11"/>
      <c r="G50" s="114"/>
      <c r="H50" s="172"/>
    </row>
    <row r="51" spans="1:8" ht="15.6" x14ac:dyDescent="0.25">
      <c r="A51" s="48"/>
      <c r="B51" s="48" t="s">
        <v>992</v>
      </c>
      <c r="C51" s="540"/>
      <c r="D51" s="60" t="s">
        <v>998</v>
      </c>
      <c r="E51" s="27" t="s">
        <v>426</v>
      </c>
      <c r="F51" s="53">
        <v>50</v>
      </c>
      <c r="G51" s="169">
        <v>110</v>
      </c>
      <c r="H51" s="89">
        <f>F51*G51</f>
        <v>5500</v>
      </c>
    </row>
    <row r="52" spans="1:8" ht="26.4" hidden="1" x14ac:dyDescent="0.25">
      <c r="A52" s="48"/>
      <c r="B52" s="48" t="s">
        <v>993</v>
      </c>
      <c r="C52" s="540"/>
      <c r="D52" s="60" t="s">
        <v>999</v>
      </c>
      <c r="E52" s="27" t="s">
        <v>426</v>
      </c>
      <c r="F52" s="53"/>
      <c r="G52" s="169"/>
      <c r="H52" s="89">
        <f>F52*G52</f>
        <v>0</v>
      </c>
    </row>
    <row r="53" spans="1:8" ht="39.6" x14ac:dyDescent="0.25">
      <c r="A53" s="48" t="s">
        <v>994</v>
      </c>
      <c r="B53" s="48"/>
      <c r="C53" s="540"/>
      <c r="D53" s="125" t="s">
        <v>1000</v>
      </c>
      <c r="E53" s="27"/>
      <c r="F53" s="11"/>
      <c r="G53" s="114"/>
      <c r="H53" s="172"/>
    </row>
    <row r="54" spans="1:8" ht="26.4" x14ac:dyDescent="0.25">
      <c r="A54" s="48"/>
      <c r="B54" s="48" t="s">
        <v>995</v>
      </c>
      <c r="C54" s="540"/>
      <c r="D54" s="283" t="s">
        <v>4575</v>
      </c>
      <c r="E54" s="27" t="s">
        <v>426</v>
      </c>
      <c r="F54" s="53"/>
      <c r="G54" s="169"/>
      <c r="H54" s="89">
        <f>F54*G54</f>
        <v>0</v>
      </c>
    </row>
    <row r="55" spans="1:8" ht="26.4" x14ac:dyDescent="0.25">
      <c r="A55" s="48"/>
      <c r="B55" s="48" t="s">
        <v>996</v>
      </c>
      <c r="C55" s="540"/>
      <c r="D55" s="283" t="s">
        <v>4576</v>
      </c>
      <c r="E55" s="27" t="s">
        <v>426</v>
      </c>
      <c r="F55" s="53"/>
      <c r="G55" s="169"/>
      <c r="H55" s="89">
        <f>F55*G55</f>
        <v>0</v>
      </c>
    </row>
    <row r="56" spans="1:8" ht="26.4" x14ac:dyDescent="0.25">
      <c r="A56" s="48" t="s">
        <v>1001</v>
      </c>
      <c r="B56" s="48"/>
      <c r="C56" s="540"/>
      <c r="D56" s="125" t="s">
        <v>1002</v>
      </c>
      <c r="E56" s="27"/>
      <c r="F56" s="11"/>
      <c r="G56" s="114"/>
      <c r="H56" s="172"/>
    </row>
    <row r="57" spans="1:8" ht="26.4" x14ac:dyDescent="0.25">
      <c r="A57" s="55"/>
      <c r="B57" s="55" t="s">
        <v>1003</v>
      </c>
      <c r="C57" s="540"/>
      <c r="D57" s="283" t="s">
        <v>4577</v>
      </c>
      <c r="E57" s="27" t="s">
        <v>426</v>
      </c>
      <c r="F57" s="53"/>
      <c r="G57" s="169"/>
      <c r="H57" s="89">
        <f>F57*G57</f>
        <v>0</v>
      </c>
    </row>
    <row r="58" spans="1:8" ht="26.4" hidden="1" x14ac:dyDescent="0.25">
      <c r="A58" s="55"/>
      <c r="B58" s="55" t="s">
        <v>1004</v>
      </c>
      <c r="C58" s="540"/>
      <c r="D58" s="283" t="s">
        <v>4578</v>
      </c>
      <c r="E58" s="27" t="s">
        <v>426</v>
      </c>
      <c r="F58" s="53"/>
      <c r="G58" s="169"/>
      <c r="H58" s="89">
        <f>F58*G58</f>
        <v>0</v>
      </c>
    </row>
    <row r="59" spans="1:8" x14ac:dyDescent="0.25">
      <c r="A59" s="55" t="s">
        <v>1005</v>
      </c>
      <c r="B59" s="55"/>
      <c r="C59" s="540"/>
      <c r="D59" s="285" t="s">
        <v>11</v>
      </c>
      <c r="E59" s="173"/>
      <c r="F59" s="11"/>
      <c r="G59" s="114"/>
      <c r="H59" s="172"/>
    </row>
    <row r="60" spans="1:8" ht="39.6" x14ac:dyDescent="0.25">
      <c r="A60" s="55"/>
      <c r="B60" s="55" t="s">
        <v>1006</v>
      </c>
      <c r="C60" s="540"/>
      <c r="D60" s="294" t="s">
        <v>4579</v>
      </c>
      <c r="E60" s="11"/>
      <c r="F60" s="53"/>
      <c r="G60" s="169"/>
      <c r="H60" s="89"/>
    </row>
    <row r="61" spans="1:8" x14ac:dyDescent="0.25">
      <c r="A61" s="55"/>
      <c r="B61" s="55"/>
      <c r="C61" s="540" t="s">
        <v>36</v>
      </c>
      <c r="D61" s="294" t="s">
        <v>6506</v>
      </c>
      <c r="E61" s="11" t="s">
        <v>136</v>
      </c>
      <c r="F61" s="53"/>
      <c r="G61" s="169"/>
      <c r="H61" s="89">
        <f>F61*G61</f>
        <v>0</v>
      </c>
    </row>
    <row r="62" spans="1:8" x14ac:dyDescent="0.25">
      <c r="A62" s="55"/>
      <c r="B62" s="55"/>
      <c r="C62" s="540" t="s">
        <v>35</v>
      </c>
      <c r="D62" s="294" t="s">
        <v>6507</v>
      </c>
      <c r="E62" s="11" t="s">
        <v>136</v>
      </c>
      <c r="F62" s="53"/>
      <c r="G62" s="169"/>
      <c r="H62" s="89">
        <f>F62*G62</f>
        <v>0</v>
      </c>
    </row>
    <row r="63" spans="1:8" ht="39.6" hidden="1" x14ac:dyDescent="0.25">
      <c r="A63" s="55" t="s">
        <v>1007</v>
      </c>
      <c r="B63" s="55"/>
      <c r="C63" s="540"/>
      <c r="D63" s="285" t="s">
        <v>1008</v>
      </c>
      <c r="E63" s="173"/>
      <c r="F63" s="11"/>
      <c r="G63" s="114"/>
      <c r="H63" s="172"/>
    </row>
    <row r="64" spans="1:8" ht="15.6" hidden="1" x14ac:dyDescent="0.25">
      <c r="A64" s="55"/>
      <c r="B64" s="55" t="s">
        <v>1009</v>
      </c>
      <c r="C64" s="540"/>
      <c r="D64" s="283" t="s">
        <v>4269</v>
      </c>
      <c r="E64" s="27" t="s">
        <v>209</v>
      </c>
      <c r="F64" s="53"/>
      <c r="G64" s="169"/>
      <c r="H64" s="89">
        <f>F64*G64</f>
        <v>0</v>
      </c>
    </row>
    <row r="65" spans="1:8" ht="15.6" hidden="1" x14ac:dyDescent="0.25">
      <c r="A65" s="55"/>
      <c r="B65" s="55" t="s">
        <v>1010</v>
      </c>
      <c r="C65" s="540"/>
      <c r="D65" s="283" t="s">
        <v>4270</v>
      </c>
      <c r="E65" s="27" t="s">
        <v>209</v>
      </c>
      <c r="F65" s="53"/>
      <c r="G65" s="169"/>
      <c r="H65" s="89">
        <f>F65*G65</f>
        <v>0</v>
      </c>
    </row>
    <row r="66" spans="1:8" ht="26.4" x14ac:dyDescent="0.25">
      <c r="A66" s="55" t="s">
        <v>1011</v>
      </c>
      <c r="B66" s="55"/>
      <c r="C66" s="540"/>
      <c r="D66" s="285" t="s">
        <v>5955</v>
      </c>
      <c r="E66" s="27" t="s">
        <v>209</v>
      </c>
      <c r="F66" s="53"/>
      <c r="G66" s="169"/>
      <c r="H66" s="89">
        <f>F66*G66</f>
        <v>0</v>
      </c>
    </row>
    <row r="67" spans="1:8" hidden="1" x14ac:dyDescent="0.25">
      <c r="A67" s="55" t="s">
        <v>1012</v>
      </c>
      <c r="B67" s="55"/>
      <c r="C67" s="540"/>
      <c r="D67" s="125" t="s">
        <v>1013</v>
      </c>
      <c r="E67" s="173"/>
      <c r="F67" s="11"/>
      <c r="G67" s="114"/>
      <c r="H67" s="172"/>
    </row>
    <row r="68" spans="1:8" ht="26.4" hidden="1" x14ac:dyDescent="0.25">
      <c r="A68" s="55"/>
      <c r="B68" s="55" t="s">
        <v>1014</v>
      </c>
      <c r="C68" s="540"/>
      <c r="D68" s="283" t="s">
        <v>4580</v>
      </c>
      <c r="E68" s="11" t="s">
        <v>136</v>
      </c>
      <c r="F68" s="53"/>
      <c r="G68" s="169"/>
      <c r="H68" s="89">
        <f>F68*G68</f>
        <v>0</v>
      </c>
    </row>
    <row r="69" spans="1:8" ht="39.6" hidden="1" x14ac:dyDescent="0.25">
      <c r="A69" s="55"/>
      <c r="B69" s="55" t="s">
        <v>1015</v>
      </c>
      <c r="C69" s="540"/>
      <c r="D69" s="283" t="s">
        <v>4581</v>
      </c>
      <c r="E69" s="11" t="s">
        <v>136</v>
      </c>
      <c r="F69" s="53"/>
      <c r="G69" s="169"/>
      <c r="H69" s="89">
        <f>F69*G69</f>
        <v>0</v>
      </c>
    </row>
    <row r="70" spans="1:8" ht="26.4" hidden="1" x14ac:dyDescent="0.25">
      <c r="A70" s="55"/>
      <c r="B70" s="55" t="s">
        <v>1016</v>
      </c>
      <c r="C70" s="540"/>
      <c r="D70" s="283" t="s">
        <v>4582</v>
      </c>
      <c r="E70" s="11" t="s">
        <v>136</v>
      </c>
      <c r="F70" s="53"/>
      <c r="G70" s="169"/>
      <c r="H70" s="89">
        <f>F70*G70</f>
        <v>0</v>
      </c>
    </row>
    <row r="71" spans="1:8" ht="39.6" hidden="1" x14ac:dyDescent="0.25">
      <c r="A71" s="55"/>
      <c r="B71" s="55" t="s">
        <v>1017</v>
      </c>
      <c r="C71" s="540"/>
      <c r="D71" s="283" t="s">
        <v>4583</v>
      </c>
      <c r="E71" s="11" t="s">
        <v>136</v>
      </c>
      <c r="F71" s="53"/>
      <c r="G71" s="169"/>
      <c r="H71" s="89">
        <f>F71*G71</f>
        <v>0</v>
      </c>
    </row>
    <row r="72" spans="1:8" ht="39.6" x14ac:dyDescent="0.25">
      <c r="A72" s="55" t="s">
        <v>1018</v>
      </c>
      <c r="B72" s="55"/>
      <c r="C72" s="540"/>
      <c r="D72" s="125" t="s">
        <v>12</v>
      </c>
      <c r="E72" s="173"/>
      <c r="F72" s="11"/>
      <c r="G72" s="114"/>
      <c r="H72" s="172"/>
    </row>
    <row r="73" spans="1:8" ht="26.4" x14ac:dyDescent="0.25">
      <c r="A73" s="55"/>
      <c r="B73" s="55" t="s">
        <v>1019</v>
      </c>
      <c r="C73" s="540"/>
      <c r="D73" s="283" t="s">
        <v>5954</v>
      </c>
      <c r="E73" s="17" t="s">
        <v>429</v>
      </c>
      <c r="F73" s="53"/>
      <c r="G73" s="169"/>
      <c r="H73" s="89">
        <f>F73*G73</f>
        <v>0</v>
      </c>
    </row>
    <row r="74" spans="1:8" ht="26.4" x14ac:dyDescent="0.25">
      <c r="A74" s="55"/>
      <c r="B74" s="55" t="s">
        <v>1020</v>
      </c>
      <c r="C74" s="540"/>
      <c r="D74" s="283" t="s">
        <v>5953</v>
      </c>
      <c r="E74" s="17" t="s">
        <v>429</v>
      </c>
      <c r="F74" s="53"/>
      <c r="G74" s="169"/>
      <c r="H74" s="89">
        <f>F74*G74</f>
        <v>0</v>
      </c>
    </row>
    <row r="75" spans="1:8" ht="26.4" x14ac:dyDescent="0.25">
      <c r="A75" s="55"/>
      <c r="B75" s="55" t="s">
        <v>1021</v>
      </c>
      <c r="C75" s="540"/>
      <c r="D75" s="283" t="s">
        <v>5952</v>
      </c>
      <c r="E75" s="17" t="s">
        <v>429</v>
      </c>
      <c r="F75" s="53"/>
      <c r="G75" s="169"/>
      <c r="H75" s="89">
        <f>F75*G75</f>
        <v>0</v>
      </c>
    </row>
    <row r="76" spans="1:8" ht="26.4" x14ac:dyDescent="0.25">
      <c r="A76" s="55"/>
      <c r="B76" s="55" t="s">
        <v>1022</v>
      </c>
      <c r="C76" s="540"/>
      <c r="D76" s="283" t="s">
        <v>5951</v>
      </c>
      <c r="E76" s="17" t="s">
        <v>429</v>
      </c>
      <c r="F76" s="53"/>
      <c r="G76" s="169"/>
      <c r="H76" s="89">
        <f>F76*G76</f>
        <v>0</v>
      </c>
    </row>
    <row r="77" spans="1:8" x14ac:dyDescent="0.25">
      <c r="A77" s="55" t="s">
        <v>1023</v>
      </c>
      <c r="B77" s="55"/>
      <c r="C77" s="540"/>
      <c r="D77" s="125" t="s">
        <v>1024</v>
      </c>
      <c r="E77" s="173"/>
      <c r="F77" s="11"/>
      <c r="G77" s="114"/>
      <c r="H77" s="172"/>
    </row>
    <row r="78" spans="1:8" hidden="1" x14ac:dyDescent="0.25">
      <c r="A78" s="55"/>
      <c r="B78" s="55" t="s">
        <v>1025</v>
      </c>
      <c r="C78" s="540"/>
      <c r="D78" s="60" t="s">
        <v>1028</v>
      </c>
      <c r="E78" s="17" t="s">
        <v>429</v>
      </c>
      <c r="F78" s="53"/>
      <c r="G78" s="169"/>
      <c r="H78" s="89">
        <f>F78*G78</f>
        <v>0</v>
      </c>
    </row>
    <row r="79" spans="1:8" hidden="1" x14ac:dyDescent="0.25">
      <c r="A79" s="55"/>
      <c r="B79" s="55" t="s">
        <v>1026</v>
      </c>
      <c r="C79" s="540"/>
      <c r="D79" s="60" t="s">
        <v>1029</v>
      </c>
      <c r="E79" s="17" t="s">
        <v>429</v>
      </c>
      <c r="F79" s="53"/>
      <c r="G79" s="169"/>
      <c r="H79" s="89">
        <f>F79*G79</f>
        <v>0</v>
      </c>
    </row>
    <row r="80" spans="1:8" x14ac:dyDescent="0.25">
      <c r="A80" s="55"/>
      <c r="B80" s="55" t="s">
        <v>1027</v>
      </c>
      <c r="C80" s="540"/>
      <c r="D80" s="60" t="s">
        <v>5950</v>
      </c>
      <c r="E80" s="17" t="s">
        <v>429</v>
      </c>
      <c r="F80" s="53"/>
      <c r="G80" s="169"/>
      <c r="H80" s="89">
        <f>F80*G80</f>
        <v>0</v>
      </c>
    </row>
    <row r="81" spans="1:8" ht="26.4" hidden="1" x14ac:dyDescent="0.25">
      <c r="A81" s="55" t="s">
        <v>1030</v>
      </c>
      <c r="B81" s="55"/>
      <c r="C81" s="540"/>
      <c r="D81" s="125" t="s">
        <v>13</v>
      </c>
      <c r="E81" s="11" t="s">
        <v>425</v>
      </c>
      <c r="F81" s="11"/>
      <c r="G81" s="11"/>
      <c r="H81" s="167"/>
    </row>
    <row r="82" spans="1:8" ht="26.4" x14ac:dyDescent="0.25">
      <c r="A82" s="55" t="s">
        <v>1031</v>
      </c>
      <c r="B82" s="55"/>
      <c r="C82" s="540"/>
      <c r="D82" s="125" t="s">
        <v>1032</v>
      </c>
      <c r="E82" s="120" t="s">
        <v>1033</v>
      </c>
      <c r="F82" s="53"/>
      <c r="G82" s="169"/>
      <c r="H82" s="89">
        <f>F82*G82</f>
        <v>0</v>
      </c>
    </row>
    <row r="83" spans="1:8" ht="15.6" x14ac:dyDescent="0.25">
      <c r="A83" s="55" t="s">
        <v>1034</v>
      </c>
      <c r="B83" s="55"/>
      <c r="C83" s="540"/>
      <c r="D83" s="125" t="s">
        <v>14</v>
      </c>
      <c r="E83" s="27" t="s">
        <v>426</v>
      </c>
      <c r="F83" s="53"/>
      <c r="G83" s="169"/>
      <c r="H83" s="89">
        <f>F83*G83</f>
        <v>0</v>
      </c>
    </row>
    <row r="84" spans="1:8" ht="52.8" x14ac:dyDescent="0.25">
      <c r="A84" s="55" t="s">
        <v>1035</v>
      </c>
      <c r="B84" s="55"/>
      <c r="C84" s="540"/>
      <c r="D84" s="125" t="s">
        <v>4271</v>
      </c>
      <c r="E84" s="27" t="s">
        <v>426</v>
      </c>
      <c r="F84" s="53"/>
      <c r="G84" s="169"/>
      <c r="H84" s="89">
        <f>F84*G84</f>
        <v>0</v>
      </c>
    </row>
    <row r="85" spans="1:8" ht="15.6" x14ac:dyDescent="0.25">
      <c r="A85" s="55" t="s">
        <v>1036</v>
      </c>
      <c r="B85" s="55"/>
      <c r="C85" s="540"/>
      <c r="D85" s="125" t="s">
        <v>70</v>
      </c>
      <c r="E85" s="27" t="s">
        <v>426</v>
      </c>
      <c r="F85" s="53"/>
      <c r="G85" s="169"/>
      <c r="H85" s="89">
        <f>F85*G85</f>
        <v>0</v>
      </c>
    </row>
    <row r="86" spans="1:8" ht="26.4" x14ac:dyDescent="0.25">
      <c r="A86" s="55" t="s">
        <v>1037</v>
      </c>
      <c r="B86" s="55"/>
      <c r="C86" s="540"/>
      <c r="D86" s="125" t="s">
        <v>1038</v>
      </c>
      <c r="E86" s="11" t="s">
        <v>429</v>
      </c>
      <c r="F86" s="53"/>
      <c r="G86" s="169"/>
      <c r="H86" s="89">
        <f>F86*G86</f>
        <v>0</v>
      </c>
    </row>
    <row r="87" spans="1:8" x14ac:dyDescent="0.25">
      <c r="A87" s="55" t="s">
        <v>1039</v>
      </c>
      <c r="B87" s="55"/>
      <c r="C87" s="540"/>
      <c r="D87" s="125" t="s">
        <v>1040</v>
      </c>
      <c r="E87" s="173"/>
      <c r="F87" s="11"/>
      <c r="G87" s="11"/>
      <c r="H87" s="171"/>
    </row>
    <row r="88" spans="1:8" x14ac:dyDescent="0.25">
      <c r="A88" s="55"/>
      <c r="B88" s="55" t="s">
        <v>1041</v>
      </c>
      <c r="C88" s="540"/>
      <c r="D88" s="59" t="s">
        <v>1043</v>
      </c>
      <c r="E88" s="11" t="s">
        <v>136</v>
      </c>
      <c r="F88" s="53"/>
      <c r="G88" s="169"/>
      <c r="H88" s="89">
        <f>F88*G88</f>
        <v>0</v>
      </c>
    </row>
    <row r="89" spans="1:8" hidden="1" x14ac:dyDescent="0.25">
      <c r="A89" s="55"/>
      <c r="B89" s="55" t="s">
        <v>1042</v>
      </c>
      <c r="C89" s="540"/>
      <c r="D89" s="59" t="s">
        <v>1044</v>
      </c>
      <c r="E89" s="11" t="s">
        <v>136</v>
      </c>
      <c r="F89" s="53"/>
      <c r="G89" s="169"/>
      <c r="H89" s="89">
        <f>F89*G89</f>
        <v>0</v>
      </c>
    </row>
    <row r="90" spans="1:8" x14ac:dyDescent="0.25">
      <c r="A90" s="55" t="s">
        <v>1045</v>
      </c>
      <c r="B90" s="55"/>
      <c r="C90" s="540"/>
      <c r="D90" s="125" t="s">
        <v>1046</v>
      </c>
      <c r="E90" s="11" t="s">
        <v>429</v>
      </c>
      <c r="F90" s="53"/>
      <c r="G90" s="169"/>
      <c r="H90" s="89">
        <f>F90*G90</f>
        <v>0</v>
      </c>
    </row>
    <row r="91" spans="1:8" ht="26.4" x14ac:dyDescent="0.25">
      <c r="A91" s="55" t="s">
        <v>1047</v>
      </c>
      <c r="B91" s="55"/>
      <c r="C91" s="540"/>
      <c r="D91" s="125" t="s">
        <v>6508</v>
      </c>
      <c r="E91" s="11" t="s">
        <v>429</v>
      </c>
      <c r="F91" s="53"/>
      <c r="G91" s="169"/>
      <c r="H91" s="89">
        <f>F91*G91</f>
        <v>0</v>
      </c>
    </row>
    <row r="92" spans="1:8" ht="26.4" x14ac:dyDescent="0.25">
      <c r="A92" s="55" t="s">
        <v>1048</v>
      </c>
      <c r="B92" s="55"/>
      <c r="C92" s="540"/>
      <c r="D92" s="125" t="s">
        <v>1049</v>
      </c>
      <c r="E92" s="11" t="s">
        <v>425</v>
      </c>
      <c r="F92" s="11" t="s">
        <v>4222</v>
      </c>
      <c r="G92" s="11" t="s">
        <v>818</v>
      </c>
      <c r="H92" s="170"/>
    </row>
    <row r="93" spans="1:8" x14ac:dyDescent="0.25">
      <c r="A93" s="55"/>
      <c r="B93" s="55"/>
      <c r="C93" s="540"/>
      <c r="D93" s="55"/>
      <c r="E93" s="173"/>
      <c r="F93" s="173"/>
      <c r="G93" s="173"/>
      <c r="H93" s="167"/>
    </row>
    <row r="94" spans="1:8" x14ac:dyDescent="0.25">
      <c r="A94" s="55"/>
      <c r="B94" s="55"/>
      <c r="C94" s="540"/>
      <c r="D94" s="55"/>
      <c r="E94" s="173"/>
      <c r="F94" s="173"/>
      <c r="G94" s="173"/>
      <c r="H94" s="167"/>
    </row>
    <row r="95" spans="1:8" x14ac:dyDescent="0.25">
      <c r="A95" s="55"/>
      <c r="B95" s="55"/>
      <c r="C95" s="540"/>
      <c r="D95" s="55"/>
      <c r="E95" s="173"/>
      <c r="F95" s="173"/>
      <c r="G95" s="173"/>
      <c r="H95" s="167"/>
    </row>
    <row r="96" spans="1:8" x14ac:dyDescent="0.25">
      <c r="A96" s="168" t="s">
        <v>34</v>
      </c>
      <c r="B96" s="168"/>
      <c r="C96" s="541"/>
      <c r="D96" s="168"/>
      <c r="E96" s="179"/>
      <c r="F96" s="183"/>
      <c r="G96" s="183"/>
      <c r="H96" s="174">
        <f>SUM(H5:H95)</f>
        <v>513000</v>
      </c>
    </row>
    <row r="1048372" spans="5:5" x14ac:dyDescent="0.25">
      <c r="E1048372"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C53EA-5896-469F-B9E1-78CFD7F47D00}">
  <sheetPr>
    <tabColor theme="9" tint="0.79998168889431442"/>
  </sheetPr>
  <dimension ref="A1:I11"/>
  <sheetViews>
    <sheetView zoomScaleNormal="100" workbookViewId="0">
      <selection activeCell="H7" sqref="H7"/>
    </sheetView>
  </sheetViews>
  <sheetFormatPr defaultRowHeight="13.2" x14ac:dyDescent="0.25"/>
  <cols>
    <col min="1" max="1" width="9.33203125" style="12" customWidth="1"/>
    <col min="2" max="2" width="9" style="12" bestFit="1" customWidth="1"/>
    <col min="3" max="3" width="3.109375" style="12" bestFit="1" customWidth="1"/>
    <col min="4" max="4" width="3.109375" style="642" customWidth="1"/>
    <col min="5" max="5" width="40.6640625" style="12" customWidth="1"/>
    <col min="6" max="6" width="18.44140625" style="12" bestFit="1" customWidth="1"/>
    <col min="7" max="9" width="20.6640625" style="12" customWidth="1"/>
    <col min="10" max="227" width="9.109375" style="12"/>
    <col min="228" max="228" width="9.33203125" style="12" customWidth="1"/>
    <col min="229" max="229" width="6.6640625" style="12" customWidth="1"/>
    <col min="230" max="230" width="40.6640625" style="12" customWidth="1"/>
    <col min="231" max="234" width="9.33203125" style="12" customWidth="1"/>
    <col min="235" max="483" width="9.109375" style="12"/>
    <col min="484" max="484" width="9.33203125" style="12" customWidth="1"/>
    <col min="485" max="485" width="6.6640625" style="12" customWidth="1"/>
    <col min="486" max="486" width="40.6640625" style="12" customWidth="1"/>
    <col min="487" max="490" width="9.33203125" style="12" customWidth="1"/>
    <col min="491" max="739" width="9.109375" style="12"/>
    <col min="740" max="740" width="9.33203125" style="12" customWidth="1"/>
    <col min="741" max="741" width="6.6640625" style="12" customWidth="1"/>
    <col min="742" max="742" width="40.6640625" style="12" customWidth="1"/>
    <col min="743" max="746" width="9.33203125" style="12" customWidth="1"/>
    <col min="747" max="995" width="9.109375" style="12"/>
    <col min="996" max="996" width="9.33203125" style="12" customWidth="1"/>
    <col min="997" max="997" width="6.6640625" style="12" customWidth="1"/>
    <col min="998" max="998" width="40.6640625" style="12" customWidth="1"/>
    <col min="999" max="1002" width="9.33203125" style="12" customWidth="1"/>
    <col min="1003" max="1251" width="9.109375" style="12"/>
    <col min="1252" max="1252" width="9.33203125" style="12" customWidth="1"/>
    <col min="1253" max="1253" width="6.6640625" style="12" customWidth="1"/>
    <col min="1254" max="1254" width="40.6640625" style="12" customWidth="1"/>
    <col min="1255" max="1258" width="9.33203125" style="12" customWidth="1"/>
    <col min="1259" max="1507" width="9.109375" style="12"/>
    <col min="1508" max="1508" width="9.33203125" style="12" customWidth="1"/>
    <col min="1509" max="1509" width="6.6640625" style="12" customWidth="1"/>
    <col min="1510" max="1510" width="40.6640625" style="12" customWidth="1"/>
    <col min="1511" max="1514" width="9.33203125" style="12" customWidth="1"/>
    <col min="1515" max="1763" width="9.109375" style="12"/>
    <col min="1764" max="1764" width="9.33203125" style="12" customWidth="1"/>
    <col min="1765" max="1765" width="6.6640625" style="12" customWidth="1"/>
    <col min="1766" max="1766" width="40.6640625" style="12" customWidth="1"/>
    <col min="1767" max="1770" width="9.33203125" style="12" customWidth="1"/>
    <col min="1771" max="2019" width="9.109375" style="12"/>
    <col min="2020" max="2020" width="9.33203125" style="12" customWidth="1"/>
    <col min="2021" max="2021" width="6.6640625" style="12" customWidth="1"/>
    <col min="2022" max="2022" width="40.6640625" style="12" customWidth="1"/>
    <col min="2023" max="2026" width="9.33203125" style="12" customWidth="1"/>
    <col min="2027" max="2275" width="9.109375" style="12"/>
    <col min="2276" max="2276" width="9.33203125" style="12" customWidth="1"/>
    <col min="2277" max="2277" width="6.6640625" style="12" customWidth="1"/>
    <col min="2278" max="2278" width="40.6640625" style="12" customWidth="1"/>
    <col min="2279" max="2282" width="9.33203125" style="12" customWidth="1"/>
    <col min="2283" max="2531" width="9.109375" style="12"/>
    <col min="2532" max="2532" width="9.33203125" style="12" customWidth="1"/>
    <col min="2533" max="2533" width="6.6640625" style="12" customWidth="1"/>
    <col min="2534" max="2534" width="40.6640625" style="12" customWidth="1"/>
    <col min="2535" max="2538" width="9.33203125" style="12" customWidth="1"/>
    <col min="2539" max="2787" width="9.109375" style="12"/>
    <col min="2788" max="2788" width="9.33203125" style="12" customWidth="1"/>
    <col min="2789" max="2789" width="6.6640625" style="12" customWidth="1"/>
    <col min="2790" max="2790" width="40.6640625" style="12" customWidth="1"/>
    <col min="2791" max="2794" width="9.33203125" style="12" customWidth="1"/>
    <col min="2795" max="3043" width="9.109375" style="12"/>
    <col min="3044" max="3044" width="9.33203125" style="12" customWidth="1"/>
    <col min="3045" max="3045" width="6.6640625" style="12" customWidth="1"/>
    <col min="3046" max="3046" width="40.6640625" style="12" customWidth="1"/>
    <col min="3047" max="3050" width="9.33203125" style="12" customWidth="1"/>
    <col min="3051" max="3299" width="9.109375" style="12"/>
    <col min="3300" max="3300" width="9.33203125" style="12" customWidth="1"/>
    <col min="3301" max="3301" width="6.6640625" style="12" customWidth="1"/>
    <col min="3302" max="3302" width="40.6640625" style="12" customWidth="1"/>
    <col min="3303" max="3306" width="9.33203125" style="12" customWidth="1"/>
    <col min="3307" max="3555" width="9.109375" style="12"/>
    <col min="3556" max="3556" width="9.33203125" style="12" customWidth="1"/>
    <col min="3557" max="3557" width="6.6640625" style="12" customWidth="1"/>
    <col min="3558" max="3558" width="40.6640625" style="12" customWidth="1"/>
    <col min="3559" max="3562" width="9.33203125" style="12" customWidth="1"/>
    <col min="3563" max="3811" width="9.109375" style="12"/>
    <col min="3812" max="3812" width="9.33203125" style="12" customWidth="1"/>
    <col min="3813" max="3813" width="6.6640625" style="12" customWidth="1"/>
    <col min="3814" max="3814" width="40.6640625" style="12" customWidth="1"/>
    <col min="3815" max="3818" width="9.33203125" style="12" customWidth="1"/>
    <col min="3819" max="4067" width="9.109375" style="12"/>
    <col min="4068" max="4068" width="9.33203125" style="12" customWidth="1"/>
    <col min="4069" max="4069" width="6.6640625" style="12" customWidth="1"/>
    <col min="4070" max="4070" width="40.6640625" style="12" customWidth="1"/>
    <col min="4071" max="4074" width="9.33203125" style="12" customWidth="1"/>
    <col min="4075" max="4323" width="9.109375" style="12"/>
    <col min="4324" max="4324" width="9.33203125" style="12" customWidth="1"/>
    <col min="4325" max="4325" width="6.6640625" style="12" customWidth="1"/>
    <col min="4326" max="4326" width="40.6640625" style="12" customWidth="1"/>
    <col min="4327" max="4330" width="9.33203125" style="12" customWidth="1"/>
    <col min="4331" max="4579" width="9.109375" style="12"/>
    <col min="4580" max="4580" width="9.33203125" style="12" customWidth="1"/>
    <col min="4581" max="4581" width="6.6640625" style="12" customWidth="1"/>
    <col min="4582" max="4582" width="40.6640625" style="12" customWidth="1"/>
    <col min="4583" max="4586" width="9.33203125" style="12" customWidth="1"/>
    <col min="4587" max="4835" width="9.109375" style="12"/>
    <col min="4836" max="4836" width="9.33203125" style="12" customWidth="1"/>
    <col min="4837" max="4837" width="6.6640625" style="12" customWidth="1"/>
    <col min="4838" max="4838" width="40.6640625" style="12" customWidth="1"/>
    <col min="4839" max="4842" width="9.33203125" style="12" customWidth="1"/>
    <col min="4843" max="5091" width="9.109375" style="12"/>
    <col min="5092" max="5092" width="9.33203125" style="12" customWidth="1"/>
    <col min="5093" max="5093" width="6.6640625" style="12" customWidth="1"/>
    <col min="5094" max="5094" width="40.6640625" style="12" customWidth="1"/>
    <col min="5095" max="5098" width="9.33203125" style="12" customWidth="1"/>
    <col min="5099" max="5347" width="9.109375" style="12"/>
    <col min="5348" max="5348" width="9.33203125" style="12" customWidth="1"/>
    <col min="5349" max="5349" width="6.6640625" style="12" customWidth="1"/>
    <col min="5350" max="5350" width="40.6640625" style="12" customWidth="1"/>
    <col min="5351" max="5354" width="9.33203125" style="12" customWidth="1"/>
    <col min="5355" max="5603" width="9.109375" style="12"/>
    <col min="5604" max="5604" width="9.33203125" style="12" customWidth="1"/>
    <col min="5605" max="5605" width="6.6640625" style="12" customWidth="1"/>
    <col min="5606" max="5606" width="40.6640625" style="12" customWidth="1"/>
    <col min="5607" max="5610" width="9.33203125" style="12" customWidth="1"/>
    <col min="5611" max="5859" width="9.109375" style="12"/>
    <col min="5860" max="5860" width="9.33203125" style="12" customWidth="1"/>
    <col min="5861" max="5861" width="6.6640625" style="12" customWidth="1"/>
    <col min="5862" max="5862" width="40.6640625" style="12" customWidth="1"/>
    <col min="5863" max="5866" width="9.33203125" style="12" customWidth="1"/>
    <col min="5867" max="6115" width="9.109375" style="12"/>
    <col min="6116" max="6116" width="9.33203125" style="12" customWidth="1"/>
    <col min="6117" max="6117" width="6.6640625" style="12" customWidth="1"/>
    <col min="6118" max="6118" width="40.6640625" style="12" customWidth="1"/>
    <col min="6119" max="6122" width="9.33203125" style="12" customWidth="1"/>
    <col min="6123" max="6371" width="9.109375" style="12"/>
    <col min="6372" max="6372" width="9.33203125" style="12" customWidth="1"/>
    <col min="6373" max="6373" width="6.6640625" style="12" customWidth="1"/>
    <col min="6374" max="6374" width="40.6640625" style="12" customWidth="1"/>
    <col min="6375" max="6378" width="9.33203125" style="12" customWidth="1"/>
    <col min="6379" max="6627" width="9.109375" style="12"/>
    <col min="6628" max="6628" width="9.33203125" style="12" customWidth="1"/>
    <col min="6629" max="6629" width="6.6640625" style="12" customWidth="1"/>
    <col min="6630" max="6630" width="40.6640625" style="12" customWidth="1"/>
    <col min="6631" max="6634" width="9.33203125" style="12" customWidth="1"/>
    <col min="6635" max="6883" width="9.109375" style="12"/>
    <col min="6884" max="6884" width="9.33203125" style="12" customWidth="1"/>
    <col min="6885" max="6885" width="6.6640625" style="12" customWidth="1"/>
    <col min="6886" max="6886" width="40.6640625" style="12" customWidth="1"/>
    <col min="6887" max="6890" width="9.33203125" style="12" customWidth="1"/>
    <col min="6891" max="7139" width="9.109375" style="12"/>
    <col min="7140" max="7140" width="9.33203125" style="12" customWidth="1"/>
    <col min="7141" max="7141" width="6.6640625" style="12" customWidth="1"/>
    <col min="7142" max="7142" width="40.6640625" style="12" customWidth="1"/>
    <col min="7143" max="7146" width="9.33203125" style="12" customWidth="1"/>
    <col min="7147" max="7395" width="9.109375" style="12"/>
    <col min="7396" max="7396" width="9.33203125" style="12" customWidth="1"/>
    <col min="7397" max="7397" width="6.6640625" style="12" customWidth="1"/>
    <col min="7398" max="7398" width="40.6640625" style="12" customWidth="1"/>
    <col min="7399" max="7402" width="9.33203125" style="12" customWidth="1"/>
    <col min="7403" max="7651" width="9.109375" style="12"/>
    <col min="7652" max="7652" width="9.33203125" style="12" customWidth="1"/>
    <col min="7653" max="7653" width="6.6640625" style="12" customWidth="1"/>
    <col min="7654" max="7654" width="40.6640625" style="12" customWidth="1"/>
    <col min="7655" max="7658" width="9.33203125" style="12" customWidth="1"/>
    <col min="7659" max="7907" width="9.109375" style="12"/>
    <col min="7908" max="7908" width="9.33203125" style="12" customWidth="1"/>
    <col min="7909" max="7909" width="6.6640625" style="12" customWidth="1"/>
    <col min="7910" max="7910" width="40.6640625" style="12" customWidth="1"/>
    <col min="7911" max="7914" width="9.33203125" style="12" customWidth="1"/>
    <col min="7915" max="8163" width="9.109375" style="12"/>
    <col min="8164" max="8164" width="9.33203125" style="12" customWidth="1"/>
    <col min="8165" max="8165" width="6.6640625" style="12" customWidth="1"/>
    <col min="8166" max="8166" width="40.6640625" style="12" customWidth="1"/>
    <col min="8167" max="8170" width="9.33203125" style="12" customWidth="1"/>
    <col min="8171" max="8419" width="9.109375" style="12"/>
    <col min="8420" max="8420" width="9.33203125" style="12" customWidth="1"/>
    <col min="8421" max="8421" width="6.6640625" style="12" customWidth="1"/>
    <col min="8422" max="8422" width="40.6640625" style="12" customWidth="1"/>
    <col min="8423" max="8426" width="9.33203125" style="12" customWidth="1"/>
    <col min="8427" max="8675" width="9.109375" style="12"/>
    <col min="8676" max="8676" width="9.33203125" style="12" customWidth="1"/>
    <col min="8677" max="8677" width="6.6640625" style="12" customWidth="1"/>
    <col min="8678" max="8678" width="40.6640625" style="12" customWidth="1"/>
    <col min="8679" max="8682" width="9.33203125" style="12" customWidth="1"/>
    <col min="8683" max="8931" width="9.109375" style="12"/>
    <col min="8932" max="8932" width="9.33203125" style="12" customWidth="1"/>
    <col min="8933" max="8933" width="6.6640625" style="12" customWidth="1"/>
    <col min="8934" max="8934" width="40.6640625" style="12" customWidth="1"/>
    <col min="8935" max="8938" width="9.33203125" style="12" customWidth="1"/>
    <col min="8939" max="9187" width="9.109375" style="12"/>
    <col min="9188" max="9188" width="9.33203125" style="12" customWidth="1"/>
    <col min="9189" max="9189" width="6.6640625" style="12" customWidth="1"/>
    <col min="9190" max="9190" width="40.6640625" style="12" customWidth="1"/>
    <col min="9191" max="9194" width="9.33203125" style="12" customWidth="1"/>
    <col min="9195" max="9443" width="9.109375" style="12"/>
    <col min="9444" max="9444" width="9.33203125" style="12" customWidth="1"/>
    <col min="9445" max="9445" width="6.6640625" style="12" customWidth="1"/>
    <col min="9446" max="9446" width="40.6640625" style="12" customWidth="1"/>
    <col min="9447" max="9450" width="9.33203125" style="12" customWidth="1"/>
    <col min="9451" max="9699" width="9.109375" style="12"/>
    <col min="9700" max="9700" width="9.33203125" style="12" customWidth="1"/>
    <col min="9701" max="9701" width="6.6640625" style="12" customWidth="1"/>
    <col min="9702" max="9702" width="40.6640625" style="12" customWidth="1"/>
    <col min="9703" max="9706" width="9.33203125" style="12" customWidth="1"/>
    <col min="9707" max="9955" width="9.109375" style="12"/>
    <col min="9956" max="9956" width="9.33203125" style="12" customWidth="1"/>
    <col min="9957" max="9957" width="6.6640625" style="12" customWidth="1"/>
    <col min="9958" max="9958" width="40.6640625" style="12" customWidth="1"/>
    <col min="9959" max="9962" width="9.33203125" style="12" customWidth="1"/>
    <col min="9963" max="10211" width="9.109375" style="12"/>
    <col min="10212" max="10212" width="9.33203125" style="12" customWidth="1"/>
    <col min="10213" max="10213" width="6.6640625" style="12" customWidth="1"/>
    <col min="10214" max="10214" width="40.6640625" style="12" customWidth="1"/>
    <col min="10215" max="10218" width="9.33203125" style="12" customWidth="1"/>
    <col min="10219" max="10467" width="9.109375" style="12"/>
    <col min="10468" max="10468" width="9.33203125" style="12" customWidth="1"/>
    <col min="10469" max="10469" width="6.6640625" style="12" customWidth="1"/>
    <col min="10470" max="10470" width="40.6640625" style="12" customWidth="1"/>
    <col min="10471" max="10474" width="9.33203125" style="12" customWidth="1"/>
    <col min="10475" max="10723" width="9.109375" style="12"/>
    <col min="10724" max="10724" width="9.33203125" style="12" customWidth="1"/>
    <col min="10725" max="10725" width="6.6640625" style="12" customWidth="1"/>
    <col min="10726" max="10726" width="40.6640625" style="12" customWidth="1"/>
    <col min="10727" max="10730" width="9.33203125" style="12" customWidth="1"/>
    <col min="10731" max="10979" width="9.109375" style="12"/>
    <col min="10980" max="10980" width="9.33203125" style="12" customWidth="1"/>
    <col min="10981" max="10981" width="6.6640625" style="12" customWidth="1"/>
    <col min="10982" max="10982" width="40.6640625" style="12" customWidth="1"/>
    <col min="10983" max="10986" width="9.33203125" style="12" customWidth="1"/>
    <col min="10987" max="11235" width="9.109375" style="12"/>
    <col min="11236" max="11236" width="9.33203125" style="12" customWidth="1"/>
    <col min="11237" max="11237" width="6.6640625" style="12" customWidth="1"/>
    <col min="11238" max="11238" width="40.6640625" style="12" customWidth="1"/>
    <col min="11239" max="11242" width="9.33203125" style="12" customWidth="1"/>
    <col min="11243" max="11491" width="9.109375" style="12"/>
    <col min="11492" max="11492" width="9.33203125" style="12" customWidth="1"/>
    <col min="11493" max="11493" width="6.6640625" style="12" customWidth="1"/>
    <col min="11494" max="11494" width="40.6640625" style="12" customWidth="1"/>
    <col min="11495" max="11498" width="9.33203125" style="12" customWidth="1"/>
    <col min="11499" max="11747" width="9.109375" style="12"/>
    <col min="11748" max="11748" width="9.33203125" style="12" customWidth="1"/>
    <col min="11749" max="11749" width="6.6640625" style="12" customWidth="1"/>
    <col min="11750" max="11750" width="40.6640625" style="12" customWidth="1"/>
    <col min="11751" max="11754" width="9.33203125" style="12" customWidth="1"/>
    <col min="11755" max="12003" width="9.109375" style="12"/>
    <col min="12004" max="12004" width="9.33203125" style="12" customWidth="1"/>
    <col min="12005" max="12005" width="6.6640625" style="12" customWidth="1"/>
    <col min="12006" max="12006" width="40.6640625" style="12" customWidth="1"/>
    <col min="12007" max="12010" width="9.33203125" style="12" customWidth="1"/>
    <col min="12011" max="12259" width="9.109375" style="12"/>
    <col min="12260" max="12260" width="9.33203125" style="12" customWidth="1"/>
    <col min="12261" max="12261" width="6.6640625" style="12" customWidth="1"/>
    <col min="12262" max="12262" width="40.6640625" style="12" customWidth="1"/>
    <col min="12263" max="12266" width="9.33203125" style="12" customWidth="1"/>
    <col min="12267" max="12515" width="9.109375" style="12"/>
    <col min="12516" max="12516" width="9.33203125" style="12" customWidth="1"/>
    <col min="12517" max="12517" width="6.6640625" style="12" customWidth="1"/>
    <col min="12518" max="12518" width="40.6640625" style="12" customWidth="1"/>
    <col min="12519" max="12522" width="9.33203125" style="12" customWidth="1"/>
    <col min="12523" max="12771" width="9.109375" style="12"/>
    <col min="12772" max="12772" width="9.33203125" style="12" customWidth="1"/>
    <col min="12773" max="12773" width="6.6640625" style="12" customWidth="1"/>
    <col min="12774" max="12774" width="40.6640625" style="12" customWidth="1"/>
    <col min="12775" max="12778" width="9.33203125" style="12" customWidth="1"/>
    <col min="12779" max="13027" width="9.109375" style="12"/>
    <col min="13028" max="13028" width="9.33203125" style="12" customWidth="1"/>
    <col min="13029" max="13029" width="6.6640625" style="12" customWidth="1"/>
    <col min="13030" max="13030" width="40.6640625" style="12" customWidth="1"/>
    <col min="13031" max="13034" width="9.33203125" style="12" customWidth="1"/>
    <col min="13035" max="13283" width="9.109375" style="12"/>
    <col min="13284" max="13284" width="9.33203125" style="12" customWidth="1"/>
    <col min="13285" max="13285" width="6.6640625" style="12" customWidth="1"/>
    <col min="13286" max="13286" width="40.6640625" style="12" customWidth="1"/>
    <col min="13287" max="13290" width="9.33203125" style="12" customWidth="1"/>
    <col min="13291" max="13539" width="9.109375" style="12"/>
    <col min="13540" max="13540" width="9.33203125" style="12" customWidth="1"/>
    <col min="13541" max="13541" width="6.6640625" style="12" customWidth="1"/>
    <col min="13542" max="13542" width="40.6640625" style="12" customWidth="1"/>
    <col min="13543" max="13546" width="9.33203125" style="12" customWidth="1"/>
    <col min="13547" max="13795" width="9.109375" style="12"/>
    <col min="13796" max="13796" width="9.33203125" style="12" customWidth="1"/>
    <col min="13797" max="13797" width="6.6640625" style="12" customWidth="1"/>
    <col min="13798" max="13798" width="40.6640625" style="12" customWidth="1"/>
    <col min="13799" max="13802" width="9.33203125" style="12" customWidth="1"/>
    <col min="13803" max="14051" width="9.109375" style="12"/>
    <col min="14052" max="14052" width="9.33203125" style="12" customWidth="1"/>
    <col min="14053" max="14053" width="6.6640625" style="12" customWidth="1"/>
    <col min="14054" max="14054" width="40.6640625" style="12" customWidth="1"/>
    <col min="14055" max="14058" width="9.33203125" style="12" customWidth="1"/>
    <col min="14059" max="14307" width="9.109375" style="12"/>
    <col min="14308" max="14308" width="9.33203125" style="12" customWidth="1"/>
    <col min="14309" max="14309" width="6.6640625" style="12" customWidth="1"/>
    <col min="14310" max="14310" width="40.6640625" style="12" customWidth="1"/>
    <col min="14311" max="14314" width="9.33203125" style="12" customWidth="1"/>
    <col min="14315" max="14563" width="9.109375" style="12"/>
    <col min="14564" max="14564" width="9.33203125" style="12" customWidth="1"/>
    <col min="14565" max="14565" width="6.6640625" style="12" customWidth="1"/>
    <col min="14566" max="14566" width="40.6640625" style="12" customWidth="1"/>
    <col min="14567" max="14570" width="9.33203125" style="12" customWidth="1"/>
    <col min="14571" max="14819" width="9.109375" style="12"/>
    <col min="14820" max="14820" width="9.33203125" style="12" customWidth="1"/>
    <col min="14821" max="14821" width="6.6640625" style="12" customWidth="1"/>
    <col min="14822" max="14822" width="40.6640625" style="12" customWidth="1"/>
    <col min="14823" max="14826" width="9.33203125" style="12" customWidth="1"/>
    <col min="14827" max="15075" width="9.109375" style="12"/>
    <col min="15076" max="15076" width="9.33203125" style="12" customWidth="1"/>
    <col min="15077" max="15077" width="6.6640625" style="12" customWidth="1"/>
    <col min="15078" max="15078" width="40.6640625" style="12" customWidth="1"/>
    <col min="15079" max="15082" width="9.33203125" style="12" customWidth="1"/>
    <col min="15083" max="15331" width="9.109375" style="12"/>
    <col min="15332" max="15332" width="9.33203125" style="12" customWidth="1"/>
    <col min="15333" max="15333" width="6.6640625" style="12" customWidth="1"/>
    <col min="15334" max="15334" width="40.6640625" style="12" customWidth="1"/>
    <col min="15335" max="15338" width="9.33203125" style="12" customWidth="1"/>
    <col min="15339" max="15587" width="9.109375" style="12"/>
    <col min="15588" max="15588" width="9.33203125" style="12" customWidth="1"/>
    <col min="15589" max="15589" width="6.6640625" style="12" customWidth="1"/>
    <col min="15590" max="15590" width="40.6640625" style="12" customWidth="1"/>
    <col min="15591" max="15594" width="9.33203125" style="12" customWidth="1"/>
    <col min="15595" max="15843" width="9.109375" style="12"/>
    <col min="15844" max="15844" width="9.33203125" style="12" customWidth="1"/>
    <col min="15845" max="15845" width="6.6640625" style="12" customWidth="1"/>
    <col min="15846" max="15846" width="40.6640625" style="12" customWidth="1"/>
    <col min="15847" max="15850" width="9.33203125" style="12" customWidth="1"/>
    <col min="15851" max="16099" width="9.109375" style="12"/>
    <col min="16100" max="16100" width="9.33203125" style="12" customWidth="1"/>
    <col min="16101" max="16101" width="6.6640625" style="12" customWidth="1"/>
    <col min="16102" max="16102" width="40.6640625" style="12" customWidth="1"/>
    <col min="16103" max="16106" width="9.33203125" style="12" customWidth="1"/>
    <col min="16107" max="16384" width="9.109375" style="12"/>
  </cols>
  <sheetData>
    <row r="1" spans="1:9" x14ac:dyDescent="0.25">
      <c r="A1" s="22" t="s">
        <v>1050</v>
      </c>
      <c r="B1" s="587"/>
      <c r="C1" s="587"/>
      <c r="D1" s="634"/>
      <c r="E1" s="587"/>
      <c r="F1" s="771" t="s">
        <v>1051</v>
      </c>
      <c r="G1" s="771"/>
      <c r="H1" s="771"/>
      <c r="I1" s="771"/>
    </row>
    <row r="2" spans="1:9" ht="12.75" customHeight="1" x14ac:dyDescent="0.25">
      <c r="A2" s="23" t="s">
        <v>0</v>
      </c>
      <c r="B2" s="23"/>
      <c r="C2" s="616"/>
      <c r="D2" s="635"/>
      <c r="E2" s="9" t="s">
        <v>1</v>
      </c>
      <c r="F2" s="9" t="s">
        <v>2</v>
      </c>
      <c r="G2" s="9" t="s">
        <v>3</v>
      </c>
      <c r="H2" s="9" t="s">
        <v>4</v>
      </c>
      <c r="I2" s="9" t="s">
        <v>5</v>
      </c>
    </row>
    <row r="3" spans="1:9" x14ac:dyDescent="0.25">
      <c r="A3" s="13"/>
      <c r="B3" s="13"/>
      <c r="C3" s="617"/>
      <c r="D3" s="637"/>
      <c r="E3" s="173"/>
      <c r="F3" s="11"/>
      <c r="G3" s="11"/>
      <c r="H3" s="173"/>
      <c r="I3" s="173"/>
    </row>
    <row r="4" spans="1:9" x14ac:dyDescent="0.25">
      <c r="A4" s="618"/>
      <c r="B4" s="618"/>
      <c r="C4" s="665"/>
      <c r="D4" s="638"/>
      <c r="E4" s="173"/>
      <c r="F4" s="11"/>
      <c r="G4" s="11"/>
      <c r="H4" s="173"/>
      <c r="I4" s="173"/>
    </row>
    <row r="5" spans="1:9" x14ac:dyDescent="0.25">
      <c r="A5" s="13" t="s">
        <v>1052</v>
      </c>
      <c r="B5" s="13"/>
      <c r="C5" s="11"/>
      <c r="D5" s="637"/>
      <c r="E5" s="666" t="s">
        <v>1053</v>
      </c>
      <c r="F5" s="11"/>
      <c r="G5" s="11"/>
      <c r="H5" s="11"/>
      <c r="I5" s="171"/>
    </row>
    <row r="6" spans="1:9" ht="26.4" x14ac:dyDescent="0.25">
      <c r="A6" s="13"/>
      <c r="B6" s="13" t="s">
        <v>1054</v>
      </c>
      <c r="C6" s="11"/>
      <c r="D6" s="637"/>
      <c r="E6" s="15" t="s">
        <v>1059</v>
      </c>
      <c r="F6" s="11"/>
      <c r="G6" s="11"/>
      <c r="H6" s="11"/>
      <c r="I6" s="171"/>
    </row>
    <row r="7" spans="1:9" ht="15.6" x14ac:dyDescent="0.25">
      <c r="A7" s="13"/>
      <c r="B7" s="13"/>
      <c r="C7" s="11" t="s">
        <v>37</v>
      </c>
      <c r="D7" s="637"/>
      <c r="E7" s="15" t="s">
        <v>4265</v>
      </c>
      <c r="F7" s="11" t="s">
        <v>124</v>
      </c>
      <c r="G7" s="11">
        <v>300</v>
      </c>
      <c r="H7" s="169"/>
      <c r="I7" s="172">
        <f t="shared" ref="I7:I8" si="0">G7*H7</f>
        <v>0</v>
      </c>
    </row>
    <row r="8" spans="1:9" ht="15.6" x14ac:dyDescent="0.25">
      <c r="A8" s="13"/>
      <c r="B8" s="13"/>
      <c r="C8" s="11" t="s">
        <v>39</v>
      </c>
      <c r="D8" s="637"/>
      <c r="E8" s="15" t="s">
        <v>4260</v>
      </c>
      <c r="F8" s="11" t="s">
        <v>124</v>
      </c>
      <c r="G8" s="11">
        <v>50</v>
      </c>
      <c r="H8" s="169"/>
      <c r="I8" s="172">
        <f t="shared" si="0"/>
        <v>0</v>
      </c>
    </row>
    <row r="9" spans="1:9" x14ac:dyDescent="0.25">
      <c r="A9" s="173"/>
      <c r="B9" s="173"/>
      <c r="C9" s="11"/>
      <c r="D9" s="639"/>
      <c r="E9" s="15"/>
      <c r="F9" s="11"/>
      <c r="G9" s="173"/>
      <c r="H9" s="173"/>
      <c r="I9" s="171"/>
    </row>
    <row r="10" spans="1:9" x14ac:dyDescent="0.25">
      <c r="A10" s="173"/>
      <c r="B10" s="173"/>
      <c r="C10" s="11"/>
      <c r="D10" s="639"/>
      <c r="E10" s="15"/>
      <c r="F10" s="11"/>
      <c r="G10" s="173"/>
      <c r="H10" s="173"/>
      <c r="I10" s="171"/>
    </row>
    <row r="11" spans="1:9" x14ac:dyDescent="0.25">
      <c r="A11" s="183" t="s">
        <v>34</v>
      </c>
      <c r="B11" s="179"/>
      <c r="C11" s="179"/>
      <c r="D11" s="179"/>
      <c r="E11" s="179"/>
      <c r="F11" s="179"/>
      <c r="G11" s="183"/>
      <c r="H11" s="183"/>
      <c r="I11" s="174">
        <f>SUM(I5:I10)</f>
        <v>0</v>
      </c>
    </row>
  </sheetData>
  <sheetProtection algorithmName="SHA-512" hashValue="BsNpgrVETh9Gf65VfyIJQwjvGsT/qK6w2irEBiRZd7CoAcsyEPL36xJcdDp5RfZqDO2dn4mLwfYrBEhY1ROugg==" saltValue="1pULgP0z8DX/f7YppDBycw==" spinCount="100000" sheet="1" objects="1" scenarios="1" selectLockedCells="1"/>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F01FE-CD22-4E58-B5FF-07B691BACC86}">
  <dimension ref="A1:I84"/>
  <sheetViews>
    <sheetView workbookViewId="0"/>
  </sheetViews>
  <sheetFormatPr defaultRowHeight="13.2" x14ac:dyDescent="0.25"/>
  <cols>
    <col min="1" max="1" width="9.33203125" style="41" customWidth="1"/>
    <col min="2" max="2" width="9" style="41" bestFit="1" customWidth="1"/>
    <col min="3" max="3" width="3.109375" style="517" bestFit="1" customWidth="1"/>
    <col min="4" max="4" width="40.6640625" style="41" customWidth="1"/>
    <col min="5" max="5" width="18.44140625" style="41" bestFit="1" customWidth="1"/>
    <col min="6" max="8" width="19.8867187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1156</v>
      </c>
      <c r="B1" s="40"/>
      <c r="C1" s="503"/>
      <c r="D1" s="40"/>
      <c r="E1" s="774" t="s">
        <v>1157</v>
      </c>
      <c r="F1" s="774"/>
      <c r="G1" s="774"/>
      <c r="H1" s="774"/>
    </row>
    <row r="2" spans="1:8" x14ac:dyDescent="0.25">
      <c r="A2" s="42" t="s">
        <v>0</v>
      </c>
      <c r="B2" s="42"/>
      <c r="C2" s="537"/>
      <c r="D2" s="43" t="s">
        <v>1</v>
      </c>
      <c r="E2" s="43" t="s">
        <v>2</v>
      </c>
      <c r="F2" s="43" t="s">
        <v>3</v>
      </c>
      <c r="G2" s="43" t="s">
        <v>4</v>
      </c>
      <c r="H2" s="43" t="s">
        <v>5</v>
      </c>
    </row>
    <row r="3" spans="1:8" x14ac:dyDescent="0.25">
      <c r="A3" s="44"/>
      <c r="B3" s="44"/>
      <c r="C3" s="538"/>
      <c r="D3" s="45"/>
      <c r="E3" s="46"/>
      <c r="F3" s="46"/>
      <c r="G3" s="45"/>
      <c r="H3" s="45"/>
    </row>
    <row r="4" spans="1:8" x14ac:dyDescent="0.25">
      <c r="A4" s="47"/>
      <c r="B4" s="47"/>
      <c r="C4" s="539"/>
      <c r="D4" s="45"/>
      <c r="E4" s="46"/>
      <c r="F4" s="46"/>
      <c r="G4" s="45"/>
      <c r="H4" s="45"/>
    </row>
    <row r="5" spans="1:8" x14ac:dyDescent="0.25">
      <c r="A5" s="48" t="s">
        <v>1158</v>
      </c>
      <c r="B5" s="48"/>
      <c r="C5" s="540"/>
      <c r="D5" s="159" t="s">
        <v>1159</v>
      </c>
      <c r="E5" s="11"/>
      <c r="F5" s="11"/>
      <c r="G5" s="173"/>
      <c r="H5" s="171"/>
    </row>
    <row r="6" spans="1:8" ht="26.4" hidden="1" x14ac:dyDescent="0.25">
      <c r="A6" s="48"/>
      <c r="B6" s="48" t="s">
        <v>1160</v>
      </c>
      <c r="C6" s="540"/>
      <c r="D6" s="283" t="s">
        <v>4626</v>
      </c>
      <c r="E6" s="11"/>
      <c r="F6" s="11"/>
      <c r="G6" s="172"/>
      <c r="H6" s="172"/>
    </row>
    <row r="7" spans="1:8" ht="26.4" hidden="1" x14ac:dyDescent="0.25">
      <c r="A7" s="48"/>
      <c r="B7" s="48"/>
      <c r="C7" s="540" t="s">
        <v>37</v>
      </c>
      <c r="D7" s="283" t="s">
        <v>4627</v>
      </c>
      <c r="E7" s="17" t="s">
        <v>136</v>
      </c>
      <c r="F7" s="53"/>
      <c r="G7" s="169"/>
      <c r="H7" s="89">
        <f>F7*G7</f>
        <v>0</v>
      </c>
    </row>
    <row r="8" spans="1:8" hidden="1" x14ac:dyDescent="0.25">
      <c r="A8" s="48"/>
      <c r="B8" s="48"/>
      <c r="C8" s="540" t="s">
        <v>39</v>
      </c>
      <c r="D8" s="283" t="s">
        <v>4628</v>
      </c>
      <c r="E8" s="17" t="s">
        <v>136</v>
      </c>
      <c r="F8" s="53"/>
      <c r="G8" s="169"/>
      <c r="H8" s="89">
        <f>F8*G8</f>
        <v>0</v>
      </c>
    </row>
    <row r="9" spans="1:8" x14ac:dyDescent="0.25">
      <c r="A9" s="48"/>
      <c r="B9" s="48" t="s">
        <v>1161</v>
      </c>
      <c r="C9" s="540"/>
      <c r="D9" s="283" t="s">
        <v>1162</v>
      </c>
      <c r="E9" s="11"/>
      <c r="F9" s="11"/>
      <c r="G9" s="114"/>
      <c r="H9" s="172"/>
    </row>
    <row r="10" spans="1:8" ht="52.8" x14ac:dyDescent="0.25">
      <c r="A10" s="48"/>
      <c r="B10" s="48"/>
      <c r="C10" s="540" t="s">
        <v>37</v>
      </c>
      <c r="D10" s="283" t="s">
        <v>6534</v>
      </c>
      <c r="E10" s="17" t="s">
        <v>136</v>
      </c>
      <c r="F10" s="53"/>
      <c r="G10" s="169"/>
      <c r="H10" s="89">
        <f>F10*G10</f>
        <v>0</v>
      </c>
    </row>
    <row r="11" spans="1:8" ht="39.6" x14ac:dyDescent="0.25">
      <c r="A11" s="48"/>
      <c r="B11" s="48"/>
      <c r="C11" s="540" t="s">
        <v>39</v>
      </c>
      <c r="D11" s="283" t="s">
        <v>6535</v>
      </c>
      <c r="E11" s="17" t="s">
        <v>136</v>
      </c>
      <c r="F11" s="53"/>
      <c r="G11" s="169"/>
      <c r="H11" s="89">
        <f>F11*G11</f>
        <v>0</v>
      </c>
    </row>
    <row r="12" spans="1:8" x14ac:dyDescent="0.25">
      <c r="A12" s="48" t="s">
        <v>1163</v>
      </c>
      <c r="B12" s="48"/>
      <c r="C12" s="540"/>
      <c r="D12" s="159" t="s">
        <v>1164</v>
      </c>
      <c r="E12" s="11"/>
      <c r="F12" s="11"/>
      <c r="G12" s="114"/>
      <c r="H12" s="172"/>
    </row>
    <row r="13" spans="1:8" ht="39.6" x14ac:dyDescent="0.25">
      <c r="A13" s="48"/>
      <c r="B13" s="48" t="s">
        <v>1165</v>
      </c>
      <c r="C13" s="540"/>
      <c r="D13" s="283" t="s">
        <v>4629</v>
      </c>
      <c r="E13" s="11"/>
      <c r="F13" s="11"/>
      <c r="G13" s="114"/>
      <c r="H13" s="172"/>
    </row>
    <row r="14" spans="1:8" ht="39.6" x14ac:dyDescent="0.25">
      <c r="A14" s="48"/>
      <c r="B14" s="48"/>
      <c r="C14" s="540" t="s">
        <v>37</v>
      </c>
      <c r="D14" s="283" t="s">
        <v>6536</v>
      </c>
      <c r="E14" s="17" t="s">
        <v>136</v>
      </c>
      <c r="F14" s="53"/>
      <c r="G14" s="169"/>
      <c r="H14" s="89">
        <f>F14*G14</f>
        <v>0</v>
      </c>
    </row>
    <row r="15" spans="1:8" ht="39.6" x14ac:dyDescent="0.25">
      <c r="A15" s="48"/>
      <c r="B15" s="48"/>
      <c r="C15" s="540" t="s">
        <v>39</v>
      </c>
      <c r="D15" s="283" t="s">
        <v>6537</v>
      </c>
      <c r="E15" s="17" t="s">
        <v>136</v>
      </c>
      <c r="F15" s="53"/>
      <c r="G15" s="169"/>
      <c r="H15" s="89">
        <f>F15*G15</f>
        <v>0</v>
      </c>
    </row>
    <row r="16" spans="1:8" ht="39.6" x14ac:dyDescent="0.25">
      <c r="A16" s="48"/>
      <c r="B16" s="48"/>
      <c r="C16" s="540" t="s">
        <v>59</v>
      </c>
      <c r="D16" s="283" t="s">
        <v>6539</v>
      </c>
      <c r="E16" s="17" t="s">
        <v>136</v>
      </c>
      <c r="F16" s="53"/>
      <c r="G16" s="169"/>
      <c r="H16" s="89">
        <f>F16*G16</f>
        <v>0</v>
      </c>
    </row>
    <row r="17" spans="1:9" ht="39.6" hidden="1" x14ac:dyDescent="0.25">
      <c r="A17" s="48"/>
      <c r="B17" s="48" t="s">
        <v>1166</v>
      </c>
      <c r="C17" s="540"/>
      <c r="D17" s="283" t="s">
        <v>4630</v>
      </c>
      <c r="E17" s="11"/>
      <c r="F17" s="11"/>
      <c r="G17" s="114"/>
      <c r="H17" s="172"/>
    </row>
    <row r="18" spans="1:9" ht="26.4" hidden="1" x14ac:dyDescent="0.25">
      <c r="A18" s="48"/>
      <c r="B18" s="48"/>
      <c r="C18" s="540" t="s">
        <v>37</v>
      </c>
      <c r="D18" s="283" t="s">
        <v>4627</v>
      </c>
      <c r="E18" s="17" t="s">
        <v>136</v>
      </c>
      <c r="F18" s="53"/>
      <c r="G18" s="169"/>
      <c r="H18" s="89">
        <f>F18*G18</f>
        <v>0</v>
      </c>
    </row>
    <row r="19" spans="1:9" hidden="1" x14ac:dyDescent="0.25">
      <c r="A19" s="48"/>
      <c r="B19" s="48"/>
      <c r="C19" s="540" t="s">
        <v>39</v>
      </c>
      <c r="D19" s="283" t="s">
        <v>4628</v>
      </c>
      <c r="E19" s="17" t="s">
        <v>136</v>
      </c>
      <c r="F19" s="53"/>
      <c r="G19" s="169"/>
      <c r="H19" s="89">
        <f>F19*G19</f>
        <v>0</v>
      </c>
    </row>
    <row r="20" spans="1:9" ht="39.6" hidden="1" x14ac:dyDescent="0.25">
      <c r="A20" s="48"/>
      <c r="B20" s="48"/>
      <c r="C20" s="540" t="s">
        <v>59</v>
      </c>
      <c r="D20" s="283" t="s">
        <v>6539</v>
      </c>
      <c r="E20" s="17"/>
      <c r="F20" s="53"/>
      <c r="G20" s="169"/>
      <c r="H20" s="89"/>
    </row>
    <row r="21" spans="1:9" ht="39.6" x14ac:dyDescent="0.25">
      <c r="A21" s="48" t="s">
        <v>1167</v>
      </c>
      <c r="B21" s="48"/>
      <c r="C21" s="540"/>
      <c r="D21" s="157" t="s">
        <v>1168</v>
      </c>
      <c r="E21" s="11"/>
      <c r="F21" s="11"/>
      <c r="G21" s="114"/>
      <c r="H21" s="172"/>
    </row>
    <row r="22" spans="1:9" ht="26.4" x14ac:dyDescent="0.25">
      <c r="A22" s="48"/>
      <c r="B22" s="48" t="s">
        <v>1169</v>
      </c>
      <c r="C22" s="540"/>
      <c r="D22" s="60" t="s">
        <v>4280</v>
      </c>
      <c r="E22" s="11" t="s">
        <v>136</v>
      </c>
      <c r="F22" s="53"/>
      <c r="G22" s="169"/>
      <c r="H22" s="89">
        <f>F22*G22</f>
        <v>0</v>
      </c>
    </row>
    <row r="23" spans="1:9" ht="26.4" x14ac:dyDescent="0.25">
      <c r="A23" s="48"/>
      <c r="B23" s="48" t="s">
        <v>1170</v>
      </c>
      <c r="C23" s="540"/>
      <c r="D23" s="60" t="s">
        <v>4281</v>
      </c>
      <c r="E23" s="11" t="s">
        <v>136</v>
      </c>
      <c r="F23" s="53"/>
      <c r="G23" s="169"/>
      <c r="H23" s="89">
        <f>F23*G23</f>
        <v>0</v>
      </c>
    </row>
    <row r="24" spans="1:9" x14ac:dyDescent="0.25">
      <c r="A24" s="48"/>
      <c r="B24" s="48" t="s">
        <v>1171</v>
      </c>
      <c r="C24" s="540"/>
      <c r="D24" s="60" t="s">
        <v>4282</v>
      </c>
      <c r="E24" s="11" t="s">
        <v>136</v>
      </c>
      <c r="F24" s="53"/>
      <c r="G24" s="169"/>
      <c r="H24" s="542" t="s">
        <v>5568</v>
      </c>
    </row>
    <row r="25" spans="1:9" ht="26.4" x14ac:dyDescent="0.25">
      <c r="A25" s="48" t="s">
        <v>1172</v>
      </c>
      <c r="B25" s="48"/>
      <c r="C25" s="540"/>
      <c r="D25" s="57" t="s">
        <v>1173</v>
      </c>
      <c r="E25" s="11" t="s">
        <v>136</v>
      </c>
      <c r="F25" s="53"/>
      <c r="G25" s="169"/>
      <c r="H25" s="89">
        <f>F25*G25</f>
        <v>0</v>
      </c>
    </row>
    <row r="26" spans="1:9" hidden="1" x14ac:dyDescent="0.25">
      <c r="A26" s="48" t="s">
        <v>1174</v>
      </c>
      <c r="B26" s="48"/>
      <c r="C26" s="540"/>
      <c r="D26" s="157" t="s">
        <v>21</v>
      </c>
      <c r="E26" s="11"/>
      <c r="F26" s="11"/>
      <c r="G26" s="114"/>
      <c r="H26" s="172"/>
    </row>
    <row r="27" spans="1:9" ht="39.6" hidden="1" x14ac:dyDescent="0.25">
      <c r="A27" s="48"/>
      <c r="B27" s="48" t="s">
        <v>1175</v>
      </c>
      <c r="C27" s="540"/>
      <c r="D27" s="283" t="s">
        <v>4631</v>
      </c>
      <c r="E27" s="11" t="s">
        <v>136</v>
      </c>
      <c r="F27" s="53"/>
      <c r="G27" s="169"/>
      <c r="H27" s="89">
        <f>F27*G27</f>
        <v>0</v>
      </c>
    </row>
    <row r="28" spans="1:9" ht="26.4" hidden="1" x14ac:dyDescent="0.25">
      <c r="A28" s="48"/>
      <c r="B28" s="48" t="s">
        <v>1176</v>
      </c>
      <c r="C28" s="540"/>
      <c r="D28" s="290" t="s">
        <v>4632</v>
      </c>
      <c r="E28" s="11" t="s">
        <v>136</v>
      </c>
      <c r="F28" s="53"/>
      <c r="G28" s="169"/>
      <c r="H28" s="89">
        <f>F28*G28</f>
        <v>0</v>
      </c>
    </row>
    <row r="29" spans="1:9" ht="15.6" hidden="1" x14ac:dyDescent="0.25">
      <c r="A29" s="48"/>
      <c r="B29" s="48" t="s">
        <v>1177</v>
      </c>
      <c r="C29" s="540"/>
      <c r="D29" s="283" t="s">
        <v>4633</v>
      </c>
      <c r="E29" s="27" t="s">
        <v>209</v>
      </c>
      <c r="F29" s="53"/>
      <c r="G29" s="169"/>
      <c r="H29" s="89">
        <f>F29*G29</f>
        <v>0</v>
      </c>
    </row>
    <row r="30" spans="1:9" ht="15.6" hidden="1" x14ac:dyDescent="0.25">
      <c r="A30" s="48"/>
      <c r="B30" s="48" t="s">
        <v>1178</v>
      </c>
      <c r="C30" s="540"/>
      <c r="D30" s="283" t="s">
        <v>4634</v>
      </c>
      <c r="E30" s="27" t="s">
        <v>209</v>
      </c>
      <c r="F30" s="53"/>
      <c r="G30" s="169"/>
      <c r="H30" s="89">
        <f>F30*G30</f>
        <v>0</v>
      </c>
    </row>
    <row r="31" spans="1:9" hidden="1" x14ac:dyDescent="0.25">
      <c r="A31" s="48" t="s">
        <v>5436</v>
      </c>
      <c r="B31" s="48"/>
      <c r="C31" s="540"/>
      <c r="D31" s="284" t="s">
        <v>5437</v>
      </c>
      <c r="E31" s="11"/>
      <c r="F31" s="11"/>
      <c r="G31" s="114"/>
      <c r="H31" s="172"/>
    </row>
    <row r="32" spans="1:9" ht="26.4" hidden="1" x14ac:dyDescent="0.25">
      <c r="A32" s="48"/>
      <c r="B32" s="48" t="s">
        <v>1179</v>
      </c>
      <c r="C32" s="540"/>
      <c r="D32" s="283" t="s">
        <v>5438</v>
      </c>
      <c r="E32" s="11" t="s">
        <v>136</v>
      </c>
      <c r="F32" s="53"/>
      <c r="G32" s="169"/>
      <c r="H32" s="89">
        <f>F32*G32</f>
        <v>0</v>
      </c>
      <c r="I32" s="323" t="s">
        <v>5439</v>
      </c>
    </row>
    <row r="33" spans="1:8" ht="39.6" hidden="1" x14ac:dyDescent="0.25">
      <c r="A33" s="48"/>
      <c r="B33" s="48" t="s">
        <v>1180</v>
      </c>
      <c r="C33" s="540"/>
      <c r="D33" s="290" t="s">
        <v>4635</v>
      </c>
      <c r="E33" s="11" t="s">
        <v>136</v>
      </c>
      <c r="F33" s="53"/>
      <c r="G33" s="169"/>
      <c r="H33" s="89">
        <f>F33*G33</f>
        <v>0</v>
      </c>
    </row>
    <row r="34" spans="1:8" ht="39.6" hidden="1" x14ac:dyDescent="0.25">
      <c r="A34" s="48"/>
      <c r="B34" s="48" t="s">
        <v>1181</v>
      </c>
      <c r="C34" s="540"/>
      <c r="D34" s="283" t="s">
        <v>4636</v>
      </c>
      <c r="E34" s="11" t="s">
        <v>136</v>
      </c>
      <c r="F34" s="53"/>
      <c r="G34" s="169"/>
      <c r="H34" s="89">
        <f>F34*G34</f>
        <v>0</v>
      </c>
    </row>
    <row r="35" spans="1:8" ht="26.4" x14ac:dyDescent="0.25">
      <c r="A35" s="48" t="s">
        <v>1182</v>
      </c>
      <c r="B35" s="48"/>
      <c r="C35" s="540"/>
      <c r="D35" s="159" t="s">
        <v>19</v>
      </c>
      <c r="E35" s="11"/>
      <c r="F35" s="11"/>
      <c r="G35" s="114"/>
      <c r="H35" s="172"/>
    </row>
    <row r="36" spans="1:8" x14ac:dyDescent="0.25">
      <c r="A36" s="48"/>
      <c r="B36" s="48" t="s">
        <v>1183</v>
      </c>
      <c r="C36" s="540"/>
      <c r="D36" s="283" t="s">
        <v>6540</v>
      </c>
      <c r="E36" s="27"/>
      <c r="F36" s="53"/>
      <c r="G36" s="169"/>
      <c r="H36" s="89"/>
    </row>
    <row r="37" spans="1:8" ht="26.4" x14ac:dyDescent="0.25">
      <c r="A37" s="48"/>
      <c r="B37" s="48"/>
      <c r="C37" s="540" t="s">
        <v>37</v>
      </c>
      <c r="D37" s="283" t="s">
        <v>6541</v>
      </c>
      <c r="E37" s="27" t="s">
        <v>426</v>
      </c>
      <c r="F37" s="53"/>
      <c r="G37" s="169"/>
      <c r="H37" s="89">
        <f t="shared" ref="H37:H38" si="0">F37*G37</f>
        <v>0</v>
      </c>
    </row>
    <row r="38" spans="1:8" ht="39.6" x14ac:dyDescent="0.25">
      <c r="A38" s="48"/>
      <c r="B38" s="48"/>
      <c r="C38" s="540" t="s">
        <v>39</v>
      </c>
      <c r="D38" s="283" t="s">
        <v>6542</v>
      </c>
      <c r="E38" s="27" t="s">
        <v>426</v>
      </c>
      <c r="F38" s="53"/>
      <c r="G38" s="169"/>
      <c r="H38" s="89">
        <f t="shared" si="0"/>
        <v>0</v>
      </c>
    </row>
    <row r="39" spans="1:8" x14ac:dyDescent="0.25">
      <c r="A39" s="48"/>
      <c r="B39" s="48" t="s">
        <v>1184</v>
      </c>
      <c r="C39" s="540"/>
      <c r="D39" s="283" t="s">
        <v>6543</v>
      </c>
      <c r="E39" s="27"/>
      <c r="F39" s="53"/>
      <c r="G39" s="169"/>
      <c r="H39" s="89"/>
    </row>
    <row r="40" spans="1:8" ht="39.6" x14ac:dyDescent="0.25">
      <c r="A40" s="48"/>
      <c r="B40" s="48"/>
      <c r="C40" s="540" t="s">
        <v>37</v>
      </c>
      <c r="D40" s="283" t="s">
        <v>6545</v>
      </c>
      <c r="E40" s="27" t="s">
        <v>209</v>
      </c>
      <c r="F40" s="543"/>
      <c r="G40" s="169"/>
      <c r="H40" s="89">
        <f t="shared" ref="H40:H43" si="1">F40*G40</f>
        <v>0</v>
      </c>
    </row>
    <row r="41" spans="1:8" ht="39.6" x14ac:dyDescent="0.25">
      <c r="A41" s="48"/>
      <c r="B41" s="48"/>
      <c r="C41" s="540" t="s">
        <v>39</v>
      </c>
      <c r="D41" s="283" t="s">
        <v>6544</v>
      </c>
      <c r="E41" s="27" t="s">
        <v>209</v>
      </c>
      <c r="F41" s="543"/>
      <c r="G41" s="169"/>
      <c r="H41" s="89">
        <f t="shared" si="1"/>
        <v>0</v>
      </c>
    </row>
    <row r="42" spans="1:8" ht="39.6" x14ac:dyDescent="0.25">
      <c r="A42" s="48"/>
      <c r="B42" s="48"/>
      <c r="C42" s="540" t="s">
        <v>59</v>
      </c>
      <c r="D42" s="283" t="s">
        <v>6546</v>
      </c>
      <c r="E42" s="27" t="s">
        <v>209</v>
      </c>
      <c r="F42" s="543"/>
      <c r="G42" s="169"/>
      <c r="H42" s="89">
        <f t="shared" si="1"/>
        <v>0</v>
      </c>
    </row>
    <row r="43" spans="1:8" ht="39.6" x14ac:dyDescent="0.25">
      <c r="A43" s="48"/>
      <c r="B43" s="48"/>
      <c r="C43" s="540" t="s">
        <v>42</v>
      </c>
      <c r="D43" s="283" t="s">
        <v>6547</v>
      </c>
      <c r="E43" s="27" t="s">
        <v>209</v>
      </c>
      <c r="F43" s="543"/>
      <c r="G43" s="169"/>
      <c r="H43" s="89">
        <f t="shared" si="1"/>
        <v>0</v>
      </c>
    </row>
    <row r="44" spans="1:8" hidden="1" x14ac:dyDescent="0.25">
      <c r="A44" s="48"/>
      <c r="B44" s="48" t="s">
        <v>1185</v>
      </c>
      <c r="C44" s="540"/>
      <c r="D44" s="283" t="s">
        <v>1186</v>
      </c>
      <c r="E44" s="11"/>
      <c r="F44" s="11"/>
      <c r="G44" s="114"/>
      <c r="H44" s="172"/>
    </row>
    <row r="45" spans="1:8" ht="26.4" hidden="1" x14ac:dyDescent="0.25">
      <c r="A45" s="48"/>
      <c r="B45" s="48"/>
      <c r="C45" s="540" t="s">
        <v>37</v>
      </c>
      <c r="D45" s="283" t="s">
        <v>4637</v>
      </c>
      <c r="E45" s="27" t="s">
        <v>209</v>
      </c>
      <c r="F45" s="53"/>
      <c r="G45" s="169"/>
      <c r="H45" s="89">
        <f>F45*G45</f>
        <v>0</v>
      </c>
    </row>
    <row r="46" spans="1:8" ht="26.4" hidden="1" x14ac:dyDescent="0.25">
      <c r="A46" s="48"/>
      <c r="B46" s="48"/>
      <c r="C46" s="540" t="s">
        <v>39</v>
      </c>
      <c r="D46" s="283" t="s">
        <v>4638</v>
      </c>
      <c r="E46" s="27" t="s">
        <v>209</v>
      </c>
      <c r="F46" s="53"/>
      <c r="G46" s="169"/>
      <c r="H46" s="89">
        <f>F46*G46</f>
        <v>0</v>
      </c>
    </row>
    <row r="47" spans="1:8" x14ac:dyDescent="0.25">
      <c r="A47" s="48" t="s">
        <v>1187</v>
      </c>
      <c r="B47" s="48"/>
      <c r="C47" s="540"/>
      <c r="D47" s="159" t="s">
        <v>1188</v>
      </c>
      <c r="E47" s="11"/>
      <c r="F47" s="11"/>
      <c r="G47" s="114"/>
      <c r="H47" s="172"/>
    </row>
    <row r="48" spans="1:8" ht="39.6" x14ac:dyDescent="0.25">
      <c r="A48" s="48"/>
      <c r="B48" s="48" t="s">
        <v>1192</v>
      </c>
      <c r="C48" s="540"/>
      <c r="D48" s="283" t="s">
        <v>5873</v>
      </c>
      <c r="E48" s="27" t="s">
        <v>426</v>
      </c>
      <c r="F48" s="53"/>
      <c r="G48" s="169"/>
      <c r="H48" s="89">
        <f>F48*G48</f>
        <v>0</v>
      </c>
    </row>
    <row r="49" spans="1:8" ht="39.6" x14ac:dyDescent="0.25">
      <c r="A49" s="48"/>
      <c r="B49" s="48" t="s">
        <v>1193</v>
      </c>
      <c r="C49" s="540"/>
      <c r="D49" s="283" t="s">
        <v>5872</v>
      </c>
      <c r="E49" s="27" t="s">
        <v>209</v>
      </c>
      <c r="F49" s="53"/>
      <c r="G49" s="169"/>
      <c r="H49" s="89">
        <f>F49*G49</f>
        <v>0</v>
      </c>
    </row>
    <row r="50" spans="1:8" hidden="1" x14ac:dyDescent="0.25">
      <c r="A50" s="48"/>
      <c r="B50" s="48" t="s">
        <v>1194</v>
      </c>
      <c r="C50" s="540"/>
      <c r="D50" s="290" t="s">
        <v>4283</v>
      </c>
      <c r="E50" s="11"/>
      <c r="F50" s="11"/>
      <c r="G50" s="114"/>
      <c r="H50" s="172"/>
    </row>
    <row r="51" spans="1:8" ht="26.4" hidden="1" x14ac:dyDescent="0.25">
      <c r="A51" s="48"/>
      <c r="B51" s="48"/>
      <c r="C51" s="540" t="s">
        <v>37</v>
      </c>
      <c r="D51" s="283" t="s">
        <v>4639</v>
      </c>
      <c r="E51" s="27" t="s">
        <v>209</v>
      </c>
      <c r="F51" s="53"/>
      <c r="G51" s="169"/>
      <c r="H51" s="89">
        <f>F51*G51</f>
        <v>0</v>
      </c>
    </row>
    <row r="52" spans="1:8" ht="39.6" hidden="1" x14ac:dyDescent="0.25">
      <c r="A52" s="48"/>
      <c r="B52" s="48"/>
      <c r="C52" s="540" t="s">
        <v>39</v>
      </c>
      <c r="D52" s="283" t="s">
        <v>4640</v>
      </c>
      <c r="E52" s="27" t="s">
        <v>209</v>
      </c>
      <c r="F52" s="53"/>
      <c r="G52" s="169"/>
      <c r="H52" s="89">
        <f>F52*G52</f>
        <v>0</v>
      </c>
    </row>
    <row r="53" spans="1:8" ht="39.6" x14ac:dyDescent="0.25">
      <c r="A53" s="48" t="s">
        <v>1195</v>
      </c>
      <c r="B53" s="48"/>
      <c r="C53" s="540"/>
      <c r="D53" s="157" t="s">
        <v>5871</v>
      </c>
      <c r="E53" s="11"/>
      <c r="F53" s="11"/>
      <c r="G53" s="114"/>
      <c r="H53" s="172"/>
    </row>
    <row r="54" spans="1:8" ht="15.6" hidden="1" x14ac:dyDescent="0.25">
      <c r="A54" s="48"/>
      <c r="B54" s="48" t="s">
        <v>1189</v>
      </c>
      <c r="C54" s="540"/>
      <c r="D54" s="60" t="s">
        <v>77</v>
      </c>
      <c r="E54" s="27" t="s">
        <v>209</v>
      </c>
      <c r="F54" s="53"/>
      <c r="G54" s="169"/>
      <c r="H54" s="89">
        <f>F54*G54</f>
        <v>0</v>
      </c>
    </row>
    <row r="55" spans="1:8" ht="26.4" hidden="1" x14ac:dyDescent="0.25">
      <c r="A55" s="48"/>
      <c r="B55" s="48" t="s">
        <v>1190</v>
      </c>
      <c r="C55" s="540"/>
      <c r="D55" s="283" t="s">
        <v>4641</v>
      </c>
      <c r="E55" s="27" t="s">
        <v>209</v>
      </c>
      <c r="F55" s="53"/>
      <c r="G55" s="169"/>
      <c r="H55" s="89">
        <f>F55*G55</f>
        <v>0</v>
      </c>
    </row>
    <row r="56" spans="1:8" ht="15.6" x14ac:dyDescent="0.25">
      <c r="A56" s="48"/>
      <c r="B56" s="48" t="s">
        <v>1191</v>
      </c>
      <c r="C56" s="540"/>
      <c r="D56" s="158" t="s">
        <v>78</v>
      </c>
      <c r="E56" s="27" t="s">
        <v>209</v>
      </c>
      <c r="F56" s="53"/>
      <c r="G56" s="169"/>
      <c r="H56" s="89">
        <f>F56*G56</f>
        <v>0</v>
      </c>
    </row>
    <row r="57" spans="1:8" ht="39.6" x14ac:dyDescent="0.25">
      <c r="A57" s="48" t="s">
        <v>1196</v>
      </c>
      <c r="B57" s="48"/>
      <c r="C57" s="540"/>
      <c r="D57" s="285" t="s">
        <v>4642</v>
      </c>
      <c r="E57" s="11"/>
      <c r="F57" s="53"/>
      <c r="G57" s="169"/>
      <c r="H57" s="89"/>
    </row>
    <row r="58" spans="1:8" x14ac:dyDescent="0.25">
      <c r="A58" s="48"/>
      <c r="B58" s="48"/>
      <c r="C58" s="540" t="s">
        <v>37</v>
      </c>
      <c r="D58" s="283" t="s">
        <v>6548</v>
      </c>
      <c r="E58" s="11" t="s">
        <v>136</v>
      </c>
      <c r="F58" s="544"/>
      <c r="G58" s="169"/>
      <c r="H58" s="89">
        <f t="shared" ref="H58:H59" si="2">F58*G58</f>
        <v>0</v>
      </c>
    </row>
    <row r="59" spans="1:8" x14ac:dyDescent="0.25">
      <c r="A59" s="48"/>
      <c r="B59" s="48"/>
      <c r="C59" s="540" t="s">
        <v>39</v>
      </c>
      <c r="D59" s="283" t="s">
        <v>6549</v>
      </c>
      <c r="E59" s="11" t="s">
        <v>136</v>
      </c>
      <c r="F59" s="544"/>
      <c r="G59" s="169"/>
      <c r="H59" s="89">
        <f t="shared" si="2"/>
        <v>0</v>
      </c>
    </row>
    <row r="60" spans="1:8" ht="26.4" hidden="1" x14ac:dyDescent="0.25">
      <c r="A60" s="48" t="s">
        <v>1197</v>
      </c>
      <c r="B60" s="48"/>
      <c r="C60" s="540"/>
      <c r="D60" s="285" t="s">
        <v>4643</v>
      </c>
      <c r="E60" s="27" t="s">
        <v>426</v>
      </c>
      <c r="F60" s="53"/>
      <c r="G60" s="169"/>
      <c r="H60" s="89">
        <f>F60*G60</f>
        <v>0</v>
      </c>
    </row>
    <row r="61" spans="1:8" x14ac:dyDescent="0.25">
      <c r="A61" s="48" t="s">
        <v>1198</v>
      </c>
      <c r="B61" s="48"/>
      <c r="C61" s="540"/>
      <c r="D61" s="159" t="s">
        <v>1103</v>
      </c>
      <c r="E61" s="11"/>
      <c r="F61" s="11"/>
      <c r="G61" s="114"/>
      <c r="H61" s="172"/>
    </row>
    <row r="62" spans="1:8" hidden="1" x14ac:dyDescent="0.25">
      <c r="A62" s="48"/>
      <c r="B62" s="48" t="s">
        <v>1199</v>
      </c>
      <c r="C62" s="540"/>
      <c r="D62" s="283" t="s">
        <v>72</v>
      </c>
      <c r="E62" s="11" t="s">
        <v>133</v>
      </c>
      <c r="F62" s="53"/>
      <c r="G62" s="169"/>
      <c r="H62" s="89">
        <f t="shared" ref="H62:H66" si="3">F62*G62</f>
        <v>0</v>
      </c>
    </row>
    <row r="63" spans="1:8" hidden="1" x14ac:dyDescent="0.25">
      <c r="A63" s="48"/>
      <c r="B63" s="48" t="s">
        <v>1200</v>
      </c>
      <c r="C63" s="540"/>
      <c r="D63" s="283" t="s">
        <v>73</v>
      </c>
      <c r="E63" s="11" t="s">
        <v>133</v>
      </c>
      <c r="F63" s="53"/>
      <c r="G63" s="169"/>
      <c r="H63" s="89">
        <f t="shared" si="3"/>
        <v>0</v>
      </c>
    </row>
    <row r="64" spans="1:8" x14ac:dyDescent="0.25">
      <c r="A64" s="48"/>
      <c r="B64" s="48" t="s">
        <v>1201</v>
      </c>
      <c r="C64" s="540"/>
      <c r="D64" s="290" t="s">
        <v>74</v>
      </c>
      <c r="E64" s="11" t="s">
        <v>423</v>
      </c>
      <c r="F64" s="53"/>
      <c r="G64" s="169"/>
      <c r="H64" s="89">
        <f t="shared" si="3"/>
        <v>0</v>
      </c>
    </row>
    <row r="65" spans="1:8" hidden="1" x14ac:dyDescent="0.25">
      <c r="A65" s="48"/>
      <c r="B65" s="48" t="s">
        <v>1202</v>
      </c>
      <c r="C65" s="540"/>
      <c r="D65" s="290" t="s">
        <v>4600</v>
      </c>
      <c r="E65" s="11" t="s">
        <v>423</v>
      </c>
      <c r="F65" s="53"/>
      <c r="G65" s="169"/>
      <c r="H65" s="89">
        <f t="shared" si="3"/>
        <v>0</v>
      </c>
    </row>
    <row r="66" spans="1:8" ht="26.4" x14ac:dyDescent="0.25">
      <c r="A66" s="48" t="s">
        <v>1203</v>
      </c>
      <c r="B66" s="48"/>
      <c r="C66" s="540"/>
      <c r="D66" s="291" t="s">
        <v>4644</v>
      </c>
      <c r="E66" s="27" t="s">
        <v>209</v>
      </c>
      <c r="F66" s="53"/>
      <c r="G66" s="169"/>
      <c r="H66" s="89">
        <f t="shared" si="3"/>
        <v>0</v>
      </c>
    </row>
    <row r="67" spans="1:8" ht="39.6" x14ac:dyDescent="0.25">
      <c r="A67" s="48" t="s">
        <v>1204</v>
      </c>
      <c r="B67" s="48"/>
      <c r="C67" s="540"/>
      <c r="D67" s="285" t="s">
        <v>1205</v>
      </c>
      <c r="E67" s="11"/>
      <c r="F67" s="53"/>
      <c r="G67" s="169"/>
      <c r="H67" s="89"/>
    </row>
    <row r="68" spans="1:8" x14ac:dyDescent="0.25">
      <c r="A68" s="48"/>
      <c r="B68" s="48"/>
      <c r="C68" s="540" t="s">
        <v>37</v>
      </c>
      <c r="D68" s="283" t="s">
        <v>6550</v>
      </c>
      <c r="E68" s="11" t="s">
        <v>136</v>
      </c>
      <c r="F68" s="53"/>
      <c r="G68" s="169"/>
      <c r="H68" s="89">
        <f t="shared" ref="H68:H69" si="4">F68*G68</f>
        <v>0</v>
      </c>
    </row>
    <row r="69" spans="1:8" ht="26.4" x14ac:dyDescent="0.25">
      <c r="A69" s="48"/>
      <c r="B69" s="48"/>
      <c r="C69" s="540" t="s">
        <v>39</v>
      </c>
      <c r="D69" s="283" t="s">
        <v>6551</v>
      </c>
      <c r="E69" s="11" t="s">
        <v>136</v>
      </c>
      <c r="F69" s="53"/>
      <c r="G69" s="169"/>
      <c r="H69" s="89">
        <f t="shared" si="4"/>
        <v>0</v>
      </c>
    </row>
    <row r="70" spans="1:8" ht="26.4" x14ac:dyDescent="0.25">
      <c r="A70" s="48"/>
      <c r="B70" s="48"/>
      <c r="C70" s="540" t="s">
        <v>59</v>
      </c>
      <c r="D70" s="283" t="s">
        <v>6552</v>
      </c>
      <c r="E70" s="11" t="s">
        <v>136</v>
      </c>
      <c r="F70" s="53"/>
      <c r="G70" s="169"/>
      <c r="H70" s="542" t="s">
        <v>5568</v>
      </c>
    </row>
    <row r="71" spans="1:8" x14ac:dyDescent="0.25">
      <c r="A71" s="48" t="s">
        <v>1206</v>
      </c>
      <c r="B71" s="48"/>
      <c r="C71" s="540"/>
      <c r="D71" s="285" t="s">
        <v>1207</v>
      </c>
      <c r="E71" s="11"/>
      <c r="F71" s="11"/>
      <c r="G71" s="114"/>
      <c r="H71" s="172"/>
    </row>
    <row r="72" spans="1:8" x14ac:dyDescent="0.25">
      <c r="A72" s="48"/>
      <c r="B72" s="48" t="s">
        <v>1208</v>
      </c>
      <c r="C72" s="540"/>
      <c r="D72" s="278" t="s">
        <v>20</v>
      </c>
      <c r="E72" s="27" t="s">
        <v>429</v>
      </c>
      <c r="F72" s="53"/>
      <c r="G72" s="169"/>
      <c r="H72" s="89">
        <f>IF(E72="%",F72*G72/100,F72*G72)</f>
        <v>0</v>
      </c>
    </row>
    <row r="73" spans="1:8" ht="15.6" hidden="1" x14ac:dyDescent="0.25">
      <c r="A73" s="48"/>
      <c r="B73" s="48" t="s">
        <v>1209</v>
      </c>
      <c r="C73" s="540"/>
      <c r="D73" s="278" t="s">
        <v>1210</v>
      </c>
      <c r="E73" s="27" t="s">
        <v>209</v>
      </c>
      <c r="F73" s="53"/>
      <c r="G73" s="169"/>
      <c r="H73" s="89">
        <f>F73*G73</f>
        <v>0</v>
      </c>
    </row>
    <row r="74" spans="1:8" ht="26.4" hidden="1" x14ac:dyDescent="0.25">
      <c r="A74" s="48" t="s">
        <v>1211</v>
      </c>
      <c r="B74" s="48"/>
      <c r="C74" s="540"/>
      <c r="D74" s="285" t="s">
        <v>4645</v>
      </c>
      <c r="E74" s="27" t="s">
        <v>426</v>
      </c>
      <c r="F74" s="53"/>
      <c r="G74" s="169"/>
      <c r="H74" s="89">
        <f>F74*G74</f>
        <v>0</v>
      </c>
    </row>
    <row r="75" spans="1:8" x14ac:dyDescent="0.25">
      <c r="A75" s="48" t="s">
        <v>1211</v>
      </c>
      <c r="B75" s="48" t="s">
        <v>2142</v>
      </c>
      <c r="C75" s="540"/>
      <c r="D75" s="285" t="s">
        <v>28</v>
      </c>
      <c r="E75" s="27"/>
      <c r="F75" s="53"/>
      <c r="G75" s="169"/>
      <c r="H75" s="89"/>
    </row>
    <row r="76" spans="1:8" ht="39.6" x14ac:dyDescent="0.25">
      <c r="A76" s="48"/>
      <c r="B76" s="48" t="s">
        <v>2145</v>
      </c>
      <c r="C76" s="540"/>
      <c r="D76" s="283" t="s">
        <v>5860</v>
      </c>
      <c r="E76" s="11" t="s">
        <v>1152</v>
      </c>
      <c r="F76" s="53"/>
      <c r="G76" s="169"/>
      <c r="H76" s="89">
        <f>IF(E76="%",F76*G76/100,F76*G76)</f>
        <v>0</v>
      </c>
    </row>
    <row r="77" spans="1:8" x14ac:dyDescent="0.25">
      <c r="A77" s="48" t="s">
        <v>6553</v>
      </c>
      <c r="B77" s="48" t="s">
        <v>3727</v>
      </c>
      <c r="C77" s="540"/>
      <c r="D77" s="285" t="s">
        <v>5858</v>
      </c>
      <c r="E77" s="11"/>
      <c r="F77" s="53"/>
      <c r="G77" s="169"/>
      <c r="H77" s="89"/>
    </row>
    <row r="78" spans="1:8" ht="39.6" x14ac:dyDescent="0.25">
      <c r="A78" s="48"/>
      <c r="B78" s="48"/>
      <c r="C78" s="540"/>
      <c r="D78" s="283" t="s">
        <v>6538</v>
      </c>
      <c r="E78" s="27" t="s">
        <v>429</v>
      </c>
      <c r="F78" s="53"/>
      <c r="G78" s="169"/>
      <c r="H78" s="89">
        <f>IF(E78="%",F78*G78/100,F78*G78)</f>
        <v>0</v>
      </c>
    </row>
    <row r="79" spans="1:8" x14ac:dyDescent="0.25">
      <c r="A79" s="48"/>
      <c r="B79" s="48"/>
      <c r="C79" s="540"/>
      <c r="D79" s="285"/>
      <c r="E79" s="27"/>
      <c r="F79" s="53"/>
      <c r="G79" s="169"/>
      <c r="H79" s="89"/>
    </row>
    <row r="80" spans="1:8" x14ac:dyDescent="0.25">
      <c r="A80" s="48"/>
      <c r="B80" s="48"/>
      <c r="C80" s="540"/>
      <c r="D80" s="285"/>
      <c r="E80" s="27"/>
      <c r="F80" s="53"/>
      <c r="G80" s="169"/>
      <c r="H80" s="89"/>
    </row>
    <row r="81" spans="1:8" x14ac:dyDescent="0.25">
      <c r="A81" s="48"/>
      <c r="B81" s="48"/>
      <c r="C81" s="540"/>
      <c r="D81" s="60"/>
      <c r="E81" s="27"/>
      <c r="F81" s="11"/>
      <c r="G81" s="11"/>
      <c r="H81" s="171"/>
    </row>
    <row r="82" spans="1:8" x14ac:dyDescent="0.25">
      <c r="A82" s="48"/>
      <c r="B82" s="48"/>
      <c r="C82" s="540"/>
      <c r="D82" s="59"/>
      <c r="E82" s="27"/>
      <c r="F82" s="11"/>
      <c r="G82" s="11"/>
      <c r="H82" s="171"/>
    </row>
    <row r="83" spans="1:8" x14ac:dyDescent="0.25">
      <c r="A83" s="55"/>
      <c r="B83" s="55"/>
      <c r="C83" s="540"/>
      <c r="D83" s="60"/>
      <c r="E83" s="11"/>
      <c r="F83" s="11"/>
      <c r="G83" s="11"/>
      <c r="H83" s="167"/>
    </row>
    <row r="84" spans="1:8" x14ac:dyDescent="0.25">
      <c r="A84" s="168" t="s">
        <v>34</v>
      </c>
      <c r="B84" s="168"/>
      <c r="C84" s="541"/>
      <c r="D84" s="168"/>
      <c r="E84" s="179"/>
      <c r="F84" s="185"/>
      <c r="G84" s="185"/>
      <c r="H84" s="174">
        <f>SUM(H5:H83)</f>
        <v>0</v>
      </c>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26AE7-F3CD-4C03-B7DA-BC0F8275E147}">
  <dimension ref="A1:H104836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23.332031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8" x14ac:dyDescent="0.25">
      <c r="A1" s="39" t="s">
        <v>1212</v>
      </c>
      <c r="B1" s="40"/>
      <c r="C1" s="40"/>
      <c r="D1" s="40"/>
      <c r="E1" s="774" t="s">
        <v>22</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47"/>
      <c r="B4" s="47"/>
      <c r="C4" s="162"/>
      <c r="D4" s="45"/>
      <c r="E4" s="6"/>
      <c r="F4" s="6"/>
      <c r="G4" s="5"/>
      <c r="H4" s="5"/>
    </row>
    <row r="5" spans="1:8" x14ac:dyDescent="0.25">
      <c r="A5" s="101" t="s">
        <v>1213</v>
      </c>
      <c r="B5" s="101"/>
      <c r="C5" s="161"/>
      <c r="D5" s="159" t="s">
        <v>1214</v>
      </c>
      <c r="E5" s="17"/>
      <c r="F5" s="17"/>
      <c r="G5" s="15"/>
      <c r="H5" s="189"/>
    </row>
    <row r="6" spans="1:8" x14ac:dyDescent="0.25">
      <c r="A6" s="101"/>
      <c r="B6" s="101" t="s">
        <v>1215</v>
      </c>
      <c r="C6" s="161"/>
      <c r="D6" s="278" t="s">
        <v>4646</v>
      </c>
      <c r="E6" s="120"/>
      <c r="F6" s="161"/>
      <c r="G6" s="187"/>
      <c r="H6" s="89"/>
    </row>
    <row r="7" spans="1:8" x14ac:dyDescent="0.25">
      <c r="A7" s="101"/>
      <c r="B7" s="101"/>
      <c r="C7" s="161"/>
      <c r="D7" s="278" t="s">
        <v>5855</v>
      </c>
      <c r="E7" s="120" t="s">
        <v>429</v>
      </c>
      <c r="F7" s="161"/>
      <c r="G7" s="187"/>
      <c r="H7" s="89">
        <f t="shared" ref="H7:H10" si="0">F7*G7</f>
        <v>0</v>
      </c>
    </row>
    <row r="8" spans="1:8" x14ac:dyDescent="0.25">
      <c r="A8" s="101"/>
      <c r="B8" s="101"/>
      <c r="C8" s="161"/>
      <c r="D8" s="278" t="s">
        <v>5854</v>
      </c>
      <c r="E8" s="120" t="s">
        <v>429</v>
      </c>
      <c r="F8" s="161"/>
      <c r="G8" s="187"/>
      <c r="H8" s="89">
        <f t="shared" si="0"/>
        <v>0</v>
      </c>
    </row>
    <row r="9" spans="1:8" x14ac:dyDescent="0.25">
      <c r="A9" s="101"/>
      <c r="B9" s="101" t="s">
        <v>1216</v>
      </c>
      <c r="C9" s="161"/>
      <c r="D9" s="278" t="s">
        <v>4647</v>
      </c>
      <c r="E9" s="120"/>
      <c r="F9" s="161"/>
      <c r="G9" s="187"/>
      <c r="H9" s="89"/>
    </row>
    <row r="10" spans="1:8" x14ac:dyDescent="0.25">
      <c r="A10" s="101"/>
      <c r="B10" s="101"/>
      <c r="C10" s="161"/>
      <c r="D10" s="278" t="s">
        <v>6554</v>
      </c>
      <c r="E10" s="120" t="s">
        <v>429</v>
      </c>
      <c r="F10" s="161"/>
      <c r="G10" s="187"/>
      <c r="H10" s="89">
        <f t="shared" si="0"/>
        <v>0</v>
      </c>
    </row>
    <row r="11" spans="1:8" ht="26.4" hidden="1" x14ac:dyDescent="0.25">
      <c r="A11" s="101" t="s">
        <v>1217</v>
      </c>
      <c r="B11" s="101"/>
      <c r="C11" s="161"/>
      <c r="D11" s="159" t="s">
        <v>1218</v>
      </c>
      <c r="E11" s="120"/>
      <c r="F11" s="17"/>
      <c r="G11" s="17"/>
      <c r="H11" s="189"/>
    </row>
    <row r="12" spans="1:8" ht="26.4" hidden="1" x14ac:dyDescent="0.25">
      <c r="A12" s="101"/>
      <c r="B12" s="101" t="s">
        <v>1219</v>
      </c>
      <c r="C12" s="161"/>
      <c r="D12" s="101" t="s">
        <v>1221</v>
      </c>
      <c r="E12" s="120" t="s">
        <v>425</v>
      </c>
      <c r="F12" s="17"/>
      <c r="G12" s="17"/>
      <c r="H12" s="188"/>
    </row>
    <row r="13" spans="1:8" ht="26.4" hidden="1" x14ac:dyDescent="0.25">
      <c r="A13" s="101"/>
      <c r="B13" s="101" t="s">
        <v>1220</v>
      </c>
      <c r="C13" s="161"/>
      <c r="D13" s="101" t="s">
        <v>1222</v>
      </c>
      <c r="E13" s="120" t="s">
        <v>361</v>
      </c>
      <c r="F13" s="191"/>
      <c r="G13" s="195"/>
      <c r="H13" s="190">
        <f>F13*G13</f>
        <v>0</v>
      </c>
    </row>
    <row r="14" spans="1:8" ht="26.4" x14ac:dyDescent="0.25">
      <c r="A14" s="101" t="s">
        <v>1223</v>
      </c>
      <c r="B14" s="101"/>
      <c r="C14" s="161"/>
      <c r="D14" s="159" t="s">
        <v>1224</v>
      </c>
      <c r="E14" s="120"/>
      <c r="F14" s="17"/>
      <c r="G14" s="17"/>
      <c r="H14" s="189"/>
    </row>
    <row r="15" spans="1:8" x14ac:dyDescent="0.25">
      <c r="A15" s="101"/>
      <c r="B15" s="101" t="s">
        <v>1225</v>
      </c>
      <c r="C15" s="161"/>
      <c r="D15" s="101" t="s">
        <v>1228</v>
      </c>
      <c r="E15" s="17" t="s">
        <v>422</v>
      </c>
      <c r="F15" s="161"/>
      <c r="G15" s="187"/>
      <c r="H15" s="89">
        <f>F15*G15</f>
        <v>0</v>
      </c>
    </row>
    <row r="16" spans="1:8" hidden="1" x14ac:dyDescent="0.25">
      <c r="A16" s="101"/>
      <c r="B16" s="101" t="s">
        <v>1226</v>
      </c>
      <c r="C16" s="161"/>
      <c r="D16" s="101" t="s">
        <v>1229</v>
      </c>
      <c r="E16" s="120" t="s">
        <v>425</v>
      </c>
      <c r="F16" s="17"/>
      <c r="G16" s="17"/>
      <c r="H16" s="188"/>
    </row>
    <row r="17" spans="1:8" ht="26.4" hidden="1" x14ac:dyDescent="0.25">
      <c r="A17" s="101"/>
      <c r="B17" s="101" t="s">
        <v>1227</v>
      </c>
      <c r="C17" s="161"/>
      <c r="D17" s="101" t="s">
        <v>1230</v>
      </c>
      <c r="E17" s="17" t="s">
        <v>361</v>
      </c>
      <c r="F17" s="191"/>
      <c r="G17" s="195"/>
      <c r="H17" s="190">
        <f>F17*G17</f>
        <v>0</v>
      </c>
    </row>
    <row r="18" spans="1:8" x14ac:dyDescent="0.25">
      <c r="A18" s="101" t="s">
        <v>1231</v>
      </c>
      <c r="B18" s="101"/>
      <c r="C18" s="161"/>
      <c r="D18" s="159" t="s">
        <v>1232</v>
      </c>
      <c r="E18" s="120"/>
      <c r="F18" s="17"/>
      <c r="G18" s="17"/>
      <c r="H18" s="189"/>
    </row>
    <row r="19" spans="1:8" ht="15.6" x14ac:dyDescent="0.25">
      <c r="A19" s="101"/>
      <c r="B19" s="101" t="s">
        <v>1233</v>
      </c>
      <c r="C19" s="161"/>
      <c r="D19" s="160" t="s">
        <v>1235</v>
      </c>
      <c r="E19" s="27" t="s">
        <v>426</v>
      </c>
      <c r="F19" s="161"/>
      <c r="G19" s="187"/>
      <c r="H19" s="89">
        <f>F19*G19</f>
        <v>0</v>
      </c>
    </row>
    <row r="20" spans="1:8" x14ac:dyDescent="0.25">
      <c r="A20" s="101"/>
      <c r="B20" s="101" t="s">
        <v>1234</v>
      </c>
      <c r="C20" s="161"/>
      <c r="D20" s="160" t="s">
        <v>1236</v>
      </c>
      <c r="E20" s="120"/>
      <c r="F20" s="17"/>
      <c r="G20" s="17"/>
      <c r="H20" s="189"/>
    </row>
    <row r="21" spans="1:8" ht="26.4" x14ac:dyDescent="0.25">
      <c r="A21" s="101"/>
      <c r="B21" s="101"/>
      <c r="C21" s="161" t="s">
        <v>37</v>
      </c>
      <c r="D21" s="160" t="s">
        <v>1237</v>
      </c>
      <c r="E21" s="27" t="s">
        <v>426</v>
      </c>
      <c r="F21" s="161"/>
      <c r="G21" s="187"/>
      <c r="H21" s="89">
        <f>F21*G21</f>
        <v>0</v>
      </c>
    </row>
    <row r="22" spans="1:8" ht="26.4" x14ac:dyDescent="0.25">
      <c r="A22" s="101"/>
      <c r="B22" s="101"/>
      <c r="C22" s="161" t="s">
        <v>39</v>
      </c>
      <c r="D22" s="160" t="s">
        <v>1238</v>
      </c>
      <c r="E22" s="27" t="s">
        <v>426</v>
      </c>
      <c r="F22" s="161"/>
      <c r="G22" s="187"/>
      <c r="H22" s="89">
        <f>F22*G22</f>
        <v>0</v>
      </c>
    </row>
    <row r="23" spans="1:8" ht="26.4" x14ac:dyDescent="0.25">
      <c r="A23" s="101" t="s">
        <v>1239</v>
      </c>
      <c r="B23" s="101"/>
      <c r="C23" s="161"/>
      <c r="D23" s="159" t="s">
        <v>1240</v>
      </c>
      <c r="E23" s="120"/>
      <c r="F23" s="17"/>
      <c r="G23" s="17"/>
      <c r="H23" s="189"/>
    </row>
    <row r="24" spans="1:8" ht="15.6" x14ac:dyDescent="0.25">
      <c r="A24" s="101"/>
      <c r="B24" s="101" t="s">
        <v>1241</v>
      </c>
      <c r="C24" s="161"/>
      <c r="D24" s="101" t="s">
        <v>1246</v>
      </c>
      <c r="E24" s="27" t="s">
        <v>426</v>
      </c>
      <c r="F24" s="161"/>
      <c r="G24" s="187"/>
      <c r="H24" s="89">
        <f>F24*G24</f>
        <v>0</v>
      </c>
    </row>
    <row r="25" spans="1:8" ht="15.6" x14ac:dyDescent="0.25">
      <c r="A25" s="101"/>
      <c r="B25" s="101" t="s">
        <v>1242</v>
      </c>
      <c r="C25" s="161"/>
      <c r="D25" s="101" t="s">
        <v>1247</v>
      </c>
      <c r="E25" s="27" t="s">
        <v>426</v>
      </c>
      <c r="F25" s="161"/>
      <c r="G25" s="187"/>
      <c r="H25" s="89">
        <f>F25*G25</f>
        <v>0</v>
      </c>
    </row>
    <row r="26" spans="1:8" ht="15.6" hidden="1" x14ac:dyDescent="0.25">
      <c r="A26" s="101"/>
      <c r="B26" s="101" t="s">
        <v>1243</v>
      </c>
      <c r="C26" s="161"/>
      <c r="D26" s="101" t="s">
        <v>1248</v>
      </c>
      <c r="E26" s="27" t="s">
        <v>426</v>
      </c>
      <c r="F26" s="161"/>
      <c r="G26" s="187"/>
      <c r="H26" s="89">
        <f>F26*G26</f>
        <v>0</v>
      </c>
    </row>
    <row r="27" spans="1:8" ht="15.6" hidden="1" x14ac:dyDescent="0.25">
      <c r="A27" s="101"/>
      <c r="B27" s="101" t="s">
        <v>1244</v>
      </c>
      <c r="C27" s="161"/>
      <c r="D27" s="101" t="s">
        <v>1249</v>
      </c>
      <c r="E27" s="27" t="s">
        <v>426</v>
      </c>
      <c r="F27" s="161"/>
      <c r="G27" s="187"/>
      <c r="H27" s="89">
        <f>F27*G27</f>
        <v>0</v>
      </c>
    </row>
    <row r="28" spans="1:8" ht="15.6" x14ac:dyDescent="0.25">
      <c r="A28" s="101"/>
      <c r="B28" s="101" t="s">
        <v>1245</v>
      </c>
      <c r="C28" s="161"/>
      <c r="D28" s="101" t="s">
        <v>1250</v>
      </c>
      <c r="E28" s="27" t="s">
        <v>426</v>
      </c>
      <c r="F28" s="161"/>
      <c r="G28" s="187"/>
      <c r="H28" s="89">
        <f>F28*G28</f>
        <v>0</v>
      </c>
    </row>
    <row r="29" spans="1:8" ht="26.4" hidden="1" x14ac:dyDescent="0.25">
      <c r="A29" s="101" t="s">
        <v>1251</v>
      </c>
      <c r="B29" s="101"/>
      <c r="C29" s="161"/>
      <c r="D29" s="159" t="s">
        <v>1252</v>
      </c>
      <c r="E29" s="120"/>
      <c r="F29" s="17"/>
      <c r="G29" s="17"/>
      <c r="H29" s="189"/>
    </row>
    <row r="30" spans="1:8" hidden="1" x14ac:dyDescent="0.25">
      <c r="A30" s="101"/>
      <c r="B30" s="101" t="s">
        <v>1253</v>
      </c>
      <c r="C30" s="161"/>
      <c r="D30" s="101" t="s">
        <v>1258</v>
      </c>
      <c r="E30" s="120" t="s">
        <v>429</v>
      </c>
      <c r="F30" s="161"/>
      <c r="G30" s="187"/>
      <c r="H30" s="89">
        <f>F30*G30</f>
        <v>0</v>
      </c>
    </row>
    <row r="31" spans="1:8" hidden="1" x14ac:dyDescent="0.25">
      <c r="A31" s="101"/>
      <c r="B31" s="101" t="s">
        <v>1254</v>
      </c>
      <c r="C31" s="161"/>
      <c r="D31" s="101" t="s">
        <v>1259</v>
      </c>
      <c r="E31" s="120" t="s">
        <v>429</v>
      </c>
      <c r="F31" s="161"/>
      <c r="G31" s="187"/>
      <c r="H31" s="89">
        <f>F31*G31</f>
        <v>0</v>
      </c>
    </row>
    <row r="32" spans="1:8" x14ac:dyDescent="0.25">
      <c r="A32" s="101"/>
      <c r="B32" s="101" t="s">
        <v>1255</v>
      </c>
      <c r="C32" s="161"/>
      <c r="D32" s="101" t="s">
        <v>1260</v>
      </c>
      <c r="E32" s="120" t="s">
        <v>429</v>
      </c>
      <c r="F32" s="161"/>
      <c r="G32" s="187"/>
      <c r="H32" s="89">
        <f>F32*G32</f>
        <v>0</v>
      </c>
    </row>
    <row r="33" spans="1:8" hidden="1" x14ac:dyDescent="0.25">
      <c r="A33" s="101"/>
      <c r="B33" s="101" t="s">
        <v>1256</v>
      </c>
      <c r="C33" s="161"/>
      <c r="D33" s="101" t="s">
        <v>1261</v>
      </c>
      <c r="E33" s="120" t="s">
        <v>429</v>
      </c>
      <c r="F33" s="161"/>
      <c r="G33" s="187"/>
      <c r="H33" s="89">
        <f>F33*G33</f>
        <v>0</v>
      </c>
    </row>
    <row r="34" spans="1:8" ht="26.4" hidden="1" x14ac:dyDescent="0.25">
      <c r="A34" s="101"/>
      <c r="B34" s="101" t="s">
        <v>1257</v>
      </c>
      <c r="C34" s="161"/>
      <c r="D34" s="278" t="s">
        <v>4648</v>
      </c>
      <c r="E34" s="120" t="s">
        <v>429</v>
      </c>
      <c r="F34" s="161"/>
      <c r="G34" s="187"/>
      <c r="H34" s="89">
        <f>F34*G34</f>
        <v>0</v>
      </c>
    </row>
    <row r="35" spans="1:8" x14ac:dyDescent="0.25">
      <c r="A35" s="101" t="s">
        <v>1262</v>
      </c>
      <c r="B35" s="101"/>
      <c r="C35" s="161"/>
      <c r="D35" s="159" t="s">
        <v>1263</v>
      </c>
      <c r="E35" s="120"/>
      <c r="F35" s="17"/>
      <c r="G35" s="17"/>
      <c r="H35" s="189"/>
    </row>
    <row r="36" spans="1:8" ht="15.6" hidden="1" x14ac:dyDescent="0.25">
      <c r="A36" s="101"/>
      <c r="B36" s="101" t="s">
        <v>1264</v>
      </c>
      <c r="C36" s="161"/>
      <c r="D36" s="101" t="s">
        <v>1269</v>
      </c>
      <c r="E36" s="27" t="s">
        <v>426</v>
      </c>
      <c r="F36" s="161"/>
      <c r="G36" s="187"/>
      <c r="H36" s="89">
        <f>F36*G36</f>
        <v>0</v>
      </c>
    </row>
    <row r="37" spans="1:8" ht="15.6" hidden="1" x14ac:dyDescent="0.25">
      <c r="A37" s="101"/>
      <c r="B37" s="101" t="s">
        <v>1265</v>
      </c>
      <c r="C37" s="161"/>
      <c r="D37" s="101" t="s">
        <v>1270</v>
      </c>
      <c r="E37" s="27" t="s">
        <v>426</v>
      </c>
      <c r="F37" s="161"/>
      <c r="G37" s="187"/>
      <c r="H37" s="89">
        <f>F37*G37</f>
        <v>0</v>
      </c>
    </row>
    <row r="38" spans="1:8" ht="15.6" x14ac:dyDescent="0.25">
      <c r="A38" s="101"/>
      <c r="B38" s="101" t="s">
        <v>1266</v>
      </c>
      <c r="C38" s="161"/>
      <c r="D38" s="101" t="s">
        <v>1271</v>
      </c>
      <c r="E38" s="27" t="s">
        <v>426</v>
      </c>
      <c r="F38" s="161"/>
      <c r="G38" s="187"/>
      <c r="H38" s="89">
        <f>F38*G38</f>
        <v>0</v>
      </c>
    </row>
    <row r="39" spans="1:8" ht="15.6" hidden="1" x14ac:dyDescent="0.25">
      <c r="A39" s="101"/>
      <c r="B39" s="101" t="s">
        <v>1267</v>
      </c>
      <c r="C39" s="161"/>
      <c r="D39" s="101" t="s">
        <v>1272</v>
      </c>
      <c r="E39" s="27" t="s">
        <v>426</v>
      </c>
      <c r="F39" s="161"/>
      <c r="G39" s="187"/>
      <c r="H39" s="89">
        <f>F39*G39</f>
        <v>0</v>
      </c>
    </row>
    <row r="40" spans="1:8" ht="26.4" hidden="1" x14ac:dyDescent="0.25">
      <c r="A40" s="101"/>
      <c r="B40" s="101" t="s">
        <v>1268</v>
      </c>
      <c r="C40" s="161"/>
      <c r="D40" s="278" t="s">
        <v>4648</v>
      </c>
      <c r="E40" s="27" t="s">
        <v>426</v>
      </c>
      <c r="F40" s="161"/>
      <c r="G40" s="187"/>
      <c r="H40" s="89">
        <f>F40*G40</f>
        <v>0</v>
      </c>
    </row>
    <row r="41" spans="1:8" ht="26.4" x14ac:dyDescent="0.25">
      <c r="A41" s="101" t="s">
        <v>1273</v>
      </c>
      <c r="B41" s="101"/>
      <c r="C41" s="161"/>
      <c r="D41" s="291" t="s">
        <v>1274</v>
      </c>
      <c r="E41" s="120"/>
      <c r="F41" s="17"/>
      <c r="G41" s="17"/>
      <c r="H41" s="189"/>
    </row>
    <row r="42" spans="1:8" hidden="1" x14ac:dyDescent="0.25">
      <c r="A42" s="101"/>
      <c r="B42" s="101" t="s">
        <v>1275</v>
      </c>
      <c r="C42" s="161"/>
      <c r="D42" s="278" t="s">
        <v>1258</v>
      </c>
      <c r="E42" s="120" t="s">
        <v>429</v>
      </c>
      <c r="F42" s="161"/>
      <c r="G42" s="187"/>
      <c r="H42" s="89">
        <f t="shared" ref="H42:H49" si="1">F42*G42</f>
        <v>0</v>
      </c>
    </row>
    <row r="43" spans="1:8" hidden="1" x14ac:dyDescent="0.25">
      <c r="A43" s="101"/>
      <c r="B43" s="101" t="s">
        <v>1276</v>
      </c>
      <c r="C43" s="161"/>
      <c r="D43" s="278" t="s">
        <v>1259</v>
      </c>
      <c r="E43" s="120" t="s">
        <v>429</v>
      </c>
      <c r="F43" s="161"/>
      <c r="G43" s="187"/>
      <c r="H43" s="89">
        <f t="shared" si="1"/>
        <v>0</v>
      </c>
    </row>
    <row r="44" spans="1:8" x14ac:dyDescent="0.25">
      <c r="A44" s="101"/>
      <c r="B44" s="101" t="s">
        <v>1277</v>
      </c>
      <c r="C44" s="161"/>
      <c r="D44" s="278" t="s">
        <v>1280</v>
      </c>
      <c r="E44" s="120" t="s">
        <v>429</v>
      </c>
      <c r="F44" s="161"/>
      <c r="G44" s="187"/>
      <c r="H44" s="89">
        <f t="shared" si="1"/>
        <v>0</v>
      </c>
    </row>
    <row r="45" spans="1:8" hidden="1" x14ac:dyDescent="0.25">
      <c r="A45" s="101"/>
      <c r="B45" s="101" t="s">
        <v>1278</v>
      </c>
      <c r="C45" s="161"/>
      <c r="D45" s="278" t="s">
        <v>1261</v>
      </c>
      <c r="E45" s="120" t="s">
        <v>429</v>
      </c>
      <c r="F45" s="161"/>
      <c r="G45" s="187"/>
      <c r="H45" s="89">
        <f t="shared" si="1"/>
        <v>0</v>
      </c>
    </row>
    <row r="46" spans="1:8" ht="26.4" hidden="1" x14ac:dyDescent="0.25">
      <c r="A46" s="101"/>
      <c r="B46" s="101" t="s">
        <v>1279</v>
      </c>
      <c r="C46" s="161"/>
      <c r="D46" s="278" t="s">
        <v>4648</v>
      </c>
      <c r="E46" s="120" t="s">
        <v>429</v>
      </c>
      <c r="F46" s="161"/>
      <c r="G46" s="187"/>
      <c r="H46" s="89">
        <f t="shared" si="1"/>
        <v>0</v>
      </c>
    </row>
    <row r="47" spans="1:8" ht="15.6" x14ac:dyDescent="0.25">
      <c r="A47" s="101" t="s">
        <v>1281</v>
      </c>
      <c r="B47" s="101"/>
      <c r="C47" s="161"/>
      <c r="D47" s="159" t="s">
        <v>1282</v>
      </c>
      <c r="E47" s="27" t="s">
        <v>426</v>
      </c>
      <c r="F47" s="161"/>
      <c r="G47" s="187"/>
      <c r="H47" s="89">
        <f t="shared" si="1"/>
        <v>0</v>
      </c>
    </row>
    <row r="48" spans="1:8" ht="15.6" x14ac:dyDescent="0.25">
      <c r="A48" s="101" t="s">
        <v>1283</v>
      </c>
      <c r="B48" s="101"/>
      <c r="C48" s="161"/>
      <c r="D48" s="159" t="s">
        <v>1284</v>
      </c>
      <c r="E48" s="27" t="s">
        <v>426</v>
      </c>
      <c r="F48" s="161"/>
      <c r="G48" s="187"/>
      <c r="H48" s="89">
        <f t="shared" si="1"/>
        <v>0</v>
      </c>
    </row>
    <row r="49" spans="1:8" ht="26.4" hidden="1" x14ac:dyDescent="0.25">
      <c r="A49" s="101" t="s">
        <v>1285</v>
      </c>
      <c r="B49" s="101"/>
      <c r="C49" s="161"/>
      <c r="D49" s="159" t="s">
        <v>1286</v>
      </c>
      <c r="E49" s="27" t="s">
        <v>426</v>
      </c>
      <c r="F49" s="161"/>
      <c r="G49" s="187"/>
      <c r="H49" s="89">
        <f t="shared" si="1"/>
        <v>0</v>
      </c>
    </row>
    <row r="50" spans="1:8" x14ac:dyDescent="0.25">
      <c r="A50" s="101" t="s">
        <v>1288</v>
      </c>
      <c r="B50" s="101"/>
      <c r="C50" s="161"/>
      <c r="D50" s="159" t="s">
        <v>1287</v>
      </c>
      <c r="E50" s="120"/>
      <c r="F50" s="17"/>
      <c r="G50" s="17"/>
      <c r="H50" s="189"/>
    </row>
    <row r="51" spans="1:8" ht="15.6" x14ac:dyDescent="0.25">
      <c r="A51" s="101"/>
      <c r="B51" s="101" t="s">
        <v>1289</v>
      </c>
      <c r="C51" s="161"/>
      <c r="D51" s="59" t="s">
        <v>1291</v>
      </c>
      <c r="E51" s="27" t="s">
        <v>426</v>
      </c>
      <c r="F51" s="161"/>
      <c r="G51" s="187"/>
      <c r="H51" s="89">
        <f>F51*G51</f>
        <v>0</v>
      </c>
    </row>
    <row r="52" spans="1:8" ht="15.6" hidden="1" x14ac:dyDescent="0.25">
      <c r="A52" s="101"/>
      <c r="B52" s="101" t="s">
        <v>1290</v>
      </c>
      <c r="C52" s="161"/>
      <c r="D52" s="101" t="s">
        <v>1292</v>
      </c>
      <c r="E52" s="27" t="s">
        <v>426</v>
      </c>
      <c r="F52" s="161"/>
      <c r="G52" s="187"/>
      <c r="H52" s="89">
        <f>F52*G52</f>
        <v>0</v>
      </c>
    </row>
    <row r="53" spans="1:8" ht="26.4" hidden="1" x14ac:dyDescent="0.25">
      <c r="A53" s="101" t="s">
        <v>1293</v>
      </c>
      <c r="B53" s="101"/>
      <c r="C53" s="161"/>
      <c r="D53" s="159" t="s">
        <v>1294</v>
      </c>
      <c r="E53" s="27" t="s">
        <v>426</v>
      </c>
      <c r="F53" s="161"/>
      <c r="G53" s="187"/>
      <c r="H53" s="89">
        <f>F53*G53</f>
        <v>0</v>
      </c>
    </row>
    <row r="54" spans="1:8" ht="26.4" hidden="1" x14ac:dyDescent="0.25">
      <c r="A54" s="101" t="s">
        <v>1295</v>
      </c>
      <c r="B54" s="101"/>
      <c r="C54" s="161"/>
      <c r="D54" s="100" t="s">
        <v>1296</v>
      </c>
      <c r="E54" s="120"/>
      <c r="F54" s="17"/>
      <c r="G54" s="17"/>
      <c r="H54" s="189"/>
    </row>
    <row r="55" spans="1:8" ht="15.6" hidden="1" x14ac:dyDescent="0.25">
      <c r="A55" s="101"/>
      <c r="B55" s="101" t="s">
        <v>1297</v>
      </c>
      <c r="C55" s="161"/>
      <c r="D55" s="101" t="s">
        <v>1299</v>
      </c>
      <c r="E55" s="27" t="s">
        <v>426</v>
      </c>
      <c r="F55" s="161"/>
      <c r="G55" s="187"/>
      <c r="H55" s="89">
        <f>F55*G55</f>
        <v>0</v>
      </c>
    </row>
    <row r="56" spans="1:8" ht="15.6" hidden="1" x14ac:dyDescent="0.25">
      <c r="A56" s="101"/>
      <c r="B56" s="101" t="s">
        <v>1298</v>
      </c>
      <c r="C56" s="161"/>
      <c r="D56" s="101" t="s">
        <v>1300</v>
      </c>
      <c r="E56" s="27" t="s">
        <v>426</v>
      </c>
      <c r="F56" s="161"/>
      <c r="G56" s="187"/>
      <c r="H56" s="89">
        <f>F56*G56</f>
        <v>0</v>
      </c>
    </row>
    <row r="57" spans="1:8" ht="26.4" x14ac:dyDescent="0.25">
      <c r="A57" s="101" t="s">
        <v>1301</v>
      </c>
      <c r="B57" s="101"/>
      <c r="C57" s="161"/>
      <c r="D57" s="159" t="s">
        <v>1302</v>
      </c>
      <c r="E57" s="120"/>
      <c r="F57" s="17"/>
      <c r="G57" s="17"/>
      <c r="H57" s="189"/>
    </row>
    <row r="58" spans="1:8" ht="26.4" x14ac:dyDescent="0.25">
      <c r="A58" s="101"/>
      <c r="B58" s="101" t="s">
        <v>1303</v>
      </c>
      <c r="C58" s="161"/>
      <c r="D58" s="160" t="s">
        <v>1305</v>
      </c>
      <c r="E58" s="120"/>
      <c r="F58" s="17"/>
      <c r="G58" s="17"/>
      <c r="H58" s="189"/>
    </row>
    <row r="59" spans="1:8" ht="26.4" x14ac:dyDescent="0.25">
      <c r="A59" s="101"/>
      <c r="B59" s="101"/>
      <c r="C59" s="161" t="s">
        <v>37</v>
      </c>
      <c r="D59" s="278" t="s">
        <v>4649</v>
      </c>
      <c r="E59" s="17"/>
      <c r="F59" s="161"/>
      <c r="G59" s="187"/>
      <c r="H59" s="89"/>
    </row>
    <row r="60" spans="1:8" x14ac:dyDescent="0.25">
      <c r="A60" s="101"/>
      <c r="B60" s="101"/>
      <c r="C60" s="161"/>
      <c r="D60" s="278" t="s">
        <v>5855</v>
      </c>
      <c r="E60" s="17" t="s">
        <v>421</v>
      </c>
      <c r="F60" s="161"/>
      <c r="G60" s="187"/>
      <c r="H60" s="89">
        <f t="shared" ref="H60:H63" si="2">F60*G60</f>
        <v>0</v>
      </c>
    </row>
    <row r="61" spans="1:8" x14ac:dyDescent="0.25">
      <c r="A61" s="101"/>
      <c r="B61" s="101"/>
      <c r="C61" s="161"/>
      <c r="D61" s="278" t="s">
        <v>5854</v>
      </c>
      <c r="E61" s="17" t="s">
        <v>421</v>
      </c>
      <c r="F61" s="161"/>
      <c r="G61" s="187"/>
      <c r="H61" s="89">
        <f t="shared" si="2"/>
        <v>0</v>
      </c>
    </row>
    <row r="62" spans="1:8" ht="26.4" x14ac:dyDescent="0.25">
      <c r="A62" s="101"/>
      <c r="B62" s="101"/>
      <c r="C62" s="161" t="s">
        <v>39</v>
      </c>
      <c r="D62" s="278" t="s">
        <v>4650</v>
      </c>
      <c r="E62" s="17"/>
      <c r="F62" s="161"/>
      <c r="G62" s="187"/>
      <c r="H62" s="89"/>
    </row>
    <row r="63" spans="1:8" x14ac:dyDescent="0.25">
      <c r="A63" s="101"/>
      <c r="B63" s="101"/>
      <c r="C63" s="161"/>
      <c r="D63" s="278" t="s">
        <v>6554</v>
      </c>
      <c r="E63" s="17" t="s">
        <v>421</v>
      </c>
      <c r="F63" s="161"/>
      <c r="G63" s="187"/>
      <c r="H63" s="89">
        <f t="shared" si="2"/>
        <v>0</v>
      </c>
    </row>
    <row r="64" spans="1:8" ht="26.4" hidden="1" x14ac:dyDescent="0.25">
      <c r="A64" s="101"/>
      <c r="B64" s="101"/>
      <c r="C64" s="161" t="s">
        <v>59</v>
      </c>
      <c r="D64" s="101" t="s">
        <v>1306</v>
      </c>
      <c r="E64" s="17" t="s">
        <v>421</v>
      </c>
      <c r="F64" s="161"/>
      <c r="G64" s="187"/>
      <c r="H64" s="89">
        <f>F64*G64</f>
        <v>0</v>
      </c>
    </row>
    <row r="65" spans="1:8" ht="39.6" hidden="1" x14ac:dyDescent="0.25">
      <c r="A65" s="101"/>
      <c r="B65" s="101" t="s">
        <v>1304</v>
      </c>
      <c r="C65" s="161"/>
      <c r="D65" s="160" t="s">
        <v>1307</v>
      </c>
      <c r="E65" s="120"/>
      <c r="F65" s="17"/>
      <c r="G65" s="17"/>
      <c r="H65" s="189"/>
    </row>
    <row r="66" spans="1:8" ht="26.4" hidden="1" x14ac:dyDescent="0.25">
      <c r="A66" s="101"/>
      <c r="B66" s="101"/>
      <c r="C66" s="161" t="s">
        <v>37</v>
      </c>
      <c r="D66" s="278" t="s">
        <v>4649</v>
      </c>
      <c r="E66" s="17" t="s">
        <v>421</v>
      </c>
      <c r="F66" s="161"/>
      <c r="G66" s="187"/>
      <c r="H66" s="89">
        <f>F66*G66</f>
        <v>0</v>
      </c>
    </row>
    <row r="67" spans="1:8" ht="26.4" hidden="1" x14ac:dyDescent="0.25">
      <c r="A67" s="101"/>
      <c r="B67" s="101"/>
      <c r="C67" s="161" t="s">
        <v>39</v>
      </c>
      <c r="D67" s="278" t="s">
        <v>4650</v>
      </c>
      <c r="E67" s="17" t="s">
        <v>421</v>
      </c>
      <c r="F67" s="161"/>
      <c r="G67" s="187"/>
      <c r="H67" s="89">
        <f>F67*G67</f>
        <v>0</v>
      </c>
    </row>
    <row r="68" spans="1:8" ht="26.4" hidden="1" x14ac:dyDescent="0.25">
      <c r="A68" s="101"/>
      <c r="B68" s="101"/>
      <c r="C68" s="161" t="s">
        <v>59</v>
      </c>
      <c r="D68" s="101" t="s">
        <v>1306</v>
      </c>
      <c r="E68" s="17" t="s">
        <v>421</v>
      </c>
      <c r="F68" s="161"/>
      <c r="G68" s="187"/>
      <c r="H68" s="89">
        <f>F68*G68</f>
        <v>0</v>
      </c>
    </row>
    <row r="69" spans="1:8" x14ac:dyDescent="0.25">
      <c r="A69" s="101" t="s">
        <v>1308</v>
      </c>
      <c r="B69" s="101"/>
      <c r="C69" s="161"/>
      <c r="D69" s="159" t="s">
        <v>66</v>
      </c>
      <c r="E69" s="120"/>
      <c r="F69" s="17"/>
      <c r="G69" s="17"/>
      <c r="H69" s="189"/>
    </row>
    <row r="70" spans="1:8" x14ac:dyDescent="0.25">
      <c r="A70" s="101"/>
      <c r="B70" s="101" t="s">
        <v>1309</v>
      </c>
      <c r="C70" s="161"/>
      <c r="D70" s="101" t="s">
        <v>1312</v>
      </c>
      <c r="E70" s="17" t="s">
        <v>80</v>
      </c>
      <c r="F70" s="161"/>
      <c r="G70" s="187"/>
      <c r="H70" s="89">
        <f>F70*G70</f>
        <v>0</v>
      </c>
    </row>
    <row r="71" spans="1:8" x14ac:dyDescent="0.25">
      <c r="A71" s="101"/>
      <c r="B71" s="101" t="s">
        <v>1310</v>
      </c>
      <c r="C71" s="161"/>
      <c r="D71" s="101" t="s">
        <v>1313</v>
      </c>
      <c r="E71" s="17" t="s">
        <v>80</v>
      </c>
      <c r="F71" s="161"/>
      <c r="G71" s="187"/>
      <c r="H71" s="89">
        <f>F71*G71</f>
        <v>0</v>
      </c>
    </row>
    <row r="72" spans="1:8" x14ac:dyDescent="0.25">
      <c r="A72" s="101"/>
      <c r="B72" s="101" t="s">
        <v>1311</v>
      </c>
      <c r="C72" s="161"/>
      <c r="D72" s="101" t="s">
        <v>1314</v>
      </c>
      <c r="E72" s="17" t="s">
        <v>80</v>
      </c>
      <c r="F72" s="161"/>
      <c r="G72" s="187"/>
      <c r="H72" s="89">
        <f>F72*G72</f>
        <v>0</v>
      </c>
    </row>
    <row r="73" spans="1:8" hidden="1" x14ac:dyDescent="0.25">
      <c r="A73" s="101" t="s">
        <v>1316</v>
      </c>
      <c r="B73" s="101"/>
      <c r="C73" s="161"/>
      <c r="D73" s="159" t="s">
        <v>1315</v>
      </c>
      <c r="E73" s="120"/>
      <c r="F73" s="17"/>
      <c r="G73" s="17"/>
      <c r="H73" s="189"/>
    </row>
    <row r="74" spans="1:8" ht="26.4" hidden="1" x14ac:dyDescent="0.25">
      <c r="A74" s="101"/>
      <c r="B74" s="101" t="s">
        <v>1317</v>
      </c>
      <c r="C74" s="161"/>
      <c r="D74" s="101" t="s">
        <v>1319</v>
      </c>
      <c r="E74" s="120" t="s">
        <v>33</v>
      </c>
      <c r="F74" s="17"/>
      <c r="G74" s="17"/>
      <c r="H74" s="188"/>
    </row>
    <row r="75" spans="1:8" hidden="1" x14ac:dyDescent="0.25">
      <c r="A75" s="101"/>
      <c r="B75" s="101" t="s">
        <v>1318</v>
      </c>
      <c r="C75" s="161"/>
      <c r="D75" s="101" t="s">
        <v>1320</v>
      </c>
      <c r="E75" s="120" t="s">
        <v>80</v>
      </c>
      <c r="F75" s="161"/>
      <c r="G75" s="187"/>
      <c r="H75" s="89">
        <f>F75*G75</f>
        <v>0</v>
      </c>
    </row>
    <row r="76" spans="1:8" ht="39.6" hidden="1" x14ac:dyDescent="0.25">
      <c r="A76" s="101" t="s">
        <v>1321</v>
      </c>
      <c r="B76" s="101"/>
      <c r="C76" s="161"/>
      <c r="D76" s="159" t="s">
        <v>1322</v>
      </c>
      <c r="E76" s="120"/>
      <c r="F76" s="17"/>
      <c r="G76" s="17"/>
      <c r="H76" s="189"/>
    </row>
    <row r="77" spans="1:8" ht="26.4" hidden="1" x14ac:dyDescent="0.25">
      <c r="A77" s="101"/>
      <c r="B77" s="101" t="s">
        <v>1323</v>
      </c>
      <c r="C77" s="161"/>
      <c r="D77" s="101" t="s">
        <v>1325</v>
      </c>
      <c r="E77" s="120" t="s">
        <v>425</v>
      </c>
      <c r="F77" s="17"/>
      <c r="G77" s="17"/>
      <c r="H77" s="188"/>
    </row>
    <row r="78" spans="1:8" ht="26.4" hidden="1" x14ac:dyDescent="0.25">
      <c r="A78" s="101"/>
      <c r="B78" s="101" t="s">
        <v>1324</v>
      </c>
      <c r="C78" s="161"/>
      <c r="D78" s="101" t="s">
        <v>1326</v>
      </c>
      <c r="E78" s="120" t="s">
        <v>361</v>
      </c>
      <c r="F78" s="191"/>
      <c r="G78" s="195"/>
      <c r="H78" s="190">
        <f>F78*G78</f>
        <v>0</v>
      </c>
    </row>
    <row r="79" spans="1:8" ht="15.6" hidden="1" x14ac:dyDescent="0.25">
      <c r="A79" s="101" t="s">
        <v>1327</v>
      </c>
      <c r="B79" s="101"/>
      <c r="C79" s="161"/>
      <c r="D79" s="159" t="s">
        <v>1328</v>
      </c>
      <c r="E79" s="120" t="s">
        <v>2271</v>
      </c>
      <c r="F79" s="161"/>
      <c r="G79" s="187"/>
      <c r="H79" s="89">
        <f>F79*G79</f>
        <v>0</v>
      </c>
    </row>
    <row r="80" spans="1:8" hidden="1" x14ac:dyDescent="0.25">
      <c r="A80" s="101" t="s">
        <v>1329</v>
      </c>
      <c r="B80" s="101"/>
      <c r="C80" s="161"/>
      <c r="D80" s="159" t="s">
        <v>1263</v>
      </c>
      <c r="E80" s="120"/>
      <c r="F80" s="17"/>
      <c r="G80" s="17"/>
      <c r="H80" s="189"/>
    </row>
    <row r="81" spans="1:8" ht="15.6" hidden="1" x14ac:dyDescent="0.25">
      <c r="A81" s="101"/>
      <c r="B81" s="101" t="s">
        <v>1330</v>
      </c>
      <c r="C81" s="161"/>
      <c r="D81" s="160" t="s">
        <v>1332</v>
      </c>
      <c r="E81" s="120" t="s">
        <v>2271</v>
      </c>
      <c r="F81" s="161"/>
      <c r="G81" s="187"/>
      <c r="H81" s="89">
        <f>F81*G81</f>
        <v>0</v>
      </c>
    </row>
    <row r="82" spans="1:8" ht="15.6" hidden="1" x14ac:dyDescent="0.25">
      <c r="A82" s="101"/>
      <c r="B82" s="101" t="s">
        <v>1331</v>
      </c>
      <c r="C82" s="161"/>
      <c r="D82" s="160" t="s">
        <v>1333</v>
      </c>
      <c r="E82" s="120" t="s">
        <v>2271</v>
      </c>
      <c r="F82" s="161"/>
      <c r="G82" s="187"/>
      <c r="H82" s="89">
        <f>F82*G82</f>
        <v>0</v>
      </c>
    </row>
    <row r="83" spans="1:8" ht="15.6" hidden="1" x14ac:dyDescent="0.25">
      <c r="A83" s="101" t="s">
        <v>1334</v>
      </c>
      <c r="B83" s="101"/>
      <c r="C83" s="161"/>
      <c r="D83" s="159" t="s">
        <v>1335</v>
      </c>
      <c r="E83" s="120" t="s">
        <v>2271</v>
      </c>
      <c r="F83" s="161"/>
      <c r="G83" s="187"/>
      <c r="H83" s="89">
        <f>F83*G83</f>
        <v>0</v>
      </c>
    </row>
    <row r="84" spans="1:8" ht="26.4" x14ac:dyDescent="0.25">
      <c r="A84" s="101" t="s">
        <v>6555</v>
      </c>
      <c r="B84" s="101" t="s">
        <v>6556</v>
      </c>
      <c r="C84" s="161"/>
      <c r="D84" s="159" t="s">
        <v>5834</v>
      </c>
      <c r="E84" s="27" t="s">
        <v>426</v>
      </c>
      <c r="F84" s="161"/>
      <c r="G84" s="187"/>
      <c r="H84" s="89">
        <f>F84*G84</f>
        <v>0</v>
      </c>
    </row>
    <row r="85" spans="1:8" x14ac:dyDescent="0.25">
      <c r="A85" s="101"/>
      <c r="B85" s="101"/>
      <c r="C85" s="161"/>
      <c r="D85" s="101"/>
      <c r="E85" s="120"/>
      <c r="F85" s="17"/>
      <c r="G85" s="15"/>
      <c r="H85" s="189"/>
    </row>
    <row r="86" spans="1:8" x14ac:dyDescent="0.25">
      <c r="A86" s="101"/>
      <c r="B86" s="101"/>
      <c r="C86" s="161"/>
      <c r="D86" s="101"/>
      <c r="E86" s="120"/>
      <c r="F86" s="17"/>
      <c r="G86" s="15"/>
      <c r="H86" s="189"/>
    </row>
    <row r="87" spans="1:8" x14ac:dyDescent="0.25">
      <c r="A87" s="64"/>
      <c r="B87" s="64"/>
      <c r="C87" s="161"/>
      <c r="D87" s="60"/>
      <c r="E87" s="17"/>
      <c r="F87" s="15"/>
      <c r="G87" s="15"/>
      <c r="H87" s="189"/>
    </row>
    <row r="88" spans="1:8" x14ac:dyDescent="0.25">
      <c r="A88" s="168" t="s">
        <v>34</v>
      </c>
      <c r="B88" s="168"/>
      <c r="C88" s="168"/>
      <c r="D88" s="168"/>
      <c r="E88" s="179"/>
      <c r="F88" s="183"/>
      <c r="G88" s="183"/>
      <c r="H88" s="174">
        <f>SUM(H5:H87)</f>
        <v>0</v>
      </c>
    </row>
    <row r="1048364" spans="5:5" x14ac:dyDescent="0.25">
      <c r="E1048364"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6499-1590-4461-A528-3BC801052A89}">
  <dimension ref="A1:H1048346"/>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23.33203125" style="41" bestFit="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1336</v>
      </c>
      <c r="B1" s="40"/>
      <c r="C1" s="40"/>
      <c r="D1" s="40"/>
      <c r="E1" s="774" t="s">
        <v>1337</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47"/>
      <c r="B4" s="47"/>
      <c r="C4" s="162"/>
      <c r="D4" s="45"/>
      <c r="E4" s="6"/>
      <c r="F4" s="6"/>
      <c r="G4" s="5"/>
      <c r="H4" s="5"/>
    </row>
    <row r="5" spans="1:8" ht="26.4" hidden="1" x14ac:dyDescent="0.25">
      <c r="A5" s="192" t="s">
        <v>1338</v>
      </c>
      <c r="B5" s="192"/>
      <c r="C5" s="193"/>
      <c r="D5" s="159" t="s">
        <v>1339</v>
      </c>
      <c r="E5" s="17"/>
      <c r="F5" s="17"/>
      <c r="G5" s="15"/>
      <c r="H5" s="189"/>
    </row>
    <row r="6" spans="1:8" ht="15.6" hidden="1" x14ac:dyDescent="0.25">
      <c r="A6" s="192"/>
      <c r="B6" s="192" t="s">
        <v>1340</v>
      </c>
      <c r="C6" s="193"/>
      <c r="D6" s="101" t="s">
        <v>4408</v>
      </c>
      <c r="E6" s="120" t="s">
        <v>429</v>
      </c>
      <c r="F6" s="161"/>
      <c r="G6" s="187"/>
      <c r="H6" s="89">
        <f>F6*G6</f>
        <v>0</v>
      </c>
    </row>
    <row r="7" spans="1:8" ht="15.6" hidden="1" x14ac:dyDescent="0.25">
      <c r="A7" s="192"/>
      <c r="B7" s="192" t="s">
        <v>1341</v>
      </c>
      <c r="C7" s="193"/>
      <c r="D7" s="101" t="s">
        <v>4409</v>
      </c>
      <c r="E7" s="120" t="s">
        <v>429</v>
      </c>
      <c r="F7" s="161"/>
      <c r="G7" s="187"/>
      <c r="H7" s="89">
        <f>F7*G7</f>
        <v>0</v>
      </c>
    </row>
    <row r="8" spans="1:8" ht="15.6" hidden="1" x14ac:dyDescent="0.25">
      <c r="A8" s="192"/>
      <c r="B8" s="192" t="s">
        <v>1342</v>
      </c>
      <c r="C8" s="193"/>
      <c r="D8" s="101" t="s">
        <v>4410</v>
      </c>
      <c r="E8" s="120" t="s">
        <v>429</v>
      </c>
      <c r="F8" s="161"/>
      <c r="G8" s="187"/>
      <c r="H8" s="89">
        <f>F8*G8</f>
        <v>0</v>
      </c>
    </row>
    <row r="9" spans="1:8" ht="15.6" hidden="1" x14ac:dyDescent="0.25">
      <c r="A9" s="192"/>
      <c r="B9" s="192" t="s">
        <v>1343</v>
      </c>
      <c r="C9" s="193"/>
      <c r="D9" s="101" t="s">
        <v>4411</v>
      </c>
      <c r="E9" s="120" t="s">
        <v>429</v>
      </c>
      <c r="F9" s="161"/>
      <c r="G9" s="187"/>
      <c r="H9" s="89">
        <f>F9*G9</f>
        <v>0</v>
      </c>
    </row>
    <row r="10" spans="1:8" ht="15.6" hidden="1" x14ac:dyDescent="0.25">
      <c r="A10" s="192"/>
      <c r="B10" s="192" t="s">
        <v>1344</v>
      </c>
      <c r="C10" s="193"/>
      <c r="D10" s="101" t="s">
        <v>4412</v>
      </c>
      <c r="E10" s="120" t="s">
        <v>429</v>
      </c>
      <c r="F10" s="161"/>
      <c r="G10" s="187"/>
      <c r="H10" s="89">
        <f>F10*G10</f>
        <v>0</v>
      </c>
    </row>
    <row r="11" spans="1:8" ht="26.4" hidden="1" x14ac:dyDescent="0.25">
      <c r="A11" s="192" t="s">
        <v>1345</v>
      </c>
      <c r="B11" s="192"/>
      <c r="C11" s="193"/>
      <c r="D11" s="159" t="s">
        <v>1218</v>
      </c>
      <c r="E11" s="17"/>
      <c r="F11" s="17"/>
      <c r="G11" s="17"/>
      <c r="H11" s="190"/>
    </row>
    <row r="12" spans="1:8" ht="26.4" hidden="1" x14ac:dyDescent="0.25">
      <c r="A12" s="192"/>
      <c r="B12" s="192" t="s">
        <v>1346</v>
      </c>
      <c r="C12" s="193"/>
      <c r="D12" s="101" t="s">
        <v>1348</v>
      </c>
      <c r="E12" s="120" t="s">
        <v>425</v>
      </c>
      <c r="F12" s="17" t="s">
        <v>4222</v>
      </c>
      <c r="G12" s="17" t="s">
        <v>818</v>
      </c>
      <c r="H12" s="188"/>
    </row>
    <row r="13" spans="1:8" ht="26.4" hidden="1" x14ac:dyDescent="0.25">
      <c r="A13" s="192"/>
      <c r="B13" s="192" t="s">
        <v>1347</v>
      </c>
      <c r="C13" s="193"/>
      <c r="D13" s="101" t="s">
        <v>1349</v>
      </c>
      <c r="E13" s="120" t="s">
        <v>361</v>
      </c>
      <c r="F13" s="191">
        <f>H12</f>
        <v>0</v>
      </c>
      <c r="G13" s="195"/>
      <c r="H13" s="190">
        <f>F13*G13</f>
        <v>0</v>
      </c>
    </row>
    <row r="14" spans="1:8" ht="26.4" x14ac:dyDescent="0.25">
      <c r="A14" s="192" t="s">
        <v>1350</v>
      </c>
      <c r="B14" s="192"/>
      <c r="C14" s="193"/>
      <c r="D14" s="150" t="s">
        <v>1351</v>
      </c>
      <c r="E14" s="17"/>
      <c r="F14" s="17"/>
      <c r="G14" s="17"/>
      <c r="H14" s="190"/>
    </row>
    <row r="15" spans="1:8" ht="15.6" x14ac:dyDescent="0.25">
      <c r="A15" s="192"/>
      <c r="B15" s="192" t="s">
        <v>1352</v>
      </c>
      <c r="C15" s="193"/>
      <c r="D15" s="101" t="s">
        <v>1246</v>
      </c>
      <c r="E15" s="17" t="s">
        <v>124</v>
      </c>
      <c r="F15" s="161"/>
      <c r="G15" s="187"/>
      <c r="H15" s="89">
        <f>F15*G15</f>
        <v>0</v>
      </c>
    </row>
    <row r="16" spans="1:8" ht="15.6" hidden="1" x14ac:dyDescent="0.25">
      <c r="A16" s="192"/>
      <c r="B16" s="192" t="s">
        <v>1353</v>
      </c>
      <c r="C16" s="193"/>
      <c r="D16" s="101" t="s">
        <v>1247</v>
      </c>
      <c r="E16" s="17" t="s">
        <v>124</v>
      </c>
      <c r="F16" s="161"/>
      <c r="G16" s="187"/>
      <c r="H16" s="89">
        <f>F16*G16</f>
        <v>0</v>
      </c>
    </row>
    <row r="17" spans="1:8" ht="15.6" hidden="1" x14ac:dyDescent="0.25">
      <c r="A17" s="192"/>
      <c r="B17" s="192" t="s">
        <v>1354</v>
      </c>
      <c r="C17" s="193"/>
      <c r="D17" s="101" t="s">
        <v>1248</v>
      </c>
      <c r="E17" s="17" t="s">
        <v>124</v>
      </c>
      <c r="F17" s="161"/>
      <c r="G17" s="187"/>
      <c r="H17" s="89">
        <f>F17*G17</f>
        <v>0</v>
      </c>
    </row>
    <row r="18" spans="1:8" ht="15.6" hidden="1" x14ac:dyDescent="0.25">
      <c r="A18" s="192"/>
      <c r="B18" s="192" t="s">
        <v>1355</v>
      </c>
      <c r="C18" s="193"/>
      <c r="D18" s="101" t="s">
        <v>1249</v>
      </c>
      <c r="E18" s="17" t="s">
        <v>124</v>
      </c>
      <c r="F18" s="161"/>
      <c r="G18" s="187"/>
      <c r="H18" s="89">
        <f>F18*G18</f>
        <v>0</v>
      </c>
    </row>
    <row r="19" spans="1:8" ht="15.6" hidden="1" x14ac:dyDescent="0.25">
      <c r="A19" s="192"/>
      <c r="B19" s="192" t="s">
        <v>1356</v>
      </c>
      <c r="C19" s="193"/>
      <c r="D19" s="101" t="s">
        <v>1250</v>
      </c>
      <c r="E19" s="17" t="s">
        <v>124</v>
      </c>
      <c r="F19" s="161"/>
      <c r="G19" s="187"/>
      <c r="H19" s="89">
        <f>F19*G19</f>
        <v>0</v>
      </c>
    </row>
    <row r="20" spans="1:8" ht="26.4" hidden="1" x14ac:dyDescent="0.25">
      <c r="A20" s="192" t="s">
        <v>1357</v>
      </c>
      <c r="B20" s="192"/>
      <c r="C20" s="193"/>
      <c r="D20" s="150" t="s">
        <v>1358</v>
      </c>
      <c r="E20" s="17"/>
      <c r="F20" s="17"/>
      <c r="G20" s="17"/>
      <c r="H20" s="190"/>
    </row>
    <row r="21" spans="1:8" ht="15.6" hidden="1" x14ac:dyDescent="0.25">
      <c r="A21" s="192"/>
      <c r="B21" s="192" t="s">
        <v>1359</v>
      </c>
      <c r="C21" s="193"/>
      <c r="D21" s="101" t="s">
        <v>1246</v>
      </c>
      <c r="E21" s="17" t="s">
        <v>124</v>
      </c>
      <c r="F21" s="161"/>
      <c r="G21" s="187"/>
      <c r="H21" s="89">
        <f>F21*G21</f>
        <v>0</v>
      </c>
    </row>
    <row r="22" spans="1:8" ht="15.6" hidden="1" x14ac:dyDescent="0.25">
      <c r="A22" s="101"/>
      <c r="B22" s="101" t="s">
        <v>1360</v>
      </c>
      <c r="C22" s="161"/>
      <c r="D22" s="101" t="s">
        <v>1247</v>
      </c>
      <c r="E22" s="17" t="s">
        <v>124</v>
      </c>
      <c r="F22" s="161"/>
      <c r="G22" s="187"/>
      <c r="H22" s="89">
        <f>F22*G22</f>
        <v>0</v>
      </c>
    </row>
    <row r="23" spans="1:8" ht="15.6" hidden="1" x14ac:dyDescent="0.25">
      <c r="A23" s="101"/>
      <c r="B23" s="101" t="s">
        <v>1361</v>
      </c>
      <c r="C23" s="161"/>
      <c r="D23" s="101" t="s">
        <v>1248</v>
      </c>
      <c r="E23" s="17" t="s">
        <v>124</v>
      </c>
      <c r="F23" s="161"/>
      <c r="G23" s="187"/>
      <c r="H23" s="89">
        <f>F23*G23</f>
        <v>0</v>
      </c>
    </row>
    <row r="24" spans="1:8" ht="15.6" hidden="1" x14ac:dyDescent="0.25">
      <c r="A24" s="101"/>
      <c r="B24" s="101" t="s">
        <v>1362</v>
      </c>
      <c r="C24" s="161"/>
      <c r="D24" s="101" t="s">
        <v>1249</v>
      </c>
      <c r="E24" s="17" t="s">
        <v>124</v>
      </c>
      <c r="F24" s="161"/>
      <c r="G24" s="187"/>
      <c r="H24" s="89">
        <f>F24*G24</f>
        <v>0</v>
      </c>
    </row>
    <row r="25" spans="1:8" ht="15.6" hidden="1" x14ac:dyDescent="0.25">
      <c r="A25" s="101"/>
      <c r="B25" s="101" t="s">
        <v>1363</v>
      </c>
      <c r="C25" s="161"/>
      <c r="D25" s="101" t="s">
        <v>1250</v>
      </c>
      <c r="E25" s="17" t="s">
        <v>124</v>
      </c>
      <c r="F25" s="161"/>
      <c r="G25" s="187"/>
      <c r="H25" s="89">
        <f>F25*G25</f>
        <v>0</v>
      </c>
    </row>
    <row r="26" spans="1:8" ht="26.4" hidden="1" x14ac:dyDescent="0.25">
      <c r="A26" s="101" t="s">
        <v>1364</v>
      </c>
      <c r="B26" s="101"/>
      <c r="C26" s="161"/>
      <c r="D26" s="150" t="s">
        <v>1365</v>
      </c>
      <c r="E26" s="17"/>
      <c r="F26" s="17"/>
      <c r="G26" s="17"/>
      <c r="H26" s="190"/>
    </row>
    <row r="27" spans="1:8" ht="15.6" hidden="1" x14ac:dyDescent="0.25">
      <c r="A27" s="101"/>
      <c r="B27" s="101" t="s">
        <v>1366</v>
      </c>
      <c r="C27" s="161"/>
      <c r="D27" s="101" t="s">
        <v>1246</v>
      </c>
      <c r="E27" s="17" t="s">
        <v>124</v>
      </c>
      <c r="F27" s="161"/>
      <c r="G27" s="187"/>
      <c r="H27" s="89">
        <f>F27*G27</f>
        <v>0</v>
      </c>
    </row>
    <row r="28" spans="1:8" ht="15.6" hidden="1" x14ac:dyDescent="0.25">
      <c r="A28" s="101"/>
      <c r="B28" s="101" t="s">
        <v>1367</v>
      </c>
      <c r="C28" s="161"/>
      <c r="D28" s="101" t="s">
        <v>1247</v>
      </c>
      <c r="E28" s="17" t="s">
        <v>124</v>
      </c>
      <c r="F28" s="161"/>
      <c r="G28" s="187"/>
      <c r="H28" s="89">
        <f>F28*G28</f>
        <v>0</v>
      </c>
    </row>
    <row r="29" spans="1:8" ht="15.6" hidden="1" x14ac:dyDescent="0.25">
      <c r="A29" s="101"/>
      <c r="B29" s="101" t="s">
        <v>1368</v>
      </c>
      <c r="C29" s="161"/>
      <c r="D29" s="101" t="s">
        <v>1248</v>
      </c>
      <c r="E29" s="17" t="s">
        <v>124</v>
      </c>
      <c r="F29" s="161"/>
      <c r="G29" s="187"/>
      <c r="H29" s="89">
        <f>F29*G29</f>
        <v>0</v>
      </c>
    </row>
    <row r="30" spans="1:8" ht="15.6" hidden="1" x14ac:dyDescent="0.25">
      <c r="A30" s="101"/>
      <c r="B30" s="101" t="s">
        <v>1369</v>
      </c>
      <c r="C30" s="161"/>
      <c r="D30" s="101" t="s">
        <v>1249</v>
      </c>
      <c r="E30" s="17" t="s">
        <v>124</v>
      </c>
      <c r="F30" s="161"/>
      <c r="G30" s="187"/>
      <c r="H30" s="89">
        <f>F30*G30</f>
        <v>0</v>
      </c>
    </row>
    <row r="31" spans="1:8" ht="15.6" hidden="1" x14ac:dyDescent="0.25">
      <c r="A31" s="101"/>
      <c r="B31" s="101" t="s">
        <v>1370</v>
      </c>
      <c r="C31" s="161"/>
      <c r="D31" s="101" t="s">
        <v>1250</v>
      </c>
      <c r="E31" s="17" t="s">
        <v>124</v>
      </c>
      <c r="F31" s="161"/>
      <c r="G31" s="187"/>
      <c r="H31" s="89">
        <f>F31*G31</f>
        <v>0</v>
      </c>
    </row>
    <row r="32" spans="1:8" x14ac:dyDescent="0.25">
      <c r="A32" s="101" t="s">
        <v>1371</v>
      </c>
      <c r="B32" s="101"/>
      <c r="C32" s="161"/>
      <c r="D32" s="150" t="s">
        <v>1372</v>
      </c>
      <c r="E32" s="17"/>
      <c r="F32" s="17"/>
      <c r="G32" s="17"/>
      <c r="H32" s="89"/>
    </row>
    <row r="33" spans="1:8" ht="15.6" x14ac:dyDescent="0.25">
      <c r="A33" s="101"/>
      <c r="B33" s="101" t="s">
        <v>1373</v>
      </c>
      <c r="C33" s="161"/>
      <c r="D33" s="101" t="s">
        <v>1246</v>
      </c>
      <c r="E33" s="17" t="s">
        <v>124</v>
      </c>
      <c r="F33" s="161"/>
      <c r="G33" s="187"/>
      <c r="H33" s="89">
        <f>F33*G33</f>
        <v>0</v>
      </c>
    </row>
    <row r="34" spans="1:8" ht="15.6" x14ac:dyDescent="0.25">
      <c r="A34" s="101"/>
      <c r="B34" s="101" t="s">
        <v>1374</v>
      </c>
      <c r="C34" s="161"/>
      <c r="D34" s="101" t="s">
        <v>1247</v>
      </c>
      <c r="E34" s="17" t="s">
        <v>124</v>
      </c>
      <c r="F34" s="161"/>
      <c r="G34" s="187"/>
      <c r="H34" s="89">
        <f>F34*G34</f>
        <v>0</v>
      </c>
    </row>
    <row r="35" spans="1:8" ht="15.6" x14ac:dyDescent="0.25">
      <c r="A35" s="101"/>
      <c r="B35" s="101" t="s">
        <v>1375</v>
      </c>
      <c r="C35" s="161"/>
      <c r="D35" s="101" t="s">
        <v>1248</v>
      </c>
      <c r="E35" s="17" t="s">
        <v>124</v>
      </c>
      <c r="F35" s="161"/>
      <c r="G35" s="187"/>
      <c r="H35" s="89">
        <f>F35*G35</f>
        <v>0</v>
      </c>
    </row>
    <row r="36" spans="1:8" ht="15.6" hidden="1" x14ac:dyDescent="0.25">
      <c r="A36" s="101"/>
      <c r="B36" s="101" t="s">
        <v>1376</v>
      </c>
      <c r="C36" s="161"/>
      <c r="D36" s="101" t="s">
        <v>1249</v>
      </c>
      <c r="E36" s="17" t="s">
        <v>124</v>
      </c>
      <c r="F36" s="161"/>
      <c r="G36" s="187"/>
      <c r="H36" s="89">
        <f>F36*G36</f>
        <v>0</v>
      </c>
    </row>
    <row r="37" spans="1:8" ht="15.6" x14ac:dyDescent="0.25">
      <c r="A37" s="101"/>
      <c r="B37" s="101" t="s">
        <v>1377</v>
      </c>
      <c r="C37" s="161"/>
      <c r="D37" s="101" t="s">
        <v>1250</v>
      </c>
      <c r="E37" s="17" t="s">
        <v>124</v>
      </c>
      <c r="F37" s="161"/>
      <c r="G37" s="187"/>
      <c r="H37" s="89">
        <f>F37*G37</f>
        <v>0</v>
      </c>
    </row>
    <row r="38" spans="1:8" ht="26.4" hidden="1" x14ac:dyDescent="0.25">
      <c r="A38" s="101" t="s">
        <v>1378</v>
      </c>
      <c r="B38" s="101"/>
      <c r="C38" s="161"/>
      <c r="D38" s="150" t="s">
        <v>1379</v>
      </c>
      <c r="E38" s="17"/>
      <c r="F38" s="17"/>
      <c r="G38" s="17"/>
      <c r="H38" s="190"/>
    </row>
    <row r="39" spans="1:8" ht="15.6" hidden="1" x14ac:dyDescent="0.25">
      <c r="A39" s="101"/>
      <c r="B39" s="101" t="s">
        <v>1380</v>
      </c>
      <c r="C39" s="161"/>
      <c r="D39" s="64" t="s">
        <v>4284</v>
      </c>
      <c r="E39" s="17" t="s">
        <v>124</v>
      </c>
      <c r="F39" s="161"/>
      <c r="G39" s="187"/>
      <c r="H39" s="89">
        <f>F39*G39</f>
        <v>0</v>
      </c>
    </row>
    <row r="40" spans="1:8" ht="15.6" hidden="1" x14ac:dyDescent="0.25">
      <c r="A40" s="101"/>
      <c r="B40" s="101" t="s">
        <v>1381</v>
      </c>
      <c r="C40" s="161"/>
      <c r="D40" s="64" t="s">
        <v>4285</v>
      </c>
      <c r="E40" s="17" t="s">
        <v>124</v>
      </c>
      <c r="F40" s="161"/>
      <c r="G40" s="187"/>
      <c r="H40" s="89">
        <f>F40*G40</f>
        <v>0</v>
      </c>
    </row>
    <row r="41" spans="1:8" ht="39.6" x14ac:dyDescent="0.25">
      <c r="A41" s="101" t="s">
        <v>1382</v>
      </c>
      <c r="B41" s="101"/>
      <c r="C41" s="161"/>
      <c r="D41" s="150" t="s">
        <v>1383</v>
      </c>
      <c r="E41" s="17"/>
      <c r="F41" s="17"/>
      <c r="G41" s="17"/>
      <c r="H41" s="190"/>
    </row>
    <row r="42" spans="1:8" ht="26.4" x14ac:dyDescent="0.25">
      <c r="A42" s="101"/>
      <c r="B42" s="101" t="s">
        <v>1384</v>
      </c>
      <c r="C42" s="161"/>
      <c r="D42" s="101" t="s">
        <v>1389</v>
      </c>
      <c r="E42" s="17" t="s">
        <v>124</v>
      </c>
      <c r="F42" s="161"/>
      <c r="G42" s="187"/>
      <c r="H42" s="89">
        <f>F42*G42</f>
        <v>0</v>
      </c>
    </row>
    <row r="43" spans="1:8" ht="15.6" x14ac:dyDescent="0.25">
      <c r="A43" s="101"/>
      <c r="B43" s="101" t="s">
        <v>1385</v>
      </c>
      <c r="C43" s="161"/>
      <c r="D43" s="101" t="s">
        <v>1390</v>
      </c>
      <c r="E43" s="17" t="s">
        <v>124</v>
      </c>
      <c r="F43" s="161"/>
      <c r="G43" s="187"/>
      <c r="H43" s="89">
        <f>F43*G43</f>
        <v>0</v>
      </c>
    </row>
    <row r="44" spans="1:8" ht="15.6" hidden="1" x14ac:dyDescent="0.25">
      <c r="A44" s="101"/>
      <c r="B44" s="101" t="s">
        <v>1386</v>
      </c>
      <c r="C44" s="161"/>
      <c r="D44" s="101" t="s">
        <v>1391</v>
      </c>
      <c r="E44" s="17" t="s">
        <v>124</v>
      </c>
      <c r="F44" s="161"/>
      <c r="G44" s="187"/>
      <c r="H44" s="89">
        <f>F44*G44</f>
        <v>0</v>
      </c>
    </row>
    <row r="45" spans="1:8" ht="15.6" hidden="1" x14ac:dyDescent="0.25">
      <c r="A45" s="101"/>
      <c r="B45" s="101" t="s">
        <v>1387</v>
      </c>
      <c r="C45" s="161"/>
      <c r="D45" s="101" t="s">
        <v>1249</v>
      </c>
      <c r="E45" s="17" t="s">
        <v>124</v>
      </c>
      <c r="F45" s="161"/>
      <c r="G45" s="187"/>
      <c r="H45" s="89">
        <f>F45*G45</f>
        <v>0</v>
      </c>
    </row>
    <row r="46" spans="1:8" ht="15.6" hidden="1" x14ac:dyDescent="0.25">
      <c r="A46" s="101"/>
      <c r="B46" s="101" t="s">
        <v>1388</v>
      </c>
      <c r="C46" s="161"/>
      <c r="D46" s="101" t="s">
        <v>1250</v>
      </c>
      <c r="E46" s="17" t="s">
        <v>124</v>
      </c>
      <c r="F46" s="161"/>
      <c r="G46" s="187"/>
      <c r="H46" s="89">
        <f>F46*G46</f>
        <v>0</v>
      </c>
    </row>
    <row r="47" spans="1:8" ht="39.6" x14ac:dyDescent="0.25">
      <c r="A47" s="101" t="s">
        <v>1392</v>
      </c>
      <c r="B47" s="101"/>
      <c r="C47" s="161"/>
      <c r="D47" s="150" t="s">
        <v>1393</v>
      </c>
      <c r="E47" s="17"/>
      <c r="F47" s="17"/>
      <c r="G47" s="17"/>
      <c r="H47" s="190"/>
    </row>
    <row r="48" spans="1:8" ht="26.4" x14ac:dyDescent="0.25">
      <c r="A48" s="101"/>
      <c r="B48" s="101" t="s">
        <v>1394</v>
      </c>
      <c r="C48" s="161"/>
      <c r="D48" s="101" t="s">
        <v>1389</v>
      </c>
      <c r="E48" s="17" t="s">
        <v>124</v>
      </c>
      <c r="F48" s="161"/>
      <c r="G48" s="187"/>
      <c r="H48" s="89">
        <f>F48*G48</f>
        <v>0</v>
      </c>
    </row>
    <row r="49" spans="1:8" ht="15.6" x14ac:dyDescent="0.25">
      <c r="A49" s="101"/>
      <c r="B49" s="101" t="s">
        <v>1395</v>
      </c>
      <c r="C49" s="161"/>
      <c r="D49" s="101" t="s">
        <v>1390</v>
      </c>
      <c r="E49" s="17" t="s">
        <v>124</v>
      </c>
      <c r="F49" s="161"/>
      <c r="G49" s="187"/>
      <c r="H49" s="89">
        <f>F49*G49</f>
        <v>0</v>
      </c>
    </row>
    <row r="50" spans="1:8" ht="15.6" hidden="1" x14ac:dyDescent="0.25">
      <c r="A50" s="101"/>
      <c r="B50" s="101" t="s">
        <v>1396</v>
      </c>
      <c r="C50" s="161"/>
      <c r="D50" s="101" t="s">
        <v>1391</v>
      </c>
      <c r="E50" s="17" t="s">
        <v>124</v>
      </c>
      <c r="F50" s="161"/>
      <c r="G50" s="187"/>
      <c r="H50" s="89">
        <f>F50*G50</f>
        <v>0</v>
      </c>
    </row>
    <row r="51" spans="1:8" ht="15.6" hidden="1" x14ac:dyDescent="0.25">
      <c r="A51" s="101"/>
      <c r="B51" s="101" t="s">
        <v>1397</v>
      </c>
      <c r="C51" s="161"/>
      <c r="D51" s="101" t="s">
        <v>1249</v>
      </c>
      <c r="E51" s="17" t="s">
        <v>124</v>
      </c>
      <c r="F51" s="161"/>
      <c r="G51" s="187"/>
      <c r="H51" s="89">
        <f>F51*G51</f>
        <v>0</v>
      </c>
    </row>
    <row r="52" spans="1:8" ht="15.6" hidden="1" x14ac:dyDescent="0.25">
      <c r="A52" s="101"/>
      <c r="B52" s="101" t="s">
        <v>1398</v>
      </c>
      <c r="C52" s="161"/>
      <c r="D52" s="101" t="s">
        <v>1250</v>
      </c>
      <c r="E52" s="17" t="s">
        <v>124</v>
      </c>
      <c r="F52" s="161"/>
      <c r="G52" s="187"/>
      <c r="H52" s="89">
        <f>F52*G52</f>
        <v>0</v>
      </c>
    </row>
    <row r="53" spans="1:8" ht="26.4" x14ac:dyDescent="0.25">
      <c r="A53" s="101" t="s">
        <v>1399</v>
      </c>
      <c r="B53" s="101"/>
      <c r="C53" s="161"/>
      <c r="D53" s="150" t="s">
        <v>1400</v>
      </c>
      <c r="E53" s="17"/>
      <c r="F53" s="17"/>
      <c r="G53" s="17"/>
      <c r="H53" s="190"/>
    </row>
    <row r="54" spans="1:8" ht="15.6" x14ac:dyDescent="0.25">
      <c r="A54" s="101"/>
      <c r="B54" s="101" t="s">
        <v>1401</v>
      </c>
      <c r="C54" s="161"/>
      <c r="D54" s="101" t="s">
        <v>1404</v>
      </c>
      <c r="E54" s="17" t="s">
        <v>124</v>
      </c>
      <c r="F54" s="161"/>
      <c r="G54" s="187"/>
      <c r="H54" s="89">
        <f>F54*G54</f>
        <v>0</v>
      </c>
    </row>
    <row r="55" spans="1:8" ht="15.6" hidden="1" x14ac:dyDescent="0.25">
      <c r="A55" s="101"/>
      <c r="B55" s="101" t="s">
        <v>1402</v>
      </c>
      <c r="C55" s="161"/>
      <c r="D55" s="101" t="s">
        <v>4286</v>
      </c>
      <c r="E55" s="17" t="s">
        <v>124</v>
      </c>
      <c r="F55" s="161"/>
      <c r="G55" s="187"/>
      <c r="H55" s="89">
        <f>F55*G55</f>
        <v>0</v>
      </c>
    </row>
    <row r="56" spans="1:8" ht="15.6" hidden="1" x14ac:dyDescent="0.25">
      <c r="A56" s="101"/>
      <c r="B56" s="101" t="s">
        <v>1403</v>
      </c>
      <c r="C56" s="161"/>
      <c r="D56" s="101" t="s">
        <v>4652</v>
      </c>
      <c r="E56" s="17" t="s">
        <v>124</v>
      </c>
      <c r="F56" s="161"/>
      <c r="G56" s="187"/>
      <c r="H56" s="89">
        <f>F56*G56</f>
        <v>0</v>
      </c>
    </row>
    <row r="57" spans="1:8" ht="15.6" hidden="1" x14ac:dyDescent="0.25">
      <c r="A57" s="101"/>
      <c r="B57" s="101" t="s">
        <v>4651</v>
      </c>
      <c r="C57" s="161"/>
      <c r="D57" s="101" t="s">
        <v>1405</v>
      </c>
      <c r="E57" s="17" t="s">
        <v>124</v>
      </c>
      <c r="F57" s="161"/>
      <c r="G57" s="187"/>
      <c r="H57" s="89">
        <f>F57*G57</f>
        <v>0</v>
      </c>
    </row>
    <row r="58" spans="1:8" ht="15.6" x14ac:dyDescent="0.25">
      <c r="A58" s="101" t="s">
        <v>1406</v>
      </c>
      <c r="B58" s="101"/>
      <c r="C58" s="161"/>
      <c r="D58" s="159" t="s">
        <v>1282</v>
      </c>
      <c r="E58" s="17" t="s">
        <v>124</v>
      </c>
      <c r="F58" s="161"/>
      <c r="G58" s="187"/>
      <c r="H58" s="89">
        <f>F58*G58</f>
        <v>0</v>
      </c>
    </row>
    <row r="59" spans="1:8" x14ac:dyDescent="0.25">
      <c r="A59" s="101" t="s">
        <v>1407</v>
      </c>
      <c r="B59" s="101"/>
      <c r="C59" s="161"/>
      <c r="D59" s="150" t="s">
        <v>1408</v>
      </c>
      <c r="E59" s="17"/>
      <c r="F59" s="17"/>
      <c r="G59" s="17"/>
      <c r="H59" s="190"/>
    </row>
    <row r="60" spans="1:8" x14ac:dyDescent="0.25">
      <c r="A60" s="101"/>
      <c r="B60" s="101" t="s">
        <v>1409</v>
      </c>
      <c r="C60" s="161"/>
      <c r="D60" s="101" t="s">
        <v>1412</v>
      </c>
      <c r="E60" s="17"/>
      <c r="F60" s="17"/>
      <c r="G60" s="17"/>
      <c r="H60" s="190"/>
    </row>
    <row r="61" spans="1:8" ht="26.4" x14ac:dyDescent="0.25">
      <c r="A61" s="101"/>
      <c r="B61" s="101"/>
      <c r="C61" s="161" t="s">
        <v>37</v>
      </c>
      <c r="D61" s="101" t="s">
        <v>1413</v>
      </c>
      <c r="E61" s="17" t="s">
        <v>2269</v>
      </c>
      <c r="F61" s="161"/>
      <c r="G61" s="187"/>
      <c r="H61" s="89">
        <f t="shared" ref="H61:H66" si="0">F61*G61</f>
        <v>0</v>
      </c>
    </row>
    <row r="62" spans="1:8" ht="26.4" hidden="1" x14ac:dyDescent="0.25">
      <c r="A62" s="101"/>
      <c r="B62" s="101"/>
      <c r="C62" s="161" t="s">
        <v>39</v>
      </c>
      <c r="D62" s="101" t="s">
        <v>1414</v>
      </c>
      <c r="E62" s="17" t="s">
        <v>2269</v>
      </c>
      <c r="F62" s="161"/>
      <c r="G62" s="187"/>
      <c r="H62" s="89">
        <f t="shared" si="0"/>
        <v>0</v>
      </c>
    </row>
    <row r="63" spans="1:8" ht="26.4" hidden="1" x14ac:dyDescent="0.25">
      <c r="A63" s="101"/>
      <c r="B63" s="101"/>
      <c r="C63" s="161" t="s">
        <v>59</v>
      </c>
      <c r="D63" s="101" t="s">
        <v>76</v>
      </c>
      <c r="E63" s="17" t="s">
        <v>2269</v>
      </c>
      <c r="F63" s="161"/>
      <c r="G63" s="187"/>
      <c r="H63" s="89">
        <f t="shared" si="0"/>
        <v>0</v>
      </c>
    </row>
    <row r="64" spans="1:8" ht="26.4" hidden="1" x14ac:dyDescent="0.25">
      <c r="A64" s="101"/>
      <c r="B64" s="101"/>
      <c r="C64" s="161" t="s">
        <v>42</v>
      </c>
      <c r="D64" s="101" t="s">
        <v>1415</v>
      </c>
      <c r="E64" s="17" t="s">
        <v>2269</v>
      </c>
      <c r="F64" s="161"/>
      <c r="G64" s="187"/>
      <c r="H64" s="89">
        <f t="shared" si="0"/>
        <v>0</v>
      </c>
    </row>
    <row r="65" spans="1:8" ht="15.6" hidden="1" x14ac:dyDescent="0.25">
      <c r="A65" s="101"/>
      <c r="B65" s="101" t="s">
        <v>1410</v>
      </c>
      <c r="C65" s="161"/>
      <c r="D65" s="101" t="s">
        <v>1416</v>
      </c>
      <c r="E65" s="17" t="s">
        <v>2269</v>
      </c>
      <c r="F65" s="161"/>
      <c r="G65" s="187"/>
      <c r="H65" s="89">
        <f t="shared" si="0"/>
        <v>0</v>
      </c>
    </row>
    <row r="66" spans="1:8" ht="26.4" hidden="1" x14ac:dyDescent="0.25">
      <c r="A66" s="101"/>
      <c r="B66" s="101" t="s">
        <v>1411</v>
      </c>
      <c r="C66" s="161"/>
      <c r="D66" s="101" t="s">
        <v>1417</v>
      </c>
      <c r="E66" s="17" t="s">
        <v>2269</v>
      </c>
      <c r="F66" s="161"/>
      <c r="G66" s="187"/>
      <c r="H66" s="89">
        <f t="shared" si="0"/>
        <v>0</v>
      </c>
    </row>
    <row r="67" spans="1:8" x14ac:dyDescent="0.25">
      <c r="A67" s="101"/>
      <c r="B67" s="101"/>
      <c r="C67" s="161"/>
      <c r="D67" s="101"/>
      <c r="E67" s="120"/>
      <c r="F67" s="17"/>
      <c r="G67" s="15"/>
      <c r="H67" s="190"/>
    </row>
    <row r="68" spans="1:8" x14ac:dyDescent="0.25">
      <c r="A68" s="101"/>
      <c r="B68" s="101"/>
      <c r="C68" s="161"/>
      <c r="D68" s="101"/>
      <c r="E68" s="120"/>
      <c r="F68" s="17"/>
      <c r="G68" s="15"/>
      <c r="H68" s="190"/>
    </row>
    <row r="69" spans="1:8" x14ac:dyDescent="0.25">
      <c r="A69" s="64"/>
      <c r="B69" s="64"/>
      <c r="C69" s="161"/>
      <c r="D69" s="60"/>
      <c r="E69" s="17"/>
      <c r="F69" s="15"/>
      <c r="G69" s="15"/>
      <c r="H69" s="190"/>
    </row>
    <row r="70" spans="1:8" x14ac:dyDescent="0.25">
      <c r="A70" s="168" t="s">
        <v>34</v>
      </c>
      <c r="B70" s="168"/>
      <c r="C70" s="168"/>
      <c r="D70" s="168"/>
      <c r="E70" s="179"/>
      <c r="F70" s="183"/>
      <c r="G70" s="183"/>
      <c r="H70" s="174">
        <f>SUM(H5:H69)</f>
        <v>0</v>
      </c>
    </row>
    <row r="1048346" spans="5:5" x14ac:dyDescent="0.25">
      <c r="E1048346"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21153-CD2C-4C07-A498-263D8B2946B0}">
  <dimension ref="A1:I104839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3.6640625" style="41" customWidth="1"/>
    <col min="5" max="5" width="40.6640625" style="41" customWidth="1"/>
    <col min="6" max="6" width="23.3320312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1418</v>
      </c>
      <c r="B1" s="40"/>
      <c r="C1" s="40"/>
      <c r="D1" s="40"/>
      <c r="E1" s="40"/>
      <c r="F1" s="774" t="s">
        <v>1419</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5"/>
      <c r="I3" s="5"/>
    </row>
    <row r="4" spans="1:9" x14ac:dyDescent="0.25">
      <c r="A4" s="47"/>
      <c r="B4" s="47"/>
      <c r="C4" s="162"/>
      <c r="D4" s="162"/>
      <c r="E4" s="194"/>
      <c r="F4" s="6"/>
      <c r="G4" s="6"/>
      <c r="H4" s="5"/>
      <c r="I4" s="5"/>
    </row>
    <row r="5" spans="1:9" hidden="1" x14ac:dyDescent="0.25">
      <c r="A5" s="192" t="s">
        <v>1420</v>
      </c>
      <c r="B5" s="192"/>
      <c r="C5" s="193"/>
      <c r="D5" s="193"/>
      <c r="E5" s="150" t="s">
        <v>1421</v>
      </c>
      <c r="F5" s="17"/>
      <c r="G5" s="17"/>
      <c r="H5" s="15"/>
      <c r="I5" s="189"/>
    </row>
    <row r="6" spans="1:9" ht="26.4" hidden="1" x14ac:dyDescent="0.25">
      <c r="A6" s="192"/>
      <c r="B6" s="192" t="s">
        <v>1422</v>
      </c>
      <c r="C6" s="193"/>
      <c r="D6" s="193"/>
      <c r="E6" s="101" t="s">
        <v>4653</v>
      </c>
      <c r="F6" s="120" t="s">
        <v>425</v>
      </c>
      <c r="G6" s="17" t="s">
        <v>4222</v>
      </c>
      <c r="H6" s="17" t="s">
        <v>818</v>
      </c>
      <c r="I6" s="188"/>
    </row>
    <row r="7" spans="1:9" ht="26.4" hidden="1" x14ac:dyDescent="0.25">
      <c r="A7" s="192"/>
      <c r="B7" s="192" t="s">
        <v>1423</v>
      </c>
      <c r="C7" s="193"/>
      <c r="D7" s="193"/>
      <c r="E7" s="101" t="s">
        <v>1424</v>
      </c>
      <c r="F7" s="120" t="s">
        <v>361</v>
      </c>
      <c r="G7" s="191">
        <f>I6</f>
        <v>0</v>
      </c>
      <c r="H7" s="195"/>
      <c r="I7" s="190">
        <f>G7*H7</f>
        <v>0</v>
      </c>
    </row>
    <row r="8" spans="1:9" hidden="1" x14ac:dyDescent="0.25">
      <c r="A8" s="192" t="s">
        <v>1425</v>
      </c>
      <c r="B8" s="192"/>
      <c r="C8" s="193"/>
      <c r="D8" s="193"/>
      <c r="E8" s="150" t="s">
        <v>1426</v>
      </c>
      <c r="F8" s="120"/>
      <c r="G8" s="17"/>
      <c r="H8" s="17"/>
      <c r="I8" s="190"/>
    </row>
    <row r="9" spans="1:9" hidden="1" x14ac:dyDescent="0.25">
      <c r="A9" s="192"/>
      <c r="B9" s="192" t="s">
        <v>1427</v>
      </c>
      <c r="C9" s="193"/>
      <c r="D9" s="193"/>
      <c r="E9" s="101" t="s">
        <v>1429</v>
      </c>
      <c r="F9" s="120" t="s">
        <v>425</v>
      </c>
      <c r="G9" s="17" t="s">
        <v>4222</v>
      </c>
      <c r="H9" s="17" t="s">
        <v>818</v>
      </c>
      <c r="I9" s="188"/>
    </row>
    <row r="10" spans="1:9" ht="26.4" hidden="1" x14ac:dyDescent="0.25">
      <c r="A10" s="192"/>
      <c r="B10" s="192" t="s">
        <v>1428</v>
      </c>
      <c r="C10" s="193"/>
      <c r="D10" s="193"/>
      <c r="E10" s="101" t="s">
        <v>4654</v>
      </c>
      <c r="F10" s="120" t="s">
        <v>361</v>
      </c>
      <c r="G10" s="191">
        <f>I9</f>
        <v>0</v>
      </c>
      <c r="H10" s="195"/>
      <c r="I10" s="190">
        <f>G10*H10</f>
        <v>0</v>
      </c>
    </row>
    <row r="11" spans="1:9" ht="26.4" x14ac:dyDescent="0.25">
      <c r="A11" s="192" t="s">
        <v>1430</v>
      </c>
      <c r="B11" s="192"/>
      <c r="C11" s="193"/>
      <c r="D11" s="193"/>
      <c r="E11" s="150" t="s">
        <v>4287</v>
      </c>
      <c r="F11" s="17" t="s">
        <v>2269</v>
      </c>
      <c r="G11" s="161"/>
      <c r="H11" s="187"/>
      <c r="I11" s="89">
        <f>G11*H11</f>
        <v>0</v>
      </c>
    </row>
    <row r="12" spans="1:9" ht="26.4" x14ac:dyDescent="0.25">
      <c r="A12" s="192" t="s">
        <v>1431</v>
      </c>
      <c r="B12" s="192"/>
      <c r="C12" s="193"/>
      <c r="D12" s="193"/>
      <c r="E12" s="159" t="s">
        <v>1432</v>
      </c>
      <c r="F12" s="120"/>
      <c r="G12" s="17"/>
      <c r="H12" s="191"/>
      <c r="I12" s="190"/>
    </row>
    <row r="13" spans="1:9" x14ac:dyDescent="0.25">
      <c r="A13" s="192"/>
      <c r="B13" s="192" t="s">
        <v>1433</v>
      </c>
      <c r="C13" s="193"/>
      <c r="D13" s="193"/>
      <c r="E13" s="160" t="s">
        <v>4655</v>
      </c>
      <c r="F13" s="120"/>
      <c r="G13" s="17"/>
      <c r="H13" s="191"/>
      <c r="I13" s="190"/>
    </row>
    <row r="14" spans="1:9" ht="26.4" x14ac:dyDescent="0.25">
      <c r="A14" s="192"/>
      <c r="B14" s="192"/>
      <c r="C14" s="161" t="s">
        <v>37</v>
      </c>
      <c r="D14" s="161"/>
      <c r="E14" s="101" t="s">
        <v>4288</v>
      </c>
      <c r="F14" s="17" t="s">
        <v>136</v>
      </c>
      <c r="G14" s="161"/>
      <c r="H14" s="187"/>
      <c r="I14" s="89">
        <f>G14*H14</f>
        <v>0</v>
      </c>
    </row>
    <row r="15" spans="1:9" ht="26.4" x14ac:dyDescent="0.25">
      <c r="A15" s="192"/>
      <c r="B15" s="192"/>
      <c r="C15" s="161" t="s">
        <v>39</v>
      </c>
      <c r="D15" s="161"/>
      <c r="E15" s="101" t="s">
        <v>4289</v>
      </c>
      <c r="F15" s="17" t="s">
        <v>136</v>
      </c>
      <c r="G15" s="161"/>
      <c r="H15" s="187"/>
      <c r="I15" s="89">
        <f>G15*H15</f>
        <v>0</v>
      </c>
    </row>
    <row r="16" spans="1:9" ht="26.4" hidden="1" x14ac:dyDescent="0.25">
      <c r="A16" s="192"/>
      <c r="B16" s="192"/>
      <c r="C16" s="161" t="s">
        <v>59</v>
      </c>
      <c r="D16" s="161"/>
      <c r="E16" s="160" t="s">
        <v>4298</v>
      </c>
      <c r="F16" s="272"/>
      <c r="G16" s="161"/>
      <c r="H16" s="187"/>
      <c r="I16" s="89">
        <f>G16*H16</f>
        <v>0</v>
      </c>
    </row>
    <row r="17" spans="1:9" hidden="1" x14ac:dyDescent="0.25">
      <c r="A17" s="192"/>
      <c r="B17" s="192" t="s">
        <v>1434</v>
      </c>
      <c r="C17" s="193"/>
      <c r="D17" s="193"/>
      <c r="E17" s="160" t="s">
        <v>1437</v>
      </c>
      <c r="F17" s="120"/>
      <c r="G17" s="17"/>
      <c r="H17" s="191"/>
      <c r="I17" s="190"/>
    </row>
    <row r="18" spans="1:9" ht="26.4" hidden="1" x14ac:dyDescent="0.25">
      <c r="A18" s="192"/>
      <c r="B18" s="192"/>
      <c r="C18" s="161" t="s">
        <v>37</v>
      </c>
      <c r="D18" s="161"/>
      <c r="E18" s="160" t="s">
        <v>4290</v>
      </c>
      <c r="F18" s="17" t="s">
        <v>136</v>
      </c>
      <c r="G18" s="161"/>
      <c r="H18" s="187"/>
      <c r="I18" s="89">
        <f>G18*H18</f>
        <v>0</v>
      </c>
    </row>
    <row r="19" spans="1:9" ht="26.4" hidden="1" x14ac:dyDescent="0.25">
      <c r="A19" s="192"/>
      <c r="B19" s="192"/>
      <c r="C19" s="161" t="s">
        <v>39</v>
      </c>
      <c r="D19" s="161"/>
      <c r="E19" s="160" t="s">
        <v>4291</v>
      </c>
      <c r="F19" s="17" t="s">
        <v>136</v>
      </c>
      <c r="G19" s="161"/>
      <c r="H19" s="187"/>
      <c r="I19" s="89">
        <f>G19*H19</f>
        <v>0</v>
      </c>
    </row>
    <row r="20" spans="1:9" ht="26.4" hidden="1" x14ac:dyDescent="0.25">
      <c r="A20" s="192"/>
      <c r="B20" s="192"/>
      <c r="C20" s="161" t="s">
        <v>59</v>
      </c>
      <c r="D20" s="161"/>
      <c r="E20" s="160" t="s">
        <v>4299</v>
      </c>
      <c r="F20" s="272"/>
      <c r="G20" s="161"/>
      <c r="H20" s="187"/>
      <c r="I20" s="89">
        <f>G20*H20</f>
        <v>0</v>
      </c>
    </row>
    <row r="21" spans="1:9" hidden="1" x14ac:dyDescent="0.25">
      <c r="A21" s="192"/>
      <c r="B21" s="192" t="s">
        <v>1435</v>
      </c>
      <c r="C21" s="193"/>
      <c r="D21" s="193"/>
      <c r="E21" s="160" t="s">
        <v>1438</v>
      </c>
      <c r="F21" s="120"/>
      <c r="G21" s="17"/>
      <c r="H21" s="191"/>
      <c r="I21" s="190"/>
    </row>
    <row r="22" spans="1:9" ht="26.4" hidden="1" x14ac:dyDescent="0.25">
      <c r="A22" s="192"/>
      <c r="B22" s="192"/>
      <c r="C22" s="161" t="s">
        <v>37</v>
      </c>
      <c r="D22" s="161"/>
      <c r="E22" s="160" t="s">
        <v>4290</v>
      </c>
      <c r="F22" s="17" t="s">
        <v>136</v>
      </c>
      <c r="G22" s="161"/>
      <c r="H22" s="187"/>
      <c r="I22" s="89">
        <f>G22*H22</f>
        <v>0</v>
      </c>
    </row>
    <row r="23" spans="1:9" ht="26.4" hidden="1" x14ac:dyDescent="0.25">
      <c r="A23" s="192"/>
      <c r="B23" s="192"/>
      <c r="C23" s="161" t="s">
        <v>39</v>
      </c>
      <c r="D23" s="161"/>
      <c r="E23" s="160" t="s">
        <v>4291</v>
      </c>
      <c r="F23" s="17" t="s">
        <v>136</v>
      </c>
      <c r="G23" s="161"/>
      <c r="H23" s="187"/>
      <c r="I23" s="89">
        <f>G23*H23</f>
        <v>0</v>
      </c>
    </row>
    <row r="24" spans="1:9" ht="26.4" hidden="1" x14ac:dyDescent="0.25">
      <c r="A24" s="192"/>
      <c r="B24" s="192"/>
      <c r="C24" s="161" t="s">
        <v>59</v>
      </c>
      <c r="D24" s="161"/>
      <c r="E24" s="160" t="s">
        <v>4299</v>
      </c>
      <c r="F24" s="272"/>
      <c r="G24" s="161"/>
      <c r="H24" s="187"/>
      <c r="I24" s="89">
        <f>G24*H24</f>
        <v>0</v>
      </c>
    </row>
    <row r="25" spans="1:9" hidden="1" x14ac:dyDescent="0.25">
      <c r="A25" s="192"/>
      <c r="B25" s="192" t="s">
        <v>1436</v>
      </c>
      <c r="C25" s="193"/>
      <c r="D25" s="193"/>
      <c r="E25" s="160" t="s">
        <v>1439</v>
      </c>
      <c r="F25" s="120"/>
      <c r="G25" s="17"/>
      <c r="H25" s="191"/>
      <c r="I25" s="190"/>
    </row>
    <row r="26" spans="1:9" ht="26.4" hidden="1" x14ac:dyDescent="0.25">
      <c r="A26" s="192"/>
      <c r="B26" s="192"/>
      <c r="C26" s="161" t="s">
        <v>37</v>
      </c>
      <c r="D26" s="161"/>
      <c r="E26" s="160" t="s">
        <v>4288</v>
      </c>
      <c r="F26" s="17" t="s">
        <v>136</v>
      </c>
      <c r="G26" s="161"/>
      <c r="H26" s="187"/>
      <c r="I26" s="89">
        <f>G26*H26</f>
        <v>0</v>
      </c>
    </row>
    <row r="27" spans="1:9" ht="26.4" hidden="1" x14ac:dyDescent="0.25">
      <c r="A27" s="192"/>
      <c r="B27" s="192"/>
      <c r="C27" s="161" t="s">
        <v>39</v>
      </c>
      <c r="D27" s="161"/>
      <c r="E27" s="160" t="s">
        <v>4289</v>
      </c>
      <c r="F27" s="17" t="s">
        <v>136</v>
      </c>
      <c r="G27" s="161"/>
      <c r="H27" s="187"/>
      <c r="I27" s="89">
        <f>G27*H27</f>
        <v>0</v>
      </c>
    </row>
    <row r="28" spans="1:9" ht="26.4" hidden="1" x14ac:dyDescent="0.25">
      <c r="A28" s="192"/>
      <c r="B28" s="192"/>
      <c r="C28" s="161" t="s">
        <v>59</v>
      </c>
      <c r="D28" s="161"/>
      <c r="E28" s="160" t="s">
        <v>4298</v>
      </c>
      <c r="F28" s="272"/>
      <c r="G28" s="161"/>
      <c r="H28" s="187"/>
      <c r="I28" s="89">
        <f>G28*H28</f>
        <v>0</v>
      </c>
    </row>
    <row r="29" spans="1:9" x14ac:dyDescent="0.25">
      <c r="A29" s="192" t="s">
        <v>1440</v>
      </c>
      <c r="B29" s="192"/>
      <c r="C29" s="193"/>
      <c r="D29" s="193"/>
      <c r="E29" s="150" t="s">
        <v>1441</v>
      </c>
      <c r="F29" s="120"/>
      <c r="G29" s="17"/>
      <c r="H29" s="191"/>
      <c r="I29" s="190"/>
    </row>
    <row r="30" spans="1:9" ht="26.4" x14ac:dyDescent="0.25">
      <c r="A30" s="192"/>
      <c r="B30" s="192" t="s">
        <v>1442</v>
      </c>
      <c r="C30" s="193"/>
      <c r="D30" s="193"/>
      <c r="E30" s="101" t="s">
        <v>4292</v>
      </c>
      <c r="F30" s="120" t="s">
        <v>429</v>
      </c>
      <c r="G30" s="161"/>
      <c r="H30" s="187"/>
      <c r="I30" s="89">
        <f>G30*H30</f>
        <v>0</v>
      </c>
    </row>
    <row r="31" spans="1:9" ht="26.4" x14ac:dyDescent="0.25">
      <c r="A31" s="192"/>
      <c r="B31" s="192" t="s">
        <v>1443</v>
      </c>
      <c r="C31" s="193"/>
      <c r="D31" s="193"/>
      <c r="E31" s="101" t="s">
        <v>1444</v>
      </c>
      <c r="F31" s="120" t="s">
        <v>429</v>
      </c>
      <c r="G31" s="161"/>
      <c r="H31" s="187"/>
      <c r="I31" s="89">
        <f>G31*H31</f>
        <v>0</v>
      </c>
    </row>
    <row r="32" spans="1:9" ht="39.6" x14ac:dyDescent="0.25">
      <c r="A32" s="192" t="s">
        <v>1445</v>
      </c>
      <c r="B32" s="192"/>
      <c r="C32" s="193"/>
      <c r="D32" s="193"/>
      <c r="E32" s="100" t="s">
        <v>1446</v>
      </c>
      <c r="F32" s="120"/>
      <c r="G32" s="17"/>
      <c r="H32" s="191"/>
      <c r="I32" s="190"/>
    </row>
    <row r="33" spans="1:9" ht="15.6" x14ac:dyDescent="0.25">
      <c r="A33" s="192"/>
      <c r="B33" s="192" t="s">
        <v>1447</v>
      </c>
      <c r="C33" s="193"/>
      <c r="D33" s="193"/>
      <c r="E33" s="101" t="s">
        <v>4257</v>
      </c>
      <c r="F33" s="17" t="s">
        <v>124</v>
      </c>
      <c r="G33" s="161"/>
      <c r="H33" s="187"/>
      <c r="I33" s="89">
        <f>G33*H33</f>
        <v>0</v>
      </c>
    </row>
    <row r="34" spans="1:9" ht="15.6" x14ac:dyDescent="0.25">
      <c r="A34" s="192"/>
      <c r="B34" s="192" t="s">
        <v>1448</v>
      </c>
      <c r="C34" s="193"/>
      <c r="D34" s="193"/>
      <c r="E34" s="101" t="s">
        <v>4258</v>
      </c>
      <c r="F34" s="17" t="s">
        <v>124</v>
      </c>
      <c r="G34" s="161"/>
      <c r="H34" s="187"/>
      <c r="I34" s="89">
        <f>G34*H34</f>
        <v>0</v>
      </c>
    </row>
    <row r="35" spans="1:9" ht="15.6" x14ac:dyDescent="0.25">
      <c r="A35" s="192"/>
      <c r="B35" s="192" t="s">
        <v>1449</v>
      </c>
      <c r="C35" s="193"/>
      <c r="D35" s="193"/>
      <c r="E35" s="101" t="s">
        <v>4293</v>
      </c>
      <c r="F35" s="17" t="s">
        <v>124</v>
      </c>
      <c r="G35" s="161"/>
      <c r="H35" s="187"/>
      <c r="I35" s="89">
        <f>G35*H35</f>
        <v>0</v>
      </c>
    </row>
    <row r="36" spans="1:9" ht="39.6" hidden="1" x14ac:dyDescent="0.25">
      <c r="A36" s="192" t="s">
        <v>1450</v>
      </c>
      <c r="B36" s="192"/>
      <c r="C36" s="193"/>
      <c r="D36" s="193"/>
      <c r="E36" s="150" t="s">
        <v>1451</v>
      </c>
      <c r="F36" s="120"/>
      <c r="G36" s="17"/>
      <c r="H36" s="191"/>
      <c r="I36" s="190"/>
    </row>
    <row r="37" spans="1:9" ht="15.6" hidden="1" x14ac:dyDescent="0.25">
      <c r="A37" s="192"/>
      <c r="B37" s="192" t="s">
        <v>1452</v>
      </c>
      <c r="C37" s="193"/>
      <c r="D37" s="193"/>
      <c r="E37" s="101" t="s">
        <v>4257</v>
      </c>
      <c r="F37" s="17" t="s">
        <v>124</v>
      </c>
      <c r="G37" s="161"/>
      <c r="H37" s="187"/>
      <c r="I37" s="89">
        <f>G37*H37</f>
        <v>0</v>
      </c>
    </row>
    <row r="38" spans="1:9" ht="15.6" hidden="1" x14ac:dyDescent="0.25">
      <c r="A38" s="192"/>
      <c r="B38" s="192" t="s">
        <v>1453</v>
      </c>
      <c r="C38" s="193"/>
      <c r="D38" s="193"/>
      <c r="E38" s="101" t="s">
        <v>4258</v>
      </c>
      <c r="F38" s="17" t="s">
        <v>124</v>
      </c>
      <c r="G38" s="161"/>
      <c r="H38" s="187"/>
      <c r="I38" s="89">
        <f>G38*H38</f>
        <v>0</v>
      </c>
    </row>
    <row r="39" spans="1:9" ht="15.6" hidden="1" x14ac:dyDescent="0.25">
      <c r="A39" s="192"/>
      <c r="B39" s="192" t="s">
        <v>1454</v>
      </c>
      <c r="C39" s="193"/>
      <c r="D39" s="193"/>
      <c r="E39" s="101" t="s">
        <v>4293</v>
      </c>
      <c r="F39" s="17" t="s">
        <v>124</v>
      </c>
      <c r="G39" s="161"/>
      <c r="H39" s="187"/>
      <c r="I39" s="89">
        <f>G39*H39</f>
        <v>0</v>
      </c>
    </row>
    <row r="40" spans="1:9" x14ac:dyDescent="0.25">
      <c r="A40" s="192" t="s">
        <v>1455</v>
      </c>
      <c r="B40" s="192"/>
      <c r="C40" s="193"/>
      <c r="D40" s="193"/>
      <c r="E40" s="159" t="s">
        <v>1456</v>
      </c>
      <c r="F40" s="120"/>
      <c r="G40" s="17"/>
      <c r="H40" s="191"/>
      <c r="I40" s="190"/>
    </row>
    <row r="41" spans="1:9" ht="15.6" hidden="1" x14ac:dyDescent="0.25">
      <c r="A41" s="192"/>
      <c r="B41" s="192" t="s">
        <v>1457</v>
      </c>
      <c r="C41" s="193"/>
      <c r="D41" s="193"/>
      <c r="E41" s="101" t="s">
        <v>1460</v>
      </c>
      <c r="F41" s="17" t="s">
        <v>124</v>
      </c>
      <c r="G41" s="161"/>
      <c r="H41" s="187"/>
      <c r="I41" s="89">
        <f>G41*H41</f>
        <v>0</v>
      </c>
    </row>
    <row r="42" spans="1:9" ht="15.6" x14ac:dyDescent="0.25">
      <c r="A42" s="192"/>
      <c r="B42" s="192" t="s">
        <v>1458</v>
      </c>
      <c r="C42" s="193"/>
      <c r="D42" s="193"/>
      <c r="E42" s="101" t="s">
        <v>1461</v>
      </c>
      <c r="F42" s="17" t="s">
        <v>124</v>
      </c>
      <c r="G42" s="161"/>
      <c r="H42" s="187"/>
      <c r="I42" s="89">
        <f>G42*H42</f>
        <v>0</v>
      </c>
    </row>
    <row r="43" spans="1:9" ht="15.6" x14ac:dyDescent="0.25">
      <c r="A43" s="192"/>
      <c r="B43" s="192" t="s">
        <v>1459</v>
      </c>
      <c r="C43" s="193"/>
      <c r="D43" s="193"/>
      <c r="E43" s="101" t="s">
        <v>1462</v>
      </c>
      <c r="F43" s="17" t="s">
        <v>124</v>
      </c>
      <c r="G43" s="161"/>
      <c r="H43" s="187"/>
      <c r="I43" s="89">
        <f>G43*H43</f>
        <v>0</v>
      </c>
    </row>
    <row r="44" spans="1:9" ht="26.4" x14ac:dyDescent="0.25">
      <c r="A44" s="192" t="s">
        <v>1463</v>
      </c>
      <c r="B44" s="192"/>
      <c r="C44" s="193"/>
      <c r="D44" s="193"/>
      <c r="E44" s="159" t="s">
        <v>1464</v>
      </c>
      <c r="F44" s="120"/>
      <c r="G44" s="17"/>
      <c r="H44" s="191"/>
      <c r="I44" s="190"/>
    </row>
    <row r="45" spans="1:9" ht="15.6" hidden="1" x14ac:dyDescent="0.25">
      <c r="A45" s="192"/>
      <c r="B45" s="192" t="s">
        <v>1465</v>
      </c>
      <c r="C45" s="193"/>
      <c r="D45" s="193"/>
      <c r="E45" s="101" t="s">
        <v>1470</v>
      </c>
      <c r="F45" s="17" t="s">
        <v>124</v>
      </c>
      <c r="G45" s="161"/>
      <c r="H45" s="187"/>
      <c r="I45" s="89">
        <f>G45*H45</f>
        <v>0</v>
      </c>
    </row>
    <row r="46" spans="1:9" ht="15.6" hidden="1" x14ac:dyDescent="0.25">
      <c r="A46" s="192"/>
      <c r="B46" s="192" t="s">
        <v>1466</v>
      </c>
      <c r="C46" s="193"/>
      <c r="D46" s="193"/>
      <c r="E46" s="101" t="s">
        <v>1471</v>
      </c>
      <c r="F46" s="17" t="s">
        <v>124</v>
      </c>
      <c r="G46" s="161"/>
      <c r="H46" s="187"/>
      <c r="I46" s="89">
        <f>G46*H46</f>
        <v>0</v>
      </c>
    </row>
    <row r="47" spans="1:9" ht="15.6" x14ac:dyDescent="0.25">
      <c r="A47" s="192"/>
      <c r="B47" s="192" t="s">
        <v>1467</v>
      </c>
      <c r="C47" s="193"/>
      <c r="D47" s="193"/>
      <c r="E47" s="101" t="s">
        <v>1461</v>
      </c>
      <c r="F47" s="17" t="s">
        <v>124</v>
      </c>
      <c r="G47" s="161"/>
      <c r="H47" s="187"/>
      <c r="I47" s="89">
        <f>G47*H47</f>
        <v>0</v>
      </c>
    </row>
    <row r="48" spans="1:9" ht="15.6" x14ac:dyDescent="0.25">
      <c r="A48" s="192"/>
      <c r="B48" s="192" t="s">
        <v>1468</v>
      </c>
      <c r="C48" s="193"/>
      <c r="D48" s="193"/>
      <c r="E48" s="101" t="s">
        <v>1472</v>
      </c>
      <c r="F48" s="17" t="s">
        <v>124</v>
      </c>
      <c r="G48" s="161"/>
      <c r="H48" s="187"/>
      <c r="I48" s="89">
        <f>G48*H48</f>
        <v>0</v>
      </c>
    </row>
    <row r="49" spans="1:9" ht="15.6" x14ac:dyDescent="0.25">
      <c r="A49" s="192"/>
      <c r="B49" s="192" t="s">
        <v>1469</v>
      </c>
      <c r="C49" s="193"/>
      <c r="D49" s="193"/>
      <c r="E49" s="101" t="s">
        <v>1473</v>
      </c>
      <c r="F49" s="17" t="s">
        <v>124</v>
      </c>
      <c r="G49" s="161"/>
      <c r="H49" s="187"/>
      <c r="I49" s="89">
        <f>G49*H49</f>
        <v>0</v>
      </c>
    </row>
    <row r="50" spans="1:9" ht="26.4" hidden="1" x14ac:dyDescent="0.25">
      <c r="A50" s="192" t="s">
        <v>1475</v>
      </c>
      <c r="B50" s="192"/>
      <c r="C50" s="193"/>
      <c r="D50" s="193"/>
      <c r="E50" s="159" t="s">
        <v>1474</v>
      </c>
      <c r="F50" s="120"/>
      <c r="G50" s="17"/>
      <c r="H50" s="191"/>
      <c r="I50" s="190"/>
    </row>
    <row r="51" spans="1:9" ht="15.6" hidden="1" x14ac:dyDescent="0.25">
      <c r="A51" s="192"/>
      <c r="B51" s="192" t="s">
        <v>1476</v>
      </c>
      <c r="C51" s="193"/>
      <c r="D51" s="193"/>
      <c r="E51" s="101" t="s">
        <v>1480</v>
      </c>
      <c r="F51" s="17" t="s">
        <v>124</v>
      </c>
      <c r="G51" s="161"/>
      <c r="H51" s="187"/>
      <c r="I51" s="89">
        <f>G51*H51</f>
        <v>0</v>
      </c>
    </row>
    <row r="52" spans="1:9" ht="15.6" hidden="1" x14ac:dyDescent="0.25">
      <c r="A52" s="192"/>
      <c r="B52" s="192" t="s">
        <v>1477</v>
      </c>
      <c r="C52" s="193"/>
      <c r="D52" s="193"/>
      <c r="E52" s="101" t="s">
        <v>1471</v>
      </c>
      <c r="F52" s="17" t="s">
        <v>124</v>
      </c>
      <c r="G52" s="161"/>
      <c r="H52" s="187"/>
      <c r="I52" s="89">
        <f>G52*H52</f>
        <v>0</v>
      </c>
    </row>
    <row r="53" spans="1:9" ht="15.6" hidden="1" x14ac:dyDescent="0.25">
      <c r="A53" s="192"/>
      <c r="B53" s="192" t="s">
        <v>1478</v>
      </c>
      <c r="C53" s="193"/>
      <c r="D53" s="193"/>
      <c r="E53" s="101" t="s">
        <v>1461</v>
      </c>
      <c r="F53" s="17" t="s">
        <v>124</v>
      </c>
      <c r="G53" s="161"/>
      <c r="H53" s="187"/>
      <c r="I53" s="89">
        <f>G53*H53</f>
        <v>0</v>
      </c>
    </row>
    <row r="54" spans="1:9" ht="15.6" hidden="1" x14ac:dyDescent="0.25">
      <c r="A54" s="192"/>
      <c r="B54" s="192" t="s">
        <v>1479</v>
      </c>
      <c r="C54" s="193"/>
      <c r="D54" s="193"/>
      <c r="E54" s="101" t="s">
        <v>1472</v>
      </c>
      <c r="F54" s="17" t="s">
        <v>124</v>
      </c>
      <c r="G54" s="161"/>
      <c r="H54" s="187"/>
      <c r="I54" s="89">
        <f>G54*H54</f>
        <v>0</v>
      </c>
    </row>
    <row r="55" spans="1:9" ht="26.4" hidden="1" x14ac:dyDescent="0.25">
      <c r="A55" s="192" t="s">
        <v>1481</v>
      </c>
      <c r="B55" s="192"/>
      <c r="C55" s="193"/>
      <c r="D55" s="193"/>
      <c r="E55" s="159" t="s">
        <v>1482</v>
      </c>
      <c r="F55" s="17" t="s">
        <v>124</v>
      </c>
      <c r="G55" s="161"/>
      <c r="H55" s="187"/>
      <c r="I55" s="89">
        <f>G55*H55</f>
        <v>0</v>
      </c>
    </row>
    <row r="56" spans="1:9" ht="26.4" hidden="1" x14ac:dyDescent="0.25">
      <c r="A56" s="192" t="s">
        <v>1483</v>
      </c>
      <c r="B56" s="192"/>
      <c r="C56" s="193"/>
      <c r="D56" s="193"/>
      <c r="E56" s="159" t="s">
        <v>1484</v>
      </c>
      <c r="F56" s="120"/>
      <c r="G56" s="17"/>
      <c r="H56" s="191"/>
      <c r="I56" s="190"/>
    </row>
    <row r="57" spans="1:9" hidden="1" x14ac:dyDescent="0.25">
      <c r="A57" s="192"/>
      <c r="B57" s="192" t="s">
        <v>1485</v>
      </c>
      <c r="C57" s="193"/>
      <c r="D57" s="193"/>
      <c r="E57" s="101" t="s">
        <v>1488</v>
      </c>
      <c r="F57" s="120"/>
      <c r="G57" s="17"/>
      <c r="H57" s="191"/>
      <c r="I57" s="190"/>
    </row>
    <row r="58" spans="1:9" ht="26.4" hidden="1" x14ac:dyDescent="0.25">
      <c r="A58" s="192"/>
      <c r="B58" s="192"/>
      <c r="C58" s="161" t="s">
        <v>37</v>
      </c>
      <c r="D58" s="161"/>
      <c r="E58" s="101" t="s">
        <v>4294</v>
      </c>
      <c r="F58" s="17" t="s">
        <v>124</v>
      </c>
      <c r="G58" s="161"/>
      <c r="H58" s="187"/>
      <c r="I58" s="89">
        <f>G58*H58</f>
        <v>0</v>
      </c>
    </row>
    <row r="59" spans="1:9" ht="26.4" hidden="1" x14ac:dyDescent="0.25">
      <c r="A59" s="192"/>
      <c r="B59" s="192"/>
      <c r="C59" s="161" t="s">
        <v>39</v>
      </c>
      <c r="D59" s="161"/>
      <c r="E59" s="101" t="s">
        <v>4295</v>
      </c>
      <c r="F59" s="17" t="s">
        <v>124</v>
      </c>
      <c r="G59" s="161"/>
      <c r="H59" s="187"/>
      <c r="I59" s="89">
        <f>G59*H59</f>
        <v>0</v>
      </c>
    </row>
    <row r="60" spans="1:9" ht="26.4" hidden="1" x14ac:dyDescent="0.25">
      <c r="A60" s="192"/>
      <c r="B60" s="192" t="s">
        <v>1486</v>
      </c>
      <c r="C60" s="193"/>
      <c r="D60" s="193"/>
      <c r="E60" s="101" t="s">
        <v>1489</v>
      </c>
      <c r="F60" s="120"/>
      <c r="G60" s="17"/>
      <c r="H60" s="191"/>
      <c r="I60" s="190"/>
    </row>
    <row r="61" spans="1:9" ht="26.4" hidden="1" x14ac:dyDescent="0.25">
      <c r="A61" s="192"/>
      <c r="B61" s="192"/>
      <c r="C61" s="161" t="s">
        <v>37</v>
      </c>
      <c r="D61" s="161"/>
      <c r="E61" s="101" t="s">
        <v>4296</v>
      </c>
      <c r="F61" s="17" t="s">
        <v>124</v>
      </c>
      <c r="G61" s="161"/>
      <c r="H61" s="187"/>
      <c r="I61" s="89">
        <f>G61*H61</f>
        <v>0</v>
      </c>
    </row>
    <row r="62" spans="1:9" ht="26.4" hidden="1" x14ac:dyDescent="0.25">
      <c r="A62" s="192"/>
      <c r="B62" s="192"/>
      <c r="C62" s="161" t="s">
        <v>39</v>
      </c>
      <c r="D62" s="161"/>
      <c r="E62" s="101" t="s">
        <v>4297</v>
      </c>
      <c r="F62" s="17" t="s">
        <v>124</v>
      </c>
      <c r="G62" s="161"/>
      <c r="H62" s="187"/>
      <c r="I62" s="89">
        <f>G62*H62</f>
        <v>0</v>
      </c>
    </row>
    <row r="63" spans="1:9" hidden="1" x14ac:dyDescent="0.25">
      <c r="A63" s="192"/>
      <c r="B63" s="192" t="s">
        <v>1487</v>
      </c>
      <c r="C63" s="193"/>
      <c r="D63" s="193"/>
      <c r="E63" s="101" t="s">
        <v>1490</v>
      </c>
      <c r="F63" s="120"/>
      <c r="G63" s="17"/>
      <c r="H63" s="191"/>
      <c r="I63" s="190"/>
    </row>
    <row r="64" spans="1:9" ht="26.4" hidden="1" x14ac:dyDescent="0.25">
      <c r="A64" s="192"/>
      <c r="B64" s="192"/>
      <c r="C64" s="161" t="s">
        <v>37</v>
      </c>
      <c r="D64" s="161"/>
      <c r="E64" s="101" t="s">
        <v>4294</v>
      </c>
      <c r="F64" s="17" t="s">
        <v>124</v>
      </c>
      <c r="G64" s="161"/>
      <c r="H64" s="187"/>
      <c r="I64" s="89">
        <f>G64*H64</f>
        <v>0</v>
      </c>
    </row>
    <row r="65" spans="1:9" ht="26.4" hidden="1" x14ac:dyDescent="0.25">
      <c r="A65" s="192"/>
      <c r="B65" s="192"/>
      <c r="C65" s="161" t="s">
        <v>39</v>
      </c>
      <c r="D65" s="161"/>
      <c r="E65" s="101" t="s">
        <v>4295</v>
      </c>
      <c r="F65" s="17" t="s">
        <v>124</v>
      </c>
      <c r="G65" s="161"/>
      <c r="H65" s="187"/>
      <c r="I65" s="89">
        <f>G65*H65</f>
        <v>0</v>
      </c>
    </row>
    <row r="66" spans="1:9" ht="26.4" hidden="1" x14ac:dyDescent="0.25">
      <c r="A66" s="192" t="s">
        <v>1491</v>
      </c>
      <c r="B66" s="192"/>
      <c r="C66" s="161"/>
      <c r="D66" s="161"/>
      <c r="E66" s="291" t="s">
        <v>4656</v>
      </c>
      <c r="F66" s="120"/>
      <c r="G66" s="17"/>
      <c r="H66" s="191"/>
      <c r="I66" s="190"/>
    </row>
    <row r="67" spans="1:9" ht="15.6" hidden="1" x14ac:dyDescent="0.25">
      <c r="A67" s="192"/>
      <c r="B67" s="192" t="s">
        <v>1492</v>
      </c>
      <c r="C67" s="161"/>
      <c r="D67" s="161"/>
      <c r="E67" s="101" t="s">
        <v>1494</v>
      </c>
      <c r="F67" s="17" t="s">
        <v>2269</v>
      </c>
      <c r="G67" s="161"/>
      <c r="H67" s="187"/>
      <c r="I67" s="89">
        <f>G67*H67</f>
        <v>0</v>
      </c>
    </row>
    <row r="68" spans="1:9" ht="15.6" hidden="1" x14ac:dyDescent="0.25">
      <c r="A68" s="192"/>
      <c r="B68" s="192" t="s">
        <v>1493</v>
      </c>
      <c r="C68" s="161"/>
      <c r="D68" s="161"/>
      <c r="E68" s="101" t="s">
        <v>1495</v>
      </c>
      <c r="F68" s="17" t="s">
        <v>2269</v>
      </c>
      <c r="G68" s="161"/>
      <c r="H68" s="187"/>
      <c r="I68" s="89">
        <f>G68*H68</f>
        <v>0</v>
      </c>
    </row>
    <row r="69" spans="1:9" ht="26.4" x14ac:dyDescent="0.25">
      <c r="A69" s="192" t="s">
        <v>1496</v>
      </c>
      <c r="B69" s="192"/>
      <c r="C69" s="161"/>
      <c r="D69" s="161"/>
      <c r="E69" s="159" t="s">
        <v>1497</v>
      </c>
      <c r="F69" s="120"/>
      <c r="G69" s="17"/>
      <c r="H69" s="191"/>
      <c r="I69" s="190"/>
    </row>
    <row r="70" spans="1:9" ht="26.4" x14ac:dyDescent="0.25">
      <c r="A70" s="192"/>
      <c r="B70" s="192" t="s">
        <v>1504</v>
      </c>
      <c r="C70" s="161"/>
      <c r="D70" s="161"/>
      <c r="E70" s="160" t="s">
        <v>1498</v>
      </c>
      <c r="F70" s="120"/>
      <c r="G70" s="17"/>
      <c r="H70" s="191"/>
      <c r="I70" s="190"/>
    </row>
    <row r="71" spans="1:9" ht="26.4" x14ac:dyDescent="0.25">
      <c r="A71" s="192"/>
      <c r="B71" s="192"/>
      <c r="C71" s="161" t="s">
        <v>37</v>
      </c>
      <c r="D71" s="161"/>
      <c r="E71" s="101" t="s">
        <v>1499</v>
      </c>
      <c r="F71" s="120"/>
      <c r="G71" s="17"/>
      <c r="H71" s="191"/>
      <c r="I71" s="190"/>
    </row>
    <row r="72" spans="1:9" ht="15.6" x14ac:dyDescent="0.25">
      <c r="A72" s="192"/>
      <c r="B72" s="192"/>
      <c r="C72" s="161"/>
      <c r="D72" s="161" t="s">
        <v>36</v>
      </c>
      <c r="E72" s="101" t="s">
        <v>1500</v>
      </c>
      <c r="F72" s="17" t="s">
        <v>124</v>
      </c>
      <c r="G72" s="161"/>
      <c r="H72" s="187"/>
      <c r="I72" s="89">
        <f t="shared" ref="I72:I77" si="0">G72*H72</f>
        <v>0</v>
      </c>
    </row>
    <row r="73" spans="1:9" ht="26.4" hidden="1" x14ac:dyDescent="0.25">
      <c r="A73" s="192"/>
      <c r="B73" s="192"/>
      <c r="C73" s="161"/>
      <c r="D73" s="161" t="s">
        <v>35</v>
      </c>
      <c r="E73" s="278" t="s">
        <v>4657</v>
      </c>
      <c r="F73" s="120" t="s">
        <v>136</v>
      </c>
      <c r="G73" s="161"/>
      <c r="H73" s="187"/>
      <c r="I73" s="89">
        <f t="shared" si="0"/>
        <v>0</v>
      </c>
    </row>
    <row r="74" spans="1:9" ht="39.6" hidden="1" x14ac:dyDescent="0.25">
      <c r="A74" s="192"/>
      <c r="B74" s="192"/>
      <c r="C74" s="161"/>
      <c r="D74" s="161" t="s">
        <v>49</v>
      </c>
      <c r="E74" s="278" t="s">
        <v>4658</v>
      </c>
      <c r="F74" s="120" t="s">
        <v>136</v>
      </c>
      <c r="G74" s="161"/>
      <c r="H74" s="187"/>
      <c r="I74" s="89">
        <f t="shared" si="0"/>
        <v>0</v>
      </c>
    </row>
    <row r="75" spans="1:9" ht="26.4" hidden="1" x14ac:dyDescent="0.25">
      <c r="A75" s="192"/>
      <c r="B75" s="192"/>
      <c r="C75" s="161" t="s">
        <v>39</v>
      </c>
      <c r="D75" s="161"/>
      <c r="E75" s="101" t="s">
        <v>1501</v>
      </c>
      <c r="F75" s="120" t="s">
        <v>429</v>
      </c>
      <c r="G75" s="161"/>
      <c r="H75" s="187"/>
      <c r="I75" s="89">
        <f t="shared" si="0"/>
        <v>0</v>
      </c>
    </row>
    <row r="76" spans="1:9" ht="26.4" hidden="1" x14ac:dyDescent="0.25">
      <c r="A76" s="192"/>
      <c r="B76" s="192"/>
      <c r="C76" s="161" t="s">
        <v>59</v>
      </c>
      <c r="D76" s="161"/>
      <c r="E76" s="101" t="s">
        <v>1502</v>
      </c>
      <c r="F76" s="120" t="s">
        <v>429</v>
      </c>
      <c r="G76" s="161"/>
      <c r="H76" s="187"/>
      <c r="I76" s="89">
        <f t="shared" si="0"/>
        <v>0</v>
      </c>
    </row>
    <row r="77" spans="1:9" ht="26.4" hidden="1" x14ac:dyDescent="0.25">
      <c r="A77" s="192"/>
      <c r="B77" s="192"/>
      <c r="C77" s="161" t="s">
        <v>42</v>
      </c>
      <c r="D77" s="161"/>
      <c r="E77" s="101" t="s">
        <v>1503</v>
      </c>
      <c r="F77" s="120" t="s">
        <v>429</v>
      </c>
      <c r="G77" s="161"/>
      <c r="H77" s="187"/>
      <c r="I77" s="89">
        <f t="shared" si="0"/>
        <v>0</v>
      </c>
    </row>
    <row r="78" spans="1:9" ht="26.4" hidden="1" x14ac:dyDescent="0.25">
      <c r="A78" s="192"/>
      <c r="B78" s="192" t="s">
        <v>1505</v>
      </c>
      <c r="C78" s="161"/>
      <c r="D78" s="161"/>
      <c r="E78" s="101" t="s">
        <v>1506</v>
      </c>
      <c r="F78" s="120"/>
      <c r="G78" s="17"/>
      <c r="H78" s="191"/>
      <c r="I78" s="190"/>
    </row>
    <row r="79" spans="1:9" ht="26.4" hidden="1" x14ac:dyDescent="0.25">
      <c r="A79" s="192"/>
      <c r="B79" s="192"/>
      <c r="C79" s="161" t="s">
        <v>37</v>
      </c>
      <c r="D79" s="161"/>
      <c r="E79" s="101" t="s">
        <v>1499</v>
      </c>
      <c r="F79" s="120"/>
      <c r="G79" s="17"/>
      <c r="H79" s="191"/>
      <c r="I79" s="190"/>
    </row>
    <row r="80" spans="1:9" ht="15.6" hidden="1" x14ac:dyDescent="0.25">
      <c r="A80" s="192"/>
      <c r="B80" s="192"/>
      <c r="C80" s="161"/>
      <c r="D80" s="161" t="s">
        <v>36</v>
      </c>
      <c r="E80" s="101" t="s">
        <v>1500</v>
      </c>
      <c r="F80" s="17" t="s">
        <v>124</v>
      </c>
      <c r="G80" s="161"/>
      <c r="H80" s="187"/>
      <c r="I80" s="89">
        <f t="shared" ref="I80:I85" si="1">G80*H80</f>
        <v>0</v>
      </c>
    </row>
    <row r="81" spans="1:9" ht="26.4" hidden="1" x14ac:dyDescent="0.25">
      <c r="A81" s="192"/>
      <c r="B81" s="192"/>
      <c r="C81" s="161"/>
      <c r="D81" s="161" t="s">
        <v>35</v>
      </c>
      <c r="E81" s="278" t="s">
        <v>4657</v>
      </c>
      <c r="F81" s="120" t="s">
        <v>136</v>
      </c>
      <c r="G81" s="161"/>
      <c r="H81" s="187"/>
      <c r="I81" s="89">
        <f t="shared" si="1"/>
        <v>0</v>
      </c>
    </row>
    <row r="82" spans="1:9" ht="39.6" hidden="1" x14ac:dyDescent="0.25">
      <c r="A82" s="192"/>
      <c r="B82" s="192"/>
      <c r="C82" s="161"/>
      <c r="D82" s="161" t="s">
        <v>49</v>
      </c>
      <c r="E82" s="283" t="s">
        <v>4658</v>
      </c>
      <c r="F82" s="120" t="s">
        <v>136</v>
      </c>
      <c r="G82" s="161"/>
      <c r="H82" s="187"/>
      <c r="I82" s="89">
        <f t="shared" si="1"/>
        <v>0</v>
      </c>
    </row>
    <row r="83" spans="1:9" ht="26.4" hidden="1" x14ac:dyDescent="0.25">
      <c r="A83" s="192"/>
      <c r="B83" s="192"/>
      <c r="C83" s="161" t="s">
        <v>39</v>
      </c>
      <c r="D83" s="161"/>
      <c r="E83" s="101" t="s">
        <v>1501</v>
      </c>
      <c r="F83" s="120" t="s">
        <v>429</v>
      </c>
      <c r="G83" s="161"/>
      <c r="H83" s="187"/>
      <c r="I83" s="89">
        <f t="shared" si="1"/>
        <v>0</v>
      </c>
    </row>
    <row r="84" spans="1:9" ht="26.4" hidden="1" x14ac:dyDescent="0.25">
      <c r="A84" s="192"/>
      <c r="B84" s="192"/>
      <c r="C84" s="161" t="s">
        <v>59</v>
      </c>
      <c r="D84" s="161"/>
      <c r="E84" s="101" t="s">
        <v>1502</v>
      </c>
      <c r="F84" s="17" t="s">
        <v>429</v>
      </c>
      <c r="G84" s="161"/>
      <c r="H84" s="187"/>
      <c r="I84" s="89">
        <f t="shared" si="1"/>
        <v>0</v>
      </c>
    </row>
    <row r="85" spans="1:9" ht="26.4" hidden="1" x14ac:dyDescent="0.25">
      <c r="A85" s="192"/>
      <c r="B85" s="192"/>
      <c r="C85" s="161" t="s">
        <v>42</v>
      </c>
      <c r="D85" s="161"/>
      <c r="E85" s="101" t="s">
        <v>1503</v>
      </c>
      <c r="F85" s="120" t="s">
        <v>429</v>
      </c>
      <c r="G85" s="161"/>
      <c r="H85" s="187"/>
      <c r="I85" s="89">
        <f t="shared" si="1"/>
        <v>0</v>
      </c>
    </row>
    <row r="86" spans="1:9" x14ac:dyDescent="0.25">
      <c r="A86" s="192" t="s">
        <v>1507</v>
      </c>
      <c r="B86" s="192"/>
      <c r="C86" s="193"/>
      <c r="D86" s="193"/>
      <c r="E86" s="159" t="s">
        <v>1508</v>
      </c>
      <c r="F86" s="120"/>
      <c r="G86" s="17"/>
      <c r="H86" s="191"/>
      <c r="I86" s="190"/>
    </row>
    <row r="87" spans="1:9" ht="15.6" hidden="1" x14ac:dyDescent="0.25">
      <c r="A87" s="192"/>
      <c r="B87" s="192" t="s">
        <v>1509</v>
      </c>
      <c r="C87" s="193"/>
      <c r="D87" s="193"/>
      <c r="E87" s="101" t="s">
        <v>1480</v>
      </c>
      <c r="F87" s="17" t="s">
        <v>124</v>
      </c>
      <c r="G87" s="161"/>
      <c r="H87" s="187"/>
      <c r="I87" s="89">
        <f>G87*H87</f>
        <v>0</v>
      </c>
    </row>
    <row r="88" spans="1:9" ht="15.6" hidden="1" x14ac:dyDescent="0.25">
      <c r="A88" s="192"/>
      <c r="B88" s="192" t="s">
        <v>1510</v>
      </c>
      <c r="C88" s="193"/>
      <c r="D88" s="193"/>
      <c r="E88" s="101" t="s">
        <v>1460</v>
      </c>
      <c r="F88" s="17" t="s">
        <v>124</v>
      </c>
      <c r="G88" s="161"/>
      <c r="H88" s="187"/>
      <c r="I88" s="89">
        <f>G88*H88</f>
        <v>0</v>
      </c>
    </row>
    <row r="89" spans="1:9" ht="15.6" x14ac:dyDescent="0.25">
      <c r="A89" s="192"/>
      <c r="B89" s="192" t="s">
        <v>1511</v>
      </c>
      <c r="C89" s="193"/>
      <c r="D89" s="193"/>
      <c r="E89" s="101" t="s">
        <v>1461</v>
      </c>
      <c r="F89" s="17" t="s">
        <v>124</v>
      </c>
      <c r="G89" s="161"/>
      <c r="H89" s="187"/>
      <c r="I89" s="89">
        <f>G89*H89</f>
        <v>0</v>
      </c>
    </row>
    <row r="90" spans="1:9" ht="15.6" x14ac:dyDescent="0.25">
      <c r="A90" s="192"/>
      <c r="B90" s="192" t="s">
        <v>1512</v>
      </c>
      <c r="C90" s="193"/>
      <c r="D90" s="193"/>
      <c r="E90" s="101" t="s">
        <v>1462</v>
      </c>
      <c r="F90" s="17" t="s">
        <v>124</v>
      </c>
      <c r="G90" s="161"/>
      <c r="H90" s="187"/>
      <c r="I90" s="89">
        <f>G90*H90</f>
        <v>0</v>
      </c>
    </row>
    <row r="91" spans="1:9" ht="15.6" hidden="1" x14ac:dyDescent="0.25">
      <c r="A91" s="192"/>
      <c r="B91" s="192" t="s">
        <v>1513</v>
      </c>
      <c r="C91" s="193"/>
      <c r="D91" s="193"/>
      <c r="E91" s="101" t="s">
        <v>1514</v>
      </c>
      <c r="F91" s="17" t="s">
        <v>124</v>
      </c>
      <c r="G91" s="161"/>
      <c r="H91" s="187"/>
      <c r="I91" s="89">
        <f>G91*H91</f>
        <v>0</v>
      </c>
    </row>
    <row r="92" spans="1:9" hidden="1" x14ac:dyDescent="0.25">
      <c r="A92" s="192" t="s">
        <v>1515</v>
      </c>
      <c r="B92" s="192"/>
      <c r="C92" s="193"/>
      <c r="D92" s="193"/>
      <c r="E92" s="159" t="s">
        <v>1516</v>
      </c>
      <c r="F92" s="120"/>
      <c r="G92" s="17"/>
      <c r="H92" s="191"/>
      <c r="I92" s="190"/>
    </row>
    <row r="93" spans="1:9" ht="26.4" hidden="1" x14ac:dyDescent="0.25">
      <c r="A93" s="192"/>
      <c r="B93" s="192" t="s">
        <v>1517</v>
      </c>
      <c r="C93" s="193"/>
      <c r="D93" s="193"/>
      <c r="E93" s="278" t="s">
        <v>4659</v>
      </c>
      <c r="F93" s="120" t="s">
        <v>429</v>
      </c>
      <c r="G93" s="161"/>
      <c r="H93" s="187"/>
      <c r="I93" s="89">
        <f>G93*H93</f>
        <v>0</v>
      </c>
    </row>
    <row r="94" spans="1:9" ht="26.4" hidden="1" x14ac:dyDescent="0.25">
      <c r="A94" s="192"/>
      <c r="B94" s="192" t="s">
        <v>1518</v>
      </c>
      <c r="C94" s="193"/>
      <c r="D94" s="193"/>
      <c r="E94" s="278" t="s">
        <v>4660</v>
      </c>
      <c r="F94" s="120" t="s">
        <v>429</v>
      </c>
      <c r="G94" s="161"/>
      <c r="H94" s="187"/>
      <c r="I94" s="89">
        <f>G94*H94</f>
        <v>0</v>
      </c>
    </row>
    <row r="95" spans="1:9" hidden="1" x14ac:dyDescent="0.25">
      <c r="A95" s="192"/>
      <c r="B95" s="192" t="s">
        <v>1519</v>
      </c>
      <c r="C95" s="193"/>
      <c r="D95" s="193"/>
      <c r="E95" s="101" t="s">
        <v>1521</v>
      </c>
      <c r="F95" s="120" t="s">
        <v>429</v>
      </c>
      <c r="G95" s="161"/>
      <c r="H95" s="187"/>
      <c r="I95" s="89">
        <f>G95*H95</f>
        <v>0</v>
      </c>
    </row>
    <row r="96" spans="1:9" hidden="1" x14ac:dyDescent="0.25">
      <c r="A96" s="192"/>
      <c r="B96" s="192" t="s">
        <v>1520</v>
      </c>
      <c r="C96" s="193"/>
      <c r="D96" s="193"/>
      <c r="E96" s="101" t="s">
        <v>1522</v>
      </c>
      <c r="F96" s="120" t="s">
        <v>429</v>
      </c>
      <c r="G96" s="161"/>
      <c r="H96" s="187"/>
      <c r="I96" s="89">
        <f>G96*H96</f>
        <v>0</v>
      </c>
    </row>
    <row r="97" spans="1:9" ht="39.6" hidden="1" x14ac:dyDescent="0.25">
      <c r="A97" s="192" t="s">
        <v>1523</v>
      </c>
      <c r="B97" s="192"/>
      <c r="C97" s="193"/>
      <c r="D97" s="193"/>
      <c r="E97" s="159" t="s">
        <v>1524</v>
      </c>
      <c r="F97" s="120"/>
      <c r="G97" s="17"/>
      <c r="H97" s="191"/>
      <c r="I97" s="190"/>
    </row>
    <row r="98" spans="1:9" ht="15.6" hidden="1" x14ac:dyDescent="0.25">
      <c r="A98" s="192"/>
      <c r="B98" s="192" t="s">
        <v>1525</v>
      </c>
      <c r="C98" s="193"/>
      <c r="D98" s="193"/>
      <c r="E98" s="101" t="s">
        <v>1480</v>
      </c>
      <c r="F98" s="17" t="s">
        <v>124</v>
      </c>
      <c r="G98" s="161"/>
      <c r="H98" s="187"/>
      <c r="I98" s="89">
        <f>G98*H98</f>
        <v>0</v>
      </c>
    </row>
    <row r="99" spans="1:9" ht="26.4" hidden="1" x14ac:dyDescent="0.25">
      <c r="A99" s="192"/>
      <c r="B99" s="192" t="s">
        <v>1526</v>
      </c>
      <c r="C99" s="193"/>
      <c r="D99" s="193"/>
      <c r="E99" s="101" t="s">
        <v>1529</v>
      </c>
      <c r="F99" s="17" t="s">
        <v>124</v>
      </c>
      <c r="G99" s="161"/>
      <c r="H99" s="187"/>
      <c r="I99" s="89">
        <f>G99*H99</f>
        <v>0</v>
      </c>
    </row>
    <row r="100" spans="1:9" ht="15.6" hidden="1" x14ac:dyDescent="0.25">
      <c r="A100" s="192"/>
      <c r="B100" s="192" t="s">
        <v>1527</v>
      </c>
      <c r="C100" s="193"/>
      <c r="D100" s="193"/>
      <c r="E100" s="101" t="s">
        <v>1461</v>
      </c>
      <c r="F100" s="17" t="s">
        <v>124</v>
      </c>
      <c r="G100" s="161"/>
      <c r="H100" s="187"/>
      <c r="I100" s="89">
        <f>G100*H100</f>
        <v>0</v>
      </c>
    </row>
    <row r="101" spans="1:9" ht="15.6" hidden="1" x14ac:dyDescent="0.25">
      <c r="A101" s="192"/>
      <c r="B101" s="192" t="s">
        <v>1528</v>
      </c>
      <c r="C101" s="193"/>
      <c r="D101" s="193"/>
      <c r="E101" s="101" t="s">
        <v>1530</v>
      </c>
      <c r="F101" s="17" t="s">
        <v>124</v>
      </c>
      <c r="G101" s="161"/>
      <c r="H101" s="187"/>
      <c r="I101" s="89">
        <f>G101*H101</f>
        <v>0</v>
      </c>
    </row>
    <row r="102" spans="1:9" ht="39.6" x14ac:dyDescent="0.25">
      <c r="A102" s="192" t="s">
        <v>1531</v>
      </c>
      <c r="B102" s="192"/>
      <c r="C102" s="193"/>
      <c r="D102" s="193"/>
      <c r="E102" s="159" t="s">
        <v>1532</v>
      </c>
      <c r="F102" s="120"/>
      <c r="G102" s="17"/>
      <c r="H102" s="191"/>
      <c r="I102" s="190"/>
    </row>
    <row r="103" spans="1:9" ht="15.6" x14ac:dyDescent="0.25">
      <c r="A103" s="192"/>
      <c r="B103" s="192" t="s">
        <v>1533</v>
      </c>
      <c r="C103" s="193"/>
      <c r="D103" s="193"/>
      <c r="E103" s="101" t="s">
        <v>1480</v>
      </c>
      <c r="F103" s="17" t="s">
        <v>124</v>
      </c>
      <c r="G103" s="161"/>
      <c r="H103" s="187"/>
      <c r="I103" s="89">
        <f>G103*H103</f>
        <v>0</v>
      </c>
    </row>
    <row r="104" spans="1:9" ht="26.4" hidden="1" x14ac:dyDescent="0.25">
      <c r="A104" s="192"/>
      <c r="B104" s="192" t="s">
        <v>1534</v>
      </c>
      <c r="C104" s="193"/>
      <c r="D104" s="193"/>
      <c r="E104" s="101" t="s">
        <v>1529</v>
      </c>
      <c r="F104" s="17" t="s">
        <v>124</v>
      </c>
      <c r="G104" s="161"/>
      <c r="H104" s="187"/>
      <c r="I104" s="89">
        <f>G104*H104</f>
        <v>0</v>
      </c>
    </row>
    <row r="105" spans="1:9" ht="15.6" hidden="1" x14ac:dyDescent="0.25">
      <c r="A105" s="192"/>
      <c r="B105" s="192" t="s">
        <v>1535</v>
      </c>
      <c r="C105" s="193"/>
      <c r="D105" s="193"/>
      <c r="E105" s="101" t="s">
        <v>1461</v>
      </c>
      <c r="F105" s="17" t="s">
        <v>124</v>
      </c>
      <c r="G105" s="161"/>
      <c r="H105" s="187"/>
      <c r="I105" s="89">
        <f>G105*H105</f>
        <v>0</v>
      </c>
    </row>
    <row r="106" spans="1:9" ht="15.6" hidden="1" x14ac:dyDescent="0.25">
      <c r="A106" s="192"/>
      <c r="B106" s="192" t="s">
        <v>1536</v>
      </c>
      <c r="C106" s="193"/>
      <c r="D106" s="193"/>
      <c r="E106" s="101" t="s">
        <v>1530</v>
      </c>
      <c r="F106" s="17" t="s">
        <v>124</v>
      </c>
      <c r="G106" s="161"/>
      <c r="H106" s="187"/>
      <c r="I106" s="89">
        <f>G106*H106</f>
        <v>0</v>
      </c>
    </row>
    <row r="107" spans="1:9" ht="26.4" hidden="1" x14ac:dyDescent="0.25">
      <c r="A107" s="192" t="s">
        <v>1537</v>
      </c>
      <c r="B107" s="192"/>
      <c r="C107" s="193"/>
      <c r="D107" s="193"/>
      <c r="E107" s="159" t="s">
        <v>1538</v>
      </c>
      <c r="F107" s="120"/>
      <c r="G107" s="17"/>
      <c r="H107" s="191"/>
      <c r="I107" s="190"/>
    </row>
    <row r="108" spans="1:9" ht="15.6" hidden="1" x14ac:dyDescent="0.25">
      <c r="A108" s="192"/>
      <c r="B108" s="192" t="s">
        <v>1539</v>
      </c>
      <c r="C108" s="193"/>
      <c r="D108" s="193"/>
      <c r="E108" s="101" t="s">
        <v>1542</v>
      </c>
      <c r="F108" s="17" t="s">
        <v>124</v>
      </c>
      <c r="G108" s="161"/>
      <c r="H108" s="187"/>
      <c r="I108" s="89">
        <f>G108*H108</f>
        <v>0</v>
      </c>
    </row>
    <row r="109" spans="1:9" ht="26.4" hidden="1" x14ac:dyDescent="0.25">
      <c r="A109" s="192"/>
      <c r="B109" s="192" t="s">
        <v>1540</v>
      </c>
      <c r="C109" s="193"/>
      <c r="D109" s="193"/>
      <c r="E109" s="101" t="s">
        <v>1543</v>
      </c>
      <c r="F109" s="17" t="s">
        <v>124</v>
      </c>
      <c r="G109" s="161"/>
      <c r="H109" s="187"/>
      <c r="I109" s="89">
        <f>G109*H109</f>
        <v>0</v>
      </c>
    </row>
    <row r="110" spans="1:9" ht="26.4" hidden="1" x14ac:dyDescent="0.25">
      <c r="A110" s="192"/>
      <c r="B110" s="192" t="s">
        <v>1541</v>
      </c>
      <c r="C110" s="193"/>
      <c r="D110" s="193"/>
      <c r="E110" s="101" t="s">
        <v>1544</v>
      </c>
      <c r="F110" s="120" t="s">
        <v>429</v>
      </c>
      <c r="G110" s="161"/>
      <c r="H110" s="187"/>
      <c r="I110" s="89">
        <f>G110*H110</f>
        <v>0</v>
      </c>
    </row>
    <row r="111" spans="1:9" ht="26.4" x14ac:dyDescent="0.25">
      <c r="A111" s="192" t="s">
        <v>1545</v>
      </c>
      <c r="B111" s="192"/>
      <c r="C111" s="193"/>
      <c r="D111" s="193"/>
      <c r="E111" s="159" t="s">
        <v>1546</v>
      </c>
      <c r="F111" s="120"/>
      <c r="G111" s="17"/>
      <c r="H111" s="191"/>
      <c r="I111" s="190"/>
    </row>
    <row r="112" spans="1:9" ht="15.6" hidden="1" x14ac:dyDescent="0.25">
      <c r="A112" s="192"/>
      <c r="B112" s="192" t="s">
        <v>1547</v>
      </c>
      <c r="C112" s="193"/>
      <c r="D112" s="193"/>
      <c r="E112" s="101" t="s">
        <v>1542</v>
      </c>
      <c r="F112" s="17" t="s">
        <v>124</v>
      </c>
      <c r="G112" s="161"/>
      <c r="H112" s="187"/>
      <c r="I112" s="89">
        <f>G112*H112</f>
        <v>0</v>
      </c>
    </row>
    <row r="113" spans="1:9" ht="26.4" x14ac:dyDescent="0.25">
      <c r="A113" s="192"/>
      <c r="B113" s="192" t="s">
        <v>1548</v>
      </c>
      <c r="C113" s="193"/>
      <c r="D113" s="193"/>
      <c r="E113" s="101" t="s">
        <v>1543</v>
      </c>
      <c r="F113" s="17" t="s">
        <v>124</v>
      </c>
      <c r="G113" s="161"/>
      <c r="H113" s="187"/>
      <c r="I113" s="89">
        <f>G113*H113</f>
        <v>0</v>
      </c>
    </row>
    <row r="114" spans="1:9" ht="26.4" hidden="1" x14ac:dyDescent="0.25">
      <c r="A114" s="192"/>
      <c r="B114" s="192" t="s">
        <v>1549</v>
      </c>
      <c r="C114" s="193"/>
      <c r="D114" s="193"/>
      <c r="E114" s="101" t="s">
        <v>1544</v>
      </c>
      <c r="F114" s="120" t="s">
        <v>429</v>
      </c>
      <c r="G114" s="161"/>
      <c r="H114" s="187"/>
      <c r="I114" s="89">
        <f>G114*H114</f>
        <v>0</v>
      </c>
    </row>
    <row r="115" spans="1:9" x14ac:dyDescent="0.25">
      <c r="A115" s="192"/>
      <c r="B115" s="192"/>
      <c r="C115" s="193"/>
      <c r="D115" s="193"/>
      <c r="E115" s="101"/>
      <c r="F115" s="120"/>
      <c r="G115" s="17"/>
      <c r="H115" s="15"/>
      <c r="I115" s="190"/>
    </row>
    <row r="116" spans="1:9" x14ac:dyDescent="0.25">
      <c r="A116" s="101"/>
      <c r="B116" s="101"/>
      <c r="C116" s="161"/>
      <c r="D116" s="161"/>
      <c r="E116" s="101"/>
      <c r="F116" s="120"/>
      <c r="G116" s="17"/>
      <c r="H116" s="15"/>
      <c r="I116" s="190"/>
    </row>
    <row r="117" spans="1:9" x14ac:dyDescent="0.25">
      <c r="A117" s="64"/>
      <c r="B117" s="64"/>
      <c r="C117" s="161"/>
      <c r="D117" s="161"/>
      <c r="E117" s="60"/>
      <c r="F117" s="17"/>
      <c r="G117" s="15"/>
      <c r="H117" s="15"/>
      <c r="I117" s="190"/>
    </row>
    <row r="118" spans="1:9" x14ac:dyDescent="0.25">
      <c r="A118" s="168" t="s">
        <v>34</v>
      </c>
      <c r="B118" s="168"/>
      <c r="C118" s="168"/>
      <c r="D118" s="168"/>
      <c r="E118" s="168"/>
      <c r="F118" s="179"/>
      <c r="G118" s="183"/>
      <c r="H118" s="183"/>
      <c r="I118" s="174">
        <f>SUM(I5:I117)</f>
        <v>0</v>
      </c>
    </row>
    <row r="1048394" spans="6:6" x14ac:dyDescent="0.25">
      <c r="F1048394" s="53"/>
    </row>
  </sheetData>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BAF21-5587-497F-87A6-608A2288E404}">
  <dimension ref="A1:H1048356"/>
  <sheetViews>
    <sheetView workbookViewId="0"/>
  </sheetViews>
  <sheetFormatPr defaultRowHeight="13.2" x14ac:dyDescent="0.25"/>
  <cols>
    <col min="1" max="1" width="9.33203125" style="41" customWidth="1"/>
    <col min="2" max="2" width="9" style="41" bestFit="1" customWidth="1"/>
    <col min="3" max="3" width="3.6640625" style="41" customWidth="1"/>
    <col min="4" max="4" width="40.6640625" style="41" customWidth="1"/>
    <col min="5" max="5" width="23.33203125" style="41" bestFit="1" customWidth="1"/>
    <col min="6" max="8" width="20.6640625" style="41" customWidth="1"/>
    <col min="9" max="253" width="9.109375" style="41"/>
    <col min="254" max="254" width="9.33203125" style="41" customWidth="1"/>
    <col min="255" max="255" width="6.6640625" style="41" customWidth="1"/>
    <col min="256" max="256" width="40.6640625" style="41" customWidth="1"/>
    <col min="257" max="260" width="9.33203125" style="41" customWidth="1"/>
    <col min="261" max="509" width="9.109375" style="41"/>
    <col min="510" max="510" width="9.33203125" style="41" customWidth="1"/>
    <col min="511" max="511" width="6.6640625" style="41" customWidth="1"/>
    <col min="512" max="512" width="40.6640625" style="41" customWidth="1"/>
    <col min="513" max="516" width="9.33203125" style="41" customWidth="1"/>
    <col min="517" max="765" width="9.109375" style="41"/>
    <col min="766" max="766" width="9.33203125" style="41" customWidth="1"/>
    <col min="767" max="767" width="6.6640625" style="41" customWidth="1"/>
    <col min="768" max="768" width="40.6640625" style="41" customWidth="1"/>
    <col min="769" max="772" width="9.33203125" style="41" customWidth="1"/>
    <col min="773" max="1021" width="9.109375" style="41"/>
    <col min="1022" max="1022" width="9.33203125" style="41" customWidth="1"/>
    <col min="1023" max="1023" width="6.6640625" style="41" customWidth="1"/>
    <col min="1024" max="1024" width="40.6640625" style="41" customWidth="1"/>
    <col min="1025" max="1028" width="9.33203125" style="41" customWidth="1"/>
    <col min="1029" max="1277" width="9.109375" style="41"/>
    <col min="1278" max="1278" width="9.33203125" style="41" customWidth="1"/>
    <col min="1279" max="1279" width="6.6640625" style="41" customWidth="1"/>
    <col min="1280" max="1280" width="40.6640625" style="41" customWidth="1"/>
    <col min="1281" max="1284" width="9.33203125" style="41" customWidth="1"/>
    <col min="1285" max="1533" width="9.109375" style="41"/>
    <col min="1534" max="1534" width="9.33203125" style="41" customWidth="1"/>
    <col min="1535" max="1535" width="6.6640625" style="41" customWidth="1"/>
    <col min="1536" max="1536" width="40.6640625" style="41" customWidth="1"/>
    <col min="1537" max="1540" width="9.33203125" style="41" customWidth="1"/>
    <col min="1541" max="1789" width="9.109375" style="41"/>
    <col min="1790" max="1790" width="9.33203125" style="41" customWidth="1"/>
    <col min="1791" max="1791" width="6.6640625" style="41" customWidth="1"/>
    <col min="1792" max="1792" width="40.6640625" style="41" customWidth="1"/>
    <col min="1793" max="1796" width="9.33203125" style="41" customWidth="1"/>
    <col min="1797" max="2045" width="9.109375" style="41"/>
    <col min="2046" max="2046" width="9.33203125" style="41" customWidth="1"/>
    <col min="2047" max="2047" width="6.6640625" style="41" customWidth="1"/>
    <col min="2048" max="2048" width="40.6640625" style="41" customWidth="1"/>
    <col min="2049" max="2052" width="9.33203125" style="41" customWidth="1"/>
    <col min="2053" max="2301" width="9.109375" style="41"/>
    <col min="2302" max="2302" width="9.33203125" style="41" customWidth="1"/>
    <col min="2303" max="2303" width="6.6640625" style="41" customWidth="1"/>
    <col min="2304" max="2304" width="40.6640625" style="41" customWidth="1"/>
    <col min="2305" max="2308" width="9.33203125" style="41" customWidth="1"/>
    <col min="2309" max="2557" width="9.109375" style="41"/>
    <col min="2558" max="2558" width="9.33203125" style="41" customWidth="1"/>
    <col min="2559" max="2559" width="6.6640625" style="41" customWidth="1"/>
    <col min="2560" max="2560" width="40.6640625" style="41" customWidth="1"/>
    <col min="2561" max="2564" width="9.33203125" style="41" customWidth="1"/>
    <col min="2565" max="2813" width="9.109375" style="41"/>
    <col min="2814" max="2814" width="9.33203125" style="41" customWidth="1"/>
    <col min="2815" max="2815" width="6.6640625" style="41" customWidth="1"/>
    <col min="2816" max="2816" width="40.6640625" style="41" customWidth="1"/>
    <col min="2817" max="2820" width="9.33203125" style="41" customWidth="1"/>
    <col min="2821" max="3069" width="9.109375" style="41"/>
    <col min="3070" max="3070" width="9.33203125" style="41" customWidth="1"/>
    <col min="3071" max="3071" width="6.6640625" style="41" customWidth="1"/>
    <col min="3072" max="3072" width="40.6640625" style="41" customWidth="1"/>
    <col min="3073" max="3076" width="9.33203125" style="41" customWidth="1"/>
    <col min="3077" max="3325" width="9.109375" style="41"/>
    <col min="3326" max="3326" width="9.33203125" style="41" customWidth="1"/>
    <col min="3327" max="3327" width="6.6640625" style="41" customWidth="1"/>
    <col min="3328" max="3328" width="40.6640625" style="41" customWidth="1"/>
    <col min="3329" max="3332" width="9.33203125" style="41" customWidth="1"/>
    <col min="3333" max="3581" width="9.109375" style="41"/>
    <col min="3582" max="3582" width="9.33203125" style="41" customWidth="1"/>
    <col min="3583" max="3583" width="6.6640625" style="41" customWidth="1"/>
    <col min="3584" max="3584" width="40.6640625" style="41" customWidth="1"/>
    <col min="3585" max="3588" width="9.33203125" style="41" customWidth="1"/>
    <col min="3589" max="3837" width="9.109375" style="41"/>
    <col min="3838" max="3838" width="9.33203125" style="41" customWidth="1"/>
    <col min="3839" max="3839" width="6.6640625" style="41" customWidth="1"/>
    <col min="3840" max="3840" width="40.6640625" style="41" customWidth="1"/>
    <col min="3841" max="3844" width="9.33203125" style="41" customWidth="1"/>
    <col min="3845" max="4093" width="9.109375" style="41"/>
    <col min="4094" max="4094" width="9.33203125" style="41" customWidth="1"/>
    <col min="4095" max="4095" width="6.6640625" style="41" customWidth="1"/>
    <col min="4096" max="4096" width="40.6640625" style="41" customWidth="1"/>
    <col min="4097" max="4100" width="9.33203125" style="41" customWidth="1"/>
    <col min="4101" max="4349" width="9.109375" style="41"/>
    <col min="4350" max="4350" width="9.33203125" style="41" customWidth="1"/>
    <col min="4351" max="4351" width="6.6640625" style="41" customWidth="1"/>
    <col min="4352" max="4352" width="40.6640625" style="41" customWidth="1"/>
    <col min="4353" max="4356" width="9.33203125" style="41" customWidth="1"/>
    <col min="4357" max="4605" width="9.109375" style="41"/>
    <col min="4606" max="4606" width="9.33203125" style="41" customWidth="1"/>
    <col min="4607" max="4607" width="6.6640625" style="41" customWidth="1"/>
    <col min="4608" max="4608" width="40.6640625" style="41" customWidth="1"/>
    <col min="4609" max="4612" width="9.33203125" style="41" customWidth="1"/>
    <col min="4613" max="4861" width="9.109375" style="41"/>
    <col min="4862" max="4862" width="9.33203125" style="41" customWidth="1"/>
    <col min="4863" max="4863" width="6.6640625" style="41" customWidth="1"/>
    <col min="4864" max="4864" width="40.6640625" style="41" customWidth="1"/>
    <col min="4865" max="4868" width="9.33203125" style="41" customWidth="1"/>
    <col min="4869" max="5117" width="9.109375" style="41"/>
    <col min="5118" max="5118" width="9.33203125" style="41" customWidth="1"/>
    <col min="5119" max="5119" width="6.6640625" style="41" customWidth="1"/>
    <col min="5120" max="5120" width="40.6640625" style="41" customWidth="1"/>
    <col min="5121" max="5124" width="9.33203125" style="41" customWidth="1"/>
    <col min="5125" max="5373" width="9.109375" style="41"/>
    <col min="5374" max="5374" width="9.33203125" style="41" customWidth="1"/>
    <col min="5375" max="5375" width="6.6640625" style="41" customWidth="1"/>
    <col min="5376" max="5376" width="40.6640625" style="41" customWidth="1"/>
    <col min="5377" max="5380" width="9.33203125" style="41" customWidth="1"/>
    <col min="5381" max="5629" width="9.109375" style="41"/>
    <col min="5630" max="5630" width="9.33203125" style="41" customWidth="1"/>
    <col min="5631" max="5631" width="6.6640625" style="41" customWidth="1"/>
    <col min="5632" max="5632" width="40.6640625" style="41" customWidth="1"/>
    <col min="5633" max="5636" width="9.33203125" style="41" customWidth="1"/>
    <col min="5637" max="5885" width="9.109375" style="41"/>
    <col min="5886" max="5886" width="9.33203125" style="41" customWidth="1"/>
    <col min="5887" max="5887" width="6.6640625" style="41" customWidth="1"/>
    <col min="5888" max="5888" width="40.6640625" style="41" customWidth="1"/>
    <col min="5889" max="5892" width="9.33203125" style="41" customWidth="1"/>
    <col min="5893" max="6141" width="9.109375" style="41"/>
    <col min="6142" max="6142" width="9.33203125" style="41" customWidth="1"/>
    <col min="6143" max="6143" width="6.6640625" style="41" customWidth="1"/>
    <col min="6144" max="6144" width="40.6640625" style="41" customWidth="1"/>
    <col min="6145" max="6148" width="9.33203125" style="41" customWidth="1"/>
    <col min="6149" max="6397" width="9.109375" style="41"/>
    <col min="6398" max="6398" width="9.33203125" style="41" customWidth="1"/>
    <col min="6399" max="6399" width="6.6640625" style="41" customWidth="1"/>
    <col min="6400" max="6400" width="40.6640625" style="41" customWidth="1"/>
    <col min="6401" max="6404" width="9.33203125" style="41" customWidth="1"/>
    <col min="6405" max="6653" width="9.109375" style="41"/>
    <col min="6654" max="6654" width="9.33203125" style="41" customWidth="1"/>
    <col min="6655" max="6655" width="6.6640625" style="41" customWidth="1"/>
    <col min="6656" max="6656" width="40.6640625" style="41" customWidth="1"/>
    <col min="6657" max="6660" width="9.33203125" style="41" customWidth="1"/>
    <col min="6661" max="6909" width="9.109375" style="41"/>
    <col min="6910" max="6910" width="9.33203125" style="41" customWidth="1"/>
    <col min="6911" max="6911" width="6.6640625" style="41" customWidth="1"/>
    <col min="6912" max="6912" width="40.6640625" style="41" customWidth="1"/>
    <col min="6913" max="6916" width="9.33203125" style="41" customWidth="1"/>
    <col min="6917" max="7165" width="9.109375" style="41"/>
    <col min="7166" max="7166" width="9.33203125" style="41" customWidth="1"/>
    <col min="7167" max="7167" width="6.6640625" style="41" customWidth="1"/>
    <col min="7168" max="7168" width="40.6640625" style="41" customWidth="1"/>
    <col min="7169" max="7172" width="9.33203125" style="41" customWidth="1"/>
    <col min="7173" max="7421" width="9.109375" style="41"/>
    <col min="7422" max="7422" width="9.33203125" style="41" customWidth="1"/>
    <col min="7423" max="7423" width="6.6640625" style="41" customWidth="1"/>
    <col min="7424" max="7424" width="40.6640625" style="41" customWidth="1"/>
    <col min="7425" max="7428" width="9.33203125" style="41" customWidth="1"/>
    <col min="7429" max="7677" width="9.109375" style="41"/>
    <col min="7678" max="7678" width="9.33203125" style="41" customWidth="1"/>
    <col min="7679" max="7679" width="6.6640625" style="41" customWidth="1"/>
    <col min="7680" max="7680" width="40.6640625" style="41" customWidth="1"/>
    <col min="7681" max="7684" width="9.33203125" style="41" customWidth="1"/>
    <col min="7685" max="7933" width="9.109375" style="41"/>
    <col min="7934" max="7934" width="9.33203125" style="41" customWidth="1"/>
    <col min="7935" max="7935" width="6.6640625" style="41" customWidth="1"/>
    <col min="7936" max="7936" width="40.6640625" style="41" customWidth="1"/>
    <col min="7937" max="7940" width="9.33203125" style="41" customWidth="1"/>
    <col min="7941" max="8189" width="9.109375" style="41"/>
    <col min="8190" max="8190" width="9.33203125" style="41" customWidth="1"/>
    <col min="8191" max="8191" width="6.6640625" style="41" customWidth="1"/>
    <col min="8192" max="8192" width="40.6640625" style="41" customWidth="1"/>
    <col min="8193" max="8196" width="9.33203125" style="41" customWidth="1"/>
    <col min="8197" max="8445" width="9.109375" style="41"/>
    <col min="8446" max="8446" width="9.33203125" style="41" customWidth="1"/>
    <col min="8447" max="8447" width="6.6640625" style="41" customWidth="1"/>
    <col min="8448" max="8448" width="40.6640625" style="41" customWidth="1"/>
    <col min="8449" max="8452" width="9.33203125" style="41" customWidth="1"/>
    <col min="8453" max="8701" width="9.109375" style="41"/>
    <col min="8702" max="8702" width="9.33203125" style="41" customWidth="1"/>
    <col min="8703" max="8703" width="6.6640625" style="41" customWidth="1"/>
    <col min="8704" max="8704" width="40.6640625" style="41" customWidth="1"/>
    <col min="8705" max="8708" width="9.33203125" style="41" customWidth="1"/>
    <col min="8709" max="8957" width="9.109375" style="41"/>
    <col min="8958" max="8958" width="9.33203125" style="41" customWidth="1"/>
    <col min="8959" max="8959" width="6.6640625" style="41" customWidth="1"/>
    <col min="8960" max="8960" width="40.6640625" style="41" customWidth="1"/>
    <col min="8961" max="8964" width="9.33203125" style="41" customWidth="1"/>
    <col min="8965" max="9213" width="9.109375" style="41"/>
    <col min="9214" max="9214" width="9.33203125" style="41" customWidth="1"/>
    <col min="9215" max="9215" width="6.6640625" style="41" customWidth="1"/>
    <col min="9216" max="9216" width="40.6640625" style="41" customWidth="1"/>
    <col min="9217" max="9220" width="9.33203125" style="41" customWidth="1"/>
    <col min="9221" max="9469" width="9.109375" style="41"/>
    <col min="9470" max="9470" width="9.33203125" style="41" customWidth="1"/>
    <col min="9471" max="9471" width="6.6640625" style="41" customWidth="1"/>
    <col min="9472" max="9472" width="40.6640625" style="41" customWidth="1"/>
    <col min="9473" max="9476" width="9.33203125" style="41" customWidth="1"/>
    <col min="9477" max="9725" width="9.109375" style="41"/>
    <col min="9726" max="9726" width="9.33203125" style="41" customWidth="1"/>
    <col min="9727" max="9727" width="6.6640625" style="41" customWidth="1"/>
    <col min="9728" max="9728" width="40.6640625" style="41" customWidth="1"/>
    <col min="9729" max="9732" width="9.33203125" style="41" customWidth="1"/>
    <col min="9733" max="9981" width="9.109375" style="41"/>
    <col min="9982" max="9982" width="9.33203125" style="41" customWidth="1"/>
    <col min="9983" max="9983" width="6.6640625" style="41" customWidth="1"/>
    <col min="9984" max="9984" width="40.6640625" style="41" customWidth="1"/>
    <col min="9985" max="9988" width="9.33203125" style="41" customWidth="1"/>
    <col min="9989" max="10237" width="9.109375" style="41"/>
    <col min="10238" max="10238" width="9.33203125" style="41" customWidth="1"/>
    <col min="10239" max="10239" width="6.6640625" style="41" customWidth="1"/>
    <col min="10240" max="10240" width="40.6640625" style="41" customWidth="1"/>
    <col min="10241" max="10244" width="9.33203125" style="41" customWidth="1"/>
    <col min="10245" max="10493" width="9.109375" style="41"/>
    <col min="10494" max="10494" width="9.33203125" style="41" customWidth="1"/>
    <col min="10495" max="10495" width="6.6640625" style="41" customWidth="1"/>
    <col min="10496" max="10496" width="40.6640625" style="41" customWidth="1"/>
    <col min="10497" max="10500" width="9.33203125" style="41" customWidth="1"/>
    <col min="10501" max="10749" width="9.109375" style="41"/>
    <col min="10750" max="10750" width="9.33203125" style="41" customWidth="1"/>
    <col min="10751" max="10751" width="6.6640625" style="41" customWidth="1"/>
    <col min="10752" max="10752" width="40.6640625" style="41" customWidth="1"/>
    <col min="10753" max="10756" width="9.33203125" style="41" customWidth="1"/>
    <col min="10757" max="11005" width="9.109375" style="41"/>
    <col min="11006" max="11006" width="9.33203125" style="41" customWidth="1"/>
    <col min="11007" max="11007" width="6.6640625" style="41" customWidth="1"/>
    <col min="11008" max="11008" width="40.6640625" style="41" customWidth="1"/>
    <col min="11009" max="11012" width="9.33203125" style="41" customWidth="1"/>
    <col min="11013" max="11261" width="9.109375" style="41"/>
    <col min="11262" max="11262" width="9.33203125" style="41" customWidth="1"/>
    <col min="11263" max="11263" width="6.6640625" style="41" customWidth="1"/>
    <col min="11264" max="11264" width="40.6640625" style="41" customWidth="1"/>
    <col min="11265" max="11268" width="9.33203125" style="41" customWidth="1"/>
    <col min="11269" max="11517" width="9.109375" style="41"/>
    <col min="11518" max="11518" width="9.33203125" style="41" customWidth="1"/>
    <col min="11519" max="11519" width="6.6640625" style="41" customWidth="1"/>
    <col min="11520" max="11520" width="40.6640625" style="41" customWidth="1"/>
    <col min="11521" max="11524" width="9.33203125" style="41" customWidth="1"/>
    <col min="11525" max="11773" width="9.109375" style="41"/>
    <col min="11774" max="11774" width="9.33203125" style="41" customWidth="1"/>
    <col min="11775" max="11775" width="6.6640625" style="41" customWidth="1"/>
    <col min="11776" max="11776" width="40.6640625" style="41" customWidth="1"/>
    <col min="11777" max="11780" width="9.33203125" style="41" customWidth="1"/>
    <col min="11781" max="12029" width="9.109375" style="41"/>
    <col min="12030" max="12030" width="9.33203125" style="41" customWidth="1"/>
    <col min="12031" max="12031" width="6.6640625" style="41" customWidth="1"/>
    <col min="12032" max="12032" width="40.6640625" style="41" customWidth="1"/>
    <col min="12033" max="12036" width="9.33203125" style="41" customWidth="1"/>
    <col min="12037" max="12285" width="9.109375" style="41"/>
    <col min="12286" max="12286" width="9.33203125" style="41" customWidth="1"/>
    <col min="12287" max="12287" width="6.6640625" style="41" customWidth="1"/>
    <col min="12288" max="12288" width="40.6640625" style="41" customWidth="1"/>
    <col min="12289" max="12292" width="9.33203125" style="41" customWidth="1"/>
    <col min="12293" max="12541" width="9.109375" style="41"/>
    <col min="12542" max="12542" width="9.33203125" style="41" customWidth="1"/>
    <col min="12543" max="12543" width="6.6640625" style="41" customWidth="1"/>
    <col min="12544" max="12544" width="40.6640625" style="41" customWidth="1"/>
    <col min="12545" max="12548" width="9.33203125" style="41" customWidth="1"/>
    <col min="12549" max="12797" width="9.109375" style="41"/>
    <col min="12798" max="12798" width="9.33203125" style="41" customWidth="1"/>
    <col min="12799" max="12799" width="6.6640625" style="41" customWidth="1"/>
    <col min="12800" max="12800" width="40.6640625" style="41" customWidth="1"/>
    <col min="12801" max="12804" width="9.33203125" style="41" customWidth="1"/>
    <col min="12805" max="13053" width="9.109375" style="41"/>
    <col min="13054" max="13054" width="9.33203125" style="41" customWidth="1"/>
    <col min="13055" max="13055" width="6.6640625" style="41" customWidth="1"/>
    <col min="13056" max="13056" width="40.6640625" style="41" customWidth="1"/>
    <col min="13057" max="13060" width="9.33203125" style="41" customWidth="1"/>
    <col min="13061" max="13309" width="9.109375" style="41"/>
    <col min="13310" max="13310" width="9.33203125" style="41" customWidth="1"/>
    <col min="13311" max="13311" width="6.6640625" style="41" customWidth="1"/>
    <col min="13312" max="13312" width="40.6640625" style="41" customWidth="1"/>
    <col min="13313" max="13316" width="9.33203125" style="41" customWidth="1"/>
    <col min="13317" max="13565" width="9.109375" style="41"/>
    <col min="13566" max="13566" width="9.33203125" style="41" customWidth="1"/>
    <col min="13567" max="13567" width="6.6640625" style="41" customWidth="1"/>
    <col min="13568" max="13568" width="40.6640625" style="41" customWidth="1"/>
    <col min="13569" max="13572" width="9.33203125" style="41" customWidth="1"/>
    <col min="13573" max="13821" width="9.109375" style="41"/>
    <col min="13822" max="13822" width="9.33203125" style="41" customWidth="1"/>
    <col min="13823" max="13823" width="6.6640625" style="41" customWidth="1"/>
    <col min="13824" max="13824" width="40.6640625" style="41" customWidth="1"/>
    <col min="13825" max="13828" width="9.33203125" style="41" customWidth="1"/>
    <col min="13829" max="14077" width="9.109375" style="41"/>
    <col min="14078" max="14078" width="9.33203125" style="41" customWidth="1"/>
    <col min="14079" max="14079" width="6.6640625" style="41" customWidth="1"/>
    <col min="14080" max="14080" width="40.6640625" style="41" customWidth="1"/>
    <col min="14081" max="14084" width="9.33203125" style="41" customWidth="1"/>
    <col min="14085" max="14333" width="9.109375" style="41"/>
    <col min="14334" max="14334" width="9.33203125" style="41" customWidth="1"/>
    <col min="14335" max="14335" width="6.6640625" style="41" customWidth="1"/>
    <col min="14336" max="14336" width="40.6640625" style="41" customWidth="1"/>
    <col min="14337" max="14340" width="9.33203125" style="41" customWidth="1"/>
    <col min="14341" max="14589" width="9.109375" style="41"/>
    <col min="14590" max="14590" width="9.33203125" style="41" customWidth="1"/>
    <col min="14591" max="14591" width="6.6640625" style="41" customWidth="1"/>
    <col min="14592" max="14592" width="40.6640625" style="41" customWidth="1"/>
    <col min="14593" max="14596" width="9.33203125" style="41" customWidth="1"/>
    <col min="14597" max="14845" width="9.109375" style="41"/>
    <col min="14846" max="14846" width="9.33203125" style="41" customWidth="1"/>
    <col min="14847" max="14847" width="6.6640625" style="41" customWidth="1"/>
    <col min="14848" max="14848" width="40.6640625" style="41" customWidth="1"/>
    <col min="14849" max="14852" width="9.33203125" style="41" customWidth="1"/>
    <col min="14853" max="15101" width="9.109375" style="41"/>
    <col min="15102" max="15102" width="9.33203125" style="41" customWidth="1"/>
    <col min="15103" max="15103" width="6.6640625" style="41" customWidth="1"/>
    <col min="15104" max="15104" width="40.6640625" style="41" customWidth="1"/>
    <col min="15105" max="15108" width="9.33203125" style="41" customWidth="1"/>
    <col min="15109" max="15357" width="9.109375" style="41"/>
    <col min="15358" max="15358" width="9.33203125" style="41" customWidth="1"/>
    <col min="15359" max="15359" width="6.6640625" style="41" customWidth="1"/>
    <col min="15360" max="15360" width="40.6640625" style="41" customWidth="1"/>
    <col min="15361" max="15364" width="9.33203125" style="41" customWidth="1"/>
    <col min="15365" max="15613" width="9.109375" style="41"/>
    <col min="15614" max="15614" width="9.33203125" style="41" customWidth="1"/>
    <col min="15615" max="15615" width="6.6640625" style="41" customWidth="1"/>
    <col min="15616" max="15616" width="40.6640625" style="41" customWidth="1"/>
    <col min="15617" max="15620" width="9.33203125" style="41" customWidth="1"/>
    <col min="15621" max="15869" width="9.109375" style="41"/>
    <col min="15870" max="15870" width="9.33203125" style="41" customWidth="1"/>
    <col min="15871" max="15871" width="6.6640625" style="41" customWidth="1"/>
    <col min="15872" max="15872" width="40.6640625" style="41" customWidth="1"/>
    <col min="15873" max="15876" width="9.33203125" style="41" customWidth="1"/>
    <col min="15877" max="16125" width="9.109375" style="41"/>
    <col min="16126" max="16126" width="9.33203125" style="41" customWidth="1"/>
    <col min="16127" max="16127" width="6.6640625" style="41" customWidth="1"/>
    <col min="16128" max="16128" width="40.6640625" style="41" customWidth="1"/>
    <col min="16129" max="16132" width="9.33203125" style="41" customWidth="1"/>
    <col min="16133" max="16384" width="9.109375" style="41"/>
  </cols>
  <sheetData>
    <row r="1" spans="1:8" x14ac:dyDescent="0.25">
      <c r="A1" s="39" t="s">
        <v>1550</v>
      </c>
      <c r="B1" s="40"/>
      <c r="C1" s="40"/>
      <c r="D1" s="40"/>
      <c r="E1" s="774" t="s">
        <v>1551</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192"/>
      <c r="B4" s="192"/>
      <c r="C4" s="193"/>
      <c r="D4" s="64"/>
      <c r="E4" s="17"/>
      <c r="F4" s="17"/>
      <c r="G4" s="15"/>
      <c r="H4" s="15"/>
    </row>
    <row r="5" spans="1:8" ht="52.8" hidden="1" x14ac:dyDescent="0.25">
      <c r="A5" s="192" t="s">
        <v>1552</v>
      </c>
      <c r="B5" s="192"/>
      <c r="C5" s="193"/>
      <c r="D5" s="100" t="s">
        <v>5400</v>
      </c>
      <c r="E5" s="17"/>
      <c r="F5" s="17"/>
      <c r="G5" s="17"/>
      <c r="H5" s="190"/>
    </row>
    <row r="6" spans="1:8" hidden="1" x14ac:dyDescent="0.25">
      <c r="A6" s="192"/>
      <c r="B6" s="192" t="s">
        <v>1553</v>
      </c>
      <c r="C6" s="193"/>
      <c r="D6" s="59" t="s">
        <v>1557</v>
      </c>
      <c r="E6" s="17"/>
      <c r="F6" s="17"/>
      <c r="G6" s="17"/>
      <c r="H6" s="190"/>
    </row>
    <row r="7" spans="1:8" ht="15.6" hidden="1" x14ac:dyDescent="0.25">
      <c r="A7" s="192"/>
      <c r="B7" s="192"/>
      <c r="C7" s="193" t="s">
        <v>37</v>
      </c>
      <c r="D7" s="59" t="s">
        <v>1558</v>
      </c>
      <c r="E7" s="17" t="s">
        <v>124</v>
      </c>
      <c r="F7" s="161"/>
      <c r="G7" s="187"/>
      <c r="H7" s="89">
        <f t="shared" ref="H7:H23" si="0">F7*G7</f>
        <v>0</v>
      </c>
    </row>
    <row r="8" spans="1:8" ht="15.6" hidden="1" x14ac:dyDescent="0.25">
      <c r="A8" s="192"/>
      <c r="B8" s="192"/>
      <c r="C8" s="193" t="s">
        <v>39</v>
      </c>
      <c r="D8" s="59" t="s">
        <v>1559</v>
      </c>
      <c r="E8" s="17" t="s">
        <v>124</v>
      </c>
      <c r="F8" s="161"/>
      <c r="G8" s="187"/>
      <c r="H8" s="89">
        <f t="shared" si="0"/>
        <v>0</v>
      </c>
    </row>
    <row r="9" spans="1:8" ht="15.6" hidden="1" x14ac:dyDescent="0.25">
      <c r="A9" s="192"/>
      <c r="B9" s="192"/>
      <c r="C9" s="193" t="s">
        <v>59</v>
      </c>
      <c r="D9" s="59" t="s">
        <v>4300</v>
      </c>
      <c r="E9" s="17" t="s">
        <v>124</v>
      </c>
      <c r="F9" s="161"/>
      <c r="G9" s="187"/>
      <c r="H9" s="89">
        <f t="shared" si="0"/>
        <v>0</v>
      </c>
    </row>
    <row r="10" spans="1:8" ht="15.6" hidden="1" x14ac:dyDescent="0.25">
      <c r="A10" s="192"/>
      <c r="B10" s="192"/>
      <c r="C10" s="193" t="s">
        <v>42</v>
      </c>
      <c r="D10" s="59" t="s">
        <v>4300</v>
      </c>
      <c r="E10" s="17" t="s">
        <v>124</v>
      </c>
      <c r="F10" s="161"/>
      <c r="G10" s="187"/>
      <c r="H10" s="89">
        <f t="shared" si="0"/>
        <v>0</v>
      </c>
    </row>
    <row r="11" spans="1:8" ht="15.6" hidden="1" x14ac:dyDescent="0.25">
      <c r="A11" s="192"/>
      <c r="B11" s="192"/>
      <c r="C11" s="193" t="s">
        <v>43</v>
      </c>
      <c r="D11" s="59" t="s">
        <v>4300</v>
      </c>
      <c r="E11" s="17" t="s">
        <v>124</v>
      </c>
      <c r="F11" s="161"/>
      <c r="G11" s="187"/>
      <c r="H11" s="89">
        <f t="shared" si="0"/>
        <v>0</v>
      </c>
    </row>
    <row r="12" spans="1:8" ht="15.6" hidden="1" x14ac:dyDescent="0.25">
      <c r="A12" s="192"/>
      <c r="B12" s="192"/>
      <c r="C12" s="193" t="s">
        <v>45</v>
      </c>
      <c r="D12" s="59" t="s">
        <v>4300</v>
      </c>
      <c r="E12" s="17" t="s">
        <v>124</v>
      </c>
      <c r="F12" s="161"/>
      <c r="G12" s="187"/>
      <c r="H12" s="89">
        <f t="shared" si="0"/>
        <v>0</v>
      </c>
    </row>
    <row r="13" spans="1:8" ht="15.6" hidden="1" x14ac:dyDescent="0.25">
      <c r="A13" s="192"/>
      <c r="B13" s="192"/>
      <c r="C13" s="193" t="s">
        <v>46</v>
      </c>
      <c r="D13" s="59" t="s">
        <v>4300</v>
      </c>
      <c r="E13" s="17" t="s">
        <v>124</v>
      </c>
      <c r="F13" s="161"/>
      <c r="G13" s="187"/>
      <c r="H13" s="89">
        <f t="shared" si="0"/>
        <v>0</v>
      </c>
    </row>
    <row r="14" spans="1:8" ht="15.6" hidden="1" x14ac:dyDescent="0.25">
      <c r="A14" s="192"/>
      <c r="B14" s="192"/>
      <c r="C14" s="193" t="s">
        <v>47</v>
      </c>
      <c r="D14" s="59" t="s">
        <v>4300</v>
      </c>
      <c r="E14" s="17" t="s">
        <v>124</v>
      </c>
      <c r="F14" s="161"/>
      <c r="G14" s="187"/>
      <c r="H14" s="89">
        <f t="shared" si="0"/>
        <v>0</v>
      </c>
    </row>
    <row r="15" spans="1:8" ht="15.6" hidden="1" x14ac:dyDescent="0.25">
      <c r="A15" s="192"/>
      <c r="B15" s="192"/>
      <c r="C15" s="193" t="s">
        <v>36</v>
      </c>
      <c r="D15" s="59" t="s">
        <v>4300</v>
      </c>
      <c r="E15" s="17" t="s">
        <v>124</v>
      </c>
      <c r="F15" s="161"/>
      <c r="G15" s="187"/>
      <c r="H15" s="89">
        <f t="shared" si="0"/>
        <v>0</v>
      </c>
    </row>
    <row r="16" spans="1:8" ht="15.6" hidden="1" x14ac:dyDescent="0.25">
      <c r="A16" s="192"/>
      <c r="B16" s="192"/>
      <c r="C16" s="193" t="s">
        <v>48</v>
      </c>
      <c r="D16" s="59" t="s">
        <v>4300</v>
      </c>
      <c r="E16" s="17" t="s">
        <v>124</v>
      </c>
      <c r="F16" s="161"/>
      <c r="G16" s="187"/>
      <c r="H16" s="89">
        <f t="shared" si="0"/>
        <v>0</v>
      </c>
    </row>
    <row r="17" spans="1:8" ht="15.6" hidden="1" x14ac:dyDescent="0.25">
      <c r="A17" s="192"/>
      <c r="B17" s="192"/>
      <c r="C17" s="193" t="s">
        <v>61</v>
      </c>
      <c r="D17" s="59" t="s">
        <v>4300</v>
      </c>
      <c r="E17" s="17" t="s">
        <v>124</v>
      </c>
      <c r="F17" s="161"/>
      <c r="G17" s="187"/>
      <c r="H17" s="89">
        <f t="shared" si="0"/>
        <v>0</v>
      </c>
    </row>
    <row r="18" spans="1:8" ht="15.6" hidden="1" x14ac:dyDescent="0.25">
      <c r="A18" s="192"/>
      <c r="B18" s="192"/>
      <c r="C18" s="193" t="s">
        <v>62</v>
      </c>
      <c r="D18" s="59" t="s">
        <v>4300</v>
      </c>
      <c r="E18" s="17" t="s">
        <v>124</v>
      </c>
      <c r="F18" s="161"/>
      <c r="G18" s="187"/>
      <c r="H18" s="89">
        <f t="shared" si="0"/>
        <v>0</v>
      </c>
    </row>
    <row r="19" spans="1:8" ht="26.4" hidden="1" x14ac:dyDescent="0.25">
      <c r="A19" s="192"/>
      <c r="B19" s="192"/>
      <c r="C19" s="193" t="s">
        <v>63</v>
      </c>
      <c r="D19" s="59" t="s">
        <v>1560</v>
      </c>
      <c r="E19" s="17" t="s">
        <v>124</v>
      </c>
      <c r="F19" s="161"/>
      <c r="G19" s="187"/>
      <c r="H19" s="89">
        <f t="shared" si="0"/>
        <v>0</v>
      </c>
    </row>
    <row r="20" spans="1:8" ht="15.6" hidden="1" x14ac:dyDescent="0.25">
      <c r="A20" s="192"/>
      <c r="B20" s="192"/>
      <c r="C20" s="193" t="s">
        <v>64</v>
      </c>
      <c r="D20" s="59" t="s">
        <v>1561</v>
      </c>
      <c r="E20" s="17" t="s">
        <v>124</v>
      </c>
      <c r="F20" s="161"/>
      <c r="G20" s="187"/>
      <c r="H20" s="89">
        <f t="shared" si="0"/>
        <v>0</v>
      </c>
    </row>
    <row r="21" spans="1:8" ht="15.6" hidden="1" x14ac:dyDescent="0.25">
      <c r="A21" s="192"/>
      <c r="B21" s="192"/>
      <c r="C21" s="193" t="s">
        <v>1554</v>
      </c>
      <c r="D21" s="59" t="s">
        <v>1562</v>
      </c>
      <c r="E21" s="17" t="s">
        <v>124</v>
      </c>
      <c r="F21" s="161"/>
      <c r="G21" s="187"/>
      <c r="H21" s="89">
        <f t="shared" si="0"/>
        <v>0</v>
      </c>
    </row>
    <row r="22" spans="1:8" ht="26.4" hidden="1" x14ac:dyDescent="0.25">
      <c r="A22" s="192"/>
      <c r="B22" s="192"/>
      <c r="C22" s="193" t="s">
        <v>1555</v>
      </c>
      <c r="D22" s="59" t="s">
        <v>1563</v>
      </c>
      <c r="E22" s="17" t="s">
        <v>124</v>
      </c>
      <c r="F22" s="161"/>
      <c r="G22" s="187"/>
      <c r="H22" s="89">
        <f t="shared" si="0"/>
        <v>0</v>
      </c>
    </row>
    <row r="23" spans="1:8" ht="26.4" hidden="1" x14ac:dyDescent="0.25">
      <c r="A23" s="192"/>
      <c r="B23" s="192"/>
      <c r="C23" s="193" t="s">
        <v>1556</v>
      </c>
      <c r="D23" s="59" t="s">
        <v>1564</v>
      </c>
      <c r="E23" s="17" t="s">
        <v>124</v>
      </c>
      <c r="F23" s="161"/>
      <c r="G23" s="187"/>
      <c r="H23" s="89">
        <f t="shared" si="0"/>
        <v>0</v>
      </c>
    </row>
    <row r="24" spans="1:8" hidden="1" x14ac:dyDescent="0.25">
      <c r="A24" s="192"/>
      <c r="B24" s="192" t="s">
        <v>1565</v>
      </c>
      <c r="C24" s="193"/>
      <c r="D24" s="59" t="s">
        <v>1566</v>
      </c>
      <c r="E24" s="120"/>
      <c r="F24" s="17"/>
      <c r="G24" s="191"/>
      <c r="H24" s="190"/>
    </row>
    <row r="25" spans="1:8" ht="15.6" hidden="1" x14ac:dyDescent="0.25">
      <c r="A25" s="192"/>
      <c r="B25" s="192"/>
      <c r="C25" s="193" t="s">
        <v>37</v>
      </c>
      <c r="D25" s="59" t="s">
        <v>1567</v>
      </c>
      <c r="E25" s="17" t="s">
        <v>124</v>
      </c>
      <c r="F25" s="161"/>
      <c r="G25" s="187"/>
      <c r="H25" s="89">
        <f>F25*G25</f>
        <v>0</v>
      </c>
    </row>
    <row r="26" spans="1:8" ht="15.6" hidden="1" x14ac:dyDescent="0.25">
      <c r="A26" s="192"/>
      <c r="B26" s="192"/>
      <c r="C26" s="193" t="s">
        <v>39</v>
      </c>
      <c r="D26" s="59" t="s">
        <v>1568</v>
      </c>
      <c r="E26" s="17" t="s">
        <v>124</v>
      </c>
      <c r="F26" s="161"/>
      <c r="G26" s="187"/>
      <c r="H26" s="89">
        <f>F26*G26</f>
        <v>0</v>
      </c>
    </row>
    <row r="27" spans="1:8" ht="15.6" hidden="1" x14ac:dyDescent="0.25">
      <c r="A27" s="192"/>
      <c r="B27" s="192" t="s">
        <v>1569</v>
      </c>
      <c r="C27" s="193"/>
      <c r="D27" s="59" t="s">
        <v>1570</v>
      </c>
      <c r="E27" s="17" t="s">
        <v>124</v>
      </c>
      <c r="F27" s="161"/>
      <c r="G27" s="187"/>
      <c r="H27" s="89">
        <f>F27*G27</f>
        <v>0</v>
      </c>
    </row>
    <row r="28" spans="1:8" ht="26.4" hidden="1" x14ac:dyDescent="0.25">
      <c r="A28" s="192"/>
      <c r="B28" s="192" t="s">
        <v>1573</v>
      </c>
      <c r="C28" s="193"/>
      <c r="D28" s="59" t="s">
        <v>1571</v>
      </c>
      <c r="E28" s="17" t="s">
        <v>124</v>
      </c>
      <c r="F28" s="161"/>
      <c r="G28" s="187"/>
      <c r="H28" s="89">
        <f>F28*G28</f>
        <v>0</v>
      </c>
    </row>
    <row r="29" spans="1:8" hidden="1" x14ac:dyDescent="0.25">
      <c r="A29" s="192"/>
      <c r="B29" s="192" t="s">
        <v>1574</v>
      </c>
      <c r="C29" s="193"/>
      <c r="D29" s="59" t="s">
        <v>1572</v>
      </c>
      <c r="E29" s="120"/>
      <c r="F29" s="17"/>
      <c r="G29" s="191"/>
      <c r="H29" s="190"/>
    </row>
    <row r="30" spans="1:8" ht="15.6" hidden="1" x14ac:dyDescent="0.25">
      <c r="A30" s="192"/>
      <c r="B30" s="192"/>
      <c r="C30" s="193" t="s">
        <v>37</v>
      </c>
      <c r="D30" s="59" t="s">
        <v>1575</v>
      </c>
      <c r="E30" s="17" t="s">
        <v>124</v>
      </c>
      <c r="F30" s="161"/>
      <c r="G30" s="187"/>
      <c r="H30" s="89">
        <f>F30*G30</f>
        <v>0</v>
      </c>
    </row>
    <row r="31" spans="1:8" ht="15.6" hidden="1" x14ac:dyDescent="0.25">
      <c r="A31" s="192"/>
      <c r="B31" s="192"/>
      <c r="C31" s="193" t="s">
        <v>39</v>
      </c>
      <c r="D31" s="59" t="s">
        <v>1576</v>
      </c>
      <c r="E31" s="17" t="s">
        <v>124</v>
      </c>
      <c r="F31" s="161"/>
      <c r="G31" s="187"/>
      <c r="H31" s="89">
        <f>F31*G31</f>
        <v>0</v>
      </c>
    </row>
    <row r="32" spans="1:8" ht="15.6" hidden="1" x14ac:dyDescent="0.25">
      <c r="A32" s="192"/>
      <c r="B32" s="192"/>
      <c r="C32" s="193" t="s">
        <v>59</v>
      </c>
      <c r="D32" s="59" t="s">
        <v>1577</v>
      </c>
      <c r="E32" s="17" t="s">
        <v>124</v>
      </c>
      <c r="F32" s="161"/>
      <c r="G32" s="187"/>
      <c r="H32" s="89">
        <f>F32*G32</f>
        <v>0</v>
      </c>
    </row>
    <row r="33" spans="1:8" ht="15.6" hidden="1" x14ac:dyDescent="0.25">
      <c r="A33" s="192"/>
      <c r="B33" s="192" t="s">
        <v>1579</v>
      </c>
      <c r="C33" s="193"/>
      <c r="D33" s="59" t="s">
        <v>1578</v>
      </c>
      <c r="E33" s="17" t="s">
        <v>124</v>
      </c>
      <c r="F33" s="161"/>
      <c r="G33" s="187"/>
      <c r="H33" s="89">
        <f>F33*G33</f>
        <v>0</v>
      </c>
    </row>
    <row r="34" spans="1:8" ht="39.6" x14ac:dyDescent="0.25">
      <c r="A34" s="192" t="s">
        <v>1581</v>
      </c>
      <c r="B34" s="192"/>
      <c r="C34" s="193"/>
      <c r="D34" s="100" t="s">
        <v>1580</v>
      </c>
      <c r="E34" s="120"/>
      <c r="F34" s="17"/>
      <c r="G34" s="191"/>
      <c r="H34" s="190"/>
    </row>
    <row r="35" spans="1:8" x14ac:dyDescent="0.25">
      <c r="A35" s="192"/>
      <c r="B35" s="192" t="s">
        <v>1582</v>
      </c>
      <c r="C35" s="193"/>
      <c r="D35" s="59" t="s">
        <v>1557</v>
      </c>
      <c r="E35" s="120"/>
      <c r="F35" s="17"/>
      <c r="G35" s="191"/>
      <c r="H35" s="190"/>
    </row>
    <row r="36" spans="1:8" ht="15.6" x14ac:dyDescent="0.25">
      <c r="A36" s="192"/>
      <c r="B36" s="192"/>
      <c r="C36" s="193" t="s">
        <v>37</v>
      </c>
      <c r="D36" s="59" t="s">
        <v>1558</v>
      </c>
      <c r="E36" s="17" t="s">
        <v>124</v>
      </c>
      <c r="F36" s="161"/>
      <c r="G36" s="187"/>
      <c r="H36" s="89">
        <f t="shared" ref="H36:H52" si="1">F36*G36</f>
        <v>0</v>
      </c>
    </row>
    <row r="37" spans="1:8" ht="15.6" hidden="1" x14ac:dyDescent="0.25">
      <c r="A37" s="192"/>
      <c r="B37" s="192"/>
      <c r="C37" s="193" t="s">
        <v>39</v>
      </c>
      <c r="D37" s="59" t="s">
        <v>1559</v>
      </c>
      <c r="E37" s="17" t="s">
        <v>124</v>
      </c>
      <c r="F37" s="161"/>
      <c r="G37" s="187"/>
      <c r="H37" s="89">
        <f t="shared" si="1"/>
        <v>0</v>
      </c>
    </row>
    <row r="38" spans="1:8" ht="15.6" hidden="1" x14ac:dyDescent="0.25">
      <c r="A38" s="192"/>
      <c r="B38" s="192"/>
      <c r="C38" s="193" t="s">
        <v>59</v>
      </c>
      <c r="D38" s="59" t="s">
        <v>4300</v>
      </c>
      <c r="E38" s="17" t="s">
        <v>124</v>
      </c>
      <c r="F38" s="161"/>
      <c r="G38" s="187"/>
      <c r="H38" s="89">
        <f t="shared" si="1"/>
        <v>0</v>
      </c>
    </row>
    <row r="39" spans="1:8" ht="15.6" hidden="1" x14ac:dyDescent="0.25">
      <c r="A39" s="192"/>
      <c r="B39" s="192"/>
      <c r="C39" s="193" t="s">
        <v>42</v>
      </c>
      <c r="D39" s="59" t="s">
        <v>4300</v>
      </c>
      <c r="E39" s="17" t="s">
        <v>124</v>
      </c>
      <c r="F39" s="161"/>
      <c r="G39" s="187"/>
      <c r="H39" s="89">
        <f t="shared" si="1"/>
        <v>0</v>
      </c>
    </row>
    <row r="40" spans="1:8" ht="15.6" hidden="1" x14ac:dyDescent="0.25">
      <c r="A40" s="192"/>
      <c r="B40" s="192"/>
      <c r="C40" s="193" t="s">
        <v>43</v>
      </c>
      <c r="D40" s="59" t="s">
        <v>4300</v>
      </c>
      <c r="E40" s="17" t="s">
        <v>124</v>
      </c>
      <c r="F40" s="161"/>
      <c r="G40" s="187"/>
      <c r="H40" s="89">
        <f t="shared" si="1"/>
        <v>0</v>
      </c>
    </row>
    <row r="41" spans="1:8" ht="15.6" hidden="1" x14ac:dyDescent="0.25">
      <c r="A41" s="192"/>
      <c r="B41" s="192"/>
      <c r="C41" s="193" t="s">
        <v>45</v>
      </c>
      <c r="D41" s="59" t="s">
        <v>4300</v>
      </c>
      <c r="E41" s="17" t="s">
        <v>124</v>
      </c>
      <c r="F41" s="161"/>
      <c r="G41" s="187"/>
      <c r="H41" s="89">
        <f t="shared" si="1"/>
        <v>0</v>
      </c>
    </row>
    <row r="42" spans="1:8" ht="15.6" hidden="1" x14ac:dyDescent="0.25">
      <c r="A42" s="192"/>
      <c r="B42" s="192"/>
      <c r="C42" s="193" t="s">
        <v>46</v>
      </c>
      <c r="D42" s="59" t="s">
        <v>4300</v>
      </c>
      <c r="E42" s="17" t="s">
        <v>124</v>
      </c>
      <c r="F42" s="161"/>
      <c r="G42" s="187"/>
      <c r="H42" s="89">
        <f t="shared" si="1"/>
        <v>0</v>
      </c>
    </row>
    <row r="43" spans="1:8" ht="15.6" hidden="1" x14ac:dyDescent="0.25">
      <c r="A43" s="192"/>
      <c r="B43" s="192"/>
      <c r="C43" s="193" t="s">
        <v>47</v>
      </c>
      <c r="D43" s="59" t="s">
        <v>4300</v>
      </c>
      <c r="E43" s="17" t="s">
        <v>124</v>
      </c>
      <c r="F43" s="161"/>
      <c r="G43" s="187"/>
      <c r="H43" s="89">
        <f t="shared" si="1"/>
        <v>0</v>
      </c>
    </row>
    <row r="44" spans="1:8" ht="15.6" hidden="1" x14ac:dyDescent="0.25">
      <c r="A44" s="192"/>
      <c r="B44" s="192"/>
      <c r="C44" s="193" t="s">
        <v>36</v>
      </c>
      <c r="D44" s="59" t="s">
        <v>4300</v>
      </c>
      <c r="E44" s="17" t="s">
        <v>124</v>
      </c>
      <c r="F44" s="161"/>
      <c r="G44" s="187"/>
      <c r="H44" s="89">
        <f t="shared" si="1"/>
        <v>0</v>
      </c>
    </row>
    <row r="45" spans="1:8" ht="15.6" hidden="1" x14ac:dyDescent="0.25">
      <c r="A45" s="192"/>
      <c r="B45" s="192"/>
      <c r="C45" s="193" t="s">
        <v>48</v>
      </c>
      <c r="D45" s="59" t="s">
        <v>4300</v>
      </c>
      <c r="E45" s="17" t="s">
        <v>124</v>
      </c>
      <c r="F45" s="161"/>
      <c r="G45" s="187"/>
      <c r="H45" s="89">
        <f t="shared" si="1"/>
        <v>0</v>
      </c>
    </row>
    <row r="46" spans="1:8" ht="15.6" hidden="1" x14ac:dyDescent="0.25">
      <c r="A46" s="192"/>
      <c r="B46" s="192"/>
      <c r="C46" s="193" t="s">
        <v>61</v>
      </c>
      <c r="D46" s="59" t="s">
        <v>4300</v>
      </c>
      <c r="E46" s="17" t="s">
        <v>124</v>
      </c>
      <c r="F46" s="161"/>
      <c r="G46" s="187"/>
      <c r="H46" s="89">
        <f t="shared" si="1"/>
        <v>0</v>
      </c>
    </row>
    <row r="47" spans="1:8" ht="15.6" hidden="1" x14ac:dyDescent="0.25">
      <c r="A47" s="192"/>
      <c r="B47" s="192"/>
      <c r="C47" s="193" t="s">
        <v>62</v>
      </c>
      <c r="D47" s="59" t="s">
        <v>4300</v>
      </c>
      <c r="E47" s="17" t="s">
        <v>124</v>
      </c>
      <c r="F47" s="161"/>
      <c r="G47" s="187"/>
      <c r="H47" s="89">
        <f t="shared" si="1"/>
        <v>0</v>
      </c>
    </row>
    <row r="48" spans="1:8" ht="26.4" hidden="1" x14ac:dyDescent="0.25">
      <c r="A48" s="192"/>
      <c r="B48" s="192"/>
      <c r="C48" s="193" t="s">
        <v>63</v>
      </c>
      <c r="D48" s="59" t="s">
        <v>1560</v>
      </c>
      <c r="E48" s="17" t="s">
        <v>124</v>
      </c>
      <c r="F48" s="161"/>
      <c r="G48" s="187"/>
      <c r="H48" s="89">
        <f t="shared" si="1"/>
        <v>0</v>
      </c>
    </row>
    <row r="49" spans="1:8" ht="15.6" hidden="1" x14ac:dyDescent="0.25">
      <c r="A49" s="192"/>
      <c r="B49" s="192"/>
      <c r="C49" s="193" t="s">
        <v>64</v>
      </c>
      <c r="D49" s="59" t="s">
        <v>1561</v>
      </c>
      <c r="E49" s="17" t="s">
        <v>124</v>
      </c>
      <c r="F49" s="161"/>
      <c r="G49" s="187"/>
      <c r="H49" s="89">
        <f t="shared" si="1"/>
        <v>0</v>
      </c>
    </row>
    <row r="50" spans="1:8" ht="15.6" hidden="1" x14ac:dyDescent="0.25">
      <c r="A50" s="192"/>
      <c r="B50" s="192"/>
      <c r="C50" s="193" t="s">
        <v>1554</v>
      </c>
      <c r="D50" s="59" t="s">
        <v>1562</v>
      </c>
      <c r="E50" s="17" t="s">
        <v>124</v>
      </c>
      <c r="F50" s="161"/>
      <c r="G50" s="187"/>
      <c r="H50" s="89">
        <f t="shared" si="1"/>
        <v>0</v>
      </c>
    </row>
    <row r="51" spans="1:8" ht="26.4" hidden="1" x14ac:dyDescent="0.25">
      <c r="A51" s="192"/>
      <c r="B51" s="192"/>
      <c r="C51" s="193" t="s">
        <v>1555</v>
      </c>
      <c r="D51" s="59" t="s">
        <v>1563</v>
      </c>
      <c r="E51" s="17" t="s">
        <v>124</v>
      </c>
      <c r="F51" s="161"/>
      <c r="G51" s="187"/>
      <c r="H51" s="89">
        <f t="shared" si="1"/>
        <v>0</v>
      </c>
    </row>
    <row r="52" spans="1:8" ht="26.4" hidden="1" x14ac:dyDescent="0.25">
      <c r="A52" s="192"/>
      <c r="B52" s="192"/>
      <c r="C52" s="193" t="s">
        <v>1556</v>
      </c>
      <c r="D52" s="59" t="s">
        <v>1564</v>
      </c>
      <c r="E52" s="17" t="s">
        <v>124</v>
      </c>
      <c r="F52" s="161"/>
      <c r="G52" s="187"/>
      <c r="H52" s="89">
        <f t="shared" si="1"/>
        <v>0</v>
      </c>
    </row>
    <row r="53" spans="1:8" hidden="1" x14ac:dyDescent="0.25">
      <c r="A53" s="192"/>
      <c r="B53" s="192" t="s">
        <v>1583</v>
      </c>
      <c r="C53" s="193"/>
      <c r="D53" s="59" t="s">
        <v>1566</v>
      </c>
      <c r="E53" s="120"/>
      <c r="F53" s="17"/>
      <c r="G53" s="191"/>
      <c r="H53" s="190"/>
    </row>
    <row r="54" spans="1:8" ht="15.6" hidden="1" x14ac:dyDescent="0.25">
      <c r="A54" s="192"/>
      <c r="B54" s="192"/>
      <c r="C54" s="193" t="s">
        <v>37</v>
      </c>
      <c r="D54" s="59" t="s">
        <v>1567</v>
      </c>
      <c r="E54" s="17" t="s">
        <v>124</v>
      </c>
      <c r="F54" s="161"/>
      <c r="G54" s="187"/>
      <c r="H54" s="89">
        <f>F54*G54</f>
        <v>0</v>
      </c>
    </row>
    <row r="55" spans="1:8" ht="15.6" hidden="1" x14ac:dyDescent="0.25">
      <c r="A55" s="192"/>
      <c r="B55" s="192"/>
      <c r="C55" s="193" t="s">
        <v>39</v>
      </c>
      <c r="D55" s="59" t="s">
        <v>1568</v>
      </c>
      <c r="E55" s="17" t="s">
        <v>124</v>
      </c>
      <c r="F55" s="161"/>
      <c r="G55" s="187"/>
      <c r="H55" s="89">
        <f>F55*G55</f>
        <v>0</v>
      </c>
    </row>
    <row r="56" spans="1:8" hidden="1" x14ac:dyDescent="0.25">
      <c r="A56" s="192"/>
      <c r="B56" s="192" t="s">
        <v>1584</v>
      </c>
      <c r="C56" s="193"/>
      <c r="D56" s="59" t="s">
        <v>1570</v>
      </c>
      <c r="E56" s="120" t="s">
        <v>1099</v>
      </c>
      <c r="F56" s="161"/>
      <c r="G56" s="187"/>
      <c r="H56" s="89">
        <f>F56*G56</f>
        <v>0</v>
      </c>
    </row>
    <row r="57" spans="1:8" ht="26.4" hidden="1" x14ac:dyDescent="0.25">
      <c r="A57" s="192"/>
      <c r="B57" s="192" t="s">
        <v>1585</v>
      </c>
      <c r="C57" s="193"/>
      <c r="D57" s="59" t="s">
        <v>1571</v>
      </c>
      <c r="E57" s="120" t="s">
        <v>1099</v>
      </c>
      <c r="F57" s="161"/>
      <c r="G57" s="187"/>
      <c r="H57" s="89">
        <f>F57*G57</f>
        <v>0</v>
      </c>
    </row>
    <row r="58" spans="1:8" hidden="1" x14ac:dyDescent="0.25">
      <c r="A58" s="192"/>
      <c r="B58" s="192" t="s">
        <v>1586</v>
      </c>
      <c r="C58" s="193"/>
      <c r="D58" s="59" t="s">
        <v>1572</v>
      </c>
      <c r="E58" s="120"/>
      <c r="F58" s="17"/>
      <c r="G58" s="191"/>
      <c r="H58" s="190"/>
    </row>
    <row r="59" spans="1:8" ht="15.6" hidden="1" x14ac:dyDescent="0.25">
      <c r="A59" s="192"/>
      <c r="B59" s="192"/>
      <c r="C59" s="193" t="s">
        <v>37</v>
      </c>
      <c r="D59" s="59" t="s">
        <v>1575</v>
      </c>
      <c r="E59" s="17" t="s">
        <v>124</v>
      </c>
      <c r="F59" s="161"/>
      <c r="G59" s="187"/>
      <c r="H59" s="89">
        <f>F59*G59</f>
        <v>0</v>
      </c>
    </row>
    <row r="60" spans="1:8" ht="15.6" hidden="1" x14ac:dyDescent="0.25">
      <c r="A60" s="192"/>
      <c r="B60" s="192"/>
      <c r="C60" s="193" t="s">
        <v>39</v>
      </c>
      <c r="D60" s="59" t="s">
        <v>1576</v>
      </c>
      <c r="E60" s="17" t="s">
        <v>124</v>
      </c>
      <c r="F60" s="161"/>
      <c r="G60" s="187"/>
      <c r="H60" s="89">
        <f>F60*G60</f>
        <v>0</v>
      </c>
    </row>
    <row r="61" spans="1:8" ht="15.6" hidden="1" x14ac:dyDescent="0.25">
      <c r="A61" s="192"/>
      <c r="B61" s="192"/>
      <c r="C61" s="193" t="s">
        <v>59</v>
      </c>
      <c r="D61" s="59" t="s">
        <v>1577</v>
      </c>
      <c r="E61" s="17" t="s">
        <v>124</v>
      </c>
      <c r="F61" s="161"/>
      <c r="G61" s="187"/>
      <c r="H61" s="89">
        <f>F61*G61</f>
        <v>0</v>
      </c>
    </row>
    <row r="62" spans="1:8" ht="15.6" hidden="1" x14ac:dyDescent="0.25">
      <c r="A62" s="192"/>
      <c r="B62" s="192" t="s">
        <v>1587</v>
      </c>
      <c r="C62" s="193"/>
      <c r="D62" s="59" t="s">
        <v>1578</v>
      </c>
      <c r="E62" s="17" t="s">
        <v>124</v>
      </c>
      <c r="F62" s="161"/>
      <c r="G62" s="187"/>
      <c r="H62" s="89">
        <f>F62*G62</f>
        <v>0</v>
      </c>
    </row>
    <row r="63" spans="1:8" ht="39.6" hidden="1" x14ac:dyDescent="0.25">
      <c r="A63" s="192" t="s">
        <v>1588</v>
      </c>
      <c r="B63" s="192"/>
      <c r="C63" s="193"/>
      <c r="D63" s="100" t="s">
        <v>1589</v>
      </c>
      <c r="E63" s="17"/>
      <c r="F63" s="17"/>
      <c r="G63" s="191"/>
      <c r="H63" s="190"/>
    </row>
    <row r="64" spans="1:8" hidden="1" x14ac:dyDescent="0.25">
      <c r="A64" s="192"/>
      <c r="B64" s="192" t="s">
        <v>1592</v>
      </c>
      <c r="C64" s="193"/>
      <c r="D64" s="59" t="s">
        <v>1590</v>
      </c>
      <c r="E64" s="120" t="s">
        <v>425</v>
      </c>
      <c r="F64" s="17"/>
      <c r="G64" s="17"/>
      <c r="H64" s="188"/>
    </row>
    <row r="65" spans="1:8" ht="26.4" hidden="1" x14ac:dyDescent="0.25">
      <c r="A65" s="192"/>
      <c r="B65" s="192" t="s">
        <v>1593</v>
      </c>
      <c r="C65" s="193"/>
      <c r="D65" s="59" t="s">
        <v>1591</v>
      </c>
      <c r="E65" s="120" t="s">
        <v>361</v>
      </c>
      <c r="F65" s="191"/>
      <c r="G65" s="195"/>
      <c r="H65" s="190">
        <f>F65*G65</f>
        <v>0</v>
      </c>
    </row>
    <row r="66" spans="1:8" x14ac:dyDescent="0.25">
      <c r="A66" s="192" t="s">
        <v>1595</v>
      </c>
      <c r="B66" s="192"/>
      <c r="C66" s="193"/>
      <c r="D66" s="100" t="s">
        <v>1594</v>
      </c>
      <c r="E66" s="17"/>
      <c r="F66" s="17"/>
      <c r="G66" s="17"/>
      <c r="H66" s="190"/>
    </row>
    <row r="67" spans="1:8" x14ac:dyDescent="0.25">
      <c r="A67" s="192"/>
      <c r="B67" s="192" t="s">
        <v>1598</v>
      </c>
      <c r="C67" s="193"/>
      <c r="D67" s="59" t="s">
        <v>1596</v>
      </c>
      <c r="E67" s="17" t="s">
        <v>133</v>
      </c>
      <c r="F67" s="161"/>
      <c r="G67" s="187"/>
      <c r="H67" s="89">
        <f>F67*G67</f>
        <v>0</v>
      </c>
    </row>
    <row r="68" spans="1:8" x14ac:dyDescent="0.25">
      <c r="A68" s="192"/>
      <c r="B68" s="192" t="s">
        <v>1599</v>
      </c>
      <c r="C68" s="193"/>
      <c r="D68" s="59" t="s">
        <v>1597</v>
      </c>
      <c r="E68" s="17" t="s">
        <v>133</v>
      </c>
      <c r="F68" s="161"/>
      <c r="G68" s="187"/>
      <c r="H68" s="542" t="s">
        <v>5568</v>
      </c>
    </row>
    <row r="69" spans="1:8" hidden="1" x14ac:dyDescent="0.25">
      <c r="A69" s="192"/>
      <c r="B69" s="192" t="s">
        <v>1600</v>
      </c>
      <c r="C69" s="193"/>
      <c r="D69" s="59" t="s">
        <v>4301</v>
      </c>
      <c r="E69" s="17" t="s">
        <v>133</v>
      </c>
      <c r="F69" s="161"/>
      <c r="G69" s="187"/>
      <c r="H69" s="89">
        <f>F69*G69</f>
        <v>0</v>
      </c>
    </row>
    <row r="70" spans="1:8" hidden="1" x14ac:dyDescent="0.25">
      <c r="A70" s="192" t="s">
        <v>1601</v>
      </c>
      <c r="B70" s="192"/>
      <c r="C70" s="193"/>
      <c r="D70" s="150" t="s">
        <v>1602</v>
      </c>
      <c r="E70" s="17"/>
      <c r="F70" s="161"/>
      <c r="G70" s="161"/>
      <c r="H70" s="190"/>
    </row>
    <row r="71" spans="1:8" hidden="1" x14ac:dyDescent="0.25">
      <c r="A71" s="192"/>
      <c r="B71" s="192" t="s">
        <v>1603</v>
      </c>
      <c r="C71" s="193"/>
      <c r="D71" s="278" t="s">
        <v>4661</v>
      </c>
      <c r="E71" s="17" t="s">
        <v>133</v>
      </c>
      <c r="F71" s="161"/>
      <c r="G71" s="187"/>
      <c r="H71" s="89">
        <f>F71*G71</f>
        <v>0</v>
      </c>
    </row>
    <row r="72" spans="1:8" hidden="1" x14ac:dyDescent="0.25">
      <c r="A72" s="192"/>
      <c r="B72" s="192" t="s">
        <v>1604</v>
      </c>
      <c r="C72" s="193"/>
      <c r="D72" s="278" t="s">
        <v>4662</v>
      </c>
      <c r="E72" s="17" t="s">
        <v>133</v>
      </c>
      <c r="F72" s="161"/>
      <c r="G72" s="187"/>
      <c r="H72" s="89">
        <f>F72*G72</f>
        <v>0</v>
      </c>
    </row>
    <row r="73" spans="1:8" ht="26.4" hidden="1" x14ac:dyDescent="0.25">
      <c r="A73" s="192" t="s">
        <v>1605</v>
      </c>
      <c r="B73" s="192"/>
      <c r="C73" s="193"/>
      <c r="D73" s="284" t="s">
        <v>4663</v>
      </c>
      <c r="E73" s="17" t="s">
        <v>133</v>
      </c>
      <c r="F73" s="161"/>
      <c r="G73" s="187"/>
      <c r="H73" s="89">
        <f>F73*G73</f>
        <v>0</v>
      </c>
    </row>
    <row r="74" spans="1:8" ht="39.6" hidden="1" x14ac:dyDescent="0.25">
      <c r="A74" s="192" t="s">
        <v>1607</v>
      </c>
      <c r="B74" s="192"/>
      <c r="C74" s="193"/>
      <c r="D74" s="150" t="s">
        <v>1606</v>
      </c>
      <c r="E74" s="17"/>
      <c r="F74" s="17"/>
      <c r="G74" s="17"/>
      <c r="H74" s="190"/>
    </row>
    <row r="75" spans="1:8" hidden="1" x14ac:dyDescent="0.25">
      <c r="A75" s="192"/>
      <c r="B75" s="192" t="s">
        <v>1608</v>
      </c>
      <c r="C75" s="193"/>
      <c r="D75" s="101" t="s">
        <v>1610</v>
      </c>
      <c r="E75" s="120" t="s">
        <v>425</v>
      </c>
      <c r="F75" s="17"/>
      <c r="G75" s="17"/>
      <c r="H75" s="188"/>
    </row>
    <row r="76" spans="1:8" ht="26.4" hidden="1" x14ac:dyDescent="0.25">
      <c r="A76" s="192"/>
      <c r="B76" s="192" t="s">
        <v>1609</v>
      </c>
      <c r="C76" s="193"/>
      <c r="D76" s="59" t="s">
        <v>1611</v>
      </c>
      <c r="E76" s="120" t="s">
        <v>361</v>
      </c>
      <c r="F76" s="191"/>
      <c r="G76" s="195"/>
      <c r="H76" s="190">
        <f>F76*G76</f>
        <v>0</v>
      </c>
    </row>
    <row r="77" spans="1:8" x14ac:dyDescent="0.25">
      <c r="A77" s="101"/>
      <c r="B77" s="101"/>
      <c r="C77" s="161"/>
      <c r="D77" s="101"/>
      <c r="E77" s="120"/>
      <c r="F77" s="17"/>
      <c r="G77" s="17"/>
      <c r="H77" s="190"/>
    </row>
    <row r="78" spans="1:8" x14ac:dyDescent="0.25">
      <c r="A78" s="101"/>
      <c r="B78" s="101"/>
      <c r="C78" s="161"/>
      <c r="D78" s="101"/>
      <c r="E78" s="120"/>
      <c r="F78" s="17"/>
      <c r="G78" s="17"/>
      <c r="H78" s="190"/>
    </row>
    <row r="79" spans="1:8" x14ac:dyDescent="0.25">
      <c r="A79" s="64"/>
      <c r="B79" s="64"/>
      <c r="C79" s="161"/>
      <c r="D79" s="60"/>
      <c r="E79" s="17"/>
      <c r="F79" s="17"/>
      <c r="G79" s="17"/>
      <c r="H79" s="190"/>
    </row>
    <row r="80" spans="1:8" x14ac:dyDescent="0.25">
      <c r="A80" s="168" t="s">
        <v>34</v>
      </c>
      <c r="B80" s="168"/>
      <c r="C80" s="168"/>
      <c r="D80" s="168"/>
      <c r="E80" s="179"/>
      <c r="F80" s="185"/>
      <c r="G80" s="185"/>
      <c r="H80" s="174">
        <f>SUM(H5:H79)</f>
        <v>0</v>
      </c>
    </row>
    <row r="1048356" spans="5:5" x14ac:dyDescent="0.25">
      <c r="E1048356"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02AB5-B58F-4C81-8E8B-7B549B29489E}">
  <dimension ref="A1:I1048371"/>
  <sheetViews>
    <sheetView workbookViewId="0"/>
  </sheetViews>
  <sheetFormatPr defaultRowHeight="13.2" x14ac:dyDescent="0.25"/>
  <cols>
    <col min="1" max="1" width="9.33203125" style="41" customWidth="1"/>
    <col min="2" max="2" width="9" style="41" bestFit="1" customWidth="1"/>
    <col min="3" max="3" width="3.6640625" style="41" customWidth="1"/>
    <col min="4" max="4" width="3.109375" style="41" customWidth="1"/>
    <col min="5" max="5" width="40.6640625" style="41" customWidth="1"/>
    <col min="6" max="6" width="23.33203125" style="41" bestFit="1" customWidth="1"/>
    <col min="7" max="9" width="20.6640625" style="41" customWidth="1"/>
    <col min="10" max="248" width="9.109375" style="41"/>
    <col min="249" max="249" width="9.33203125" style="41" customWidth="1"/>
    <col min="250" max="250" width="6.6640625" style="41" customWidth="1"/>
    <col min="251" max="251" width="40.6640625" style="41" customWidth="1"/>
    <col min="252" max="255" width="9.33203125" style="41" customWidth="1"/>
    <col min="256" max="504" width="9.109375" style="41"/>
    <col min="505" max="505" width="9.33203125" style="41" customWidth="1"/>
    <col min="506" max="506" width="6.6640625" style="41" customWidth="1"/>
    <col min="507" max="507" width="40.6640625" style="41" customWidth="1"/>
    <col min="508" max="511" width="9.33203125" style="41" customWidth="1"/>
    <col min="512" max="760" width="9.109375" style="41"/>
    <col min="761" max="761" width="9.33203125" style="41" customWidth="1"/>
    <col min="762" max="762" width="6.6640625" style="41" customWidth="1"/>
    <col min="763" max="763" width="40.6640625" style="41" customWidth="1"/>
    <col min="764" max="767" width="9.33203125" style="41" customWidth="1"/>
    <col min="768" max="1016" width="9.109375" style="41"/>
    <col min="1017" max="1017" width="9.33203125" style="41" customWidth="1"/>
    <col min="1018" max="1018" width="6.6640625" style="41" customWidth="1"/>
    <col min="1019" max="1019" width="40.6640625" style="41" customWidth="1"/>
    <col min="1020" max="1023" width="9.33203125" style="41" customWidth="1"/>
    <col min="1024" max="1272" width="9.109375" style="41"/>
    <col min="1273" max="1273" width="9.33203125" style="41" customWidth="1"/>
    <col min="1274" max="1274" width="6.6640625" style="41" customWidth="1"/>
    <col min="1275" max="1275" width="40.6640625" style="41" customWidth="1"/>
    <col min="1276" max="1279" width="9.33203125" style="41" customWidth="1"/>
    <col min="1280" max="1528" width="9.109375" style="41"/>
    <col min="1529" max="1529" width="9.33203125" style="41" customWidth="1"/>
    <col min="1530" max="1530" width="6.6640625" style="41" customWidth="1"/>
    <col min="1531" max="1531" width="40.6640625" style="41" customWidth="1"/>
    <col min="1532" max="1535" width="9.33203125" style="41" customWidth="1"/>
    <col min="1536" max="1784" width="9.109375" style="41"/>
    <col min="1785" max="1785" width="9.33203125" style="41" customWidth="1"/>
    <col min="1786" max="1786" width="6.6640625" style="41" customWidth="1"/>
    <col min="1787" max="1787" width="40.6640625" style="41" customWidth="1"/>
    <col min="1788" max="1791" width="9.33203125" style="41" customWidth="1"/>
    <col min="1792" max="2040" width="9.109375" style="41"/>
    <col min="2041" max="2041" width="9.33203125" style="41" customWidth="1"/>
    <col min="2042" max="2042" width="6.6640625" style="41" customWidth="1"/>
    <col min="2043" max="2043" width="40.6640625" style="41" customWidth="1"/>
    <col min="2044" max="2047" width="9.33203125" style="41" customWidth="1"/>
    <col min="2048" max="2296" width="9.109375" style="41"/>
    <col min="2297" max="2297" width="9.33203125" style="41" customWidth="1"/>
    <col min="2298" max="2298" width="6.6640625" style="41" customWidth="1"/>
    <col min="2299" max="2299" width="40.6640625" style="41" customWidth="1"/>
    <col min="2300" max="2303" width="9.33203125" style="41" customWidth="1"/>
    <col min="2304" max="2552" width="9.109375" style="41"/>
    <col min="2553" max="2553" width="9.33203125" style="41" customWidth="1"/>
    <col min="2554" max="2554" width="6.6640625" style="41" customWidth="1"/>
    <col min="2555" max="2555" width="40.6640625" style="41" customWidth="1"/>
    <col min="2556" max="2559" width="9.33203125" style="41" customWidth="1"/>
    <col min="2560" max="2808" width="9.109375" style="41"/>
    <col min="2809" max="2809" width="9.33203125" style="41" customWidth="1"/>
    <col min="2810" max="2810" width="6.6640625" style="41" customWidth="1"/>
    <col min="2811" max="2811" width="40.6640625" style="41" customWidth="1"/>
    <col min="2812" max="2815" width="9.33203125" style="41" customWidth="1"/>
    <col min="2816" max="3064" width="9.109375" style="41"/>
    <col min="3065" max="3065" width="9.33203125" style="41" customWidth="1"/>
    <col min="3066" max="3066" width="6.6640625" style="41" customWidth="1"/>
    <col min="3067" max="3067" width="40.6640625" style="41" customWidth="1"/>
    <col min="3068" max="3071" width="9.33203125" style="41" customWidth="1"/>
    <col min="3072" max="3320" width="9.109375" style="41"/>
    <col min="3321" max="3321" width="9.33203125" style="41" customWidth="1"/>
    <col min="3322" max="3322" width="6.6640625" style="41" customWidth="1"/>
    <col min="3323" max="3323" width="40.6640625" style="41" customWidth="1"/>
    <col min="3324" max="3327" width="9.33203125" style="41" customWidth="1"/>
    <col min="3328" max="3576" width="9.109375" style="41"/>
    <col min="3577" max="3577" width="9.33203125" style="41" customWidth="1"/>
    <col min="3578" max="3578" width="6.6640625" style="41" customWidth="1"/>
    <col min="3579" max="3579" width="40.6640625" style="41" customWidth="1"/>
    <col min="3580" max="3583" width="9.33203125" style="41" customWidth="1"/>
    <col min="3584" max="3832" width="9.109375" style="41"/>
    <col min="3833" max="3833" width="9.33203125" style="41" customWidth="1"/>
    <col min="3834" max="3834" width="6.6640625" style="41" customWidth="1"/>
    <col min="3835" max="3835" width="40.6640625" style="41" customWidth="1"/>
    <col min="3836" max="3839" width="9.33203125" style="41" customWidth="1"/>
    <col min="3840" max="4088" width="9.109375" style="41"/>
    <col min="4089" max="4089" width="9.33203125" style="41" customWidth="1"/>
    <col min="4090" max="4090" width="6.6640625" style="41" customWidth="1"/>
    <col min="4091" max="4091" width="40.6640625" style="41" customWidth="1"/>
    <col min="4092" max="4095" width="9.33203125" style="41" customWidth="1"/>
    <col min="4096" max="4344" width="9.109375" style="41"/>
    <col min="4345" max="4345" width="9.33203125" style="41" customWidth="1"/>
    <col min="4346" max="4346" width="6.6640625" style="41" customWidth="1"/>
    <col min="4347" max="4347" width="40.6640625" style="41" customWidth="1"/>
    <col min="4348" max="4351" width="9.33203125" style="41" customWidth="1"/>
    <col min="4352" max="4600" width="9.109375" style="41"/>
    <col min="4601" max="4601" width="9.33203125" style="41" customWidth="1"/>
    <col min="4602" max="4602" width="6.6640625" style="41" customWidth="1"/>
    <col min="4603" max="4603" width="40.6640625" style="41" customWidth="1"/>
    <col min="4604" max="4607" width="9.33203125" style="41" customWidth="1"/>
    <col min="4608" max="4856" width="9.109375" style="41"/>
    <col min="4857" max="4857" width="9.33203125" style="41" customWidth="1"/>
    <col min="4858" max="4858" width="6.6640625" style="41" customWidth="1"/>
    <col min="4859" max="4859" width="40.6640625" style="41" customWidth="1"/>
    <col min="4860" max="4863" width="9.33203125" style="41" customWidth="1"/>
    <col min="4864" max="5112" width="9.109375" style="41"/>
    <col min="5113" max="5113" width="9.33203125" style="41" customWidth="1"/>
    <col min="5114" max="5114" width="6.6640625" style="41" customWidth="1"/>
    <col min="5115" max="5115" width="40.6640625" style="41" customWidth="1"/>
    <col min="5116" max="5119" width="9.33203125" style="41" customWidth="1"/>
    <col min="5120" max="5368" width="9.109375" style="41"/>
    <col min="5369" max="5369" width="9.33203125" style="41" customWidth="1"/>
    <col min="5370" max="5370" width="6.6640625" style="41" customWidth="1"/>
    <col min="5371" max="5371" width="40.6640625" style="41" customWidth="1"/>
    <col min="5372" max="5375" width="9.33203125" style="41" customWidth="1"/>
    <col min="5376" max="5624" width="9.109375" style="41"/>
    <col min="5625" max="5625" width="9.33203125" style="41" customWidth="1"/>
    <col min="5626" max="5626" width="6.6640625" style="41" customWidth="1"/>
    <col min="5627" max="5627" width="40.6640625" style="41" customWidth="1"/>
    <col min="5628" max="5631" width="9.33203125" style="41" customWidth="1"/>
    <col min="5632" max="5880" width="9.109375" style="41"/>
    <col min="5881" max="5881" width="9.33203125" style="41" customWidth="1"/>
    <col min="5882" max="5882" width="6.6640625" style="41" customWidth="1"/>
    <col min="5883" max="5883" width="40.6640625" style="41" customWidth="1"/>
    <col min="5884" max="5887" width="9.33203125" style="41" customWidth="1"/>
    <col min="5888" max="6136" width="9.109375" style="41"/>
    <col min="6137" max="6137" width="9.33203125" style="41" customWidth="1"/>
    <col min="6138" max="6138" width="6.6640625" style="41" customWidth="1"/>
    <col min="6139" max="6139" width="40.6640625" style="41" customWidth="1"/>
    <col min="6140" max="6143" width="9.33203125" style="41" customWidth="1"/>
    <col min="6144" max="6392" width="9.109375" style="41"/>
    <col min="6393" max="6393" width="9.33203125" style="41" customWidth="1"/>
    <col min="6394" max="6394" width="6.6640625" style="41" customWidth="1"/>
    <col min="6395" max="6395" width="40.6640625" style="41" customWidth="1"/>
    <col min="6396" max="6399" width="9.33203125" style="41" customWidth="1"/>
    <col min="6400" max="6648" width="9.109375" style="41"/>
    <col min="6649" max="6649" width="9.33203125" style="41" customWidth="1"/>
    <col min="6650" max="6650" width="6.6640625" style="41" customWidth="1"/>
    <col min="6651" max="6651" width="40.6640625" style="41" customWidth="1"/>
    <col min="6652" max="6655" width="9.33203125" style="41" customWidth="1"/>
    <col min="6656" max="6904" width="9.109375" style="41"/>
    <col min="6905" max="6905" width="9.33203125" style="41" customWidth="1"/>
    <col min="6906" max="6906" width="6.6640625" style="41" customWidth="1"/>
    <col min="6907" max="6907" width="40.6640625" style="41" customWidth="1"/>
    <col min="6908" max="6911" width="9.33203125" style="41" customWidth="1"/>
    <col min="6912" max="7160" width="9.109375" style="41"/>
    <col min="7161" max="7161" width="9.33203125" style="41" customWidth="1"/>
    <col min="7162" max="7162" width="6.6640625" style="41" customWidth="1"/>
    <col min="7163" max="7163" width="40.6640625" style="41" customWidth="1"/>
    <col min="7164" max="7167" width="9.33203125" style="41" customWidth="1"/>
    <col min="7168" max="7416" width="9.109375" style="41"/>
    <col min="7417" max="7417" width="9.33203125" style="41" customWidth="1"/>
    <col min="7418" max="7418" width="6.6640625" style="41" customWidth="1"/>
    <col min="7419" max="7419" width="40.6640625" style="41" customWidth="1"/>
    <col min="7420" max="7423" width="9.33203125" style="41" customWidth="1"/>
    <col min="7424" max="7672" width="9.109375" style="41"/>
    <col min="7673" max="7673" width="9.33203125" style="41" customWidth="1"/>
    <col min="7674" max="7674" width="6.6640625" style="41" customWidth="1"/>
    <col min="7675" max="7675" width="40.6640625" style="41" customWidth="1"/>
    <col min="7676" max="7679" width="9.33203125" style="41" customWidth="1"/>
    <col min="7680" max="7928" width="9.109375" style="41"/>
    <col min="7929" max="7929" width="9.33203125" style="41" customWidth="1"/>
    <col min="7930" max="7930" width="6.6640625" style="41" customWidth="1"/>
    <col min="7931" max="7931" width="40.6640625" style="41" customWidth="1"/>
    <col min="7932" max="7935" width="9.33203125" style="41" customWidth="1"/>
    <col min="7936" max="8184" width="9.109375" style="41"/>
    <col min="8185" max="8185" width="9.33203125" style="41" customWidth="1"/>
    <col min="8186" max="8186" width="6.6640625" style="41" customWidth="1"/>
    <col min="8187" max="8187" width="40.6640625" style="41" customWidth="1"/>
    <col min="8188" max="8191" width="9.33203125" style="41" customWidth="1"/>
    <col min="8192" max="8440" width="9.109375" style="41"/>
    <col min="8441" max="8441" width="9.33203125" style="41" customWidth="1"/>
    <col min="8442" max="8442" width="6.6640625" style="41" customWidth="1"/>
    <col min="8443" max="8443" width="40.6640625" style="41" customWidth="1"/>
    <col min="8444" max="8447" width="9.33203125" style="41" customWidth="1"/>
    <col min="8448" max="8696" width="9.109375" style="41"/>
    <col min="8697" max="8697" width="9.33203125" style="41" customWidth="1"/>
    <col min="8698" max="8698" width="6.6640625" style="41" customWidth="1"/>
    <col min="8699" max="8699" width="40.6640625" style="41" customWidth="1"/>
    <col min="8700" max="8703" width="9.33203125" style="41" customWidth="1"/>
    <col min="8704" max="8952" width="9.109375" style="41"/>
    <col min="8953" max="8953" width="9.33203125" style="41" customWidth="1"/>
    <col min="8954" max="8954" width="6.6640625" style="41" customWidth="1"/>
    <col min="8955" max="8955" width="40.6640625" style="41" customWidth="1"/>
    <col min="8956" max="8959" width="9.33203125" style="41" customWidth="1"/>
    <col min="8960" max="9208" width="9.109375" style="41"/>
    <col min="9209" max="9209" width="9.33203125" style="41" customWidth="1"/>
    <col min="9210" max="9210" width="6.6640625" style="41" customWidth="1"/>
    <col min="9211" max="9211" width="40.6640625" style="41" customWidth="1"/>
    <col min="9212" max="9215" width="9.33203125" style="41" customWidth="1"/>
    <col min="9216" max="9464" width="9.109375" style="41"/>
    <col min="9465" max="9465" width="9.33203125" style="41" customWidth="1"/>
    <col min="9466" max="9466" width="6.6640625" style="41" customWidth="1"/>
    <col min="9467" max="9467" width="40.6640625" style="41" customWidth="1"/>
    <col min="9468" max="9471" width="9.33203125" style="41" customWidth="1"/>
    <col min="9472" max="9720" width="9.109375" style="41"/>
    <col min="9721" max="9721" width="9.33203125" style="41" customWidth="1"/>
    <col min="9722" max="9722" width="6.6640625" style="41" customWidth="1"/>
    <col min="9723" max="9723" width="40.6640625" style="41" customWidth="1"/>
    <col min="9724" max="9727" width="9.33203125" style="41" customWidth="1"/>
    <col min="9728" max="9976" width="9.109375" style="41"/>
    <col min="9977" max="9977" width="9.33203125" style="41" customWidth="1"/>
    <col min="9978" max="9978" width="6.6640625" style="41" customWidth="1"/>
    <col min="9979" max="9979" width="40.6640625" style="41" customWidth="1"/>
    <col min="9980" max="9983" width="9.33203125" style="41" customWidth="1"/>
    <col min="9984" max="10232" width="9.109375" style="41"/>
    <col min="10233" max="10233" width="9.33203125" style="41" customWidth="1"/>
    <col min="10234" max="10234" width="6.6640625" style="41" customWidth="1"/>
    <col min="10235" max="10235" width="40.6640625" style="41" customWidth="1"/>
    <col min="10236" max="10239" width="9.33203125" style="41" customWidth="1"/>
    <col min="10240" max="10488" width="9.109375" style="41"/>
    <col min="10489" max="10489" width="9.33203125" style="41" customWidth="1"/>
    <col min="10490" max="10490" width="6.6640625" style="41" customWidth="1"/>
    <col min="10491" max="10491" width="40.6640625" style="41" customWidth="1"/>
    <col min="10492" max="10495" width="9.33203125" style="41" customWidth="1"/>
    <col min="10496" max="10744" width="9.109375" style="41"/>
    <col min="10745" max="10745" width="9.33203125" style="41" customWidth="1"/>
    <col min="10746" max="10746" width="6.6640625" style="41" customWidth="1"/>
    <col min="10747" max="10747" width="40.6640625" style="41" customWidth="1"/>
    <col min="10748" max="10751" width="9.33203125" style="41" customWidth="1"/>
    <col min="10752" max="11000" width="9.109375" style="41"/>
    <col min="11001" max="11001" width="9.33203125" style="41" customWidth="1"/>
    <col min="11002" max="11002" width="6.6640625" style="41" customWidth="1"/>
    <col min="11003" max="11003" width="40.6640625" style="41" customWidth="1"/>
    <col min="11004" max="11007" width="9.33203125" style="41" customWidth="1"/>
    <col min="11008" max="11256" width="9.109375" style="41"/>
    <col min="11257" max="11257" width="9.33203125" style="41" customWidth="1"/>
    <col min="11258" max="11258" width="6.6640625" style="41" customWidth="1"/>
    <col min="11259" max="11259" width="40.6640625" style="41" customWidth="1"/>
    <col min="11260" max="11263" width="9.33203125" style="41" customWidth="1"/>
    <col min="11264" max="11512" width="9.109375" style="41"/>
    <col min="11513" max="11513" width="9.33203125" style="41" customWidth="1"/>
    <col min="11514" max="11514" width="6.6640625" style="41" customWidth="1"/>
    <col min="11515" max="11515" width="40.6640625" style="41" customWidth="1"/>
    <col min="11516" max="11519" width="9.33203125" style="41" customWidth="1"/>
    <col min="11520" max="11768" width="9.109375" style="41"/>
    <col min="11769" max="11769" width="9.33203125" style="41" customWidth="1"/>
    <col min="11770" max="11770" width="6.6640625" style="41" customWidth="1"/>
    <col min="11771" max="11771" width="40.6640625" style="41" customWidth="1"/>
    <col min="11772" max="11775" width="9.33203125" style="41" customWidth="1"/>
    <col min="11776" max="12024" width="9.109375" style="41"/>
    <col min="12025" max="12025" width="9.33203125" style="41" customWidth="1"/>
    <col min="12026" max="12026" width="6.6640625" style="41" customWidth="1"/>
    <col min="12027" max="12027" width="40.6640625" style="41" customWidth="1"/>
    <col min="12028" max="12031" width="9.33203125" style="41" customWidth="1"/>
    <col min="12032" max="12280" width="9.109375" style="41"/>
    <col min="12281" max="12281" width="9.33203125" style="41" customWidth="1"/>
    <col min="12282" max="12282" width="6.6640625" style="41" customWidth="1"/>
    <col min="12283" max="12283" width="40.6640625" style="41" customWidth="1"/>
    <col min="12284" max="12287" width="9.33203125" style="41" customWidth="1"/>
    <col min="12288" max="12536" width="9.109375" style="41"/>
    <col min="12537" max="12537" width="9.33203125" style="41" customWidth="1"/>
    <col min="12538" max="12538" width="6.6640625" style="41" customWidth="1"/>
    <col min="12539" max="12539" width="40.6640625" style="41" customWidth="1"/>
    <col min="12540" max="12543" width="9.33203125" style="41" customWidth="1"/>
    <col min="12544" max="12792" width="9.109375" style="41"/>
    <col min="12793" max="12793" width="9.33203125" style="41" customWidth="1"/>
    <col min="12794" max="12794" width="6.6640625" style="41" customWidth="1"/>
    <col min="12795" max="12795" width="40.6640625" style="41" customWidth="1"/>
    <col min="12796" max="12799" width="9.33203125" style="41" customWidth="1"/>
    <col min="12800" max="13048" width="9.109375" style="41"/>
    <col min="13049" max="13049" width="9.33203125" style="41" customWidth="1"/>
    <col min="13050" max="13050" width="6.6640625" style="41" customWidth="1"/>
    <col min="13051" max="13051" width="40.6640625" style="41" customWidth="1"/>
    <col min="13052" max="13055" width="9.33203125" style="41" customWidth="1"/>
    <col min="13056" max="13304" width="9.109375" style="41"/>
    <col min="13305" max="13305" width="9.33203125" style="41" customWidth="1"/>
    <col min="13306" max="13306" width="6.6640625" style="41" customWidth="1"/>
    <col min="13307" max="13307" width="40.6640625" style="41" customWidth="1"/>
    <col min="13308" max="13311" width="9.33203125" style="41" customWidth="1"/>
    <col min="13312" max="13560" width="9.109375" style="41"/>
    <col min="13561" max="13561" width="9.33203125" style="41" customWidth="1"/>
    <col min="13562" max="13562" width="6.6640625" style="41" customWidth="1"/>
    <col min="13563" max="13563" width="40.6640625" style="41" customWidth="1"/>
    <col min="13564" max="13567" width="9.33203125" style="41" customWidth="1"/>
    <col min="13568" max="13816" width="9.109375" style="41"/>
    <col min="13817" max="13817" width="9.33203125" style="41" customWidth="1"/>
    <col min="13818" max="13818" width="6.6640625" style="41" customWidth="1"/>
    <col min="13819" max="13819" width="40.6640625" style="41" customWidth="1"/>
    <col min="13820" max="13823" width="9.33203125" style="41" customWidth="1"/>
    <col min="13824" max="14072" width="9.109375" style="41"/>
    <col min="14073" max="14073" width="9.33203125" style="41" customWidth="1"/>
    <col min="14074" max="14074" width="6.6640625" style="41" customWidth="1"/>
    <col min="14075" max="14075" width="40.6640625" style="41" customWidth="1"/>
    <col min="14076" max="14079" width="9.33203125" style="41" customWidth="1"/>
    <col min="14080" max="14328" width="9.109375" style="41"/>
    <col min="14329" max="14329" width="9.33203125" style="41" customWidth="1"/>
    <col min="14330" max="14330" width="6.6640625" style="41" customWidth="1"/>
    <col min="14331" max="14331" width="40.6640625" style="41" customWidth="1"/>
    <col min="14332" max="14335" width="9.33203125" style="41" customWidth="1"/>
    <col min="14336" max="14584" width="9.109375" style="41"/>
    <col min="14585" max="14585" width="9.33203125" style="41" customWidth="1"/>
    <col min="14586" max="14586" width="6.6640625" style="41" customWidth="1"/>
    <col min="14587" max="14587" width="40.6640625" style="41" customWidth="1"/>
    <col min="14588" max="14591" width="9.33203125" style="41" customWidth="1"/>
    <col min="14592" max="14840" width="9.109375" style="41"/>
    <col min="14841" max="14841" width="9.33203125" style="41" customWidth="1"/>
    <col min="14842" max="14842" width="6.6640625" style="41" customWidth="1"/>
    <col min="14843" max="14843" width="40.6640625" style="41" customWidth="1"/>
    <col min="14844" max="14847" width="9.33203125" style="41" customWidth="1"/>
    <col min="14848" max="15096" width="9.109375" style="41"/>
    <col min="15097" max="15097" width="9.33203125" style="41" customWidth="1"/>
    <col min="15098" max="15098" width="6.6640625" style="41" customWidth="1"/>
    <col min="15099" max="15099" width="40.6640625" style="41" customWidth="1"/>
    <col min="15100" max="15103" width="9.33203125" style="41" customWidth="1"/>
    <col min="15104" max="15352" width="9.109375" style="41"/>
    <col min="15353" max="15353" width="9.33203125" style="41" customWidth="1"/>
    <col min="15354" max="15354" width="6.6640625" style="41" customWidth="1"/>
    <col min="15355" max="15355" width="40.6640625" style="41" customWidth="1"/>
    <col min="15356" max="15359" width="9.33203125" style="41" customWidth="1"/>
    <col min="15360" max="15608" width="9.109375" style="41"/>
    <col min="15609" max="15609" width="9.33203125" style="41" customWidth="1"/>
    <col min="15610" max="15610" width="6.6640625" style="41" customWidth="1"/>
    <col min="15611" max="15611" width="40.6640625" style="41" customWidth="1"/>
    <col min="15612" max="15615" width="9.33203125" style="41" customWidth="1"/>
    <col min="15616" max="15864" width="9.109375" style="41"/>
    <col min="15865" max="15865" width="9.33203125" style="41" customWidth="1"/>
    <col min="15866" max="15866" width="6.6640625" style="41" customWidth="1"/>
    <col min="15867" max="15867" width="40.6640625" style="41" customWidth="1"/>
    <col min="15868" max="15871" width="9.33203125" style="41" customWidth="1"/>
    <col min="15872" max="16120" width="9.109375" style="41"/>
    <col min="16121" max="16121" width="9.33203125" style="41" customWidth="1"/>
    <col min="16122" max="16122" width="6.6640625" style="41" customWidth="1"/>
    <col min="16123" max="16123" width="40.6640625" style="41" customWidth="1"/>
    <col min="16124" max="16127" width="9.33203125" style="41" customWidth="1"/>
    <col min="16128" max="16384" width="9.109375" style="41"/>
  </cols>
  <sheetData>
    <row r="1" spans="1:9" x14ac:dyDescent="0.25">
      <c r="A1" s="39" t="s">
        <v>1614</v>
      </c>
      <c r="B1" s="40"/>
      <c r="C1" s="40"/>
      <c r="D1" s="40"/>
      <c r="E1" s="40"/>
      <c r="F1" s="774" t="s">
        <v>1615</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5"/>
      <c r="I3" s="5"/>
    </row>
    <row r="4" spans="1:9" x14ac:dyDescent="0.25">
      <c r="A4" s="192"/>
      <c r="B4" s="192"/>
      <c r="C4" s="193"/>
      <c r="D4" s="193"/>
      <c r="E4" s="64"/>
      <c r="F4" s="17"/>
      <c r="G4" s="17"/>
      <c r="H4" s="15"/>
      <c r="I4" s="15"/>
    </row>
    <row r="5" spans="1:9" x14ac:dyDescent="0.25">
      <c r="A5" s="192" t="s">
        <v>1616</v>
      </c>
      <c r="B5" s="192"/>
      <c r="C5" s="193"/>
      <c r="D5" s="193"/>
      <c r="E5" s="157" t="s">
        <v>1617</v>
      </c>
      <c r="F5" s="17"/>
      <c r="G5" s="17"/>
      <c r="H5" s="15"/>
      <c r="I5" s="189"/>
    </row>
    <row r="6" spans="1:9" ht="15.6" hidden="1" x14ac:dyDescent="0.25">
      <c r="A6" s="192"/>
      <c r="B6" s="192" t="s">
        <v>1618</v>
      </c>
      <c r="C6" s="193"/>
      <c r="D6" s="193"/>
      <c r="E6" s="101" t="s">
        <v>4302</v>
      </c>
      <c r="F6" s="17" t="s">
        <v>124</v>
      </c>
      <c r="G6" s="161"/>
      <c r="H6" s="187"/>
      <c r="I6" s="89">
        <f t="shared" ref="I6:I11" si="0">G6*H6</f>
        <v>0</v>
      </c>
    </row>
    <row r="7" spans="1:9" ht="15.6" x14ac:dyDescent="0.25">
      <c r="A7" s="192"/>
      <c r="B7" s="192" t="s">
        <v>1619</v>
      </c>
      <c r="C7" s="193"/>
      <c r="D7" s="193"/>
      <c r="E7" s="101" t="s">
        <v>4303</v>
      </c>
      <c r="F7" s="17" t="s">
        <v>124</v>
      </c>
      <c r="G7" s="161"/>
      <c r="H7" s="187"/>
      <c r="I7" s="89">
        <f t="shared" si="0"/>
        <v>0</v>
      </c>
    </row>
    <row r="8" spans="1:9" ht="26.4" hidden="1" x14ac:dyDescent="0.25">
      <c r="A8" s="192"/>
      <c r="B8" s="192" t="s">
        <v>1620</v>
      </c>
      <c r="C8" s="193"/>
      <c r="D8" s="193"/>
      <c r="E8" s="101" t="s">
        <v>4304</v>
      </c>
      <c r="F8" s="17" t="s">
        <v>124</v>
      </c>
      <c r="G8" s="161"/>
      <c r="H8" s="187"/>
      <c r="I8" s="89">
        <f t="shared" si="0"/>
        <v>0</v>
      </c>
    </row>
    <row r="9" spans="1:9" ht="26.4" hidden="1" x14ac:dyDescent="0.25">
      <c r="A9" s="192"/>
      <c r="B9" s="192" t="s">
        <v>1621</v>
      </c>
      <c r="C9" s="193"/>
      <c r="D9" s="193"/>
      <c r="E9" s="101" t="s">
        <v>4305</v>
      </c>
      <c r="F9" s="17" t="s">
        <v>124</v>
      </c>
      <c r="G9" s="161"/>
      <c r="H9" s="187"/>
      <c r="I9" s="89">
        <f t="shared" si="0"/>
        <v>0</v>
      </c>
    </row>
    <row r="10" spans="1:9" ht="26.4" hidden="1" x14ac:dyDescent="0.25">
      <c r="A10" s="192"/>
      <c r="B10" s="192" t="s">
        <v>1622</v>
      </c>
      <c r="C10" s="193"/>
      <c r="D10" s="193"/>
      <c r="E10" s="101" t="s">
        <v>4306</v>
      </c>
      <c r="F10" s="17" t="s">
        <v>124</v>
      </c>
      <c r="G10" s="161"/>
      <c r="H10" s="187"/>
      <c r="I10" s="89">
        <f t="shared" si="0"/>
        <v>0</v>
      </c>
    </row>
    <row r="11" spans="1:9" ht="26.4" hidden="1" x14ac:dyDescent="0.25">
      <c r="A11" s="192"/>
      <c r="B11" s="192" t="s">
        <v>1623</v>
      </c>
      <c r="C11" s="193"/>
      <c r="D11" s="193"/>
      <c r="E11" s="101" t="s">
        <v>4307</v>
      </c>
      <c r="F11" s="17" t="s">
        <v>124</v>
      </c>
      <c r="G11" s="161"/>
      <c r="H11" s="187"/>
      <c r="I11" s="89">
        <f t="shared" si="0"/>
        <v>0</v>
      </c>
    </row>
    <row r="12" spans="1:9" ht="26.4" hidden="1" x14ac:dyDescent="0.25">
      <c r="A12" s="192" t="s">
        <v>1624</v>
      </c>
      <c r="B12" s="192"/>
      <c r="C12" s="193"/>
      <c r="D12" s="193"/>
      <c r="E12" s="157" t="s">
        <v>4664</v>
      </c>
      <c r="F12" s="17"/>
      <c r="G12" s="17"/>
      <c r="H12" s="191"/>
      <c r="I12" s="190"/>
    </row>
    <row r="13" spans="1:9" ht="26.4" hidden="1" x14ac:dyDescent="0.25">
      <c r="A13" s="192"/>
      <c r="B13" s="192" t="s">
        <v>1625</v>
      </c>
      <c r="C13" s="193"/>
      <c r="D13" s="193"/>
      <c r="E13" s="158" t="s">
        <v>1627</v>
      </c>
      <c r="F13" s="17"/>
      <c r="G13" s="17"/>
      <c r="H13" s="191"/>
      <c r="I13" s="190"/>
    </row>
    <row r="14" spans="1:9" ht="15.6" hidden="1" x14ac:dyDescent="0.25">
      <c r="A14" s="192"/>
      <c r="B14" s="192"/>
      <c r="C14" s="193" t="s">
        <v>37</v>
      </c>
      <c r="D14" s="193"/>
      <c r="E14" s="160" t="s">
        <v>1628</v>
      </c>
      <c r="F14" s="17" t="s">
        <v>124</v>
      </c>
      <c r="G14" s="161"/>
      <c r="H14" s="187"/>
      <c r="I14" s="89">
        <f>G14*H14</f>
        <v>0</v>
      </c>
    </row>
    <row r="15" spans="1:9" ht="15.6" hidden="1" x14ac:dyDescent="0.25">
      <c r="A15" s="192"/>
      <c r="B15" s="192"/>
      <c r="C15" s="193" t="s">
        <v>39</v>
      </c>
      <c r="D15" s="193"/>
      <c r="E15" s="160" t="s">
        <v>1629</v>
      </c>
      <c r="F15" s="17" t="s">
        <v>124</v>
      </c>
      <c r="G15" s="161"/>
      <c r="H15" s="187"/>
      <c r="I15" s="89">
        <f>G15*H15</f>
        <v>0</v>
      </c>
    </row>
    <row r="16" spans="1:9" ht="15.6" hidden="1" x14ac:dyDescent="0.25">
      <c r="A16" s="192"/>
      <c r="B16" s="192"/>
      <c r="C16" s="193" t="s">
        <v>59</v>
      </c>
      <c r="D16" s="193"/>
      <c r="E16" s="160" t="s">
        <v>1630</v>
      </c>
      <c r="F16" s="17" t="s">
        <v>124</v>
      </c>
      <c r="G16" s="161"/>
      <c r="H16" s="187"/>
      <c r="I16" s="89">
        <f>G16*H16</f>
        <v>0</v>
      </c>
    </row>
    <row r="17" spans="1:9" ht="15.6" hidden="1" x14ac:dyDescent="0.25">
      <c r="A17" s="192"/>
      <c r="B17" s="192"/>
      <c r="C17" s="193" t="s">
        <v>42</v>
      </c>
      <c r="D17" s="193"/>
      <c r="E17" s="160" t="s">
        <v>1249</v>
      </c>
      <c r="F17" s="17" t="s">
        <v>124</v>
      </c>
      <c r="G17" s="161"/>
      <c r="H17" s="187"/>
      <c r="I17" s="89">
        <f>G17*H17</f>
        <v>0</v>
      </c>
    </row>
    <row r="18" spans="1:9" ht="15.6" hidden="1" x14ac:dyDescent="0.25">
      <c r="A18" s="192"/>
      <c r="B18" s="192"/>
      <c r="C18" s="193" t="s">
        <v>43</v>
      </c>
      <c r="D18" s="193"/>
      <c r="E18" s="160" t="s">
        <v>1250</v>
      </c>
      <c r="F18" s="17" t="s">
        <v>124</v>
      </c>
      <c r="G18" s="161"/>
      <c r="H18" s="187"/>
      <c r="I18" s="89">
        <f>G18*H18</f>
        <v>0</v>
      </c>
    </row>
    <row r="19" spans="1:9" ht="39.6" hidden="1" x14ac:dyDescent="0.25">
      <c r="A19" s="192"/>
      <c r="B19" s="192" t="s">
        <v>1626</v>
      </c>
      <c r="C19" s="193"/>
      <c r="D19" s="193"/>
      <c r="E19" s="60" t="s">
        <v>1631</v>
      </c>
      <c r="F19" s="17"/>
      <c r="G19" s="17"/>
      <c r="H19" s="191"/>
      <c r="I19" s="190"/>
    </row>
    <row r="20" spans="1:9" ht="15.6" hidden="1" x14ac:dyDescent="0.25">
      <c r="A20" s="192"/>
      <c r="B20" s="192"/>
      <c r="C20" s="193" t="s">
        <v>37</v>
      </c>
      <c r="D20" s="193"/>
      <c r="E20" s="160" t="s">
        <v>1628</v>
      </c>
      <c r="F20" s="17" t="s">
        <v>124</v>
      </c>
      <c r="G20" s="161"/>
      <c r="H20" s="187"/>
      <c r="I20" s="89">
        <f>G20*H20</f>
        <v>0</v>
      </c>
    </row>
    <row r="21" spans="1:9" ht="15.6" hidden="1" x14ac:dyDescent="0.25">
      <c r="A21" s="192"/>
      <c r="B21" s="192"/>
      <c r="C21" s="193" t="s">
        <v>39</v>
      </c>
      <c r="D21" s="193"/>
      <c r="E21" s="160" t="s">
        <v>1632</v>
      </c>
      <c r="F21" s="17" t="s">
        <v>124</v>
      </c>
      <c r="G21" s="161"/>
      <c r="H21" s="187"/>
      <c r="I21" s="89">
        <f>G21*H21</f>
        <v>0</v>
      </c>
    </row>
    <row r="22" spans="1:9" ht="26.4" hidden="1" x14ac:dyDescent="0.25">
      <c r="A22" s="192" t="s">
        <v>1633</v>
      </c>
      <c r="B22" s="192"/>
      <c r="C22" s="193"/>
      <c r="D22" s="193"/>
      <c r="E22" s="157" t="s">
        <v>4665</v>
      </c>
      <c r="F22" s="17"/>
      <c r="G22" s="17"/>
      <c r="H22" s="191"/>
      <c r="I22" s="190"/>
    </row>
    <row r="23" spans="1:9" ht="26.4" hidden="1" x14ac:dyDescent="0.25">
      <c r="A23" s="192"/>
      <c r="B23" s="192" t="s">
        <v>1635</v>
      </c>
      <c r="C23" s="193"/>
      <c r="D23" s="193"/>
      <c r="E23" s="158" t="s">
        <v>1627</v>
      </c>
      <c r="F23" s="17"/>
      <c r="G23" s="17"/>
      <c r="H23" s="191"/>
      <c r="I23" s="190"/>
    </row>
    <row r="24" spans="1:9" ht="15.6" hidden="1" x14ac:dyDescent="0.25">
      <c r="A24" s="192"/>
      <c r="B24" s="192"/>
      <c r="C24" s="193" t="s">
        <v>37</v>
      </c>
      <c r="D24" s="193"/>
      <c r="E24" s="160" t="s">
        <v>1628</v>
      </c>
      <c r="F24" s="17" t="s">
        <v>124</v>
      </c>
      <c r="G24" s="161"/>
      <c r="H24" s="187"/>
      <c r="I24" s="89">
        <f>G24*H24</f>
        <v>0</v>
      </c>
    </row>
    <row r="25" spans="1:9" ht="15.6" hidden="1" x14ac:dyDescent="0.25">
      <c r="A25" s="192"/>
      <c r="B25" s="192"/>
      <c r="C25" s="193" t="s">
        <v>39</v>
      </c>
      <c r="D25" s="193"/>
      <c r="E25" s="160" t="s">
        <v>1629</v>
      </c>
      <c r="F25" s="17" t="s">
        <v>124</v>
      </c>
      <c r="G25" s="161"/>
      <c r="H25" s="187"/>
      <c r="I25" s="89">
        <f>G25*H25</f>
        <v>0</v>
      </c>
    </row>
    <row r="26" spans="1:9" ht="15.6" hidden="1" x14ac:dyDescent="0.25">
      <c r="A26" s="192"/>
      <c r="B26" s="192"/>
      <c r="C26" s="193" t="s">
        <v>59</v>
      </c>
      <c r="D26" s="193"/>
      <c r="E26" s="160" t="s">
        <v>1630</v>
      </c>
      <c r="F26" s="17" t="s">
        <v>124</v>
      </c>
      <c r="G26" s="161"/>
      <c r="H26" s="187"/>
      <c r="I26" s="89">
        <f>G26*H26</f>
        <v>0</v>
      </c>
    </row>
    <row r="27" spans="1:9" ht="15.6" hidden="1" x14ac:dyDescent="0.25">
      <c r="A27" s="192"/>
      <c r="B27" s="192"/>
      <c r="C27" s="193" t="s">
        <v>42</v>
      </c>
      <c r="D27" s="193"/>
      <c r="E27" s="160" t="s">
        <v>1249</v>
      </c>
      <c r="F27" s="17" t="s">
        <v>124</v>
      </c>
      <c r="G27" s="161"/>
      <c r="H27" s="187"/>
      <c r="I27" s="89">
        <f>G27*H27</f>
        <v>0</v>
      </c>
    </row>
    <row r="28" spans="1:9" ht="15.6" hidden="1" x14ac:dyDescent="0.25">
      <c r="A28" s="192"/>
      <c r="B28" s="192"/>
      <c r="C28" s="193" t="s">
        <v>43</v>
      </c>
      <c r="D28" s="193"/>
      <c r="E28" s="160" t="s">
        <v>1250</v>
      </c>
      <c r="F28" s="17" t="s">
        <v>124</v>
      </c>
      <c r="G28" s="161"/>
      <c r="H28" s="187"/>
      <c r="I28" s="89">
        <f>G28*H28</f>
        <v>0</v>
      </c>
    </row>
    <row r="29" spans="1:9" ht="39.6" hidden="1" x14ac:dyDescent="0.25">
      <c r="A29" s="192"/>
      <c r="B29" s="192" t="s">
        <v>1636</v>
      </c>
      <c r="C29" s="193"/>
      <c r="D29" s="193"/>
      <c r="E29" s="60" t="s">
        <v>1631</v>
      </c>
      <c r="F29" s="17"/>
      <c r="G29" s="17"/>
      <c r="H29" s="191"/>
      <c r="I29" s="190"/>
    </row>
    <row r="30" spans="1:9" ht="15.6" hidden="1" x14ac:dyDescent="0.25">
      <c r="A30" s="192"/>
      <c r="B30" s="192"/>
      <c r="C30" s="193" t="s">
        <v>37</v>
      </c>
      <c r="D30" s="193"/>
      <c r="E30" s="160" t="s">
        <v>1628</v>
      </c>
      <c r="F30" s="17" t="s">
        <v>124</v>
      </c>
      <c r="G30" s="161"/>
      <c r="H30" s="187"/>
      <c r="I30" s="89">
        <f>G30*H30</f>
        <v>0</v>
      </c>
    </row>
    <row r="31" spans="1:9" ht="15.6" hidden="1" x14ac:dyDescent="0.25">
      <c r="A31" s="192"/>
      <c r="B31" s="192"/>
      <c r="C31" s="193" t="s">
        <v>39</v>
      </c>
      <c r="D31" s="193"/>
      <c r="E31" s="160" t="s">
        <v>1632</v>
      </c>
      <c r="F31" s="17" t="s">
        <v>124</v>
      </c>
      <c r="G31" s="161"/>
      <c r="H31" s="187"/>
      <c r="I31" s="89">
        <f>G31*H31</f>
        <v>0</v>
      </c>
    </row>
    <row r="32" spans="1:9" x14ac:dyDescent="0.25">
      <c r="A32" s="192" t="s">
        <v>1639</v>
      </c>
      <c r="B32" s="192"/>
      <c r="C32" s="193"/>
      <c r="D32" s="193"/>
      <c r="E32" s="157" t="s">
        <v>1634</v>
      </c>
      <c r="F32" s="17"/>
      <c r="G32" s="17"/>
      <c r="H32" s="191"/>
      <c r="I32" s="190"/>
    </row>
    <row r="33" spans="1:9" x14ac:dyDescent="0.25">
      <c r="A33" s="192"/>
      <c r="B33" s="192" t="s">
        <v>1641</v>
      </c>
      <c r="C33" s="193"/>
      <c r="D33" s="193"/>
      <c r="E33" s="160" t="s">
        <v>4284</v>
      </c>
      <c r="F33" s="17"/>
      <c r="G33" s="17"/>
      <c r="H33" s="191"/>
      <c r="I33" s="190"/>
    </row>
    <row r="34" spans="1:9" ht="15.6" x14ac:dyDescent="0.25">
      <c r="A34" s="192"/>
      <c r="B34" s="192"/>
      <c r="C34" s="193" t="s">
        <v>37</v>
      </c>
      <c r="D34" s="193"/>
      <c r="E34" s="160" t="s">
        <v>1637</v>
      </c>
      <c r="F34" s="17" t="s">
        <v>124</v>
      </c>
      <c r="G34" s="161"/>
      <c r="H34" s="187"/>
      <c r="I34" s="89">
        <f>G34*H34</f>
        <v>0</v>
      </c>
    </row>
    <row r="35" spans="1:9" ht="15.6" x14ac:dyDescent="0.25">
      <c r="A35" s="192"/>
      <c r="B35" s="192"/>
      <c r="C35" s="193" t="s">
        <v>39</v>
      </c>
      <c r="D35" s="193"/>
      <c r="E35" s="160" t="s">
        <v>1638</v>
      </c>
      <c r="F35" s="17" t="s">
        <v>124</v>
      </c>
      <c r="G35" s="161"/>
      <c r="H35" s="187"/>
      <c r="I35" s="89">
        <f>G35*H35</f>
        <v>0</v>
      </c>
    </row>
    <row r="36" spans="1:9" x14ac:dyDescent="0.25">
      <c r="A36" s="192"/>
      <c r="B36" s="192" t="s">
        <v>1642</v>
      </c>
      <c r="C36" s="193"/>
      <c r="D36" s="193"/>
      <c r="E36" s="160" t="s">
        <v>4308</v>
      </c>
      <c r="F36" s="17"/>
      <c r="G36" s="17"/>
      <c r="H36" s="191"/>
      <c r="I36" s="190"/>
    </row>
    <row r="37" spans="1:9" ht="15.6" x14ac:dyDescent="0.25">
      <c r="A37" s="192"/>
      <c r="B37" s="192"/>
      <c r="C37" s="193" t="s">
        <v>37</v>
      </c>
      <c r="D37" s="193"/>
      <c r="E37" s="160" t="s">
        <v>1637</v>
      </c>
      <c r="F37" s="17" t="s">
        <v>124</v>
      </c>
      <c r="G37" s="161"/>
      <c r="H37" s="187"/>
      <c r="I37" s="89">
        <f>G37*H37</f>
        <v>0</v>
      </c>
    </row>
    <row r="38" spans="1:9" ht="15.6" x14ac:dyDescent="0.25">
      <c r="A38" s="192"/>
      <c r="B38" s="192"/>
      <c r="C38" s="193" t="s">
        <v>39</v>
      </c>
      <c r="D38" s="193"/>
      <c r="E38" s="160" t="s">
        <v>1638</v>
      </c>
      <c r="F38" s="17" t="s">
        <v>124</v>
      </c>
      <c r="G38" s="161"/>
      <c r="H38" s="187"/>
      <c r="I38" s="89">
        <f>G38*H38</f>
        <v>0</v>
      </c>
    </row>
    <row r="39" spans="1:9" ht="26.4" x14ac:dyDescent="0.25">
      <c r="A39" s="192" t="s">
        <v>1646</v>
      </c>
      <c r="B39" s="192"/>
      <c r="C39" s="193"/>
      <c r="D39" s="193"/>
      <c r="E39" s="157" t="s">
        <v>1640</v>
      </c>
      <c r="F39" s="17"/>
      <c r="G39" s="17"/>
      <c r="H39" s="191"/>
      <c r="I39" s="190"/>
    </row>
    <row r="40" spans="1:9" ht="15.6" x14ac:dyDescent="0.25">
      <c r="A40" s="192"/>
      <c r="B40" s="192" t="s">
        <v>1648</v>
      </c>
      <c r="C40" s="193"/>
      <c r="D40" s="193"/>
      <c r="E40" s="160" t="s">
        <v>1643</v>
      </c>
      <c r="F40" s="17" t="s">
        <v>124</v>
      </c>
      <c r="G40" s="161"/>
      <c r="H40" s="187"/>
      <c r="I40" s="89">
        <f>G40*H40</f>
        <v>0</v>
      </c>
    </row>
    <row r="41" spans="1:9" ht="15.6" x14ac:dyDescent="0.25">
      <c r="A41" s="192"/>
      <c r="B41" s="192" t="s">
        <v>1649</v>
      </c>
      <c r="C41" s="193"/>
      <c r="D41" s="193"/>
      <c r="E41" s="160" t="s">
        <v>1644</v>
      </c>
      <c r="F41" s="17" t="s">
        <v>124</v>
      </c>
      <c r="G41" s="161"/>
      <c r="H41" s="187"/>
      <c r="I41" s="89">
        <f>G41*H41</f>
        <v>0</v>
      </c>
    </row>
    <row r="42" spans="1:9" ht="39.6" hidden="1" x14ac:dyDescent="0.25">
      <c r="A42" s="192"/>
      <c r="B42" s="192" t="s">
        <v>1650</v>
      </c>
      <c r="C42" s="193"/>
      <c r="D42" s="193"/>
      <c r="E42" s="160" t="s">
        <v>1645</v>
      </c>
      <c r="F42" s="17" t="s">
        <v>124</v>
      </c>
      <c r="G42" s="161"/>
      <c r="H42" s="187"/>
      <c r="I42" s="89">
        <f>G42*H42</f>
        <v>0</v>
      </c>
    </row>
    <row r="43" spans="1:9" x14ac:dyDescent="0.25">
      <c r="A43" s="192" t="s">
        <v>1657</v>
      </c>
      <c r="B43" s="192"/>
      <c r="C43" s="193"/>
      <c r="D43" s="193"/>
      <c r="E43" s="157" t="s">
        <v>1647</v>
      </c>
      <c r="F43" s="17"/>
      <c r="G43" s="161"/>
      <c r="H43" s="187"/>
      <c r="I43" s="190"/>
    </row>
    <row r="44" spans="1:9" ht="15.6" x14ac:dyDescent="0.25">
      <c r="A44" s="192"/>
      <c r="B44" s="192" t="s">
        <v>1659</v>
      </c>
      <c r="C44" s="193"/>
      <c r="D44" s="193"/>
      <c r="E44" s="160" t="s">
        <v>1651</v>
      </c>
      <c r="F44" s="17" t="s">
        <v>2269</v>
      </c>
      <c r="G44" s="161"/>
      <c r="H44" s="187"/>
      <c r="I44" s="542" t="s">
        <v>5568</v>
      </c>
    </row>
    <row r="45" spans="1:9" ht="15.6" hidden="1" x14ac:dyDescent="0.25">
      <c r="A45" s="192"/>
      <c r="B45" s="192" t="s">
        <v>1660</v>
      </c>
      <c r="C45" s="193"/>
      <c r="D45" s="193"/>
      <c r="E45" s="160" t="s">
        <v>1652</v>
      </c>
      <c r="F45" s="17" t="s">
        <v>2269</v>
      </c>
      <c r="G45" s="161"/>
      <c r="H45" s="187"/>
      <c r="I45" s="542" t="s">
        <v>5568</v>
      </c>
    </row>
    <row r="46" spans="1:9" ht="15.6" x14ac:dyDescent="0.25">
      <c r="A46" s="192"/>
      <c r="B46" s="192" t="s">
        <v>1661</v>
      </c>
      <c r="C46" s="193"/>
      <c r="D46" s="193"/>
      <c r="E46" s="160" t="s">
        <v>1653</v>
      </c>
      <c r="F46" s="17" t="s">
        <v>2269</v>
      </c>
      <c r="G46" s="161"/>
      <c r="H46" s="187"/>
      <c r="I46" s="542" t="s">
        <v>5568</v>
      </c>
    </row>
    <row r="47" spans="1:9" ht="15.6" hidden="1" x14ac:dyDescent="0.25">
      <c r="A47" s="192"/>
      <c r="B47" s="192" t="s">
        <v>1662</v>
      </c>
      <c r="C47" s="193"/>
      <c r="D47" s="193"/>
      <c r="E47" s="290" t="s">
        <v>4667</v>
      </c>
      <c r="F47" s="17" t="s">
        <v>2269</v>
      </c>
      <c r="G47" s="161"/>
      <c r="H47" s="187"/>
      <c r="I47" s="542" t="s">
        <v>5568</v>
      </c>
    </row>
    <row r="48" spans="1:9" ht="15.6" x14ac:dyDescent="0.25">
      <c r="A48" s="192"/>
      <c r="B48" s="192" t="s">
        <v>1663</v>
      </c>
      <c r="C48" s="193"/>
      <c r="D48" s="193"/>
      <c r="E48" s="290" t="s">
        <v>1654</v>
      </c>
      <c r="F48" s="17" t="s">
        <v>2269</v>
      </c>
      <c r="G48" s="161"/>
      <c r="H48" s="187"/>
      <c r="I48" s="542" t="s">
        <v>5568</v>
      </c>
    </row>
    <row r="49" spans="1:9" ht="15.6" x14ac:dyDescent="0.25">
      <c r="A49" s="192"/>
      <c r="B49" s="192" t="s">
        <v>1664</v>
      </c>
      <c r="C49" s="193"/>
      <c r="D49" s="193"/>
      <c r="E49" s="290" t="s">
        <v>1655</v>
      </c>
      <c r="F49" s="17" t="s">
        <v>2269</v>
      </c>
      <c r="G49" s="161"/>
      <c r="H49" s="187"/>
      <c r="I49" s="542" t="s">
        <v>5568</v>
      </c>
    </row>
    <row r="50" spans="1:9" ht="15.6" hidden="1" x14ac:dyDescent="0.25">
      <c r="A50" s="192"/>
      <c r="B50" s="192" t="s">
        <v>1665</v>
      </c>
      <c r="C50" s="193"/>
      <c r="D50" s="193"/>
      <c r="E50" s="290" t="s">
        <v>1656</v>
      </c>
      <c r="F50" s="17" t="s">
        <v>2269</v>
      </c>
      <c r="G50" s="161"/>
      <c r="H50" s="187"/>
      <c r="I50" s="89">
        <f t="shared" ref="I50:I51" si="1">G50*H50</f>
        <v>0</v>
      </c>
    </row>
    <row r="51" spans="1:9" ht="15.6" hidden="1" x14ac:dyDescent="0.25">
      <c r="A51" s="192"/>
      <c r="B51" s="192" t="s">
        <v>4666</v>
      </c>
      <c r="C51" s="193"/>
      <c r="D51" s="193"/>
      <c r="E51" s="290" t="s">
        <v>4668</v>
      </c>
      <c r="F51" s="17" t="s">
        <v>2269</v>
      </c>
      <c r="G51" s="161"/>
      <c r="H51" s="187"/>
      <c r="I51" s="89">
        <f t="shared" si="1"/>
        <v>0</v>
      </c>
    </row>
    <row r="52" spans="1:9" hidden="1" x14ac:dyDescent="0.25">
      <c r="A52" s="192" t="s">
        <v>1672</v>
      </c>
      <c r="B52" s="192"/>
      <c r="C52" s="193"/>
      <c r="D52" s="193"/>
      <c r="E52" s="157" t="s">
        <v>1658</v>
      </c>
      <c r="F52" s="17"/>
      <c r="G52" s="17"/>
      <c r="H52" s="191"/>
      <c r="I52" s="190"/>
    </row>
    <row r="53" spans="1:9" ht="39.6" hidden="1" x14ac:dyDescent="0.25">
      <c r="A53" s="192"/>
      <c r="B53" s="192" t="s">
        <v>1673</v>
      </c>
      <c r="C53" s="193"/>
      <c r="D53" s="193"/>
      <c r="E53" s="160" t="s">
        <v>1666</v>
      </c>
      <c r="F53" s="17" t="s">
        <v>124</v>
      </c>
      <c r="G53" s="161"/>
      <c r="H53" s="187"/>
      <c r="I53" s="89">
        <f t="shared" ref="I53:I63" si="2">G53*H53</f>
        <v>0</v>
      </c>
    </row>
    <row r="54" spans="1:9" ht="52.8" hidden="1" x14ac:dyDescent="0.25">
      <c r="A54" s="192"/>
      <c r="B54" s="192" t="s">
        <v>1674</v>
      </c>
      <c r="C54" s="193"/>
      <c r="D54" s="193"/>
      <c r="E54" s="160" t="s">
        <v>1667</v>
      </c>
      <c r="F54" s="17" t="s">
        <v>124</v>
      </c>
      <c r="G54" s="161"/>
      <c r="H54" s="187"/>
      <c r="I54" s="89">
        <f t="shared" si="2"/>
        <v>0</v>
      </c>
    </row>
    <row r="55" spans="1:9" hidden="1" x14ac:dyDescent="0.25">
      <c r="A55" s="192"/>
      <c r="B55" s="192" t="s">
        <v>1675</v>
      </c>
      <c r="C55" s="193"/>
      <c r="D55" s="193"/>
      <c r="E55" s="160" t="s">
        <v>1668</v>
      </c>
      <c r="F55" s="17"/>
      <c r="G55" s="17"/>
      <c r="H55" s="191"/>
      <c r="I55" s="89"/>
    </row>
    <row r="56" spans="1:9" ht="15.6" hidden="1" x14ac:dyDescent="0.25">
      <c r="A56" s="192"/>
      <c r="B56" s="192" t="s">
        <v>1676</v>
      </c>
      <c r="C56" s="193"/>
      <c r="D56" s="193"/>
      <c r="E56" s="160" t="s">
        <v>4670</v>
      </c>
      <c r="F56" s="17" t="s">
        <v>124</v>
      </c>
      <c r="G56" s="161"/>
      <c r="H56" s="187"/>
      <c r="I56" s="89">
        <f t="shared" si="2"/>
        <v>0</v>
      </c>
    </row>
    <row r="57" spans="1:9" ht="15.6" hidden="1" x14ac:dyDescent="0.25">
      <c r="A57" s="192"/>
      <c r="B57" s="192"/>
      <c r="C57" s="193" t="s">
        <v>37</v>
      </c>
      <c r="D57" s="193"/>
      <c r="E57" s="160" t="s">
        <v>1682</v>
      </c>
      <c r="F57" s="17" t="s">
        <v>124</v>
      </c>
      <c r="G57" s="161"/>
      <c r="H57" s="187"/>
      <c r="I57" s="89">
        <f t="shared" si="2"/>
        <v>0</v>
      </c>
    </row>
    <row r="58" spans="1:9" ht="15.6" hidden="1" x14ac:dyDescent="0.25">
      <c r="A58" s="192"/>
      <c r="B58" s="192"/>
      <c r="C58" s="193" t="s">
        <v>39</v>
      </c>
      <c r="D58" s="193"/>
      <c r="E58" s="160" t="s">
        <v>1683</v>
      </c>
      <c r="F58" s="17" t="s">
        <v>124</v>
      </c>
      <c r="G58" s="161"/>
      <c r="H58" s="187"/>
      <c r="I58" s="89">
        <f t="shared" si="2"/>
        <v>0</v>
      </c>
    </row>
    <row r="59" spans="1:9" ht="15.6" hidden="1" x14ac:dyDescent="0.25">
      <c r="A59" s="192"/>
      <c r="B59" s="192"/>
      <c r="C59" s="193" t="s">
        <v>59</v>
      </c>
      <c r="D59" s="193"/>
      <c r="E59" s="160" t="s">
        <v>4671</v>
      </c>
      <c r="F59" s="17" t="s">
        <v>124</v>
      </c>
      <c r="G59" s="161"/>
      <c r="H59" s="187"/>
      <c r="I59" s="89">
        <f t="shared" si="2"/>
        <v>0</v>
      </c>
    </row>
    <row r="60" spans="1:9" hidden="1" x14ac:dyDescent="0.25">
      <c r="A60" s="192"/>
      <c r="B60" s="192" t="s">
        <v>1677</v>
      </c>
      <c r="C60" s="193"/>
      <c r="D60" s="193"/>
      <c r="E60" s="101" t="s">
        <v>1669</v>
      </c>
      <c r="F60" s="17"/>
      <c r="G60" s="17"/>
      <c r="H60" s="191"/>
      <c r="I60" s="89"/>
    </row>
    <row r="61" spans="1:9" ht="15.6" hidden="1" x14ac:dyDescent="0.25">
      <c r="A61" s="192"/>
      <c r="B61" s="192"/>
      <c r="C61" s="193" t="s">
        <v>37</v>
      </c>
      <c r="D61" s="193"/>
      <c r="E61" s="101" t="s">
        <v>1688</v>
      </c>
      <c r="F61" s="17" t="s">
        <v>124</v>
      </c>
      <c r="G61" s="161"/>
      <c r="H61" s="187"/>
      <c r="I61" s="89">
        <f t="shared" ref="I61:I62" si="3">G61*H61</f>
        <v>0</v>
      </c>
    </row>
    <row r="62" spans="1:9" ht="15.6" hidden="1" x14ac:dyDescent="0.25">
      <c r="A62" s="192"/>
      <c r="B62" s="192"/>
      <c r="C62" s="193" t="s">
        <v>39</v>
      </c>
      <c r="D62" s="193"/>
      <c r="E62" s="101" t="s">
        <v>1689</v>
      </c>
      <c r="F62" s="17" t="s">
        <v>124</v>
      </c>
      <c r="G62" s="161"/>
      <c r="H62" s="187"/>
      <c r="I62" s="89">
        <f t="shared" si="3"/>
        <v>0</v>
      </c>
    </row>
    <row r="63" spans="1:9" ht="15.6" hidden="1" x14ac:dyDescent="0.25">
      <c r="A63" s="192"/>
      <c r="B63" s="192" t="s">
        <v>4669</v>
      </c>
      <c r="C63" s="193"/>
      <c r="D63" s="193"/>
      <c r="E63" s="101" t="s">
        <v>1670</v>
      </c>
      <c r="F63" s="17" t="s">
        <v>124</v>
      </c>
      <c r="G63" s="161"/>
      <c r="H63" s="187"/>
      <c r="I63" s="89">
        <f t="shared" si="2"/>
        <v>0</v>
      </c>
    </row>
    <row r="64" spans="1:9" ht="26.4" hidden="1" x14ac:dyDescent="0.25">
      <c r="A64" s="192" t="s">
        <v>1679</v>
      </c>
      <c r="B64" s="192"/>
      <c r="C64" s="193"/>
      <c r="D64" s="193"/>
      <c r="E64" s="157" t="s">
        <v>1671</v>
      </c>
      <c r="F64" s="17"/>
      <c r="G64" s="17"/>
      <c r="H64" s="191"/>
      <c r="I64" s="190"/>
    </row>
    <row r="65" spans="1:9" ht="39.6" hidden="1" x14ac:dyDescent="0.25">
      <c r="A65" s="192"/>
      <c r="B65" s="192" t="s">
        <v>1680</v>
      </c>
      <c r="C65" s="193"/>
      <c r="D65" s="193"/>
      <c r="E65" s="64" t="s">
        <v>4313</v>
      </c>
      <c r="F65" s="17" t="s">
        <v>124</v>
      </c>
      <c r="G65" s="161"/>
      <c r="H65" s="187"/>
      <c r="I65" s="89">
        <f>G65*H65</f>
        <v>0</v>
      </c>
    </row>
    <row r="66" spans="1:9" ht="39.6" hidden="1" x14ac:dyDescent="0.25">
      <c r="A66" s="192"/>
      <c r="B66" s="192" t="s">
        <v>1681</v>
      </c>
      <c r="C66" s="193"/>
      <c r="D66" s="193"/>
      <c r="E66" s="160" t="s">
        <v>4312</v>
      </c>
      <c r="F66" s="17" t="s">
        <v>124</v>
      </c>
      <c r="G66" s="161"/>
      <c r="H66" s="187"/>
      <c r="I66" s="89">
        <f>G66*H66</f>
        <v>0</v>
      </c>
    </row>
    <row r="67" spans="1:9" ht="52.8" hidden="1" x14ac:dyDescent="0.25">
      <c r="A67" s="192"/>
      <c r="B67" s="192" t="s">
        <v>4672</v>
      </c>
      <c r="C67" s="193"/>
      <c r="D67" s="193"/>
      <c r="E67" s="160" t="s">
        <v>4311</v>
      </c>
      <c r="F67" s="17" t="s">
        <v>124</v>
      </c>
      <c r="G67" s="161"/>
      <c r="H67" s="187"/>
      <c r="I67" s="89">
        <f>G67*H67</f>
        <v>0</v>
      </c>
    </row>
    <row r="68" spans="1:9" ht="15.6" hidden="1" x14ac:dyDescent="0.25">
      <c r="A68" s="192"/>
      <c r="B68" s="192" t="s">
        <v>4673</v>
      </c>
      <c r="C68" s="193"/>
      <c r="D68" s="193"/>
      <c r="E68" s="160" t="s">
        <v>4315</v>
      </c>
      <c r="F68" s="17" t="s">
        <v>124</v>
      </c>
      <c r="G68" s="161"/>
      <c r="H68" s="187"/>
      <c r="I68" s="89">
        <f>G68*H68</f>
        <v>0</v>
      </c>
    </row>
    <row r="69" spans="1:9" ht="26.4" hidden="1" x14ac:dyDescent="0.25">
      <c r="A69" s="192"/>
      <c r="B69" s="192" t="s">
        <v>4674</v>
      </c>
      <c r="C69" s="193"/>
      <c r="D69" s="193"/>
      <c r="E69" s="160" t="s">
        <v>4314</v>
      </c>
      <c r="F69" s="17" t="s">
        <v>1678</v>
      </c>
      <c r="G69" s="161"/>
      <c r="H69" s="187"/>
      <c r="I69" s="89">
        <f>G69*H69</f>
        <v>0</v>
      </c>
    </row>
    <row r="70" spans="1:9" ht="26.4" hidden="1" x14ac:dyDescent="0.25">
      <c r="A70" s="192" t="s">
        <v>1684</v>
      </c>
      <c r="B70" s="192"/>
      <c r="C70" s="193"/>
      <c r="D70" s="193"/>
      <c r="E70" s="157" t="s">
        <v>4675</v>
      </c>
      <c r="F70" s="17"/>
      <c r="G70" s="17"/>
      <c r="H70" s="191"/>
      <c r="I70" s="190"/>
    </row>
    <row r="71" spans="1:9" ht="15.6" hidden="1" x14ac:dyDescent="0.25">
      <c r="A71" s="192"/>
      <c r="B71" s="192" t="s">
        <v>1686</v>
      </c>
      <c r="C71" s="193"/>
      <c r="D71" s="193"/>
      <c r="E71" s="160" t="s">
        <v>1682</v>
      </c>
      <c r="F71" s="17" t="s">
        <v>124</v>
      </c>
      <c r="G71" s="161"/>
      <c r="H71" s="187"/>
      <c r="I71" s="89">
        <f>G71*H71</f>
        <v>0</v>
      </c>
    </row>
    <row r="72" spans="1:9" ht="15.6" hidden="1" x14ac:dyDescent="0.25">
      <c r="A72" s="192"/>
      <c r="B72" s="192" t="s">
        <v>1687</v>
      </c>
      <c r="C72" s="193"/>
      <c r="D72" s="193"/>
      <c r="E72" s="160" t="s">
        <v>1683</v>
      </c>
      <c r="F72" s="17" t="s">
        <v>124</v>
      </c>
      <c r="G72" s="161"/>
      <c r="H72" s="187"/>
      <c r="I72" s="89">
        <f>G72*H72</f>
        <v>0</v>
      </c>
    </row>
    <row r="73" spans="1:9" ht="15.6" hidden="1" x14ac:dyDescent="0.25">
      <c r="A73" s="192"/>
      <c r="B73" s="192" t="s">
        <v>4676</v>
      </c>
      <c r="C73" s="193"/>
      <c r="D73" s="193"/>
      <c r="E73" s="160" t="s">
        <v>4671</v>
      </c>
      <c r="F73" s="17" t="s">
        <v>124</v>
      </c>
      <c r="G73" s="161"/>
      <c r="H73" s="187"/>
      <c r="I73" s="89">
        <f>G73*H73</f>
        <v>0</v>
      </c>
    </row>
    <row r="74" spans="1:9" ht="26.4" hidden="1" x14ac:dyDescent="0.25">
      <c r="A74" s="192" t="s">
        <v>1690</v>
      </c>
      <c r="B74" s="192"/>
      <c r="C74" s="193"/>
      <c r="D74" s="193"/>
      <c r="E74" s="157" t="s">
        <v>1685</v>
      </c>
      <c r="F74" s="17"/>
      <c r="G74" s="17"/>
      <c r="H74" s="191"/>
      <c r="I74" s="190"/>
    </row>
    <row r="75" spans="1:9" ht="15.6" hidden="1" x14ac:dyDescent="0.25">
      <c r="A75" s="192"/>
      <c r="B75" s="192" t="s">
        <v>1800</v>
      </c>
      <c r="C75" s="193"/>
      <c r="D75" s="193"/>
      <c r="E75" s="160" t="s">
        <v>1688</v>
      </c>
      <c r="F75" s="17" t="s">
        <v>124</v>
      </c>
      <c r="G75" s="161"/>
      <c r="H75" s="187"/>
      <c r="I75" s="89">
        <f>G75*H75</f>
        <v>0</v>
      </c>
    </row>
    <row r="76" spans="1:9" ht="15.6" hidden="1" x14ac:dyDescent="0.25">
      <c r="A76" s="192"/>
      <c r="B76" s="192" t="s">
        <v>4677</v>
      </c>
      <c r="C76" s="193"/>
      <c r="D76" s="193"/>
      <c r="E76" s="160" t="s">
        <v>1689</v>
      </c>
      <c r="F76" s="17" t="s">
        <v>124</v>
      </c>
      <c r="G76" s="161"/>
      <c r="H76" s="187"/>
      <c r="I76" s="89">
        <f>G76*H76</f>
        <v>0</v>
      </c>
    </row>
    <row r="77" spans="1:9" ht="26.4" x14ac:dyDescent="0.25">
      <c r="A77" s="192" t="s">
        <v>1692</v>
      </c>
      <c r="B77" s="192"/>
      <c r="C77" s="193"/>
      <c r="D77" s="193"/>
      <c r="E77" s="159" t="s">
        <v>1691</v>
      </c>
      <c r="F77" s="17" t="s">
        <v>124</v>
      </c>
      <c r="G77" s="161"/>
      <c r="H77" s="187"/>
      <c r="I77" s="89">
        <f>G77*H77</f>
        <v>0</v>
      </c>
    </row>
    <row r="78" spans="1:9" hidden="1" x14ac:dyDescent="0.25">
      <c r="A78" s="192" t="s">
        <v>1701</v>
      </c>
      <c r="B78" s="192"/>
      <c r="C78" s="193"/>
      <c r="D78" s="193"/>
      <c r="E78" s="157" t="s">
        <v>1693</v>
      </c>
      <c r="F78" s="17"/>
      <c r="G78" s="17"/>
      <c r="H78" s="191"/>
      <c r="I78" s="190"/>
    </row>
    <row r="79" spans="1:9" hidden="1" x14ac:dyDescent="0.25">
      <c r="A79" s="192"/>
      <c r="B79" s="192" t="s">
        <v>1702</v>
      </c>
      <c r="C79" s="193"/>
      <c r="D79" s="193"/>
      <c r="E79" s="160" t="s">
        <v>4678</v>
      </c>
      <c r="F79" s="17"/>
      <c r="G79" s="17"/>
      <c r="H79" s="191"/>
      <c r="I79" s="190"/>
    </row>
    <row r="80" spans="1:9" ht="15.6" hidden="1" x14ac:dyDescent="0.25">
      <c r="A80" s="192"/>
      <c r="B80" s="192"/>
      <c r="C80" s="193" t="s">
        <v>37</v>
      </c>
      <c r="D80" s="193"/>
      <c r="E80" s="160" t="s">
        <v>1694</v>
      </c>
      <c r="F80" s="17" t="s">
        <v>124</v>
      </c>
      <c r="G80" s="161"/>
      <c r="H80" s="187"/>
      <c r="I80" s="89">
        <f>G80*H80</f>
        <v>0</v>
      </c>
    </row>
    <row r="81" spans="1:9" ht="15.6" hidden="1" x14ac:dyDescent="0.25">
      <c r="A81" s="192"/>
      <c r="B81" s="192"/>
      <c r="C81" s="193" t="s">
        <v>39</v>
      </c>
      <c r="D81" s="193"/>
      <c r="E81" s="160" t="s">
        <v>1695</v>
      </c>
      <c r="F81" s="17" t="s">
        <v>124</v>
      </c>
      <c r="G81" s="161"/>
      <c r="H81" s="187"/>
      <c r="I81" s="89">
        <f>G81*H81</f>
        <v>0</v>
      </c>
    </row>
    <row r="82" spans="1:9" ht="26.4" hidden="1" x14ac:dyDescent="0.25">
      <c r="A82" s="192"/>
      <c r="B82" s="192" t="s">
        <v>1703</v>
      </c>
      <c r="C82" s="193"/>
      <c r="D82" s="193"/>
      <c r="E82" s="160" t="s">
        <v>1696</v>
      </c>
      <c r="F82" s="120"/>
      <c r="G82" s="17"/>
      <c r="H82" s="191"/>
      <c r="I82" s="190"/>
    </row>
    <row r="83" spans="1:9" hidden="1" x14ac:dyDescent="0.25">
      <c r="A83" s="192"/>
      <c r="B83" s="192"/>
      <c r="C83" s="193" t="s">
        <v>37</v>
      </c>
      <c r="D83" s="193"/>
      <c r="E83" s="160" t="s">
        <v>1697</v>
      </c>
      <c r="F83" s="120"/>
      <c r="G83" s="17"/>
      <c r="H83" s="191"/>
      <c r="I83" s="190"/>
    </row>
    <row r="84" spans="1:9" ht="15.6" hidden="1" x14ac:dyDescent="0.25">
      <c r="A84" s="192"/>
      <c r="B84" s="192"/>
      <c r="C84" s="193"/>
      <c r="D84" s="193" t="s">
        <v>36</v>
      </c>
      <c r="E84" s="160" t="s">
        <v>1237</v>
      </c>
      <c r="F84" s="17" t="s">
        <v>124</v>
      </c>
      <c r="G84" s="161"/>
      <c r="H84" s="187"/>
      <c r="I84" s="89">
        <f>G84*H84</f>
        <v>0</v>
      </c>
    </row>
    <row r="85" spans="1:9" ht="26.4" hidden="1" x14ac:dyDescent="0.25">
      <c r="A85" s="192"/>
      <c r="B85" s="192"/>
      <c r="C85" s="193"/>
      <c r="D85" s="193" t="s">
        <v>35</v>
      </c>
      <c r="E85" s="160" t="s">
        <v>1698</v>
      </c>
      <c r="F85" s="17" t="s">
        <v>124</v>
      </c>
      <c r="G85" s="161"/>
      <c r="H85" s="187"/>
      <c r="I85" s="89">
        <f>G85*H85</f>
        <v>0</v>
      </c>
    </row>
    <row r="86" spans="1:9" hidden="1" x14ac:dyDescent="0.25">
      <c r="A86" s="192"/>
      <c r="B86" s="192"/>
      <c r="C86" s="193" t="s">
        <v>39</v>
      </c>
      <c r="D86" s="193"/>
      <c r="E86" s="160" t="s">
        <v>1699</v>
      </c>
      <c r="F86" s="120"/>
      <c r="G86" s="17"/>
      <c r="H86" s="191"/>
      <c r="I86" s="190"/>
    </row>
    <row r="87" spans="1:9" ht="15.6" hidden="1" x14ac:dyDescent="0.25">
      <c r="A87" s="192"/>
      <c r="B87" s="192"/>
      <c r="C87" s="193"/>
      <c r="D87" s="193" t="s">
        <v>36</v>
      </c>
      <c r="E87" s="160" t="s">
        <v>1237</v>
      </c>
      <c r="F87" s="17" t="s">
        <v>124</v>
      </c>
      <c r="G87" s="161"/>
      <c r="H87" s="187"/>
      <c r="I87" s="89">
        <f>G87*H87</f>
        <v>0</v>
      </c>
    </row>
    <row r="88" spans="1:9" ht="26.4" hidden="1" x14ac:dyDescent="0.25">
      <c r="A88" s="192"/>
      <c r="B88" s="192"/>
      <c r="C88" s="193"/>
      <c r="D88" s="193" t="s">
        <v>35</v>
      </c>
      <c r="E88" s="160" t="s">
        <v>1698</v>
      </c>
      <c r="F88" s="17" t="s">
        <v>124</v>
      </c>
      <c r="G88" s="161"/>
      <c r="H88" s="187"/>
      <c r="I88" s="89">
        <f>G88*H88</f>
        <v>0</v>
      </c>
    </row>
    <row r="89" spans="1:9" hidden="1" x14ac:dyDescent="0.25">
      <c r="A89" s="192" t="s">
        <v>4679</v>
      </c>
      <c r="B89" s="192"/>
      <c r="C89" s="193"/>
      <c r="D89" s="193"/>
      <c r="E89" s="157" t="s">
        <v>1700</v>
      </c>
      <c r="F89" s="120"/>
      <c r="G89" s="161"/>
      <c r="H89" s="187"/>
      <c r="I89" s="89"/>
    </row>
    <row r="90" spans="1:9" ht="26.4" hidden="1" x14ac:dyDescent="0.25">
      <c r="A90" s="192"/>
      <c r="B90" s="192" t="s">
        <v>4680</v>
      </c>
      <c r="C90" s="193"/>
      <c r="D90" s="193"/>
      <c r="E90" s="160" t="s">
        <v>4309</v>
      </c>
      <c r="F90" s="17" t="s">
        <v>124</v>
      </c>
      <c r="G90" s="161"/>
      <c r="H90" s="187"/>
      <c r="I90" s="89">
        <f>G90*H90</f>
        <v>0</v>
      </c>
    </row>
    <row r="91" spans="1:9" ht="26.4" hidden="1" x14ac:dyDescent="0.25">
      <c r="A91" s="101"/>
      <c r="B91" s="101" t="s">
        <v>4681</v>
      </c>
      <c r="C91" s="161"/>
      <c r="D91" s="161"/>
      <c r="E91" s="160" t="s">
        <v>4310</v>
      </c>
      <c r="F91" s="17" t="s">
        <v>124</v>
      </c>
      <c r="G91" s="161"/>
      <c r="H91" s="187"/>
      <c r="I91" s="89">
        <f>G91*H91</f>
        <v>0</v>
      </c>
    </row>
    <row r="92" spans="1:9" x14ac:dyDescent="0.25">
      <c r="A92" s="101"/>
      <c r="B92" s="101"/>
      <c r="C92" s="161"/>
      <c r="D92" s="161"/>
      <c r="E92" s="101"/>
      <c r="F92" s="120"/>
      <c r="G92" s="161"/>
      <c r="H92" s="161"/>
      <c r="I92" s="190"/>
    </row>
    <row r="93" spans="1:9" x14ac:dyDescent="0.25">
      <c r="A93" s="101"/>
      <c r="B93" s="101"/>
      <c r="C93" s="161"/>
      <c r="D93" s="161"/>
      <c r="E93" s="101"/>
      <c r="F93" s="120"/>
      <c r="G93" s="161"/>
      <c r="H93" s="161"/>
      <c r="I93" s="190"/>
    </row>
    <row r="94" spans="1:9" x14ac:dyDescent="0.25">
      <c r="A94" s="64"/>
      <c r="B94" s="64"/>
      <c r="C94" s="161"/>
      <c r="D94" s="161"/>
      <c r="E94" s="60"/>
      <c r="F94" s="17"/>
      <c r="G94" s="161"/>
      <c r="H94" s="161"/>
      <c r="I94" s="190"/>
    </row>
    <row r="95" spans="1:9" x14ac:dyDescent="0.25">
      <c r="A95" s="168" t="s">
        <v>34</v>
      </c>
      <c r="B95" s="168"/>
      <c r="C95" s="168"/>
      <c r="D95" s="168"/>
      <c r="E95" s="168"/>
      <c r="F95" s="179"/>
      <c r="G95" s="168"/>
      <c r="H95" s="168"/>
      <c r="I95" s="174">
        <f>SUM(I5:I94)</f>
        <v>0</v>
      </c>
    </row>
    <row r="1048371" spans="6:6" x14ac:dyDescent="0.25">
      <c r="F1048371" s="53"/>
    </row>
  </sheetData>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A2FBD-9A20-46B1-BD69-9B85D1480701}">
  <dimension ref="A1:H1048327"/>
  <sheetViews>
    <sheetView workbookViewId="0"/>
  </sheetViews>
  <sheetFormatPr defaultRowHeight="13.2" x14ac:dyDescent="0.25"/>
  <cols>
    <col min="1" max="1" width="9.33203125" style="41" customWidth="1"/>
    <col min="2" max="2" width="9" style="41" bestFit="1" customWidth="1"/>
    <col min="3" max="3" width="3.6640625" style="41" customWidth="1"/>
    <col min="4" max="4" width="40.6640625" style="41" customWidth="1"/>
    <col min="5" max="5" width="24.6640625" style="4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1704</v>
      </c>
      <c r="B1" s="40"/>
      <c r="C1" s="40"/>
      <c r="D1" s="40"/>
      <c r="E1" s="774" t="s">
        <v>1705</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x14ac:dyDescent="0.25">
      <c r="A5" s="192" t="s">
        <v>1706</v>
      </c>
      <c r="B5" s="192"/>
      <c r="C5" s="193"/>
      <c r="D5" s="157" t="s">
        <v>1707</v>
      </c>
      <c r="E5" s="17"/>
      <c r="F5" s="17"/>
      <c r="G5" s="17"/>
      <c r="H5" s="189"/>
    </row>
    <row r="6" spans="1:8" ht="28.8" x14ac:dyDescent="0.25">
      <c r="A6" s="192"/>
      <c r="B6" s="192" t="s">
        <v>1708</v>
      </c>
      <c r="C6" s="193"/>
      <c r="D6" s="290" t="s">
        <v>4682</v>
      </c>
      <c r="E6" s="120" t="s">
        <v>429</v>
      </c>
      <c r="F6" s="161"/>
      <c r="G6" s="187"/>
      <c r="H6" s="89">
        <f>F6*G6</f>
        <v>0</v>
      </c>
    </row>
    <row r="7" spans="1:8" ht="28.8" x14ac:dyDescent="0.25">
      <c r="A7" s="192"/>
      <c r="B7" s="192" t="s">
        <v>1709</v>
      </c>
      <c r="C7" s="193"/>
      <c r="D7" s="290" t="s">
        <v>4683</v>
      </c>
      <c r="E7" s="120" t="s">
        <v>429</v>
      </c>
      <c r="F7" s="161"/>
      <c r="G7" s="187"/>
      <c r="H7" s="89">
        <f>F7*G7</f>
        <v>0</v>
      </c>
    </row>
    <row r="8" spans="1:8" x14ac:dyDescent="0.25">
      <c r="A8" s="192" t="s">
        <v>1710</v>
      </c>
      <c r="B8" s="192"/>
      <c r="C8" s="193"/>
      <c r="D8" s="157" t="s">
        <v>1711</v>
      </c>
      <c r="E8" s="17"/>
      <c r="F8" s="17"/>
      <c r="G8" s="191"/>
      <c r="H8" s="190"/>
    </row>
    <row r="9" spans="1:8" ht="26.4" x14ac:dyDescent="0.25">
      <c r="A9" s="192"/>
      <c r="B9" s="192" t="s">
        <v>1712</v>
      </c>
      <c r="C9" s="193"/>
      <c r="D9" s="160" t="s">
        <v>4316</v>
      </c>
      <c r="E9" s="17"/>
      <c r="F9" s="17"/>
      <c r="G9" s="191"/>
      <c r="H9" s="190"/>
    </row>
    <row r="10" spans="1:8" ht="15.6" x14ac:dyDescent="0.25">
      <c r="A10" s="192"/>
      <c r="B10" s="192"/>
      <c r="C10" s="193" t="s">
        <v>37</v>
      </c>
      <c r="D10" s="160" t="s">
        <v>4317</v>
      </c>
      <c r="E10" s="17" t="s">
        <v>124</v>
      </c>
      <c r="F10" s="161"/>
      <c r="G10" s="187"/>
      <c r="H10" s="89">
        <f>F10*G10</f>
        <v>0</v>
      </c>
    </row>
    <row r="11" spans="1:8" ht="15.6" x14ac:dyDescent="0.25">
      <c r="A11" s="192"/>
      <c r="B11" s="192"/>
      <c r="C11" s="193" t="s">
        <v>39</v>
      </c>
      <c r="D11" s="160" t="s">
        <v>4318</v>
      </c>
      <c r="E11" s="17" t="s">
        <v>124</v>
      </c>
      <c r="F11" s="161"/>
      <c r="G11" s="187"/>
      <c r="H11" s="89">
        <f>F11*G11</f>
        <v>0</v>
      </c>
    </row>
    <row r="12" spans="1:8" ht="15.6" x14ac:dyDescent="0.25">
      <c r="A12" s="192"/>
      <c r="B12" s="192"/>
      <c r="C12" s="193" t="s">
        <v>59</v>
      </c>
      <c r="D12" s="160" t="s">
        <v>1719</v>
      </c>
      <c r="E12" s="17" t="s">
        <v>2269</v>
      </c>
      <c r="F12" s="161"/>
      <c r="G12" s="187"/>
      <c r="H12" s="89">
        <f>F12*G12</f>
        <v>0</v>
      </c>
    </row>
    <row r="13" spans="1:8" ht="39.6" x14ac:dyDescent="0.25">
      <c r="A13" s="192"/>
      <c r="B13" s="192" t="s">
        <v>1713</v>
      </c>
      <c r="C13" s="193"/>
      <c r="D13" s="160" t="s">
        <v>4323</v>
      </c>
      <c r="E13" s="17"/>
      <c r="F13" s="17"/>
      <c r="G13" s="191"/>
      <c r="H13" s="190"/>
    </row>
    <row r="14" spans="1:8" ht="15.6" x14ac:dyDescent="0.25">
      <c r="A14" s="192"/>
      <c r="B14" s="192"/>
      <c r="C14" s="193" t="s">
        <v>37</v>
      </c>
      <c r="D14" s="160" t="s">
        <v>4317</v>
      </c>
      <c r="E14" s="17" t="s">
        <v>124</v>
      </c>
      <c r="F14" s="161"/>
      <c r="G14" s="187"/>
      <c r="H14" s="89">
        <f>F14*G14</f>
        <v>0</v>
      </c>
    </row>
    <row r="15" spans="1:8" ht="15.6" x14ac:dyDescent="0.25">
      <c r="A15" s="192"/>
      <c r="B15" s="192"/>
      <c r="C15" s="193" t="s">
        <v>39</v>
      </c>
      <c r="D15" s="160" t="s">
        <v>4318</v>
      </c>
      <c r="E15" s="17" t="s">
        <v>124</v>
      </c>
      <c r="F15" s="161"/>
      <c r="G15" s="187"/>
      <c r="H15" s="89">
        <f>F15*G15</f>
        <v>0</v>
      </c>
    </row>
    <row r="16" spans="1:8" ht="15.6" x14ac:dyDescent="0.25">
      <c r="A16" s="192"/>
      <c r="B16" s="192"/>
      <c r="C16" s="193" t="s">
        <v>59</v>
      </c>
      <c r="D16" s="160" t="s">
        <v>1719</v>
      </c>
      <c r="E16" s="17" t="s">
        <v>2269</v>
      </c>
      <c r="F16" s="161"/>
      <c r="G16" s="187"/>
      <c r="H16" s="89">
        <f>F16*G16</f>
        <v>0</v>
      </c>
    </row>
    <row r="17" spans="1:8" ht="39.6" x14ac:dyDescent="0.25">
      <c r="A17" s="192"/>
      <c r="B17" s="192" t="s">
        <v>1714</v>
      </c>
      <c r="C17" s="193"/>
      <c r="D17" s="160" t="s">
        <v>4319</v>
      </c>
      <c r="E17" s="17"/>
      <c r="F17" s="17"/>
      <c r="G17" s="191"/>
      <c r="H17" s="190"/>
    </row>
    <row r="18" spans="1:8" ht="15.6" x14ac:dyDescent="0.25">
      <c r="A18" s="192"/>
      <c r="B18" s="192" t="s">
        <v>1715</v>
      </c>
      <c r="C18" s="193"/>
      <c r="D18" s="160" t="s">
        <v>1720</v>
      </c>
      <c r="E18" s="17" t="s">
        <v>124</v>
      </c>
      <c r="F18" s="161"/>
      <c r="G18" s="187"/>
      <c r="H18" s="89">
        <f t="shared" ref="H18:H23" si="0">F18*G18</f>
        <v>0</v>
      </c>
    </row>
    <row r="19" spans="1:8" ht="15.6" x14ac:dyDescent="0.25">
      <c r="A19" s="192"/>
      <c r="B19" s="192" t="s">
        <v>1716</v>
      </c>
      <c r="C19" s="193"/>
      <c r="D19" s="160" t="s">
        <v>1721</v>
      </c>
      <c r="E19" s="17" t="s">
        <v>124</v>
      </c>
      <c r="F19" s="161"/>
      <c r="G19" s="187"/>
      <c r="H19" s="89">
        <f t="shared" si="0"/>
        <v>0</v>
      </c>
    </row>
    <row r="20" spans="1:8" ht="15.6" x14ac:dyDescent="0.25">
      <c r="A20" s="192"/>
      <c r="B20" s="192" t="s">
        <v>1717</v>
      </c>
      <c r="C20" s="193"/>
      <c r="D20" s="160" t="s">
        <v>1722</v>
      </c>
      <c r="E20" s="17" t="s">
        <v>124</v>
      </c>
      <c r="F20" s="161"/>
      <c r="G20" s="187"/>
      <c r="H20" s="89">
        <f t="shared" si="0"/>
        <v>0</v>
      </c>
    </row>
    <row r="21" spans="1:8" ht="15.6" x14ac:dyDescent="0.25">
      <c r="A21" s="192"/>
      <c r="B21" s="192" t="s">
        <v>1718</v>
      </c>
      <c r="C21" s="193"/>
      <c r="D21" s="160" t="s">
        <v>1723</v>
      </c>
      <c r="E21" s="17" t="s">
        <v>124</v>
      </c>
      <c r="F21" s="161"/>
      <c r="G21" s="187"/>
      <c r="H21" s="89">
        <f t="shared" si="0"/>
        <v>0</v>
      </c>
    </row>
    <row r="22" spans="1:8" ht="39.6" x14ac:dyDescent="0.25">
      <c r="A22" s="192" t="s">
        <v>1724</v>
      </c>
      <c r="B22" s="192"/>
      <c r="C22" s="193"/>
      <c r="D22" s="157" t="s">
        <v>4320</v>
      </c>
      <c r="E22" s="17" t="s">
        <v>124</v>
      </c>
      <c r="F22" s="161"/>
      <c r="G22" s="187"/>
      <c r="H22" s="89">
        <f t="shared" si="0"/>
        <v>0</v>
      </c>
    </row>
    <row r="23" spans="1:8" ht="26.4" x14ac:dyDescent="0.25">
      <c r="A23" s="192" t="s">
        <v>1725</v>
      </c>
      <c r="B23" s="192"/>
      <c r="C23" s="193"/>
      <c r="D23" s="125" t="s">
        <v>1726</v>
      </c>
      <c r="E23" s="17" t="s">
        <v>124</v>
      </c>
      <c r="F23" s="161"/>
      <c r="G23" s="187"/>
      <c r="H23" s="89">
        <f t="shared" si="0"/>
        <v>0</v>
      </c>
    </row>
    <row r="24" spans="1:8" x14ac:dyDescent="0.25">
      <c r="A24" s="192" t="s">
        <v>1728</v>
      </c>
      <c r="B24" s="192"/>
      <c r="C24" s="193"/>
      <c r="D24" s="157" t="s">
        <v>1727</v>
      </c>
      <c r="E24" s="17"/>
      <c r="F24" s="17"/>
      <c r="G24" s="191"/>
      <c r="H24" s="190"/>
    </row>
    <row r="25" spans="1:8" ht="26.4" x14ac:dyDescent="0.25">
      <c r="A25" s="192"/>
      <c r="B25" s="192" t="s">
        <v>1729</v>
      </c>
      <c r="C25" s="193"/>
      <c r="D25" s="160" t="s">
        <v>4321</v>
      </c>
      <c r="E25" s="17" t="s">
        <v>124</v>
      </c>
      <c r="F25" s="161"/>
      <c r="G25" s="187"/>
      <c r="H25" s="89">
        <f>F25*G25</f>
        <v>0</v>
      </c>
    </row>
    <row r="26" spans="1:8" ht="39.6" x14ac:dyDescent="0.25">
      <c r="A26" s="192"/>
      <c r="B26" s="192" t="s">
        <v>1730</v>
      </c>
      <c r="C26" s="193"/>
      <c r="D26" s="160" t="s">
        <v>4324</v>
      </c>
      <c r="E26" s="17" t="s">
        <v>124</v>
      </c>
      <c r="F26" s="161"/>
      <c r="G26" s="187"/>
      <c r="H26" s="89">
        <f>F26*G26</f>
        <v>0</v>
      </c>
    </row>
    <row r="27" spans="1:8" x14ac:dyDescent="0.25">
      <c r="A27" s="192" t="s">
        <v>1731</v>
      </c>
      <c r="B27" s="192"/>
      <c r="C27" s="193"/>
      <c r="D27" s="157" t="s">
        <v>1732</v>
      </c>
      <c r="E27" s="17"/>
      <c r="F27" s="17"/>
      <c r="G27" s="191"/>
      <c r="H27" s="190"/>
    </row>
    <row r="28" spans="1:8" ht="26.4" x14ac:dyDescent="0.25">
      <c r="A28" s="192"/>
      <c r="B28" s="192" t="s">
        <v>1733</v>
      </c>
      <c r="C28" s="193"/>
      <c r="D28" s="160" t="s">
        <v>4322</v>
      </c>
      <c r="E28" s="17" t="s">
        <v>124</v>
      </c>
      <c r="F28" s="161"/>
      <c r="G28" s="187"/>
      <c r="H28" s="89">
        <f>F28*G28</f>
        <v>0</v>
      </c>
    </row>
    <row r="29" spans="1:8" ht="39.6" x14ac:dyDescent="0.25">
      <c r="A29" s="192"/>
      <c r="B29" s="192" t="s">
        <v>1734</v>
      </c>
      <c r="C29" s="193"/>
      <c r="D29" s="160" t="s">
        <v>4684</v>
      </c>
      <c r="E29" s="17" t="s">
        <v>124</v>
      </c>
      <c r="F29" s="161"/>
      <c r="G29" s="187"/>
      <c r="H29" s="89">
        <f>F29*G29</f>
        <v>0</v>
      </c>
    </row>
    <row r="30" spans="1:8" x14ac:dyDescent="0.25">
      <c r="A30" s="192" t="s">
        <v>1735</v>
      </c>
      <c r="B30" s="192"/>
      <c r="C30" s="193"/>
      <c r="D30" s="125" t="s">
        <v>1736</v>
      </c>
      <c r="E30" s="17"/>
      <c r="F30" s="17"/>
      <c r="G30" s="191"/>
      <c r="H30" s="190"/>
    </row>
    <row r="31" spans="1:8" ht="15.6" x14ac:dyDescent="0.25">
      <c r="A31" s="192"/>
      <c r="B31" s="192" t="s">
        <v>1737</v>
      </c>
      <c r="C31" s="193"/>
      <c r="D31" s="160" t="s">
        <v>1742</v>
      </c>
      <c r="E31" s="17" t="s">
        <v>124</v>
      </c>
      <c r="F31" s="161"/>
      <c r="G31" s="187"/>
      <c r="H31" s="89">
        <f>F31*G31</f>
        <v>0</v>
      </c>
    </row>
    <row r="32" spans="1:8" ht="15.6" x14ac:dyDescent="0.25">
      <c r="A32" s="192"/>
      <c r="B32" s="192" t="s">
        <v>1738</v>
      </c>
      <c r="C32" s="193"/>
      <c r="D32" s="160" t="s">
        <v>1743</v>
      </c>
      <c r="E32" s="17" t="s">
        <v>124</v>
      </c>
      <c r="F32" s="161"/>
      <c r="G32" s="187"/>
      <c r="H32" s="89">
        <f>F32*G32</f>
        <v>0</v>
      </c>
    </row>
    <row r="33" spans="1:8" x14ac:dyDescent="0.25">
      <c r="A33" s="192"/>
      <c r="B33" s="192" t="s">
        <v>1739</v>
      </c>
      <c r="C33" s="193"/>
      <c r="D33" s="160" t="s">
        <v>1576</v>
      </c>
      <c r="E33" s="17" t="s">
        <v>1099</v>
      </c>
      <c r="F33" s="161"/>
      <c r="G33" s="187"/>
      <c r="H33" s="89">
        <f>F33*G33</f>
        <v>0</v>
      </c>
    </row>
    <row r="34" spans="1:8" ht="15.6" x14ac:dyDescent="0.25">
      <c r="A34" s="192"/>
      <c r="B34" s="192" t="s">
        <v>1740</v>
      </c>
      <c r="C34" s="193"/>
      <c r="D34" s="160" t="s">
        <v>4685</v>
      </c>
      <c r="E34" s="17" t="s">
        <v>124</v>
      </c>
      <c r="F34" s="161"/>
      <c r="G34" s="187"/>
      <c r="H34" s="89">
        <f>F34*G34</f>
        <v>0</v>
      </c>
    </row>
    <row r="35" spans="1:8" ht="15.6" x14ac:dyDescent="0.25">
      <c r="A35" s="192"/>
      <c r="B35" s="192" t="s">
        <v>1741</v>
      </c>
      <c r="C35" s="193"/>
      <c r="D35" s="160" t="s">
        <v>1719</v>
      </c>
      <c r="E35" s="17" t="s">
        <v>124</v>
      </c>
      <c r="F35" s="161"/>
      <c r="G35" s="187"/>
      <c r="H35" s="89">
        <f>F35*G35</f>
        <v>0</v>
      </c>
    </row>
    <row r="36" spans="1:8" ht="26.4" x14ac:dyDescent="0.25">
      <c r="A36" s="192" t="s">
        <v>1744</v>
      </c>
      <c r="B36" s="192"/>
      <c r="C36" s="193"/>
      <c r="D36" s="159" t="s">
        <v>4686</v>
      </c>
      <c r="E36" s="17"/>
      <c r="F36" s="17"/>
      <c r="G36" s="191"/>
      <c r="H36" s="89"/>
    </row>
    <row r="37" spans="1:8" ht="28.8" x14ac:dyDescent="0.25">
      <c r="A37" s="192"/>
      <c r="B37" s="192" t="s">
        <v>1746</v>
      </c>
      <c r="C37" s="193"/>
      <c r="D37" s="160" t="s">
        <v>4689</v>
      </c>
      <c r="E37" s="17" t="s">
        <v>4690</v>
      </c>
      <c r="F37" s="161"/>
      <c r="G37" s="187"/>
      <c r="H37" s="89">
        <f>F37*G37</f>
        <v>0</v>
      </c>
    </row>
    <row r="38" spans="1:8" ht="28.8" x14ac:dyDescent="0.25">
      <c r="A38" s="192"/>
      <c r="B38" s="192" t="s">
        <v>1747</v>
      </c>
      <c r="C38" s="193"/>
      <c r="D38" s="160" t="s">
        <v>4691</v>
      </c>
      <c r="E38" s="17" t="s">
        <v>4690</v>
      </c>
      <c r="F38" s="161"/>
      <c r="G38" s="187"/>
      <c r="H38" s="89">
        <f>F38*G38</f>
        <v>0</v>
      </c>
    </row>
    <row r="39" spans="1:8" ht="28.8" x14ac:dyDescent="0.25">
      <c r="A39" s="192"/>
      <c r="B39" s="192" t="s">
        <v>4687</v>
      </c>
      <c r="C39" s="193"/>
      <c r="D39" s="160" t="s">
        <v>4692</v>
      </c>
      <c r="E39" s="17" t="s">
        <v>4690</v>
      </c>
      <c r="F39" s="161"/>
      <c r="G39" s="187"/>
      <c r="H39" s="89">
        <f>F39*G39</f>
        <v>0</v>
      </c>
    </row>
    <row r="40" spans="1:8" ht="28.8" x14ac:dyDescent="0.25">
      <c r="A40" s="192"/>
      <c r="B40" s="192" t="s">
        <v>4688</v>
      </c>
      <c r="C40" s="193"/>
      <c r="D40" s="160" t="s">
        <v>4693</v>
      </c>
      <c r="E40" s="17" t="s">
        <v>4690</v>
      </c>
      <c r="F40" s="161"/>
      <c r="G40" s="187"/>
      <c r="H40" s="89">
        <f>F40*G40</f>
        <v>0</v>
      </c>
    </row>
    <row r="41" spans="1:8" ht="15.6" x14ac:dyDescent="0.25">
      <c r="A41" s="192" t="s">
        <v>1749</v>
      </c>
      <c r="B41" s="192"/>
      <c r="C41" s="193"/>
      <c r="D41" s="159" t="s">
        <v>1788</v>
      </c>
      <c r="E41" s="17" t="s">
        <v>124</v>
      </c>
      <c r="F41" s="161"/>
      <c r="G41" s="187"/>
      <c r="H41" s="89">
        <f>F41*G41</f>
        <v>0</v>
      </c>
    </row>
    <row r="42" spans="1:8" x14ac:dyDescent="0.25">
      <c r="A42" s="192" t="s">
        <v>4694</v>
      </c>
      <c r="B42" s="192"/>
      <c r="C42" s="193"/>
      <c r="D42" s="125" t="s">
        <v>1745</v>
      </c>
      <c r="E42" s="17"/>
      <c r="F42" s="161"/>
      <c r="G42" s="187"/>
      <c r="H42" s="190"/>
    </row>
    <row r="43" spans="1:8" ht="15.6" x14ac:dyDescent="0.25">
      <c r="A43" s="192"/>
      <c r="B43" s="192" t="s">
        <v>4695</v>
      </c>
      <c r="C43" s="193"/>
      <c r="D43" s="59" t="s">
        <v>1748</v>
      </c>
      <c r="E43" s="17" t="s">
        <v>124</v>
      </c>
      <c r="F43" s="161"/>
      <c r="G43" s="187"/>
      <c r="H43" s="89">
        <f>F43*G43</f>
        <v>0</v>
      </c>
    </row>
    <row r="44" spans="1:8" ht="39.6" x14ac:dyDescent="0.25">
      <c r="A44" s="192"/>
      <c r="B44" s="192" t="s">
        <v>4696</v>
      </c>
      <c r="C44" s="193"/>
      <c r="D44" s="101" t="s">
        <v>4697</v>
      </c>
      <c r="E44" s="17" t="s">
        <v>124</v>
      </c>
      <c r="F44" s="161"/>
      <c r="G44" s="187"/>
      <c r="H44" s="89">
        <f>F44*G44</f>
        <v>0</v>
      </c>
    </row>
    <row r="45" spans="1:8" ht="26.4" x14ac:dyDescent="0.25">
      <c r="A45" s="192" t="s">
        <v>4698</v>
      </c>
      <c r="B45" s="192"/>
      <c r="C45" s="193"/>
      <c r="D45" s="125" t="s">
        <v>1750</v>
      </c>
      <c r="E45" s="17"/>
      <c r="F45" s="17"/>
      <c r="G45" s="191"/>
      <c r="H45" s="190"/>
    </row>
    <row r="46" spans="1:8" ht="15.6" x14ac:dyDescent="0.25">
      <c r="A46" s="192"/>
      <c r="B46" s="192" t="s">
        <v>4699</v>
      </c>
      <c r="C46" s="193"/>
      <c r="D46" s="101" t="s">
        <v>1751</v>
      </c>
      <c r="E46" s="17" t="s">
        <v>2269</v>
      </c>
      <c r="F46" s="161"/>
      <c r="G46" s="187"/>
      <c r="H46" s="89">
        <f>F46*G46</f>
        <v>0</v>
      </c>
    </row>
    <row r="47" spans="1:8" ht="15.6" x14ac:dyDescent="0.25">
      <c r="A47" s="192"/>
      <c r="B47" s="192" t="s">
        <v>4700</v>
      </c>
      <c r="C47" s="193"/>
      <c r="D47" s="101" t="s">
        <v>1752</v>
      </c>
      <c r="E47" s="17" t="s">
        <v>2269</v>
      </c>
      <c r="F47" s="161"/>
      <c r="G47" s="187"/>
      <c r="H47" s="89">
        <f>F47*G47</f>
        <v>0</v>
      </c>
    </row>
    <row r="48" spans="1:8" x14ac:dyDescent="0.25">
      <c r="A48" s="192"/>
      <c r="B48" s="192"/>
      <c r="C48" s="193"/>
      <c r="D48" s="157"/>
      <c r="E48" s="17"/>
      <c r="F48" s="17"/>
      <c r="G48" s="191"/>
      <c r="H48" s="190"/>
    </row>
    <row r="49" spans="1:8" x14ac:dyDescent="0.25">
      <c r="A49" s="192"/>
      <c r="B49" s="192"/>
      <c r="C49" s="193"/>
      <c r="D49" s="157"/>
      <c r="E49" s="17"/>
      <c r="F49" s="17"/>
      <c r="G49" s="191"/>
      <c r="H49" s="190"/>
    </row>
    <row r="50" spans="1:8" x14ac:dyDescent="0.25">
      <c r="A50" s="64"/>
      <c r="B50" s="64"/>
      <c r="C50" s="161"/>
      <c r="D50" s="60"/>
      <c r="E50" s="17"/>
      <c r="F50" s="17"/>
      <c r="G50" s="191"/>
      <c r="H50" s="190"/>
    </row>
    <row r="51" spans="1:8" x14ac:dyDescent="0.25">
      <c r="A51" s="168" t="s">
        <v>34</v>
      </c>
      <c r="B51" s="168"/>
      <c r="C51" s="168"/>
      <c r="D51" s="168"/>
      <c r="E51" s="179"/>
      <c r="F51" s="185"/>
      <c r="G51" s="198"/>
      <c r="H51" s="174">
        <f>SUM(H5:H50)</f>
        <v>0</v>
      </c>
    </row>
    <row r="1048327" spans="5:5" x14ac:dyDescent="0.25">
      <c r="E1048327"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089A-AD50-4E27-BDB4-71AA9A09C4F6}">
  <dimension ref="A1:H1048368"/>
  <sheetViews>
    <sheetView workbookViewId="0"/>
  </sheetViews>
  <sheetFormatPr defaultRowHeight="13.2" x14ac:dyDescent="0.25"/>
  <cols>
    <col min="1" max="1" width="9.33203125" style="41" customWidth="1"/>
    <col min="2" max="2" width="9" style="41" bestFit="1" customWidth="1"/>
    <col min="3" max="3" width="4.6640625" style="41" customWidth="1"/>
    <col min="4" max="4" width="40.6640625" style="41" customWidth="1"/>
    <col min="5" max="5" width="25.5546875" style="41" bestFit="1" customWidth="1"/>
    <col min="6" max="8" width="20.6640625" style="41" customWidth="1"/>
    <col min="9"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8" x14ac:dyDescent="0.25">
      <c r="A1" s="39" t="s">
        <v>1753</v>
      </c>
      <c r="B1" s="40"/>
      <c r="C1" s="40"/>
      <c r="D1" s="40"/>
      <c r="E1" s="774" t="s">
        <v>1754</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ht="26.4" x14ac:dyDescent="0.25">
      <c r="A5" s="192" t="s">
        <v>1755</v>
      </c>
      <c r="B5" s="192"/>
      <c r="C5" s="193"/>
      <c r="D5" s="157" t="s">
        <v>1756</v>
      </c>
      <c r="E5" s="120" t="s">
        <v>429</v>
      </c>
      <c r="F5" s="161"/>
      <c r="G5" s="161"/>
      <c r="H5" s="89">
        <f>F5*G5</f>
        <v>0</v>
      </c>
    </row>
    <row r="6" spans="1:8" x14ac:dyDescent="0.25">
      <c r="A6" s="192" t="s">
        <v>1757</v>
      </c>
      <c r="B6" s="192"/>
      <c r="C6" s="193"/>
      <c r="D6" s="157" t="s">
        <v>1758</v>
      </c>
      <c r="E6" s="17"/>
      <c r="F6" s="17"/>
      <c r="G6" s="17"/>
      <c r="H6" s="189"/>
    </row>
    <row r="7" spans="1:8" ht="26.4" x14ac:dyDescent="0.25">
      <c r="A7" s="192"/>
      <c r="B7" s="192" t="s">
        <v>1759</v>
      </c>
      <c r="C7" s="193"/>
      <c r="D7" s="158" t="s">
        <v>1760</v>
      </c>
      <c r="E7" s="17"/>
      <c r="F7" s="17"/>
      <c r="G7" s="17"/>
      <c r="H7" s="189"/>
    </row>
    <row r="8" spans="1:8" ht="39.6" hidden="1" x14ac:dyDescent="0.25">
      <c r="A8" s="192"/>
      <c r="B8" s="192"/>
      <c r="C8" s="193" t="s">
        <v>37</v>
      </c>
      <c r="D8" s="290" t="s">
        <v>4701</v>
      </c>
      <c r="E8" s="17" t="s">
        <v>124</v>
      </c>
      <c r="F8" s="161"/>
      <c r="G8" s="161"/>
      <c r="H8" s="89">
        <f t="shared" ref="H8:H40" si="0">F8*G8</f>
        <v>0</v>
      </c>
    </row>
    <row r="9" spans="1:8" ht="39.6" hidden="1" x14ac:dyDescent="0.25">
      <c r="A9" s="192"/>
      <c r="B9" s="192"/>
      <c r="C9" s="193" t="s">
        <v>39</v>
      </c>
      <c r="D9" s="290" t="s">
        <v>4702</v>
      </c>
      <c r="E9" s="17" t="s">
        <v>124</v>
      </c>
      <c r="F9" s="161"/>
      <c r="G9" s="161"/>
      <c r="H9" s="89">
        <f t="shared" si="0"/>
        <v>0</v>
      </c>
    </row>
    <row r="10" spans="1:8" ht="39.6" x14ac:dyDescent="0.25">
      <c r="A10" s="192"/>
      <c r="B10" s="192"/>
      <c r="C10" s="193" t="s">
        <v>59</v>
      </c>
      <c r="D10" s="290" t="s">
        <v>4703</v>
      </c>
      <c r="E10" s="17"/>
      <c r="F10" s="161"/>
      <c r="G10" s="161"/>
      <c r="H10" s="89"/>
    </row>
    <row r="11" spans="1:8" ht="15.6" x14ac:dyDescent="0.25">
      <c r="A11" s="192"/>
      <c r="B11" s="192"/>
      <c r="C11" s="193"/>
      <c r="D11" s="290" t="s">
        <v>6557</v>
      </c>
      <c r="E11" s="17" t="s">
        <v>124</v>
      </c>
      <c r="F11" s="161"/>
      <c r="G11" s="161"/>
      <c r="H11" s="89">
        <f t="shared" ref="H11:H12" si="1">F11*G11</f>
        <v>0</v>
      </c>
    </row>
    <row r="12" spans="1:8" ht="26.4" x14ac:dyDescent="0.25">
      <c r="A12" s="192"/>
      <c r="B12" s="192"/>
      <c r="C12" s="193"/>
      <c r="D12" s="290" t="s">
        <v>6558</v>
      </c>
      <c r="E12" s="17" t="s">
        <v>124</v>
      </c>
      <c r="F12" s="161"/>
      <c r="G12" s="161"/>
      <c r="H12" s="89">
        <f t="shared" si="1"/>
        <v>0</v>
      </c>
    </row>
    <row r="13" spans="1:8" ht="39.6" hidden="1" x14ac:dyDescent="0.25">
      <c r="A13" s="192"/>
      <c r="B13" s="192"/>
      <c r="C13" s="193" t="s">
        <v>42</v>
      </c>
      <c r="D13" s="290" t="s">
        <v>4704</v>
      </c>
      <c r="E13" s="17" t="s">
        <v>124</v>
      </c>
      <c r="F13" s="161"/>
      <c r="G13" s="161"/>
      <c r="H13" s="89">
        <f t="shared" si="0"/>
        <v>0</v>
      </c>
    </row>
    <row r="14" spans="1:8" ht="26.4" hidden="1" x14ac:dyDescent="0.25">
      <c r="A14" s="192"/>
      <c r="B14" s="192"/>
      <c r="C14" s="193" t="s">
        <v>43</v>
      </c>
      <c r="D14" s="290" t="s">
        <v>4705</v>
      </c>
      <c r="E14" s="17" t="s">
        <v>124</v>
      </c>
      <c r="F14" s="161"/>
      <c r="G14" s="161"/>
      <c r="H14" s="89">
        <f t="shared" si="0"/>
        <v>0</v>
      </c>
    </row>
    <row r="15" spans="1:8" ht="26.4" hidden="1" x14ac:dyDescent="0.25">
      <c r="A15" s="192"/>
      <c r="B15" s="192"/>
      <c r="C15" s="193" t="s">
        <v>45</v>
      </c>
      <c r="D15" s="290" t="s">
        <v>4706</v>
      </c>
      <c r="E15" s="17" t="s">
        <v>124</v>
      </c>
      <c r="F15" s="161"/>
      <c r="G15" s="161"/>
      <c r="H15" s="89">
        <f t="shared" si="0"/>
        <v>0</v>
      </c>
    </row>
    <row r="16" spans="1:8" ht="26.4" hidden="1" x14ac:dyDescent="0.25">
      <c r="A16" s="192"/>
      <c r="B16" s="192"/>
      <c r="C16" s="193" t="s">
        <v>46</v>
      </c>
      <c r="D16" s="290" t="s">
        <v>4707</v>
      </c>
      <c r="E16" s="17" t="s">
        <v>124</v>
      </c>
      <c r="F16" s="161"/>
      <c r="G16" s="161"/>
      <c r="H16" s="89">
        <f t="shared" si="0"/>
        <v>0</v>
      </c>
    </row>
    <row r="17" spans="1:8" ht="26.4" x14ac:dyDescent="0.25">
      <c r="A17" s="192"/>
      <c r="B17" s="192"/>
      <c r="C17" s="193" t="s">
        <v>47</v>
      </c>
      <c r="D17" s="290" t="s">
        <v>4708</v>
      </c>
      <c r="E17" s="17" t="s">
        <v>124</v>
      </c>
      <c r="F17" s="161"/>
      <c r="G17" s="161"/>
      <c r="H17" s="89">
        <f t="shared" si="0"/>
        <v>0</v>
      </c>
    </row>
    <row r="18" spans="1:8" ht="39.6" hidden="1" x14ac:dyDescent="0.25">
      <c r="A18" s="192"/>
      <c r="B18" s="192"/>
      <c r="C18" s="193" t="s">
        <v>36</v>
      </c>
      <c r="D18" s="290" t="s">
        <v>4709</v>
      </c>
      <c r="E18" s="17" t="s">
        <v>124</v>
      </c>
      <c r="F18" s="161"/>
      <c r="G18" s="161"/>
      <c r="H18" s="89">
        <f t="shared" si="0"/>
        <v>0</v>
      </c>
    </row>
    <row r="19" spans="1:8" ht="39.6" hidden="1" x14ac:dyDescent="0.25">
      <c r="A19" s="192"/>
      <c r="B19" s="192"/>
      <c r="C19" s="193" t="s">
        <v>48</v>
      </c>
      <c r="D19" s="290" t="s">
        <v>4710</v>
      </c>
      <c r="E19" s="17" t="s">
        <v>124</v>
      </c>
      <c r="F19" s="161"/>
      <c r="G19" s="161"/>
      <c r="H19" s="89">
        <f t="shared" si="0"/>
        <v>0</v>
      </c>
    </row>
    <row r="20" spans="1:8" ht="39.6" hidden="1" x14ac:dyDescent="0.25">
      <c r="A20" s="192"/>
      <c r="B20" s="192"/>
      <c r="C20" s="193" t="s">
        <v>61</v>
      </c>
      <c r="D20" s="290" t="s">
        <v>4711</v>
      </c>
      <c r="E20" s="17" t="s">
        <v>124</v>
      </c>
      <c r="F20" s="161"/>
      <c r="G20" s="161"/>
      <c r="H20" s="89">
        <f t="shared" si="0"/>
        <v>0</v>
      </c>
    </row>
    <row r="21" spans="1:8" ht="39.6" hidden="1" x14ac:dyDescent="0.25">
      <c r="A21" s="192"/>
      <c r="B21" s="192"/>
      <c r="C21" s="193" t="s">
        <v>62</v>
      </c>
      <c r="D21" s="290" t="s">
        <v>4712</v>
      </c>
      <c r="E21" s="17" t="s">
        <v>124</v>
      </c>
      <c r="F21" s="161"/>
      <c r="G21" s="161"/>
      <c r="H21" s="89">
        <f t="shared" si="0"/>
        <v>0</v>
      </c>
    </row>
    <row r="22" spans="1:8" ht="39.6" hidden="1" x14ac:dyDescent="0.25">
      <c r="A22" s="192"/>
      <c r="B22" s="192"/>
      <c r="C22" s="193" t="s">
        <v>63</v>
      </c>
      <c r="D22" s="290" t="s">
        <v>4713</v>
      </c>
      <c r="E22" s="17" t="s">
        <v>124</v>
      </c>
      <c r="F22" s="161"/>
      <c r="G22" s="161"/>
      <c r="H22" s="89">
        <f t="shared" si="0"/>
        <v>0</v>
      </c>
    </row>
    <row r="23" spans="1:8" ht="39.6" hidden="1" x14ac:dyDescent="0.25">
      <c r="A23" s="192"/>
      <c r="B23" s="192"/>
      <c r="C23" s="193" t="s">
        <v>64</v>
      </c>
      <c r="D23" s="290" t="s">
        <v>4714</v>
      </c>
      <c r="E23" s="17" t="s">
        <v>124</v>
      </c>
      <c r="F23" s="161"/>
      <c r="G23" s="161"/>
      <c r="H23" s="89">
        <f t="shared" si="0"/>
        <v>0</v>
      </c>
    </row>
    <row r="24" spans="1:8" ht="39.6" hidden="1" x14ac:dyDescent="0.25">
      <c r="A24" s="192"/>
      <c r="B24" s="192"/>
      <c r="C24" s="193" t="s">
        <v>1554</v>
      </c>
      <c r="D24" s="290" t="s">
        <v>4715</v>
      </c>
      <c r="E24" s="17" t="s">
        <v>124</v>
      </c>
      <c r="F24" s="161"/>
      <c r="G24" s="161"/>
      <c r="H24" s="89">
        <f t="shared" si="0"/>
        <v>0</v>
      </c>
    </row>
    <row r="25" spans="1:8" ht="39.6" hidden="1" x14ac:dyDescent="0.25">
      <c r="A25" s="192"/>
      <c r="B25" s="192"/>
      <c r="C25" s="193" t="s">
        <v>1555</v>
      </c>
      <c r="D25" s="290" t="s">
        <v>4716</v>
      </c>
      <c r="E25" s="17" t="s">
        <v>124</v>
      </c>
      <c r="F25" s="161"/>
      <c r="G25" s="161"/>
      <c r="H25" s="89">
        <f t="shared" si="0"/>
        <v>0</v>
      </c>
    </row>
    <row r="26" spans="1:8" ht="39.6" x14ac:dyDescent="0.25">
      <c r="A26" s="192"/>
      <c r="B26" s="192"/>
      <c r="C26" s="193" t="s">
        <v>1556</v>
      </c>
      <c r="D26" s="290" t="s">
        <v>4717</v>
      </c>
      <c r="E26" s="17"/>
      <c r="F26" s="161"/>
      <c r="G26" s="161"/>
      <c r="H26" s="89"/>
    </row>
    <row r="27" spans="1:8" ht="15.6" x14ac:dyDescent="0.25">
      <c r="A27" s="192"/>
      <c r="B27" s="192"/>
      <c r="C27" s="193"/>
      <c r="D27" s="290" t="s">
        <v>6557</v>
      </c>
      <c r="E27" s="17" t="s">
        <v>124</v>
      </c>
      <c r="F27" s="161"/>
      <c r="G27" s="161"/>
      <c r="H27" s="89">
        <f t="shared" ref="H27:H28" si="2">F27*G27</f>
        <v>0</v>
      </c>
    </row>
    <row r="28" spans="1:8" ht="15.6" x14ac:dyDescent="0.25">
      <c r="A28" s="192"/>
      <c r="B28" s="192"/>
      <c r="C28" s="193"/>
      <c r="D28" s="290" t="s">
        <v>6559</v>
      </c>
      <c r="E28" s="17" t="s">
        <v>124</v>
      </c>
      <c r="F28" s="161"/>
      <c r="G28" s="161"/>
      <c r="H28" s="89">
        <f t="shared" si="2"/>
        <v>0</v>
      </c>
    </row>
    <row r="29" spans="1:8" ht="39.6" hidden="1" x14ac:dyDescent="0.25">
      <c r="A29" s="192"/>
      <c r="B29" s="192"/>
      <c r="C29" s="193" t="s">
        <v>1761</v>
      </c>
      <c r="D29" s="290" t="s">
        <v>4718</v>
      </c>
      <c r="E29" s="17" t="s">
        <v>124</v>
      </c>
      <c r="F29" s="161"/>
      <c r="G29" s="161"/>
      <c r="H29" s="89">
        <f t="shared" si="0"/>
        <v>0</v>
      </c>
    </row>
    <row r="30" spans="1:8" ht="52.8" hidden="1" x14ac:dyDescent="0.25">
      <c r="A30" s="192"/>
      <c r="B30" s="192"/>
      <c r="C30" s="193" t="s">
        <v>1762</v>
      </c>
      <c r="D30" s="290" t="s">
        <v>4719</v>
      </c>
      <c r="E30" s="17" t="s">
        <v>124</v>
      </c>
      <c r="F30" s="161"/>
      <c r="G30" s="161"/>
      <c r="H30" s="89">
        <f t="shared" si="0"/>
        <v>0</v>
      </c>
    </row>
    <row r="31" spans="1:8" ht="52.8" hidden="1" x14ac:dyDescent="0.25">
      <c r="A31" s="192"/>
      <c r="B31" s="192"/>
      <c r="C31" s="193" t="s">
        <v>1763</v>
      </c>
      <c r="D31" s="290" t="s">
        <v>4720</v>
      </c>
      <c r="E31" s="17" t="s">
        <v>124</v>
      </c>
      <c r="F31" s="161"/>
      <c r="G31" s="161"/>
      <c r="H31" s="89">
        <f t="shared" si="0"/>
        <v>0</v>
      </c>
    </row>
    <row r="32" spans="1:8" ht="26.4" hidden="1" x14ac:dyDescent="0.25">
      <c r="A32" s="192"/>
      <c r="B32" s="192"/>
      <c r="C32" s="193" t="s">
        <v>1764</v>
      </c>
      <c r="D32" s="290" t="s">
        <v>4325</v>
      </c>
      <c r="E32" s="17" t="s">
        <v>124</v>
      </c>
      <c r="F32" s="161"/>
      <c r="G32" s="161"/>
      <c r="H32" s="89">
        <f t="shared" si="0"/>
        <v>0</v>
      </c>
    </row>
    <row r="33" spans="1:8" ht="39.6" hidden="1" x14ac:dyDescent="0.25">
      <c r="A33" s="192"/>
      <c r="B33" s="192"/>
      <c r="C33" s="193" t="s">
        <v>51</v>
      </c>
      <c r="D33" s="290" t="s">
        <v>4721</v>
      </c>
      <c r="E33" s="17" t="s">
        <v>124</v>
      </c>
      <c r="F33" s="161"/>
      <c r="G33" s="161"/>
      <c r="H33" s="89">
        <f t="shared" si="0"/>
        <v>0</v>
      </c>
    </row>
    <row r="34" spans="1:8" ht="26.4" hidden="1" x14ac:dyDescent="0.25">
      <c r="A34" s="192"/>
      <c r="B34" s="192"/>
      <c r="C34" s="193" t="s">
        <v>1765</v>
      </c>
      <c r="D34" s="290" t="s">
        <v>4722</v>
      </c>
      <c r="E34" s="17" t="s">
        <v>124</v>
      </c>
      <c r="F34" s="161"/>
      <c r="G34" s="161"/>
      <c r="H34" s="89">
        <f t="shared" si="0"/>
        <v>0</v>
      </c>
    </row>
    <row r="35" spans="1:8" ht="26.4" hidden="1" x14ac:dyDescent="0.25">
      <c r="A35" s="192"/>
      <c r="B35" s="192"/>
      <c r="C35" s="193" t="s">
        <v>52</v>
      </c>
      <c r="D35" s="290" t="s">
        <v>4725</v>
      </c>
      <c r="E35" s="17" t="s">
        <v>124</v>
      </c>
      <c r="F35" s="161"/>
      <c r="G35" s="161"/>
      <c r="H35" s="89">
        <f t="shared" si="0"/>
        <v>0</v>
      </c>
    </row>
    <row r="36" spans="1:8" ht="26.4" hidden="1" x14ac:dyDescent="0.25">
      <c r="A36" s="192"/>
      <c r="B36" s="192"/>
      <c r="C36" s="193" t="s">
        <v>1766</v>
      </c>
      <c r="D36" s="290" t="s">
        <v>4726</v>
      </c>
      <c r="E36" s="17" t="s">
        <v>124</v>
      </c>
      <c r="F36" s="161"/>
      <c r="G36" s="161"/>
      <c r="H36" s="89">
        <f t="shared" si="0"/>
        <v>0</v>
      </c>
    </row>
    <row r="37" spans="1:8" ht="26.4" hidden="1" x14ac:dyDescent="0.25">
      <c r="A37" s="192"/>
      <c r="B37" s="192"/>
      <c r="C37" s="193" t="s">
        <v>1767</v>
      </c>
      <c r="D37" s="290" t="s">
        <v>4727</v>
      </c>
      <c r="E37" s="17" t="s">
        <v>124</v>
      </c>
      <c r="F37" s="161"/>
      <c r="G37" s="161"/>
      <c r="H37" s="89">
        <f t="shared" si="0"/>
        <v>0</v>
      </c>
    </row>
    <row r="38" spans="1:8" ht="26.4" x14ac:dyDescent="0.25">
      <c r="A38" s="192"/>
      <c r="B38" s="192"/>
      <c r="C38" s="193" t="s">
        <v>1768</v>
      </c>
      <c r="D38" s="290" t="s">
        <v>6560</v>
      </c>
      <c r="E38" s="17" t="s">
        <v>124</v>
      </c>
      <c r="F38" s="161"/>
      <c r="G38" s="161"/>
      <c r="H38" s="89">
        <f t="shared" si="0"/>
        <v>0</v>
      </c>
    </row>
    <row r="39" spans="1:8" ht="26.4" hidden="1" x14ac:dyDescent="0.25">
      <c r="A39" s="192"/>
      <c r="B39" s="192"/>
      <c r="C39" s="193" t="s">
        <v>1769</v>
      </c>
      <c r="D39" s="290" t="s">
        <v>4723</v>
      </c>
      <c r="E39" s="17" t="s">
        <v>124</v>
      </c>
      <c r="F39" s="161"/>
      <c r="G39" s="161"/>
      <c r="H39" s="89">
        <f t="shared" si="0"/>
        <v>0</v>
      </c>
    </row>
    <row r="40" spans="1:8" ht="39.6" hidden="1" x14ac:dyDescent="0.25">
      <c r="A40" s="192"/>
      <c r="B40" s="192"/>
      <c r="C40" s="193" t="s">
        <v>1770</v>
      </c>
      <c r="D40" s="290" t="s">
        <v>4724</v>
      </c>
      <c r="E40" s="17" t="s">
        <v>124</v>
      </c>
      <c r="F40" s="161"/>
      <c r="G40" s="161"/>
      <c r="H40" s="89">
        <f t="shared" si="0"/>
        <v>0</v>
      </c>
    </row>
    <row r="41" spans="1:8" ht="26.4" hidden="1" x14ac:dyDescent="0.25">
      <c r="A41" s="192"/>
      <c r="B41" s="192" t="s">
        <v>4728</v>
      </c>
      <c r="C41" s="193"/>
      <c r="D41" s="158" t="s">
        <v>1771</v>
      </c>
      <c r="E41" s="17"/>
      <c r="F41" s="17"/>
      <c r="G41" s="17"/>
      <c r="H41" s="189"/>
    </row>
    <row r="42" spans="1:8" ht="39.6" hidden="1" x14ac:dyDescent="0.25">
      <c r="A42" s="192"/>
      <c r="B42" s="192"/>
      <c r="C42" s="193" t="s">
        <v>37</v>
      </c>
      <c r="D42" s="290" t="s">
        <v>4701</v>
      </c>
      <c r="E42" s="17" t="s">
        <v>124</v>
      </c>
      <c r="F42" s="161"/>
      <c r="G42" s="161"/>
      <c r="H42" s="89">
        <f t="shared" ref="H42:H57" si="3">F42*G42</f>
        <v>0</v>
      </c>
    </row>
    <row r="43" spans="1:8" ht="39.6" hidden="1" x14ac:dyDescent="0.25">
      <c r="A43" s="192"/>
      <c r="B43" s="192"/>
      <c r="C43" s="193" t="s">
        <v>39</v>
      </c>
      <c r="D43" s="290" t="s">
        <v>4703</v>
      </c>
      <c r="E43" s="17" t="s">
        <v>124</v>
      </c>
      <c r="F43" s="161"/>
      <c r="G43" s="161"/>
      <c r="H43" s="89">
        <f t="shared" si="3"/>
        <v>0</v>
      </c>
    </row>
    <row r="44" spans="1:8" ht="26.4" hidden="1" x14ac:dyDescent="0.25">
      <c r="A44" s="192"/>
      <c r="B44" s="192"/>
      <c r="C44" s="193" t="s">
        <v>59</v>
      </c>
      <c r="D44" s="290" t="s">
        <v>4705</v>
      </c>
      <c r="E44" s="17" t="s">
        <v>124</v>
      </c>
      <c r="F44" s="161"/>
      <c r="G44" s="161"/>
      <c r="H44" s="89">
        <f t="shared" si="3"/>
        <v>0</v>
      </c>
    </row>
    <row r="45" spans="1:8" ht="26.4" hidden="1" x14ac:dyDescent="0.25">
      <c r="A45" s="192"/>
      <c r="B45" s="192"/>
      <c r="C45" s="193" t="s">
        <v>42</v>
      </c>
      <c r="D45" s="290" t="s">
        <v>4706</v>
      </c>
      <c r="E45" s="17" t="s">
        <v>124</v>
      </c>
      <c r="F45" s="161"/>
      <c r="G45" s="161"/>
      <c r="H45" s="89">
        <f t="shared" si="3"/>
        <v>0</v>
      </c>
    </row>
    <row r="46" spans="1:8" ht="26.4" hidden="1" x14ac:dyDescent="0.25">
      <c r="A46" s="192"/>
      <c r="B46" s="192"/>
      <c r="C46" s="193" t="s">
        <v>43</v>
      </c>
      <c r="D46" s="290" t="s">
        <v>4707</v>
      </c>
      <c r="E46" s="17" t="s">
        <v>124</v>
      </c>
      <c r="F46" s="161"/>
      <c r="G46" s="161"/>
      <c r="H46" s="89">
        <f t="shared" si="3"/>
        <v>0</v>
      </c>
    </row>
    <row r="47" spans="1:8" ht="26.4" hidden="1" x14ac:dyDescent="0.25">
      <c r="A47" s="192"/>
      <c r="B47" s="192"/>
      <c r="C47" s="193" t="s">
        <v>45</v>
      </c>
      <c r="D47" s="290" t="s">
        <v>4708</v>
      </c>
      <c r="E47" s="17" t="s">
        <v>124</v>
      </c>
      <c r="F47" s="161"/>
      <c r="G47" s="161"/>
      <c r="H47" s="89">
        <f t="shared" si="3"/>
        <v>0</v>
      </c>
    </row>
    <row r="48" spans="1:8" ht="26.4" hidden="1" x14ac:dyDescent="0.25">
      <c r="A48" s="192"/>
      <c r="B48" s="192"/>
      <c r="C48" s="193" t="s">
        <v>46</v>
      </c>
      <c r="D48" s="290" t="s">
        <v>4729</v>
      </c>
      <c r="E48" s="17" t="s">
        <v>124</v>
      </c>
      <c r="F48" s="161"/>
      <c r="G48" s="161"/>
      <c r="H48" s="89">
        <f t="shared" si="3"/>
        <v>0</v>
      </c>
    </row>
    <row r="49" spans="1:8" ht="26.4" hidden="1" x14ac:dyDescent="0.25">
      <c r="A49" s="192"/>
      <c r="B49" s="192"/>
      <c r="C49" s="193" t="s">
        <v>47</v>
      </c>
      <c r="D49" s="290" t="s">
        <v>4730</v>
      </c>
      <c r="E49" s="17" t="s">
        <v>124</v>
      </c>
      <c r="F49" s="161"/>
      <c r="G49" s="161"/>
      <c r="H49" s="89">
        <f t="shared" si="3"/>
        <v>0</v>
      </c>
    </row>
    <row r="50" spans="1:8" ht="26.4" hidden="1" x14ac:dyDescent="0.25">
      <c r="A50" s="192"/>
      <c r="B50" s="192"/>
      <c r="C50" s="193" t="s">
        <v>36</v>
      </c>
      <c r="D50" s="290" t="s">
        <v>4731</v>
      </c>
      <c r="E50" s="17" t="s">
        <v>124</v>
      </c>
      <c r="F50" s="161"/>
      <c r="G50" s="161"/>
      <c r="H50" s="89">
        <f t="shared" si="3"/>
        <v>0</v>
      </c>
    </row>
    <row r="51" spans="1:8" ht="26.4" hidden="1" x14ac:dyDescent="0.25">
      <c r="A51" s="192"/>
      <c r="B51" s="192"/>
      <c r="C51" s="193" t="s">
        <v>48</v>
      </c>
      <c r="D51" s="290" t="s">
        <v>4732</v>
      </c>
      <c r="E51" s="17" t="s">
        <v>124</v>
      </c>
      <c r="F51" s="161"/>
      <c r="G51" s="161"/>
      <c r="H51" s="89">
        <f t="shared" si="3"/>
        <v>0</v>
      </c>
    </row>
    <row r="52" spans="1:8" ht="26.4" hidden="1" x14ac:dyDescent="0.25">
      <c r="A52" s="192"/>
      <c r="B52" s="192"/>
      <c r="C52" s="193" t="s">
        <v>61</v>
      </c>
      <c r="D52" s="290" t="s">
        <v>4723</v>
      </c>
      <c r="E52" s="17" t="s">
        <v>124</v>
      </c>
      <c r="F52" s="161"/>
      <c r="G52" s="161"/>
      <c r="H52" s="89">
        <f t="shared" si="3"/>
        <v>0</v>
      </c>
    </row>
    <row r="53" spans="1:8" ht="26.4" hidden="1" x14ac:dyDescent="0.25">
      <c r="A53" s="192"/>
      <c r="B53" s="192"/>
      <c r="C53" s="193" t="s">
        <v>62</v>
      </c>
      <c r="D53" s="290" t="s">
        <v>4733</v>
      </c>
      <c r="E53" s="17" t="s">
        <v>124</v>
      </c>
      <c r="F53" s="161"/>
      <c r="G53" s="161"/>
      <c r="H53" s="89">
        <f t="shared" si="3"/>
        <v>0</v>
      </c>
    </row>
    <row r="54" spans="1:8" ht="26.4" hidden="1" x14ac:dyDescent="0.25">
      <c r="A54" s="192"/>
      <c r="B54" s="192"/>
      <c r="C54" s="193" t="s">
        <v>63</v>
      </c>
      <c r="D54" s="290" t="s">
        <v>4734</v>
      </c>
      <c r="E54" s="17" t="s">
        <v>124</v>
      </c>
      <c r="F54" s="161"/>
      <c r="G54" s="161"/>
      <c r="H54" s="89">
        <f t="shared" si="3"/>
        <v>0</v>
      </c>
    </row>
    <row r="55" spans="1:8" ht="39.6" hidden="1" x14ac:dyDescent="0.25">
      <c r="A55" s="192"/>
      <c r="B55" s="192"/>
      <c r="C55" s="193" t="s">
        <v>64</v>
      </c>
      <c r="D55" s="290" t="s">
        <v>4735</v>
      </c>
      <c r="E55" s="17" t="s">
        <v>124</v>
      </c>
      <c r="F55" s="161"/>
      <c r="G55" s="161"/>
      <c r="H55" s="89">
        <f t="shared" si="3"/>
        <v>0</v>
      </c>
    </row>
    <row r="56" spans="1:8" ht="26.4" hidden="1" x14ac:dyDescent="0.25">
      <c r="A56" s="192" t="s">
        <v>1772</v>
      </c>
      <c r="B56" s="192"/>
      <c r="C56" s="193"/>
      <c r="D56" s="157" t="s">
        <v>1773</v>
      </c>
      <c r="E56" s="17" t="s">
        <v>124</v>
      </c>
      <c r="F56" s="161"/>
      <c r="G56" s="161"/>
      <c r="H56" s="89">
        <f t="shared" si="3"/>
        <v>0</v>
      </c>
    </row>
    <row r="57" spans="1:8" ht="26.4" hidden="1" x14ac:dyDescent="0.25">
      <c r="A57" s="192" t="s">
        <v>1774</v>
      </c>
      <c r="B57" s="192"/>
      <c r="C57" s="193"/>
      <c r="D57" s="157" t="s">
        <v>4736</v>
      </c>
      <c r="E57" s="17" t="s">
        <v>133</v>
      </c>
      <c r="F57" s="161"/>
      <c r="G57" s="161"/>
      <c r="H57" s="89">
        <f t="shared" si="3"/>
        <v>0</v>
      </c>
    </row>
    <row r="58" spans="1:8" ht="26.4" hidden="1" x14ac:dyDescent="0.25">
      <c r="A58" s="192" t="s">
        <v>1775</v>
      </c>
      <c r="B58" s="192"/>
      <c r="C58" s="193"/>
      <c r="D58" s="157" t="s">
        <v>1776</v>
      </c>
      <c r="E58" s="17"/>
      <c r="F58" s="17"/>
      <c r="G58" s="17"/>
      <c r="H58" s="189"/>
    </row>
    <row r="59" spans="1:8" ht="26.4" hidden="1" x14ac:dyDescent="0.25">
      <c r="A59" s="192"/>
      <c r="B59" s="192" t="s">
        <v>1777</v>
      </c>
      <c r="C59" s="193"/>
      <c r="D59" s="158" t="s">
        <v>4737</v>
      </c>
      <c r="E59" s="199" t="s">
        <v>1786</v>
      </c>
      <c r="F59" s="161"/>
      <c r="G59" s="161"/>
      <c r="H59" s="89">
        <f t="shared" ref="H59:H66" si="4">F59*G59</f>
        <v>0</v>
      </c>
    </row>
    <row r="60" spans="1:8" ht="15.6" hidden="1" x14ac:dyDescent="0.25">
      <c r="A60" s="192"/>
      <c r="B60" s="192" t="s">
        <v>1778</v>
      </c>
      <c r="C60" s="193"/>
      <c r="D60" s="158" t="s">
        <v>1782</v>
      </c>
      <c r="E60" s="199" t="s">
        <v>1786</v>
      </c>
      <c r="F60" s="161"/>
      <c r="G60" s="161"/>
      <c r="H60" s="89">
        <f t="shared" si="4"/>
        <v>0</v>
      </c>
    </row>
    <row r="61" spans="1:8" ht="15.6" hidden="1" x14ac:dyDescent="0.25">
      <c r="A61" s="192"/>
      <c r="B61" s="192" t="s">
        <v>1779</v>
      </c>
      <c r="C61" s="193"/>
      <c r="D61" s="158" t="s">
        <v>1783</v>
      </c>
      <c r="E61" s="199" t="s">
        <v>1786</v>
      </c>
      <c r="F61" s="161"/>
      <c r="G61" s="161"/>
      <c r="H61" s="89">
        <f t="shared" si="4"/>
        <v>0</v>
      </c>
    </row>
    <row r="62" spans="1:8" ht="15.6" hidden="1" x14ac:dyDescent="0.25">
      <c r="A62" s="192"/>
      <c r="B62" s="192" t="s">
        <v>1780</v>
      </c>
      <c r="C62" s="193"/>
      <c r="D62" s="158" t="s">
        <v>1784</v>
      </c>
      <c r="E62" s="199" t="s">
        <v>1786</v>
      </c>
      <c r="F62" s="161"/>
      <c r="G62" s="161"/>
      <c r="H62" s="89">
        <f t="shared" si="4"/>
        <v>0</v>
      </c>
    </row>
    <row r="63" spans="1:8" ht="15.6" hidden="1" x14ac:dyDescent="0.25">
      <c r="A63" s="192"/>
      <c r="B63" s="192" t="s">
        <v>1781</v>
      </c>
      <c r="C63" s="193"/>
      <c r="D63" s="158" t="s">
        <v>1785</v>
      </c>
      <c r="E63" s="199" t="s">
        <v>1786</v>
      </c>
      <c r="F63" s="161"/>
      <c r="G63" s="161"/>
      <c r="H63" s="89">
        <f t="shared" si="4"/>
        <v>0</v>
      </c>
    </row>
    <row r="64" spans="1:8" ht="15.6" hidden="1" x14ac:dyDescent="0.25">
      <c r="A64" s="192" t="s">
        <v>1787</v>
      </c>
      <c r="B64" s="192"/>
      <c r="C64" s="193"/>
      <c r="D64" s="157" t="s">
        <v>1788</v>
      </c>
      <c r="E64" s="17" t="s">
        <v>124</v>
      </c>
      <c r="F64" s="161"/>
      <c r="G64" s="161"/>
      <c r="H64" s="89">
        <f t="shared" si="4"/>
        <v>0</v>
      </c>
    </row>
    <row r="65" spans="1:8" ht="15.6" hidden="1" x14ac:dyDescent="0.25">
      <c r="A65" s="192" t="s">
        <v>1789</v>
      </c>
      <c r="B65" s="192"/>
      <c r="C65" s="193"/>
      <c r="D65" s="157" t="s">
        <v>1790</v>
      </c>
      <c r="E65" s="17" t="s">
        <v>124</v>
      </c>
      <c r="F65" s="161"/>
      <c r="G65" s="161"/>
      <c r="H65" s="89">
        <f t="shared" si="4"/>
        <v>0</v>
      </c>
    </row>
    <row r="66" spans="1:8" ht="26.4" hidden="1" x14ac:dyDescent="0.25">
      <c r="A66" s="192" t="s">
        <v>1791</v>
      </c>
      <c r="B66" s="192"/>
      <c r="C66" s="193"/>
      <c r="D66" s="157" t="s">
        <v>1792</v>
      </c>
      <c r="E66" s="17" t="s">
        <v>124</v>
      </c>
      <c r="F66" s="161"/>
      <c r="G66" s="161"/>
      <c r="H66" s="89">
        <f t="shared" si="4"/>
        <v>0</v>
      </c>
    </row>
    <row r="67" spans="1:8" x14ac:dyDescent="0.25">
      <c r="A67" s="192" t="s">
        <v>1793</v>
      </c>
      <c r="B67" s="192"/>
      <c r="C67" s="193"/>
      <c r="D67" s="157" t="s">
        <v>1736</v>
      </c>
      <c r="E67" s="17"/>
      <c r="F67" s="17"/>
      <c r="G67" s="17"/>
      <c r="H67" s="189"/>
    </row>
    <row r="68" spans="1:8" ht="26.4" x14ac:dyDescent="0.25">
      <c r="A68" s="192"/>
      <c r="B68" s="192" t="s">
        <v>1794</v>
      </c>
      <c r="C68" s="193"/>
      <c r="D68" s="158" t="s">
        <v>1796</v>
      </c>
      <c r="E68" s="17"/>
      <c r="F68" s="17"/>
      <c r="G68" s="17"/>
      <c r="H68" s="189"/>
    </row>
    <row r="69" spans="1:8" ht="26.4" hidden="1" x14ac:dyDescent="0.25">
      <c r="A69" s="192"/>
      <c r="B69" s="192"/>
      <c r="C69" s="193" t="s">
        <v>37</v>
      </c>
      <c r="D69" s="290" t="s">
        <v>4738</v>
      </c>
      <c r="E69" s="17" t="s">
        <v>124</v>
      </c>
      <c r="F69" s="161"/>
      <c r="G69" s="161"/>
      <c r="H69" s="89">
        <f t="shared" ref="H69:H74" si="5">F69*G69</f>
        <v>0</v>
      </c>
    </row>
    <row r="70" spans="1:8" ht="26.4" x14ac:dyDescent="0.25">
      <c r="A70" s="192"/>
      <c r="B70" s="192"/>
      <c r="C70" s="193" t="s">
        <v>39</v>
      </c>
      <c r="D70" s="290" t="s">
        <v>4739</v>
      </c>
      <c r="E70" s="17" t="s">
        <v>124</v>
      </c>
      <c r="F70" s="161"/>
      <c r="G70" s="161"/>
      <c r="H70" s="89">
        <f t="shared" si="5"/>
        <v>0</v>
      </c>
    </row>
    <row r="71" spans="1:8" ht="26.4" x14ac:dyDescent="0.25">
      <c r="A71" s="192"/>
      <c r="B71" s="192"/>
      <c r="C71" s="193" t="s">
        <v>59</v>
      </c>
      <c r="D71" s="290" t="s">
        <v>4740</v>
      </c>
      <c r="E71" s="17" t="s">
        <v>124</v>
      </c>
      <c r="F71" s="161"/>
      <c r="G71" s="161"/>
      <c r="H71" s="89">
        <f t="shared" si="5"/>
        <v>0</v>
      </c>
    </row>
    <row r="72" spans="1:8" ht="26.4" hidden="1" x14ac:dyDescent="0.25">
      <c r="A72" s="192"/>
      <c r="B72" s="192"/>
      <c r="C72" s="193" t="s">
        <v>42</v>
      </c>
      <c r="D72" s="290" t="s">
        <v>4741</v>
      </c>
      <c r="E72" s="17" t="s">
        <v>124</v>
      </c>
      <c r="F72" s="161"/>
      <c r="G72" s="161"/>
      <c r="H72" s="89">
        <f t="shared" si="5"/>
        <v>0</v>
      </c>
    </row>
    <row r="73" spans="1:8" ht="26.4" hidden="1" x14ac:dyDescent="0.25">
      <c r="A73" s="192"/>
      <c r="B73" s="192"/>
      <c r="C73" s="193" t="s">
        <v>43</v>
      </c>
      <c r="D73" s="290" t="s">
        <v>4742</v>
      </c>
      <c r="E73" s="17" t="s">
        <v>124</v>
      </c>
      <c r="F73" s="161"/>
      <c r="G73" s="161"/>
      <c r="H73" s="89">
        <f t="shared" si="5"/>
        <v>0</v>
      </c>
    </row>
    <row r="74" spans="1:8" ht="15.6" hidden="1" x14ac:dyDescent="0.25">
      <c r="A74" s="192"/>
      <c r="B74" s="192"/>
      <c r="C74" s="193" t="s">
        <v>45</v>
      </c>
      <c r="D74" s="290" t="s">
        <v>4743</v>
      </c>
      <c r="E74" s="17" t="s">
        <v>124</v>
      </c>
      <c r="F74" s="161"/>
      <c r="G74" s="161"/>
      <c r="H74" s="89">
        <f t="shared" si="5"/>
        <v>0</v>
      </c>
    </row>
    <row r="75" spans="1:8" ht="26.4" hidden="1" x14ac:dyDescent="0.25">
      <c r="A75" s="192"/>
      <c r="B75" s="192" t="s">
        <v>1795</v>
      </c>
      <c r="C75" s="193"/>
      <c r="D75" s="158" t="s">
        <v>1797</v>
      </c>
      <c r="E75" s="17"/>
      <c r="F75" s="17"/>
      <c r="G75" s="17"/>
      <c r="H75" s="189"/>
    </row>
    <row r="76" spans="1:8" ht="26.4" hidden="1" x14ac:dyDescent="0.25">
      <c r="A76" s="192"/>
      <c r="B76" s="192"/>
      <c r="C76" s="193" t="s">
        <v>37</v>
      </c>
      <c r="D76" s="290" t="s">
        <v>4738</v>
      </c>
      <c r="E76" s="17" t="s">
        <v>124</v>
      </c>
      <c r="F76" s="161"/>
      <c r="G76" s="161"/>
      <c r="H76" s="89">
        <f>F76*G76</f>
        <v>0</v>
      </c>
    </row>
    <row r="77" spans="1:8" ht="26.4" hidden="1" x14ac:dyDescent="0.25">
      <c r="A77" s="192"/>
      <c r="B77" s="192"/>
      <c r="C77" s="193" t="s">
        <v>39</v>
      </c>
      <c r="D77" s="290" t="s">
        <v>4744</v>
      </c>
      <c r="E77" s="17" t="s">
        <v>124</v>
      </c>
      <c r="F77" s="161"/>
      <c r="G77" s="161"/>
      <c r="H77" s="89">
        <f>F77*G77</f>
        <v>0</v>
      </c>
    </row>
    <row r="78" spans="1:8" ht="26.4" hidden="1" x14ac:dyDescent="0.25">
      <c r="A78" s="192"/>
      <c r="B78" s="192"/>
      <c r="C78" s="193" t="s">
        <v>59</v>
      </c>
      <c r="D78" s="290" t="s">
        <v>4742</v>
      </c>
      <c r="E78" s="17" t="s">
        <v>124</v>
      </c>
      <c r="F78" s="161"/>
      <c r="G78" s="161"/>
      <c r="H78" s="89">
        <f>F78*G78</f>
        <v>0</v>
      </c>
    </row>
    <row r="79" spans="1:8" ht="15.6" hidden="1" x14ac:dyDescent="0.25">
      <c r="A79" s="192"/>
      <c r="B79" s="192"/>
      <c r="C79" s="193" t="s">
        <v>42</v>
      </c>
      <c r="D79" s="290" t="s">
        <v>4743</v>
      </c>
      <c r="E79" s="17" t="s">
        <v>124</v>
      </c>
      <c r="F79" s="161"/>
      <c r="G79" s="161"/>
      <c r="H79" s="89">
        <f>F79*G79</f>
        <v>0</v>
      </c>
    </row>
    <row r="80" spans="1:8" hidden="1" x14ac:dyDescent="0.25">
      <c r="A80" s="192" t="s">
        <v>1798</v>
      </c>
      <c r="B80" s="192"/>
      <c r="C80" s="193"/>
      <c r="D80" s="157" t="s">
        <v>1799</v>
      </c>
      <c r="E80" s="17"/>
      <c r="F80" s="17"/>
      <c r="G80" s="17"/>
      <c r="H80" s="189"/>
    </row>
    <row r="81" spans="1:8" ht="15.6" hidden="1" x14ac:dyDescent="0.25">
      <c r="A81" s="192"/>
      <c r="B81" s="192" t="s">
        <v>1800</v>
      </c>
      <c r="C81" s="193"/>
      <c r="D81" s="158" t="s">
        <v>1803</v>
      </c>
      <c r="E81" s="17" t="s">
        <v>124</v>
      </c>
      <c r="F81" s="161"/>
      <c r="G81" s="161"/>
      <c r="H81" s="89">
        <f>F81*G81</f>
        <v>0</v>
      </c>
    </row>
    <row r="82" spans="1:8" ht="15.6" hidden="1" x14ac:dyDescent="0.25">
      <c r="A82" s="192"/>
      <c r="B82" s="192" t="s">
        <v>1801</v>
      </c>
      <c r="C82" s="193"/>
      <c r="D82" s="158" t="s">
        <v>1804</v>
      </c>
      <c r="E82" s="17" t="s">
        <v>124</v>
      </c>
      <c r="F82" s="161"/>
      <c r="G82" s="161"/>
      <c r="H82" s="89">
        <f>F82*G82</f>
        <v>0</v>
      </c>
    </row>
    <row r="83" spans="1:8" ht="15.6" hidden="1" x14ac:dyDescent="0.25">
      <c r="A83" s="192"/>
      <c r="B83" s="192" t="s">
        <v>1802</v>
      </c>
      <c r="C83" s="193"/>
      <c r="D83" s="158" t="s">
        <v>1805</v>
      </c>
      <c r="E83" s="17" t="s">
        <v>124</v>
      </c>
      <c r="F83" s="161"/>
      <c r="G83" s="161"/>
      <c r="H83" s="89">
        <f>F83*G83</f>
        <v>0</v>
      </c>
    </row>
    <row r="84" spans="1:8" x14ac:dyDescent="0.25">
      <c r="A84" s="192" t="s">
        <v>1806</v>
      </c>
      <c r="B84" s="192"/>
      <c r="C84" s="193"/>
      <c r="D84" s="157" t="s">
        <v>1807</v>
      </c>
      <c r="E84" s="17"/>
      <c r="F84" s="17"/>
      <c r="G84" s="17"/>
      <c r="H84" s="189"/>
    </row>
    <row r="85" spans="1:8" hidden="1" x14ac:dyDescent="0.25">
      <c r="A85" s="192"/>
      <c r="B85" s="192" t="s">
        <v>1808</v>
      </c>
      <c r="C85" s="193"/>
      <c r="D85" s="158" t="s">
        <v>4326</v>
      </c>
      <c r="E85" s="27" t="s">
        <v>422</v>
      </c>
      <c r="F85" s="161"/>
      <c r="G85" s="161"/>
      <c r="H85" s="89">
        <f>F85*G85</f>
        <v>0</v>
      </c>
    </row>
    <row r="86" spans="1:8" hidden="1" x14ac:dyDescent="0.25">
      <c r="A86" s="192"/>
      <c r="B86" s="192" t="s">
        <v>1809</v>
      </c>
      <c r="C86" s="193"/>
      <c r="D86" s="158" t="s">
        <v>1812</v>
      </c>
      <c r="E86" s="27" t="s">
        <v>422</v>
      </c>
      <c r="F86" s="161"/>
      <c r="G86" s="161"/>
      <c r="H86" s="89">
        <f>F86*G86</f>
        <v>0</v>
      </c>
    </row>
    <row r="87" spans="1:8" x14ac:dyDescent="0.25">
      <c r="A87" s="192"/>
      <c r="B87" s="192" t="s">
        <v>1810</v>
      </c>
      <c r="C87" s="193"/>
      <c r="D87" s="158" t="s">
        <v>1813</v>
      </c>
      <c r="E87" s="27" t="s">
        <v>422</v>
      </c>
      <c r="F87" s="161"/>
      <c r="G87" s="161"/>
      <c r="H87" s="89">
        <f>F87*G87</f>
        <v>0</v>
      </c>
    </row>
    <row r="88" spans="1:8" x14ac:dyDescent="0.25">
      <c r="A88" s="192" t="s">
        <v>1811</v>
      </c>
      <c r="B88" s="192"/>
      <c r="C88" s="193"/>
      <c r="D88" s="157" t="s">
        <v>1814</v>
      </c>
      <c r="E88" s="120" t="s">
        <v>425</v>
      </c>
      <c r="F88" s="17" t="s">
        <v>4222</v>
      </c>
      <c r="G88" s="17" t="s">
        <v>818</v>
      </c>
      <c r="H88" s="190"/>
    </row>
    <row r="89" spans="1:8" x14ac:dyDescent="0.25">
      <c r="A89" s="192"/>
      <c r="B89" s="192"/>
      <c r="C89" s="193"/>
      <c r="D89" s="110"/>
      <c r="E89" s="17"/>
      <c r="F89" s="17"/>
      <c r="G89" s="17"/>
      <c r="H89" s="189"/>
    </row>
    <row r="90" spans="1:8" x14ac:dyDescent="0.25">
      <c r="A90" s="101"/>
      <c r="B90" s="101"/>
      <c r="C90" s="161"/>
      <c r="D90" s="101"/>
      <c r="E90" s="120"/>
      <c r="F90" s="17"/>
      <c r="G90" s="17"/>
      <c r="H90" s="189"/>
    </row>
    <row r="91" spans="1:8" x14ac:dyDescent="0.25">
      <c r="A91" s="64"/>
      <c r="B91" s="64"/>
      <c r="C91" s="161"/>
      <c r="D91" s="60"/>
      <c r="E91" s="17"/>
      <c r="F91" s="17"/>
      <c r="G91" s="17"/>
      <c r="H91" s="189"/>
    </row>
    <row r="92" spans="1:8" x14ac:dyDescent="0.25">
      <c r="A92" s="168" t="s">
        <v>34</v>
      </c>
      <c r="B92" s="168"/>
      <c r="C92" s="168"/>
      <c r="D92" s="168"/>
      <c r="E92" s="179"/>
      <c r="F92" s="185"/>
      <c r="G92" s="185"/>
      <c r="H92" s="174">
        <f>SUM(H5:H91)</f>
        <v>0</v>
      </c>
    </row>
    <row r="1048368" spans="5:5" x14ac:dyDescent="0.25">
      <c r="E1048368"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0EDE4-00F7-4D14-A078-9D4D4284D0D5}">
  <dimension ref="A1:H1048327"/>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47" width="9.109375" style="41"/>
    <col min="248" max="248" width="9.33203125" style="41" customWidth="1"/>
    <col min="249" max="249" width="6.6640625" style="41" customWidth="1"/>
    <col min="250" max="250" width="40.6640625" style="41" customWidth="1"/>
    <col min="251" max="254" width="9.33203125" style="41" customWidth="1"/>
    <col min="255" max="503" width="9.109375" style="41"/>
    <col min="504" max="504" width="9.33203125" style="41" customWidth="1"/>
    <col min="505" max="505" width="6.6640625" style="41" customWidth="1"/>
    <col min="506" max="506" width="40.6640625" style="41" customWidth="1"/>
    <col min="507" max="510" width="9.33203125" style="41" customWidth="1"/>
    <col min="511" max="759" width="9.109375" style="41"/>
    <col min="760" max="760" width="9.33203125" style="41" customWidth="1"/>
    <col min="761" max="761" width="6.6640625" style="41" customWidth="1"/>
    <col min="762" max="762" width="40.6640625" style="41" customWidth="1"/>
    <col min="763" max="766" width="9.33203125" style="41" customWidth="1"/>
    <col min="767" max="1015" width="9.109375" style="41"/>
    <col min="1016" max="1016" width="9.33203125" style="41" customWidth="1"/>
    <col min="1017" max="1017" width="6.6640625" style="41" customWidth="1"/>
    <col min="1018" max="1018" width="40.6640625" style="41" customWidth="1"/>
    <col min="1019" max="1022" width="9.33203125" style="41" customWidth="1"/>
    <col min="1023" max="1271" width="9.109375" style="41"/>
    <col min="1272" max="1272" width="9.33203125" style="41" customWidth="1"/>
    <col min="1273" max="1273" width="6.6640625" style="41" customWidth="1"/>
    <col min="1274" max="1274" width="40.6640625" style="41" customWidth="1"/>
    <col min="1275" max="1278" width="9.33203125" style="41" customWidth="1"/>
    <col min="1279" max="1527" width="9.109375" style="41"/>
    <col min="1528" max="1528" width="9.33203125" style="41" customWidth="1"/>
    <col min="1529" max="1529" width="6.6640625" style="41" customWidth="1"/>
    <col min="1530" max="1530" width="40.6640625" style="41" customWidth="1"/>
    <col min="1531" max="1534" width="9.33203125" style="41" customWidth="1"/>
    <col min="1535" max="1783" width="9.109375" style="41"/>
    <col min="1784" max="1784" width="9.33203125" style="41" customWidth="1"/>
    <col min="1785" max="1785" width="6.6640625" style="41" customWidth="1"/>
    <col min="1786" max="1786" width="40.6640625" style="41" customWidth="1"/>
    <col min="1787" max="1790" width="9.33203125" style="41" customWidth="1"/>
    <col min="1791" max="2039" width="9.109375" style="41"/>
    <col min="2040" max="2040" width="9.33203125" style="41" customWidth="1"/>
    <col min="2041" max="2041" width="6.6640625" style="41" customWidth="1"/>
    <col min="2042" max="2042" width="40.6640625" style="41" customWidth="1"/>
    <col min="2043" max="2046" width="9.33203125" style="41" customWidth="1"/>
    <col min="2047" max="2295" width="9.109375" style="41"/>
    <col min="2296" max="2296" width="9.33203125" style="41" customWidth="1"/>
    <col min="2297" max="2297" width="6.6640625" style="41" customWidth="1"/>
    <col min="2298" max="2298" width="40.6640625" style="41" customWidth="1"/>
    <col min="2299" max="2302" width="9.33203125" style="41" customWidth="1"/>
    <col min="2303" max="2551" width="9.109375" style="41"/>
    <col min="2552" max="2552" width="9.33203125" style="41" customWidth="1"/>
    <col min="2553" max="2553" width="6.6640625" style="41" customWidth="1"/>
    <col min="2554" max="2554" width="40.6640625" style="41" customWidth="1"/>
    <col min="2555" max="2558" width="9.33203125" style="41" customWidth="1"/>
    <col min="2559" max="2807" width="9.109375" style="41"/>
    <col min="2808" max="2808" width="9.33203125" style="41" customWidth="1"/>
    <col min="2809" max="2809" width="6.6640625" style="41" customWidth="1"/>
    <col min="2810" max="2810" width="40.6640625" style="41" customWidth="1"/>
    <col min="2811" max="2814" width="9.33203125" style="41" customWidth="1"/>
    <col min="2815" max="3063" width="9.109375" style="41"/>
    <col min="3064" max="3064" width="9.33203125" style="41" customWidth="1"/>
    <col min="3065" max="3065" width="6.6640625" style="41" customWidth="1"/>
    <col min="3066" max="3066" width="40.6640625" style="41" customWidth="1"/>
    <col min="3067" max="3070" width="9.33203125" style="41" customWidth="1"/>
    <col min="3071" max="3319" width="9.109375" style="41"/>
    <col min="3320" max="3320" width="9.33203125" style="41" customWidth="1"/>
    <col min="3321" max="3321" width="6.6640625" style="41" customWidth="1"/>
    <col min="3322" max="3322" width="40.6640625" style="41" customWidth="1"/>
    <col min="3323" max="3326" width="9.33203125" style="41" customWidth="1"/>
    <col min="3327" max="3575" width="9.109375" style="41"/>
    <col min="3576" max="3576" width="9.33203125" style="41" customWidth="1"/>
    <col min="3577" max="3577" width="6.6640625" style="41" customWidth="1"/>
    <col min="3578" max="3578" width="40.6640625" style="41" customWidth="1"/>
    <col min="3579" max="3582" width="9.33203125" style="41" customWidth="1"/>
    <col min="3583" max="3831" width="9.109375" style="41"/>
    <col min="3832" max="3832" width="9.33203125" style="41" customWidth="1"/>
    <col min="3833" max="3833" width="6.6640625" style="41" customWidth="1"/>
    <col min="3834" max="3834" width="40.6640625" style="41" customWidth="1"/>
    <col min="3835" max="3838" width="9.33203125" style="41" customWidth="1"/>
    <col min="3839" max="4087" width="9.109375" style="41"/>
    <col min="4088" max="4088" width="9.33203125" style="41" customWidth="1"/>
    <col min="4089" max="4089" width="6.6640625" style="41" customWidth="1"/>
    <col min="4090" max="4090" width="40.6640625" style="41" customWidth="1"/>
    <col min="4091" max="4094" width="9.33203125" style="41" customWidth="1"/>
    <col min="4095" max="4343" width="9.109375" style="41"/>
    <col min="4344" max="4344" width="9.33203125" style="41" customWidth="1"/>
    <col min="4345" max="4345" width="6.6640625" style="41" customWidth="1"/>
    <col min="4346" max="4346" width="40.6640625" style="41" customWidth="1"/>
    <col min="4347" max="4350" width="9.33203125" style="41" customWidth="1"/>
    <col min="4351" max="4599" width="9.109375" style="41"/>
    <col min="4600" max="4600" width="9.33203125" style="41" customWidth="1"/>
    <col min="4601" max="4601" width="6.6640625" style="41" customWidth="1"/>
    <col min="4602" max="4602" width="40.6640625" style="41" customWidth="1"/>
    <col min="4603" max="4606" width="9.33203125" style="41" customWidth="1"/>
    <col min="4607" max="4855" width="9.109375" style="41"/>
    <col min="4856" max="4856" width="9.33203125" style="41" customWidth="1"/>
    <col min="4857" max="4857" width="6.6640625" style="41" customWidth="1"/>
    <col min="4858" max="4858" width="40.6640625" style="41" customWidth="1"/>
    <col min="4859" max="4862" width="9.33203125" style="41" customWidth="1"/>
    <col min="4863" max="5111" width="9.109375" style="41"/>
    <col min="5112" max="5112" width="9.33203125" style="41" customWidth="1"/>
    <col min="5113" max="5113" width="6.6640625" style="41" customWidth="1"/>
    <col min="5114" max="5114" width="40.6640625" style="41" customWidth="1"/>
    <col min="5115" max="5118" width="9.33203125" style="41" customWidth="1"/>
    <col min="5119" max="5367" width="9.109375" style="41"/>
    <col min="5368" max="5368" width="9.33203125" style="41" customWidth="1"/>
    <col min="5369" max="5369" width="6.6640625" style="41" customWidth="1"/>
    <col min="5370" max="5370" width="40.6640625" style="41" customWidth="1"/>
    <col min="5371" max="5374" width="9.33203125" style="41" customWidth="1"/>
    <col min="5375" max="5623" width="9.109375" style="41"/>
    <col min="5624" max="5624" width="9.33203125" style="41" customWidth="1"/>
    <col min="5625" max="5625" width="6.6640625" style="41" customWidth="1"/>
    <col min="5626" max="5626" width="40.6640625" style="41" customWidth="1"/>
    <col min="5627" max="5630" width="9.33203125" style="41" customWidth="1"/>
    <col min="5631" max="5879" width="9.109375" style="41"/>
    <col min="5880" max="5880" width="9.33203125" style="41" customWidth="1"/>
    <col min="5881" max="5881" width="6.6640625" style="41" customWidth="1"/>
    <col min="5882" max="5882" width="40.6640625" style="41" customWidth="1"/>
    <col min="5883" max="5886" width="9.33203125" style="41" customWidth="1"/>
    <col min="5887" max="6135" width="9.109375" style="41"/>
    <col min="6136" max="6136" width="9.33203125" style="41" customWidth="1"/>
    <col min="6137" max="6137" width="6.6640625" style="41" customWidth="1"/>
    <col min="6138" max="6138" width="40.6640625" style="41" customWidth="1"/>
    <col min="6139" max="6142" width="9.33203125" style="41" customWidth="1"/>
    <col min="6143" max="6391" width="9.109375" style="41"/>
    <col min="6392" max="6392" width="9.33203125" style="41" customWidth="1"/>
    <col min="6393" max="6393" width="6.6640625" style="41" customWidth="1"/>
    <col min="6394" max="6394" width="40.6640625" style="41" customWidth="1"/>
    <col min="6395" max="6398" width="9.33203125" style="41" customWidth="1"/>
    <col min="6399" max="6647" width="9.109375" style="41"/>
    <col min="6648" max="6648" width="9.33203125" style="41" customWidth="1"/>
    <col min="6649" max="6649" width="6.6640625" style="41" customWidth="1"/>
    <col min="6650" max="6650" width="40.6640625" style="41" customWidth="1"/>
    <col min="6651" max="6654" width="9.33203125" style="41" customWidth="1"/>
    <col min="6655" max="6903" width="9.109375" style="41"/>
    <col min="6904" max="6904" width="9.33203125" style="41" customWidth="1"/>
    <col min="6905" max="6905" width="6.6640625" style="41" customWidth="1"/>
    <col min="6906" max="6906" width="40.6640625" style="41" customWidth="1"/>
    <col min="6907" max="6910" width="9.33203125" style="41" customWidth="1"/>
    <col min="6911" max="7159" width="9.109375" style="41"/>
    <col min="7160" max="7160" width="9.33203125" style="41" customWidth="1"/>
    <col min="7161" max="7161" width="6.6640625" style="41" customWidth="1"/>
    <col min="7162" max="7162" width="40.6640625" style="41" customWidth="1"/>
    <col min="7163" max="7166" width="9.33203125" style="41" customWidth="1"/>
    <col min="7167" max="7415" width="9.109375" style="41"/>
    <col min="7416" max="7416" width="9.33203125" style="41" customWidth="1"/>
    <col min="7417" max="7417" width="6.6640625" style="41" customWidth="1"/>
    <col min="7418" max="7418" width="40.6640625" style="41" customWidth="1"/>
    <col min="7419" max="7422" width="9.33203125" style="41" customWidth="1"/>
    <col min="7423" max="7671" width="9.109375" style="41"/>
    <col min="7672" max="7672" width="9.33203125" style="41" customWidth="1"/>
    <col min="7673" max="7673" width="6.6640625" style="41" customWidth="1"/>
    <col min="7674" max="7674" width="40.6640625" style="41" customWidth="1"/>
    <col min="7675" max="7678" width="9.33203125" style="41" customWidth="1"/>
    <col min="7679" max="7927" width="9.109375" style="41"/>
    <col min="7928" max="7928" width="9.33203125" style="41" customWidth="1"/>
    <col min="7929" max="7929" width="6.6640625" style="41" customWidth="1"/>
    <col min="7930" max="7930" width="40.6640625" style="41" customWidth="1"/>
    <col min="7931" max="7934" width="9.33203125" style="41" customWidth="1"/>
    <col min="7935" max="8183" width="9.109375" style="41"/>
    <col min="8184" max="8184" width="9.33203125" style="41" customWidth="1"/>
    <col min="8185" max="8185" width="6.6640625" style="41" customWidth="1"/>
    <col min="8186" max="8186" width="40.6640625" style="41" customWidth="1"/>
    <col min="8187" max="8190" width="9.33203125" style="41" customWidth="1"/>
    <col min="8191" max="8439" width="9.109375" style="41"/>
    <col min="8440" max="8440" width="9.33203125" style="41" customWidth="1"/>
    <col min="8441" max="8441" width="6.6640625" style="41" customWidth="1"/>
    <col min="8442" max="8442" width="40.6640625" style="41" customWidth="1"/>
    <col min="8443" max="8446" width="9.33203125" style="41" customWidth="1"/>
    <col min="8447" max="8695" width="9.109375" style="41"/>
    <col min="8696" max="8696" width="9.33203125" style="41" customWidth="1"/>
    <col min="8697" max="8697" width="6.6640625" style="41" customWidth="1"/>
    <col min="8698" max="8698" width="40.6640625" style="41" customWidth="1"/>
    <col min="8699" max="8702" width="9.33203125" style="41" customWidth="1"/>
    <col min="8703" max="8951" width="9.109375" style="41"/>
    <col min="8952" max="8952" width="9.33203125" style="41" customWidth="1"/>
    <col min="8953" max="8953" width="6.6640625" style="41" customWidth="1"/>
    <col min="8954" max="8954" width="40.6640625" style="41" customWidth="1"/>
    <col min="8955" max="8958" width="9.33203125" style="41" customWidth="1"/>
    <col min="8959" max="9207" width="9.109375" style="41"/>
    <col min="9208" max="9208" width="9.33203125" style="41" customWidth="1"/>
    <col min="9209" max="9209" width="6.6640625" style="41" customWidth="1"/>
    <col min="9210" max="9210" width="40.6640625" style="41" customWidth="1"/>
    <col min="9211" max="9214" width="9.33203125" style="41" customWidth="1"/>
    <col min="9215" max="9463" width="9.109375" style="41"/>
    <col min="9464" max="9464" width="9.33203125" style="41" customWidth="1"/>
    <col min="9465" max="9465" width="6.6640625" style="41" customWidth="1"/>
    <col min="9466" max="9466" width="40.6640625" style="41" customWidth="1"/>
    <col min="9467" max="9470" width="9.33203125" style="41" customWidth="1"/>
    <col min="9471" max="9719" width="9.109375" style="41"/>
    <col min="9720" max="9720" width="9.33203125" style="41" customWidth="1"/>
    <col min="9721" max="9721" width="6.6640625" style="41" customWidth="1"/>
    <col min="9722" max="9722" width="40.6640625" style="41" customWidth="1"/>
    <col min="9723" max="9726" width="9.33203125" style="41" customWidth="1"/>
    <col min="9727" max="9975" width="9.109375" style="41"/>
    <col min="9976" max="9976" width="9.33203125" style="41" customWidth="1"/>
    <col min="9977" max="9977" width="6.6640625" style="41" customWidth="1"/>
    <col min="9978" max="9978" width="40.6640625" style="41" customWidth="1"/>
    <col min="9979" max="9982" width="9.33203125" style="41" customWidth="1"/>
    <col min="9983" max="10231" width="9.109375" style="41"/>
    <col min="10232" max="10232" width="9.33203125" style="41" customWidth="1"/>
    <col min="10233" max="10233" width="6.6640625" style="41" customWidth="1"/>
    <col min="10234" max="10234" width="40.6640625" style="41" customWidth="1"/>
    <col min="10235" max="10238" width="9.33203125" style="41" customWidth="1"/>
    <col min="10239" max="10487" width="9.109375" style="41"/>
    <col min="10488" max="10488" width="9.33203125" style="41" customWidth="1"/>
    <col min="10489" max="10489" width="6.6640625" style="41" customWidth="1"/>
    <col min="10490" max="10490" width="40.6640625" style="41" customWidth="1"/>
    <col min="10491" max="10494" width="9.33203125" style="41" customWidth="1"/>
    <col min="10495" max="10743" width="9.109375" style="41"/>
    <col min="10744" max="10744" width="9.33203125" style="41" customWidth="1"/>
    <col min="10745" max="10745" width="6.6640625" style="41" customWidth="1"/>
    <col min="10746" max="10746" width="40.6640625" style="41" customWidth="1"/>
    <col min="10747" max="10750" width="9.33203125" style="41" customWidth="1"/>
    <col min="10751" max="10999" width="9.109375" style="41"/>
    <col min="11000" max="11000" width="9.33203125" style="41" customWidth="1"/>
    <col min="11001" max="11001" width="6.6640625" style="41" customWidth="1"/>
    <col min="11002" max="11002" width="40.6640625" style="41" customWidth="1"/>
    <col min="11003" max="11006" width="9.33203125" style="41" customWidth="1"/>
    <col min="11007" max="11255" width="9.109375" style="41"/>
    <col min="11256" max="11256" width="9.33203125" style="41" customWidth="1"/>
    <col min="11257" max="11257" width="6.6640625" style="41" customWidth="1"/>
    <col min="11258" max="11258" width="40.6640625" style="41" customWidth="1"/>
    <col min="11259" max="11262" width="9.33203125" style="41" customWidth="1"/>
    <col min="11263" max="11511" width="9.109375" style="41"/>
    <col min="11512" max="11512" width="9.33203125" style="41" customWidth="1"/>
    <col min="11513" max="11513" width="6.6640625" style="41" customWidth="1"/>
    <col min="11514" max="11514" width="40.6640625" style="41" customWidth="1"/>
    <col min="11515" max="11518" width="9.33203125" style="41" customWidth="1"/>
    <col min="11519" max="11767" width="9.109375" style="41"/>
    <col min="11768" max="11768" width="9.33203125" style="41" customWidth="1"/>
    <col min="11769" max="11769" width="6.6640625" style="41" customWidth="1"/>
    <col min="11770" max="11770" width="40.6640625" style="41" customWidth="1"/>
    <col min="11771" max="11774" width="9.33203125" style="41" customWidth="1"/>
    <col min="11775" max="12023" width="9.109375" style="41"/>
    <col min="12024" max="12024" width="9.33203125" style="41" customWidth="1"/>
    <col min="12025" max="12025" width="6.6640625" style="41" customWidth="1"/>
    <col min="12026" max="12026" width="40.6640625" style="41" customWidth="1"/>
    <col min="12027" max="12030" width="9.33203125" style="41" customWidth="1"/>
    <col min="12031" max="12279" width="9.109375" style="41"/>
    <col min="12280" max="12280" width="9.33203125" style="41" customWidth="1"/>
    <col min="12281" max="12281" width="6.6640625" style="41" customWidth="1"/>
    <col min="12282" max="12282" width="40.6640625" style="41" customWidth="1"/>
    <col min="12283" max="12286" width="9.33203125" style="41" customWidth="1"/>
    <col min="12287" max="12535" width="9.109375" style="41"/>
    <col min="12536" max="12536" width="9.33203125" style="41" customWidth="1"/>
    <col min="12537" max="12537" width="6.6640625" style="41" customWidth="1"/>
    <col min="12538" max="12538" width="40.6640625" style="41" customWidth="1"/>
    <col min="12539" max="12542" width="9.33203125" style="41" customWidth="1"/>
    <col min="12543" max="12791" width="9.109375" style="41"/>
    <col min="12792" max="12792" width="9.33203125" style="41" customWidth="1"/>
    <col min="12793" max="12793" width="6.6640625" style="41" customWidth="1"/>
    <col min="12794" max="12794" width="40.6640625" style="41" customWidth="1"/>
    <col min="12795" max="12798" width="9.33203125" style="41" customWidth="1"/>
    <col min="12799" max="13047" width="9.109375" style="41"/>
    <col min="13048" max="13048" width="9.33203125" style="41" customWidth="1"/>
    <col min="13049" max="13049" width="6.6640625" style="41" customWidth="1"/>
    <col min="13050" max="13050" width="40.6640625" style="41" customWidth="1"/>
    <col min="13051" max="13054" width="9.33203125" style="41" customWidth="1"/>
    <col min="13055" max="13303" width="9.109375" style="41"/>
    <col min="13304" max="13304" width="9.33203125" style="41" customWidth="1"/>
    <col min="13305" max="13305" width="6.6640625" style="41" customWidth="1"/>
    <col min="13306" max="13306" width="40.6640625" style="41" customWidth="1"/>
    <col min="13307" max="13310" width="9.33203125" style="41" customWidth="1"/>
    <col min="13311" max="13559" width="9.109375" style="41"/>
    <col min="13560" max="13560" width="9.33203125" style="41" customWidth="1"/>
    <col min="13561" max="13561" width="6.6640625" style="41" customWidth="1"/>
    <col min="13562" max="13562" width="40.6640625" style="41" customWidth="1"/>
    <col min="13563" max="13566" width="9.33203125" style="41" customWidth="1"/>
    <col min="13567" max="13815" width="9.109375" style="41"/>
    <col min="13816" max="13816" width="9.33203125" style="41" customWidth="1"/>
    <col min="13817" max="13817" width="6.6640625" style="41" customWidth="1"/>
    <col min="13818" max="13818" width="40.6640625" style="41" customWidth="1"/>
    <col min="13819" max="13822" width="9.33203125" style="41" customWidth="1"/>
    <col min="13823" max="14071" width="9.109375" style="41"/>
    <col min="14072" max="14072" width="9.33203125" style="41" customWidth="1"/>
    <col min="14073" max="14073" width="6.6640625" style="41" customWidth="1"/>
    <col min="14074" max="14074" width="40.6640625" style="41" customWidth="1"/>
    <col min="14075" max="14078" width="9.33203125" style="41" customWidth="1"/>
    <col min="14079" max="14327" width="9.109375" style="41"/>
    <col min="14328" max="14328" width="9.33203125" style="41" customWidth="1"/>
    <col min="14329" max="14329" width="6.6640625" style="41" customWidth="1"/>
    <col min="14330" max="14330" width="40.6640625" style="41" customWidth="1"/>
    <col min="14331" max="14334" width="9.33203125" style="41" customWidth="1"/>
    <col min="14335" max="14583" width="9.109375" style="41"/>
    <col min="14584" max="14584" width="9.33203125" style="41" customWidth="1"/>
    <col min="14585" max="14585" width="6.6640625" style="41" customWidth="1"/>
    <col min="14586" max="14586" width="40.6640625" style="41" customWidth="1"/>
    <col min="14587" max="14590" width="9.33203125" style="41" customWidth="1"/>
    <col min="14591" max="14839" width="9.109375" style="41"/>
    <col min="14840" max="14840" width="9.33203125" style="41" customWidth="1"/>
    <col min="14841" max="14841" width="6.6640625" style="41" customWidth="1"/>
    <col min="14842" max="14842" width="40.6640625" style="41" customWidth="1"/>
    <col min="14843" max="14846" width="9.33203125" style="41" customWidth="1"/>
    <col min="14847" max="15095" width="9.109375" style="41"/>
    <col min="15096" max="15096" width="9.33203125" style="41" customWidth="1"/>
    <col min="15097" max="15097" width="6.6640625" style="41" customWidth="1"/>
    <col min="15098" max="15098" width="40.6640625" style="41" customWidth="1"/>
    <col min="15099" max="15102" width="9.33203125" style="41" customWidth="1"/>
    <col min="15103" max="15351" width="9.109375" style="41"/>
    <col min="15352" max="15352" width="9.33203125" style="41" customWidth="1"/>
    <col min="15353" max="15353" width="6.6640625" style="41" customWidth="1"/>
    <col min="15354" max="15354" width="40.6640625" style="41" customWidth="1"/>
    <col min="15355" max="15358" width="9.33203125" style="41" customWidth="1"/>
    <col min="15359" max="15607" width="9.109375" style="41"/>
    <col min="15608" max="15608" width="9.33203125" style="41" customWidth="1"/>
    <col min="15609" max="15609" width="6.6640625" style="41" customWidth="1"/>
    <col min="15610" max="15610" width="40.6640625" style="41" customWidth="1"/>
    <col min="15611" max="15614" width="9.33203125" style="41" customWidth="1"/>
    <col min="15615" max="15863" width="9.109375" style="41"/>
    <col min="15864" max="15864" width="9.33203125" style="41" customWidth="1"/>
    <col min="15865" max="15865" width="6.6640625" style="41" customWidth="1"/>
    <col min="15866" max="15866" width="40.6640625" style="41" customWidth="1"/>
    <col min="15867" max="15870" width="9.33203125" style="41" customWidth="1"/>
    <col min="15871" max="16119" width="9.109375" style="41"/>
    <col min="16120" max="16120" width="9.33203125" style="41" customWidth="1"/>
    <col min="16121" max="16121" width="6.6640625" style="41" customWidth="1"/>
    <col min="16122" max="16122" width="40.6640625" style="41" customWidth="1"/>
    <col min="16123" max="16126" width="9.33203125" style="41" customWidth="1"/>
    <col min="16127" max="16384" width="9.109375" style="41"/>
  </cols>
  <sheetData>
    <row r="1" spans="1:8" x14ac:dyDescent="0.25">
      <c r="A1" s="39" t="s">
        <v>1815</v>
      </c>
      <c r="B1" s="40"/>
      <c r="C1" s="40"/>
      <c r="D1" s="40"/>
      <c r="E1" s="774" t="s">
        <v>1816</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hidden="1" x14ac:dyDescent="0.25">
      <c r="A5" s="192" t="s">
        <v>1817</v>
      </c>
      <c r="B5" s="192"/>
      <c r="C5" s="193"/>
      <c r="D5" s="157" t="s">
        <v>1820</v>
      </c>
      <c r="E5" s="120"/>
      <c r="F5" s="17"/>
      <c r="G5" s="17"/>
      <c r="H5" s="189"/>
    </row>
    <row r="6" spans="1:8" ht="26.4" hidden="1" x14ac:dyDescent="0.25">
      <c r="A6" s="192"/>
      <c r="B6" s="192" t="s">
        <v>1818</v>
      </c>
      <c r="C6" s="193"/>
      <c r="D6" s="290" t="s">
        <v>4745</v>
      </c>
      <c r="E6" s="17" t="s">
        <v>124</v>
      </c>
      <c r="F6" s="161"/>
      <c r="G6" s="187"/>
      <c r="H6" s="89">
        <f>F6*G6</f>
        <v>0</v>
      </c>
    </row>
    <row r="7" spans="1:8" ht="39.6" hidden="1" x14ac:dyDescent="0.25">
      <c r="A7" s="192"/>
      <c r="B7" s="192" t="s">
        <v>1819</v>
      </c>
      <c r="C7" s="193"/>
      <c r="D7" s="290" t="s">
        <v>4746</v>
      </c>
      <c r="E7" s="17" t="s">
        <v>124</v>
      </c>
      <c r="F7" s="161"/>
      <c r="G7" s="187"/>
      <c r="H7" s="89">
        <f>F7*G7</f>
        <v>0</v>
      </c>
    </row>
    <row r="8" spans="1:8" x14ac:dyDescent="0.25">
      <c r="A8" s="192" t="s">
        <v>1821</v>
      </c>
      <c r="B8" s="192"/>
      <c r="C8" s="193"/>
      <c r="D8" s="157" t="s">
        <v>1822</v>
      </c>
      <c r="E8" s="120"/>
      <c r="F8" s="17"/>
      <c r="G8" s="191"/>
      <c r="H8" s="190"/>
    </row>
    <row r="9" spans="1:8" ht="39.6" x14ac:dyDescent="0.25">
      <c r="A9" s="192"/>
      <c r="B9" s="192" t="s">
        <v>1823</v>
      </c>
      <c r="C9" s="193"/>
      <c r="D9" s="290" t="s">
        <v>4747</v>
      </c>
      <c r="E9" s="17"/>
      <c r="F9" s="161"/>
      <c r="G9" s="187"/>
      <c r="H9" s="89"/>
    </row>
    <row r="10" spans="1:8" ht="15.6" x14ac:dyDescent="0.25">
      <c r="A10" s="192"/>
      <c r="B10" s="192"/>
      <c r="C10" s="193" t="s">
        <v>6563</v>
      </c>
      <c r="D10" s="290" t="s">
        <v>6561</v>
      </c>
      <c r="E10" s="17" t="s">
        <v>124</v>
      </c>
      <c r="F10" s="161"/>
      <c r="G10" s="187"/>
      <c r="H10" s="89">
        <f t="shared" ref="H10:H11" si="0">F10*G10</f>
        <v>0</v>
      </c>
    </row>
    <row r="11" spans="1:8" ht="15.6" x14ac:dyDescent="0.25">
      <c r="A11" s="192"/>
      <c r="B11" s="192"/>
      <c r="C11" s="193" t="s">
        <v>6564</v>
      </c>
      <c r="D11" s="290" t="s">
        <v>6562</v>
      </c>
      <c r="E11" s="17" t="s">
        <v>124</v>
      </c>
      <c r="F11" s="161"/>
      <c r="G11" s="187"/>
      <c r="H11" s="89">
        <f t="shared" si="0"/>
        <v>0</v>
      </c>
    </row>
    <row r="12" spans="1:8" ht="52.8" hidden="1" x14ac:dyDescent="0.25">
      <c r="A12" s="192"/>
      <c r="B12" s="192" t="s">
        <v>1824</v>
      </c>
      <c r="C12" s="193"/>
      <c r="D12" s="290" t="s">
        <v>4748</v>
      </c>
      <c r="E12" s="17" t="s">
        <v>124</v>
      </c>
      <c r="F12" s="161"/>
      <c r="G12" s="187"/>
      <c r="H12" s="89">
        <f>F12*G12</f>
        <v>0</v>
      </c>
    </row>
    <row r="13" spans="1:8" ht="39.6" hidden="1" x14ac:dyDescent="0.25">
      <c r="A13" s="192" t="s">
        <v>1825</v>
      </c>
      <c r="B13" s="192"/>
      <c r="C13" s="193"/>
      <c r="D13" s="291" t="s">
        <v>4749</v>
      </c>
      <c r="E13" s="17" t="s">
        <v>124</v>
      </c>
      <c r="F13" s="161"/>
      <c r="G13" s="187"/>
      <c r="H13" s="89">
        <f>F13*G13</f>
        <v>0</v>
      </c>
    </row>
    <row r="14" spans="1:8" ht="26.4" hidden="1" x14ac:dyDescent="0.25">
      <c r="A14" s="192" t="s">
        <v>1826</v>
      </c>
      <c r="B14" s="192"/>
      <c r="C14" s="193"/>
      <c r="D14" s="291" t="s">
        <v>4750</v>
      </c>
      <c r="E14" s="17" t="s">
        <v>124</v>
      </c>
      <c r="F14" s="161"/>
      <c r="G14" s="187"/>
      <c r="H14" s="89">
        <f>F14*G14</f>
        <v>0</v>
      </c>
    </row>
    <row r="15" spans="1:8" ht="26.4" x14ac:dyDescent="0.25">
      <c r="A15" s="192" t="s">
        <v>1827</v>
      </c>
      <c r="B15" s="192"/>
      <c r="C15" s="193"/>
      <c r="D15" s="157" t="s">
        <v>1830</v>
      </c>
      <c r="E15" s="120"/>
      <c r="F15" s="17"/>
      <c r="G15" s="191"/>
      <c r="H15" s="190"/>
    </row>
    <row r="16" spans="1:8" ht="26.4" x14ac:dyDescent="0.25">
      <c r="A16" s="192"/>
      <c r="B16" s="192" t="s">
        <v>1828</v>
      </c>
      <c r="C16" s="193"/>
      <c r="D16" s="290" t="s">
        <v>4751</v>
      </c>
      <c r="E16" s="120"/>
      <c r="F16" s="17"/>
      <c r="G16" s="191"/>
      <c r="H16" s="190"/>
    </row>
    <row r="17" spans="1:8" x14ac:dyDescent="0.25">
      <c r="A17" s="192"/>
      <c r="B17" s="192"/>
      <c r="C17" s="193" t="s">
        <v>37</v>
      </c>
      <c r="D17" s="290" t="s">
        <v>1831</v>
      </c>
      <c r="E17" s="120" t="s">
        <v>133</v>
      </c>
      <c r="F17" s="161"/>
      <c r="G17" s="187"/>
      <c r="H17" s="89">
        <f>F17*G17</f>
        <v>0</v>
      </c>
    </row>
    <row r="18" spans="1:8" ht="26.4" hidden="1" x14ac:dyDescent="0.25">
      <c r="A18" s="192"/>
      <c r="B18" s="192"/>
      <c r="C18" s="193" t="s">
        <v>39</v>
      </c>
      <c r="D18" s="290" t="s">
        <v>1832</v>
      </c>
      <c r="E18" s="120" t="s">
        <v>133</v>
      </c>
      <c r="F18" s="161"/>
      <c r="G18" s="187"/>
      <c r="H18" s="89">
        <f>F18*G18</f>
        <v>0</v>
      </c>
    </row>
    <row r="19" spans="1:8" ht="52.8" x14ac:dyDescent="0.25">
      <c r="A19" s="192"/>
      <c r="B19" s="192" t="s">
        <v>1829</v>
      </c>
      <c r="C19" s="193"/>
      <c r="D19" s="290" t="s">
        <v>4752</v>
      </c>
      <c r="E19" s="120"/>
      <c r="F19" s="17"/>
      <c r="G19" s="191"/>
      <c r="H19" s="190"/>
    </row>
    <row r="20" spans="1:8" x14ac:dyDescent="0.25">
      <c r="A20" s="192"/>
      <c r="B20" s="192"/>
      <c r="C20" s="193" t="s">
        <v>37</v>
      </c>
      <c r="D20" s="290" t="s">
        <v>1831</v>
      </c>
      <c r="E20" s="120" t="s">
        <v>133</v>
      </c>
      <c r="F20" s="161"/>
      <c r="G20" s="187"/>
      <c r="H20" s="89">
        <f>F20*G20</f>
        <v>0</v>
      </c>
    </row>
    <row r="21" spans="1:8" ht="26.4" hidden="1" x14ac:dyDescent="0.25">
      <c r="A21" s="192"/>
      <c r="B21" s="192"/>
      <c r="C21" s="193" t="s">
        <v>39</v>
      </c>
      <c r="D21" s="290" t="s">
        <v>1832</v>
      </c>
      <c r="E21" s="120" t="s">
        <v>133</v>
      </c>
      <c r="F21" s="161"/>
      <c r="G21" s="187"/>
      <c r="H21" s="89">
        <f>F21*G21</f>
        <v>0</v>
      </c>
    </row>
    <row r="22" spans="1:8" ht="26.4" hidden="1" x14ac:dyDescent="0.25">
      <c r="A22" s="192" t="s">
        <v>1833</v>
      </c>
      <c r="B22" s="192"/>
      <c r="C22" s="193"/>
      <c r="D22" s="291" t="s">
        <v>4753</v>
      </c>
      <c r="E22" s="120"/>
      <c r="F22" s="17"/>
      <c r="G22" s="191"/>
      <c r="H22" s="190"/>
    </row>
    <row r="23" spans="1:8" hidden="1" x14ac:dyDescent="0.25">
      <c r="A23" s="192"/>
      <c r="B23" s="192" t="s">
        <v>1834</v>
      </c>
      <c r="C23" s="193"/>
      <c r="D23" s="158" t="s">
        <v>1596</v>
      </c>
      <c r="E23" s="120" t="s">
        <v>133</v>
      </c>
      <c r="F23" s="161"/>
      <c r="G23" s="187"/>
      <c r="H23" s="89">
        <f>F23*G23</f>
        <v>0</v>
      </c>
    </row>
    <row r="24" spans="1:8" hidden="1" x14ac:dyDescent="0.25">
      <c r="A24" s="192"/>
      <c r="B24" s="192" t="s">
        <v>1835</v>
      </c>
      <c r="C24" s="193"/>
      <c r="D24" s="158" t="s">
        <v>1836</v>
      </c>
      <c r="E24" s="120" t="s">
        <v>133</v>
      </c>
      <c r="F24" s="161"/>
      <c r="G24" s="187"/>
      <c r="H24" s="89">
        <f>F24*G24</f>
        <v>0</v>
      </c>
    </row>
    <row r="25" spans="1:8" hidden="1" x14ac:dyDescent="0.25">
      <c r="A25" s="192" t="s">
        <v>1837</v>
      </c>
      <c r="B25" s="192"/>
      <c r="C25" s="193"/>
      <c r="D25" s="157" t="s">
        <v>4754</v>
      </c>
      <c r="E25" s="17"/>
      <c r="F25" s="17"/>
      <c r="G25" s="191"/>
      <c r="H25" s="89"/>
    </row>
    <row r="26" spans="1:8" ht="39.6" hidden="1" x14ac:dyDescent="0.25">
      <c r="A26" s="192"/>
      <c r="B26" s="192" t="s">
        <v>4755</v>
      </c>
      <c r="C26" s="193"/>
      <c r="D26" s="158" t="s">
        <v>4756</v>
      </c>
      <c r="E26" s="27" t="s">
        <v>1152</v>
      </c>
      <c r="F26" s="161"/>
      <c r="G26" s="187"/>
      <c r="H26" s="89">
        <f>F26*G26</f>
        <v>0</v>
      </c>
    </row>
    <row r="27" spans="1:8" ht="52.8" hidden="1" x14ac:dyDescent="0.25">
      <c r="A27" s="192"/>
      <c r="B27" s="192" t="s">
        <v>4757</v>
      </c>
      <c r="C27" s="193"/>
      <c r="D27" s="158" t="s">
        <v>4758</v>
      </c>
      <c r="E27" s="27" t="s">
        <v>1152</v>
      </c>
      <c r="F27" s="161"/>
      <c r="G27" s="187"/>
      <c r="H27" s="89">
        <f>F27*G27</f>
        <v>0</v>
      </c>
    </row>
    <row r="28" spans="1:8" ht="26.4" hidden="1" x14ac:dyDescent="0.25">
      <c r="A28" s="192" t="s">
        <v>1838</v>
      </c>
      <c r="B28" s="192"/>
      <c r="C28" s="193"/>
      <c r="D28" s="291" t="s">
        <v>4759</v>
      </c>
      <c r="E28" s="120"/>
      <c r="F28" s="17"/>
      <c r="G28" s="191"/>
      <c r="H28" s="190"/>
    </row>
    <row r="29" spans="1:8" hidden="1" x14ac:dyDescent="0.25">
      <c r="A29" s="192"/>
      <c r="B29" s="192" t="s">
        <v>1839</v>
      </c>
      <c r="C29" s="193"/>
      <c r="D29" s="158" t="s">
        <v>4327</v>
      </c>
      <c r="E29" s="27" t="s">
        <v>1152</v>
      </c>
      <c r="F29" s="161"/>
      <c r="G29" s="187"/>
      <c r="H29" s="89">
        <f>F29*G29</f>
        <v>0</v>
      </c>
    </row>
    <row r="30" spans="1:8" hidden="1" x14ac:dyDescent="0.25">
      <c r="A30" s="192"/>
      <c r="B30" s="192" t="s">
        <v>1840</v>
      </c>
      <c r="C30" s="193"/>
      <c r="D30" s="158" t="s">
        <v>4328</v>
      </c>
      <c r="E30" s="27" t="s">
        <v>1152</v>
      </c>
      <c r="F30" s="161"/>
      <c r="G30" s="187"/>
      <c r="H30" s="89">
        <f>F30*G30</f>
        <v>0</v>
      </c>
    </row>
    <row r="31" spans="1:8" hidden="1" x14ac:dyDescent="0.25">
      <c r="A31" s="192"/>
      <c r="B31" s="192" t="s">
        <v>1841</v>
      </c>
      <c r="C31" s="193"/>
      <c r="D31" s="158" t="s">
        <v>1843</v>
      </c>
      <c r="E31" s="27" t="s">
        <v>1152</v>
      </c>
      <c r="F31" s="161"/>
      <c r="G31" s="187"/>
      <c r="H31" s="89">
        <f>F31*G31</f>
        <v>0</v>
      </c>
    </row>
    <row r="32" spans="1:8" hidden="1" x14ac:dyDescent="0.25">
      <c r="A32" s="192"/>
      <c r="B32" s="192" t="s">
        <v>1842</v>
      </c>
      <c r="C32" s="193"/>
      <c r="D32" s="290" t="s">
        <v>4743</v>
      </c>
      <c r="E32" s="27" t="s">
        <v>1152</v>
      </c>
      <c r="F32" s="161"/>
      <c r="G32" s="187"/>
      <c r="H32" s="89">
        <f>F32*G32</f>
        <v>0</v>
      </c>
    </row>
    <row r="33" spans="1:8" hidden="1" x14ac:dyDescent="0.25">
      <c r="A33" s="192" t="s">
        <v>1844</v>
      </c>
      <c r="B33" s="192"/>
      <c r="C33" s="193"/>
      <c r="D33" s="157" t="s">
        <v>4760</v>
      </c>
      <c r="E33" s="120"/>
      <c r="F33" s="17"/>
      <c r="G33" s="191"/>
      <c r="H33" s="190"/>
    </row>
    <row r="34" spans="1:8" ht="26.4" hidden="1" x14ac:dyDescent="0.25">
      <c r="A34" s="192"/>
      <c r="B34" s="192" t="s">
        <v>1845</v>
      </c>
      <c r="C34" s="193"/>
      <c r="D34" s="290" t="s">
        <v>4761</v>
      </c>
      <c r="E34" s="120" t="s">
        <v>133</v>
      </c>
      <c r="F34" s="161"/>
      <c r="G34" s="187"/>
      <c r="H34" s="89">
        <f>F34*G34</f>
        <v>0</v>
      </c>
    </row>
    <row r="35" spans="1:8" ht="39.6" hidden="1" x14ac:dyDescent="0.25">
      <c r="A35" s="192"/>
      <c r="B35" s="192" t="s">
        <v>1846</v>
      </c>
      <c r="C35" s="193"/>
      <c r="D35" s="290" t="s">
        <v>4762</v>
      </c>
      <c r="E35" s="120" t="s">
        <v>133</v>
      </c>
      <c r="F35" s="161"/>
      <c r="G35" s="187"/>
      <c r="H35" s="89">
        <f>F35*G35</f>
        <v>0</v>
      </c>
    </row>
    <row r="36" spans="1:8" x14ac:dyDescent="0.25">
      <c r="A36" s="192" t="s">
        <v>1847</v>
      </c>
      <c r="B36" s="192"/>
      <c r="C36" s="193"/>
      <c r="D36" s="157" t="s">
        <v>24</v>
      </c>
      <c r="E36" s="27" t="s">
        <v>1678</v>
      </c>
      <c r="F36" s="161"/>
      <c r="G36" s="187"/>
      <c r="H36" s="89">
        <f>F36*G36</f>
        <v>0</v>
      </c>
    </row>
    <row r="37" spans="1:8" ht="26.4" x14ac:dyDescent="0.25">
      <c r="A37" s="192" t="s">
        <v>1848</v>
      </c>
      <c r="B37" s="192"/>
      <c r="C37" s="193"/>
      <c r="D37" s="157" t="s">
        <v>25</v>
      </c>
      <c r="E37" s="17" t="s">
        <v>2269</v>
      </c>
      <c r="F37" s="161"/>
      <c r="G37" s="187"/>
      <c r="H37" s="89">
        <f>F37*G37</f>
        <v>0</v>
      </c>
    </row>
    <row r="38" spans="1:8" ht="26.4" hidden="1" x14ac:dyDescent="0.25">
      <c r="A38" s="192" t="s">
        <v>1849</v>
      </c>
      <c r="B38" s="192"/>
      <c r="C38" s="193"/>
      <c r="D38" s="291" t="s">
        <v>4763</v>
      </c>
      <c r="E38" s="120"/>
      <c r="F38" s="17"/>
      <c r="G38" s="191"/>
      <c r="H38" s="190"/>
    </row>
    <row r="39" spans="1:8" hidden="1" x14ac:dyDescent="0.25">
      <c r="A39" s="192"/>
      <c r="B39" s="192" t="s">
        <v>1850</v>
      </c>
      <c r="C39" s="193"/>
      <c r="D39" s="158" t="s">
        <v>1854</v>
      </c>
      <c r="E39" s="27" t="s">
        <v>1152</v>
      </c>
      <c r="F39" s="161"/>
      <c r="G39" s="187"/>
      <c r="H39" s="89">
        <f t="shared" ref="H39:H47" si="1">F39*G39</f>
        <v>0</v>
      </c>
    </row>
    <row r="40" spans="1:8" hidden="1" x14ac:dyDescent="0.25">
      <c r="A40" s="192"/>
      <c r="B40" s="192" t="s">
        <v>1851</v>
      </c>
      <c r="C40" s="193"/>
      <c r="D40" s="158" t="s">
        <v>1855</v>
      </c>
      <c r="E40" s="27" t="s">
        <v>1152</v>
      </c>
      <c r="F40" s="161"/>
      <c r="G40" s="187"/>
      <c r="H40" s="89">
        <f t="shared" si="1"/>
        <v>0</v>
      </c>
    </row>
    <row r="41" spans="1:8" hidden="1" x14ac:dyDescent="0.25">
      <c r="A41" s="192"/>
      <c r="B41" s="192" t="s">
        <v>1852</v>
      </c>
      <c r="C41" s="193"/>
      <c r="D41" s="158" t="s">
        <v>1856</v>
      </c>
      <c r="E41" s="27" t="s">
        <v>1152</v>
      </c>
      <c r="F41" s="161"/>
      <c r="G41" s="187"/>
      <c r="H41" s="89">
        <f t="shared" si="1"/>
        <v>0</v>
      </c>
    </row>
    <row r="42" spans="1:8" hidden="1" x14ac:dyDescent="0.25">
      <c r="A42" s="192"/>
      <c r="B42" s="192" t="s">
        <v>1853</v>
      </c>
      <c r="C42" s="193"/>
      <c r="D42" s="158" t="s">
        <v>1857</v>
      </c>
      <c r="E42" s="27" t="s">
        <v>1152</v>
      </c>
      <c r="F42" s="161"/>
      <c r="G42" s="187"/>
      <c r="H42" s="89">
        <f t="shared" si="1"/>
        <v>0</v>
      </c>
    </row>
    <row r="43" spans="1:8" ht="15.6" hidden="1" x14ac:dyDescent="0.25">
      <c r="A43" s="192" t="s">
        <v>1858</v>
      </c>
      <c r="B43" s="192"/>
      <c r="C43" s="193"/>
      <c r="D43" s="291" t="s">
        <v>4764</v>
      </c>
      <c r="E43" s="17" t="s">
        <v>2269</v>
      </c>
      <c r="F43" s="161"/>
      <c r="G43" s="187"/>
      <c r="H43" s="89">
        <f t="shared" si="1"/>
        <v>0</v>
      </c>
    </row>
    <row r="44" spans="1:8" ht="15.6" hidden="1" x14ac:dyDescent="0.25">
      <c r="A44" s="192" t="s">
        <v>1859</v>
      </c>
      <c r="B44" s="192"/>
      <c r="C44" s="193"/>
      <c r="D44" s="157" t="s">
        <v>1860</v>
      </c>
      <c r="E44" s="17" t="s">
        <v>124</v>
      </c>
      <c r="F44" s="161"/>
      <c r="G44" s="187"/>
      <c r="H44" s="89">
        <f t="shared" si="1"/>
        <v>0</v>
      </c>
    </row>
    <row r="45" spans="1:8" ht="26.4" hidden="1" x14ac:dyDescent="0.25">
      <c r="A45" s="192" t="s">
        <v>1861</v>
      </c>
      <c r="B45" s="192"/>
      <c r="C45" s="193"/>
      <c r="D45" s="291" t="s">
        <v>4765</v>
      </c>
      <c r="E45" s="17" t="s">
        <v>2269</v>
      </c>
      <c r="F45" s="161"/>
      <c r="G45" s="187"/>
      <c r="H45" s="89">
        <f t="shared" si="1"/>
        <v>0</v>
      </c>
    </row>
    <row r="46" spans="1:8" ht="15.6" hidden="1" x14ac:dyDescent="0.25">
      <c r="A46" s="192" t="s">
        <v>1862</v>
      </c>
      <c r="B46" s="192"/>
      <c r="C46" s="193"/>
      <c r="D46" s="157" t="s">
        <v>1863</v>
      </c>
      <c r="E46" s="17" t="s">
        <v>124</v>
      </c>
      <c r="F46" s="161"/>
      <c r="G46" s="187"/>
      <c r="H46" s="89">
        <f t="shared" si="1"/>
        <v>0</v>
      </c>
    </row>
    <row r="47" spans="1:8" ht="15.6" hidden="1" x14ac:dyDescent="0.25">
      <c r="A47" s="192" t="s">
        <v>1864</v>
      </c>
      <c r="B47" s="192"/>
      <c r="C47" s="193"/>
      <c r="D47" s="157" t="s">
        <v>1865</v>
      </c>
      <c r="E47" s="17" t="s">
        <v>124</v>
      </c>
      <c r="F47" s="161"/>
      <c r="G47" s="187"/>
      <c r="H47" s="89">
        <f t="shared" si="1"/>
        <v>0</v>
      </c>
    </row>
    <row r="48" spans="1:8" x14ac:dyDescent="0.25">
      <c r="A48" s="192"/>
      <c r="B48" s="192"/>
      <c r="C48" s="193"/>
      <c r="D48" s="157"/>
      <c r="E48" s="17"/>
      <c r="F48" s="17"/>
      <c r="G48" s="17"/>
      <c r="H48" s="189"/>
    </row>
    <row r="49" spans="1:8" x14ac:dyDescent="0.25">
      <c r="A49" s="192"/>
      <c r="B49" s="192"/>
      <c r="C49" s="193"/>
      <c r="D49" s="157"/>
      <c r="E49" s="17"/>
      <c r="F49" s="17"/>
      <c r="G49" s="17"/>
      <c r="H49" s="189"/>
    </row>
    <row r="50" spans="1:8" x14ac:dyDescent="0.25">
      <c r="A50" s="64"/>
      <c r="B50" s="64"/>
      <c r="C50" s="161"/>
      <c r="D50" s="60"/>
      <c r="E50" s="17"/>
      <c r="F50" s="17"/>
      <c r="G50" s="17"/>
      <c r="H50" s="189"/>
    </row>
    <row r="51" spans="1:8" x14ac:dyDescent="0.25">
      <c r="A51" s="168" t="s">
        <v>34</v>
      </c>
      <c r="B51" s="168"/>
      <c r="C51" s="168"/>
      <c r="D51" s="168"/>
      <c r="E51" s="179"/>
      <c r="F51" s="185"/>
      <c r="G51" s="185"/>
      <c r="H51" s="174">
        <f>SUM(H5:H50)</f>
        <v>0</v>
      </c>
    </row>
    <row r="1048327" spans="5:5" x14ac:dyDescent="0.25">
      <c r="E1048327"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E18E9-BFDC-4381-8F8B-6BFBCE5F8DC8}">
  <dimension ref="A1:I1048478"/>
  <sheetViews>
    <sheetView workbookViewId="0"/>
  </sheetViews>
  <sheetFormatPr defaultRowHeight="13.2" x14ac:dyDescent="0.25"/>
  <cols>
    <col min="1" max="1" width="9.33203125" style="41" customWidth="1"/>
    <col min="2" max="2" width="9" style="41" bestFit="1" customWidth="1"/>
    <col min="3" max="3" width="3.88671875" style="41" customWidth="1"/>
    <col min="4" max="4" width="3.6640625" style="41" customWidth="1"/>
    <col min="5" max="5" width="40.6640625" style="41" customWidth="1"/>
    <col min="6" max="6" width="25.5546875" style="41" bestFit="1" customWidth="1"/>
    <col min="7" max="9" width="20.6640625" style="41" customWidth="1"/>
    <col min="10" max="246" width="9.109375" style="41"/>
    <col min="247" max="247" width="9.33203125" style="41" customWidth="1"/>
    <col min="248" max="248" width="6.6640625" style="41" customWidth="1"/>
    <col min="249" max="249" width="40.6640625" style="41" customWidth="1"/>
    <col min="250" max="253" width="9.33203125" style="41" customWidth="1"/>
    <col min="254" max="502" width="9.109375" style="41"/>
    <col min="503" max="503" width="9.33203125" style="41" customWidth="1"/>
    <col min="504" max="504" width="6.6640625" style="41" customWidth="1"/>
    <col min="505" max="505" width="40.6640625" style="41" customWidth="1"/>
    <col min="506" max="509" width="9.33203125" style="41" customWidth="1"/>
    <col min="510" max="758" width="9.109375" style="41"/>
    <col min="759" max="759" width="9.33203125" style="41" customWidth="1"/>
    <col min="760" max="760" width="6.6640625" style="41" customWidth="1"/>
    <col min="761" max="761" width="40.6640625" style="41" customWidth="1"/>
    <col min="762" max="765" width="9.33203125" style="41" customWidth="1"/>
    <col min="766" max="1014" width="9.109375" style="41"/>
    <col min="1015" max="1015" width="9.33203125" style="41" customWidth="1"/>
    <col min="1016" max="1016" width="6.6640625" style="41" customWidth="1"/>
    <col min="1017" max="1017" width="40.6640625" style="41" customWidth="1"/>
    <col min="1018" max="1021" width="9.33203125" style="41" customWidth="1"/>
    <col min="1022" max="1270" width="9.109375" style="41"/>
    <col min="1271" max="1271" width="9.33203125" style="41" customWidth="1"/>
    <col min="1272" max="1272" width="6.6640625" style="41" customWidth="1"/>
    <col min="1273" max="1273" width="40.6640625" style="41" customWidth="1"/>
    <col min="1274" max="1277" width="9.33203125" style="41" customWidth="1"/>
    <col min="1278" max="1526" width="9.109375" style="41"/>
    <col min="1527" max="1527" width="9.33203125" style="41" customWidth="1"/>
    <col min="1528" max="1528" width="6.6640625" style="41" customWidth="1"/>
    <col min="1529" max="1529" width="40.6640625" style="41" customWidth="1"/>
    <col min="1530" max="1533" width="9.33203125" style="41" customWidth="1"/>
    <col min="1534" max="1782" width="9.109375" style="41"/>
    <col min="1783" max="1783" width="9.33203125" style="41" customWidth="1"/>
    <col min="1784" max="1784" width="6.6640625" style="41" customWidth="1"/>
    <col min="1785" max="1785" width="40.6640625" style="41" customWidth="1"/>
    <col min="1786" max="1789" width="9.33203125" style="41" customWidth="1"/>
    <col min="1790" max="2038" width="9.109375" style="41"/>
    <col min="2039" max="2039" width="9.33203125" style="41" customWidth="1"/>
    <col min="2040" max="2040" width="6.6640625" style="41" customWidth="1"/>
    <col min="2041" max="2041" width="40.6640625" style="41" customWidth="1"/>
    <col min="2042" max="2045" width="9.33203125" style="41" customWidth="1"/>
    <col min="2046" max="2294" width="9.109375" style="41"/>
    <col min="2295" max="2295" width="9.33203125" style="41" customWidth="1"/>
    <col min="2296" max="2296" width="6.6640625" style="41" customWidth="1"/>
    <col min="2297" max="2297" width="40.6640625" style="41" customWidth="1"/>
    <col min="2298" max="2301" width="9.33203125" style="41" customWidth="1"/>
    <col min="2302" max="2550" width="9.109375" style="41"/>
    <col min="2551" max="2551" width="9.33203125" style="41" customWidth="1"/>
    <col min="2552" max="2552" width="6.6640625" style="41" customWidth="1"/>
    <col min="2553" max="2553" width="40.6640625" style="41" customWidth="1"/>
    <col min="2554" max="2557" width="9.33203125" style="41" customWidth="1"/>
    <col min="2558" max="2806" width="9.109375" style="41"/>
    <col min="2807" max="2807" width="9.33203125" style="41" customWidth="1"/>
    <col min="2808" max="2808" width="6.6640625" style="41" customWidth="1"/>
    <col min="2809" max="2809" width="40.6640625" style="41" customWidth="1"/>
    <col min="2810" max="2813" width="9.33203125" style="41" customWidth="1"/>
    <col min="2814" max="3062" width="9.109375" style="41"/>
    <col min="3063" max="3063" width="9.33203125" style="41" customWidth="1"/>
    <col min="3064" max="3064" width="6.6640625" style="41" customWidth="1"/>
    <col min="3065" max="3065" width="40.6640625" style="41" customWidth="1"/>
    <col min="3066" max="3069" width="9.33203125" style="41" customWidth="1"/>
    <col min="3070" max="3318" width="9.109375" style="41"/>
    <col min="3319" max="3319" width="9.33203125" style="41" customWidth="1"/>
    <col min="3320" max="3320" width="6.6640625" style="41" customWidth="1"/>
    <col min="3321" max="3321" width="40.6640625" style="41" customWidth="1"/>
    <col min="3322" max="3325" width="9.33203125" style="41" customWidth="1"/>
    <col min="3326" max="3574" width="9.109375" style="41"/>
    <col min="3575" max="3575" width="9.33203125" style="41" customWidth="1"/>
    <col min="3576" max="3576" width="6.6640625" style="41" customWidth="1"/>
    <col min="3577" max="3577" width="40.6640625" style="41" customWidth="1"/>
    <col min="3578" max="3581" width="9.33203125" style="41" customWidth="1"/>
    <col min="3582" max="3830" width="9.109375" style="41"/>
    <col min="3831" max="3831" width="9.33203125" style="41" customWidth="1"/>
    <col min="3832" max="3832" width="6.6640625" style="41" customWidth="1"/>
    <col min="3833" max="3833" width="40.6640625" style="41" customWidth="1"/>
    <col min="3834" max="3837" width="9.33203125" style="41" customWidth="1"/>
    <col min="3838" max="4086" width="9.109375" style="41"/>
    <col min="4087" max="4087" width="9.33203125" style="41" customWidth="1"/>
    <col min="4088" max="4088" width="6.6640625" style="41" customWidth="1"/>
    <col min="4089" max="4089" width="40.6640625" style="41" customWidth="1"/>
    <col min="4090" max="4093" width="9.33203125" style="41" customWidth="1"/>
    <col min="4094" max="4342" width="9.109375" style="41"/>
    <col min="4343" max="4343" width="9.33203125" style="41" customWidth="1"/>
    <col min="4344" max="4344" width="6.6640625" style="41" customWidth="1"/>
    <col min="4345" max="4345" width="40.6640625" style="41" customWidth="1"/>
    <col min="4346" max="4349" width="9.33203125" style="41" customWidth="1"/>
    <col min="4350" max="4598" width="9.109375" style="41"/>
    <col min="4599" max="4599" width="9.33203125" style="41" customWidth="1"/>
    <col min="4600" max="4600" width="6.6640625" style="41" customWidth="1"/>
    <col min="4601" max="4601" width="40.6640625" style="41" customWidth="1"/>
    <col min="4602" max="4605" width="9.33203125" style="41" customWidth="1"/>
    <col min="4606" max="4854" width="9.109375" style="41"/>
    <col min="4855" max="4855" width="9.33203125" style="41" customWidth="1"/>
    <col min="4856" max="4856" width="6.6640625" style="41" customWidth="1"/>
    <col min="4857" max="4857" width="40.6640625" style="41" customWidth="1"/>
    <col min="4858" max="4861" width="9.33203125" style="41" customWidth="1"/>
    <col min="4862" max="5110" width="9.109375" style="41"/>
    <col min="5111" max="5111" width="9.33203125" style="41" customWidth="1"/>
    <col min="5112" max="5112" width="6.6640625" style="41" customWidth="1"/>
    <col min="5113" max="5113" width="40.6640625" style="41" customWidth="1"/>
    <col min="5114" max="5117" width="9.33203125" style="41" customWidth="1"/>
    <col min="5118" max="5366" width="9.109375" style="41"/>
    <col min="5367" max="5367" width="9.33203125" style="41" customWidth="1"/>
    <col min="5368" max="5368" width="6.6640625" style="41" customWidth="1"/>
    <col min="5369" max="5369" width="40.6640625" style="41" customWidth="1"/>
    <col min="5370" max="5373" width="9.33203125" style="41" customWidth="1"/>
    <col min="5374" max="5622" width="9.109375" style="41"/>
    <col min="5623" max="5623" width="9.33203125" style="41" customWidth="1"/>
    <col min="5624" max="5624" width="6.6640625" style="41" customWidth="1"/>
    <col min="5625" max="5625" width="40.6640625" style="41" customWidth="1"/>
    <col min="5626" max="5629" width="9.33203125" style="41" customWidth="1"/>
    <col min="5630" max="5878" width="9.109375" style="41"/>
    <col min="5879" max="5879" width="9.33203125" style="41" customWidth="1"/>
    <col min="5880" max="5880" width="6.6640625" style="41" customWidth="1"/>
    <col min="5881" max="5881" width="40.6640625" style="41" customWidth="1"/>
    <col min="5882" max="5885" width="9.33203125" style="41" customWidth="1"/>
    <col min="5886" max="6134" width="9.109375" style="41"/>
    <col min="6135" max="6135" width="9.33203125" style="41" customWidth="1"/>
    <col min="6136" max="6136" width="6.6640625" style="41" customWidth="1"/>
    <col min="6137" max="6137" width="40.6640625" style="41" customWidth="1"/>
    <col min="6138" max="6141" width="9.33203125" style="41" customWidth="1"/>
    <col min="6142" max="6390" width="9.109375" style="41"/>
    <col min="6391" max="6391" width="9.33203125" style="41" customWidth="1"/>
    <col min="6392" max="6392" width="6.6640625" style="41" customWidth="1"/>
    <col min="6393" max="6393" width="40.6640625" style="41" customWidth="1"/>
    <col min="6394" max="6397" width="9.33203125" style="41" customWidth="1"/>
    <col min="6398" max="6646" width="9.109375" style="41"/>
    <col min="6647" max="6647" width="9.33203125" style="41" customWidth="1"/>
    <col min="6648" max="6648" width="6.6640625" style="41" customWidth="1"/>
    <col min="6649" max="6649" width="40.6640625" style="41" customWidth="1"/>
    <col min="6650" max="6653" width="9.33203125" style="41" customWidth="1"/>
    <col min="6654" max="6902" width="9.109375" style="41"/>
    <col min="6903" max="6903" width="9.33203125" style="41" customWidth="1"/>
    <col min="6904" max="6904" width="6.6640625" style="41" customWidth="1"/>
    <col min="6905" max="6905" width="40.6640625" style="41" customWidth="1"/>
    <col min="6906" max="6909" width="9.33203125" style="41" customWidth="1"/>
    <col min="6910" max="7158" width="9.109375" style="41"/>
    <col min="7159" max="7159" width="9.33203125" style="41" customWidth="1"/>
    <col min="7160" max="7160" width="6.6640625" style="41" customWidth="1"/>
    <col min="7161" max="7161" width="40.6640625" style="41" customWidth="1"/>
    <col min="7162" max="7165" width="9.33203125" style="41" customWidth="1"/>
    <col min="7166" max="7414" width="9.109375" style="41"/>
    <col min="7415" max="7415" width="9.33203125" style="41" customWidth="1"/>
    <col min="7416" max="7416" width="6.6640625" style="41" customWidth="1"/>
    <col min="7417" max="7417" width="40.6640625" style="41" customWidth="1"/>
    <col min="7418" max="7421" width="9.33203125" style="41" customWidth="1"/>
    <col min="7422" max="7670" width="9.109375" style="41"/>
    <col min="7671" max="7671" width="9.33203125" style="41" customWidth="1"/>
    <col min="7672" max="7672" width="6.6640625" style="41" customWidth="1"/>
    <col min="7673" max="7673" width="40.6640625" style="41" customWidth="1"/>
    <col min="7674" max="7677" width="9.33203125" style="41" customWidth="1"/>
    <col min="7678" max="7926" width="9.109375" style="41"/>
    <col min="7927" max="7927" width="9.33203125" style="41" customWidth="1"/>
    <col min="7928" max="7928" width="6.6640625" style="41" customWidth="1"/>
    <col min="7929" max="7929" width="40.6640625" style="41" customWidth="1"/>
    <col min="7930" max="7933" width="9.33203125" style="41" customWidth="1"/>
    <col min="7934" max="8182" width="9.109375" style="41"/>
    <col min="8183" max="8183" width="9.33203125" style="41" customWidth="1"/>
    <col min="8184" max="8184" width="6.6640625" style="41" customWidth="1"/>
    <col min="8185" max="8185" width="40.6640625" style="41" customWidth="1"/>
    <col min="8186" max="8189" width="9.33203125" style="41" customWidth="1"/>
    <col min="8190" max="8438" width="9.109375" style="41"/>
    <col min="8439" max="8439" width="9.33203125" style="41" customWidth="1"/>
    <col min="8440" max="8440" width="6.6640625" style="41" customWidth="1"/>
    <col min="8441" max="8441" width="40.6640625" style="41" customWidth="1"/>
    <col min="8442" max="8445" width="9.33203125" style="41" customWidth="1"/>
    <col min="8446" max="8694" width="9.109375" style="41"/>
    <col min="8695" max="8695" width="9.33203125" style="41" customWidth="1"/>
    <col min="8696" max="8696" width="6.6640625" style="41" customWidth="1"/>
    <col min="8697" max="8697" width="40.6640625" style="41" customWidth="1"/>
    <col min="8698" max="8701" width="9.33203125" style="41" customWidth="1"/>
    <col min="8702" max="8950" width="9.109375" style="41"/>
    <col min="8951" max="8951" width="9.33203125" style="41" customWidth="1"/>
    <col min="8952" max="8952" width="6.6640625" style="41" customWidth="1"/>
    <col min="8953" max="8953" width="40.6640625" style="41" customWidth="1"/>
    <col min="8954" max="8957" width="9.33203125" style="41" customWidth="1"/>
    <col min="8958" max="9206" width="9.109375" style="41"/>
    <col min="9207" max="9207" width="9.33203125" style="41" customWidth="1"/>
    <col min="9208" max="9208" width="6.6640625" style="41" customWidth="1"/>
    <col min="9209" max="9209" width="40.6640625" style="41" customWidth="1"/>
    <col min="9210" max="9213" width="9.33203125" style="41" customWidth="1"/>
    <col min="9214" max="9462" width="9.109375" style="41"/>
    <col min="9463" max="9463" width="9.33203125" style="41" customWidth="1"/>
    <col min="9464" max="9464" width="6.6640625" style="41" customWidth="1"/>
    <col min="9465" max="9465" width="40.6640625" style="41" customWidth="1"/>
    <col min="9466" max="9469" width="9.33203125" style="41" customWidth="1"/>
    <col min="9470" max="9718" width="9.109375" style="41"/>
    <col min="9719" max="9719" width="9.33203125" style="41" customWidth="1"/>
    <col min="9720" max="9720" width="6.6640625" style="41" customWidth="1"/>
    <col min="9721" max="9721" width="40.6640625" style="41" customWidth="1"/>
    <col min="9722" max="9725" width="9.33203125" style="41" customWidth="1"/>
    <col min="9726" max="9974" width="9.109375" style="41"/>
    <col min="9975" max="9975" width="9.33203125" style="41" customWidth="1"/>
    <col min="9976" max="9976" width="6.6640625" style="41" customWidth="1"/>
    <col min="9977" max="9977" width="40.6640625" style="41" customWidth="1"/>
    <col min="9978" max="9981" width="9.33203125" style="41" customWidth="1"/>
    <col min="9982" max="10230" width="9.109375" style="41"/>
    <col min="10231" max="10231" width="9.33203125" style="41" customWidth="1"/>
    <col min="10232" max="10232" width="6.6640625" style="41" customWidth="1"/>
    <col min="10233" max="10233" width="40.6640625" style="41" customWidth="1"/>
    <col min="10234" max="10237" width="9.33203125" style="41" customWidth="1"/>
    <col min="10238" max="10486" width="9.109375" style="41"/>
    <col min="10487" max="10487" width="9.33203125" style="41" customWidth="1"/>
    <col min="10488" max="10488" width="6.6640625" style="41" customWidth="1"/>
    <col min="10489" max="10489" width="40.6640625" style="41" customWidth="1"/>
    <col min="10490" max="10493" width="9.33203125" style="41" customWidth="1"/>
    <col min="10494" max="10742" width="9.109375" style="41"/>
    <col min="10743" max="10743" width="9.33203125" style="41" customWidth="1"/>
    <col min="10744" max="10744" width="6.6640625" style="41" customWidth="1"/>
    <col min="10745" max="10745" width="40.6640625" style="41" customWidth="1"/>
    <col min="10746" max="10749" width="9.33203125" style="41" customWidth="1"/>
    <col min="10750" max="10998" width="9.109375" style="41"/>
    <col min="10999" max="10999" width="9.33203125" style="41" customWidth="1"/>
    <col min="11000" max="11000" width="6.6640625" style="41" customWidth="1"/>
    <col min="11001" max="11001" width="40.6640625" style="41" customWidth="1"/>
    <col min="11002" max="11005" width="9.33203125" style="41" customWidth="1"/>
    <col min="11006" max="11254" width="9.109375" style="41"/>
    <col min="11255" max="11255" width="9.33203125" style="41" customWidth="1"/>
    <col min="11256" max="11256" width="6.6640625" style="41" customWidth="1"/>
    <col min="11257" max="11257" width="40.6640625" style="41" customWidth="1"/>
    <col min="11258" max="11261" width="9.33203125" style="41" customWidth="1"/>
    <col min="11262" max="11510" width="9.109375" style="41"/>
    <col min="11511" max="11511" width="9.33203125" style="41" customWidth="1"/>
    <col min="11512" max="11512" width="6.6640625" style="41" customWidth="1"/>
    <col min="11513" max="11513" width="40.6640625" style="41" customWidth="1"/>
    <col min="11514" max="11517" width="9.33203125" style="41" customWidth="1"/>
    <col min="11518" max="11766" width="9.109375" style="41"/>
    <col min="11767" max="11767" width="9.33203125" style="41" customWidth="1"/>
    <col min="11768" max="11768" width="6.6640625" style="41" customWidth="1"/>
    <col min="11769" max="11769" width="40.6640625" style="41" customWidth="1"/>
    <col min="11770" max="11773" width="9.33203125" style="41" customWidth="1"/>
    <col min="11774" max="12022" width="9.109375" style="41"/>
    <col min="12023" max="12023" width="9.33203125" style="41" customWidth="1"/>
    <col min="12024" max="12024" width="6.6640625" style="41" customWidth="1"/>
    <col min="12025" max="12025" width="40.6640625" style="41" customWidth="1"/>
    <col min="12026" max="12029" width="9.33203125" style="41" customWidth="1"/>
    <col min="12030" max="12278" width="9.109375" style="41"/>
    <col min="12279" max="12279" width="9.33203125" style="41" customWidth="1"/>
    <col min="12280" max="12280" width="6.6640625" style="41" customWidth="1"/>
    <col min="12281" max="12281" width="40.6640625" style="41" customWidth="1"/>
    <col min="12282" max="12285" width="9.33203125" style="41" customWidth="1"/>
    <col min="12286" max="12534" width="9.109375" style="41"/>
    <col min="12535" max="12535" width="9.33203125" style="41" customWidth="1"/>
    <col min="12536" max="12536" width="6.6640625" style="41" customWidth="1"/>
    <col min="12537" max="12537" width="40.6640625" style="41" customWidth="1"/>
    <col min="12538" max="12541" width="9.33203125" style="41" customWidth="1"/>
    <col min="12542" max="12790" width="9.109375" style="41"/>
    <col min="12791" max="12791" width="9.33203125" style="41" customWidth="1"/>
    <col min="12792" max="12792" width="6.6640625" style="41" customWidth="1"/>
    <col min="12793" max="12793" width="40.6640625" style="41" customWidth="1"/>
    <col min="12794" max="12797" width="9.33203125" style="41" customWidth="1"/>
    <col min="12798" max="13046" width="9.109375" style="41"/>
    <col min="13047" max="13047" width="9.33203125" style="41" customWidth="1"/>
    <col min="13048" max="13048" width="6.6640625" style="41" customWidth="1"/>
    <col min="13049" max="13049" width="40.6640625" style="41" customWidth="1"/>
    <col min="13050" max="13053" width="9.33203125" style="41" customWidth="1"/>
    <col min="13054" max="13302" width="9.109375" style="41"/>
    <col min="13303" max="13303" width="9.33203125" style="41" customWidth="1"/>
    <col min="13304" max="13304" width="6.6640625" style="41" customWidth="1"/>
    <col min="13305" max="13305" width="40.6640625" style="41" customWidth="1"/>
    <col min="13306" max="13309" width="9.33203125" style="41" customWidth="1"/>
    <col min="13310" max="13558" width="9.109375" style="41"/>
    <col min="13559" max="13559" width="9.33203125" style="41" customWidth="1"/>
    <col min="13560" max="13560" width="6.6640625" style="41" customWidth="1"/>
    <col min="13561" max="13561" width="40.6640625" style="41" customWidth="1"/>
    <col min="13562" max="13565" width="9.33203125" style="41" customWidth="1"/>
    <col min="13566" max="13814" width="9.109375" style="41"/>
    <col min="13815" max="13815" width="9.33203125" style="41" customWidth="1"/>
    <col min="13816" max="13816" width="6.6640625" style="41" customWidth="1"/>
    <col min="13817" max="13817" width="40.6640625" style="41" customWidth="1"/>
    <col min="13818" max="13821" width="9.33203125" style="41" customWidth="1"/>
    <col min="13822" max="14070" width="9.109375" style="41"/>
    <col min="14071" max="14071" width="9.33203125" style="41" customWidth="1"/>
    <col min="14072" max="14072" width="6.6640625" style="41" customWidth="1"/>
    <col min="14073" max="14073" width="40.6640625" style="41" customWidth="1"/>
    <col min="14074" max="14077" width="9.33203125" style="41" customWidth="1"/>
    <col min="14078" max="14326" width="9.109375" style="41"/>
    <col min="14327" max="14327" width="9.33203125" style="41" customWidth="1"/>
    <col min="14328" max="14328" width="6.6640625" style="41" customWidth="1"/>
    <col min="14329" max="14329" width="40.6640625" style="41" customWidth="1"/>
    <col min="14330" max="14333" width="9.33203125" style="41" customWidth="1"/>
    <col min="14334" max="14582" width="9.109375" style="41"/>
    <col min="14583" max="14583" width="9.33203125" style="41" customWidth="1"/>
    <col min="14584" max="14584" width="6.6640625" style="41" customWidth="1"/>
    <col min="14585" max="14585" width="40.6640625" style="41" customWidth="1"/>
    <col min="14586" max="14589" width="9.33203125" style="41" customWidth="1"/>
    <col min="14590" max="14838" width="9.109375" style="41"/>
    <col min="14839" max="14839" width="9.33203125" style="41" customWidth="1"/>
    <col min="14840" max="14840" width="6.6640625" style="41" customWidth="1"/>
    <col min="14841" max="14841" width="40.6640625" style="41" customWidth="1"/>
    <col min="14842" max="14845" width="9.33203125" style="41" customWidth="1"/>
    <col min="14846" max="15094" width="9.109375" style="41"/>
    <col min="15095" max="15095" width="9.33203125" style="41" customWidth="1"/>
    <col min="15096" max="15096" width="6.6640625" style="41" customWidth="1"/>
    <col min="15097" max="15097" width="40.6640625" style="41" customWidth="1"/>
    <col min="15098" max="15101" width="9.33203125" style="41" customWidth="1"/>
    <col min="15102" max="15350" width="9.109375" style="41"/>
    <col min="15351" max="15351" width="9.33203125" style="41" customWidth="1"/>
    <col min="15352" max="15352" width="6.6640625" style="41" customWidth="1"/>
    <col min="15353" max="15353" width="40.6640625" style="41" customWidth="1"/>
    <col min="15354" max="15357" width="9.33203125" style="41" customWidth="1"/>
    <col min="15358" max="15606" width="9.109375" style="41"/>
    <col min="15607" max="15607" width="9.33203125" style="41" customWidth="1"/>
    <col min="15608" max="15608" width="6.6640625" style="41" customWidth="1"/>
    <col min="15609" max="15609" width="40.6640625" style="41" customWidth="1"/>
    <col min="15610" max="15613" width="9.33203125" style="41" customWidth="1"/>
    <col min="15614" max="15862" width="9.109375" style="41"/>
    <col min="15863" max="15863" width="9.33203125" style="41" customWidth="1"/>
    <col min="15864" max="15864" width="6.6640625" style="41" customWidth="1"/>
    <col min="15865" max="15865" width="40.6640625" style="41" customWidth="1"/>
    <col min="15866" max="15869" width="9.33203125" style="41" customWidth="1"/>
    <col min="15870" max="16118" width="9.109375" style="41"/>
    <col min="16119" max="16119" width="9.33203125" style="41" customWidth="1"/>
    <col min="16120" max="16120" width="6.6640625" style="41" customWidth="1"/>
    <col min="16121" max="16121" width="40.6640625" style="41" customWidth="1"/>
    <col min="16122" max="16125" width="9.33203125" style="41" customWidth="1"/>
    <col min="16126" max="16384" width="9.109375" style="41"/>
  </cols>
  <sheetData>
    <row r="1" spans="1:9" x14ac:dyDescent="0.25">
      <c r="A1" s="39" t="s">
        <v>1866</v>
      </c>
      <c r="B1" s="40"/>
      <c r="C1" s="40"/>
      <c r="D1" s="40"/>
      <c r="E1" s="40"/>
      <c r="F1" s="774" t="s">
        <v>1867</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6"/>
      <c r="I3" s="5"/>
    </row>
    <row r="4" spans="1:9" x14ac:dyDescent="0.25">
      <c r="A4" s="192"/>
      <c r="B4" s="192"/>
      <c r="C4" s="193"/>
      <c r="D4" s="193"/>
      <c r="E4" s="64"/>
      <c r="F4" s="17"/>
      <c r="G4" s="17"/>
      <c r="H4" s="17"/>
      <c r="I4" s="15"/>
    </row>
    <row r="5" spans="1:9" ht="39.6" x14ac:dyDescent="0.25">
      <c r="A5" s="192" t="s">
        <v>1868</v>
      </c>
      <c r="B5" s="192"/>
      <c r="C5" s="193"/>
      <c r="D5" s="193"/>
      <c r="E5" s="159" t="s">
        <v>1869</v>
      </c>
      <c r="F5" s="120" t="s">
        <v>429</v>
      </c>
      <c r="G5" s="161"/>
      <c r="H5" s="187"/>
      <c r="I5" s="89">
        <f>G5*H5</f>
        <v>0</v>
      </c>
    </row>
    <row r="6" spans="1:9" hidden="1" x14ac:dyDescent="0.25">
      <c r="A6" s="192" t="s">
        <v>1870</v>
      </c>
      <c r="B6" s="192"/>
      <c r="C6" s="193"/>
      <c r="D6" s="193"/>
      <c r="E6" s="157" t="s">
        <v>1871</v>
      </c>
      <c r="F6" s="120"/>
      <c r="G6" s="17"/>
      <c r="H6" s="191"/>
      <c r="I6" s="190"/>
    </row>
    <row r="7" spans="1:9" hidden="1" x14ac:dyDescent="0.25">
      <c r="A7" s="192"/>
      <c r="B7" s="192" t="s">
        <v>1872</v>
      </c>
      <c r="C7" s="193"/>
      <c r="D7" s="193"/>
      <c r="E7" s="158" t="s">
        <v>1874</v>
      </c>
      <c r="F7" s="120"/>
      <c r="G7" s="17"/>
      <c r="H7" s="191"/>
      <c r="I7" s="190"/>
    </row>
    <row r="8" spans="1:9" hidden="1" x14ac:dyDescent="0.25">
      <c r="A8" s="192"/>
      <c r="B8" s="192"/>
      <c r="C8" s="193" t="s">
        <v>37</v>
      </c>
      <c r="D8" s="193"/>
      <c r="E8" s="290" t="s">
        <v>4766</v>
      </c>
      <c r="F8" s="17" t="s">
        <v>422</v>
      </c>
      <c r="G8" s="161"/>
      <c r="H8" s="187"/>
      <c r="I8" s="89">
        <f>G8*H8</f>
        <v>0</v>
      </c>
    </row>
    <row r="9" spans="1:9" hidden="1" x14ac:dyDescent="0.25">
      <c r="A9" s="192"/>
      <c r="B9" s="192"/>
      <c r="C9" s="193" t="s">
        <v>39</v>
      </c>
      <c r="D9" s="193"/>
      <c r="E9" s="278" t="s">
        <v>4766</v>
      </c>
      <c r="F9" s="17" t="s">
        <v>422</v>
      </c>
      <c r="G9" s="161"/>
      <c r="H9" s="187"/>
      <c r="I9" s="89">
        <f>G9*H9</f>
        <v>0</v>
      </c>
    </row>
    <row r="10" spans="1:9" hidden="1" x14ac:dyDescent="0.25">
      <c r="A10" s="192"/>
      <c r="B10" s="192"/>
      <c r="C10" s="193" t="s">
        <v>59</v>
      </c>
      <c r="D10" s="193"/>
      <c r="E10" s="278" t="s">
        <v>5401</v>
      </c>
      <c r="F10" s="17" t="s">
        <v>422</v>
      </c>
      <c r="G10" s="161"/>
      <c r="H10" s="187"/>
      <c r="I10" s="89">
        <f>G10*H10</f>
        <v>0</v>
      </c>
    </row>
    <row r="11" spans="1:9" hidden="1" x14ac:dyDescent="0.25">
      <c r="A11" s="192"/>
      <c r="B11" s="192" t="s">
        <v>1873</v>
      </c>
      <c r="C11" s="193"/>
      <c r="D11" s="193"/>
      <c r="E11" s="290" t="s">
        <v>1875</v>
      </c>
      <c r="F11" s="120"/>
      <c r="G11" s="17"/>
      <c r="H11" s="191"/>
      <c r="I11" s="190"/>
    </row>
    <row r="12" spans="1:9" hidden="1" x14ac:dyDescent="0.25">
      <c r="A12" s="192"/>
      <c r="B12" s="192"/>
      <c r="C12" s="193" t="s">
        <v>37</v>
      </c>
      <c r="D12" s="193"/>
      <c r="E12" s="278" t="s">
        <v>4766</v>
      </c>
      <c r="F12" s="17" t="s">
        <v>422</v>
      </c>
      <c r="G12" s="161"/>
      <c r="H12" s="187"/>
      <c r="I12" s="89">
        <f t="shared" ref="I12:I18" si="0">G12*H12</f>
        <v>0</v>
      </c>
    </row>
    <row r="13" spans="1:9" hidden="1" x14ac:dyDescent="0.25">
      <c r="A13" s="192"/>
      <c r="B13" s="192"/>
      <c r="C13" s="193" t="s">
        <v>39</v>
      </c>
      <c r="D13" s="193"/>
      <c r="E13" s="278" t="s">
        <v>4766</v>
      </c>
      <c r="F13" s="17" t="s">
        <v>422</v>
      </c>
      <c r="G13" s="161"/>
      <c r="H13" s="187"/>
      <c r="I13" s="89">
        <f t="shared" si="0"/>
        <v>0</v>
      </c>
    </row>
    <row r="14" spans="1:9" hidden="1" x14ac:dyDescent="0.25">
      <c r="A14" s="192"/>
      <c r="B14" s="192"/>
      <c r="C14" s="193" t="s">
        <v>59</v>
      </c>
      <c r="D14" s="193"/>
      <c r="E14" s="59" t="s">
        <v>5401</v>
      </c>
      <c r="F14" s="17" t="s">
        <v>422</v>
      </c>
      <c r="G14" s="161"/>
      <c r="H14" s="187"/>
      <c r="I14" s="89">
        <f t="shared" si="0"/>
        <v>0</v>
      </c>
    </row>
    <row r="15" spans="1:9" ht="26.4" x14ac:dyDescent="0.25">
      <c r="A15" s="192" t="s">
        <v>1876</v>
      </c>
      <c r="B15" s="192"/>
      <c r="C15" s="193"/>
      <c r="D15" s="193"/>
      <c r="E15" s="157" t="s">
        <v>1877</v>
      </c>
      <c r="F15" s="120" t="s">
        <v>429</v>
      </c>
      <c r="G15" s="161"/>
      <c r="H15" s="187"/>
      <c r="I15" s="89">
        <f t="shared" si="0"/>
        <v>0</v>
      </c>
    </row>
    <row r="16" spans="1:9" ht="26.4" x14ac:dyDescent="0.25">
      <c r="A16" s="192" t="s">
        <v>1878</v>
      </c>
      <c r="B16" s="192"/>
      <c r="C16" s="193"/>
      <c r="D16" s="193"/>
      <c r="E16" s="157" t="s">
        <v>1879</v>
      </c>
      <c r="F16" s="120" t="s">
        <v>429</v>
      </c>
      <c r="G16" s="161"/>
      <c r="H16" s="187"/>
      <c r="I16" s="89">
        <f t="shared" si="0"/>
        <v>0</v>
      </c>
    </row>
    <row r="17" spans="1:9" ht="26.4" x14ac:dyDescent="0.25">
      <c r="A17" s="192" t="s">
        <v>1880</v>
      </c>
      <c r="B17" s="192"/>
      <c r="C17" s="193"/>
      <c r="D17" s="193"/>
      <c r="E17" s="157" t="s">
        <v>1881</v>
      </c>
      <c r="F17" s="17" t="s">
        <v>124</v>
      </c>
      <c r="G17" s="161"/>
      <c r="H17" s="187"/>
      <c r="I17" s="89">
        <f t="shared" si="0"/>
        <v>0</v>
      </c>
    </row>
    <row r="18" spans="1:9" ht="26.4" hidden="1" x14ac:dyDescent="0.25">
      <c r="A18" s="192" t="s">
        <v>1882</v>
      </c>
      <c r="B18" s="192"/>
      <c r="C18" s="193"/>
      <c r="D18" s="193"/>
      <c r="E18" s="157" t="s">
        <v>1883</v>
      </c>
      <c r="F18" s="17" t="s">
        <v>124</v>
      </c>
      <c r="G18" s="161"/>
      <c r="H18" s="187"/>
      <c r="I18" s="89">
        <f t="shared" si="0"/>
        <v>0</v>
      </c>
    </row>
    <row r="19" spans="1:9" x14ac:dyDescent="0.25">
      <c r="A19" s="192" t="s">
        <v>1885</v>
      </c>
      <c r="B19" s="192"/>
      <c r="C19" s="193"/>
      <c r="D19" s="193"/>
      <c r="E19" s="157" t="s">
        <v>1884</v>
      </c>
      <c r="F19" s="120"/>
      <c r="G19" s="17"/>
      <c r="H19" s="191"/>
      <c r="I19" s="190"/>
    </row>
    <row r="20" spans="1:9" ht="39.6" x14ac:dyDescent="0.25">
      <c r="A20" s="192"/>
      <c r="B20" s="192" t="s">
        <v>1886</v>
      </c>
      <c r="C20" s="193"/>
      <c r="D20" s="193"/>
      <c r="E20" s="158" t="s">
        <v>4351</v>
      </c>
      <c r="F20" s="17" t="s">
        <v>2269</v>
      </c>
      <c r="G20" s="161"/>
      <c r="H20" s="187"/>
      <c r="I20" s="89">
        <f>G20*H20</f>
        <v>0</v>
      </c>
    </row>
    <row r="21" spans="1:9" ht="26.4" hidden="1" x14ac:dyDescent="0.25">
      <c r="A21" s="192"/>
      <c r="B21" s="192" t="s">
        <v>1887</v>
      </c>
      <c r="C21" s="193"/>
      <c r="D21" s="193"/>
      <c r="E21" s="158" t="s">
        <v>4329</v>
      </c>
      <c r="F21" s="17" t="s">
        <v>2269</v>
      </c>
      <c r="G21" s="161"/>
      <c r="H21" s="187"/>
      <c r="I21" s="89">
        <f>G21*H21</f>
        <v>0</v>
      </c>
    </row>
    <row r="22" spans="1:9" ht="26.4" x14ac:dyDescent="0.25">
      <c r="A22" s="192" t="s">
        <v>1888</v>
      </c>
      <c r="B22" s="192"/>
      <c r="C22" s="193"/>
      <c r="D22" s="193"/>
      <c r="E22" s="157" t="s">
        <v>4771</v>
      </c>
      <c r="F22" s="120"/>
      <c r="G22" s="17"/>
      <c r="H22" s="191"/>
      <c r="I22" s="190"/>
    </row>
    <row r="23" spans="1:9" ht="26.4" x14ac:dyDescent="0.25">
      <c r="A23" s="192"/>
      <c r="B23" s="192" t="s">
        <v>1889</v>
      </c>
      <c r="C23" s="193"/>
      <c r="D23" s="193"/>
      <c r="E23" s="290" t="s">
        <v>4767</v>
      </c>
      <c r="F23" s="17" t="s">
        <v>124</v>
      </c>
      <c r="G23" s="161"/>
      <c r="H23" s="187"/>
      <c r="I23" s="89">
        <f>G23*H23</f>
        <v>0</v>
      </c>
    </row>
    <row r="24" spans="1:9" ht="15.6" x14ac:dyDescent="0.25">
      <c r="A24" s="192"/>
      <c r="B24" s="192" t="s">
        <v>1890</v>
      </c>
      <c r="C24" s="193"/>
      <c r="D24" s="193"/>
      <c r="E24" s="290" t="s">
        <v>4768</v>
      </c>
      <c r="F24" s="17" t="s">
        <v>124</v>
      </c>
      <c r="G24" s="161"/>
      <c r="H24" s="187"/>
      <c r="I24" s="89">
        <f>G24*H24</f>
        <v>0</v>
      </c>
    </row>
    <row r="25" spans="1:9" ht="26.4" hidden="1" x14ac:dyDescent="0.25">
      <c r="A25" s="192"/>
      <c r="B25" s="192" t="s">
        <v>1891</v>
      </c>
      <c r="C25" s="193"/>
      <c r="D25" s="193"/>
      <c r="E25" s="290" t="s">
        <v>4769</v>
      </c>
      <c r="F25" s="17" t="s">
        <v>124</v>
      </c>
      <c r="G25" s="161"/>
      <c r="H25" s="187"/>
      <c r="I25" s="89">
        <f>G25*H25</f>
        <v>0</v>
      </c>
    </row>
    <row r="26" spans="1:9" ht="15.6" x14ac:dyDescent="0.25">
      <c r="A26" s="192"/>
      <c r="B26" s="192" t="s">
        <v>1892</v>
      </c>
      <c r="C26" s="193"/>
      <c r="D26" s="193"/>
      <c r="E26" s="290" t="s">
        <v>4770</v>
      </c>
      <c r="F26" s="17" t="s">
        <v>124</v>
      </c>
      <c r="G26" s="161"/>
      <c r="H26" s="187"/>
      <c r="I26" s="89">
        <f>G26*H26</f>
        <v>0</v>
      </c>
    </row>
    <row r="27" spans="1:9" ht="26.4" x14ac:dyDescent="0.25">
      <c r="A27" s="192" t="s">
        <v>1893</v>
      </c>
      <c r="B27" s="192"/>
      <c r="C27" s="193"/>
      <c r="D27" s="193"/>
      <c r="E27" s="157" t="s">
        <v>1894</v>
      </c>
      <c r="F27" s="17" t="s">
        <v>124</v>
      </c>
      <c r="G27" s="161"/>
      <c r="H27" s="187"/>
      <c r="I27" s="89">
        <f>G27*H27</f>
        <v>0</v>
      </c>
    </row>
    <row r="28" spans="1:9" ht="26.4" x14ac:dyDescent="0.25">
      <c r="A28" s="192" t="s">
        <v>1895</v>
      </c>
      <c r="B28" s="192"/>
      <c r="C28" s="193"/>
      <c r="D28" s="193"/>
      <c r="E28" s="157" t="s">
        <v>4772</v>
      </c>
      <c r="F28" s="120"/>
      <c r="G28" s="17"/>
      <c r="H28" s="191"/>
      <c r="I28" s="190"/>
    </row>
    <row r="29" spans="1:9" ht="15.6" x14ac:dyDescent="0.25">
      <c r="A29" s="192"/>
      <c r="B29" s="192" t="s">
        <v>1896</v>
      </c>
      <c r="C29" s="193"/>
      <c r="D29" s="193"/>
      <c r="E29" s="290" t="s">
        <v>1653</v>
      </c>
      <c r="F29" s="17" t="s">
        <v>2269</v>
      </c>
      <c r="G29" s="161"/>
      <c r="H29" s="187"/>
      <c r="I29" s="89">
        <f t="shared" ref="I29:I35" si="1">G29*H29</f>
        <v>0</v>
      </c>
    </row>
    <row r="30" spans="1:9" ht="15.6" hidden="1" x14ac:dyDescent="0.25">
      <c r="A30" s="192"/>
      <c r="B30" s="192" t="s">
        <v>1897</v>
      </c>
      <c r="C30" s="193"/>
      <c r="D30" s="193"/>
      <c r="E30" s="290" t="s">
        <v>4667</v>
      </c>
      <c r="F30" s="17" t="s">
        <v>2269</v>
      </c>
      <c r="G30" s="161"/>
      <c r="H30" s="187"/>
      <c r="I30" s="89">
        <f t="shared" si="1"/>
        <v>0</v>
      </c>
    </row>
    <row r="31" spans="1:9" ht="15.6" hidden="1" x14ac:dyDescent="0.25">
      <c r="A31" s="192"/>
      <c r="B31" s="192" t="s">
        <v>1898</v>
      </c>
      <c r="C31" s="193"/>
      <c r="D31" s="193"/>
      <c r="E31" s="290" t="s">
        <v>4773</v>
      </c>
      <c r="F31" s="17" t="s">
        <v>2269</v>
      </c>
      <c r="G31" s="161"/>
      <c r="H31" s="187"/>
      <c r="I31" s="89">
        <f t="shared" si="1"/>
        <v>0</v>
      </c>
    </row>
    <row r="32" spans="1:9" ht="15.6" hidden="1" x14ac:dyDescent="0.25">
      <c r="A32" s="192"/>
      <c r="B32" s="192" t="s">
        <v>1899</v>
      </c>
      <c r="C32" s="193"/>
      <c r="D32" s="193"/>
      <c r="E32" s="290" t="s">
        <v>4668</v>
      </c>
      <c r="F32" s="17" t="s">
        <v>2269</v>
      </c>
      <c r="G32" s="161"/>
      <c r="H32" s="187"/>
      <c r="I32" s="89">
        <f t="shared" si="1"/>
        <v>0</v>
      </c>
    </row>
    <row r="33" spans="1:9" x14ac:dyDescent="0.25">
      <c r="A33" s="192" t="s">
        <v>1900</v>
      </c>
      <c r="B33" s="192"/>
      <c r="C33" s="193"/>
      <c r="D33" s="193"/>
      <c r="E33" s="157" t="s">
        <v>1901</v>
      </c>
      <c r="F33" s="27" t="s">
        <v>1678</v>
      </c>
      <c r="G33" s="161"/>
      <c r="H33" s="187"/>
      <c r="I33" s="89">
        <f t="shared" si="1"/>
        <v>0</v>
      </c>
    </row>
    <row r="34" spans="1:9" ht="15.6" x14ac:dyDescent="0.25">
      <c r="A34" s="192" t="s">
        <v>1902</v>
      </c>
      <c r="B34" s="192"/>
      <c r="C34" s="193"/>
      <c r="D34" s="193"/>
      <c r="E34" s="157" t="s">
        <v>1903</v>
      </c>
      <c r="F34" s="17" t="s">
        <v>124</v>
      </c>
      <c r="G34" s="161"/>
      <c r="H34" s="187"/>
      <c r="I34" s="89">
        <f t="shared" si="1"/>
        <v>0</v>
      </c>
    </row>
    <row r="35" spans="1:9" ht="26.4" x14ac:dyDescent="0.25">
      <c r="A35" s="192" t="s">
        <v>1904</v>
      </c>
      <c r="B35" s="192"/>
      <c r="C35" s="193"/>
      <c r="D35" s="193"/>
      <c r="E35" s="291" t="s">
        <v>4774</v>
      </c>
      <c r="F35" s="17" t="s">
        <v>124</v>
      </c>
      <c r="G35" s="161"/>
      <c r="H35" s="187"/>
      <c r="I35" s="89">
        <f t="shared" si="1"/>
        <v>0</v>
      </c>
    </row>
    <row r="36" spans="1:9" ht="39.6" hidden="1" x14ac:dyDescent="0.25">
      <c r="A36" s="192" t="s">
        <v>1905</v>
      </c>
      <c r="B36" s="192"/>
      <c r="C36" s="193"/>
      <c r="D36" s="193"/>
      <c r="E36" s="157" t="s">
        <v>4775</v>
      </c>
      <c r="F36" s="17"/>
      <c r="G36" s="17"/>
      <c r="H36" s="191"/>
      <c r="I36" s="190"/>
    </row>
    <row r="37" spans="1:9" ht="26.4" hidden="1" x14ac:dyDescent="0.25">
      <c r="A37" s="192"/>
      <c r="B37" s="192" t="s">
        <v>1906</v>
      </c>
      <c r="C37" s="193"/>
      <c r="D37" s="193"/>
      <c r="E37" s="290" t="s">
        <v>4330</v>
      </c>
      <c r="F37" s="17"/>
      <c r="G37" s="17"/>
      <c r="H37" s="191"/>
      <c r="I37" s="190"/>
    </row>
    <row r="38" spans="1:9" ht="26.4" hidden="1" x14ac:dyDescent="0.25">
      <c r="A38" s="192"/>
      <c r="B38" s="192"/>
      <c r="C38" s="193" t="s">
        <v>37</v>
      </c>
      <c r="D38" s="193"/>
      <c r="E38" s="290" t="s">
        <v>4776</v>
      </c>
      <c r="F38" s="17" t="s">
        <v>124</v>
      </c>
      <c r="G38" s="161"/>
      <c r="H38" s="187"/>
      <c r="I38" s="89">
        <f>G38*H38</f>
        <v>0</v>
      </c>
    </row>
    <row r="39" spans="1:9" ht="26.4" hidden="1" x14ac:dyDescent="0.25">
      <c r="A39" s="192"/>
      <c r="B39" s="192"/>
      <c r="C39" s="193" t="s">
        <v>39</v>
      </c>
      <c r="D39" s="193"/>
      <c r="E39" s="290" t="s">
        <v>4777</v>
      </c>
      <c r="F39" s="17" t="s">
        <v>124</v>
      </c>
      <c r="G39" s="161"/>
      <c r="H39" s="187"/>
      <c r="I39" s="89">
        <f>G39*H39</f>
        <v>0</v>
      </c>
    </row>
    <row r="40" spans="1:9" ht="39.6" hidden="1" x14ac:dyDescent="0.25">
      <c r="A40" s="192"/>
      <c r="B40" s="192"/>
      <c r="C40" s="193" t="s">
        <v>59</v>
      </c>
      <c r="D40" s="193"/>
      <c r="E40" s="290" t="s">
        <v>4778</v>
      </c>
      <c r="F40" s="17" t="s">
        <v>124</v>
      </c>
      <c r="G40" s="161"/>
      <c r="H40" s="187"/>
      <c r="I40" s="89">
        <f>G40*H40</f>
        <v>0</v>
      </c>
    </row>
    <row r="41" spans="1:9" ht="26.4" hidden="1" x14ac:dyDescent="0.25">
      <c r="A41" s="192"/>
      <c r="B41" s="192"/>
      <c r="C41" s="193" t="s">
        <v>42</v>
      </c>
      <c r="D41" s="193"/>
      <c r="E41" s="290" t="s">
        <v>4779</v>
      </c>
      <c r="F41" s="17" t="s">
        <v>124</v>
      </c>
      <c r="G41" s="161"/>
      <c r="H41" s="187"/>
      <c r="I41" s="89">
        <f>G41*H41</f>
        <v>0</v>
      </c>
    </row>
    <row r="42" spans="1:9" ht="26.4" hidden="1" x14ac:dyDescent="0.25">
      <c r="A42" s="192"/>
      <c r="B42" s="192" t="s">
        <v>1907</v>
      </c>
      <c r="C42" s="193"/>
      <c r="D42" s="193"/>
      <c r="E42" s="290" t="s">
        <v>4331</v>
      </c>
      <c r="F42" s="17"/>
      <c r="G42" s="17"/>
      <c r="H42" s="191"/>
      <c r="I42" s="190"/>
    </row>
    <row r="43" spans="1:9" ht="26.4" hidden="1" x14ac:dyDescent="0.25">
      <c r="A43" s="192"/>
      <c r="B43" s="192"/>
      <c r="C43" s="193" t="s">
        <v>37</v>
      </c>
      <c r="D43" s="193"/>
      <c r="E43" s="290" t="s">
        <v>4776</v>
      </c>
      <c r="F43" s="17" t="s">
        <v>124</v>
      </c>
      <c r="G43" s="161"/>
      <c r="H43" s="187"/>
      <c r="I43" s="89">
        <f>G43*H43</f>
        <v>0</v>
      </c>
    </row>
    <row r="44" spans="1:9" ht="26.4" hidden="1" x14ac:dyDescent="0.25">
      <c r="A44" s="192"/>
      <c r="B44" s="192"/>
      <c r="C44" s="193" t="s">
        <v>39</v>
      </c>
      <c r="D44" s="193"/>
      <c r="E44" s="290" t="s">
        <v>4777</v>
      </c>
      <c r="F44" s="17" t="s">
        <v>124</v>
      </c>
      <c r="G44" s="161"/>
      <c r="H44" s="187"/>
      <c r="I44" s="89">
        <f>G44*H44</f>
        <v>0</v>
      </c>
    </row>
    <row r="45" spans="1:9" ht="39.6" hidden="1" x14ac:dyDescent="0.25">
      <c r="A45" s="192"/>
      <c r="B45" s="192"/>
      <c r="C45" s="193" t="s">
        <v>59</v>
      </c>
      <c r="D45" s="193"/>
      <c r="E45" s="290" t="s">
        <v>4780</v>
      </c>
      <c r="F45" s="17" t="s">
        <v>124</v>
      </c>
      <c r="G45" s="161"/>
      <c r="H45" s="187"/>
      <c r="I45" s="89">
        <f>G45*H45</f>
        <v>0</v>
      </c>
    </row>
    <row r="46" spans="1:9" ht="26.4" hidden="1" x14ac:dyDescent="0.25">
      <c r="A46" s="192"/>
      <c r="B46" s="192"/>
      <c r="C46" s="193" t="s">
        <v>42</v>
      </c>
      <c r="D46" s="193"/>
      <c r="E46" s="290" t="s">
        <v>4779</v>
      </c>
      <c r="F46" s="17" t="s">
        <v>124</v>
      </c>
      <c r="G46" s="161"/>
      <c r="H46" s="187"/>
      <c r="I46" s="89">
        <f>G46*H46</f>
        <v>0</v>
      </c>
    </row>
    <row r="47" spans="1:9" ht="26.4" hidden="1" x14ac:dyDescent="0.25">
      <c r="A47" s="192"/>
      <c r="B47" s="192" t="s">
        <v>1908</v>
      </c>
      <c r="C47" s="193"/>
      <c r="D47" s="193"/>
      <c r="E47" s="290" t="s">
        <v>4332</v>
      </c>
      <c r="F47" s="17"/>
      <c r="G47" s="17"/>
      <c r="H47" s="191"/>
      <c r="I47" s="190"/>
    </row>
    <row r="48" spans="1:9" ht="26.4" hidden="1" x14ac:dyDescent="0.25">
      <c r="A48" s="192"/>
      <c r="B48" s="192"/>
      <c r="C48" s="193" t="s">
        <v>37</v>
      </c>
      <c r="D48" s="193"/>
      <c r="E48" s="290" t="s">
        <v>4776</v>
      </c>
      <c r="F48" s="17" t="s">
        <v>124</v>
      </c>
      <c r="G48" s="161"/>
      <c r="H48" s="187"/>
      <c r="I48" s="89">
        <f>G48*H48</f>
        <v>0</v>
      </c>
    </row>
    <row r="49" spans="1:9" ht="26.4" hidden="1" x14ac:dyDescent="0.25">
      <c r="A49" s="192"/>
      <c r="B49" s="192"/>
      <c r="C49" s="193" t="s">
        <v>39</v>
      </c>
      <c r="D49" s="193"/>
      <c r="E49" s="290" t="s">
        <v>4777</v>
      </c>
      <c r="F49" s="17" t="s">
        <v>124</v>
      </c>
      <c r="G49" s="161"/>
      <c r="H49" s="187"/>
      <c r="I49" s="89">
        <f>G49*H49</f>
        <v>0</v>
      </c>
    </row>
    <row r="50" spans="1:9" ht="39.6" hidden="1" x14ac:dyDescent="0.25">
      <c r="A50" s="192"/>
      <c r="B50" s="192"/>
      <c r="C50" s="193" t="s">
        <v>59</v>
      </c>
      <c r="D50" s="193"/>
      <c r="E50" s="290" t="s">
        <v>4778</v>
      </c>
      <c r="F50" s="17" t="s">
        <v>124</v>
      </c>
      <c r="G50" s="161"/>
      <c r="H50" s="187"/>
      <c r="I50" s="89">
        <f>G50*H50</f>
        <v>0</v>
      </c>
    </row>
    <row r="51" spans="1:9" ht="26.4" hidden="1" x14ac:dyDescent="0.25">
      <c r="A51" s="192"/>
      <c r="B51" s="192"/>
      <c r="C51" s="193" t="s">
        <v>42</v>
      </c>
      <c r="D51" s="193"/>
      <c r="E51" s="290" t="s">
        <v>4779</v>
      </c>
      <c r="F51" s="17" t="s">
        <v>124</v>
      </c>
      <c r="G51" s="161"/>
      <c r="H51" s="187"/>
      <c r="I51" s="89">
        <f>G51*H51</f>
        <v>0</v>
      </c>
    </row>
    <row r="52" spans="1:9" ht="39.6" x14ac:dyDescent="0.25">
      <c r="A52" s="192" t="s">
        <v>1910</v>
      </c>
      <c r="B52" s="192"/>
      <c r="C52" s="193"/>
      <c r="D52" s="193"/>
      <c r="E52" s="157" t="s">
        <v>4781</v>
      </c>
      <c r="F52" s="120"/>
      <c r="G52" s="17"/>
      <c r="H52" s="191"/>
      <c r="I52" s="190"/>
    </row>
    <row r="53" spans="1:9" ht="26.4" x14ac:dyDescent="0.25">
      <c r="A53" s="192"/>
      <c r="B53" s="192" t="s">
        <v>1911</v>
      </c>
      <c r="C53" s="193"/>
      <c r="D53" s="193"/>
      <c r="E53" s="158" t="s">
        <v>4333</v>
      </c>
      <c r="F53" s="120"/>
      <c r="G53" s="17"/>
      <c r="H53" s="191"/>
      <c r="I53" s="190"/>
    </row>
    <row r="54" spans="1:9" ht="26.4" hidden="1" x14ac:dyDescent="0.25">
      <c r="A54" s="192"/>
      <c r="B54" s="192"/>
      <c r="C54" s="193" t="s">
        <v>37</v>
      </c>
      <c r="D54" s="193"/>
      <c r="E54" s="290" t="s">
        <v>4776</v>
      </c>
      <c r="F54" s="17" t="s">
        <v>124</v>
      </c>
      <c r="G54" s="161"/>
      <c r="H54" s="187"/>
      <c r="I54" s="89">
        <f>G54*H54</f>
        <v>0</v>
      </c>
    </row>
    <row r="55" spans="1:9" ht="26.4" hidden="1" x14ac:dyDescent="0.25">
      <c r="A55" s="192"/>
      <c r="B55" s="192"/>
      <c r="C55" s="193" t="s">
        <v>39</v>
      </c>
      <c r="D55" s="193"/>
      <c r="E55" s="290" t="s">
        <v>4777</v>
      </c>
      <c r="F55" s="17" t="s">
        <v>124</v>
      </c>
      <c r="G55" s="161"/>
      <c r="H55" s="187"/>
      <c r="I55" s="89">
        <f>G55*H55</f>
        <v>0</v>
      </c>
    </row>
    <row r="56" spans="1:9" ht="39.6" hidden="1" x14ac:dyDescent="0.25">
      <c r="A56" s="192"/>
      <c r="B56" s="192"/>
      <c r="C56" s="193" t="s">
        <v>59</v>
      </c>
      <c r="D56" s="193"/>
      <c r="E56" s="290" t="s">
        <v>4778</v>
      </c>
      <c r="F56" s="17" t="s">
        <v>124</v>
      </c>
      <c r="G56" s="161"/>
      <c r="H56" s="187"/>
      <c r="I56" s="89">
        <f>G56*H56</f>
        <v>0</v>
      </c>
    </row>
    <row r="57" spans="1:9" ht="26.4" x14ac:dyDescent="0.25">
      <c r="A57" s="192"/>
      <c r="B57" s="192"/>
      <c r="C57" s="193" t="s">
        <v>42</v>
      </c>
      <c r="D57" s="193"/>
      <c r="E57" s="290" t="s">
        <v>4779</v>
      </c>
      <c r="F57" s="17"/>
      <c r="G57" s="161"/>
      <c r="H57" s="187"/>
      <c r="I57" s="89"/>
    </row>
    <row r="58" spans="1:9" ht="15.6" x14ac:dyDescent="0.25">
      <c r="A58" s="192"/>
      <c r="B58" s="192"/>
      <c r="C58" s="193"/>
      <c r="D58" s="193" t="s">
        <v>6563</v>
      </c>
      <c r="E58" s="290" t="s">
        <v>6565</v>
      </c>
      <c r="F58" s="17" t="s">
        <v>124</v>
      </c>
      <c r="G58" s="161"/>
      <c r="H58" s="187"/>
      <c r="I58" s="89">
        <f t="shared" ref="I58:I59" si="2">G58*H58</f>
        <v>0</v>
      </c>
    </row>
    <row r="59" spans="1:9" ht="15.6" x14ac:dyDescent="0.25">
      <c r="A59" s="192"/>
      <c r="B59" s="192"/>
      <c r="C59" s="193"/>
      <c r="D59" s="193" t="s">
        <v>6564</v>
      </c>
      <c r="E59" s="290" t="s">
        <v>6566</v>
      </c>
      <c r="F59" s="17" t="s">
        <v>124</v>
      </c>
      <c r="G59" s="161"/>
      <c r="H59" s="187"/>
      <c r="I59" s="89">
        <f t="shared" si="2"/>
        <v>0</v>
      </c>
    </row>
    <row r="60" spans="1:9" ht="26.4" hidden="1" x14ac:dyDescent="0.25">
      <c r="A60" s="192"/>
      <c r="B60" s="192" t="s">
        <v>1912</v>
      </c>
      <c r="C60" s="193"/>
      <c r="D60" s="193"/>
      <c r="E60" s="290" t="s">
        <v>4334</v>
      </c>
      <c r="F60" s="120"/>
      <c r="G60" s="17"/>
      <c r="H60" s="191"/>
      <c r="I60" s="190"/>
    </row>
    <row r="61" spans="1:9" ht="26.4" hidden="1" x14ac:dyDescent="0.25">
      <c r="A61" s="192"/>
      <c r="B61" s="192"/>
      <c r="C61" s="193" t="s">
        <v>37</v>
      </c>
      <c r="D61" s="193"/>
      <c r="E61" s="290" t="s">
        <v>4776</v>
      </c>
      <c r="F61" s="17" t="s">
        <v>124</v>
      </c>
      <c r="G61" s="161"/>
      <c r="H61" s="187"/>
      <c r="I61" s="89">
        <f>G61*H61</f>
        <v>0</v>
      </c>
    </row>
    <row r="62" spans="1:9" ht="26.4" hidden="1" x14ac:dyDescent="0.25">
      <c r="A62" s="192"/>
      <c r="B62" s="192"/>
      <c r="C62" s="193" t="s">
        <v>39</v>
      </c>
      <c r="D62" s="193"/>
      <c r="E62" s="290" t="s">
        <v>4777</v>
      </c>
      <c r="F62" s="17" t="s">
        <v>124</v>
      </c>
      <c r="G62" s="161"/>
      <c r="H62" s="187"/>
      <c r="I62" s="89">
        <f>G62*H62</f>
        <v>0</v>
      </c>
    </row>
    <row r="63" spans="1:9" ht="39.6" hidden="1" x14ac:dyDescent="0.25">
      <c r="A63" s="192"/>
      <c r="B63" s="192"/>
      <c r="C63" s="193" t="s">
        <v>59</v>
      </c>
      <c r="D63" s="193"/>
      <c r="E63" s="290" t="s">
        <v>4778</v>
      </c>
      <c r="F63" s="17" t="s">
        <v>124</v>
      </c>
      <c r="G63" s="161"/>
      <c r="H63" s="187"/>
      <c r="I63" s="89">
        <f>G63*H63</f>
        <v>0</v>
      </c>
    </row>
    <row r="64" spans="1:9" ht="26.4" hidden="1" x14ac:dyDescent="0.25">
      <c r="A64" s="192"/>
      <c r="B64" s="192"/>
      <c r="C64" s="193" t="s">
        <v>42</v>
      </c>
      <c r="D64" s="193"/>
      <c r="E64" s="290" t="s">
        <v>4779</v>
      </c>
      <c r="F64" s="17" t="s">
        <v>124</v>
      </c>
      <c r="G64" s="161"/>
      <c r="H64" s="187"/>
      <c r="I64" s="89">
        <f>G64*H64</f>
        <v>0</v>
      </c>
    </row>
    <row r="65" spans="1:9" ht="26.4" hidden="1" x14ac:dyDescent="0.25">
      <c r="A65" s="192"/>
      <c r="B65" s="192" t="s">
        <v>1913</v>
      </c>
      <c r="C65" s="193"/>
      <c r="D65" s="193"/>
      <c r="E65" s="158" t="s">
        <v>4335</v>
      </c>
      <c r="F65" s="120"/>
      <c r="G65" s="17"/>
      <c r="H65" s="191"/>
      <c r="I65" s="190"/>
    </row>
    <row r="66" spans="1:9" ht="26.4" hidden="1" x14ac:dyDescent="0.25">
      <c r="A66" s="192"/>
      <c r="B66" s="192"/>
      <c r="C66" s="193" t="s">
        <v>37</v>
      </c>
      <c r="D66" s="193"/>
      <c r="E66" s="290" t="s">
        <v>4776</v>
      </c>
      <c r="F66" s="17" t="s">
        <v>124</v>
      </c>
      <c r="G66" s="161"/>
      <c r="H66" s="187"/>
      <c r="I66" s="89">
        <f>G66*H66</f>
        <v>0</v>
      </c>
    </row>
    <row r="67" spans="1:9" ht="26.4" hidden="1" x14ac:dyDescent="0.25">
      <c r="A67" s="192"/>
      <c r="B67" s="192"/>
      <c r="C67" s="193" t="s">
        <v>39</v>
      </c>
      <c r="D67" s="193"/>
      <c r="E67" s="290" t="s">
        <v>4777</v>
      </c>
      <c r="F67" s="17" t="s">
        <v>124</v>
      </c>
      <c r="G67" s="161"/>
      <c r="H67" s="187"/>
      <c r="I67" s="89">
        <f>G67*H67</f>
        <v>0</v>
      </c>
    </row>
    <row r="68" spans="1:9" ht="39.6" hidden="1" x14ac:dyDescent="0.25">
      <c r="A68" s="192"/>
      <c r="B68" s="192"/>
      <c r="C68" s="193" t="s">
        <v>59</v>
      </c>
      <c r="D68" s="193"/>
      <c r="E68" s="290" t="s">
        <v>4780</v>
      </c>
      <c r="F68" s="17" t="s">
        <v>124</v>
      </c>
      <c r="G68" s="161"/>
      <c r="H68" s="187"/>
      <c r="I68" s="89">
        <f>G68*H68</f>
        <v>0</v>
      </c>
    </row>
    <row r="69" spans="1:9" ht="26.4" hidden="1" x14ac:dyDescent="0.25">
      <c r="A69" s="192"/>
      <c r="B69" s="192"/>
      <c r="C69" s="193" t="s">
        <v>42</v>
      </c>
      <c r="D69" s="193"/>
      <c r="E69" s="290" t="s">
        <v>4779</v>
      </c>
      <c r="F69" s="17" t="s">
        <v>124</v>
      </c>
      <c r="G69" s="161"/>
      <c r="H69" s="187"/>
      <c r="I69" s="89">
        <f>G69*H69</f>
        <v>0</v>
      </c>
    </row>
    <row r="70" spans="1:9" ht="39.6" hidden="1" x14ac:dyDescent="0.25">
      <c r="A70" s="192" t="s">
        <v>1914</v>
      </c>
      <c r="B70" s="192"/>
      <c r="C70" s="193"/>
      <c r="D70" s="193"/>
      <c r="E70" s="291" t="s">
        <v>4782</v>
      </c>
      <c r="F70" s="17"/>
      <c r="G70" s="17"/>
      <c r="H70" s="191"/>
      <c r="I70" s="190"/>
    </row>
    <row r="71" spans="1:9" ht="26.4" hidden="1" x14ac:dyDescent="0.25">
      <c r="A71" s="192"/>
      <c r="B71" s="192" t="s">
        <v>1915</v>
      </c>
      <c r="C71" s="193"/>
      <c r="D71" s="193"/>
      <c r="E71" s="158" t="s">
        <v>4336</v>
      </c>
      <c r="F71" s="120"/>
      <c r="G71" s="17"/>
      <c r="H71" s="191"/>
      <c r="I71" s="190"/>
    </row>
    <row r="72" spans="1:9" ht="26.4" hidden="1" x14ac:dyDescent="0.25">
      <c r="A72" s="192"/>
      <c r="B72" s="192"/>
      <c r="C72" s="193" t="s">
        <v>37</v>
      </c>
      <c r="D72" s="193"/>
      <c r="E72" s="290" t="s">
        <v>4776</v>
      </c>
      <c r="F72" s="17" t="s">
        <v>124</v>
      </c>
      <c r="G72" s="161"/>
      <c r="H72" s="187"/>
      <c r="I72" s="89">
        <f>G72*H72</f>
        <v>0</v>
      </c>
    </row>
    <row r="73" spans="1:9" ht="26.4" hidden="1" x14ac:dyDescent="0.25">
      <c r="A73" s="192"/>
      <c r="B73" s="192"/>
      <c r="C73" s="193" t="s">
        <v>39</v>
      </c>
      <c r="D73" s="193"/>
      <c r="E73" s="290" t="s">
        <v>4777</v>
      </c>
      <c r="F73" s="17" t="s">
        <v>124</v>
      </c>
      <c r="G73" s="161"/>
      <c r="H73" s="187"/>
      <c r="I73" s="89">
        <f>G73*H73</f>
        <v>0</v>
      </c>
    </row>
    <row r="74" spans="1:9" ht="39.6" hidden="1" x14ac:dyDescent="0.25">
      <c r="A74" s="192"/>
      <c r="B74" s="192"/>
      <c r="C74" s="193" t="s">
        <v>59</v>
      </c>
      <c r="D74" s="193"/>
      <c r="E74" s="290" t="s">
        <v>4778</v>
      </c>
      <c r="F74" s="17" t="s">
        <v>124</v>
      </c>
      <c r="G74" s="161"/>
      <c r="H74" s="187"/>
      <c r="I74" s="89">
        <f>G74*H74</f>
        <v>0</v>
      </c>
    </row>
    <row r="75" spans="1:9" ht="26.4" hidden="1" x14ac:dyDescent="0.25">
      <c r="A75" s="192"/>
      <c r="B75" s="192"/>
      <c r="C75" s="193" t="s">
        <v>42</v>
      </c>
      <c r="D75" s="193"/>
      <c r="E75" s="290" t="s">
        <v>4779</v>
      </c>
      <c r="F75" s="17" t="s">
        <v>124</v>
      </c>
      <c r="G75" s="161"/>
      <c r="H75" s="187"/>
      <c r="I75" s="89">
        <f>G75*H75</f>
        <v>0</v>
      </c>
    </row>
    <row r="76" spans="1:9" ht="26.4" hidden="1" x14ac:dyDescent="0.25">
      <c r="A76" s="192"/>
      <c r="B76" s="192" t="s">
        <v>1916</v>
      </c>
      <c r="C76" s="193"/>
      <c r="D76" s="193"/>
      <c r="E76" s="290" t="s">
        <v>4337</v>
      </c>
      <c r="F76" s="27"/>
      <c r="G76" s="17"/>
      <c r="H76" s="191"/>
      <c r="I76" s="190"/>
    </row>
    <row r="77" spans="1:9" ht="26.4" hidden="1" x14ac:dyDescent="0.25">
      <c r="A77" s="192"/>
      <c r="B77" s="192"/>
      <c r="C77" s="193" t="s">
        <v>37</v>
      </c>
      <c r="D77" s="193"/>
      <c r="E77" s="290" t="s">
        <v>4776</v>
      </c>
      <c r="F77" s="17" t="s">
        <v>124</v>
      </c>
      <c r="G77" s="161"/>
      <c r="H77" s="187"/>
      <c r="I77" s="89">
        <f>G77*H77</f>
        <v>0</v>
      </c>
    </row>
    <row r="78" spans="1:9" ht="26.4" hidden="1" x14ac:dyDescent="0.25">
      <c r="A78" s="192"/>
      <c r="B78" s="192"/>
      <c r="C78" s="193" t="s">
        <v>39</v>
      </c>
      <c r="D78" s="193"/>
      <c r="E78" s="290" t="s">
        <v>4777</v>
      </c>
      <c r="F78" s="17" t="s">
        <v>124</v>
      </c>
      <c r="G78" s="161"/>
      <c r="H78" s="187"/>
      <c r="I78" s="89">
        <f>G78*H78</f>
        <v>0</v>
      </c>
    </row>
    <row r="79" spans="1:9" ht="39.6" hidden="1" x14ac:dyDescent="0.25">
      <c r="A79" s="192"/>
      <c r="B79" s="192"/>
      <c r="C79" s="193" t="s">
        <v>59</v>
      </c>
      <c r="D79" s="193"/>
      <c r="E79" s="290" t="s">
        <v>4783</v>
      </c>
      <c r="F79" s="17" t="s">
        <v>124</v>
      </c>
      <c r="G79" s="161"/>
      <c r="H79" s="187"/>
      <c r="I79" s="89">
        <f>G79*H79</f>
        <v>0</v>
      </c>
    </row>
    <row r="80" spans="1:9" ht="26.4" hidden="1" x14ac:dyDescent="0.25">
      <c r="A80" s="192"/>
      <c r="B80" s="192"/>
      <c r="C80" s="193" t="s">
        <v>42</v>
      </c>
      <c r="D80" s="193"/>
      <c r="E80" s="290" t="s">
        <v>4779</v>
      </c>
      <c r="F80" s="17" t="s">
        <v>124</v>
      </c>
      <c r="G80" s="161"/>
      <c r="H80" s="187"/>
      <c r="I80" s="89">
        <f>G80*H80</f>
        <v>0</v>
      </c>
    </row>
    <row r="81" spans="1:9" ht="26.4" hidden="1" x14ac:dyDescent="0.25">
      <c r="A81" s="192"/>
      <c r="B81" s="192" t="s">
        <v>1917</v>
      </c>
      <c r="C81" s="193"/>
      <c r="D81" s="193"/>
      <c r="E81" s="290" t="s">
        <v>4338</v>
      </c>
      <c r="F81" s="27"/>
      <c r="G81" s="17"/>
      <c r="H81" s="191"/>
      <c r="I81" s="190"/>
    </row>
    <row r="82" spans="1:9" ht="26.4" hidden="1" x14ac:dyDescent="0.25">
      <c r="A82" s="192"/>
      <c r="B82" s="192"/>
      <c r="C82" s="193" t="s">
        <v>37</v>
      </c>
      <c r="D82" s="193"/>
      <c r="E82" s="290" t="s">
        <v>4776</v>
      </c>
      <c r="F82" s="17" t="s">
        <v>124</v>
      </c>
      <c r="G82" s="161"/>
      <c r="H82" s="187"/>
      <c r="I82" s="89">
        <f>G82*H82</f>
        <v>0</v>
      </c>
    </row>
    <row r="83" spans="1:9" ht="26.4" hidden="1" x14ac:dyDescent="0.25">
      <c r="A83" s="192"/>
      <c r="B83" s="192"/>
      <c r="C83" s="193" t="s">
        <v>39</v>
      </c>
      <c r="D83" s="193"/>
      <c r="E83" s="290" t="s">
        <v>4777</v>
      </c>
      <c r="F83" s="17" t="s">
        <v>124</v>
      </c>
      <c r="G83" s="161"/>
      <c r="H83" s="187"/>
      <c r="I83" s="89">
        <f>G83*H83</f>
        <v>0</v>
      </c>
    </row>
    <row r="84" spans="1:9" ht="39.6" hidden="1" x14ac:dyDescent="0.25">
      <c r="A84" s="192"/>
      <c r="B84" s="192"/>
      <c r="C84" s="193" t="s">
        <v>59</v>
      </c>
      <c r="D84" s="193"/>
      <c r="E84" s="290" t="s">
        <v>4778</v>
      </c>
      <c r="F84" s="17" t="s">
        <v>124</v>
      </c>
      <c r="G84" s="161"/>
      <c r="H84" s="187"/>
      <c r="I84" s="89">
        <f>G84*H84</f>
        <v>0</v>
      </c>
    </row>
    <row r="85" spans="1:9" ht="26.4" hidden="1" x14ac:dyDescent="0.25">
      <c r="A85" s="192"/>
      <c r="B85" s="192"/>
      <c r="C85" s="193" t="s">
        <v>42</v>
      </c>
      <c r="D85" s="193"/>
      <c r="E85" s="290" t="s">
        <v>4779</v>
      </c>
      <c r="F85" s="17" t="s">
        <v>124</v>
      </c>
      <c r="G85" s="161"/>
      <c r="H85" s="187"/>
      <c r="I85" s="89">
        <f>G85*H85</f>
        <v>0</v>
      </c>
    </row>
    <row r="86" spans="1:9" ht="39.6" hidden="1" x14ac:dyDescent="0.25">
      <c r="A86" s="192" t="s">
        <v>1918</v>
      </c>
      <c r="B86" s="192"/>
      <c r="C86" s="193"/>
      <c r="D86" s="193"/>
      <c r="E86" s="157" t="s">
        <v>4784</v>
      </c>
      <c r="F86" s="27"/>
      <c r="G86" s="17"/>
      <c r="H86" s="191"/>
      <c r="I86" s="190"/>
    </row>
    <row r="87" spans="1:9" ht="26.4" hidden="1" x14ac:dyDescent="0.25">
      <c r="A87" s="192"/>
      <c r="B87" s="192" t="s">
        <v>1919</v>
      </c>
      <c r="C87" s="193"/>
      <c r="D87" s="193"/>
      <c r="E87" s="290" t="s">
        <v>4330</v>
      </c>
      <c r="F87" s="27"/>
      <c r="G87" s="17"/>
      <c r="H87" s="191"/>
      <c r="I87" s="190"/>
    </row>
    <row r="88" spans="1:9" ht="26.4" hidden="1" x14ac:dyDescent="0.25">
      <c r="A88" s="192"/>
      <c r="B88" s="192"/>
      <c r="C88" s="193" t="s">
        <v>37</v>
      </c>
      <c r="D88" s="193"/>
      <c r="E88" s="290" t="s">
        <v>4776</v>
      </c>
      <c r="F88" s="17" t="s">
        <v>124</v>
      </c>
      <c r="G88" s="161"/>
      <c r="H88" s="187"/>
      <c r="I88" s="89">
        <f>G88*H88</f>
        <v>0</v>
      </c>
    </row>
    <row r="89" spans="1:9" ht="26.4" hidden="1" x14ac:dyDescent="0.25">
      <c r="A89" s="192"/>
      <c r="B89" s="192"/>
      <c r="C89" s="193" t="s">
        <v>39</v>
      </c>
      <c r="D89" s="193"/>
      <c r="E89" s="290" t="s">
        <v>4777</v>
      </c>
      <c r="F89" s="17" t="s">
        <v>124</v>
      </c>
      <c r="G89" s="161"/>
      <c r="H89" s="187"/>
      <c r="I89" s="89">
        <f>G89*H89</f>
        <v>0</v>
      </c>
    </row>
    <row r="90" spans="1:9" ht="39.6" hidden="1" x14ac:dyDescent="0.25">
      <c r="A90" s="192"/>
      <c r="B90" s="192"/>
      <c r="C90" s="193" t="s">
        <v>59</v>
      </c>
      <c r="D90" s="193"/>
      <c r="E90" s="290" t="s">
        <v>4778</v>
      </c>
      <c r="F90" s="17" t="s">
        <v>124</v>
      </c>
      <c r="G90" s="161"/>
      <c r="H90" s="187"/>
      <c r="I90" s="89">
        <f>G90*H90</f>
        <v>0</v>
      </c>
    </row>
    <row r="91" spans="1:9" ht="26.4" hidden="1" x14ac:dyDescent="0.25">
      <c r="A91" s="192"/>
      <c r="B91" s="192"/>
      <c r="C91" s="193" t="s">
        <v>42</v>
      </c>
      <c r="D91" s="193"/>
      <c r="E91" s="290" t="s">
        <v>4779</v>
      </c>
      <c r="F91" s="17" t="s">
        <v>124</v>
      </c>
      <c r="G91" s="161"/>
      <c r="H91" s="187"/>
      <c r="I91" s="89">
        <f>G91*H91</f>
        <v>0</v>
      </c>
    </row>
    <row r="92" spans="1:9" ht="26.4" hidden="1" x14ac:dyDescent="0.25">
      <c r="A92" s="192"/>
      <c r="B92" s="192" t="s">
        <v>1920</v>
      </c>
      <c r="C92" s="193"/>
      <c r="D92" s="193"/>
      <c r="E92" s="290" t="s">
        <v>4331</v>
      </c>
      <c r="F92" s="27"/>
      <c r="G92" s="17"/>
      <c r="H92" s="191"/>
      <c r="I92" s="190"/>
    </row>
    <row r="93" spans="1:9" ht="26.4" hidden="1" x14ac:dyDescent="0.25">
      <c r="A93" s="192"/>
      <c r="B93" s="192"/>
      <c r="C93" s="193" t="s">
        <v>37</v>
      </c>
      <c r="D93" s="193"/>
      <c r="E93" s="290" t="s">
        <v>4776</v>
      </c>
      <c r="F93" s="17" t="s">
        <v>124</v>
      </c>
      <c r="G93" s="161"/>
      <c r="H93" s="187"/>
      <c r="I93" s="89">
        <f>G93*H93</f>
        <v>0</v>
      </c>
    </row>
    <row r="94" spans="1:9" ht="26.4" hidden="1" x14ac:dyDescent="0.25">
      <c r="A94" s="192"/>
      <c r="B94" s="192"/>
      <c r="C94" s="193" t="s">
        <v>39</v>
      </c>
      <c r="D94" s="193"/>
      <c r="E94" s="290" t="s">
        <v>4777</v>
      </c>
      <c r="F94" s="17" t="s">
        <v>124</v>
      </c>
      <c r="G94" s="161"/>
      <c r="H94" s="187"/>
      <c r="I94" s="89">
        <f>G94*H94</f>
        <v>0</v>
      </c>
    </row>
    <row r="95" spans="1:9" ht="39.6" hidden="1" x14ac:dyDescent="0.25">
      <c r="A95" s="192"/>
      <c r="B95" s="192"/>
      <c r="C95" s="193" t="s">
        <v>59</v>
      </c>
      <c r="D95" s="193"/>
      <c r="E95" s="290" t="s">
        <v>4778</v>
      </c>
      <c r="F95" s="17" t="s">
        <v>124</v>
      </c>
      <c r="G95" s="161"/>
      <c r="H95" s="187"/>
      <c r="I95" s="89">
        <f>G95*H95</f>
        <v>0</v>
      </c>
    </row>
    <row r="96" spans="1:9" ht="26.4" hidden="1" x14ac:dyDescent="0.25">
      <c r="A96" s="192"/>
      <c r="B96" s="192"/>
      <c r="C96" s="193" t="s">
        <v>42</v>
      </c>
      <c r="D96" s="193"/>
      <c r="E96" s="290" t="s">
        <v>4779</v>
      </c>
      <c r="F96" s="17" t="s">
        <v>124</v>
      </c>
      <c r="G96" s="161"/>
      <c r="H96" s="187"/>
      <c r="I96" s="89">
        <f>G96*H96</f>
        <v>0</v>
      </c>
    </row>
    <row r="97" spans="1:9" ht="26.4" hidden="1" x14ac:dyDescent="0.25">
      <c r="A97" s="192"/>
      <c r="B97" s="192" t="s">
        <v>1921</v>
      </c>
      <c r="C97" s="193"/>
      <c r="D97" s="193"/>
      <c r="E97" s="290" t="s">
        <v>4332</v>
      </c>
      <c r="F97" s="27"/>
      <c r="G97" s="17"/>
      <c r="H97" s="191"/>
      <c r="I97" s="190"/>
    </row>
    <row r="98" spans="1:9" ht="26.4" hidden="1" x14ac:dyDescent="0.25">
      <c r="A98" s="192"/>
      <c r="B98" s="192"/>
      <c r="C98" s="193" t="s">
        <v>37</v>
      </c>
      <c r="D98" s="193"/>
      <c r="E98" s="290" t="s">
        <v>4776</v>
      </c>
      <c r="F98" s="17" t="s">
        <v>124</v>
      </c>
      <c r="G98" s="161"/>
      <c r="H98" s="187"/>
      <c r="I98" s="89">
        <f>G98*H98</f>
        <v>0</v>
      </c>
    </row>
    <row r="99" spans="1:9" ht="26.4" hidden="1" x14ac:dyDescent="0.25">
      <c r="A99" s="192"/>
      <c r="B99" s="192"/>
      <c r="C99" s="193" t="s">
        <v>39</v>
      </c>
      <c r="D99" s="193"/>
      <c r="E99" s="290" t="s">
        <v>4777</v>
      </c>
      <c r="F99" s="17" t="s">
        <v>124</v>
      </c>
      <c r="G99" s="161"/>
      <c r="H99" s="187"/>
      <c r="I99" s="89">
        <f>G99*H99</f>
        <v>0</v>
      </c>
    </row>
    <row r="100" spans="1:9" ht="39.6" hidden="1" x14ac:dyDescent="0.25">
      <c r="A100" s="192"/>
      <c r="B100" s="192"/>
      <c r="C100" s="193" t="s">
        <v>59</v>
      </c>
      <c r="D100" s="193"/>
      <c r="E100" s="290" t="s">
        <v>4778</v>
      </c>
      <c r="F100" s="17" t="s">
        <v>124</v>
      </c>
      <c r="G100" s="161"/>
      <c r="H100" s="187"/>
      <c r="I100" s="89">
        <f>G100*H100</f>
        <v>0</v>
      </c>
    </row>
    <row r="101" spans="1:9" ht="26.4" hidden="1" x14ac:dyDescent="0.25">
      <c r="A101" s="192"/>
      <c r="B101" s="192"/>
      <c r="C101" s="193" t="s">
        <v>42</v>
      </c>
      <c r="D101" s="193"/>
      <c r="E101" s="290" t="s">
        <v>4779</v>
      </c>
      <c r="F101" s="17" t="s">
        <v>124</v>
      </c>
      <c r="G101" s="161"/>
      <c r="H101" s="187"/>
      <c r="I101" s="89">
        <f>G101*H101</f>
        <v>0</v>
      </c>
    </row>
    <row r="102" spans="1:9" ht="39.6" hidden="1" x14ac:dyDescent="0.25">
      <c r="A102" s="192" t="s">
        <v>1922</v>
      </c>
      <c r="B102" s="192"/>
      <c r="C102" s="193"/>
      <c r="D102" s="193"/>
      <c r="E102" s="291" t="s">
        <v>4786</v>
      </c>
      <c r="F102" s="17"/>
      <c r="G102" s="17"/>
      <c r="H102" s="191"/>
      <c r="I102" s="190"/>
    </row>
    <row r="103" spans="1:9" ht="26.4" hidden="1" x14ac:dyDescent="0.25">
      <c r="A103" s="192"/>
      <c r="B103" s="192" t="s">
        <v>1923</v>
      </c>
      <c r="C103" s="193"/>
      <c r="D103" s="193"/>
      <c r="E103" s="290" t="s">
        <v>4333</v>
      </c>
      <c r="F103" s="120"/>
      <c r="G103" s="17"/>
      <c r="H103" s="191"/>
      <c r="I103" s="190"/>
    </row>
    <row r="104" spans="1:9" ht="26.4" hidden="1" x14ac:dyDescent="0.25">
      <c r="A104" s="192"/>
      <c r="B104" s="192"/>
      <c r="C104" s="193" t="s">
        <v>37</v>
      </c>
      <c r="D104" s="193"/>
      <c r="E104" s="290" t="s">
        <v>4776</v>
      </c>
      <c r="F104" s="17" t="s">
        <v>124</v>
      </c>
      <c r="G104" s="161"/>
      <c r="H104" s="187"/>
      <c r="I104" s="89">
        <f>G104*H104</f>
        <v>0</v>
      </c>
    </row>
    <row r="105" spans="1:9" ht="26.4" hidden="1" x14ac:dyDescent="0.25">
      <c r="A105" s="192"/>
      <c r="B105" s="192"/>
      <c r="C105" s="193" t="s">
        <v>39</v>
      </c>
      <c r="D105" s="193"/>
      <c r="E105" s="290" t="s">
        <v>4777</v>
      </c>
      <c r="F105" s="17" t="s">
        <v>124</v>
      </c>
      <c r="G105" s="161"/>
      <c r="H105" s="187"/>
      <c r="I105" s="89">
        <f>G105*H105</f>
        <v>0</v>
      </c>
    </row>
    <row r="106" spans="1:9" ht="39.6" hidden="1" x14ac:dyDescent="0.25">
      <c r="A106" s="192"/>
      <c r="B106" s="192"/>
      <c r="C106" s="193" t="s">
        <v>59</v>
      </c>
      <c r="D106" s="193"/>
      <c r="E106" s="290" t="s">
        <v>4778</v>
      </c>
      <c r="F106" s="17" t="s">
        <v>124</v>
      </c>
      <c r="G106" s="161"/>
      <c r="H106" s="187"/>
      <c r="I106" s="89">
        <f>G106*H106</f>
        <v>0</v>
      </c>
    </row>
    <row r="107" spans="1:9" ht="26.4" hidden="1" x14ac:dyDescent="0.25">
      <c r="A107" s="192"/>
      <c r="B107" s="192"/>
      <c r="C107" s="193" t="s">
        <v>42</v>
      </c>
      <c r="D107" s="193"/>
      <c r="E107" s="290" t="s">
        <v>4785</v>
      </c>
      <c r="F107" s="17" t="s">
        <v>124</v>
      </c>
      <c r="G107" s="161"/>
      <c r="H107" s="187"/>
      <c r="I107" s="89">
        <f>G107*H107</f>
        <v>0</v>
      </c>
    </row>
    <row r="108" spans="1:9" ht="26.4" hidden="1" x14ac:dyDescent="0.25">
      <c r="A108" s="192"/>
      <c r="B108" s="192" t="s">
        <v>1924</v>
      </c>
      <c r="C108" s="193"/>
      <c r="D108" s="193"/>
      <c r="E108" s="290" t="s">
        <v>4334</v>
      </c>
      <c r="F108" s="27"/>
      <c r="G108" s="17"/>
      <c r="H108" s="191"/>
      <c r="I108" s="190"/>
    </row>
    <row r="109" spans="1:9" ht="26.4" hidden="1" x14ac:dyDescent="0.25">
      <c r="A109" s="192"/>
      <c r="B109" s="192"/>
      <c r="C109" s="193" t="s">
        <v>37</v>
      </c>
      <c r="D109" s="193"/>
      <c r="E109" s="290" t="s">
        <v>4776</v>
      </c>
      <c r="F109" s="17" t="s">
        <v>124</v>
      </c>
      <c r="G109" s="161"/>
      <c r="H109" s="187"/>
      <c r="I109" s="89">
        <f>G109*H109</f>
        <v>0</v>
      </c>
    </row>
    <row r="110" spans="1:9" ht="26.4" hidden="1" x14ac:dyDescent="0.25">
      <c r="A110" s="192"/>
      <c r="B110" s="192"/>
      <c r="C110" s="193" t="s">
        <v>39</v>
      </c>
      <c r="D110" s="193"/>
      <c r="E110" s="290" t="s">
        <v>4777</v>
      </c>
      <c r="F110" s="17" t="s">
        <v>124</v>
      </c>
      <c r="G110" s="161"/>
      <c r="H110" s="187"/>
      <c r="I110" s="89">
        <f>G110*H110</f>
        <v>0</v>
      </c>
    </row>
    <row r="111" spans="1:9" ht="39.6" hidden="1" x14ac:dyDescent="0.25">
      <c r="A111" s="192"/>
      <c r="B111" s="192"/>
      <c r="C111" s="193" t="s">
        <v>59</v>
      </c>
      <c r="D111" s="193"/>
      <c r="E111" s="290" t="s">
        <v>4778</v>
      </c>
      <c r="F111" s="17" t="s">
        <v>124</v>
      </c>
      <c r="G111" s="161"/>
      <c r="H111" s="187"/>
      <c r="I111" s="89">
        <f>G111*H111</f>
        <v>0</v>
      </c>
    </row>
    <row r="112" spans="1:9" ht="26.4" hidden="1" x14ac:dyDescent="0.25">
      <c r="A112" s="192"/>
      <c r="B112" s="192"/>
      <c r="C112" s="193" t="s">
        <v>42</v>
      </c>
      <c r="D112" s="193"/>
      <c r="E112" s="290" t="s">
        <v>4779</v>
      </c>
      <c r="F112" s="17" t="s">
        <v>124</v>
      </c>
      <c r="G112" s="161"/>
      <c r="H112" s="187"/>
      <c r="I112" s="89">
        <f>G112*H112</f>
        <v>0</v>
      </c>
    </row>
    <row r="113" spans="1:9" ht="26.4" hidden="1" x14ac:dyDescent="0.25">
      <c r="A113" s="192"/>
      <c r="B113" s="192" t="s">
        <v>1925</v>
      </c>
      <c r="C113" s="193"/>
      <c r="D113" s="193"/>
      <c r="E113" s="290" t="s">
        <v>4335</v>
      </c>
      <c r="F113" s="27"/>
      <c r="G113" s="17"/>
      <c r="H113" s="191"/>
      <c r="I113" s="190"/>
    </row>
    <row r="114" spans="1:9" ht="26.4" hidden="1" x14ac:dyDescent="0.25">
      <c r="A114" s="192"/>
      <c r="B114" s="192"/>
      <c r="C114" s="193" t="s">
        <v>37</v>
      </c>
      <c r="D114" s="193"/>
      <c r="E114" s="290" t="s">
        <v>4776</v>
      </c>
      <c r="F114" s="17" t="s">
        <v>124</v>
      </c>
      <c r="G114" s="161"/>
      <c r="H114" s="187"/>
      <c r="I114" s="89">
        <f>G114*H114</f>
        <v>0</v>
      </c>
    </row>
    <row r="115" spans="1:9" ht="26.4" hidden="1" x14ac:dyDescent="0.25">
      <c r="A115" s="192"/>
      <c r="B115" s="192"/>
      <c r="C115" s="193" t="s">
        <v>39</v>
      </c>
      <c r="D115" s="193"/>
      <c r="E115" s="290" t="s">
        <v>4777</v>
      </c>
      <c r="F115" s="17" t="s">
        <v>124</v>
      </c>
      <c r="G115" s="161"/>
      <c r="H115" s="187"/>
      <c r="I115" s="89">
        <f>G115*H115</f>
        <v>0</v>
      </c>
    </row>
    <row r="116" spans="1:9" ht="39.6" hidden="1" x14ac:dyDescent="0.25">
      <c r="A116" s="192"/>
      <c r="B116" s="192"/>
      <c r="C116" s="193" t="s">
        <v>59</v>
      </c>
      <c r="D116" s="193"/>
      <c r="E116" s="290" t="s">
        <v>4780</v>
      </c>
      <c r="F116" s="17" t="s">
        <v>124</v>
      </c>
      <c r="G116" s="161"/>
      <c r="H116" s="187"/>
      <c r="I116" s="89">
        <f>G116*H116</f>
        <v>0</v>
      </c>
    </row>
    <row r="117" spans="1:9" ht="26.4" hidden="1" x14ac:dyDescent="0.25">
      <c r="A117" s="192"/>
      <c r="B117" s="192"/>
      <c r="C117" s="193" t="s">
        <v>42</v>
      </c>
      <c r="D117" s="193"/>
      <c r="E117" s="290" t="s">
        <v>4779</v>
      </c>
      <c r="F117" s="17" t="s">
        <v>124</v>
      </c>
      <c r="G117" s="161"/>
      <c r="H117" s="187"/>
      <c r="I117" s="89">
        <f>G117*H117</f>
        <v>0</v>
      </c>
    </row>
    <row r="118" spans="1:9" ht="39.6" hidden="1" x14ac:dyDescent="0.25">
      <c r="A118" s="192" t="s">
        <v>1926</v>
      </c>
      <c r="B118" s="192"/>
      <c r="C118" s="193"/>
      <c r="D118" s="193"/>
      <c r="E118" s="291" t="s">
        <v>4787</v>
      </c>
      <c r="F118" s="27"/>
      <c r="G118" s="17"/>
      <c r="H118" s="191"/>
      <c r="I118" s="190"/>
    </row>
    <row r="119" spans="1:9" ht="26.4" hidden="1" x14ac:dyDescent="0.25">
      <c r="A119" s="192"/>
      <c r="B119" s="192" t="s">
        <v>1927</v>
      </c>
      <c r="C119" s="193"/>
      <c r="D119" s="193"/>
      <c r="E119" s="290" t="s">
        <v>1930</v>
      </c>
      <c r="F119" s="27"/>
      <c r="G119" s="17"/>
      <c r="H119" s="191"/>
      <c r="I119" s="190"/>
    </row>
    <row r="120" spans="1:9" ht="26.4" hidden="1" x14ac:dyDescent="0.25">
      <c r="A120" s="192"/>
      <c r="B120" s="192"/>
      <c r="C120" s="193" t="s">
        <v>37</v>
      </c>
      <c r="D120" s="193"/>
      <c r="E120" s="290" t="s">
        <v>4776</v>
      </c>
      <c r="F120" s="17" t="s">
        <v>124</v>
      </c>
      <c r="G120" s="161"/>
      <c r="H120" s="187"/>
      <c r="I120" s="89">
        <f>G120*H120</f>
        <v>0</v>
      </c>
    </row>
    <row r="121" spans="1:9" ht="26.4" hidden="1" x14ac:dyDescent="0.25">
      <c r="A121" s="192"/>
      <c r="B121" s="192"/>
      <c r="C121" s="193" t="s">
        <v>39</v>
      </c>
      <c r="D121" s="193"/>
      <c r="E121" s="290" t="s">
        <v>4777</v>
      </c>
      <c r="F121" s="17" t="s">
        <v>124</v>
      </c>
      <c r="G121" s="161"/>
      <c r="H121" s="187"/>
      <c r="I121" s="89">
        <f>G121*H121</f>
        <v>0</v>
      </c>
    </row>
    <row r="122" spans="1:9" ht="39.6" hidden="1" x14ac:dyDescent="0.25">
      <c r="A122" s="192"/>
      <c r="B122" s="192"/>
      <c r="C122" s="193" t="s">
        <v>59</v>
      </c>
      <c r="D122" s="193"/>
      <c r="E122" s="290" t="s">
        <v>4778</v>
      </c>
      <c r="F122" s="17" t="s">
        <v>124</v>
      </c>
      <c r="G122" s="161"/>
      <c r="H122" s="187"/>
      <c r="I122" s="89">
        <f>G122*H122</f>
        <v>0</v>
      </c>
    </row>
    <row r="123" spans="1:9" ht="26.4" hidden="1" x14ac:dyDescent="0.25">
      <c r="A123" s="192"/>
      <c r="B123" s="192"/>
      <c r="C123" s="193" t="s">
        <v>42</v>
      </c>
      <c r="D123" s="193"/>
      <c r="E123" s="290" t="s">
        <v>4779</v>
      </c>
      <c r="F123" s="17" t="s">
        <v>124</v>
      </c>
      <c r="G123" s="161"/>
      <c r="H123" s="187"/>
      <c r="I123" s="89">
        <f>G123*H123</f>
        <v>0</v>
      </c>
    </row>
    <row r="124" spans="1:9" ht="26.4" hidden="1" x14ac:dyDescent="0.25">
      <c r="A124" s="192"/>
      <c r="B124" s="192" t="s">
        <v>1928</v>
      </c>
      <c r="C124" s="193"/>
      <c r="D124" s="193"/>
      <c r="E124" s="290" t="s">
        <v>4339</v>
      </c>
      <c r="F124" s="27"/>
      <c r="G124" s="17"/>
      <c r="H124" s="191"/>
      <c r="I124" s="190"/>
    </row>
    <row r="125" spans="1:9" ht="26.4" hidden="1" x14ac:dyDescent="0.25">
      <c r="A125" s="192"/>
      <c r="B125" s="192"/>
      <c r="C125" s="193" t="s">
        <v>37</v>
      </c>
      <c r="D125" s="193"/>
      <c r="E125" s="290" t="s">
        <v>4776</v>
      </c>
      <c r="F125" s="17" t="s">
        <v>124</v>
      </c>
      <c r="G125" s="161"/>
      <c r="H125" s="187"/>
      <c r="I125" s="89">
        <f>G125*H125</f>
        <v>0</v>
      </c>
    </row>
    <row r="126" spans="1:9" ht="26.4" hidden="1" x14ac:dyDescent="0.25">
      <c r="A126" s="192"/>
      <c r="B126" s="192"/>
      <c r="C126" s="193" t="s">
        <v>39</v>
      </c>
      <c r="D126" s="193"/>
      <c r="E126" s="290" t="s">
        <v>4777</v>
      </c>
      <c r="F126" s="17" t="s">
        <v>124</v>
      </c>
      <c r="G126" s="161"/>
      <c r="H126" s="187"/>
      <c r="I126" s="89">
        <f>G126*H126</f>
        <v>0</v>
      </c>
    </row>
    <row r="127" spans="1:9" ht="39.6" hidden="1" x14ac:dyDescent="0.25">
      <c r="A127" s="192"/>
      <c r="B127" s="192"/>
      <c r="C127" s="193" t="s">
        <v>59</v>
      </c>
      <c r="D127" s="193"/>
      <c r="E127" s="290" t="s">
        <v>4778</v>
      </c>
      <c r="F127" s="17" t="s">
        <v>124</v>
      </c>
      <c r="G127" s="161"/>
      <c r="H127" s="187"/>
      <c r="I127" s="89">
        <f>G127*H127</f>
        <v>0</v>
      </c>
    </row>
    <row r="128" spans="1:9" ht="26.4" hidden="1" x14ac:dyDescent="0.25">
      <c r="A128" s="192"/>
      <c r="B128" s="192"/>
      <c r="C128" s="193" t="s">
        <v>42</v>
      </c>
      <c r="D128" s="193"/>
      <c r="E128" s="290" t="s">
        <v>4779</v>
      </c>
      <c r="F128" s="17" t="s">
        <v>124</v>
      </c>
      <c r="G128" s="161"/>
      <c r="H128" s="187"/>
      <c r="I128" s="89">
        <f>G128*H128</f>
        <v>0</v>
      </c>
    </row>
    <row r="129" spans="1:9" ht="26.4" hidden="1" x14ac:dyDescent="0.25">
      <c r="A129" s="192"/>
      <c r="B129" s="192" t="s">
        <v>1929</v>
      </c>
      <c r="C129" s="193"/>
      <c r="D129" s="193"/>
      <c r="E129" s="290" t="s">
        <v>4340</v>
      </c>
      <c r="F129" s="27"/>
      <c r="G129" s="17"/>
      <c r="H129" s="191"/>
      <c r="I129" s="190"/>
    </row>
    <row r="130" spans="1:9" ht="26.4" hidden="1" x14ac:dyDescent="0.25">
      <c r="A130" s="192"/>
      <c r="B130" s="192"/>
      <c r="C130" s="193" t="s">
        <v>37</v>
      </c>
      <c r="D130" s="193"/>
      <c r="E130" s="290" t="s">
        <v>4776</v>
      </c>
      <c r="F130" s="17" t="s">
        <v>124</v>
      </c>
      <c r="G130" s="161"/>
      <c r="H130" s="187"/>
      <c r="I130" s="89">
        <f>G130*H130</f>
        <v>0</v>
      </c>
    </row>
    <row r="131" spans="1:9" ht="26.4" hidden="1" x14ac:dyDescent="0.25">
      <c r="A131" s="192"/>
      <c r="B131" s="192"/>
      <c r="C131" s="193" t="s">
        <v>39</v>
      </c>
      <c r="D131" s="193"/>
      <c r="E131" s="290" t="s">
        <v>4777</v>
      </c>
      <c r="F131" s="17" t="s">
        <v>124</v>
      </c>
      <c r="G131" s="161"/>
      <c r="H131" s="187"/>
      <c r="I131" s="89">
        <f>G131*H131</f>
        <v>0</v>
      </c>
    </row>
    <row r="132" spans="1:9" ht="39.6" hidden="1" x14ac:dyDescent="0.25">
      <c r="A132" s="192"/>
      <c r="B132" s="192"/>
      <c r="C132" s="193" t="s">
        <v>59</v>
      </c>
      <c r="D132" s="193"/>
      <c r="E132" s="290" t="s">
        <v>4778</v>
      </c>
      <c r="F132" s="17" t="s">
        <v>124</v>
      </c>
      <c r="G132" s="161"/>
      <c r="H132" s="187"/>
      <c r="I132" s="89">
        <f>G132*H132</f>
        <v>0</v>
      </c>
    </row>
    <row r="133" spans="1:9" ht="26.4" hidden="1" x14ac:dyDescent="0.25">
      <c r="A133" s="192"/>
      <c r="B133" s="192"/>
      <c r="C133" s="193" t="s">
        <v>42</v>
      </c>
      <c r="D133" s="193"/>
      <c r="E133" s="290" t="s">
        <v>4779</v>
      </c>
      <c r="F133" s="17" t="s">
        <v>124</v>
      </c>
      <c r="G133" s="161"/>
      <c r="H133" s="187"/>
      <c r="I133" s="89">
        <f>G133*H133</f>
        <v>0</v>
      </c>
    </row>
    <row r="134" spans="1:9" x14ac:dyDescent="0.25">
      <c r="A134" s="192" t="s">
        <v>1931</v>
      </c>
      <c r="B134" s="192"/>
      <c r="C134" s="193"/>
      <c r="D134" s="193"/>
      <c r="E134" s="157" t="s">
        <v>1932</v>
      </c>
      <c r="F134" s="27"/>
      <c r="G134" s="17"/>
      <c r="H134" s="191"/>
      <c r="I134" s="190"/>
    </row>
    <row r="135" spans="1:9" ht="15.6" hidden="1" x14ac:dyDescent="0.25">
      <c r="A135" s="192"/>
      <c r="B135" s="192" t="s">
        <v>1933</v>
      </c>
      <c r="C135" s="193"/>
      <c r="D135" s="193"/>
      <c r="E135" s="158" t="s">
        <v>1936</v>
      </c>
      <c r="F135" s="17" t="s">
        <v>124</v>
      </c>
      <c r="G135" s="161"/>
      <c r="H135" s="187"/>
      <c r="I135" s="89">
        <f>G135*H135</f>
        <v>0</v>
      </c>
    </row>
    <row r="136" spans="1:9" ht="15.6" x14ac:dyDescent="0.25">
      <c r="A136" s="192"/>
      <c r="B136" s="192" t="s">
        <v>1934</v>
      </c>
      <c r="C136" s="193"/>
      <c r="D136" s="193"/>
      <c r="E136" s="158" t="s">
        <v>1937</v>
      </c>
      <c r="F136" s="17" t="s">
        <v>124</v>
      </c>
      <c r="G136" s="161"/>
      <c r="H136" s="187"/>
      <c r="I136" s="89">
        <f>G136*H136</f>
        <v>0</v>
      </c>
    </row>
    <row r="137" spans="1:9" ht="15.6" hidden="1" x14ac:dyDescent="0.25">
      <c r="A137" s="192"/>
      <c r="B137" s="192" t="s">
        <v>1935</v>
      </c>
      <c r="C137" s="193"/>
      <c r="D137" s="193"/>
      <c r="E137" s="158" t="s">
        <v>1938</v>
      </c>
      <c r="F137" s="17" t="s">
        <v>124</v>
      </c>
      <c r="G137" s="161"/>
      <c r="H137" s="187"/>
      <c r="I137" s="89">
        <f>G137*H137</f>
        <v>0</v>
      </c>
    </row>
    <row r="138" spans="1:9" hidden="1" x14ac:dyDescent="0.25">
      <c r="A138" s="192" t="s">
        <v>1939</v>
      </c>
      <c r="B138" s="192"/>
      <c r="C138" s="193"/>
      <c r="D138" s="193"/>
      <c r="E138" s="157" t="s">
        <v>1940</v>
      </c>
      <c r="F138" s="17"/>
      <c r="G138" s="17"/>
      <c r="H138" s="191"/>
      <c r="I138" s="190"/>
    </row>
    <row r="139" spans="1:9" hidden="1" x14ac:dyDescent="0.25">
      <c r="A139" s="192"/>
      <c r="B139" s="192" t="s">
        <v>1941</v>
      </c>
      <c r="C139" s="193"/>
      <c r="D139" s="193"/>
      <c r="E139" s="158" t="s">
        <v>1944</v>
      </c>
      <c r="F139" s="17"/>
      <c r="G139" s="17"/>
      <c r="H139" s="191"/>
      <c r="I139" s="190"/>
    </row>
    <row r="140" spans="1:9" ht="15.6" hidden="1" x14ac:dyDescent="0.25">
      <c r="A140" s="192"/>
      <c r="B140" s="192"/>
      <c r="C140" s="193" t="s">
        <v>37</v>
      </c>
      <c r="D140" s="193"/>
      <c r="E140" s="158" t="s">
        <v>1945</v>
      </c>
      <c r="F140" s="17" t="s">
        <v>2269</v>
      </c>
      <c r="G140" s="161"/>
      <c r="H140" s="187"/>
      <c r="I140" s="89">
        <f>G140*H140</f>
        <v>0</v>
      </c>
    </row>
    <row r="141" spans="1:9" ht="15.6" hidden="1" x14ac:dyDescent="0.25">
      <c r="A141" s="192"/>
      <c r="B141" s="192"/>
      <c r="C141" s="193" t="s">
        <v>39</v>
      </c>
      <c r="D141" s="193"/>
      <c r="E141" s="158" t="s">
        <v>1946</v>
      </c>
      <c r="F141" s="17" t="s">
        <v>2269</v>
      </c>
      <c r="G141" s="161"/>
      <c r="H141" s="187"/>
      <c r="I141" s="89">
        <f>G141*H141</f>
        <v>0</v>
      </c>
    </row>
    <row r="142" spans="1:9" hidden="1" x14ac:dyDescent="0.25">
      <c r="A142" s="192"/>
      <c r="B142" s="192" t="s">
        <v>1942</v>
      </c>
      <c r="C142" s="193"/>
      <c r="D142" s="193"/>
      <c r="E142" s="158" t="s">
        <v>1947</v>
      </c>
      <c r="F142" s="17"/>
      <c r="G142" s="17"/>
      <c r="H142" s="191"/>
      <c r="I142" s="190"/>
    </row>
    <row r="143" spans="1:9" ht="15.6" hidden="1" x14ac:dyDescent="0.25">
      <c r="A143" s="192"/>
      <c r="B143" s="192"/>
      <c r="C143" s="193" t="s">
        <v>37</v>
      </c>
      <c r="D143" s="193"/>
      <c r="E143" s="158" t="s">
        <v>1945</v>
      </c>
      <c r="F143" s="17" t="s">
        <v>2269</v>
      </c>
      <c r="G143" s="161"/>
      <c r="H143" s="187"/>
      <c r="I143" s="89">
        <f>G143*H143</f>
        <v>0</v>
      </c>
    </row>
    <row r="144" spans="1:9" ht="15.6" hidden="1" x14ac:dyDescent="0.25">
      <c r="A144" s="192"/>
      <c r="B144" s="192"/>
      <c r="C144" s="193" t="s">
        <v>39</v>
      </c>
      <c r="D144" s="193"/>
      <c r="E144" s="158" t="s">
        <v>1946</v>
      </c>
      <c r="F144" s="17" t="s">
        <v>2269</v>
      </c>
      <c r="G144" s="161"/>
      <c r="H144" s="187"/>
      <c r="I144" s="89">
        <f>G144*H144</f>
        <v>0</v>
      </c>
    </row>
    <row r="145" spans="1:9" hidden="1" x14ac:dyDescent="0.25">
      <c r="A145" s="192"/>
      <c r="B145" s="192" t="s">
        <v>1943</v>
      </c>
      <c r="C145" s="193"/>
      <c r="D145" s="193"/>
      <c r="E145" s="158" t="s">
        <v>1948</v>
      </c>
      <c r="F145" s="27" t="s">
        <v>1152</v>
      </c>
      <c r="G145" s="161"/>
      <c r="H145" s="187"/>
      <c r="I145" s="89">
        <f>G145*H145</f>
        <v>0</v>
      </c>
    </row>
    <row r="146" spans="1:9" ht="26.4" hidden="1" x14ac:dyDescent="0.25">
      <c r="A146" s="192" t="s">
        <v>1949</v>
      </c>
      <c r="B146" s="192"/>
      <c r="C146" s="193"/>
      <c r="D146" s="193"/>
      <c r="E146" s="157" t="s">
        <v>4788</v>
      </c>
      <c r="F146" s="17"/>
      <c r="G146" s="17"/>
      <c r="H146" s="191"/>
      <c r="I146" s="190"/>
    </row>
    <row r="147" spans="1:9" hidden="1" x14ac:dyDescent="0.25">
      <c r="A147" s="192"/>
      <c r="B147" s="192" t="s">
        <v>1950</v>
      </c>
      <c r="C147" s="193"/>
      <c r="D147" s="193"/>
      <c r="E147" s="158" t="s">
        <v>1951</v>
      </c>
      <c r="F147" s="17"/>
      <c r="G147" s="17"/>
      <c r="H147" s="191"/>
      <c r="I147" s="190"/>
    </row>
    <row r="148" spans="1:9" hidden="1" x14ac:dyDescent="0.25">
      <c r="A148" s="192"/>
      <c r="B148" s="192"/>
      <c r="C148" s="193" t="s">
        <v>37</v>
      </c>
      <c r="D148" s="193"/>
      <c r="E148" s="158" t="s">
        <v>1952</v>
      </c>
      <c r="F148" s="17"/>
      <c r="G148" s="17"/>
      <c r="H148" s="191"/>
      <c r="I148" s="190"/>
    </row>
    <row r="149" spans="1:9" ht="28.8" hidden="1" x14ac:dyDescent="0.25">
      <c r="A149" s="192"/>
      <c r="B149" s="192"/>
      <c r="C149" s="193"/>
      <c r="D149" s="193" t="s">
        <v>36</v>
      </c>
      <c r="E149" s="158" t="s">
        <v>4341</v>
      </c>
      <c r="F149" s="17" t="s">
        <v>124</v>
      </c>
      <c r="G149" s="161"/>
      <c r="H149" s="187"/>
      <c r="I149" s="89">
        <f>G149*H149</f>
        <v>0</v>
      </c>
    </row>
    <row r="150" spans="1:9" ht="28.8" hidden="1" x14ac:dyDescent="0.25">
      <c r="A150" s="192"/>
      <c r="B150" s="192"/>
      <c r="C150" s="193"/>
      <c r="D150" s="193" t="s">
        <v>35</v>
      </c>
      <c r="E150" s="158" t="s">
        <v>4342</v>
      </c>
      <c r="F150" s="17" t="s">
        <v>124</v>
      </c>
      <c r="G150" s="161"/>
      <c r="H150" s="187"/>
      <c r="I150" s="89">
        <f>G150*H150</f>
        <v>0</v>
      </c>
    </row>
    <row r="151" spans="1:9" ht="28.8" hidden="1" x14ac:dyDescent="0.25">
      <c r="A151" s="192"/>
      <c r="B151" s="192"/>
      <c r="C151" s="193"/>
      <c r="D151" s="193" t="s">
        <v>49</v>
      </c>
      <c r="E151" s="158" t="s">
        <v>4343</v>
      </c>
      <c r="F151" s="17" t="s">
        <v>124</v>
      </c>
      <c r="G151" s="161"/>
      <c r="H151" s="187"/>
      <c r="I151" s="89">
        <f>G151*H151</f>
        <v>0</v>
      </c>
    </row>
    <row r="152" spans="1:9" hidden="1" x14ac:dyDescent="0.25">
      <c r="A152" s="192"/>
      <c r="B152" s="192"/>
      <c r="C152" s="193" t="s">
        <v>39</v>
      </c>
      <c r="D152" s="193"/>
      <c r="E152" s="158" t="s">
        <v>1953</v>
      </c>
      <c r="F152" s="17"/>
      <c r="G152" s="17"/>
      <c r="H152" s="191"/>
      <c r="I152" s="190"/>
    </row>
    <row r="153" spans="1:9" ht="28.8" hidden="1" x14ac:dyDescent="0.25">
      <c r="A153" s="192"/>
      <c r="B153" s="192"/>
      <c r="C153" s="193"/>
      <c r="D153" s="193" t="s">
        <v>36</v>
      </c>
      <c r="E153" s="158" t="s">
        <v>4341</v>
      </c>
      <c r="F153" s="17" t="s">
        <v>124</v>
      </c>
      <c r="G153" s="161"/>
      <c r="H153" s="187"/>
      <c r="I153" s="89">
        <f>G153*H153</f>
        <v>0</v>
      </c>
    </row>
    <row r="154" spans="1:9" ht="28.8" hidden="1" x14ac:dyDescent="0.25">
      <c r="A154" s="192"/>
      <c r="B154" s="192"/>
      <c r="C154" s="193"/>
      <c r="D154" s="193" t="s">
        <v>35</v>
      </c>
      <c r="E154" s="158" t="s">
        <v>4342</v>
      </c>
      <c r="F154" s="17" t="s">
        <v>124</v>
      </c>
      <c r="G154" s="161"/>
      <c r="H154" s="187"/>
      <c r="I154" s="89">
        <f>G154*H154</f>
        <v>0</v>
      </c>
    </row>
    <row r="155" spans="1:9" ht="28.8" hidden="1" x14ac:dyDescent="0.25">
      <c r="A155" s="192"/>
      <c r="B155" s="192"/>
      <c r="C155" s="193"/>
      <c r="D155" s="193" t="s">
        <v>49</v>
      </c>
      <c r="E155" s="158" t="s">
        <v>4344</v>
      </c>
      <c r="F155" s="17" t="s">
        <v>124</v>
      </c>
      <c r="G155" s="161"/>
      <c r="H155" s="187"/>
      <c r="I155" s="89">
        <f>G155*H155</f>
        <v>0</v>
      </c>
    </row>
    <row r="156" spans="1:9" ht="26.4" hidden="1" x14ac:dyDescent="0.25">
      <c r="A156" s="192"/>
      <c r="B156" s="192"/>
      <c r="C156" s="193" t="s">
        <v>59</v>
      </c>
      <c r="D156" s="193"/>
      <c r="E156" s="290" t="s">
        <v>4789</v>
      </c>
      <c r="F156" s="17"/>
      <c r="G156" s="17"/>
      <c r="H156" s="191"/>
      <c r="I156" s="190"/>
    </row>
    <row r="157" spans="1:9" ht="28.8" hidden="1" x14ac:dyDescent="0.25">
      <c r="A157" s="192"/>
      <c r="B157" s="192"/>
      <c r="C157" s="193"/>
      <c r="D157" s="193" t="s">
        <v>36</v>
      </c>
      <c r="E157" s="158" t="s">
        <v>4341</v>
      </c>
      <c r="F157" s="17" t="s">
        <v>124</v>
      </c>
      <c r="G157" s="161"/>
      <c r="H157" s="187"/>
      <c r="I157" s="89">
        <f>G157*H157</f>
        <v>0</v>
      </c>
    </row>
    <row r="158" spans="1:9" ht="28.8" hidden="1" x14ac:dyDescent="0.25">
      <c r="A158" s="192"/>
      <c r="B158" s="192"/>
      <c r="C158" s="193"/>
      <c r="D158" s="193" t="s">
        <v>35</v>
      </c>
      <c r="E158" s="158" t="s">
        <v>4342</v>
      </c>
      <c r="F158" s="17" t="s">
        <v>124</v>
      </c>
      <c r="G158" s="161"/>
      <c r="H158" s="187"/>
      <c r="I158" s="89">
        <f>G158*H158</f>
        <v>0</v>
      </c>
    </row>
    <row r="159" spans="1:9" ht="28.8" hidden="1" x14ac:dyDescent="0.25">
      <c r="A159" s="192"/>
      <c r="B159" s="192"/>
      <c r="C159" s="193"/>
      <c r="D159" s="193" t="s">
        <v>49</v>
      </c>
      <c r="E159" s="158" t="s">
        <v>4343</v>
      </c>
      <c r="F159" s="17" t="s">
        <v>124</v>
      </c>
      <c r="G159" s="161"/>
      <c r="H159" s="187"/>
      <c r="I159" s="89">
        <f>G159*H159</f>
        <v>0</v>
      </c>
    </row>
    <row r="160" spans="1:9" ht="26.4" hidden="1" x14ac:dyDescent="0.25">
      <c r="A160" s="192"/>
      <c r="B160" s="192" t="s">
        <v>1954</v>
      </c>
      <c r="C160" s="193"/>
      <c r="D160" s="193"/>
      <c r="E160" s="158" t="s">
        <v>1955</v>
      </c>
      <c r="F160" s="17"/>
      <c r="G160" s="17"/>
      <c r="H160" s="191"/>
      <c r="I160" s="190"/>
    </row>
    <row r="161" spans="1:9" hidden="1" x14ac:dyDescent="0.25">
      <c r="A161" s="192"/>
      <c r="B161" s="192"/>
      <c r="C161" s="193" t="s">
        <v>37</v>
      </c>
      <c r="D161" s="193"/>
      <c r="E161" s="158" t="s">
        <v>1956</v>
      </c>
      <c r="F161" s="17"/>
      <c r="G161" s="17"/>
      <c r="H161" s="191"/>
      <c r="I161" s="190"/>
    </row>
    <row r="162" spans="1:9" ht="28.8" hidden="1" x14ac:dyDescent="0.25">
      <c r="A162" s="192"/>
      <c r="B162" s="192"/>
      <c r="C162" s="193"/>
      <c r="D162" s="193" t="s">
        <v>36</v>
      </c>
      <c r="E162" s="158" t="s">
        <v>4341</v>
      </c>
      <c r="F162" s="17" t="s">
        <v>124</v>
      </c>
      <c r="G162" s="161"/>
      <c r="H162" s="187"/>
      <c r="I162" s="89">
        <f>G162*H162</f>
        <v>0</v>
      </c>
    </row>
    <row r="163" spans="1:9" ht="28.8" hidden="1" x14ac:dyDescent="0.25">
      <c r="A163" s="192"/>
      <c r="B163" s="192"/>
      <c r="C163" s="193"/>
      <c r="D163" s="193" t="s">
        <v>35</v>
      </c>
      <c r="E163" s="158" t="s">
        <v>4342</v>
      </c>
      <c r="F163" s="17" t="s">
        <v>124</v>
      </c>
      <c r="G163" s="161"/>
      <c r="H163" s="187"/>
      <c r="I163" s="89">
        <f>G163*H163</f>
        <v>0</v>
      </c>
    </row>
    <row r="164" spans="1:9" ht="28.8" hidden="1" x14ac:dyDescent="0.25">
      <c r="A164" s="192"/>
      <c r="B164" s="192"/>
      <c r="C164" s="193"/>
      <c r="D164" s="193" t="s">
        <v>49</v>
      </c>
      <c r="E164" s="158" t="s">
        <v>4345</v>
      </c>
      <c r="F164" s="17" t="s">
        <v>124</v>
      </c>
      <c r="G164" s="161"/>
      <c r="H164" s="187"/>
      <c r="I164" s="89">
        <f>G164*H164</f>
        <v>0</v>
      </c>
    </row>
    <row r="165" spans="1:9" hidden="1" x14ac:dyDescent="0.25">
      <c r="A165" s="192"/>
      <c r="B165" s="192"/>
      <c r="C165" s="193" t="s">
        <v>39</v>
      </c>
      <c r="D165" s="193"/>
      <c r="E165" s="158" t="s">
        <v>1953</v>
      </c>
      <c r="F165" s="17"/>
      <c r="G165" s="17"/>
      <c r="H165" s="191"/>
      <c r="I165" s="190"/>
    </row>
    <row r="166" spans="1:9" ht="28.8" hidden="1" x14ac:dyDescent="0.25">
      <c r="A166" s="192"/>
      <c r="B166" s="192"/>
      <c r="C166" s="193"/>
      <c r="D166" s="193" t="s">
        <v>36</v>
      </c>
      <c r="E166" s="158" t="s">
        <v>4341</v>
      </c>
      <c r="F166" s="17" t="s">
        <v>124</v>
      </c>
      <c r="G166" s="161"/>
      <c r="H166" s="187"/>
      <c r="I166" s="89">
        <f>G166*H166</f>
        <v>0</v>
      </c>
    </row>
    <row r="167" spans="1:9" ht="28.8" hidden="1" x14ac:dyDescent="0.25">
      <c r="A167" s="192"/>
      <c r="B167" s="192"/>
      <c r="C167" s="193"/>
      <c r="D167" s="193" t="s">
        <v>35</v>
      </c>
      <c r="E167" s="158" t="s">
        <v>4342</v>
      </c>
      <c r="F167" s="17" t="s">
        <v>124</v>
      </c>
      <c r="G167" s="161"/>
      <c r="H167" s="187"/>
      <c r="I167" s="89">
        <f>G167*H167</f>
        <v>0</v>
      </c>
    </row>
    <row r="168" spans="1:9" ht="28.8" hidden="1" x14ac:dyDescent="0.25">
      <c r="A168" s="192"/>
      <c r="B168" s="192"/>
      <c r="C168" s="193"/>
      <c r="D168" s="193" t="s">
        <v>49</v>
      </c>
      <c r="E168" s="158" t="s">
        <v>4344</v>
      </c>
      <c r="F168" s="17" t="s">
        <v>124</v>
      </c>
      <c r="G168" s="161"/>
      <c r="H168" s="187"/>
      <c r="I168" s="89">
        <f>G168*H168</f>
        <v>0</v>
      </c>
    </row>
    <row r="169" spans="1:9" ht="26.4" hidden="1" x14ac:dyDescent="0.25">
      <c r="A169" s="192"/>
      <c r="B169" s="192"/>
      <c r="C169" s="193" t="s">
        <v>59</v>
      </c>
      <c r="D169" s="193"/>
      <c r="E169" s="290" t="s">
        <v>4790</v>
      </c>
      <c r="F169" s="17"/>
      <c r="G169" s="17"/>
      <c r="H169" s="191"/>
      <c r="I169" s="190"/>
    </row>
    <row r="170" spans="1:9" ht="28.8" hidden="1" x14ac:dyDescent="0.25">
      <c r="A170" s="192"/>
      <c r="B170" s="192"/>
      <c r="C170" s="193"/>
      <c r="D170" s="193" t="s">
        <v>36</v>
      </c>
      <c r="E170" s="158" t="s">
        <v>4341</v>
      </c>
      <c r="F170" s="17" t="s">
        <v>124</v>
      </c>
      <c r="G170" s="161"/>
      <c r="H170" s="187"/>
      <c r="I170" s="89">
        <f>G170*H170</f>
        <v>0</v>
      </c>
    </row>
    <row r="171" spans="1:9" ht="28.8" hidden="1" x14ac:dyDescent="0.25">
      <c r="A171" s="192"/>
      <c r="B171" s="192"/>
      <c r="C171" s="193"/>
      <c r="D171" s="193" t="s">
        <v>35</v>
      </c>
      <c r="E171" s="158" t="s">
        <v>4342</v>
      </c>
      <c r="F171" s="17" t="s">
        <v>124</v>
      </c>
      <c r="G171" s="161"/>
      <c r="H171" s="187"/>
      <c r="I171" s="89">
        <f>G171*H171</f>
        <v>0</v>
      </c>
    </row>
    <row r="172" spans="1:9" ht="28.8" hidden="1" x14ac:dyDescent="0.25">
      <c r="A172" s="192"/>
      <c r="B172" s="192"/>
      <c r="C172" s="193"/>
      <c r="D172" s="193" t="s">
        <v>49</v>
      </c>
      <c r="E172" s="158" t="s">
        <v>4344</v>
      </c>
      <c r="F172" s="17" t="s">
        <v>124</v>
      </c>
      <c r="G172" s="161"/>
      <c r="H172" s="187"/>
      <c r="I172" s="89">
        <f>G172*H172</f>
        <v>0</v>
      </c>
    </row>
    <row r="173" spans="1:9" ht="26.4" hidden="1" x14ac:dyDescent="0.25">
      <c r="A173" s="192" t="s">
        <v>1957</v>
      </c>
      <c r="B173" s="192"/>
      <c r="C173" s="193"/>
      <c r="D173" s="193"/>
      <c r="E173" s="157" t="s">
        <v>4346</v>
      </c>
      <c r="F173" s="17"/>
      <c r="G173" s="17"/>
      <c r="H173" s="191"/>
      <c r="I173" s="190"/>
    </row>
    <row r="174" spans="1:9" ht="26.4" hidden="1" x14ac:dyDescent="0.25">
      <c r="A174" s="192"/>
      <c r="B174" s="192" t="s">
        <v>1958</v>
      </c>
      <c r="C174" s="193"/>
      <c r="D174" s="193"/>
      <c r="E174" s="158" t="s">
        <v>4346</v>
      </c>
      <c r="F174" s="27" t="s">
        <v>136</v>
      </c>
      <c r="G174" s="161"/>
      <c r="H174" s="187"/>
      <c r="I174" s="89">
        <f>G174*H174</f>
        <v>0</v>
      </c>
    </row>
    <row r="175" spans="1:9" ht="39.6" hidden="1" x14ac:dyDescent="0.25">
      <c r="A175" s="192"/>
      <c r="B175" s="192" t="s">
        <v>1959</v>
      </c>
      <c r="C175" s="193"/>
      <c r="D175" s="193"/>
      <c r="E175" s="158" t="s">
        <v>4347</v>
      </c>
      <c r="F175" s="27" t="s">
        <v>136</v>
      </c>
      <c r="G175" s="161"/>
      <c r="H175" s="187"/>
      <c r="I175" s="89">
        <f>G175*H175</f>
        <v>0</v>
      </c>
    </row>
    <row r="176" spans="1:9" ht="26.4" hidden="1" x14ac:dyDescent="0.25">
      <c r="A176" s="192" t="s">
        <v>1960</v>
      </c>
      <c r="B176" s="192"/>
      <c r="C176" s="193"/>
      <c r="D176" s="193"/>
      <c r="E176" s="157" t="s">
        <v>4348</v>
      </c>
      <c r="F176" s="17"/>
      <c r="G176" s="17"/>
      <c r="H176" s="191"/>
      <c r="I176" s="190"/>
    </row>
    <row r="177" spans="1:9" ht="39.6" hidden="1" x14ac:dyDescent="0.25">
      <c r="A177" s="192"/>
      <c r="B177" s="192" t="s">
        <v>1961</v>
      </c>
      <c r="C177" s="193"/>
      <c r="D177" s="193"/>
      <c r="E177" s="158" t="s">
        <v>4349</v>
      </c>
      <c r="F177" s="27" t="s">
        <v>136</v>
      </c>
      <c r="G177" s="161"/>
      <c r="H177" s="187"/>
      <c r="I177" s="89">
        <f>G177*H177</f>
        <v>0</v>
      </c>
    </row>
    <row r="178" spans="1:9" ht="39.6" hidden="1" x14ac:dyDescent="0.25">
      <c r="A178" s="192"/>
      <c r="B178" s="192" t="s">
        <v>1962</v>
      </c>
      <c r="C178" s="193"/>
      <c r="D178" s="193"/>
      <c r="E178" s="158" t="s">
        <v>4791</v>
      </c>
      <c r="F178" s="27" t="s">
        <v>136</v>
      </c>
      <c r="G178" s="161"/>
      <c r="H178" s="187"/>
      <c r="I178" s="89">
        <f>G178*H178</f>
        <v>0</v>
      </c>
    </row>
    <row r="179" spans="1:9" ht="26.4" hidden="1" x14ac:dyDescent="0.25">
      <c r="A179" s="192" t="s">
        <v>1963</v>
      </c>
      <c r="B179" s="192"/>
      <c r="C179" s="193"/>
      <c r="D179" s="193"/>
      <c r="E179" s="157" t="s">
        <v>1964</v>
      </c>
      <c r="F179" s="17" t="s">
        <v>2269</v>
      </c>
      <c r="G179" s="161"/>
      <c r="H179" s="187"/>
      <c r="I179" s="89">
        <f>G179*H179</f>
        <v>0</v>
      </c>
    </row>
    <row r="180" spans="1:9" ht="26.4" hidden="1" x14ac:dyDescent="0.25">
      <c r="A180" s="192" t="s">
        <v>1965</v>
      </c>
      <c r="B180" s="192"/>
      <c r="C180" s="193"/>
      <c r="D180" s="193"/>
      <c r="E180" s="157" t="s">
        <v>1966</v>
      </c>
      <c r="F180" s="17"/>
      <c r="G180" s="17"/>
      <c r="H180" s="191"/>
      <c r="I180" s="190"/>
    </row>
    <row r="181" spans="1:9" ht="26.4" hidden="1" x14ac:dyDescent="0.25">
      <c r="A181" s="192"/>
      <c r="B181" s="192" t="s">
        <v>1967</v>
      </c>
      <c r="C181" s="110"/>
      <c r="D181" s="110"/>
      <c r="E181" s="158" t="s">
        <v>1969</v>
      </c>
      <c r="F181" s="17"/>
      <c r="G181" s="17"/>
      <c r="H181" s="191"/>
      <c r="I181" s="190"/>
    </row>
    <row r="182" spans="1:9" ht="66" hidden="1" x14ac:dyDescent="0.25">
      <c r="A182" s="192"/>
      <c r="B182" s="192"/>
      <c r="C182" s="193" t="s">
        <v>37</v>
      </c>
      <c r="D182" s="193"/>
      <c r="E182" s="158" t="s">
        <v>4792</v>
      </c>
      <c r="F182" s="17"/>
      <c r="G182" s="17"/>
      <c r="H182" s="191"/>
      <c r="I182" s="190"/>
    </row>
    <row r="183" spans="1:9" ht="28.8" hidden="1" x14ac:dyDescent="0.25">
      <c r="A183" s="192"/>
      <c r="B183" s="192"/>
      <c r="C183" s="193"/>
      <c r="D183" s="193" t="s">
        <v>36</v>
      </c>
      <c r="E183" s="158" t="s">
        <v>4341</v>
      </c>
      <c r="F183" s="17" t="s">
        <v>1099</v>
      </c>
      <c r="G183" s="161"/>
      <c r="H183" s="187"/>
      <c r="I183" s="89">
        <f>G183*H183</f>
        <v>0</v>
      </c>
    </row>
    <row r="184" spans="1:9" ht="28.8" hidden="1" x14ac:dyDescent="0.25">
      <c r="A184" s="192"/>
      <c r="B184" s="192"/>
      <c r="C184" s="193"/>
      <c r="D184" s="193" t="s">
        <v>35</v>
      </c>
      <c r="E184" s="158" t="s">
        <v>4342</v>
      </c>
      <c r="F184" s="17" t="s">
        <v>1099</v>
      </c>
      <c r="G184" s="161"/>
      <c r="H184" s="187"/>
      <c r="I184" s="89">
        <f>G184*H184</f>
        <v>0</v>
      </c>
    </row>
    <row r="185" spans="1:9" ht="28.8" hidden="1" x14ac:dyDescent="0.25">
      <c r="A185" s="192"/>
      <c r="B185" s="192"/>
      <c r="C185" s="193"/>
      <c r="D185" s="193" t="s">
        <v>49</v>
      </c>
      <c r="E185" s="158" t="s">
        <v>4344</v>
      </c>
      <c r="F185" s="17" t="s">
        <v>1099</v>
      </c>
      <c r="G185" s="161"/>
      <c r="H185" s="187"/>
      <c r="I185" s="89">
        <f>G185*H185</f>
        <v>0</v>
      </c>
    </row>
    <row r="186" spans="1:9" ht="79.2" hidden="1" x14ac:dyDescent="0.25">
      <c r="A186" s="192"/>
      <c r="B186" s="192"/>
      <c r="C186" s="193" t="s">
        <v>39</v>
      </c>
      <c r="D186" s="193"/>
      <c r="E186" s="290" t="s">
        <v>4793</v>
      </c>
      <c r="F186" s="17"/>
      <c r="G186" s="17"/>
      <c r="H186" s="191"/>
      <c r="I186" s="190"/>
    </row>
    <row r="187" spans="1:9" ht="28.8" hidden="1" x14ac:dyDescent="0.25">
      <c r="A187" s="192"/>
      <c r="B187" s="192"/>
      <c r="C187" s="193"/>
      <c r="D187" s="193" t="s">
        <v>36</v>
      </c>
      <c r="E187" s="158" t="s">
        <v>4341</v>
      </c>
      <c r="F187" s="17" t="s">
        <v>124</v>
      </c>
      <c r="G187" s="161"/>
      <c r="H187" s="187"/>
      <c r="I187" s="89">
        <f>G187*H187</f>
        <v>0</v>
      </c>
    </row>
    <row r="188" spans="1:9" ht="28.8" hidden="1" x14ac:dyDescent="0.25">
      <c r="A188" s="192"/>
      <c r="B188" s="192"/>
      <c r="C188" s="193"/>
      <c r="D188" s="193" t="s">
        <v>35</v>
      </c>
      <c r="E188" s="158" t="s">
        <v>4342</v>
      </c>
      <c r="F188" s="17" t="s">
        <v>124</v>
      </c>
      <c r="G188" s="161"/>
      <c r="H188" s="187"/>
      <c r="I188" s="89">
        <f>G188*H188</f>
        <v>0</v>
      </c>
    </row>
    <row r="189" spans="1:9" ht="28.8" hidden="1" x14ac:dyDescent="0.25">
      <c r="A189" s="192"/>
      <c r="B189" s="192"/>
      <c r="C189" s="193"/>
      <c r="D189" s="193" t="s">
        <v>49</v>
      </c>
      <c r="E189" s="200" t="s">
        <v>4350</v>
      </c>
      <c r="F189" s="17" t="s">
        <v>124</v>
      </c>
      <c r="G189" s="161"/>
      <c r="H189" s="187"/>
      <c r="I189" s="89">
        <f>G189*H189</f>
        <v>0</v>
      </c>
    </row>
    <row r="190" spans="1:9" ht="39.6" hidden="1" x14ac:dyDescent="0.25">
      <c r="A190" s="192"/>
      <c r="B190" s="192" t="s">
        <v>1968</v>
      </c>
      <c r="C190" s="193"/>
      <c r="D190" s="193"/>
      <c r="E190" s="158" t="s">
        <v>1970</v>
      </c>
      <c r="F190" s="17"/>
      <c r="G190" s="17"/>
      <c r="H190" s="191"/>
      <c r="I190" s="190"/>
    </row>
    <row r="191" spans="1:9" ht="66" hidden="1" x14ac:dyDescent="0.25">
      <c r="A191" s="192"/>
      <c r="B191" s="192"/>
      <c r="C191" s="193" t="s">
        <v>37</v>
      </c>
      <c r="D191" s="193"/>
      <c r="E191" s="290" t="s">
        <v>4794</v>
      </c>
      <c r="F191" s="17"/>
      <c r="G191" s="17"/>
      <c r="H191" s="191"/>
      <c r="I191" s="190"/>
    </row>
    <row r="192" spans="1:9" ht="28.8" hidden="1" x14ac:dyDescent="0.25">
      <c r="A192" s="192"/>
      <c r="B192" s="192"/>
      <c r="C192" s="193"/>
      <c r="D192" s="193" t="s">
        <v>36</v>
      </c>
      <c r="E192" s="158" t="s">
        <v>4341</v>
      </c>
      <c r="F192" s="17" t="s">
        <v>124</v>
      </c>
      <c r="G192" s="161"/>
      <c r="H192" s="187"/>
      <c r="I192" s="89">
        <f>G192*H192</f>
        <v>0</v>
      </c>
    </row>
    <row r="193" spans="1:9" ht="28.8" hidden="1" x14ac:dyDescent="0.25">
      <c r="A193" s="192"/>
      <c r="B193" s="192"/>
      <c r="C193" s="193"/>
      <c r="D193" s="193" t="s">
        <v>35</v>
      </c>
      <c r="E193" s="158" t="s">
        <v>4342</v>
      </c>
      <c r="F193" s="17" t="s">
        <v>124</v>
      </c>
      <c r="G193" s="161"/>
      <c r="H193" s="187"/>
      <c r="I193" s="89">
        <f>G193*H193</f>
        <v>0</v>
      </c>
    </row>
    <row r="194" spans="1:9" ht="28.8" hidden="1" x14ac:dyDescent="0.25">
      <c r="A194" s="192"/>
      <c r="B194" s="192"/>
      <c r="C194" s="193"/>
      <c r="D194" s="193" t="s">
        <v>49</v>
      </c>
      <c r="E194" s="158" t="s">
        <v>4343</v>
      </c>
      <c r="F194" s="17" t="s">
        <v>124</v>
      </c>
      <c r="G194" s="161"/>
      <c r="H194" s="187"/>
      <c r="I194" s="89">
        <f>G194*H194</f>
        <v>0</v>
      </c>
    </row>
    <row r="195" spans="1:9" ht="79.2" hidden="1" x14ac:dyDescent="0.25">
      <c r="A195" s="192"/>
      <c r="B195" s="192"/>
      <c r="C195" s="193" t="s">
        <v>39</v>
      </c>
      <c r="D195" s="193"/>
      <c r="E195" s="290" t="s">
        <v>4793</v>
      </c>
      <c r="F195" s="17"/>
      <c r="G195" s="17"/>
      <c r="H195" s="191"/>
      <c r="I195" s="190"/>
    </row>
    <row r="196" spans="1:9" ht="28.8" hidden="1" x14ac:dyDescent="0.25">
      <c r="A196" s="192"/>
      <c r="B196" s="192"/>
      <c r="C196" s="193"/>
      <c r="D196" s="193" t="s">
        <v>36</v>
      </c>
      <c r="E196" s="158" t="s">
        <v>4341</v>
      </c>
      <c r="F196" s="17" t="s">
        <v>124</v>
      </c>
      <c r="G196" s="161"/>
      <c r="H196" s="187"/>
      <c r="I196" s="89">
        <f>G196*H196</f>
        <v>0</v>
      </c>
    </row>
    <row r="197" spans="1:9" ht="28.8" hidden="1" x14ac:dyDescent="0.25">
      <c r="A197" s="192"/>
      <c r="B197" s="192"/>
      <c r="C197" s="193"/>
      <c r="D197" s="193" t="s">
        <v>35</v>
      </c>
      <c r="E197" s="158" t="s">
        <v>4342</v>
      </c>
      <c r="F197" s="17" t="s">
        <v>124</v>
      </c>
      <c r="G197" s="161"/>
      <c r="H197" s="187"/>
      <c r="I197" s="89">
        <f>G197*H197</f>
        <v>0</v>
      </c>
    </row>
    <row r="198" spans="1:9" ht="28.8" hidden="1" x14ac:dyDescent="0.25">
      <c r="A198" s="192"/>
      <c r="B198" s="192"/>
      <c r="C198" s="193"/>
      <c r="D198" s="193" t="s">
        <v>49</v>
      </c>
      <c r="E198" s="158" t="s">
        <v>4343</v>
      </c>
      <c r="F198" s="17" t="s">
        <v>124</v>
      </c>
      <c r="G198" s="161"/>
      <c r="H198" s="187"/>
      <c r="I198" s="89">
        <f>G198*H198</f>
        <v>0</v>
      </c>
    </row>
    <row r="199" spans="1:9" x14ac:dyDescent="0.25">
      <c r="A199" s="192"/>
      <c r="B199" s="192"/>
      <c r="C199" s="193"/>
      <c r="D199" s="193"/>
      <c r="E199" s="157"/>
      <c r="F199" s="17"/>
      <c r="G199" s="17"/>
      <c r="H199" s="191"/>
      <c r="I199" s="190"/>
    </row>
    <row r="200" spans="1:9" x14ac:dyDescent="0.25">
      <c r="A200" s="192"/>
      <c r="B200" s="192"/>
      <c r="C200" s="193"/>
      <c r="D200" s="193"/>
      <c r="E200" s="157"/>
      <c r="F200" s="17"/>
      <c r="G200" s="17"/>
      <c r="H200" s="191"/>
      <c r="I200" s="190"/>
    </row>
    <row r="201" spans="1:9" x14ac:dyDescent="0.25">
      <c r="A201" s="64"/>
      <c r="B201" s="64"/>
      <c r="C201" s="161"/>
      <c r="D201" s="161"/>
      <c r="E201" s="60"/>
      <c r="F201" s="17"/>
      <c r="G201" s="17"/>
      <c r="H201" s="191"/>
      <c r="I201" s="190"/>
    </row>
    <row r="202" spans="1:9" x14ac:dyDescent="0.25">
      <c r="A202" s="168" t="s">
        <v>34</v>
      </c>
      <c r="B202" s="168"/>
      <c r="C202" s="168"/>
      <c r="D202" s="168"/>
      <c r="E202" s="168"/>
      <c r="F202" s="179"/>
      <c r="G202" s="185"/>
      <c r="H202" s="198"/>
      <c r="I202" s="174">
        <f>SUM(I5:I201)</f>
        <v>0</v>
      </c>
    </row>
    <row r="1048478" spans="6:6" x14ac:dyDescent="0.25">
      <c r="F1048478" s="53"/>
    </row>
  </sheetData>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rowBreaks count="1" manualBreakCount="1">
    <brk id="160" max="8" man="1"/>
  </rowBreaks>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A907-520B-43A2-A2B0-26859D5D8F7C}">
  <dimension ref="A1:I104832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1971</v>
      </c>
      <c r="B1" s="40"/>
      <c r="C1" s="40"/>
      <c r="D1" s="40"/>
      <c r="E1" s="774" t="s">
        <v>1972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1973</v>
      </c>
      <c r="B5" s="192"/>
      <c r="C5" s="193"/>
      <c r="D5" s="150" t="s">
        <v>1974</v>
      </c>
      <c r="E5" s="120"/>
      <c r="F5" s="17"/>
      <c r="G5" s="17"/>
      <c r="H5" s="189"/>
    </row>
    <row r="6" spans="1:9" ht="26.4" x14ac:dyDescent="0.25">
      <c r="A6" s="192"/>
      <c r="B6" s="192" t="s">
        <v>1975</v>
      </c>
      <c r="C6" s="193"/>
      <c r="D6" s="283" t="s">
        <v>4795</v>
      </c>
      <c r="E6" s="17" t="s">
        <v>2269</v>
      </c>
      <c r="F6" s="161"/>
      <c r="G6" s="187"/>
      <c r="H6" s="89">
        <f>F6*G6</f>
        <v>0</v>
      </c>
      <c r="I6" s="307" t="s">
        <v>5398</v>
      </c>
    </row>
    <row r="7" spans="1:9" ht="26.4" x14ac:dyDescent="0.25">
      <c r="A7" s="192"/>
      <c r="B7" s="192" t="s">
        <v>1976</v>
      </c>
      <c r="C7" s="193"/>
      <c r="D7" s="283" t="s">
        <v>4796</v>
      </c>
      <c r="E7" s="17" t="s">
        <v>2269</v>
      </c>
      <c r="F7" s="161"/>
      <c r="G7" s="187"/>
      <c r="H7" s="89">
        <f>F7*G7</f>
        <v>0</v>
      </c>
      <c r="I7" s="307" t="s">
        <v>5398</v>
      </c>
    </row>
    <row r="8" spans="1:9" ht="26.4" x14ac:dyDescent="0.25">
      <c r="A8" s="192" t="s">
        <v>1977</v>
      </c>
      <c r="B8" s="192"/>
      <c r="C8" s="193"/>
      <c r="D8" s="150" t="s">
        <v>1978</v>
      </c>
      <c r="E8" s="120"/>
      <c r="F8" s="17"/>
      <c r="G8" s="191"/>
      <c r="H8" s="190"/>
    </row>
    <row r="9" spans="1:9" x14ac:dyDescent="0.25">
      <c r="A9" s="192"/>
      <c r="B9" s="192" t="s">
        <v>1979</v>
      </c>
      <c r="C9" s="193"/>
      <c r="D9" s="64" t="s">
        <v>1982</v>
      </c>
      <c r="E9"/>
      <c r="F9" s="17"/>
      <c r="G9" s="191"/>
      <c r="H9" s="190"/>
    </row>
    <row r="10" spans="1:9" ht="26.4" x14ac:dyDescent="0.25">
      <c r="A10" s="192"/>
      <c r="B10" s="192"/>
      <c r="C10" s="193" t="s">
        <v>37</v>
      </c>
      <c r="D10" s="283" t="s">
        <v>4797</v>
      </c>
      <c r="E10" s="17" t="s">
        <v>2269</v>
      </c>
      <c r="F10" s="161"/>
      <c r="G10" s="187"/>
      <c r="H10" s="89">
        <f>F10*G10</f>
        <v>0</v>
      </c>
      <c r="I10" s="307" t="s">
        <v>5398</v>
      </c>
    </row>
    <row r="11" spans="1:9" ht="26.4" x14ac:dyDescent="0.25">
      <c r="A11" s="192"/>
      <c r="B11" s="192"/>
      <c r="C11" s="193" t="s">
        <v>39</v>
      </c>
      <c r="D11" s="283" t="s">
        <v>4798</v>
      </c>
      <c r="E11" s="17" t="s">
        <v>2269</v>
      </c>
      <c r="F11" s="161"/>
      <c r="G11" s="187"/>
      <c r="H11" s="89">
        <f>F11*G11</f>
        <v>0</v>
      </c>
      <c r="I11" s="307" t="s">
        <v>5398</v>
      </c>
    </row>
    <row r="12" spans="1:9" x14ac:dyDescent="0.25">
      <c r="A12" s="192"/>
      <c r="B12" s="192" t="s">
        <v>1980</v>
      </c>
      <c r="C12" s="193"/>
      <c r="D12" s="283" t="s">
        <v>1983</v>
      </c>
      <c r="E12" s="120"/>
      <c r="F12" s="17"/>
      <c r="G12" s="191"/>
      <c r="H12" s="190"/>
    </row>
    <row r="13" spans="1:9" ht="26.4" x14ac:dyDescent="0.25">
      <c r="A13" s="192"/>
      <c r="B13" s="192"/>
      <c r="C13" s="193" t="s">
        <v>37</v>
      </c>
      <c r="D13" s="278" t="s">
        <v>4797</v>
      </c>
      <c r="E13" s="17" t="s">
        <v>2269</v>
      </c>
      <c r="F13" s="161"/>
      <c r="G13" s="187"/>
      <c r="H13" s="89">
        <f>F13*G13</f>
        <v>0</v>
      </c>
      <c r="I13" s="307" t="s">
        <v>5398</v>
      </c>
    </row>
    <row r="14" spans="1:9" ht="26.4" x14ac:dyDescent="0.25">
      <c r="A14" s="192"/>
      <c r="B14" s="192"/>
      <c r="C14" s="193" t="s">
        <v>39</v>
      </c>
      <c r="D14" s="283" t="s">
        <v>4799</v>
      </c>
      <c r="E14" s="17" t="s">
        <v>2269</v>
      </c>
      <c r="F14" s="161"/>
      <c r="G14" s="187"/>
      <c r="H14" s="89">
        <f>F14*G14</f>
        <v>0</v>
      </c>
      <c r="I14" s="307" t="s">
        <v>5398</v>
      </c>
    </row>
    <row r="15" spans="1:9" ht="39.6" x14ac:dyDescent="0.25">
      <c r="A15" s="192"/>
      <c r="B15" s="192" t="s">
        <v>1981</v>
      </c>
      <c r="C15" s="193"/>
      <c r="D15" s="64" t="s">
        <v>1984</v>
      </c>
      <c r="E15" s="17" t="s">
        <v>124</v>
      </c>
      <c r="F15" s="161"/>
      <c r="G15" s="187"/>
      <c r="H15" s="89">
        <f>F15*G15</f>
        <v>0</v>
      </c>
    </row>
    <row r="16" spans="1:9" ht="39.6" x14ac:dyDescent="0.25">
      <c r="A16" s="192" t="s">
        <v>1985</v>
      </c>
      <c r="B16" s="192"/>
      <c r="C16" s="193"/>
      <c r="D16" s="150" t="s">
        <v>1988</v>
      </c>
      <c r="E16" s="120"/>
      <c r="F16" s="17"/>
      <c r="G16" s="191"/>
      <c r="H16" s="190"/>
    </row>
    <row r="17" spans="1:9" ht="26.4" x14ac:dyDescent="0.25">
      <c r="A17" s="192"/>
      <c r="B17" s="192" t="s">
        <v>1986</v>
      </c>
      <c r="C17" s="193"/>
      <c r="D17" s="64" t="s">
        <v>1991</v>
      </c>
      <c r="E17" s="120"/>
      <c r="F17" s="17"/>
      <c r="G17" s="191"/>
      <c r="H17" s="190"/>
    </row>
    <row r="18" spans="1:9" ht="26.4" x14ac:dyDescent="0.25">
      <c r="A18" s="192"/>
      <c r="B18" s="192"/>
      <c r="C18" s="193" t="s">
        <v>37</v>
      </c>
      <c r="D18" s="283" t="s">
        <v>4797</v>
      </c>
      <c r="E18" s="17" t="s">
        <v>2269</v>
      </c>
      <c r="F18" s="161"/>
      <c r="G18" s="187"/>
      <c r="H18" s="89">
        <f>F18*G18</f>
        <v>0</v>
      </c>
      <c r="I18" s="307" t="s">
        <v>5398</v>
      </c>
    </row>
    <row r="19" spans="1:9" ht="26.4" x14ac:dyDescent="0.25">
      <c r="A19" s="192"/>
      <c r="B19" s="192"/>
      <c r="C19" s="193" t="s">
        <v>39</v>
      </c>
      <c r="D19" s="283" t="s">
        <v>4798</v>
      </c>
      <c r="E19" s="17" t="s">
        <v>2269</v>
      </c>
      <c r="F19" s="161"/>
      <c r="G19" s="187"/>
      <c r="H19" s="89">
        <f>F19*G19</f>
        <v>0</v>
      </c>
      <c r="I19" s="307" t="s">
        <v>5398</v>
      </c>
    </row>
    <row r="20" spans="1:9" x14ac:dyDescent="0.25">
      <c r="A20" s="192" t="s">
        <v>1987</v>
      </c>
      <c r="B20" s="192"/>
      <c r="C20" s="193"/>
      <c r="D20" s="150" t="s">
        <v>1993</v>
      </c>
      <c r="E20" s="120"/>
      <c r="F20" s="17"/>
      <c r="G20" s="191"/>
      <c r="H20" s="190"/>
    </row>
    <row r="21" spans="1:9" x14ac:dyDescent="0.25">
      <c r="A21" s="192"/>
      <c r="B21" s="192" t="s">
        <v>1989</v>
      </c>
      <c r="C21" s="193"/>
      <c r="D21" s="64" t="s">
        <v>1994</v>
      </c>
      <c r="E21" s="120"/>
      <c r="F21" s="17"/>
      <c r="G21" s="191"/>
      <c r="H21" s="190"/>
    </row>
    <row r="22" spans="1:9" ht="15.6" x14ac:dyDescent="0.25">
      <c r="A22" s="192"/>
      <c r="B22" s="192"/>
      <c r="C22" s="193" t="s">
        <v>37</v>
      </c>
      <c r="D22" s="64" t="s">
        <v>1995</v>
      </c>
      <c r="E22" s="17" t="s">
        <v>2269</v>
      </c>
      <c r="F22" s="161"/>
      <c r="G22" s="187"/>
      <c r="H22" s="89">
        <f>F22*G22</f>
        <v>0</v>
      </c>
    </row>
    <row r="23" spans="1:9" ht="15.6" x14ac:dyDescent="0.25">
      <c r="A23" s="192"/>
      <c r="B23" s="192"/>
      <c r="C23" s="193" t="s">
        <v>39</v>
      </c>
      <c r="D23" s="64" t="s">
        <v>1996</v>
      </c>
      <c r="E23" s="17" t="s">
        <v>2269</v>
      </c>
      <c r="F23" s="161"/>
      <c r="G23" s="187"/>
      <c r="H23" s="89">
        <f>F23*G23</f>
        <v>0</v>
      </c>
    </row>
    <row r="24" spans="1:9" ht="15.6" x14ac:dyDescent="0.25">
      <c r="A24" s="192"/>
      <c r="B24" s="192" t="s">
        <v>1990</v>
      </c>
      <c r="C24" s="193"/>
      <c r="D24" s="64" t="s">
        <v>1997</v>
      </c>
      <c r="E24" s="17" t="s">
        <v>2269</v>
      </c>
      <c r="F24" s="161"/>
      <c r="G24" s="187"/>
      <c r="H24" s="89">
        <f>F24*G24</f>
        <v>0</v>
      </c>
    </row>
    <row r="25" spans="1:9" x14ac:dyDescent="0.25">
      <c r="A25" s="192"/>
      <c r="B25" s="192" t="s">
        <v>4800</v>
      </c>
      <c r="C25" s="193"/>
      <c r="D25" s="64" t="s">
        <v>1998</v>
      </c>
      <c r="E25" s="120"/>
      <c r="F25" s="17"/>
      <c r="G25" s="191"/>
      <c r="H25" s="190"/>
    </row>
    <row r="26" spans="1:9" ht="15.6" x14ac:dyDescent="0.25">
      <c r="A26" s="192"/>
      <c r="B26" s="192"/>
      <c r="C26" s="193" t="s">
        <v>37</v>
      </c>
      <c r="D26" s="64" t="s">
        <v>1995</v>
      </c>
      <c r="E26" s="17" t="s">
        <v>2269</v>
      </c>
      <c r="F26" s="161"/>
      <c r="G26" s="187"/>
      <c r="H26" s="89">
        <f>F26*G26</f>
        <v>0</v>
      </c>
    </row>
    <row r="27" spans="1:9" ht="15.6" x14ac:dyDescent="0.25">
      <c r="A27" s="192"/>
      <c r="B27" s="192"/>
      <c r="C27" s="193" t="s">
        <v>39</v>
      </c>
      <c r="D27" s="64" t="s">
        <v>1996</v>
      </c>
      <c r="E27" s="17" t="s">
        <v>2269</v>
      </c>
      <c r="F27" s="161"/>
      <c r="G27" s="187"/>
      <c r="H27" s="89">
        <f>F27*G27</f>
        <v>0</v>
      </c>
    </row>
    <row r="28" spans="1:9" ht="26.4" x14ac:dyDescent="0.25">
      <c r="A28" s="192" t="s">
        <v>1992</v>
      </c>
      <c r="B28" s="192"/>
      <c r="C28" s="193"/>
      <c r="D28" s="150" t="s">
        <v>2000</v>
      </c>
      <c r="E28" s="27" t="s">
        <v>1152</v>
      </c>
      <c r="F28" s="161"/>
      <c r="G28" s="187"/>
      <c r="H28" s="89">
        <f>F28*G28</f>
        <v>0</v>
      </c>
    </row>
    <row r="29" spans="1:9" x14ac:dyDescent="0.25">
      <c r="A29" s="192" t="s">
        <v>1999</v>
      </c>
      <c r="B29" s="192"/>
      <c r="C29" s="193"/>
      <c r="D29" s="150" t="s">
        <v>2002</v>
      </c>
      <c r="E29" s="120"/>
      <c r="F29" s="17"/>
      <c r="G29" s="191"/>
      <c r="H29" s="190"/>
    </row>
    <row r="30" spans="1:9" x14ac:dyDescent="0.25">
      <c r="A30" s="192"/>
      <c r="B30" s="192" t="s">
        <v>4801</v>
      </c>
      <c r="C30" s="193"/>
      <c r="D30" s="64" t="s">
        <v>2006</v>
      </c>
      <c r="E30" s="27" t="s">
        <v>136</v>
      </c>
      <c r="F30" s="161"/>
      <c r="G30" s="187"/>
      <c r="H30" s="89">
        <f>F30*G30</f>
        <v>0</v>
      </c>
    </row>
    <row r="31" spans="1:9" x14ac:dyDescent="0.25">
      <c r="A31" s="192"/>
      <c r="B31" s="192" t="s">
        <v>4802</v>
      </c>
      <c r="C31" s="193"/>
      <c r="D31" s="64" t="s">
        <v>2007</v>
      </c>
      <c r="E31" s="120"/>
      <c r="F31" s="17"/>
      <c r="G31" s="191"/>
      <c r="H31" s="190"/>
    </row>
    <row r="32" spans="1:9" ht="26.4" x14ac:dyDescent="0.25">
      <c r="A32" s="192"/>
      <c r="B32" s="192"/>
      <c r="C32" s="193" t="s">
        <v>37</v>
      </c>
      <c r="D32" s="283" t="s">
        <v>4807</v>
      </c>
      <c r="E32" s="27" t="s">
        <v>136</v>
      </c>
      <c r="F32" s="161"/>
      <c r="G32" s="187"/>
      <c r="H32" s="89">
        <f>F32*G32</f>
        <v>0</v>
      </c>
      <c r="I32" s="307" t="s">
        <v>5398</v>
      </c>
    </row>
    <row r="33" spans="1:9" ht="26.4" x14ac:dyDescent="0.25">
      <c r="A33" s="192"/>
      <c r="B33" s="192"/>
      <c r="C33" s="193" t="s">
        <v>39</v>
      </c>
      <c r="D33" s="283" t="s">
        <v>4808</v>
      </c>
      <c r="E33" s="27" t="s">
        <v>136</v>
      </c>
      <c r="F33" s="161"/>
      <c r="G33" s="187"/>
      <c r="H33" s="89">
        <f>F33*G33</f>
        <v>0</v>
      </c>
      <c r="I33" s="307" t="s">
        <v>5398</v>
      </c>
    </row>
    <row r="34" spans="1:9" ht="39.6" x14ac:dyDescent="0.25">
      <c r="A34" s="192"/>
      <c r="B34" s="192" t="s">
        <v>4803</v>
      </c>
      <c r="C34" s="193"/>
      <c r="D34" s="283" t="s">
        <v>4809</v>
      </c>
      <c r="E34" s="27" t="s">
        <v>136</v>
      </c>
      <c r="F34" s="161"/>
      <c r="G34" s="187"/>
      <c r="H34" s="89">
        <f>F34*G34</f>
        <v>0</v>
      </c>
      <c r="I34" s="307" t="s">
        <v>5398</v>
      </c>
    </row>
    <row r="35" spans="1:9" ht="39.6" x14ac:dyDescent="0.25">
      <c r="A35" s="192"/>
      <c r="B35" s="192" t="s">
        <v>4804</v>
      </c>
      <c r="C35" s="193"/>
      <c r="D35" s="283" t="s">
        <v>4810</v>
      </c>
      <c r="E35" s="120"/>
      <c r="F35" s="17"/>
      <c r="G35" s="191"/>
      <c r="H35" s="190"/>
      <c r="I35" s="307" t="s">
        <v>5398</v>
      </c>
    </row>
    <row r="36" spans="1:9" x14ac:dyDescent="0.25">
      <c r="A36" s="192"/>
      <c r="B36" s="192"/>
      <c r="C36" s="193" t="s">
        <v>37</v>
      </c>
      <c r="D36" s="283" t="s">
        <v>2008</v>
      </c>
      <c r="E36" s="120" t="s">
        <v>429</v>
      </c>
      <c r="F36" s="161"/>
      <c r="G36" s="187"/>
      <c r="H36" s="89">
        <f>F36*G36</f>
        <v>0</v>
      </c>
    </row>
    <row r="37" spans="1:9" x14ac:dyDescent="0.25">
      <c r="A37" s="192"/>
      <c r="B37" s="192"/>
      <c r="C37" s="193" t="s">
        <v>39</v>
      </c>
      <c r="D37" s="283" t="s">
        <v>2009</v>
      </c>
      <c r="E37" s="120" t="s">
        <v>429</v>
      </c>
      <c r="F37" s="161"/>
      <c r="G37" s="187"/>
      <c r="H37" s="89">
        <f>F37*G37</f>
        <v>0</v>
      </c>
    </row>
    <row r="38" spans="1:9" ht="26.4" x14ac:dyDescent="0.25">
      <c r="A38" s="192"/>
      <c r="B38" s="192" t="s">
        <v>4805</v>
      </c>
      <c r="C38" s="193"/>
      <c r="D38" s="283" t="s">
        <v>4811</v>
      </c>
      <c r="E38" s="120"/>
      <c r="F38" s="17"/>
      <c r="G38" s="191"/>
      <c r="H38" s="190"/>
      <c r="I38" s="307" t="s">
        <v>5398</v>
      </c>
    </row>
    <row r="39" spans="1:9" x14ac:dyDescent="0.25">
      <c r="A39" s="192"/>
      <c r="B39" s="192"/>
      <c r="C39" s="193" t="s">
        <v>37</v>
      </c>
      <c r="D39" s="64" t="s">
        <v>2010</v>
      </c>
      <c r="E39" s="120" t="s">
        <v>429</v>
      </c>
      <c r="F39" s="161"/>
      <c r="G39" s="187"/>
      <c r="H39" s="89">
        <f>F39*G39</f>
        <v>0</v>
      </c>
    </row>
    <row r="40" spans="1:9" x14ac:dyDescent="0.25">
      <c r="A40" s="192"/>
      <c r="B40" s="192"/>
      <c r="C40" s="193" t="s">
        <v>39</v>
      </c>
      <c r="D40" s="64" t="s">
        <v>2011</v>
      </c>
      <c r="E40" s="120" t="s">
        <v>429</v>
      </c>
      <c r="F40" s="161"/>
      <c r="G40" s="187"/>
      <c r="H40" s="89">
        <f>F40*G40</f>
        <v>0</v>
      </c>
    </row>
    <row r="41" spans="1:9" ht="26.4" x14ac:dyDescent="0.25">
      <c r="A41" s="192"/>
      <c r="B41" s="192" t="s">
        <v>4806</v>
      </c>
      <c r="C41" s="193"/>
      <c r="D41" s="64" t="s">
        <v>2012</v>
      </c>
      <c r="E41" s="27" t="s">
        <v>136</v>
      </c>
      <c r="F41" s="161"/>
      <c r="G41" s="187"/>
      <c r="H41" s="89">
        <f>F41*G41</f>
        <v>0</v>
      </c>
    </row>
    <row r="42" spans="1:9" x14ac:dyDescent="0.25">
      <c r="A42" s="192" t="s">
        <v>2001</v>
      </c>
      <c r="B42" s="192"/>
      <c r="C42" s="193"/>
      <c r="D42" s="150" t="s">
        <v>2014</v>
      </c>
      <c r="E42" s="120"/>
      <c r="F42" s="17"/>
      <c r="G42" s="191"/>
      <c r="H42" s="190"/>
    </row>
    <row r="43" spans="1:9" x14ac:dyDescent="0.25">
      <c r="A43" s="192"/>
      <c r="B43" s="192" t="s">
        <v>2003</v>
      </c>
      <c r="C43" s="193"/>
      <c r="D43" s="64" t="s">
        <v>2017</v>
      </c>
      <c r="E43" s="120" t="s">
        <v>133</v>
      </c>
      <c r="F43" s="161"/>
      <c r="G43" s="187"/>
      <c r="H43" s="89">
        <f>F43*G43</f>
        <v>0</v>
      </c>
    </row>
    <row r="44" spans="1:9" x14ac:dyDescent="0.25">
      <c r="A44" s="192"/>
      <c r="B44" s="192" t="s">
        <v>2004</v>
      </c>
      <c r="C44" s="193"/>
      <c r="D44" s="64" t="s">
        <v>2018</v>
      </c>
      <c r="E44" s="120" t="s">
        <v>133</v>
      </c>
      <c r="F44" s="161"/>
      <c r="G44" s="187"/>
      <c r="H44" s="89">
        <f>F44*G44</f>
        <v>0</v>
      </c>
    </row>
    <row r="45" spans="1:9" x14ac:dyDescent="0.25">
      <c r="A45" s="192"/>
      <c r="B45" s="192" t="s">
        <v>2005</v>
      </c>
      <c r="C45" s="193"/>
      <c r="D45" s="64" t="s">
        <v>2020</v>
      </c>
      <c r="E45" s="120" t="s">
        <v>423</v>
      </c>
      <c r="F45" s="161"/>
      <c r="G45" s="187"/>
      <c r="H45" s="89">
        <f>F45*G45</f>
        <v>0</v>
      </c>
    </row>
    <row r="46" spans="1:9" x14ac:dyDescent="0.25">
      <c r="A46" s="192" t="s">
        <v>2013</v>
      </c>
      <c r="B46" s="192"/>
      <c r="C46" s="193"/>
      <c r="D46" s="150" t="s">
        <v>2019</v>
      </c>
      <c r="E46" s="120"/>
      <c r="F46" s="17"/>
      <c r="G46" s="191"/>
      <c r="H46" s="190"/>
    </row>
    <row r="47" spans="1:9" ht="26.4" x14ac:dyDescent="0.25">
      <c r="A47" s="192"/>
      <c r="B47" s="192" t="s">
        <v>2015</v>
      </c>
      <c r="C47" s="193"/>
      <c r="D47" s="64" t="s">
        <v>4352</v>
      </c>
      <c r="E47" s="120" t="s">
        <v>429</v>
      </c>
      <c r="F47" s="161"/>
      <c r="G47" s="187"/>
      <c r="H47" s="89">
        <f>F47*G47</f>
        <v>0</v>
      </c>
    </row>
    <row r="48" spans="1:9" ht="26.4" x14ac:dyDescent="0.25">
      <c r="A48" s="192"/>
      <c r="B48" s="192" t="s">
        <v>2016</v>
      </c>
      <c r="C48" s="193"/>
      <c r="D48" s="64" t="s">
        <v>4353</v>
      </c>
      <c r="E48" s="120" t="s">
        <v>429</v>
      </c>
      <c r="F48" s="161"/>
      <c r="G48" s="187"/>
      <c r="H48" s="89">
        <f>F48*G48</f>
        <v>0</v>
      </c>
    </row>
    <row r="49" spans="1:9" x14ac:dyDescent="0.25">
      <c r="A49" s="192"/>
      <c r="B49" s="192"/>
      <c r="C49" s="193"/>
      <c r="D49" s="158"/>
      <c r="E49" s="120"/>
      <c r="F49" s="17"/>
      <c r="G49" s="17"/>
      <c r="H49" s="190"/>
    </row>
    <row r="50" spans="1:9" x14ac:dyDescent="0.25">
      <c r="A50" s="192"/>
      <c r="B50" s="192"/>
      <c r="C50" s="193"/>
      <c r="D50" s="157"/>
      <c r="E50" s="17"/>
      <c r="F50" s="17"/>
      <c r="G50" s="17"/>
      <c r="H50" s="190"/>
      <c r="I50" s="323" t="s">
        <v>5421</v>
      </c>
    </row>
    <row r="51" spans="1:9" x14ac:dyDescent="0.25">
      <c r="A51" s="64"/>
      <c r="B51" s="64"/>
      <c r="C51" s="161"/>
      <c r="D51" s="60"/>
      <c r="E51" s="17"/>
      <c r="F51" s="17"/>
      <c r="G51" s="17"/>
      <c r="H51" s="190"/>
    </row>
    <row r="52" spans="1:9" x14ac:dyDescent="0.25">
      <c r="A52" s="168" t="s">
        <v>34</v>
      </c>
      <c r="B52" s="168"/>
      <c r="C52" s="168"/>
      <c r="D52" s="168"/>
      <c r="E52" s="179"/>
      <c r="F52" s="185"/>
      <c r="G52" s="185"/>
      <c r="H52" s="174">
        <f>SUM(H5:H51)</f>
        <v>0</v>
      </c>
    </row>
    <row r="1048328" spans="5:5" x14ac:dyDescent="0.25">
      <c r="E1048328"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03B1-BA8E-42F0-8B39-EDC362EC98DB}">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2021</v>
      </c>
      <c r="B1" s="40"/>
      <c r="C1" s="40"/>
      <c r="D1" s="774" t="s">
        <v>2022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2023</v>
      </c>
      <c r="B5" s="192"/>
      <c r="C5" s="176" t="s">
        <v>2024</v>
      </c>
      <c r="D5" s="120"/>
      <c r="E5" s="17"/>
      <c r="F5" s="191"/>
      <c r="G5" s="190"/>
    </row>
    <row r="6" spans="1:8" ht="26.4" x14ac:dyDescent="0.25">
      <c r="A6" s="192"/>
      <c r="B6" s="192" t="s">
        <v>2025</v>
      </c>
      <c r="C6" s="283" t="s">
        <v>4813</v>
      </c>
      <c r="D6" s="17" t="s">
        <v>2269</v>
      </c>
      <c r="E6" s="161"/>
      <c r="F6" s="187"/>
      <c r="G6" s="89">
        <f>E6*F6</f>
        <v>0</v>
      </c>
      <c r="H6" s="307" t="s">
        <v>5398</v>
      </c>
    </row>
    <row r="7" spans="1:8" ht="26.4" x14ac:dyDescent="0.25">
      <c r="A7" s="192" t="s">
        <v>2026</v>
      </c>
      <c r="B7" s="192"/>
      <c r="C7" s="284" t="s">
        <v>2027</v>
      </c>
      <c r="D7" s="17" t="s">
        <v>124</v>
      </c>
      <c r="E7" s="161"/>
      <c r="F7" s="187"/>
      <c r="G7" s="89">
        <f>E7*F7</f>
        <v>0</v>
      </c>
    </row>
    <row r="8" spans="1:8" ht="26.4" x14ac:dyDescent="0.25">
      <c r="A8" s="192" t="s">
        <v>2028</v>
      </c>
      <c r="B8" s="192"/>
      <c r="C8" s="284" t="s">
        <v>2029</v>
      </c>
      <c r="D8" s="120"/>
      <c r="E8" s="17"/>
      <c r="F8" s="191"/>
      <c r="G8" s="190"/>
    </row>
    <row r="9" spans="1:8" x14ac:dyDescent="0.25">
      <c r="A9" s="192"/>
      <c r="B9" s="192" t="s">
        <v>2030</v>
      </c>
      <c r="C9" s="295" t="s">
        <v>2032</v>
      </c>
      <c r="D9" s="27" t="s">
        <v>581</v>
      </c>
      <c r="E9" s="17" t="s">
        <v>4225</v>
      </c>
      <c r="F9" s="191" t="s">
        <v>4226</v>
      </c>
      <c r="G9" s="188"/>
    </row>
    <row r="10" spans="1:8" ht="26.4" x14ac:dyDescent="0.25">
      <c r="A10" s="192"/>
      <c r="B10" s="192" t="s">
        <v>2031</v>
      </c>
      <c r="C10" s="281" t="s">
        <v>2033</v>
      </c>
      <c r="D10" s="120" t="s">
        <v>361</v>
      </c>
      <c r="E10" s="197">
        <f>G9</f>
        <v>0</v>
      </c>
      <c r="F10" s="195"/>
      <c r="G10" s="190">
        <f>F10*E10</f>
        <v>0</v>
      </c>
    </row>
    <row r="11" spans="1:8" ht="26.4" x14ac:dyDescent="0.25">
      <c r="A11" s="192" t="s">
        <v>2034</v>
      </c>
      <c r="B11" s="192"/>
      <c r="C11" s="284" t="s">
        <v>4812</v>
      </c>
      <c r="D11" s="120"/>
      <c r="E11" s="17"/>
      <c r="F11" s="191"/>
      <c r="G11" s="190"/>
    </row>
    <row r="12" spans="1:8" ht="26.4" x14ac:dyDescent="0.25">
      <c r="A12" s="192"/>
      <c r="B12" s="192" t="s">
        <v>2035</v>
      </c>
      <c r="C12" s="283" t="s">
        <v>4813</v>
      </c>
      <c r="D12" s="17" t="s">
        <v>2269</v>
      </c>
      <c r="E12" s="161"/>
      <c r="F12" s="187"/>
      <c r="G12" s="89">
        <f>E12*F12</f>
        <v>0</v>
      </c>
      <c r="H12" s="307" t="s">
        <v>5398</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BDDBD-FE9C-420D-97AB-C6E35891FAE4}">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2036</v>
      </c>
      <c r="B1" s="40"/>
      <c r="C1" s="40"/>
      <c r="D1" s="774" t="s">
        <v>2037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2038</v>
      </c>
      <c r="B5" s="192"/>
      <c r="C5" s="150" t="s">
        <v>4814</v>
      </c>
      <c r="D5" s="120"/>
      <c r="E5" s="17"/>
      <c r="F5" s="17"/>
      <c r="G5" s="189"/>
    </row>
    <row r="6" spans="1:8" x14ac:dyDescent="0.25">
      <c r="A6" s="192"/>
      <c r="B6" s="192" t="s">
        <v>2039</v>
      </c>
      <c r="C6" s="64" t="s">
        <v>2045</v>
      </c>
      <c r="D6" s="120" t="s">
        <v>136</v>
      </c>
      <c r="E6" s="161"/>
      <c r="F6" s="187"/>
      <c r="G6" s="89">
        <f t="shared" ref="G6:G11" si="0">E6*F6</f>
        <v>0</v>
      </c>
    </row>
    <row r="7" spans="1:8" ht="26.4" x14ac:dyDescent="0.25">
      <c r="A7" s="192"/>
      <c r="B7" s="192" t="s">
        <v>2040</v>
      </c>
      <c r="C7" s="283" t="s">
        <v>4815</v>
      </c>
      <c r="D7" s="120" t="s">
        <v>136</v>
      </c>
      <c r="E7" s="161"/>
      <c r="F7" s="187"/>
      <c r="G7" s="89">
        <f t="shared" si="0"/>
        <v>0</v>
      </c>
      <c r="H7" s="307" t="s">
        <v>5398</v>
      </c>
    </row>
    <row r="8" spans="1:8" ht="26.4" x14ac:dyDescent="0.25">
      <c r="A8" s="192"/>
      <c r="B8" s="192" t="s">
        <v>2041</v>
      </c>
      <c r="C8" s="64" t="s">
        <v>4354</v>
      </c>
      <c r="D8" s="120" t="s">
        <v>136</v>
      </c>
      <c r="E8" s="161"/>
      <c r="F8" s="187"/>
      <c r="G8" s="89">
        <f t="shared" si="0"/>
        <v>0</v>
      </c>
    </row>
    <row r="9" spans="1:8" ht="26.4" x14ac:dyDescent="0.25">
      <c r="A9" s="192"/>
      <c r="B9" s="192" t="s">
        <v>2042</v>
      </c>
      <c r="C9" s="64" t="s">
        <v>4355</v>
      </c>
      <c r="D9" s="120" t="s">
        <v>136</v>
      </c>
      <c r="E9" s="161"/>
      <c r="F9" s="187"/>
      <c r="G9" s="89">
        <f t="shared" si="0"/>
        <v>0</v>
      </c>
    </row>
    <row r="10" spans="1:8" ht="26.4" x14ac:dyDescent="0.25">
      <c r="A10" s="192"/>
      <c r="B10" s="192" t="s">
        <v>2043</v>
      </c>
      <c r="C10" s="64" t="s">
        <v>2046</v>
      </c>
      <c r="D10" s="120" t="s">
        <v>136</v>
      </c>
      <c r="E10" s="161"/>
      <c r="F10" s="187"/>
      <c r="G10" s="89">
        <f t="shared" si="0"/>
        <v>0</v>
      </c>
    </row>
    <row r="11" spans="1:8" x14ac:dyDescent="0.25">
      <c r="A11" s="192"/>
      <c r="B11" s="192" t="s">
        <v>2044</v>
      </c>
      <c r="C11" s="64" t="s">
        <v>2047</v>
      </c>
      <c r="D11" s="120" t="s">
        <v>1152</v>
      </c>
      <c r="E11" s="161"/>
      <c r="F11" s="187"/>
      <c r="G11" s="89">
        <f t="shared" si="0"/>
        <v>0</v>
      </c>
    </row>
    <row r="12" spans="1:8" ht="39.6" x14ac:dyDescent="0.25">
      <c r="A12" s="192" t="s">
        <v>2048</v>
      </c>
      <c r="B12" s="192"/>
      <c r="C12" s="150" t="s">
        <v>4816</v>
      </c>
      <c r="D12" s="11" t="s">
        <v>33</v>
      </c>
      <c r="E12" s="161"/>
      <c r="F12" s="187"/>
      <c r="G12" s="89">
        <f>E12*F12</f>
        <v>0</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311B5-8A19-422D-BEF5-F3D40A2FC420}">
  <dimension ref="A1:I104831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2054</v>
      </c>
      <c r="B1" s="40"/>
      <c r="C1" s="40"/>
      <c r="D1" s="40"/>
      <c r="E1" s="774" t="s">
        <v>4817</v>
      </c>
      <c r="F1" s="774"/>
      <c r="G1" s="774"/>
      <c r="H1" s="774"/>
    </row>
    <row r="2" spans="1:9" x14ac:dyDescent="0.25">
      <c r="A2" s="42" t="s">
        <v>0</v>
      </c>
      <c r="B2" s="42"/>
      <c r="C2" s="42"/>
      <c r="D2" s="43" t="s">
        <v>1</v>
      </c>
      <c r="E2" s="43" t="s">
        <v>2</v>
      </c>
      <c r="F2" s="43" t="s">
        <v>3</v>
      </c>
      <c r="G2" s="43" t="s">
        <v>4</v>
      </c>
      <c r="H2" s="43" t="s">
        <v>5</v>
      </c>
      <c r="I2" s="306" t="s">
        <v>5399</v>
      </c>
    </row>
    <row r="3" spans="1:9" x14ac:dyDescent="0.25">
      <c r="A3" s="44"/>
      <c r="B3" s="44"/>
      <c r="C3" s="44"/>
      <c r="D3" s="45"/>
      <c r="E3" s="6"/>
      <c r="F3" s="6"/>
      <c r="G3" s="6"/>
      <c r="H3" s="5"/>
    </row>
    <row r="4" spans="1:9" ht="39.6" x14ac:dyDescent="0.25">
      <c r="A4" s="192" t="s">
        <v>2056</v>
      </c>
      <c r="B4" s="192"/>
      <c r="C4" s="192"/>
      <c r="D4" s="150" t="s">
        <v>2049</v>
      </c>
      <c r="E4" s="120"/>
      <c r="F4" s="17"/>
      <c r="G4" s="191"/>
      <c r="H4" s="190"/>
    </row>
    <row r="5" spans="1:9" ht="26.4" x14ac:dyDescent="0.25">
      <c r="A5" s="192"/>
      <c r="B5" s="192" t="s">
        <v>4818</v>
      </c>
      <c r="C5" s="192"/>
      <c r="D5" s="283" t="s">
        <v>4826</v>
      </c>
      <c r="E5" s="120" t="s">
        <v>136</v>
      </c>
      <c r="F5" s="161"/>
      <c r="G5" s="187"/>
      <c r="H5" s="89">
        <f t="shared" ref="H5:H13" si="0">F5*G5</f>
        <v>0</v>
      </c>
      <c r="I5" s="307" t="s">
        <v>5398</v>
      </c>
    </row>
    <row r="6" spans="1:9" ht="26.4" x14ac:dyDescent="0.25">
      <c r="A6" s="192"/>
      <c r="B6" s="192" t="s">
        <v>4819</v>
      </c>
      <c r="C6" s="192"/>
      <c r="D6" s="283" t="s">
        <v>4827</v>
      </c>
      <c r="E6" s="120" t="s">
        <v>136</v>
      </c>
      <c r="F6" s="161"/>
      <c r="G6" s="187"/>
      <c r="H6" s="89">
        <f t="shared" si="0"/>
        <v>0</v>
      </c>
      <c r="I6" s="307" t="s">
        <v>5398</v>
      </c>
    </row>
    <row r="7" spans="1:9" ht="26.4" x14ac:dyDescent="0.25">
      <c r="A7" s="192"/>
      <c r="B7" s="192" t="s">
        <v>4820</v>
      </c>
      <c r="C7" s="192"/>
      <c r="D7" s="283" t="s">
        <v>4828</v>
      </c>
      <c r="E7" s="120" t="s">
        <v>136</v>
      </c>
      <c r="F7" s="161"/>
      <c r="G7" s="187"/>
      <c r="H7" s="89">
        <f t="shared" si="0"/>
        <v>0</v>
      </c>
      <c r="I7" s="307" t="s">
        <v>5398</v>
      </c>
    </row>
    <row r="8" spans="1:9" ht="26.4" x14ac:dyDescent="0.25">
      <c r="A8" s="192"/>
      <c r="B8" s="192" t="s">
        <v>4821</v>
      </c>
      <c r="C8" s="192"/>
      <c r="D8" s="283" t="s">
        <v>4829</v>
      </c>
      <c r="E8" s="120" t="s">
        <v>136</v>
      </c>
      <c r="F8" s="161"/>
      <c r="G8" s="187"/>
      <c r="H8" s="89">
        <f t="shared" si="0"/>
        <v>0</v>
      </c>
      <c r="I8" s="307" t="s">
        <v>5398</v>
      </c>
    </row>
    <row r="9" spans="1:9" ht="26.4" x14ac:dyDescent="0.25">
      <c r="A9" s="192"/>
      <c r="B9" s="192" t="s">
        <v>4822</v>
      </c>
      <c r="C9" s="192"/>
      <c r="D9" s="283" t="s">
        <v>4830</v>
      </c>
      <c r="E9" s="120" t="s">
        <v>136</v>
      </c>
      <c r="F9" s="161"/>
      <c r="G9" s="187"/>
      <c r="H9" s="89">
        <f t="shared" si="0"/>
        <v>0</v>
      </c>
      <c r="I9" s="307" t="s">
        <v>5398</v>
      </c>
    </row>
    <row r="10" spans="1:9" ht="26.4" x14ac:dyDescent="0.25">
      <c r="A10" s="192"/>
      <c r="B10" s="192" t="s">
        <v>4823</v>
      </c>
      <c r="C10" s="192"/>
      <c r="D10" s="64" t="s">
        <v>2050</v>
      </c>
      <c r="E10" s="120" t="s">
        <v>423</v>
      </c>
      <c r="F10" s="161"/>
      <c r="G10" s="187"/>
      <c r="H10" s="89">
        <f t="shared" si="0"/>
        <v>0</v>
      </c>
    </row>
    <row r="11" spans="1:9" ht="26.4" x14ac:dyDescent="0.25">
      <c r="A11" s="192"/>
      <c r="B11" s="192" t="s">
        <v>4824</v>
      </c>
      <c r="C11" s="192"/>
      <c r="D11" s="64" t="s">
        <v>2046</v>
      </c>
      <c r="E11" s="120" t="s">
        <v>136</v>
      </c>
      <c r="F11" s="161"/>
      <c r="G11" s="187"/>
      <c r="H11" s="89">
        <f t="shared" si="0"/>
        <v>0</v>
      </c>
    </row>
    <row r="12" spans="1:9" x14ac:dyDescent="0.25">
      <c r="A12" s="192"/>
      <c r="B12" s="192" t="s">
        <v>4825</v>
      </c>
      <c r="C12" s="192"/>
      <c r="D12" s="64" t="s">
        <v>2047</v>
      </c>
      <c r="E12" s="120" t="s">
        <v>1152</v>
      </c>
      <c r="F12" s="161"/>
      <c r="G12" s="187"/>
      <c r="H12" s="89">
        <f t="shared" si="0"/>
        <v>0</v>
      </c>
    </row>
    <row r="13" spans="1:9" x14ac:dyDescent="0.25">
      <c r="A13" s="192" t="s">
        <v>2057</v>
      </c>
      <c r="B13" s="192"/>
      <c r="C13" s="192"/>
      <c r="D13" s="150" t="s">
        <v>2058</v>
      </c>
      <c r="E13" s="120" t="s">
        <v>136</v>
      </c>
      <c r="F13" s="161"/>
      <c r="G13" s="187"/>
      <c r="H13" s="89">
        <f t="shared" si="0"/>
        <v>0</v>
      </c>
    </row>
    <row r="14" spans="1:9" ht="26.4" x14ac:dyDescent="0.25">
      <c r="A14" s="192" t="s">
        <v>2059</v>
      </c>
      <c r="B14" s="192"/>
      <c r="C14" s="192"/>
      <c r="D14" s="150" t="s">
        <v>2051</v>
      </c>
      <c r="E14" s="120"/>
      <c r="F14" s="17"/>
      <c r="G14" s="191"/>
      <c r="H14" s="190"/>
    </row>
    <row r="15" spans="1:9" ht="26.4" x14ac:dyDescent="0.25">
      <c r="A15" s="111"/>
      <c r="B15" s="192" t="s">
        <v>4831</v>
      </c>
      <c r="C15" s="192"/>
      <c r="D15" s="283" t="s">
        <v>4835</v>
      </c>
      <c r="E15" s="120" t="s">
        <v>429</v>
      </c>
      <c r="F15" s="161"/>
      <c r="G15" s="187"/>
      <c r="H15" s="89">
        <f>F15*G15</f>
        <v>0</v>
      </c>
      <c r="I15" s="307" t="s">
        <v>5398</v>
      </c>
    </row>
    <row r="16" spans="1:9" ht="26.4" x14ac:dyDescent="0.25">
      <c r="A16" s="192"/>
      <c r="B16" s="192" t="s">
        <v>4832</v>
      </c>
      <c r="C16" s="192"/>
      <c r="D16" s="283" t="s">
        <v>2052</v>
      </c>
      <c r="E16" s="120" t="s">
        <v>1152</v>
      </c>
      <c r="F16" s="161"/>
      <c r="G16" s="187"/>
      <c r="H16" s="89">
        <f>F16*G16</f>
        <v>0</v>
      </c>
    </row>
    <row r="17" spans="1:9" ht="52.8" x14ac:dyDescent="0.25">
      <c r="A17" s="192"/>
      <c r="B17" s="192" t="s">
        <v>4833</v>
      </c>
      <c r="C17" s="192"/>
      <c r="D17" s="283" t="s">
        <v>4836</v>
      </c>
      <c r="E17" s="120" t="s">
        <v>429</v>
      </c>
      <c r="F17" s="161"/>
      <c r="G17" s="187"/>
      <c r="H17" s="89">
        <f>F17*G17</f>
        <v>0</v>
      </c>
      <c r="I17" s="307" t="s">
        <v>5398</v>
      </c>
    </row>
    <row r="18" spans="1:9" ht="26.4" x14ac:dyDescent="0.25">
      <c r="A18" s="192"/>
      <c r="B18" s="192" t="s">
        <v>4834</v>
      </c>
      <c r="C18" s="192"/>
      <c r="D18" s="290" t="s">
        <v>4842</v>
      </c>
      <c r="E18" s="17" t="s">
        <v>124</v>
      </c>
      <c r="F18" s="161"/>
      <c r="G18" s="187"/>
      <c r="H18" s="89">
        <f>F18*G18</f>
        <v>0</v>
      </c>
    </row>
    <row r="19" spans="1:9" ht="26.4" x14ac:dyDescent="0.25">
      <c r="A19" s="192" t="s">
        <v>2060</v>
      </c>
      <c r="B19" s="192"/>
      <c r="C19" s="192"/>
      <c r="D19" s="159" t="s">
        <v>2053</v>
      </c>
      <c r="E19" s="120"/>
      <c r="F19" s="17"/>
      <c r="G19" s="191"/>
      <c r="H19" s="190"/>
    </row>
    <row r="20" spans="1:9" ht="26.4" x14ac:dyDescent="0.25">
      <c r="A20" s="192"/>
      <c r="B20" s="192" t="s">
        <v>4837</v>
      </c>
      <c r="C20" s="192"/>
      <c r="D20" s="283" t="s">
        <v>4840</v>
      </c>
      <c r="E20" s="120" t="s">
        <v>429</v>
      </c>
      <c r="F20" s="161"/>
      <c r="G20" s="187"/>
      <c r="H20" s="89">
        <f>F20*G20</f>
        <v>0</v>
      </c>
      <c r="I20" s="307" t="s">
        <v>5398</v>
      </c>
    </row>
    <row r="21" spans="1:9" ht="52.8" x14ac:dyDescent="0.25">
      <c r="A21" s="192"/>
      <c r="B21" s="192" t="s">
        <v>4838</v>
      </c>
      <c r="C21" s="192"/>
      <c r="D21" s="283" t="s">
        <v>4841</v>
      </c>
      <c r="E21" s="120" t="s">
        <v>429</v>
      </c>
      <c r="F21" s="161"/>
      <c r="G21" s="187"/>
      <c r="H21" s="89">
        <f>F21*G21</f>
        <v>0</v>
      </c>
      <c r="I21" s="307" t="s">
        <v>5398</v>
      </c>
    </row>
    <row r="22" spans="1:9" ht="26.4" x14ac:dyDescent="0.25">
      <c r="A22" s="192"/>
      <c r="B22" s="192" t="s">
        <v>4839</v>
      </c>
      <c r="C22" s="192"/>
      <c r="D22" s="160" t="s">
        <v>4842</v>
      </c>
      <c r="E22" s="120" t="s">
        <v>429</v>
      </c>
      <c r="F22" s="161"/>
      <c r="G22" s="187"/>
      <c r="H22" s="89">
        <f>F22*G22</f>
        <v>0</v>
      </c>
    </row>
    <row r="23" spans="1:9" x14ac:dyDescent="0.25">
      <c r="A23" s="192" t="s">
        <v>2061</v>
      </c>
      <c r="B23" s="192"/>
      <c r="C23" s="192"/>
      <c r="D23" s="159" t="s">
        <v>2065</v>
      </c>
      <c r="E23" s="17"/>
      <c r="F23" s="17"/>
      <c r="G23" s="191"/>
      <c r="H23" s="190"/>
    </row>
    <row r="24" spans="1:9" x14ac:dyDescent="0.25">
      <c r="A24" s="192"/>
      <c r="B24" s="192" t="s">
        <v>2062</v>
      </c>
      <c r="C24" s="192"/>
      <c r="D24" s="160" t="s">
        <v>2068</v>
      </c>
      <c r="E24" s="120" t="s">
        <v>429</v>
      </c>
      <c r="F24" s="161"/>
      <c r="G24" s="187"/>
      <c r="H24" s="89">
        <f>F24*G24</f>
        <v>0</v>
      </c>
    </row>
    <row r="25" spans="1:9" x14ac:dyDescent="0.25">
      <c r="A25" s="192"/>
      <c r="B25" s="192" t="s">
        <v>2063</v>
      </c>
      <c r="C25" s="192"/>
      <c r="D25" s="160" t="s">
        <v>2069</v>
      </c>
      <c r="E25" s="120" t="s">
        <v>429</v>
      </c>
      <c r="F25" s="161"/>
      <c r="G25" s="187"/>
      <c r="H25" s="89">
        <f>F25*G25</f>
        <v>0</v>
      </c>
    </row>
    <row r="26" spans="1:9" x14ac:dyDescent="0.25">
      <c r="A26" s="192" t="s">
        <v>2064</v>
      </c>
      <c r="B26" s="192"/>
      <c r="C26" s="192"/>
      <c r="D26" s="150" t="s">
        <v>1993</v>
      </c>
      <c r="E26" s="17"/>
      <c r="F26" s="17"/>
      <c r="G26" s="191"/>
      <c r="H26" s="190"/>
    </row>
    <row r="27" spans="1:9" ht="15.6" x14ac:dyDescent="0.25">
      <c r="A27" s="192"/>
      <c r="B27" s="192" t="s">
        <v>2066</v>
      </c>
      <c r="C27" s="192"/>
      <c r="D27" s="64" t="s">
        <v>4843</v>
      </c>
      <c r="E27" s="17" t="s">
        <v>2269</v>
      </c>
      <c r="F27" s="161"/>
      <c r="G27" s="187"/>
      <c r="H27" s="89">
        <f>F27*G27</f>
        <v>0</v>
      </c>
    </row>
    <row r="28" spans="1:9" x14ac:dyDescent="0.25">
      <c r="A28" s="192"/>
      <c r="B28" s="192" t="s">
        <v>2067</v>
      </c>
      <c r="C28" s="192"/>
      <c r="D28" s="64" t="s">
        <v>2071</v>
      </c>
      <c r="E28" s="17"/>
      <c r="F28" s="17"/>
      <c r="G28" s="191"/>
      <c r="H28" s="190"/>
    </row>
    <row r="29" spans="1:9" ht="15.6" x14ac:dyDescent="0.25">
      <c r="A29" s="192"/>
      <c r="B29" s="192"/>
      <c r="C29" s="192" t="s">
        <v>37</v>
      </c>
      <c r="D29" s="160" t="s">
        <v>1995</v>
      </c>
      <c r="E29" s="17" t="s">
        <v>2269</v>
      </c>
      <c r="F29" s="161"/>
      <c r="G29" s="187"/>
      <c r="H29" s="89">
        <f>F29*G29</f>
        <v>0</v>
      </c>
    </row>
    <row r="30" spans="1:9" ht="26.4" x14ac:dyDescent="0.25">
      <c r="A30" s="192" t="s">
        <v>2070</v>
      </c>
      <c r="B30" s="192"/>
      <c r="C30" s="192"/>
      <c r="D30" s="150" t="s">
        <v>2000</v>
      </c>
      <c r="E30" s="27" t="s">
        <v>1152</v>
      </c>
      <c r="F30" s="161"/>
      <c r="G30" s="187"/>
      <c r="H30" s="89">
        <f>F30*G30</f>
        <v>0</v>
      </c>
    </row>
    <row r="31" spans="1:9" x14ac:dyDescent="0.25">
      <c r="A31" s="192" t="s">
        <v>2072</v>
      </c>
      <c r="B31" s="192"/>
      <c r="C31" s="192"/>
      <c r="D31" s="176" t="s">
        <v>2014</v>
      </c>
      <c r="E31" s="17"/>
      <c r="F31" s="17"/>
      <c r="G31" s="191"/>
      <c r="H31" s="190"/>
    </row>
    <row r="32" spans="1:9" x14ac:dyDescent="0.25">
      <c r="A32" s="192"/>
      <c r="B32" s="192" t="s">
        <v>4844</v>
      </c>
      <c r="C32" s="192"/>
      <c r="D32" s="64" t="s">
        <v>2017</v>
      </c>
      <c r="E32" s="17" t="s">
        <v>133</v>
      </c>
      <c r="F32" s="161"/>
      <c r="G32" s="187"/>
      <c r="H32" s="89">
        <f>F32*G32</f>
        <v>0</v>
      </c>
    </row>
    <row r="33" spans="1:9" x14ac:dyDescent="0.25">
      <c r="A33" s="110"/>
      <c r="B33" s="192" t="s">
        <v>4845</v>
      </c>
      <c r="C33" s="192"/>
      <c r="D33" s="64" t="s">
        <v>2018</v>
      </c>
      <c r="E33" s="17" t="s">
        <v>133</v>
      </c>
      <c r="F33" s="161"/>
      <c r="G33" s="187"/>
      <c r="H33" s="89">
        <f>F33*G33</f>
        <v>0</v>
      </c>
    </row>
    <row r="34" spans="1:9" x14ac:dyDescent="0.25">
      <c r="A34" s="192"/>
      <c r="B34" s="192" t="s">
        <v>4846</v>
      </c>
      <c r="C34" s="192"/>
      <c r="D34" s="64" t="s">
        <v>2020</v>
      </c>
      <c r="E34" s="120" t="s">
        <v>423</v>
      </c>
      <c r="F34" s="161"/>
      <c r="G34" s="187"/>
      <c r="H34" s="89">
        <f>F34*G34</f>
        <v>0</v>
      </c>
    </row>
    <row r="35" spans="1:9" x14ac:dyDescent="0.25">
      <c r="A35" s="192"/>
      <c r="B35" s="192"/>
      <c r="C35" s="192"/>
      <c r="D35" s="201" t="s">
        <v>23</v>
      </c>
      <c r="E35" s="27"/>
      <c r="F35" s="161"/>
      <c r="G35" s="161"/>
      <c r="H35" s="189"/>
    </row>
    <row r="36" spans="1:9" x14ac:dyDescent="0.25">
      <c r="A36" s="192"/>
      <c r="B36" s="192"/>
      <c r="C36" s="192"/>
      <c r="D36" s="201"/>
      <c r="E36" s="51"/>
      <c r="F36" s="161"/>
      <c r="G36" s="161"/>
      <c r="H36" s="186"/>
      <c r="I36" s="323" t="s">
        <v>5421</v>
      </c>
    </row>
    <row r="37" spans="1:9" x14ac:dyDescent="0.25">
      <c r="A37" s="64"/>
      <c r="B37" s="64"/>
      <c r="C37" s="64"/>
      <c r="D37" s="60"/>
      <c r="E37" s="17"/>
      <c r="F37" s="161"/>
      <c r="G37" s="161"/>
      <c r="H37" s="189"/>
    </row>
    <row r="38" spans="1:9" x14ac:dyDescent="0.25">
      <c r="A38" s="168" t="s">
        <v>34</v>
      </c>
      <c r="B38" s="168"/>
      <c r="C38" s="168"/>
      <c r="D38" s="168"/>
      <c r="E38" s="179"/>
      <c r="F38" s="184"/>
      <c r="G38" s="184"/>
      <c r="H38" s="174">
        <f>SUM(H23:H37)</f>
        <v>0</v>
      </c>
    </row>
    <row r="45" spans="1:9" x14ac:dyDescent="0.25">
      <c r="A45" s="310"/>
      <c r="B45" s="310"/>
      <c r="C45" s="310"/>
      <c r="D45" s="226"/>
      <c r="E45" s="311"/>
      <c r="F45" s="238"/>
      <c r="G45" s="312"/>
      <c r="H45" s="313"/>
    </row>
    <row r="46" spans="1:9" x14ac:dyDescent="0.25">
      <c r="A46" s="310"/>
      <c r="B46" s="310"/>
      <c r="C46" s="310"/>
      <c r="D46" s="226"/>
      <c r="E46" s="311"/>
      <c r="F46" s="314"/>
      <c r="G46" s="315"/>
      <c r="H46" s="313"/>
    </row>
    <row r="47" spans="1:9" x14ac:dyDescent="0.25">
      <c r="A47" s="310"/>
      <c r="B47" s="310"/>
      <c r="C47" s="310"/>
      <c r="D47" s="226"/>
      <c r="E47" s="316"/>
      <c r="F47" s="238"/>
      <c r="G47" s="312"/>
      <c r="H47" s="313"/>
    </row>
    <row r="48" spans="1:9" x14ac:dyDescent="0.25">
      <c r="A48" s="310"/>
      <c r="B48" s="310"/>
      <c r="C48" s="310"/>
      <c r="D48" s="226"/>
      <c r="E48" s="311"/>
      <c r="F48" s="238"/>
      <c r="G48" s="312"/>
      <c r="H48" s="313"/>
    </row>
    <row r="49" spans="1:8" x14ac:dyDescent="0.25">
      <c r="A49" s="317"/>
      <c r="B49" s="310"/>
      <c r="C49" s="310"/>
      <c r="D49" s="226"/>
      <c r="E49" s="314"/>
      <c r="F49" s="314"/>
      <c r="G49" s="315"/>
      <c r="H49" s="318"/>
    </row>
    <row r="50" spans="1:8" x14ac:dyDescent="0.25">
      <c r="A50" s="310"/>
      <c r="B50" s="310"/>
      <c r="C50" s="310"/>
      <c r="D50" s="319"/>
      <c r="E50" s="316"/>
      <c r="F50" s="238"/>
      <c r="G50" s="312"/>
      <c r="H50" s="313"/>
    </row>
    <row r="51" spans="1:8" x14ac:dyDescent="0.25">
      <c r="A51" s="310"/>
      <c r="B51" s="310"/>
      <c r="C51" s="310"/>
      <c r="D51" s="264"/>
      <c r="E51" s="316"/>
      <c r="F51" s="238"/>
      <c r="G51" s="312"/>
      <c r="H51" s="313"/>
    </row>
    <row r="52" spans="1:8" x14ac:dyDescent="0.25">
      <c r="A52" s="317"/>
      <c r="B52" s="310"/>
      <c r="C52" s="310"/>
      <c r="D52" s="85"/>
      <c r="E52" s="314"/>
      <c r="F52" s="314"/>
      <c r="G52" s="315"/>
      <c r="H52" s="318"/>
    </row>
    <row r="53" spans="1:8" x14ac:dyDescent="0.25">
      <c r="A53" s="310"/>
      <c r="B53" s="310"/>
      <c r="C53" s="310"/>
      <c r="D53" s="86"/>
      <c r="E53" s="316"/>
      <c r="F53" s="238"/>
      <c r="G53" s="312"/>
      <c r="H53" s="313"/>
    </row>
    <row r="54" spans="1:8" x14ac:dyDescent="0.25">
      <c r="A54" s="310"/>
      <c r="B54" s="310"/>
      <c r="C54" s="310"/>
      <c r="D54" s="86"/>
      <c r="E54" s="316"/>
      <c r="F54" s="238"/>
      <c r="G54" s="312"/>
      <c r="H54" s="313"/>
    </row>
    <row r="55" spans="1:8" x14ac:dyDescent="0.25">
      <c r="A55" s="317"/>
      <c r="B55" s="310"/>
      <c r="C55" s="310"/>
      <c r="D55" s="226"/>
      <c r="E55" s="314"/>
      <c r="F55" s="314"/>
      <c r="G55" s="315"/>
      <c r="H55" s="318"/>
    </row>
    <row r="56" spans="1:8" x14ac:dyDescent="0.25">
      <c r="A56" s="310"/>
      <c r="B56" s="310"/>
      <c r="C56" s="310"/>
      <c r="D56" s="320"/>
      <c r="E56" s="314"/>
      <c r="F56" s="238"/>
      <c r="G56" s="312"/>
      <c r="H56" s="313"/>
    </row>
    <row r="57" spans="1:8" x14ac:dyDescent="0.25">
      <c r="A57" s="310"/>
      <c r="B57" s="310"/>
      <c r="C57" s="310"/>
      <c r="D57" s="320"/>
      <c r="E57" s="314"/>
      <c r="F57" s="314"/>
      <c r="G57" s="315"/>
      <c r="H57" s="318"/>
    </row>
    <row r="58" spans="1:8" x14ac:dyDescent="0.25">
      <c r="A58" s="310"/>
      <c r="B58" s="310"/>
      <c r="C58" s="310"/>
      <c r="D58" s="86"/>
      <c r="E58" s="314"/>
      <c r="F58" s="314"/>
      <c r="G58" s="315"/>
      <c r="H58" s="318"/>
    </row>
    <row r="59" spans="1:8" x14ac:dyDescent="0.25">
      <c r="A59" s="310"/>
      <c r="B59" s="310"/>
      <c r="C59" s="310"/>
      <c r="D59" s="321"/>
      <c r="E59" s="314"/>
      <c r="F59" s="238"/>
      <c r="G59" s="312"/>
      <c r="H59" s="313"/>
    </row>
    <row r="60" spans="1:8" x14ac:dyDescent="0.25">
      <c r="A60" s="317"/>
      <c r="B60" s="310"/>
      <c r="C60" s="310"/>
      <c r="D60" s="226"/>
      <c r="E60" s="311"/>
      <c r="F60" s="238"/>
      <c r="G60" s="312"/>
      <c r="H60" s="313"/>
    </row>
    <row r="61" spans="1:8" x14ac:dyDescent="0.25">
      <c r="A61" s="317"/>
      <c r="B61" s="310"/>
      <c r="C61" s="310"/>
      <c r="D61" s="322"/>
      <c r="E61" s="314"/>
      <c r="F61" s="314"/>
      <c r="G61" s="315"/>
      <c r="H61" s="318"/>
    </row>
    <row r="62" spans="1:8" x14ac:dyDescent="0.25">
      <c r="A62" s="310"/>
      <c r="B62" s="310"/>
      <c r="C62" s="310"/>
      <c r="D62" s="320"/>
      <c r="E62" s="314"/>
      <c r="F62" s="238"/>
      <c r="G62" s="312"/>
      <c r="H62" s="313"/>
    </row>
    <row r="63" spans="1:8" x14ac:dyDescent="0.25">
      <c r="A63" s="264"/>
      <c r="B63" s="310"/>
      <c r="C63" s="310"/>
      <c r="D63" s="320"/>
      <c r="E63" s="314"/>
      <c r="F63" s="238"/>
      <c r="G63" s="312"/>
      <c r="H63" s="313"/>
    </row>
    <row r="64" spans="1:8" x14ac:dyDescent="0.25">
      <c r="A64" s="310"/>
      <c r="B64" s="310"/>
      <c r="C64" s="310"/>
      <c r="D64" s="320"/>
      <c r="E64" s="316"/>
      <c r="F64" s="238"/>
      <c r="G64" s="312"/>
      <c r="H64" s="313"/>
    </row>
    <row r="1048314" spans="5:5" x14ac:dyDescent="0.25">
      <c r="E1048314"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31F5C-6886-46BB-9760-ABB502D956FA}">
  <dimension ref="A1:Q104832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17" ht="48" customHeight="1" x14ac:dyDescent="0.25">
      <c r="A1" s="39" t="s">
        <v>2073</v>
      </c>
      <c r="B1" s="40"/>
      <c r="C1" s="40"/>
      <c r="D1" s="774" t="s">
        <v>2074</v>
      </c>
      <c r="E1" s="774"/>
      <c r="F1" s="774"/>
      <c r="G1" s="774"/>
    </row>
    <row r="2" spans="1:17" x14ac:dyDescent="0.25">
      <c r="A2" s="42" t="s">
        <v>0</v>
      </c>
      <c r="B2" s="42"/>
      <c r="C2" s="43" t="s">
        <v>1</v>
      </c>
      <c r="D2" s="43" t="s">
        <v>2</v>
      </c>
      <c r="E2" s="43" t="s">
        <v>3</v>
      </c>
      <c r="F2" s="43" t="s">
        <v>4</v>
      </c>
      <c r="G2" s="43" t="s">
        <v>5</v>
      </c>
      <c r="H2" s="306" t="s">
        <v>5399</v>
      </c>
    </row>
    <row r="3" spans="1:17" x14ac:dyDescent="0.25">
      <c r="A3" s="44"/>
      <c r="B3" s="44"/>
      <c r="C3" s="45"/>
      <c r="D3" s="6"/>
      <c r="E3" s="6"/>
      <c r="F3" s="6"/>
      <c r="G3" s="5"/>
    </row>
    <row r="4" spans="1:17" x14ac:dyDescent="0.25">
      <c r="A4" s="192"/>
      <c r="B4" s="192"/>
      <c r="C4" s="64"/>
      <c r="D4" s="17"/>
      <c r="E4" s="17"/>
      <c r="F4" s="17"/>
      <c r="G4" s="15"/>
    </row>
    <row r="5" spans="1:17" x14ac:dyDescent="0.25">
      <c r="A5" s="192" t="s">
        <v>2075</v>
      </c>
      <c r="B5" s="192"/>
      <c r="C5" s="150" t="s">
        <v>2076</v>
      </c>
      <c r="D5" s="120"/>
      <c r="E5" s="17"/>
      <c r="F5" s="17"/>
      <c r="G5" s="189"/>
    </row>
    <row r="6" spans="1:17" ht="15.6" x14ac:dyDescent="0.25">
      <c r="A6" s="192"/>
      <c r="B6" s="192" t="s">
        <v>2077</v>
      </c>
      <c r="C6" s="64" t="s">
        <v>2080</v>
      </c>
      <c r="D6" s="17" t="s">
        <v>124</v>
      </c>
      <c r="E6" s="161"/>
      <c r="F6" s="187"/>
      <c r="G6" s="89">
        <f>E6*F6</f>
        <v>0</v>
      </c>
    </row>
    <row r="7" spans="1:17" ht="15.6" x14ac:dyDescent="0.25">
      <c r="A7" s="192"/>
      <c r="B7" s="192" t="s">
        <v>2078</v>
      </c>
      <c r="C7" s="64" t="s">
        <v>75</v>
      </c>
      <c r="D7" s="17" t="s">
        <v>124</v>
      </c>
      <c r="E7" s="161"/>
      <c r="F7" s="187"/>
      <c r="G7" s="89">
        <f>E7*F7</f>
        <v>0</v>
      </c>
    </row>
    <row r="8" spans="1:17" ht="15.6" x14ac:dyDescent="0.25">
      <c r="A8" s="192"/>
      <c r="B8" s="192" t="s">
        <v>2079</v>
      </c>
      <c r="C8" s="64" t="s">
        <v>2081</v>
      </c>
      <c r="D8" s="17" t="s">
        <v>124</v>
      </c>
      <c r="E8" s="161"/>
      <c r="F8" s="187"/>
      <c r="G8" s="89">
        <f>E8*F8</f>
        <v>0</v>
      </c>
    </row>
    <row r="9" spans="1:17" ht="26.4" x14ac:dyDescent="0.25">
      <c r="A9" s="192" t="s">
        <v>2082</v>
      </c>
      <c r="B9" s="192"/>
      <c r="C9" s="150" t="s">
        <v>2083</v>
      </c>
      <c r="D9" s="17" t="s">
        <v>124</v>
      </c>
      <c r="E9" s="161"/>
      <c r="F9" s="187"/>
      <c r="G9" s="89">
        <f>E9*F9</f>
        <v>0</v>
      </c>
    </row>
    <row r="10" spans="1:17" ht="26.4" x14ac:dyDescent="0.25">
      <c r="A10" s="192" t="s">
        <v>2084</v>
      </c>
      <c r="B10" s="192"/>
      <c r="C10" s="150" t="s">
        <v>2085</v>
      </c>
      <c r="D10" s="17" t="s">
        <v>124</v>
      </c>
      <c r="E10" s="161"/>
      <c r="F10" s="187"/>
      <c r="G10" s="89">
        <f>E10*F10</f>
        <v>0</v>
      </c>
    </row>
    <row r="11" spans="1:17" x14ac:dyDescent="0.25">
      <c r="A11" s="192" t="s">
        <v>2086</v>
      </c>
      <c r="B11" s="192"/>
      <c r="C11" s="150" t="s">
        <v>2087</v>
      </c>
      <c r="D11" s="120"/>
      <c r="E11" s="17"/>
      <c r="F11" s="191"/>
      <c r="G11" s="190"/>
    </row>
    <row r="12" spans="1:17" x14ac:dyDescent="0.25">
      <c r="A12" s="192"/>
      <c r="B12" s="192" t="s">
        <v>2088</v>
      </c>
      <c r="C12" s="283" t="s">
        <v>4847</v>
      </c>
      <c r="D12" s="120" t="s">
        <v>429</v>
      </c>
      <c r="E12" s="161"/>
      <c r="F12" s="187"/>
      <c r="G12" s="89">
        <f>E12*F12</f>
        <v>0</v>
      </c>
      <c r="H12" s="307" t="s">
        <v>5398</v>
      </c>
    </row>
    <row r="13" spans="1:17" x14ac:dyDescent="0.25">
      <c r="A13" s="192"/>
      <c r="B13" s="192" t="s">
        <v>2089</v>
      </c>
      <c r="C13" s="283" t="s">
        <v>4848</v>
      </c>
      <c r="D13" s="120" t="s">
        <v>429</v>
      </c>
      <c r="E13" s="161"/>
      <c r="F13" s="187"/>
      <c r="G13" s="89">
        <f>E13*F13</f>
        <v>0</v>
      </c>
      <c r="H13" s="307" t="s">
        <v>5398</v>
      </c>
      <c r="Q13"/>
    </row>
    <row r="14" spans="1:17" ht="26.4" x14ac:dyDescent="0.25">
      <c r="A14" s="192" t="s">
        <v>2090</v>
      </c>
      <c r="B14" s="192"/>
      <c r="C14" s="150" t="s">
        <v>2091</v>
      </c>
      <c r="D14" s="17" t="s">
        <v>2269</v>
      </c>
      <c r="E14" s="161"/>
      <c r="F14" s="187"/>
      <c r="G14" s="89">
        <f>E14*F14</f>
        <v>0</v>
      </c>
    </row>
    <row r="15" spans="1:17" ht="26.4" x14ac:dyDescent="0.25">
      <c r="A15" s="192" t="s">
        <v>2092</v>
      </c>
      <c r="B15" s="192"/>
      <c r="C15" s="150" t="s">
        <v>2093</v>
      </c>
      <c r="D15" s="17" t="s">
        <v>124</v>
      </c>
      <c r="E15" s="161"/>
      <c r="F15" s="187"/>
      <c r="G15" s="89">
        <f>E15*F15</f>
        <v>0</v>
      </c>
    </row>
    <row r="16" spans="1:17" ht="26.4" x14ac:dyDescent="0.25">
      <c r="A16" s="192" t="s">
        <v>2094</v>
      </c>
      <c r="B16" s="192"/>
      <c r="C16" s="150" t="s">
        <v>2095</v>
      </c>
      <c r="D16" s="120" t="s">
        <v>429</v>
      </c>
      <c r="E16" s="161"/>
      <c r="F16" s="187"/>
      <c r="G16" s="89">
        <f>E16*F16</f>
        <v>0</v>
      </c>
    </row>
    <row r="17" spans="1:8" ht="26.4" x14ac:dyDescent="0.25">
      <c r="A17" s="192" t="s">
        <v>2096</v>
      </c>
      <c r="B17" s="192"/>
      <c r="C17" s="150" t="s">
        <v>2097</v>
      </c>
      <c r="D17" s="202"/>
      <c r="E17" s="17"/>
      <c r="F17" s="191"/>
      <c r="G17" s="190"/>
    </row>
    <row r="18" spans="1:8" x14ac:dyDescent="0.25">
      <c r="A18" s="192"/>
      <c r="B18" s="192" t="s">
        <v>2099</v>
      </c>
      <c r="C18" s="283" t="s">
        <v>4849</v>
      </c>
      <c r="D18" s="120" t="s">
        <v>136</v>
      </c>
      <c r="E18" s="161"/>
      <c r="F18" s="187"/>
      <c r="G18" s="89">
        <f>E18*F18</f>
        <v>0</v>
      </c>
      <c r="H18" s="307" t="s">
        <v>5398</v>
      </c>
    </row>
    <row r="19" spans="1:8" ht="26.4" x14ac:dyDescent="0.25">
      <c r="A19" s="192" t="s">
        <v>2098</v>
      </c>
      <c r="B19" s="192"/>
      <c r="C19" s="150" t="s">
        <v>2100</v>
      </c>
      <c r="D19" s="120"/>
      <c r="E19" s="17"/>
      <c r="F19" s="191"/>
      <c r="G19" s="190"/>
    </row>
    <row r="20" spans="1:8" ht="15.6" x14ac:dyDescent="0.25">
      <c r="A20" s="192"/>
      <c r="B20" s="192" t="s">
        <v>2101</v>
      </c>
      <c r="C20" s="64" t="s">
        <v>2103</v>
      </c>
      <c r="D20" s="17" t="s">
        <v>124</v>
      </c>
      <c r="E20" s="161"/>
      <c r="F20" s="187"/>
      <c r="G20" s="89">
        <f>E20*F20</f>
        <v>0</v>
      </c>
    </row>
    <row r="21" spans="1:8" ht="15.6" x14ac:dyDescent="0.25">
      <c r="A21" s="192"/>
      <c r="B21" s="192" t="s">
        <v>2102</v>
      </c>
      <c r="C21" s="64" t="s">
        <v>1461</v>
      </c>
      <c r="D21" s="17" t="s">
        <v>124</v>
      </c>
      <c r="E21" s="161"/>
      <c r="F21" s="187"/>
      <c r="G21" s="89">
        <f>E21*F21</f>
        <v>0</v>
      </c>
    </row>
    <row r="22" spans="1:8" ht="15.6" x14ac:dyDescent="0.25">
      <c r="A22" s="192"/>
      <c r="B22" s="192" t="s">
        <v>1191</v>
      </c>
      <c r="C22" s="64" t="s">
        <v>1470</v>
      </c>
      <c r="D22" s="17" t="s">
        <v>124</v>
      </c>
      <c r="E22" s="161"/>
      <c r="F22" s="187"/>
      <c r="G22" s="89">
        <f>E22*F22</f>
        <v>0</v>
      </c>
    </row>
    <row r="23" spans="1:8" ht="26.4" x14ac:dyDescent="0.25">
      <c r="A23" s="192" t="s">
        <v>2104</v>
      </c>
      <c r="B23" s="192"/>
      <c r="C23" s="150" t="s">
        <v>2105</v>
      </c>
      <c r="D23" s="120"/>
      <c r="E23" s="17"/>
      <c r="F23" s="191"/>
      <c r="G23" s="190"/>
    </row>
    <row r="24" spans="1:8" ht="15.6" x14ac:dyDescent="0.25">
      <c r="A24" s="192"/>
      <c r="B24" s="192" t="s">
        <v>2106</v>
      </c>
      <c r="C24" s="64" t="s">
        <v>2112</v>
      </c>
      <c r="D24" s="17" t="s">
        <v>2269</v>
      </c>
      <c r="E24" s="161"/>
      <c r="F24" s="187"/>
      <c r="G24" s="89">
        <f t="shared" ref="G24:G29" si="0">E24*F24</f>
        <v>0</v>
      </c>
    </row>
    <row r="25" spans="1:8" ht="26.4" x14ac:dyDescent="0.25">
      <c r="A25" s="192"/>
      <c r="B25" s="192" t="s">
        <v>2107</v>
      </c>
      <c r="C25" s="283" t="s">
        <v>4850</v>
      </c>
      <c r="D25" s="17" t="s">
        <v>2269</v>
      </c>
      <c r="E25" s="161"/>
      <c r="F25" s="187"/>
      <c r="G25" s="89">
        <f t="shared" si="0"/>
        <v>0</v>
      </c>
      <c r="H25" s="307" t="s">
        <v>5398</v>
      </c>
    </row>
    <row r="26" spans="1:8" ht="26.4" x14ac:dyDescent="0.25">
      <c r="A26" s="192"/>
      <c r="B26" s="192" t="s">
        <v>2108</v>
      </c>
      <c r="C26" s="283" t="s">
        <v>4851</v>
      </c>
      <c r="D26" s="17" t="s">
        <v>2269</v>
      </c>
      <c r="E26" s="161"/>
      <c r="F26" s="187"/>
      <c r="G26" s="89">
        <f t="shared" si="0"/>
        <v>0</v>
      </c>
      <c r="H26" s="307" t="s">
        <v>5398</v>
      </c>
    </row>
    <row r="27" spans="1:8" ht="39.6" x14ac:dyDescent="0.25">
      <c r="A27" s="192"/>
      <c r="B27" s="192" t="s">
        <v>2109</v>
      </c>
      <c r="C27" s="283" t="s">
        <v>4852</v>
      </c>
      <c r="D27" s="17" t="s">
        <v>2269</v>
      </c>
      <c r="E27" s="161"/>
      <c r="F27" s="187"/>
      <c r="G27" s="89">
        <f t="shared" si="0"/>
        <v>0</v>
      </c>
      <c r="H27" s="307" t="s">
        <v>5398</v>
      </c>
    </row>
    <row r="28" spans="1:8" ht="26.4" x14ac:dyDescent="0.25">
      <c r="A28" s="192"/>
      <c r="B28" s="192" t="s">
        <v>2110</v>
      </c>
      <c r="C28" s="283" t="s">
        <v>4853</v>
      </c>
      <c r="D28" s="120" t="s">
        <v>133</v>
      </c>
      <c r="E28" s="161"/>
      <c r="F28" s="187"/>
      <c r="G28" s="89">
        <f t="shared" si="0"/>
        <v>0</v>
      </c>
      <c r="H28" s="307" t="s">
        <v>5398</v>
      </c>
    </row>
    <row r="29" spans="1:8" ht="26.4" x14ac:dyDescent="0.25">
      <c r="A29" s="192"/>
      <c r="B29" s="192" t="s">
        <v>2111</v>
      </c>
      <c r="C29" s="283" t="s">
        <v>2113</v>
      </c>
      <c r="D29" s="17" t="s">
        <v>124</v>
      </c>
      <c r="E29" s="161"/>
      <c r="F29" s="187"/>
      <c r="G29" s="89">
        <f t="shared" si="0"/>
        <v>0</v>
      </c>
    </row>
    <row r="30" spans="1:8" ht="26.4" x14ac:dyDescent="0.25">
      <c r="A30" s="192" t="s">
        <v>2114</v>
      </c>
      <c r="B30" s="192"/>
      <c r="C30" s="284" t="s">
        <v>5402</v>
      </c>
      <c r="D30" s="120"/>
      <c r="E30" s="17"/>
      <c r="F30" s="191"/>
      <c r="G30" s="190"/>
    </row>
    <row r="31" spans="1:8" ht="26.4" x14ac:dyDescent="0.25">
      <c r="A31" s="192"/>
      <c r="B31" s="192" t="s">
        <v>2115</v>
      </c>
      <c r="C31" s="283" t="s">
        <v>4854</v>
      </c>
      <c r="D31" s="17" t="s">
        <v>2269</v>
      </c>
      <c r="E31" s="161"/>
      <c r="F31" s="187"/>
      <c r="G31" s="89">
        <f>E31*F31</f>
        <v>0</v>
      </c>
      <c r="H31" s="307" t="s">
        <v>5398</v>
      </c>
    </row>
    <row r="32" spans="1:8" ht="26.4" x14ac:dyDescent="0.25">
      <c r="A32" s="192"/>
      <c r="B32" s="192" t="s">
        <v>2116</v>
      </c>
      <c r="C32" s="283" t="s">
        <v>4855</v>
      </c>
      <c r="D32" s="17" t="s">
        <v>2269</v>
      </c>
      <c r="E32" s="161"/>
      <c r="F32" s="187"/>
      <c r="G32" s="89">
        <f>E32*F32</f>
        <v>0</v>
      </c>
      <c r="H32" s="307" t="s">
        <v>5398</v>
      </c>
    </row>
    <row r="33" spans="1:8" x14ac:dyDescent="0.25">
      <c r="A33" s="192" t="s">
        <v>2117</v>
      </c>
      <c r="B33" s="192"/>
      <c r="C33" s="159" t="s">
        <v>2065</v>
      </c>
      <c r="D33" s="120"/>
      <c r="E33" s="17"/>
      <c r="F33" s="191"/>
      <c r="G33" s="190"/>
    </row>
    <row r="34" spans="1:8" x14ac:dyDescent="0.25">
      <c r="A34" s="192"/>
      <c r="B34" s="192" t="s">
        <v>2118</v>
      </c>
      <c r="C34" s="160" t="s">
        <v>2068</v>
      </c>
      <c r="D34" s="120" t="s">
        <v>429</v>
      </c>
      <c r="E34" s="161"/>
      <c r="F34" s="187"/>
      <c r="G34" s="89">
        <f>E34*F34</f>
        <v>0</v>
      </c>
    </row>
    <row r="35" spans="1:8" x14ac:dyDescent="0.25">
      <c r="A35" s="192"/>
      <c r="B35" s="192" t="s">
        <v>2119</v>
      </c>
      <c r="C35" s="160" t="s">
        <v>2069</v>
      </c>
      <c r="D35" s="120" t="s">
        <v>429</v>
      </c>
      <c r="E35" s="161"/>
      <c r="F35" s="187"/>
      <c r="G35" s="89">
        <f>E35*F35</f>
        <v>0</v>
      </c>
    </row>
    <row r="36" spans="1:8" x14ac:dyDescent="0.25">
      <c r="A36" s="192" t="s">
        <v>2120</v>
      </c>
      <c r="B36" s="192"/>
      <c r="C36" s="150" t="s">
        <v>1993</v>
      </c>
      <c r="D36" s="120"/>
      <c r="E36" s="17"/>
      <c r="F36" s="191"/>
      <c r="G36" s="190"/>
    </row>
    <row r="37" spans="1:8" ht="26.4" x14ac:dyDescent="0.25">
      <c r="A37" s="192"/>
      <c r="B37" s="192" t="s">
        <v>2121</v>
      </c>
      <c r="C37" s="283" t="s">
        <v>4856</v>
      </c>
      <c r="D37" s="17" t="s">
        <v>2269</v>
      </c>
      <c r="E37" s="161"/>
      <c r="F37" s="187"/>
      <c r="G37" s="89">
        <f>E37*F37</f>
        <v>0</v>
      </c>
      <c r="H37" s="307" t="s">
        <v>5398</v>
      </c>
    </row>
    <row r="38" spans="1:8" ht="15.6" x14ac:dyDescent="0.25">
      <c r="A38" s="192"/>
      <c r="B38" s="192" t="s">
        <v>2122</v>
      </c>
      <c r="C38" s="64" t="s">
        <v>2071</v>
      </c>
      <c r="D38" s="17" t="s">
        <v>2269</v>
      </c>
      <c r="E38" s="161"/>
      <c r="F38" s="187"/>
      <c r="G38" s="89">
        <f>E38*F38</f>
        <v>0</v>
      </c>
    </row>
    <row r="39" spans="1:8" ht="26.4" x14ac:dyDescent="0.25">
      <c r="A39" s="192" t="s">
        <v>2123</v>
      </c>
      <c r="B39" s="192"/>
      <c r="C39" s="150" t="s">
        <v>2000</v>
      </c>
      <c r="D39" s="120" t="s">
        <v>1152</v>
      </c>
      <c r="E39" s="161"/>
      <c r="F39" s="187"/>
      <c r="G39" s="89">
        <f>E39*F39</f>
        <v>0</v>
      </c>
    </row>
    <row r="40" spans="1:8" x14ac:dyDescent="0.25">
      <c r="A40" s="192" t="s">
        <v>2124</v>
      </c>
      <c r="B40" s="192"/>
      <c r="C40" s="150" t="s">
        <v>2014</v>
      </c>
      <c r="D40" s="120"/>
      <c r="E40" s="17"/>
      <c r="F40" s="191"/>
      <c r="G40" s="190"/>
    </row>
    <row r="41" spans="1:8" x14ac:dyDescent="0.25">
      <c r="A41" s="192"/>
      <c r="B41" s="192" t="s">
        <v>2125</v>
      </c>
      <c r="C41" s="64" t="s">
        <v>2017</v>
      </c>
      <c r="D41" s="120" t="s">
        <v>133</v>
      </c>
      <c r="E41" s="161"/>
      <c r="F41" s="187"/>
      <c r="G41" s="89">
        <f>E41*F41</f>
        <v>0</v>
      </c>
    </row>
    <row r="42" spans="1:8" x14ac:dyDescent="0.25">
      <c r="A42" s="192"/>
      <c r="B42" s="192" t="s">
        <v>2126</v>
      </c>
      <c r="C42" s="64" t="s">
        <v>2018</v>
      </c>
      <c r="D42" s="120" t="s">
        <v>133</v>
      </c>
      <c r="E42" s="161"/>
      <c r="F42" s="187"/>
      <c r="G42" s="89">
        <f>E42*F42</f>
        <v>0</v>
      </c>
    </row>
    <row r="43" spans="1:8" x14ac:dyDescent="0.25">
      <c r="A43" s="192"/>
      <c r="B43" s="192" t="s">
        <v>2127</v>
      </c>
      <c r="C43" s="64" t="s">
        <v>2020</v>
      </c>
      <c r="D43" s="120" t="s">
        <v>423</v>
      </c>
      <c r="E43" s="161"/>
      <c r="F43" s="187"/>
      <c r="G43" s="89">
        <f>E43*F43</f>
        <v>0</v>
      </c>
    </row>
    <row r="44" spans="1:8" ht="26.4" x14ac:dyDescent="0.25">
      <c r="A44" s="192" t="s">
        <v>2128</v>
      </c>
      <c r="B44" s="192"/>
      <c r="C44" s="150" t="s">
        <v>2129</v>
      </c>
      <c r="D44" s="17" t="s">
        <v>2269</v>
      </c>
      <c r="E44" s="161"/>
      <c r="F44" s="187"/>
      <c r="G44" s="89">
        <f>E44*F44</f>
        <v>0</v>
      </c>
    </row>
    <row r="45" spans="1:8" x14ac:dyDescent="0.25">
      <c r="A45" s="192"/>
      <c r="B45" s="192"/>
      <c r="C45" s="150"/>
      <c r="D45" s="120"/>
      <c r="E45" s="17"/>
      <c r="F45" s="191"/>
      <c r="G45" s="190"/>
    </row>
    <row r="46" spans="1:8" x14ac:dyDescent="0.25">
      <c r="A46" s="192"/>
      <c r="B46" s="192"/>
      <c r="C46" s="150"/>
      <c r="D46" s="120"/>
      <c r="E46" s="17"/>
      <c r="F46" s="191"/>
      <c r="G46" s="190"/>
      <c r="H46" s="323" t="s">
        <v>5421</v>
      </c>
    </row>
    <row r="47" spans="1:8" x14ac:dyDescent="0.25">
      <c r="A47" s="64"/>
      <c r="B47" s="64"/>
      <c r="C47" s="60"/>
      <c r="D47" s="17"/>
      <c r="E47" s="17"/>
      <c r="F47" s="191"/>
      <c r="G47" s="190"/>
    </row>
    <row r="48" spans="1:8" x14ac:dyDescent="0.25">
      <c r="A48" s="168" t="s">
        <v>34</v>
      </c>
      <c r="B48" s="168"/>
      <c r="C48" s="168"/>
      <c r="D48" s="179"/>
      <c r="E48" s="185"/>
      <c r="F48" s="198"/>
      <c r="G48" s="174">
        <f>SUM(G5:G47)</f>
        <v>0</v>
      </c>
    </row>
    <row r="1048324" spans="4:4" x14ac:dyDescent="0.25">
      <c r="D104832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915F7-21AD-4D98-8225-D1443F028E72}">
  <dimension ref="A1:H104828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2130</v>
      </c>
      <c r="B1" s="40"/>
      <c r="C1" s="40"/>
      <c r="D1" s="774" t="s">
        <v>2131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5"/>
      <c r="F3" s="5"/>
      <c r="G3" s="5"/>
    </row>
    <row r="4" spans="1:8" x14ac:dyDescent="0.25">
      <c r="A4" s="192"/>
      <c r="B4" s="192"/>
      <c r="C4" s="64"/>
      <c r="D4" s="17"/>
      <c r="E4" s="15"/>
      <c r="F4" s="15"/>
      <c r="G4" s="15"/>
    </row>
    <row r="5" spans="1:8" ht="26.4" x14ac:dyDescent="0.25">
      <c r="A5" s="192" t="s">
        <v>2132</v>
      </c>
      <c r="B5" s="192"/>
      <c r="C5" s="150" t="s">
        <v>2133</v>
      </c>
      <c r="D5" s="203" t="s">
        <v>2134</v>
      </c>
      <c r="E5" s="64"/>
      <c r="F5" s="188"/>
      <c r="G5" s="89">
        <f>E5*F5</f>
        <v>0</v>
      </c>
    </row>
    <row r="6" spans="1:8" x14ac:dyDescent="0.25">
      <c r="A6" s="192"/>
      <c r="B6" s="192"/>
      <c r="C6" s="150"/>
      <c r="D6" s="27"/>
      <c r="E6" s="15"/>
      <c r="F6" s="15"/>
      <c r="G6" s="189"/>
      <c r="H6" s="323" t="s">
        <v>5421</v>
      </c>
    </row>
    <row r="7" spans="1:8" x14ac:dyDescent="0.25">
      <c r="A7" s="64"/>
      <c r="B7" s="64"/>
      <c r="C7" s="60"/>
      <c r="D7" s="17"/>
      <c r="E7" s="15"/>
      <c r="F7" s="15"/>
      <c r="G7" s="189"/>
    </row>
    <row r="8" spans="1:8" x14ac:dyDescent="0.25">
      <c r="A8" s="168" t="s">
        <v>34</v>
      </c>
      <c r="B8" s="168"/>
      <c r="C8" s="168"/>
      <c r="D8" s="179"/>
      <c r="E8" s="183"/>
      <c r="F8" s="183"/>
      <c r="G8" s="174">
        <f>SUM(G5:G7)</f>
        <v>0</v>
      </c>
    </row>
    <row r="1048284" spans="4:4" x14ac:dyDescent="0.25">
      <c r="D104828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CDBE7-3FF2-4606-8093-33A9F7562938}">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2137</v>
      </c>
      <c r="B1" s="40"/>
      <c r="C1" s="40"/>
      <c r="D1" s="774" t="s">
        <v>2135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2136</v>
      </c>
      <c r="B5" s="192"/>
      <c r="C5" s="150" t="s">
        <v>4857</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76317-1701-4F60-B39A-706C2456D5C9}">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2138</v>
      </c>
      <c r="B1" s="40"/>
      <c r="C1" s="40"/>
      <c r="D1" s="774" t="s">
        <v>2139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2140</v>
      </c>
      <c r="B5" s="192"/>
      <c r="C5" s="204" t="s">
        <v>4421</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A9C6E-9A6B-46FB-84B1-91FD15B3DD6E}">
  <dimension ref="A1:G1048293"/>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7" x14ac:dyDescent="0.25">
      <c r="A1" s="39" t="s">
        <v>2141</v>
      </c>
      <c r="B1" s="40"/>
      <c r="C1" s="40"/>
      <c r="D1" s="774" t="s">
        <v>27</v>
      </c>
      <c r="E1" s="774"/>
      <c r="F1" s="774"/>
      <c r="G1" s="774"/>
    </row>
    <row r="2" spans="1:7" x14ac:dyDescent="0.25">
      <c r="A2" s="42" t="s">
        <v>0</v>
      </c>
      <c r="B2" s="42"/>
      <c r="C2" s="43" t="s">
        <v>1</v>
      </c>
      <c r="D2" s="43" t="s">
        <v>2</v>
      </c>
      <c r="E2" s="43" t="s">
        <v>3</v>
      </c>
      <c r="F2" s="43" t="s">
        <v>4</v>
      </c>
      <c r="G2" s="43" t="s">
        <v>5</v>
      </c>
    </row>
    <row r="3" spans="1:7" x14ac:dyDescent="0.25">
      <c r="A3" s="44"/>
      <c r="B3" s="44"/>
      <c r="C3" s="45"/>
      <c r="D3" s="6"/>
      <c r="E3" s="6"/>
      <c r="F3" s="6"/>
      <c r="G3" s="5"/>
    </row>
    <row r="4" spans="1:7" x14ac:dyDescent="0.25">
      <c r="A4" s="192"/>
      <c r="B4" s="192"/>
      <c r="C4" s="64"/>
      <c r="D4" s="17"/>
      <c r="E4" s="17"/>
      <c r="F4" s="17"/>
      <c r="G4" s="15"/>
    </row>
    <row r="5" spans="1:7" x14ac:dyDescent="0.25">
      <c r="A5" s="192" t="s">
        <v>2142</v>
      </c>
      <c r="B5" s="192"/>
      <c r="C5" s="175" t="s">
        <v>28</v>
      </c>
      <c r="D5" s="17"/>
      <c r="E5" s="17"/>
      <c r="F5" s="17"/>
      <c r="G5" s="189"/>
    </row>
    <row r="6" spans="1:7" hidden="1" x14ac:dyDescent="0.25">
      <c r="A6" s="192"/>
      <c r="B6" s="192" t="s">
        <v>2143</v>
      </c>
      <c r="C6" s="64" t="s">
        <v>2148</v>
      </c>
      <c r="D6" s="27" t="s">
        <v>1152</v>
      </c>
      <c r="E6" s="161"/>
      <c r="F6" s="187"/>
      <c r="G6" s="89">
        <f>E6*F6</f>
        <v>0</v>
      </c>
    </row>
    <row r="7" spans="1:7" x14ac:dyDescent="0.25">
      <c r="A7" s="192"/>
      <c r="B7" s="192" t="s">
        <v>2144</v>
      </c>
      <c r="C7" s="64" t="s">
        <v>2149</v>
      </c>
      <c r="D7" s="27" t="s">
        <v>1152</v>
      </c>
      <c r="E7" s="161"/>
      <c r="F7" s="187"/>
      <c r="G7" s="89">
        <f>E7*F7</f>
        <v>0</v>
      </c>
    </row>
    <row r="8" spans="1:7" x14ac:dyDescent="0.25">
      <c r="A8" s="192"/>
      <c r="B8" s="192" t="s">
        <v>2145</v>
      </c>
      <c r="C8" s="64" t="s">
        <v>1855</v>
      </c>
      <c r="D8" s="27" t="s">
        <v>1152</v>
      </c>
      <c r="E8" s="161"/>
      <c r="F8" s="187"/>
      <c r="G8" s="89">
        <f>E8*F8</f>
        <v>0</v>
      </c>
    </row>
    <row r="9" spans="1:7" ht="26.4" hidden="1" x14ac:dyDescent="0.25">
      <c r="A9" s="192"/>
      <c r="B9" s="192" t="s">
        <v>2146</v>
      </c>
      <c r="C9" s="283" t="s">
        <v>4858</v>
      </c>
      <c r="D9" s="27" t="s">
        <v>1152</v>
      </c>
      <c r="E9" s="161"/>
      <c r="F9" s="187"/>
      <c r="G9" s="89">
        <f>E9*F9</f>
        <v>0</v>
      </c>
    </row>
    <row r="10" spans="1:7" ht="26.4" hidden="1" x14ac:dyDescent="0.25">
      <c r="A10" s="192"/>
      <c r="B10" s="192" t="s">
        <v>2147</v>
      </c>
      <c r="C10" s="283" t="s">
        <v>4859</v>
      </c>
      <c r="D10" s="27" t="s">
        <v>1152</v>
      </c>
      <c r="E10" s="161"/>
      <c r="F10" s="187"/>
      <c r="G10" s="89">
        <f>E10*F10</f>
        <v>0</v>
      </c>
    </row>
    <row r="11" spans="1:7" x14ac:dyDescent="0.25">
      <c r="A11" s="192" t="s">
        <v>2151</v>
      </c>
      <c r="B11" s="192"/>
      <c r="C11" s="159" t="s">
        <v>30</v>
      </c>
      <c r="D11" s="27"/>
      <c r="E11" s="17"/>
      <c r="F11" s="191"/>
      <c r="G11" s="190"/>
    </row>
    <row r="12" spans="1:7" ht="15.6" x14ac:dyDescent="0.25">
      <c r="A12" s="192"/>
      <c r="B12" s="192" t="s">
        <v>2152</v>
      </c>
      <c r="C12" s="64" t="s">
        <v>2154</v>
      </c>
      <c r="D12" s="17" t="s">
        <v>124</v>
      </c>
      <c r="E12" s="161"/>
      <c r="F12" s="187"/>
      <c r="G12" s="89">
        <f>E12*F12</f>
        <v>0</v>
      </c>
    </row>
    <row r="13" spans="1:7" ht="15.6" x14ac:dyDescent="0.25">
      <c r="A13" s="192"/>
      <c r="B13" s="192" t="s">
        <v>2153</v>
      </c>
      <c r="C13" s="64" t="s">
        <v>2155</v>
      </c>
      <c r="D13" s="17" t="s">
        <v>124</v>
      </c>
      <c r="E13" s="161"/>
      <c r="F13" s="187"/>
      <c r="G13" s="89">
        <f>E13*F13</f>
        <v>0</v>
      </c>
    </row>
    <row r="14" spans="1:7" ht="39.6" x14ac:dyDescent="0.25">
      <c r="A14" s="192" t="s">
        <v>2156</v>
      </c>
      <c r="B14" s="192"/>
      <c r="C14" s="175" t="s">
        <v>2157</v>
      </c>
      <c r="D14" s="27" t="s">
        <v>1152</v>
      </c>
      <c r="E14" s="161"/>
      <c r="F14" s="187"/>
      <c r="G14" s="89">
        <f>E14*F14</f>
        <v>0</v>
      </c>
    </row>
    <row r="15" spans="1:7" x14ac:dyDescent="0.25">
      <c r="A15" s="192"/>
      <c r="B15" s="192"/>
      <c r="C15" s="150"/>
      <c r="D15" s="27"/>
      <c r="E15" s="17"/>
      <c r="F15" s="191"/>
      <c r="G15" s="190"/>
    </row>
    <row r="16" spans="1:7" x14ac:dyDescent="0.25">
      <c r="A16" s="64"/>
      <c r="B16" s="64"/>
      <c r="C16" s="60"/>
      <c r="D16" s="17"/>
      <c r="E16" s="17"/>
      <c r="F16" s="191"/>
      <c r="G16" s="190"/>
    </row>
    <row r="17" spans="1:7" x14ac:dyDescent="0.25">
      <c r="A17" s="168" t="s">
        <v>34</v>
      </c>
      <c r="B17" s="168"/>
      <c r="C17" s="168"/>
      <c r="D17" s="179"/>
      <c r="E17" s="185"/>
      <c r="F17" s="198"/>
      <c r="G17" s="174">
        <f>SUM(G5:G16)</f>
        <v>0</v>
      </c>
    </row>
    <row r="1048293" spans="4:4" x14ac:dyDescent="0.25">
      <c r="D1048293"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B6B1E-5E3D-4523-9D82-C291E8092C0F}">
  <dimension ref="A1:I104829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2158</v>
      </c>
      <c r="B1" s="40"/>
      <c r="C1" s="40"/>
      <c r="D1" s="40"/>
      <c r="E1" s="774" t="s">
        <v>2159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2150</v>
      </c>
      <c r="B5" s="192"/>
      <c r="C5" s="193"/>
      <c r="D5" s="150" t="s">
        <v>2160</v>
      </c>
      <c r="E5" s="17"/>
      <c r="F5" s="17"/>
      <c r="G5" s="17"/>
      <c r="H5" s="189"/>
    </row>
    <row r="6" spans="1:9" x14ac:dyDescent="0.25">
      <c r="A6" s="192"/>
      <c r="B6" s="192" t="s">
        <v>2161</v>
      </c>
      <c r="C6" s="193"/>
      <c r="D6" s="64" t="s">
        <v>4356</v>
      </c>
      <c r="E6" s="27"/>
      <c r="F6" s="17"/>
      <c r="G6" s="17"/>
      <c r="H6" s="189"/>
    </row>
    <row r="7" spans="1:9" ht="26.4" x14ac:dyDescent="0.25">
      <c r="A7" s="192"/>
      <c r="B7" s="192"/>
      <c r="C7" s="193" t="s">
        <v>37</v>
      </c>
      <c r="D7" s="283" t="s">
        <v>4860</v>
      </c>
      <c r="E7" s="27" t="s">
        <v>1152</v>
      </c>
      <c r="F7" s="161"/>
      <c r="G7" s="187"/>
      <c r="H7" s="89">
        <f>F7*G7</f>
        <v>0</v>
      </c>
      <c r="I7" s="307" t="s">
        <v>5398</v>
      </c>
    </row>
    <row r="8" spans="1:9" x14ac:dyDescent="0.25">
      <c r="A8" s="192"/>
      <c r="B8" s="192" t="s">
        <v>2162</v>
      </c>
      <c r="C8" s="193"/>
      <c r="D8" s="283" t="s">
        <v>4357</v>
      </c>
      <c r="E8" s="27"/>
      <c r="F8" s="17"/>
      <c r="G8" s="191"/>
      <c r="H8" s="190"/>
    </row>
    <row r="9" spans="1:9" ht="26.4" x14ac:dyDescent="0.25">
      <c r="A9" s="192"/>
      <c r="B9" s="192"/>
      <c r="C9" s="193" t="s">
        <v>37</v>
      </c>
      <c r="D9" s="283" t="s">
        <v>4860</v>
      </c>
      <c r="E9" s="27" t="s">
        <v>1152</v>
      </c>
      <c r="F9" s="161"/>
      <c r="G9" s="187"/>
      <c r="H9" s="89">
        <f>F9*G9</f>
        <v>0</v>
      </c>
      <c r="I9" s="307" t="s">
        <v>5398</v>
      </c>
    </row>
    <row r="10" spans="1:9" x14ac:dyDescent="0.25">
      <c r="A10" s="192"/>
      <c r="B10" s="192" t="s">
        <v>2163</v>
      </c>
      <c r="C10" s="193"/>
      <c r="D10" s="283" t="s">
        <v>2165</v>
      </c>
      <c r="E10" s="27" t="s">
        <v>1152</v>
      </c>
      <c r="F10" s="161"/>
      <c r="G10" s="187"/>
      <c r="H10" s="89">
        <f>F10*G10</f>
        <v>0</v>
      </c>
    </row>
    <row r="11" spans="1:9" ht="26.4" x14ac:dyDescent="0.25">
      <c r="A11" s="192"/>
      <c r="B11" s="192" t="s">
        <v>2164</v>
      </c>
      <c r="C11" s="193"/>
      <c r="D11" s="283" t="s">
        <v>4861</v>
      </c>
      <c r="E11" s="27" t="s">
        <v>1152</v>
      </c>
      <c r="F11" s="161"/>
      <c r="G11" s="187"/>
      <c r="H11" s="89">
        <f>F11*G11</f>
        <v>0</v>
      </c>
      <c r="I11" s="307" t="s">
        <v>5398</v>
      </c>
    </row>
    <row r="12" spans="1:9" ht="26.4" x14ac:dyDescent="0.25">
      <c r="A12" s="192" t="s">
        <v>2166</v>
      </c>
      <c r="B12" s="192"/>
      <c r="C12" s="193"/>
      <c r="D12" s="284" t="s">
        <v>2167</v>
      </c>
      <c r="E12" s="17"/>
      <c r="F12" s="17"/>
      <c r="G12" s="191"/>
      <c r="H12" s="190"/>
    </row>
    <row r="13" spans="1:9" x14ac:dyDescent="0.25">
      <c r="A13" s="192"/>
      <c r="B13" s="192" t="s">
        <v>2168</v>
      </c>
      <c r="C13" s="193"/>
      <c r="D13" s="283" t="s">
        <v>4356</v>
      </c>
      <c r="E13" s="17"/>
      <c r="F13" s="17"/>
      <c r="G13" s="191"/>
      <c r="H13" s="190"/>
    </row>
    <row r="14" spans="1:9" ht="26.4" x14ac:dyDescent="0.25">
      <c r="A14" s="192"/>
      <c r="B14" s="192"/>
      <c r="C14" s="193" t="s">
        <v>37</v>
      </c>
      <c r="D14" s="283" t="s">
        <v>4860</v>
      </c>
      <c r="E14" s="27" t="s">
        <v>1152</v>
      </c>
      <c r="F14" s="161"/>
      <c r="G14" s="187"/>
      <c r="H14" s="89">
        <f>F14*G14</f>
        <v>0</v>
      </c>
      <c r="I14" s="307" t="s">
        <v>5398</v>
      </c>
    </row>
    <row r="15" spans="1:9" x14ac:dyDescent="0.25">
      <c r="A15" s="192"/>
      <c r="B15" s="192" t="s">
        <v>2169</v>
      </c>
      <c r="C15" s="193"/>
      <c r="D15" s="283" t="s">
        <v>4357</v>
      </c>
      <c r="E15" s="17"/>
      <c r="F15" s="17"/>
      <c r="G15" s="191"/>
      <c r="H15" s="190"/>
    </row>
    <row r="16" spans="1:9" ht="26.4" x14ac:dyDescent="0.25">
      <c r="A16" s="192"/>
      <c r="B16" s="192"/>
      <c r="C16" s="193" t="s">
        <v>37</v>
      </c>
      <c r="D16" s="283" t="s">
        <v>4860</v>
      </c>
      <c r="E16" s="27" t="s">
        <v>1152</v>
      </c>
      <c r="F16" s="161"/>
      <c r="G16" s="187"/>
      <c r="H16" s="89">
        <f>F16*G16</f>
        <v>0</v>
      </c>
      <c r="I16" s="307" t="s">
        <v>5398</v>
      </c>
    </row>
    <row r="17" spans="1:9" x14ac:dyDescent="0.25">
      <c r="A17" s="192"/>
      <c r="B17" s="192" t="s">
        <v>2170</v>
      </c>
      <c r="C17" s="193"/>
      <c r="D17" s="283" t="s">
        <v>2172</v>
      </c>
      <c r="E17" s="27" t="s">
        <v>1152</v>
      </c>
      <c r="F17" s="161"/>
      <c r="G17" s="187"/>
      <c r="H17" s="89">
        <f>F17*G17</f>
        <v>0</v>
      </c>
    </row>
    <row r="18" spans="1:9" ht="26.4" x14ac:dyDescent="0.25">
      <c r="A18" s="192"/>
      <c r="B18" s="192" t="s">
        <v>2171</v>
      </c>
      <c r="C18" s="193"/>
      <c r="D18" s="283" t="s">
        <v>4861</v>
      </c>
      <c r="E18" s="27" t="s">
        <v>1152</v>
      </c>
      <c r="F18" s="161"/>
      <c r="G18" s="187"/>
      <c r="H18" s="89">
        <f>F18*G18</f>
        <v>0</v>
      </c>
      <c r="I18" s="307" t="s">
        <v>5398</v>
      </c>
    </row>
    <row r="19" spans="1:9" x14ac:dyDescent="0.25">
      <c r="A19" s="192"/>
      <c r="B19" s="192"/>
      <c r="C19" s="193"/>
      <c r="D19" s="175"/>
      <c r="E19" s="17"/>
      <c r="F19" s="17"/>
      <c r="G19" s="191"/>
      <c r="H19" s="190"/>
    </row>
    <row r="20" spans="1:9" x14ac:dyDescent="0.25">
      <c r="A20" s="192"/>
      <c r="B20" s="192"/>
      <c r="C20" s="193"/>
      <c r="D20" s="157"/>
      <c r="E20" s="17"/>
      <c r="F20" s="17"/>
      <c r="G20" s="191"/>
      <c r="H20" s="190"/>
      <c r="I20" s="323" t="s">
        <v>5421</v>
      </c>
    </row>
    <row r="21" spans="1:9" x14ac:dyDescent="0.25">
      <c r="A21" s="64"/>
      <c r="B21" s="64"/>
      <c r="C21" s="161"/>
      <c r="D21" s="60"/>
      <c r="E21" s="17"/>
      <c r="F21" s="17"/>
      <c r="G21" s="191"/>
      <c r="H21" s="190"/>
    </row>
    <row r="22" spans="1:9" x14ac:dyDescent="0.25">
      <c r="A22" s="168" t="s">
        <v>34</v>
      </c>
      <c r="B22" s="168"/>
      <c r="C22" s="168"/>
      <c r="D22" s="168"/>
      <c r="E22" s="179"/>
      <c r="F22" s="185"/>
      <c r="G22" s="198"/>
      <c r="H22" s="174">
        <f>SUM(H5:H21)</f>
        <v>0</v>
      </c>
    </row>
    <row r="1048298" spans="5:5" x14ac:dyDescent="0.25">
      <c r="E1048298"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6B11-5D1C-4DD4-82CD-BC0A8354910D}">
  <dimension ref="A1:I1048288"/>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2173</v>
      </c>
      <c r="B1" s="40"/>
      <c r="C1" s="40"/>
      <c r="D1" s="774" t="s">
        <v>2174</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6"/>
      <c r="G3" s="5"/>
    </row>
    <row r="4" spans="1:9" x14ac:dyDescent="0.25">
      <c r="A4" s="192"/>
      <c r="B4" s="192"/>
      <c r="C4" s="64"/>
      <c r="D4" s="17"/>
      <c r="E4" s="17"/>
      <c r="F4" s="17"/>
      <c r="G4" s="15"/>
    </row>
    <row r="5" spans="1:9" x14ac:dyDescent="0.25">
      <c r="A5" s="192" t="s">
        <v>2175</v>
      </c>
      <c r="B5" s="192"/>
      <c r="C5" s="150" t="s">
        <v>2176</v>
      </c>
      <c r="D5" s="17"/>
      <c r="E5" s="17"/>
      <c r="F5" s="17"/>
      <c r="G5" s="189"/>
    </row>
    <row r="6" spans="1:9" ht="39.6" x14ac:dyDescent="0.25">
      <c r="A6" s="192"/>
      <c r="B6" s="192" t="s">
        <v>2177</v>
      </c>
      <c r="C6" s="283" t="s">
        <v>5409</v>
      </c>
      <c r="D6" s="17" t="s">
        <v>124</v>
      </c>
      <c r="E6" s="161"/>
      <c r="F6" s="187"/>
      <c r="G6" s="89">
        <f>E6*F6</f>
        <v>0</v>
      </c>
      <c r="H6" s="307" t="s">
        <v>5398</v>
      </c>
      <c r="I6" s="323" t="s">
        <v>5442</v>
      </c>
    </row>
    <row r="7" spans="1:9" ht="39.6" x14ac:dyDescent="0.25">
      <c r="A7" s="192"/>
      <c r="B7" s="192" t="s">
        <v>2178</v>
      </c>
      <c r="C7" s="283" t="s">
        <v>5410</v>
      </c>
      <c r="D7" s="17" t="s">
        <v>124</v>
      </c>
      <c r="E7" s="161"/>
      <c r="F7" s="187"/>
      <c r="G7" s="89">
        <f>E7*F7</f>
        <v>0</v>
      </c>
      <c r="H7" s="307" t="s">
        <v>5398</v>
      </c>
      <c r="I7" s="323" t="s">
        <v>5442</v>
      </c>
    </row>
    <row r="8" spans="1:9" ht="39.6" x14ac:dyDescent="0.25">
      <c r="A8" s="192"/>
      <c r="B8" s="192" t="s">
        <v>2179</v>
      </c>
      <c r="C8" s="283" t="s">
        <v>5411</v>
      </c>
      <c r="D8" s="17" t="s">
        <v>124</v>
      </c>
      <c r="E8" s="161"/>
      <c r="F8" s="187"/>
      <c r="G8" s="89">
        <f>E8*F8</f>
        <v>0</v>
      </c>
      <c r="H8" s="307" t="s">
        <v>5398</v>
      </c>
      <c r="I8" s="323" t="s">
        <v>5443</v>
      </c>
    </row>
    <row r="9" spans="1:9" x14ac:dyDescent="0.25">
      <c r="A9" s="192"/>
      <c r="B9" s="192"/>
      <c r="C9" s="64"/>
      <c r="D9" s="17"/>
      <c r="E9" s="17"/>
      <c r="F9" s="17"/>
      <c r="G9" s="189"/>
    </row>
    <row r="10" spans="1:9" x14ac:dyDescent="0.25">
      <c r="A10" s="192"/>
      <c r="B10" s="192"/>
      <c r="C10" s="157"/>
      <c r="D10" s="17"/>
      <c r="E10" s="17"/>
      <c r="F10" s="17"/>
      <c r="G10" s="189"/>
      <c r="H10" s="323" t="s">
        <v>5421</v>
      </c>
    </row>
    <row r="11" spans="1:9" x14ac:dyDescent="0.25">
      <c r="A11" s="64"/>
      <c r="B11" s="64"/>
      <c r="C11" s="60"/>
      <c r="D11" s="17"/>
      <c r="E11" s="17"/>
      <c r="F11" s="17"/>
      <c r="G11" s="189"/>
    </row>
    <row r="12" spans="1:9" x14ac:dyDescent="0.25">
      <c r="A12" s="168" t="s">
        <v>34</v>
      </c>
      <c r="B12" s="168"/>
      <c r="C12" s="168"/>
      <c r="D12" s="179"/>
      <c r="E12" s="185"/>
      <c r="F12" s="185"/>
      <c r="G12" s="174">
        <f>SUM(G5:G11)</f>
        <v>0</v>
      </c>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504A-C4B2-4DEB-9F5F-11805B2B4619}">
  <dimension ref="A1:I1048292"/>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2180</v>
      </c>
      <c r="B1" s="40"/>
      <c r="C1" s="40"/>
      <c r="D1" s="40"/>
      <c r="E1" s="774" t="s">
        <v>2181</v>
      </c>
      <c r="F1" s="774"/>
      <c r="G1" s="774"/>
      <c r="H1" s="774"/>
    </row>
    <row r="2" spans="1:9" x14ac:dyDescent="0.25">
      <c r="A2" s="42" t="s">
        <v>0</v>
      </c>
      <c r="B2" s="42"/>
      <c r="C2" s="97"/>
      <c r="D2" s="43" t="s">
        <v>1</v>
      </c>
      <c r="E2" s="9" t="s">
        <v>2</v>
      </c>
      <c r="F2" s="9" t="s">
        <v>3</v>
      </c>
      <c r="G2" s="9" t="s">
        <v>4</v>
      </c>
      <c r="H2" s="9"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2182</v>
      </c>
      <c r="B5" s="192"/>
      <c r="C5" s="193"/>
      <c r="D5" s="150" t="s">
        <v>2183</v>
      </c>
      <c r="E5" s="17"/>
      <c r="F5" s="17"/>
      <c r="G5" s="17"/>
      <c r="H5" s="189"/>
    </row>
    <row r="6" spans="1:9" ht="26.4" x14ac:dyDescent="0.25">
      <c r="A6" s="192"/>
      <c r="B6" s="192" t="s">
        <v>2184</v>
      </c>
      <c r="C6" s="193"/>
      <c r="D6" s="64" t="s">
        <v>4358</v>
      </c>
      <c r="E6" s="27" t="s">
        <v>1152</v>
      </c>
      <c r="F6" s="161"/>
      <c r="G6" s="187"/>
      <c r="H6" s="89">
        <f>F6*G6</f>
        <v>0</v>
      </c>
    </row>
    <row r="7" spans="1:9" x14ac:dyDescent="0.25">
      <c r="A7" s="192"/>
      <c r="B7" s="192" t="s">
        <v>2185</v>
      </c>
      <c r="C7" s="193"/>
      <c r="D7" s="64" t="s">
        <v>2186</v>
      </c>
      <c r="E7" s="17"/>
      <c r="F7" s="17"/>
      <c r="G7" s="191"/>
      <c r="H7" s="190"/>
    </row>
    <row r="8" spans="1:9" ht="26.4" x14ac:dyDescent="0.25">
      <c r="A8" s="192"/>
      <c r="B8" s="192"/>
      <c r="C8" s="193" t="s">
        <v>37</v>
      </c>
      <c r="D8" s="283" t="s">
        <v>4862</v>
      </c>
      <c r="E8" s="17" t="s">
        <v>133</v>
      </c>
      <c r="F8" s="161"/>
      <c r="G8" s="187"/>
      <c r="H8" s="89">
        <f>F8*G8</f>
        <v>0</v>
      </c>
      <c r="I8" s="307" t="s">
        <v>5398</v>
      </c>
    </row>
    <row r="9" spans="1:9" ht="26.4" x14ac:dyDescent="0.25">
      <c r="A9" s="192"/>
      <c r="B9" s="192"/>
      <c r="C9" s="193" t="s">
        <v>39</v>
      </c>
      <c r="D9" s="283" t="s">
        <v>4863</v>
      </c>
      <c r="E9" s="27" t="s">
        <v>133</v>
      </c>
      <c r="F9" s="161"/>
      <c r="G9" s="187"/>
      <c r="H9" s="89">
        <f>F9*G9</f>
        <v>0</v>
      </c>
      <c r="I9" s="307" t="s">
        <v>5398</v>
      </c>
    </row>
    <row r="10" spans="1:9" ht="26.4" x14ac:dyDescent="0.25">
      <c r="A10" s="192"/>
      <c r="B10" s="192"/>
      <c r="C10" s="193" t="s">
        <v>59</v>
      </c>
      <c r="D10" s="283" t="s">
        <v>4864</v>
      </c>
      <c r="E10" s="27" t="s">
        <v>133</v>
      </c>
      <c r="F10" s="161"/>
      <c r="G10" s="187"/>
      <c r="H10" s="89">
        <f>F10*G10</f>
        <v>0</v>
      </c>
      <c r="I10" s="307" t="s">
        <v>5398</v>
      </c>
    </row>
    <row r="11" spans="1:9" ht="26.4" x14ac:dyDescent="0.25">
      <c r="A11" s="192"/>
      <c r="B11" s="192"/>
      <c r="C11" s="193" t="s">
        <v>42</v>
      </c>
      <c r="D11" s="283" t="s">
        <v>4865</v>
      </c>
      <c r="E11" s="17" t="s">
        <v>124</v>
      </c>
      <c r="F11" s="161"/>
      <c r="G11" s="187"/>
      <c r="H11" s="89">
        <f>F11*G11</f>
        <v>0</v>
      </c>
      <c r="I11" s="307" t="s">
        <v>5398</v>
      </c>
    </row>
    <row r="12" spans="1:9" ht="26.4" x14ac:dyDescent="0.25">
      <c r="A12" s="192"/>
      <c r="B12" s="192"/>
      <c r="C12" s="193" t="s">
        <v>43</v>
      </c>
      <c r="D12" s="283" t="s">
        <v>4866</v>
      </c>
      <c r="E12" s="17" t="s">
        <v>124</v>
      </c>
      <c r="F12" s="161"/>
      <c r="G12" s="187"/>
      <c r="H12" s="89">
        <f>F12*G12</f>
        <v>0</v>
      </c>
      <c r="I12" s="307" t="s">
        <v>5398</v>
      </c>
    </row>
    <row r="13" spans="1:9" x14ac:dyDescent="0.25">
      <c r="A13" s="192"/>
      <c r="B13" s="192"/>
      <c r="C13" s="193"/>
      <c r="D13" s="64"/>
      <c r="E13" s="27"/>
      <c r="F13" s="17"/>
      <c r="G13" s="191"/>
      <c r="H13" s="190"/>
    </row>
    <row r="14" spans="1:9" x14ac:dyDescent="0.25">
      <c r="A14" s="192"/>
      <c r="B14" s="192"/>
      <c r="C14" s="193"/>
      <c r="D14" s="157"/>
      <c r="E14" s="17"/>
      <c r="F14" s="17"/>
      <c r="G14" s="191"/>
      <c r="H14" s="190"/>
      <c r="I14" s="323" t="s">
        <v>5421</v>
      </c>
    </row>
    <row r="15" spans="1:9" x14ac:dyDescent="0.25">
      <c r="A15" s="64"/>
      <c r="B15" s="64"/>
      <c r="C15" s="161"/>
      <c r="D15" s="60"/>
      <c r="E15" s="17"/>
      <c r="F15" s="17"/>
      <c r="G15" s="191"/>
      <c r="H15" s="190"/>
    </row>
    <row r="16" spans="1:9" x14ac:dyDescent="0.25">
      <c r="A16" s="168" t="s">
        <v>34</v>
      </c>
      <c r="B16" s="168"/>
      <c r="C16" s="168"/>
      <c r="D16" s="168"/>
      <c r="E16" s="179"/>
      <c r="F16" s="185"/>
      <c r="G16" s="198"/>
      <c r="H16" s="174">
        <f>SUM(H5:H15)</f>
        <v>0</v>
      </c>
    </row>
    <row r="1048292" spans="5:5" x14ac:dyDescent="0.25">
      <c r="E1048292"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1158F-5DF0-40E0-820A-0588E0AE5093}">
  <dimension ref="A1:I104829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2187</v>
      </c>
      <c r="B1" s="40"/>
      <c r="C1" s="40"/>
      <c r="D1" s="40"/>
      <c r="E1" s="774" t="s">
        <v>2188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89"/>
    </row>
    <row r="5" spans="1:9" x14ac:dyDescent="0.25">
      <c r="A5" s="192" t="s">
        <v>2190</v>
      </c>
      <c r="B5" s="192"/>
      <c r="C5" s="193"/>
      <c r="D5" s="150" t="s">
        <v>2189</v>
      </c>
      <c r="E5" s="17"/>
      <c r="F5" s="17"/>
      <c r="G5" s="17"/>
      <c r="H5" s="189"/>
    </row>
    <row r="6" spans="1:9" x14ac:dyDescent="0.25">
      <c r="A6" s="192"/>
      <c r="B6" s="192" t="s">
        <v>2191</v>
      </c>
      <c r="C6" s="193"/>
      <c r="D6" s="64" t="s">
        <v>2197</v>
      </c>
      <c r="E6" s="27"/>
      <c r="F6" s="17"/>
      <c r="G6" s="17"/>
      <c r="H6" s="189"/>
    </row>
    <row r="7" spans="1:9" x14ac:dyDescent="0.25">
      <c r="A7" s="192"/>
      <c r="B7" s="192"/>
      <c r="C7" s="193" t="s">
        <v>37</v>
      </c>
      <c r="D7" s="64" t="s">
        <v>2198</v>
      </c>
      <c r="E7" s="27" t="s">
        <v>136</v>
      </c>
      <c r="F7" s="161"/>
      <c r="G7" s="187"/>
      <c r="H7" s="89">
        <f>F7*G7</f>
        <v>0</v>
      </c>
    </row>
    <row r="8" spans="1:9" x14ac:dyDescent="0.25">
      <c r="A8" s="192"/>
      <c r="B8" s="192"/>
      <c r="C8" s="193" t="s">
        <v>39</v>
      </c>
      <c r="D8" s="64" t="s">
        <v>2199</v>
      </c>
      <c r="E8" s="205" t="s">
        <v>136</v>
      </c>
      <c r="F8" s="161"/>
      <c r="G8" s="187"/>
      <c r="H8" s="89">
        <f>F8*G8</f>
        <v>0</v>
      </c>
    </row>
    <row r="9" spans="1:9" x14ac:dyDescent="0.25">
      <c r="A9" s="192"/>
      <c r="B9" s="192" t="s">
        <v>2192</v>
      </c>
      <c r="C9" s="193"/>
      <c r="D9" s="64" t="s">
        <v>2200</v>
      </c>
      <c r="E9" s="27" t="s">
        <v>1152</v>
      </c>
      <c r="F9" s="161"/>
      <c r="G9" s="187"/>
      <c r="H9" s="89">
        <f>F9*G9</f>
        <v>0</v>
      </c>
    </row>
    <row r="10" spans="1:9" x14ac:dyDescent="0.25">
      <c r="A10" s="192"/>
      <c r="B10" s="192" t="s">
        <v>2193</v>
      </c>
      <c r="C10" s="193"/>
      <c r="D10" s="283" t="s">
        <v>4867</v>
      </c>
      <c r="E10" s="17" t="s">
        <v>1152</v>
      </c>
      <c r="F10" s="161"/>
      <c r="G10" s="187"/>
      <c r="H10" s="89">
        <f>F10*G10</f>
        <v>0</v>
      </c>
      <c r="I10" s="307" t="s">
        <v>5398</v>
      </c>
    </row>
    <row r="11" spans="1:9" x14ac:dyDescent="0.25">
      <c r="A11" s="192"/>
      <c r="B11" s="192" t="s">
        <v>2194</v>
      </c>
      <c r="C11" s="193"/>
      <c r="D11" s="283" t="s">
        <v>2201</v>
      </c>
      <c r="E11" s="27"/>
      <c r="F11" s="17"/>
      <c r="G11" s="191"/>
      <c r="H11" s="190"/>
    </row>
    <row r="12" spans="1:9" x14ac:dyDescent="0.25">
      <c r="A12" s="192"/>
      <c r="B12" s="192"/>
      <c r="C12" s="193" t="s">
        <v>37</v>
      </c>
      <c r="D12" s="283" t="s">
        <v>4868</v>
      </c>
      <c r="E12" s="27" t="s">
        <v>1152</v>
      </c>
      <c r="F12" s="161"/>
      <c r="G12" s="187"/>
      <c r="H12" s="89">
        <f>F12*G12</f>
        <v>0</v>
      </c>
      <c r="I12" s="307" t="s">
        <v>5398</v>
      </c>
    </row>
    <row r="13" spans="1:9" x14ac:dyDescent="0.25">
      <c r="A13" s="192"/>
      <c r="B13" s="192" t="s">
        <v>2195</v>
      </c>
      <c r="C13" s="193"/>
      <c r="D13" s="283" t="s">
        <v>2202</v>
      </c>
      <c r="E13" s="27" t="s">
        <v>136</v>
      </c>
      <c r="F13" s="161"/>
      <c r="G13" s="187"/>
      <c r="H13" s="89">
        <f>F13*G13</f>
        <v>0</v>
      </c>
    </row>
    <row r="14" spans="1:9" x14ac:dyDescent="0.25">
      <c r="A14" s="192"/>
      <c r="B14" s="192" t="s">
        <v>2196</v>
      </c>
      <c r="C14" s="193"/>
      <c r="D14" s="64" t="s">
        <v>32</v>
      </c>
      <c r="E14" s="17" t="s">
        <v>136</v>
      </c>
      <c r="F14" s="161"/>
      <c r="G14" s="187"/>
      <c r="H14" s="89">
        <f>F14*G14</f>
        <v>0</v>
      </c>
    </row>
    <row r="15" spans="1:9" x14ac:dyDescent="0.25">
      <c r="A15" s="192"/>
      <c r="B15" s="192"/>
      <c r="C15" s="193"/>
      <c r="D15" s="64"/>
      <c r="E15" s="17"/>
      <c r="F15" s="17"/>
      <c r="G15" s="191"/>
      <c r="H15" s="190"/>
    </row>
    <row r="16" spans="1:9" x14ac:dyDescent="0.25">
      <c r="A16" s="192"/>
      <c r="B16" s="192"/>
      <c r="C16" s="193"/>
      <c r="D16" s="64"/>
      <c r="E16" s="17"/>
      <c r="F16" s="17"/>
      <c r="G16" s="191"/>
      <c r="H16" s="190"/>
      <c r="I16" s="323" t="s">
        <v>5421</v>
      </c>
    </row>
    <row r="17" spans="1:8" x14ac:dyDescent="0.25">
      <c r="A17" s="64"/>
      <c r="B17" s="64"/>
      <c r="C17" s="161"/>
      <c r="D17" s="60"/>
      <c r="E17" s="17"/>
      <c r="F17" s="17"/>
      <c r="G17" s="191"/>
      <c r="H17" s="190"/>
    </row>
    <row r="18" spans="1:8" x14ac:dyDescent="0.25">
      <c r="A18" s="168" t="s">
        <v>34</v>
      </c>
      <c r="B18" s="168"/>
      <c r="C18" s="168"/>
      <c r="D18" s="168"/>
      <c r="E18" s="179"/>
      <c r="F18" s="185"/>
      <c r="G18" s="198"/>
      <c r="H18" s="174">
        <f>SUM(H5:H17)</f>
        <v>0</v>
      </c>
    </row>
    <row r="1048294" spans="5:5" x14ac:dyDescent="0.25">
      <c r="E1048294"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CC699-2772-4D7B-9428-DDA5ED649E3E}">
  <dimension ref="A1:H1048287"/>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2203</v>
      </c>
      <c r="B1" s="40"/>
      <c r="C1" s="40"/>
      <c r="D1" s="774" t="s">
        <v>2204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2205</v>
      </c>
      <c r="B5" s="192"/>
      <c r="C5" s="150" t="s">
        <v>2206</v>
      </c>
      <c r="D5" s="17"/>
      <c r="E5" s="17"/>
      <c r="F5" s="17"/>
      <c r="G5" s="189"/>
    </row>
    <row r="6" spans="1:8" ht="26.4" x14ac:dyDescent="0.25">
      <c r="A6" s="192"/>
      <c r="B6" s="192" t="s">
        <v>2207</v>
      </c>
      <c r="C6" s="283" t="s">
        <v>4869</v>
      </c>
      <c r="D6" s="27" t="s">
        <v>136</v>
      </c>
      <c r="E6" s="161"/>
      <c r="F6" s="187"/>
      <c r="G6" s="89">
        <f>E6*F6</f>
        <v>0</v>
      </c>
      <c r="H6" s="307" t="s">
        <v>5398</v>
      </c>
    </row>
    <row r="7" spans="1:8" ht="26.4" x14ac:dyDescent="0.25">
      <c r="A7" s="192"/>
      <c r="B7" s="192" t="s">
        <v>2208</v>
      </c>
      <c r="C7" s="283" t="s">
        <v>4870</v>
      </c>
      <c r="D7" s="17" t="s">
        <v>2269</v>
      </c>
      <c r="E7" s="161"/>
      <c r="F7" s="187"/>
      <c r="G7" s="89">
        <f>E7*F7</f>
        <v>0</v>
      </c>
      <c r="H7" s="307" t="s">
        <v>5398</v>
      </c>
    </row>
    <row r="8" spans="1:8" x14ac:dyDescent="0.25">
      <c r="A8" s="192" t="s">
        <v>5444</v>
      </c>
      <c r="B8" s="192"/>
      <c r="C8" s="150" t="s">
        <v>5445</v>
      </c>
      <c r="D8" s="17"/>
      <c r="E8" s="17"/>
      <c r="F8" s="191"/>
      <c r="G8" s="89"/>
      <c r="H8" s="323"/>
    </row>
    <row r="9" spans="1:8" ht="26.4" x14ac:dyDescent="0.25">
      <c r="A9" s="192"/>
      <c r="B9" s="192" t="s">
        <v>5447</v>
      </c>
      <c r="C9" s="283" t="s">
        <v>5446</v>
      </c>
      <c r="D9" s="17" t="s">
        <v>1152</v>
      </c>
      <c r="E9" s="17"/>
      <c r="F9" s="191"/>
      <c r="G9" s="89">
        <f t="shared" ref="G9" si="0">E9*F9</f>
        <v>0</v>
      </c>
      <c r="H9" s="325" t="s">
        <v>5398</v>
      </c>
    </row>
    <row r="10" spans="1:8" x14ac:dyDescent="0.25">
      <c r="A10" s="64"/>
      <c r="B10" s="64"/>
      <c r="C10" s="60"/>
      <c r="D10" s="17"/>
      <c r="E10" s="17"/>
      <c r="F10" s="191"/>
      <c r="G10" s="190"/>
      <c r="H10" s="323" t="s">
        <v>5421</v>
      </c>
    </row>
    <row r="11" spans="1:8" x14ac:dyDescent="0.25">
      <c r="A11" s="168" t="s">
        <v>34</v>
      </c>
      <c r="B11" s="168"/>
      <c r="C11" s="168"/>
      <c r="D11" s="179"/>
      <c r="E11" s="185"/>
      <c r="F11" s="198"/>
      <c r="G11" s="174">
        <f>SUM(G5:G10)</f>
        <v>0</v>
      </c>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94C27-D805-411D-95F7-F460A1F84477}">
  <dimension ref="A1:H1048290"/>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2209</v>
      </c>
      <c r="B1" s="40"/>
      <c r="C1" s="40"/>
      <c r="D1" s="774" t="s">
        <v>2210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2211</v>
      </c>
      <c r="B5" s="192"/>
      <c r="C5" s="150" t="s">
        <v>79</v>
      </c>
      <c r="D5" s="17"/>
      <c r="E5" s="17"/>
      <c r="F5" s="17"/>
      <c r="G5" s="189"/>
    </row>
    <row r="6" spans="1:8" ht="26.4" x14ac:dyDescent="0.25">
      <c r="A6" s="192"/>
      <c r="B6" s="192" t="s">
        <v>2212</v>
      </c>
      <c r="C6" s="283" t="s">
        <v>4871</v>
      </c>
      <c r="D6" s="17" t="s">
        <v>2269</v>
      </c>
      <c r="E6" s="161"/>
      <c r="F6" s="187"/>
      <c r="G6" s="89">
        <f>E6*F6</f>
        <v>0</v>
      </c>
      <c r="H6" s="307" t="s">
        <v>5398</v>
      </c>
    </row>
    <row r="7" spans="1:8" x14ac:dyDescent="0.25">
      <c r="A7" s="192"/>
      <c r="B7" s="192" t="s">
        <v>2213</v>
      </c>
      <c r="C7" s="64" t="s">
        <v>4872</v>
      </c>
      <c r="D7" s="27" t="s">
        <v>1152</v>
      </c>
      <c r="E7" s="161"/>
      <c r="F7" s="187"/>
      <c r="G7" s="89">
        <f>E7*F7</f>
        <v>0</v>
      </c>
    </row>
    <row r="8" spans="1:8" x14ac:dyDescent="0.25">
      <c r="A8" s="192"/>
      <c r="B8" s="192" t="s">
        <v>2214</v>
      </c>
      <c r="C8" s="64" t="s">
        <v>2217</v>
      </c>
      <c r="D8" s="27" t="s">
        <v>1152</v>
      </c>
      <c r="E8" s="161"/>
      <c r="F8" s="187"/>
      <c r="G8" s="89">
        <f>E8*F8</f>
        <v>0</v>
      </c>
    </row>
    <row r="9" spans="1:8" x14ac:dyDescent="0.25">
      <c r="A9" s="192"/>
      <c r="B9" s="192" t="s">
        <v>2215</v>
      </c>
      <c r="C9" s="64" t="s">
        <v>2218</v>
      </c>
      <c r="D9" s="27" t="s">
        <v>1152</v>
      </c>
      <c r="E9" s="161"/>
      <c r="F9" s="187"/>
      <c r="G9" s="89">
        <f>E9*F9</f>
        <v>0</v>
      </c>
    </row>
    <row r="10" spans="1:8" x14ac:dyDescent="0.25">
      <c r="A10" s="192"/>
      <c r="B10" s="192" t="s">
        <v>2216</v>
      </c>
      <c r="C10" s="64" t="s">
        <v>2219</v>
      </c>
      <c r="D10" s="205" t="s">
        <v>2220</v>
      </c>
      <c r="E10" s="161"/>
      <c r="F10" s="187"/>
      <c r="G10" s="89">
        <f>E10*F10</f>
        <v>0</v>
      </c>
    </row>
    <row r="11" spans="1:8" x14ac:dyDescent="0.25">
      <c r="A11" s="192"/>
      <c r="B11" s="192"/>
      <c r="C11" s="157"/>
      <c r="D11" s="17"/>
      <c r="E11" s="17"/>
      <c r="F11" s="191"/>
      <c r="G11" s="190"/>
    </row>
    <row r="12" spans="1:8" x14ac:dyDescent="0.25">
      <c r="A12" s="192"/>
      <c r="B12" s="192"/>
      <c r="C12" s="157"/>
      <c r="D12" s="17"/>
      <c r="E12" s="17"/>
      <c r="F12" s="191"/>
      <c r="G12" s="190"/>
      <c r="H12" s="323" t="s">
        <v>5421</v>
      </c>
    </row>
    <row r="13" spans="1:8" x14ac:dyDescent="0.25">
      <c r="A13" s="64"/>
      <c r="B13" s="64"/>
      <c r="C13" s="60"/>
      <c r="D13" s="17"/>
      <c r="E13" s="17"/>
      <c r="F13" s="191"/>
      <c r="G13" s="190"/>
    </row>
    <row r="14" spans="1:8" x14ac:dyDescent="0.25">
      <c r="A14" s="168" t="s">
        <v>34</v>
      </c>
      <c r="B14" s="168"/>
      <c r="C14" s="168"/>
      <c r="D14" s="179"/>
      <c r="E14" s="185"/>
      <c r="F14" s="198"/>
      <c r="G14" s="174">
        <f>SUM(G5:G13)</f>
        <v>0</v>
      </c>
    </row>
    <row r="1048290" spans="4:4" x14ac:dyDescent="0.25">
      <c r="D1048290"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E314-872E-4C07-B5F2-65AA94BCDA3E}">
  <dimension ref="A1:I104834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2221</v>
      </c>
      <c r="B1" s="40"/>
      <c r="C1" s="40"/>
      <c r="D1" s="40"/>
      <c r="E1" s="774" t="s">
        <v>2222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5"/>
    </row>
    <row r="4" spans="1:9" x14ac:dyDescent="0.25">
      <c r="A4" s="192"/>
      <c r="B4" s="192"/>
      <c r="C4" s="193"/>
      <c r="D4" s="64"/>
      <c r="E4" s="17"/>
      <c r="F4" s="17"/>
      <c r="G4" s="191"/>
      <c r="H4" s="15"/>
    </row>
    <row r="5" spans="1:9" x14ac:dyDescent="0.25">
      <c r="A5" s="192" t="s">
        <v>2223</v>
      </c>
      <c r="B5" s="192"/>
      <c r="C5" s="193"/>
      <c r="D5" s="150" t="s">
        <v>2224</v>
      </c>
      <c r="E5" s="17"/>
      <c r="F5" s="17"/>
      <c r="G5" s="191"/>
      <c r="H5" s="189"/>
    </row>
    <row r="6" spans="1:9" ht="26.4" x14ac:dyDescent="0.25">
      <c r="A6" s="192"/>
      <c r="B6" s="192" t="s">
        <v>2225</v>
      </c>
      <c r="C6" s="193"/>
      <c r="D6" s="64" t="s">
        <v>2228</v>
      </c>
      <c r="E6" s="17"/>
      <c r="F6" s="17"/>
      <c r="G6" s="191"/>
      <c r="H6" s="189"/>
    </row>
    <row r="7" spans="1:9" x14ac:dyDescent="0.25">
      <c r="A7" s="192"/>
      <c r="B7" s="192"/>
      <c r="C7" s="193" t="s">
        <v>37</v>
      </c>
      <c r="D7" s="64" t="s">
        <v>4257</v>
      </c>
      <c r="E7" s="120" t="s">
        <v>136</v>
      </c>
      <c r="F7" s="161"/>
      <c r="G7" s="187"/>
      <c r="H7" s="89">
        <f>F7*G7</f>
        <v>0</v>
      </c>
    </row>
    <row r="8" spans="1:9" x14ac:dyDescent="0.25">
      <c r="A8" s="192"/>
      <c r="B8" s="192"/>
      <c r="C8" s="193" t="s">
        <v>39</v>
      </c>
      <c r="D8" s="64" t="s">
        <v>4258</v>
      </c>
      <c r="E8" s="120" t="s">
        <v>136</v>
      </c>
      <c r="F8" s="161"/>
      <c r="G8" s="187"/>
      <c r="H8" s="89">
        <f>F8*G8</f>
        <v>0</v>
      </c>
    </row>
    <row r="9" spans="1:9" x14ac:dyDescent="0.25">
      <c r="A9" s="192"/>
      <c r="B9" s="192"/>
      <c r="C9" s="193" t="s">
        <v>59</v>
      </c>
      <c r="D9" s="64" t="s">
        <v>4293</v>
      </c>
      <c r="E9" s="120" t="s">
        <v>136</v>
      </c>
      <c r="F9" s="161"/>
      <c r="G9" s="187"/>
      <c r="H9" s="89">
        <f>F9*G9</f>
        <v>0</v>
      </c>
    </row>
    <row r="10" spans="1:9" x14ac:dyDescent="0.25">
      <c r="A10" s="192"/>
      <c r="B10" s="192" t="s">
        <v>2226</v>
      </c>
      <c r="C10" s="193"/>
      <c r="D10" s="64" t="s">
        <v>2229</v>
      </c>
      <c r="E10" s="17"/>
      <c r="F10" s="17"/>
      <c r="G10" s="191"/>
      <c r="H10" s="189"/>
    </row>
    <row r="11" spans="1:9" x14ac:dyDescent="0.25">
      <c r="A11" s="192"/>
      <c r="B11" s="192"/>
      <c r="C11" s="193" t="s">
        <v>37</v>
      </c>
      <c r="D11" s="64" t="s">
        <v>4359</v>
      </c>
      <c r="E11" s="120" t="s">
        <v>136</v>
      </c>
      <c r="F11" s="161"/>
      <c r="G11" s="187"/>
      <c r="H11" s="89">
        <f>F11*G11</f>
        <v>0</v>
      </c>
    </row>
    <row r="12" spans="1:9" x14ac:dyDescent="0.25">
      <c r="A12" s="192"/>
      <c r="B12" s="192"/>
      <c r="C12" s="193" t="s">
        <v>39</v>
      </c>
      <c r="D12" s="64" t="s">
        <v>4360</v>
      </c>
      <c r="E12" s="120" t="s">
        <v>136</v>
      </c>
      <c r="F12" s="161"/>
      <c r="G12" s="187"/>
      <c r="H12" s="89">
        <f>F12*G12</f>
        <v>0</v>
      </c>
    </row>
    <row r="13" spans="1:9" x14ac:dyDescent="0.25">
      <c r="A13" s="192"/>
      <c r="B13" s="192"/>
      <c r="C13" s="193" t="s">
        <v>59</v>
      </c>
      <c r="D13" s="64" t="s">
        <v>4361</v>
      </c>
      <c r="E13" s="120" t="s">
        <v>136</v>
      </c>
      <c r="F13" s="161"/>
      <c r="G13" s="187"/>
      <c r="H13" s="89">
        <f>F13*G13</f>
        <v>0</v>
      </c>
    </row>
    <row r="14" spans="1:9" x14ac:dyDescent="0.25">
      <c r="A14" s="192"/>
      <c r="B14" s="192" t="s">
        <v>2227</v>
      </c>
      <c r="C14" s="193"/>
      <c r="D14" s="64" t="s">
        <v>2230</v>
      </c>
      <c r="E14" s="17"/>
      <c r="F14" s="17"/>
      <c r="G14" s="191"/>
      <c r="H14" s="189"/>
    </row>
    <row r="15" spans="1:9" x14ac:dyDescent="0.25">
      <c r="A15" s="192"/>
      <c r="B15" s="192"/>
      <c r="C15" s="193" t="s">
        <v>37</v>
      </c>
      <c r="D15" s="64" t="s">
        <v>4359</v>
      </c>
      <c r="E15" s="120" t="s">
        <v>136</v>
      </c>
      <c r="F15" s="161"/>
      <c r="G15" s="187"/>
      <c r="H15" s="89">
        <f>F15*G15</f>
        <v>0</v>
      </c>
    </row>
    <row r="16" spans="1:9" x14ac:dyDescent="0.25">
      <c r="A16" s="192"/>
      <c r="B16" s="192"/>
      <c r="C16" s="193" t="s">
        <v>39</v>
      </c>
      <c r="D16" s="64" t="s">
        <v>4362</v>
      </c>
      <c r="E16" s="120" t="s">
        <v>136</v>
      </c>
      <c r="F16" s="161"/>
      <c r="G16" s="187"/>
      <c r="H16" s="89">
        <f>F16*G16</f>
        <v>0</v>
      </c>
    </row>
    <row r="17" spans="1:9" x14ac:dyDescent="0.25">
      <c r="A17" s="192"/>
      <c r="B17" s="192"/>
      <c r="C17" s="193" t="s">
        <v>59</v>
      </c>
      <c r="D17" s="64" t="s">
        <v>4361</v>
      </c>
      <c r="E17" s="120" t="s">
        <v>136</v>
      </c>
      <c r="F17" s="161"/>
      <c r="G17" s="187"/>
      <c r="H17" s="89">
        <f>F17*G17</f>
        <v>0</v>
      </c>
    </row>
    <row r="18" spans="1:9" ht="26.4" x14ac:dyDescent="0.25">
      <c r="A18" s="192" t="s">
        <v>2231</v>
      </c>
      <c r="B18" s="192"/>
      <c r="C18" s="193"/>
      <c r="D18" s="150" t="s">
        <v>2232</v>
      </c>
      <c r="E18" s="120"/>
      <c r="F18" s="17"/>
      <c r="G18" s="191"/>
      <c r="H18" s="189"/>
      <c r="I18" s="323" t="s">
        <v>5416</v>
      </c>
    </row>
    <row r="19" spans="1:9" x14ac:dyDescent="0.25">
      <c r="A19" s="192"/>
      <c r="B19" s="192" t="s">
        <v>2233</v>
      </c>
      <c r="C19" s="193"/>
      <c r="D19" s="64" t="s">
        <v>2236</v>
      </c>
      <c r="E19" s="120"/>
      <c r="F19" s="17"/>
      <c r="G19" s="191"/>
      <c r="H19" s="189"/>
    </row>
    <row r="20" spans="1:9" ht="26.4" x14ac:dyDescent="0.25">
      <c r="A20" s="192"/>
      <c r="B20" s="192"/>
      <c r="C20" s="193" t="s">
        <v>37</v>
      </c>
      <c r="D20" s="64" t="s">
        <v>4422</v>
      </c>
      <c r="E20" s="17" t="s">
        <v>124</v>
      </c>
      <c r="F20" s="161"/>
      <c r="G20" s="187"/>
      <c r="H20" s="89">
        <f>F20*G20</f>
        <v>0</v>
      </c>
    </row>
    <row r="21" spans="1:9" ht="26.4" x14ac:dyDescent="0.25">
      <c r="A21" s="192"/>
      <c r="B21" s="192"/>
      <c r="C21" s="193" t="s">
        <v>39</v>
      </c>
      <c r="D21" s="64" t="s">
        <v>4363</v>
      </c>
      <c r="E21" s="17" t="s">
        <v>124</v>
      </c>
      <c r="F21" s="161"/>
      <c r="G21" s="187"/>
      <c r="H21" s="89">
        <f>F21*G21</f>
        <v>0</v>
      </c>
    </row>
    <row r="22" spans="1:9" ht="26.4" x14ac:dyDescent="0.25">
      <c r="A22" s="192"/>
      <c r="B22" s="192"/>
      <c r="C22" s="193" t="s">
        <v>59</v>
      </c>
      <c r="D22" s="64" t="s">
        <v>4364</v>
      </c>
      <c r="E22" s="17" t="s">
        <v>124</v>
      </c>
      <c r="F22" s="161"/>
      <c r="G22" s="187"/>
      <c r="H22" s="89">
        <f>F22*G22</f>
        <v>0</v>
      </c>
    </row>
    <row r="23" spans="1:9" ht="15.6" x14ac:dyDescent="0.25">
      <c r="A23" s="192"/>
      <c r="B23" s="192"/>
      <c r="C23" s="193" t="s">
        <v>42</v>
      </c>
      <c r="D23" s="64" t="s">
        <v>4366</v>
      </c>
      <c r="E23" s="17" t="s">
        <v>124</v>
      </c>
      <c r="F23" s="161"/>
      <c r="G23" s="187"/>
      <c r="H23" s="89">
        <f>F23*G23</f>
        <v>0</v>
      </c>
    </row>
    <row r="24" spans="1:9" x14ac:dyDescent="0.25">
      <c r="A24" s="192"/>
      <c r="B24" s="192" t="s">
        <v>2234</v>
      </c>
      <c r="C24" s="193"/>
      <c r="D24" s="64" t="s">
        <v>2237</v>
      </c>
      <c r="E24" s="17"/>
      <c r="F24" s="17"/>
      <c r="G24" s="191"/>
      <c r="H24" s="189"/>
    </row>
    <row r="25" spans="1:9" ht="26.4" x14ac:dyDescent="0.25">
      <c r="A25" s="192"/>
      <c r="B25" s="192"/>
      <c r="C25" s="193" t="s">
        <v>37</v>
      </c>
      <c r="D25" s="64" t="s">
        <v>4422</v>
      </c>
      <c r="E25" s="17" t="s">
        <v>124</v>
      </c>
      <c r="F25" s="161"/>
      <c r="G25" s="187"/>
      <c r="H25" s="89">
        <f>F25*G25</f>
        <v>0</v>
      </c>
    </row>
    <row r="26" spans="1:9" ht="26.4" x14ac:dyDescent="0.25">
      <c r="A26" s="192"/>
      <c r="B26" s="192"/>
      <c r="C26" s="193" t="s">
        <v>39</v>
      </c>
      <c r="D26" s="64" t="s">
        <v>4365</v>
      </c>
      <c r="E26" s="17" t="s">
        <v>124</v>
      </c>
      <c r="F26" s="161"/>
      <c r="G26" s="187"/>
      <c r="H26" s="89">
        <f>F26*G26</f>
        <v>0</v>
      </c>
    </row>
    <row r="27" spans="1:9" ht="26.4" x14ac:dyDescent="0.25">
      <c r="A27" s="192"/>
      <c r="B27" s="192"/>
      <c r="C27" s="193" t="s">
        <v>59</v>
      </c>
      <c r="D27" s="64" t="s">
        <v>4364</v>
      </c>
      <c r="E27" s="17" t="s">
        <v>124</v>
      </c>
      <c r="F27" s="161"/>
      <c r="G27" s="187"/>
      <c r="H27" s="89">
        <f>F27*G27</f>
        <v>0</v>
      </c>
    </row>
    <row r="28" spans="1:9" ht="15.6" x14ac:dyDescent="0.25">
      <c r="A28" s="192"/>
      <c r="B28" s="192"/>
      <c r="C28" s="193" t="s">
        <v>42</v>
      </c>
      <c r="D28" s="64" t="s">
        <v>4366</v>
      </c>
      <c r="E28" s="17" t="s">
        <v>124</v>
      </c>
      <c r="F28" s="161"/>
      <c r="G28" s="187"/>
      <c r="H28" s="89">
        <f>F28*G28</f>
        <v>0</v>
      </c>
    </row>
    <row r="29" spans="1:9" x14ac:dyDescent="0.25">
      <c r="A29" s="192"/>
      <c r="B29" s="192" t="s">
        <v>2235</v>
      </c>
      <c r="C29" s="193"/>
      <c r="D29" s="283" t="s">
        <v>4873</v>
      </c>
      <c r="E29" s="17"/>
      <c r="F29" s="17"/>
      <c r="G29" s="191"/>
      <c r="H29" s="189"/>
      <c r="I29" s="307" t="s">
        <v>5398</v>
      </c>
    </row>
    <row r="30" spans="1:9" ht="26.4" x14ac:dyDescent="0.25">
      <c r="A30" s="192"/>
      <c r="B30" s="192"/>
      <c r="C30" s="193" t="s">
        <v>37</v>
      </c>
      <c r="D30" s="64" t="s">
        <v>4422</v>
      </c>
      <c r="E30" s="17" t="s">
        <v>124</v>
      </c>
      <c r="F30" s="161"/>
      <c r="G30" s="187"/>
      <c r="H30" s="89">
        <f>F30*G30</f>
        <v>0</v>
      </c>
    </row>
    <row r="31" spans="1:9" ht="26.4" x14ac:dyDescent="0.25">
      <c r="A31" s="192"/>
      <c r="B31" s="192"/>
      <c r="C31" s="193" t="s">
        <v>39</v>
      </c>
      <c r="D31" s="64" t="s">
        <v>4363</v>
      </c>
      <c r="E31" s="17" t="s">
        <v>124</v>
      </c>
      <c r="F31" s="161"/>
      <c r="G31" s="187"/>
      <c r="H31" s="89">
        <f>F31*G31</f>
        <v>0</v>
      </c>
    </row>
    <row r="32" spans="1:9" ht="26.4" x14ac:dyDescent="0.25">
      <c r="A32" s="192"/>
      <c r="B32" s="192"/>
      <c r="C32" s="193" t="s">
        <v>59</v>
      </c>
      <c r="D32" s="64" t="s">
        <v>4364</v>
      </c>
      <c r="E32" s="17" t="s">
        <v>124</v>
      </c>
      <c r="F32" s="161"/>
      <c r="G32" s="187"/>
      <c r="H32" s="89">
        <f>F32*G32</f>
        <v>0</v>
      </c>
    </row>
    <row r="33" spans="1:9" ht="15.6" x14ac:dyDescent="0.25">
      <c r="A33" s="192"/>
      <c r="B33" s="192"/>
      <c r="C33" s="193" t="s">
        <v>42</v>
      </c>
      <c r="D33" s="64" t="s">
        <v>4366</v>
      </c>
      <c r="E33" s="17" t="s">
        <v>124</v>
      </c>
      <c r="F33" s="161"/>
      <c r="G33" s="187"/>
      <c r="H33" s="89">
        <f>F33*G33</f>
        <v>0</v>
      </c>
    </row>
    <row r="34" spans="1:9" ht="26.4" x14ac:dyDescent="0.25">
      <c r="A34" s="192" t="s">
        <v>2238</v>
      </c>
      <c r="B34" s="192"/>
      <c r="C34" s="193"/>
      <c r="D34" s="284" t="s">
        <v>4874</v>
      </c>
      <c r="E34" s="17" t="s">
        <v>2269</v>
      </c>
      <c r="F34" s="161"/>
      <c r="G34" s="187"/>
      <c r="H34" s="89">
        <f>F34*G34</f>
        <v>0</v>
      </c>
      <c r="I34" s="307" t="s">
        <v>5398</v>
      </c>
    </row>
    <row r="35" spans="1:9" x14ac:dyDescent="0.25">
      <c r="A35" s="192" t="s">
        <v>2239</v>
      </c>
      <c r="B35" s="192"/>
      <c r="C35" s="193"/>
      <c r="D35" s="150" t="s">
        <v>29</v>
      </c>
      <c r="E35" s="17"/>
      <c r="F35" s="17"/>
      <c r="G35" s="191"/>
      <c r="H35" s="189"/>
    </row>
    <row r="36" spans="1:9" ht="39.6" x14ac:dyDescent="0.25">
      <c r="A36" s="192"/>
      <c r="B36" s="192" t="s">
        <v>2240</v>
      </c>
      <c r="C36" s="193"/>
      <c r="D36" s="283" t="s">
        <v>4875</v>
      </c>
      <c r="E36" s="17"/>
      <c r="F36" s="17"/>
      <c r="G36" s="191"/>
      <c r="H36" s="189"/>
      <c r="I36" s="307" t="s">
        <v>5398</v>
      </c>
    </row>
    <row r="37" spans="1:9" ht="28.8" x14ac:dyDescent="0.25">
      <c r="A37" s="192"/>
      <c r="B37" s="192"/>
      <c r="C37" s="193" t="s">
        <v>37</v>
      </c>
      <c r="D37" s="64" t="s">
        <v>4423</v>
      </c>
      <c r="E37" s="17" t="s">
        <v>124</v>
      </c>
      <c r="F37" s="161"/>
      <c r="G37" s="187"/>
      <c r="H37" s="89">
        <f>F37*G37</f>
        <v>0</v>
      </c>
    </row>
    <row r="38" spans="1:9" ht="26.4" x14ac:dyDescent="0.25">
      <c r="A38" s="192"/>
      <c r="B38" s="192"/>
      <c r="C38" s="193" t="s">
        <v>39</v>
      </c>
      <c r="D38" s="64" t="s">
        <v>4363</v>
      </c>
      <c r="E38" s="17" t="s">
        <v>124</v>
      </c>
      <c r="F38" s="161"/>
      <c r="G38" s="187"/>
      <c r="H38" s="89">
        <f>F38*G38</f>
        <v>0</v>
      </c>
    </row>
    <row r="39" spans="1:9" ht="26.4" x14ac:dyDescent="0.25">
      <c r="A39" s="192"/>
      <c r="B39" s="192"/>
      <c r="C39" s="193" t="s">
        <v>59</v>
      </c>
      <c r="D39" s="64" t="s">
        <v>4364</v>
      </c>
      <c r="E39" s="17" t="s">
        <v>124</v>
      </c>
      <c r="F39" s="161"/>
      <c r="G39" s="187"/>
      <c r="H39" s="89">
        <f>F39*G39</f>
        <v>0</v>
      </c>
    </row>
    <row r="40" spans="1:9" ht="15.6" x14ac:dyDescent="0.25">
      <c r="A40" s="192"/>
      <c r="B40" s="192"/>
      <c r="C40" s="193" t="s">
        <v>42</v>
      </c>
      <c r="D40" s="64" t="s">
        <v>4366</v>
      </c>
      <c r="E40" s="17" t="s">
        <v>124</v>
      </c>
      <c r="F40" s="161"/>
      <c r="G40" s="187"/>
      <c r="H40" s="89">
        <f>F40*G40</f>
        <v>0</v>
      </c>
    </row>
    <row r="41" spans="1:9" ht="39.6" x14ac:dyDescent="0.25">
      <c r="A41" s="192"/>
      <c r="B41" s="192" t="s">
        <v>2241</v>
      </c>
      <c r="C41" s="193"/>
      <c r="D41" s="283" t="s">
        <v>4876</v>
      </c>
      <c r="E41" s="17"/>
      <c r="F41" s="17"/>
      <c r="G41" s="191"/>
      <c r="H41" s="189"/>
      <c r="I41" s="307" t="s">
        <v>5398</v>
      </c>
    </row>
    <row r="42" spans="1:9" ht="26.4" x14ac:dyDescent="0.25">
      <c r="A42" s="192"/>
      <c r="B42" s="192"/>
      <c r="C42" s="193" t="s">
        <v>37</v>
      </c>
      <c r="D42" s="64" t="s">
        <v>4422</v>
      </c>
      <c r="E42" s="17" t="s">
        <v>124</v>
      </c>
      <c r="F42" s="161"/>
      <c r="G42" s="187"/>
      <c r="H42" s="89">
        <f>F42*G42</f>
        <v>0</v>
      </c>
    </row>
    <row r="43" spans="1:9" ht="26.4" x14ac:dyDescent="0.25">
      <c r="A43" s="192"/>
      <c r="B43" s="192"/>
      <c r="C43" s="193" t="s">
        <v>39</v>
      </c>
      <c r="D43" s="64" t="s">
        <v>4363</v>
      </c>
      <c r="E43" s="17" t="s">
        <v>124</v>
      </c>
      <c r="F43" s="161"/>
      <c r="G43" s="187"/>
      <c r="H43" s="89">
        <f>F43*G43</f>
        <v>0</v>
      </c>
    </row>
    <row r="44" spans="1:9" ht="26.4" x14ac:dyDescent="0.25">
      <c r="A44" s="192"/>
      <c r="B44" s="192"/>
      <c r="C44" s="193" t="s">
        <v>59</v>
      </c>
      <c r="D44" s="64" t="s">
        <v>4364</v>
      </c>
      <c r="E44" s="17" t="s">
        <v>124</v>
      </c>
      <c r="F44" s="161"/>
      <c r="G44" s="187"/>
      <c r="H44" s="89">
        <f>F44*G44</f>
        <v>0</v>
      </c>
    </row>
    <row r="45" spans="1:9" ht="15.6" x14ac:dyDescent="0.25">
      <c r="A45" s="192"/>
      <c r="B45" s="192"/>
      <c r="C45" s="193" t="s">
        <v>42</v>
      </c>
      <c r="D45" s="64" t="s">
        <v>4366</v>
      </c>
      <c r="E45" s="17" t="s">
        <v>124</v>
      </c>
      <c r="F45" s="161"/>
      <c r="G45" s="187"/>
      <c r="H45" s="89">
        <f>F45*G45</f>
        <v>0</v>
      </c>
    </row>
    <row r="46" spans="1:9" ht="26.4" x14ac:dyDescent="0.25">
      <c r="A46" s="192"/>
      <c r="B46" s="192" t="s">
        <v>2242</v>
      </c>
      <c r="C46" s="193"/>
      <c r="D46" s="283" t="s">
        <v>4877</v>
      </c>
      <c r="E46" s="17"/>
      <c r="F46" s="17"/>
      <c r="G46" s="191"/>
      <c r="H46" s="189"/>
      <c r="I46" s="307" t="s">
        <v>5398</v>
      </c>
    </row>
    <row r="47" spans="1:9" ht="26.4" x14ac:dyDescent="0.25">
      <c r="A47" s="192"/>
      <c r="B47" s="192"/>
      <c r="C47" s="193" t="s">
        <v>37</v>
      </c>
      <c r="D47" s="64" t="s">
        <v>4422</v>
      </c>
      <c r="E47" s="17" t="s">
        <v>133</v>
      </c>
      <c r="F47" s="161"/>
      <c r="G47" s="187"/>
      <c r="H47" s="89">
        <f>F47*G47</f>
        <v>0</v>
      </c>
    </row>
    <row r="48" spans="1:9" ht="26.4" x14ac:dyDescent="0.25">
      <c r="A48" s="192"/>
      <c r="B48" s="192"/>
      <c r="C48" s="193" t="s">
        <v>39</v>
      </c>
      <c r="D48" s="64" t="s">
        <v>4363</v>
      </c>
      <c r="E48" s="17" t="s">
        <v>133</v>
      </c>
      <c r="F48" s="161"/>
      <c r="G48" s="187"/>
      <c r="H48" s="89">
        <f>F48*G48</f>
        <v>0</v>
      </c>
    </row>
    <row r="49" spans="1:9" ht="26.4" x14ac:dyDescent="0.25">
      <c r="A49" s="192"/>
      <c r="B49" s="192"/>
      <c r="C49" s="193" t="s">
        <v>59</v>
      </c>
      <c r="D49" s="64" t="s">
        <v>4364</v>
      </c>
      <c r="E49" s="17" t="s">
        <v>133</v>
      </c>
      <c r="F49" s="161"/>
      <c r="G49" s="187"/>
      <c r="H49" s="89">
        <f>F49*G49</f>
        <v>0</v>
      </c>
    </row>
    <row r="50" spans="1:9" x14ac:dyDescent="0.25">
      <c r="A50" s="192"/>
      <c r="B50" s="192"/>
      <c r="C50" s="193" t="s">
        <v>42</v>
      </c>
      <c r="D50" s="64" t="s">
        <v>4366</v>
      </c>
      <c r="E50" s="17" t="s">
        <v>133</v>
      </c>
      <c r="F50" s="161"/>
      <c r="G50" s="187"/>
      <c r="H50" s="89">
        <f>F50*G50</f>
        <v>0</v>
      </c>
    </row>
    <row r="51" spans="1:9" ht="26.4" x14ac:dyDescent="0.25">
      <c r="A51" s="192"/>
      <c r="B51" s="192" t="s">
        <v>2243</v>
      </c>
      <c r="C51" s="193"/>
      <c r="D51" s="283" t="s">
        <v>4878</v>
      </c>
      <c r="E51" s="17"/>
      <c r="F51" s="17"/>
      <c r="G51" s="191"/>
      <c r="H51" s="189"/>
      <c r="I51" s="307" t="s">
        <v>5398</v>
      </c>
    </row>
    <row r="52" spans="1:9" ht="26.4" x14ac:dyDescent="0.25">
      <c r="A52" s="192"/>
      <c r="B52" s="192"/>
      <c r="C52" s="193" t="s">
        <v>37</v>
      </c>
      <c r="D52" s="64" t="s">
        <v>4422</v>
      </c>
      <c r="E52" s="17" t="s">
        <v>133</v>
      </c>
      <c r="F52" s="161"/>
      <c r="G52" s="187"/>
      <c r="H52" s="89">
        <f>F52*G52</f>
        <v>0</v>
      </c>
    </row>
    <row r="53" spans="1:9" ht="26.4" x14ac:dyDescent="0.25">
      <c r="A53" s="192"/>
      <c r="B53" s="192"/>
      <c r="C53" s="193" t="s">
        <v>39</v>
      </c>
      <c r="D53" s="64" t="s">
        <v>4363</v>
      </c>
      <c r="E53" s="17" t="s">
        <v>133</v>
      </c>
      <c r="F53" s="161"/>
      <c r="G53" s="187"/>
      <c r="H53" s="89">
        <f>F53*G53</f>
        <v>0</v>
      </c>
    </row>
    <row r="54" spans="1:9" ht="26.4" x14ac:dyDescent="0.25">
      <c r="A54" s="192"/>
      <c r="B54" s="192"/>
      <c r="C54" s="193" t="s">
        <v>59</v>
      </c>
      <c r="D54" s="64" t="s">
        <v>4364</v>
      </c>
      <c r="E54" s="17" t="s">
        <v>133</v>
      </c>
      <c r="F54" s="161"/>
      <c r="G54" s="187"/>
      <c r="H54" s="89">
        <f>F54*G54</f>
        <v>0</v>
      </c>
    </row>
    <row r="55" spans="1:9" x14ac:dyDescent="0.25">
      <c r="A55" s="192"/>
      <c r="B55" s="192"/>
      <c r="C55" s="193" t="s">
        <v>42</v>
      </c>
      <c r="D55" s="64" t="s">
        <v>4366</v>
      </c>
      <c r="E55" s="17" t="s">
        <v>133</v>
      </c>
      <c r="F55" s="161"/>
      <c r="G55" s="187"/>
      <c r="H55" s="89">
        <f>F55*G55</f>
        <v>0</v>
      </c>
    </row>
    <row r="56" spans="1:9" x14ac:dyDescent="0.25">
      <c r="A56" s="192" t="s">
        <v>2246</v>
      </c>
      <c r="B56" s="192"/>
      <c r="C56" s="193"/>
      <c r="D56" s="150" t="s">
        <v>2244</v>
      </c>
      <c r="E56" s="17"/>
      <c r="F56" s="17"/>
      <c r="G56" s="191"/>
      <c r="H56" s="189"/>
    </row>
    <row r="57" spans="1:9" ht="26.4" x14ac:dyDescent="0.25">
      <c r="A57" s="192"/>
      <c r="B57" s="192" t="s">
        <v>2245</v>
      </c>
      <c r="C57" s="193"/>
      <c r="D57" s="283" t="s">
        <v>4879</v>
      </c>
      <c r="E57" s="120" t="s">
        <v>136</v>
      </c>
      <c r="F57" s="161"/>
      <c r="G57" s="187"/>
      <c r="H57" s="89">
        <f>F57*G57</f>
        <v>0</v>
      </c>
      <c r="I57" s="307" t="s">
        <v>5398</v>
      </c>
    </row>
    <row r="58" spans="1:9" x14ac:dyDescent="0.25">
      <c r="A58" s="192" t="s">
        <v>2247</v>
      </c>
      <c r="B58" s="192"/>
      <c r="C58" s="193"/>
      <c r="D58" s="150" t="s">
        <v>2248</v>
      </c>
      <c r="E58" s="17"/>
      <c r="F58" s="17"/>
      <c r="G58" s="191"/>
      <c r="H58" s="189"/>
    </row>
    <row r="59" spans="1:9" ht="26.4" x14ac:dyDescent="0.25">
      <c r="A59" s="192"/>
      <c r="B59" s="192" t="s">
        <v>2249</v>
      </c>
      <c r="C59" s="193"/>
      <c r="D59" s="64" t="s">
        <v>26</v>
      </c>
      <c r="E59" s="17" t="s">
        <v>136</v>
      </c>
      <c r="F59" s="161"/>
      <c r="G59" s="187"/>
      <c r="H59" s="89">
        <f>F59*G59</f>
        <v>0</v>
      </c>
    </row>
    <row r="60" spans="1:9" x14ac:dyDescent="0.25">
      <c r="A60" s="192"/>
      <c r="B60" s="192" t="s">
        <v>2250</v>
      </c>
      <c r="C60" s="193"/>
      <c r="D60" s="283" t="s">
        <v>4880</v>
      </c>
      <c r="E60" s="120" t="s">
        <v>1152</v>
      </c>
      <c r="F60" s="161"/>
      <c r="G60" s="187"/>
      <c r="H60" s="89">
        <f>F60*G60</f>
        <v>0</v>
      </c>
      <c r="I60" s="307" t="s">
        <v>5398</v>
      </c>
    </row>
    <row r="61" spans="1:9" x14ac:dyDescent="0.25">
      <c r="A61" s="192"/>
      <c r="B61" s="192" t="s">
        <v>2251</v>
      </c>
      <c r="C61" s="193"/>
      <c r="D61" s="283" t="s">
        <v>2252</v>
      </c>
      <c r="E61" s="17"/>
      <c r="F61" s="17"/>
      <c r="G61" s="191"/>
      <c r="H61" s="189"/>
    </row>
    <row r="62" spans="1:9" ht="26.4" x14ac:dyDescent="0.25">
      <c r="A62" s="192"/>
      <c r="B62" s="192"/>
      <c r="C62" s="193" t="s">
        <v>37</v>
      </c>
      <c r="D62" s="283" t="s">
        <v>4881</v>
      </c>
      <c r="E62" s="17" t="s">
        <v>133</v>
      </c>
      <c r="F62" s="161"/>
      <c r="G62" s="187"/>
      <c r="H62" s="89">
        <f>F62*G62</f>
        <v>0</v>
      </c>
      <c r="I62" s="307" t="s">
        <v>5398</v>
      </c>
    </row>
    <row r="63" spans="1:9" ht="26.4" x14ac:dyDescent="0.25">
      <c r="A63" s="192"/>
      <c r="B63" s="192"/>
      <c r="C63" s="193" t="s">
        <v>39</v>
      </c>
      <c r="D63" s="283" t="s">
        <v>4882</v>
      </c>
      <c r="E63" s="17" t="s">
        <v>133</v>
      </c>
      <c r="F63" s="161"/>
      <c r="G63" s="187"/>
      <c r="H63" s="89">
        <f>F63*G63</f>
        <v>0</v>
      </c>
      <c r="I63" s="307" t="s">
        <v>5398</v>
      </c>
    </row>
    <row r="64" spans="1:9" ht="26.4" x14ac:dyDescent="0.25">
      <c r="A64" s="192"/>
      <c r="B64" s="192"/>
      <c r="C64" s="193" t="s">
        <v>59</v>
      </c>
      <c r="D64" s="283" t="s">
        <v>4883</v>
      </c>
      <c r="E64" s="17" t="s">
        <v>124</v>
      </c>
      <c r="F64" s="161"/>
      <c r="G64" s="187"/>
      <c r="H64" s="89">
        <f>F64*G64</f>
        <v>0</v>
      </c>
      <c r="I64" s="307" t="s">
        <v>5398</v>
      </c>
    </row>
    <row r="65" spans="1:9" x14ac:dyDescent="0.25">
      <c r="A65" s="192"/>
      <c r="B65" s="192"/>
      <c r="C65" s="193"/>
      <c r="D65" s="64"/>
      <c r="E65" s="17"/>
      <c r="F65" s="161"/>
      <c r="G65" s="191"/>
      <c r="H65" s="189"/>
    </row>
    <row r="66" spans="1:9" x14ac:dyDescent="0.25">
      <c r="A66" s="192"/>
      <c r="B66" s="192"/>
      <c r="C66" s="193"/>
      <c r="D66" s="157"/>
      <c r="E66" s="17"/>
      <c r="F66" s="17"/>
      <c r="G66" s="191"/>
      <c r="H66" s="189"/>
      <c r="I66" s="323" t="s">
        <v>5421</v>
      </c>
    </row>
    <row r="67" spans="1:9" x14ac:dyDescent="0.25">
      <c r="A67" s="64"/>
      <c r="B67" s="64"/>
      <c r="C67" s="161"/>
      <c r="D67" s="60"/>
      <c r="E67" s="17"/>
      <c r="F67" s="17"/>
      <c r="G67" s="191"/>
      <c r="H67" s="189"/>
    </row>
    <row r="68" spans="1:9" x14ac:dyDescent="0.25">
      <c r="A68" s="168" t="s">
        <v>34</v>
      </c>
      <c r="B68" s="168"/>
      <c r="C68" s="168"/>
      <c r="D68" s="168"/>
      <c r="E68" s="179"/>
      <c r="F68" s="185"/>
      <c r="G68" s="198"/>
      <c r="H68" s="174">
        <f>SUM(H5:H67)</f>
        <v>0</v>
      </c>
    </row>
    <row r="1048344" spans="5:5" x14ac:dyDescent="0.25">
      <c r="E1048344"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66F4B-D7E0-4220-BF42-B15FAC5AF1F4}">
  <dimension ref="A1:H1048296"/>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2253</v>
      </c>
      <c r="B1" s="40"/>
      <c r="C1" s="40"/>
      <c r="D1" s="774" t="s">
        <v>2254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2255</v>
      </c>
      <c r="B5" s="192"/>
      <c r="C5" s="150" t="s">
        <v>2256</v>
      </c>
      <c r="D5" s="17"/>
      <c r="E5" s="17"/>
      <c r="F5" s="17"/>
      <c r="G5" s="189"/>
    </row>
    <row r="6" spans="1:8" ht="26.4" x14ac:dyDescent="0.25">
      <c r="A6" s="192"/>
      <c r="B6" s="192" t="s">
        <v>2257</v>
      </c>
      <c r="C6" s="64" t="s">
        <v>2259</v>
      </c>
      <c r="D6" s="11" t="s">
        <v>33</v>
      </c>
      <c r="E6" s="161"/>
      <c r="F6" s="187"/>
      <c r="G6" s="89">
        <f>E6*F6</f>
        <v>0</v>
      </c>
    </row>
    <row r="7" spans="1:8" ht="15.6" x14ac:dyDescent="0.25">
      <c r="A7" s="192"/>
      <c r="B7" s="192" t="s">
        <v>2258</v>
      </c>
      <c r="C7" s="64" t="s">
        <v>2260</v>
      </c>
      <c r="D7" s="17" t="s">
        <v>2269</v>
      </c>
      <c r="E7" s="161"/>
      <c r="F7" s="187"/>
      <c r="G7" s="89">
        <f>E7*F7</f>
        <v>0</v>
      </c>
    </row>
    <row r="8" spans="1:8" ht="26.4" x14ac:dyDescent="0.25">
      <c r="A8" s="192" t="s">
        <v>2261</v>
      </c>
      <c r="B8" s="192"/>
      <c r="C8" s="150" t="s">
        <v>2262</v>
      </c>
      <c r="D8" s="17"/>
      <c r="E8" s="17"/>
      <c r="F8" s="191"/>
      <c r="G8" s="189"/>
    </row>
    <row r="9" spans="1:8" ht="15.6" x14ac:dyDescent="0.25">
      <c r="A9" s="192"/>
      <c r="B9" s="192" t="s">
        <v>2263</v>
      </c>
      <c r="C9" s="283" t="s">
        <v>4884</v>
      </c>
      <c r="D9" s="17" t="s">
        <v>124</v>
      </c>
      <c r="E9" s="161"/>
      <c r="F9" s="187"/>
      <c r="G9" s="89">
        <f>E9*F9</f>
        <v>0</v>
      </c>
      <c r="H9" s="307" t="s">
        <v>5398</v>
      </c>
    </row>
    <row r="10" spans="1:8" ht="28.2" x14ac:dyDescent="0.25">
      <c r="A10" s="192"/>
      <c r="B10" s="192" t="s">
        <v>2264</v>
      </c>
      <c r="C10" s="283" t="s">
        <v>4885</v>
      </c>
      <c r="D10" s="17" t="s">
        <v>124</v>
      </c>
      <c r="E10" s="161"/>
      <c r="F10" s="187"/>
      <c r="G10" s="89">
        <f>E10*F10</f>
        <v>0</v>
      </c>
      <c r="H10" s="307" t="s">
        <v>5398</v>
      </c>
    </row>
    <row r="11" spans="1:8" ht="26.4" x14ac:dyDescent="0.25">
      <c r="A11" s="192" t="s">
        <v>2265</v>
      </c>
      <c r="B11" s="192"/>
      <c r="C11" s="150" t="s">
        <v>2266</v>
      </c>
      <c r="D11" s="17" t="s">
        <v>2269</v>
      </c>
      <c r="E11" s="161"/>
      <c r="F11" s="187"/>
      <c r="G11" s="89">
        <f>E11*F11</f>
        <v>0</v>
      </c>
    </row>
    <row r="12" spans="1:8" ht="26.4" x14ac:dyDescent="0.25">
      <c r="A12" s="192" t="s">
        <v>2267</v>
      </c>
      <c r="B12" s="192"/>
      <c r="C12" s="150" t="s">
        <v>2268</v>
      </c>
      <c r="D12" s="17" t="s">
        <v>2269</v>
      </c>
      <c r="E12" s="161"/>
      <c r="F12" s="187"/>
      <c r="G12" s="89">
        <f>E12*F12</f>
        <v>0</v>
      </c>
    </row>
    <row r="13" spans="1:8" x14ac:dyDescent="0.25">
      <c r="A13" s="192" t="s">
        <v>2272</v>
      </c>
      <c r="B13" s="192"/>
      <c r="C13" s="150" t="s">
        <v>2273</v>
      </c>
      <c r="D13" s="17"/>
      <c r="E13" s="17"/>
      <c r="F13" s="191"/>
      <c r="G13" s="189"/>
    </row>
    <row r="14" spans="1:8" x14ac:dyDescent="0.25">
      <c r="A14" s="192"/>
      <c r="B14" s="192" t="s">
        <v>2274</v>
      </c>
      <c r="C14" s="64" t="s">
        <v>2276</v>
      </c>
      <c r="D14" s="11" t="s">
        <v>33</v>
      </c>
      <c r="E14" s="161"/>
      <c r="F14" s="187"/>
      <c r="G14" s="89">
        <f>E14*F14</f>
        <v>0</v>
      </c>
    </row>
    <row r="15" spans="1:8" ht="15.6" x14ac:dyDescent="0.25">
      <c r="A15" s="192"/>
      <c r="B15" s="192" t="s">
        <v>2275</v>
      </c>
      <c r="C15" s="64" t="s">
        <v>2277</v>
      </c>
      <c r="D15" s="17" t="s">
        <v>2269</v>
      </c>
      <c r="E15" s="161"/>
      <c r="F15" s="187"/>
      <c r="G15" s="89">
        <f>E15*F15</f>
        <v>0</v>
      </c>
    </row>
    <row r="16" spans="1:8" ht="15.6" x14ac:dyDescent="0.25">
      <c r="A16" s="192" t="s">
        <v>2278</v>
      </c>
      <c r="B16" s="192"/>
      <c r="C16" s="150" t="s">
        <v>2279</v>
      </c>
      <c r="D16" s="17" t="s">
        <v>2269</v>
      </c>
      <c r="E16" s="161"/>
      <c r="F16" s="187"/>
      <c r="G16" s="89">
        <f>E16*F16</f>
        <v>0</v>
      </c>
    </row>
    <row r="17" spans="1:8" x14ac:dyDescent="0.25">
      <c r="A17" s="192"/>
      <c r="B17" s="192"/>
      <c r="C17" s="150"/>
      <c r="D17" s="17"/>
      <c r="E17" s="17"/>
      <c r="F17" s="17"/>
      <c r="G17" s="189"/>
    </row>
    <row r="18" spans="1:8" x14ac:dyDescent="0.25">
      <c r="A18" s="192"/>
      <c r="B18" s="192"/>
      <c r="C18" s="157"/>
      <c r="D18" s="17"/>
      <c r="E18" s="17"/>
      <c r="F18" s="17"/>
      <c r="G18" s="189"/>
      <c r="H18" s="323" t="s">
        <v>5421</v>
      </c>
    </row>
    <row r="19" spans="1:8" x14ac:dyDescent="0.25">
      <c r="A19" s="64"/>
      <c r="B19" s="64"/>
      <c r="C19" s="60"/>
      <c r="D19" s="17"/>
      <c r="E19" s="17"/>
      <c r="F19" s="17"/>
      <c r="G19" s="189"/>
    </row>
    <row r="20" spans="1:8" x14ac:dyDescent="0.25">
      <c r="A20" s="168" t="s">
        <v>34</v>
      </c>
      <c r="B20" s="168"/>
      <c r="C20" s="168"/>
      <c r="D20" s="179"/>
      <c r="E20" s="185"/>
      <c r="F20" s="185"/>
      <c r="G20" s="174">
        <f>SUM(G5:G19)</f>
        <v>0</v>
      </c>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782B0-D3B0-413B-A1D9-3D95C418E3D1}">
  <dimension ref="A1:H1048380"/>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48" width="9.109375" style="41"/>
    <col min="249" max="249" width="9.33203125" style="41" customWidth="1"/>
    <col min="250" max="250" width="6.6640625" style="41" customWidth="1"/>
    <col min="251" max="251" width="40.6640625" style="41" customWidth="1"/>
    <col min="252" max="255" width="9.33203125" style="41" customWidth="1"/>
    <col min="256" max="504" width="9.109375" style="41"/>
    <col min="505" max="505" width="9.33203125" style="41" customWidth="1"/>
    <col min="506" max="506" width="6.6640625" style="41" customWidth="1"/>
    <col min="507" max="507" width="40.6640625" style="41" customWidth="1"/>
    <col min="508" max="511" width="9.33203125" style="41" customWidth="1"/>
    <col min="512" max="760" width="9.109375" style="41"/>
    <col min="761" max="761" width="9.33203125" style="41" customWidth="1"/>
    <col min="762" max="762" width="6.6640625" style="41" customWidth="1"/>
    <col min="763" max="763" width="40.6640625" style="41" customWidth="1"/>
    <col min="764" max="767" width="9.33203125" style="41" customWidth="1"/>
    <col min="768" max="1016" width="9.109375" style="41"/>
    <col min="1017" max="1017" width="9.33203125" style="41" customWidth="1"/>
    <col min="1018" max="1018" width="6.6640625" style="41" customWidth="1"/>
    <col min="1019" max="1019" width="40.6640625" style="41" customWidth="1"/>
    <col min="1020" max="1023" width="9.33203125" style="41" customWidth="1"/>
    <col min="1024" max="1272" width="9.109375" style="41"/>
    <col min="1273" max="1273" width="9.33203125" style="41" customWidth="1"/>
    <col min="1274" max="1274" width="6.6640625" style="41" customWidth="1"/>
    <col min="1275" max="1275" width="40.6640625" style="41" customWidth="1"/>
    <col min="1276" max="1279" width="9.33203125" style="41" customWidth="1"/>
    <col min="1280" max="1528" width="9.109375" style="41"/>
    <col min="1529" max="1529" width="9.33203125" style="41" customWidth="1"/>
    <col min="1530" max="1530" width="6.6640625" style="41" customWidth="1"/>
    <col min="1531" max="1531" width="40.6640625" style="41" customWidth="1"/>
    <col min="1532" max="1535" width="9.33203125" style="41" customWidth="1"/>
    <col min="1536" max="1784" width="9.109375" style="41"/>
    <col min="1785" max="1785" width="9.33203125" style="41" customWidth="1"/>
    <col min="1786" max="1786" width="6.6640625" style="41" customWidth="1"/>
    <col min="1787" max="1787" width="40.6640625" style="41" customWidth="1"/>
    <col min="1788" max="1791" width="9.33203125" style="41" customWidth="1"/>
    <col min="1792" max="2040" width="9.109375" style="41"/>
    <col min="2041" max="2041" width="9.33203125" style="41" customWidth="1"/>
    <col min="2042" max="2042" width="6.6640625" style="41" customWidth="1"/>
    <col min="2043" max="2043" width="40.6640625" style="41" customWidth="1"/>
    <col min="2044" max="2047" width="9.33203125" style="41" customWidth="1"/>
    <col min="2048" max="2296" width="9.109375" style="41"/>
    <col min="2297" max="2297" width="9.33203125" style="41" customWidth="1"/>
    <col min="2298" max="2298" width="6.6640625" style="41" customWidth="1"/>
    <col min="2299" max="2299" width="40.6640625" style="41" customWidth="1"/>
    <col min="2300" max="2303" width="9.33203125" style="41" customWidth="1"/>
    <col min="2304" max="2552" width="9.109375" style="41"/>
    <col min="2553" max="2553" width="9.33203125" style="41" customWidth="1"/>
    <col min="2554" max="2554" width="6.6640625" style="41" customWidth="1"/>
    <col min="2555" max="2555" width="40.6640625" style="41" customWidth="1"/>
    <col min="2556" max="2559" width="9.33203125" style="41" customWidth="1"/>
    <col min="2560" max="2808" width="9.109375" style="41"/>
    <col min="2809" max="2809" width="9.33203125" style="41" customWidth="1"/>
    <col min="2810" max="2810" width="6.6640625" style="41" customWidth="1"/>
    <col min="2811" max="2811" width="40.6640625" style="41" customWidth="1"/>
    <col min="2812" max="2815" width="9.33203125" style="41" customWidth="1"/>
    <col min="2816" max="3064" width="9.109375" style="41"/>
    <col min="3065" max="3065" width="9.33203125" style="41" customWidth="1"/>
    <col min="3066" max="3066" width="6.6640625" style="41" customWidth="1"/>
    <col min="3067" max="3067" width="40.6640625" style="41" customWidth="1"/>
    <col min="3068" max="3071" width="9.33203125" style="41" customWidth="1"/>
    <col min="3072" max="3320" width="9.109375" style="41"/>
    <col min="3321" max="3321" width="9.33203125" style="41" customWidth="1"/>
    <col min="3322" max="3322" width="6.6640625" style="41" customWidth="1"/>
    <col min="3323" max="3323" width="40.6640625" style="41" customWidth="1"/>
    <col min="3324" max="3327" width="9.33203125" style="41" customWidth="1"/>
    <col min="3328" max="3576" width="9.109375" style="41"/>
    <col min="3577" max="3577" width="9.33203125" style="41" customWidth="1"/>
    <col min="3578" max="3578" width="6.6640625" style="41" customWidth="1"/>
    <col min="3579" max="3579" width="40.6640625" style="41" customWidth="1"/>
    <col min="3580" max="3583" width="9.33203125" style="41" customWidth="1"/>
    <col min="3584" max="3832" width="9.109375" style="41"/>
    <col min="3833" max="3833" width="9.33203125" style="41" customWidth="1"/>
    <col min="3834" max="3834" width="6.6640625" style="41" customWidth="1"/>
    <col min="3835" max="3835" width="40.6640625" style="41" customWidth="1"/>
    <col min="3836" max="3839" width="9.33203125" style="41" customWidth="1"/>
    <col min="3840" max="4088" width="9.109375" style="41"/>
    <col min="4089" max="4089" width="9.33203125" style="41" customWidth="1"/>
    <col min="4090" max="4090" width="6.6640625" style="41" customWidth="1"/>
    <col min="4091" max="4091" width="40.6640625" style="41" customWidth="1"/>
    <col min="4092" max="4095" width="9.33203125" style="41" customWidth="1"/>
    <col min="4096" max="4344" width="9.109375" style="41"/>
    <col min="4345" max="4345" width="9.33203125" style="41" customWidth="1"/>
    <col min="4346" max="4346" width="6.6640625" style="41" customWidth="1"/>
    <col min="4347" max="4347" width="40.6640625" style="41" customWidth="1"/>
    <col min="4348" max="4351" width="9.33203125" style="41" customWidth="1"/>
    <col min="4352" max="4600" width="9.109375" style="41"/>
    <col min="4601" max="4601" width="9.33203125" style="41" customWidth="1"/>
    <col min="4602" max="4602" width="6.6640625" style="41" customWidth="1"/>
    <col min="4603" max="4603" width="40.6640625" style="41" customWidth="1"/>
    <col min="4604" max="4607" width="9.33203125" style="41" customWidth="1"/>
    <col min="4608" max="4856" width="9.109375" style="41"/>
    <col min="4857" max="4857" width="9.33203125" style="41" customWidth="1"/>
    <col min="4858" max="4858" width="6.6640625" style="41" customWidth="1"/>
    <col min="4859" max="4859" width="40.6640625" style="41" customWidth="1"/>
    <col min="4860" max="4863" width="9.33203125" style="41" customWidth="1"/>
    <col min="4864" max="5112" width="9.109375" style="41"/>
    <col min="5113" max="5113" width="9.33203125" style="41" customWidth="1"/>
    <col min="5114" max="5114" width="6.6640625" style="41" customWidth="1"/>
    <col min="5115" max="5115" width="40.6640625" style="41" customWidth="1"/>
    <col min="5116" max="5119" width="9.33203125" style="41" customWidth="1"/>
    <col min="5120" max="5368" width="9.109375" style="41"/>
    <col min="5369" max="5369" width="9.33203125" style="41" customWidth="1"/>
    <col min="5370" max="5370" width="6.6640625" style="41" customWidth="1"/>
    <col min="5371" max="5371" width="40.6640625" style="41" customWidth="1"/>
    <col min="5372" max="5375" width="9.33203125" style="41" customWidth="1"/>
    <col min="5376" max="5624" width="9.109375" style="41"/>
    <col min="5625" max="5625" width="9.33203125" style="41" customWidth="1"/>
    <col min="5626" max="5626" width="6.6640625" style="41" customWidth="1"/>
    <col min="5627" max="5627" width="40.6640625" style="41" customWidth="1"/>
    <col min="5628" max="5631" width="9.33203125" style="41" customWidth="1"/>
    <col min="5632" max="5880" width="9.109375" style="41"/>
    <col min="5881" max="5881" width="9.33203125" style="41" customWidth="1"/>
    <col min="5882" max="5882" width="6.6640625" style="41" customWidth="1"/>
    <col min="5883" max="5883" width="40.6640625" style="41" customWidth="1"/>
    <col min="5884" max="5887" width="9.33203125" style="41" customWidth="1"/>
    <col min="5888" max="6136" width="9.109375" style="41"/>
    <col min="6137" max="6137" width="9.33203125" style="41" customWidth="1"/>
    <col min="6138" max="6138" width="6.6640625" style="41" customWidth="1"/>
    <col min="6139" max="6139" width="40.6640625" style="41" customWidth="1"/>
    <col min="6140" max="6143" width="9.33203125" style="41" customWidth="1"/>
    <col min="6144" max="6392" width="9.109375" style="41"/>
    <col min="6393" max="6393" width="9.33203125" style="41" customWidth="1"/>
    <col min="6394" max="6394" width="6.6640625" style="41" customWidth="1"/>
    <col min="6395" max="6395" width="40.6640625" style="41" customWidth="1"/>
    <col min="6396" max="6399" width="9.33203125" style="41" customWidth="1"/>
    <col min="6400" max="6648" width="9.109375" style="41"/>
    <col min="6649" max="6649" width="9.33203125" style="41" customWidth="1"/>
    <col min="6650" max="6650" width="6.6640625" style="41" customWidth="1"/>
    <col min="6651" max="6651" width="40.6640625" style="41" customWidth="1"/>
    <col min="6652" max="6655" width="9.33203125" style="41" customWidth="1"/>
    <col min="6656" max="6904" width="9.109375" style="41"/>
    <col min="6905" max="6905" width="9.33203125" style="41" customWidth="1"/>
    <col min="6906" max="6906" width="6.6640625" style="41" customWidth="1"/>
    <col min="6907" max="6907" width="40.6640625" style="41" customWidth="1"/>
    <col min="6908" max="6911" width="9.33203125" style="41" customWidth="1"/>
    <col min="6912" max="7160" width="9.109375" style="41"/>
    <col min="7161" max="7161" width="9.33203125" style="41" customWidth="1"/>
    <col min="7162" max="7162" width="6.6640625" style="41" customWidth="1"/>
    <col min="7163" max="7163" width="40.6640625" style="41" customWidth="1"/>
    <col min="7164" max="7167" width="9.33203125" style="41" customWidth="1"/>
    <col min="7168" max="7416" width="9.109375" style="41"/>
    <col min="7417" max="7417" width="9.33203125" style="41" customWidth="1"/>
    <col min="7418" max="7418" width="6.6640625" style="41" customWidth="1"/>
    <col min="7419" max="7419" width="40.6640625" style="41" customWidth="1"/>
    <col min="7420" max="7423" width="9.33203125" style="41" customWidth="1"/>
    <col min="7424" max="7672" width="9.109375" style="41"/>
    <col min="7673" max="7673" width="9.33203125" style="41" customWidth="1"/>
    <col min="7674" max="7674" width="6.6640625" style="41" customWidth="1"/>
    <col min="7675" max="7675" width="40.6640625" style="41" customWidth="1"/>
    <col min="7676" max="7679" width="9.33203125" style="41" customWidth="1"/>
    <col min="7680" max="7928" width="9.109375" style="41"/>
    <col min="7929" max="7929" width="9.33203125" style="41" customWidth="1"/>
    <col min="7930" max="7930" width="6.6640625" style="41" customWidth="1"/>
    <col min="7931" max="7931" width="40.6640625" style="41" customWidth="1"/>
    <col min="7932" max="7935" width="9.33203125" style="41" customWidth="1"/>
    <col min="7936" max="8184" width="9.109375" style="41"/>
    <col min="8185" max="8185" width="9.33203125" style="41" customWidth="1"/>
    <col min="8186" max="8186" width="6.6640625" style="41" customWidth="1"/>
    <col min="8187" max="8187" width="40.6640625" style="41" customWidth="1"/>
    <col min="8188" max="8191" width="9.33203125" style="41" customWidth="1"/>
    <col min="8192" max="8440" width="9.109375" style="41"/>
    <col min="8441" max="8441" width="9.33203125" style="41" customWidth="1"/>
    <col min="8442" max="8442" width="6.6640625" style="41" customWidth="1"/>
    <col min="8443" max="8443" width="40.6640625" style="41" customWidth="1"/>
    <col min="8444" max="8447" width="9.33203125" style="41" customWidth="1"/>
    <col min="8448" max="8696" width="9.109375" style="41"/>
    <col min="8697" max="8697" width="9.33203125" style="41" customWidth="1"/>
    <col min="8698" max="8698" width="6.6640625" style="41" customWidth="1"/>
    <col min="8699" max="8699" width="40.6640625" style="41" customWidth="1"/>
    <col min="8700" max="8703" width="9.33203125" style="41" customWidth="1"/>
    <col min="8704" max="8952" width="9.109375" style="41"/>
    <col min="8953" max="8953" width="9.33203125" style="41" customWidth="1"/>
    <col min="8954" max="8954" width="6.6640625" style="41" customWidth="1"/>
    <col min="8955" max="8955" width="40.6640625" style="41" customWidth="1"/>
    <col min="8956" max="8959" width="9.33203125" style="41" customWidth="1"/>
    <col min="8960" max="9208" width="9.109375" style="41"/>
    <col min="9209" max="9209" width="9.33203125" style="41" customWidth="1"/>
    <col min="9210" max="9210" width="6.6640625" style="41" customWidth="1"/>
    <col min="9211" max="9211" width="40.6640625" style="41" customWidth="1"/>
    <col min="9212" max="9215" width="9.33203125" style="41" customWidth="1"/>
    <col min="9216" max="9464" width="9.109375" style="41"/>
    <col min="9465" max="9465" width="9.33203125" style="41" customWidth="1"/>
    <col min="9466" max="9466" width="6.6640625" style="41" customWidth="1"/>
    <col min="9467" max="9467" width="40.6640625" style="41" customWidth="1"/>
    <col min="9468" max="9471" width="9.33203125" style="41" customWidth="1"/>
    <col min="9472" max="9720" width="9.109375" style="41"/>
    <col min="9721" max="9721" width="9.33203125" style="41" customWidth="1"/>
    <col min="9722" max="9722" width="6.6640625" style="41" customWidth="1"/>
    <col min="9723" max="9723" width="40.6640625" style="41" customWidth="1"/>
    <col min="9724" max="9727" width="9.33203125" style="41" customWidth="1"/>
    <col min="9728" max="9976" width="9.109375" style="41"/>
    <col min="9977" max="9977" width="9.33203125" style="41" customWidth="1"/>
    <col min="9978" max="9978" width="6.6640625" style="41" customWidth="1"/>
    <col min="9979" max="9979" width="40.6640625" style="41" customWidth="1"/>
    <col min="9980" max="9983" width="9.33203125" style="41" customWidth="1"/>
    <col min="9984" max="10232" width="9.109375" style="41"/>
    <col min="10233" max="10233" width="9.33203125" style="41" customWidth="1"/>
    <col min="10234" max="10234" width="6.6640625" style="41" customWidth="1"/>
    <col min="10235" max="10235" width="40.6640625" style="41" customWidth="1"/>
    <col min="10236" max="10239" width="9.33203125" style="41" customWidth="1"/>
    <col min="10240" max="10488" width="9.109375" style="41"/>
    <col min="10489" max="10489" width="9.33203125" style="41" customWidth="1"/>
    <col min="10490" max="10490" width="6.6640625" style="41" customWidth="1"/>
    <col min="10491" max="10491" width="40.6640625" style="41" customWidth="1"/>
    <col min="10492" max="10495" width="9.33203125" style="41" customWidth="1"/>
    <col min="10496" max="10744" width="9.109375" style="41"/>
    <col min="10745" max="10745" width="9.33203125" style="41" customWidth="1"/>
    <col min="10746" max="10746" width="6.6640625" style="41" customWidth="1"/>
    <col min="10747" max="10747" width="40.6640625" style="41" customWidth="1"/>
    <col min="10748" max="10751" width="9.33203125" style="41" customWidth="1"/>
    <col min="10752" max="11000" width="9.109375" style="41"/>
    <col min="11001" max="11001" width="9.33203125" style="41" customWidth="1"/>
    <col min="11002" max="11002" width="6.6640625" style="41" customWidth="1"/>
    <col min="11003" max="11003" width="40.6640625" style="41" customWidth="1"/>
    <col min="11004" max="11007" width="9.33203125" style="41" customWidth="1"/>
    <col min="11008" max="11256" width="9.109375" style="41"/>
    <col min="11257" max="11257" width="9.33203125" style="41" customWidth="1"/>
    <col min="11258" max="11258" width="6.6640625" style="41" customWidth="1"/>
    <col min="11259" max="11259" width="40.6640625" style="41" customWidth="1"/>
    <col min="11260" max="11263" width="9.33203125" style="41" customWidth="1"/>
    <col min="11264" max="11512" width="9.109375" style="41"/>
    <col min="11513" max="11513" width="9.33203125" style="41" customWidth="1"/>
    <col min="11514" max="11514" width="6.6640625" style="41" customWidth="1"/>
    <col min="11515" max="11515" width="40.6640625" style="41" customWidth="1"/>
    <col min="11516" max="11519" width="9.33203125" style="41" customWidth="1"/>
    <col min="11520" max="11768" width="9.109375" style="41"/>
    <col min="11769" max="11769" width="9.33203125" style="41" customWidth="1"/>
    <col min="11770" max="11770" width="6.6640625" style="41" customWidth="1"/>
    <col min="11771" max="11771" width="40.6640625" style="41" customWidth="1"/>
    <col min="11772" max="11775" width="9.33203125" style="41" customWidth="1"/>
    <col min="11776" max="12024" width="9.109375" style="41"/>
    <col min="12025" max="12025" width="9.33203125" style="41" customWidth="1"/>
    <col min="12026" max="12026" width="6.6640625" style="41" customWidth="1"/>
    <col min="12027" max="12027" width="40.6640625" style="41" customWidth="1"/>
    <col min="12028" max="12031" width="9.33203125" style="41" customWidth="1"/>
    <col min="12032" max="12280" width="9.109375" style="41"/>
    <col min="12281" max="12281" width="9.33203125" style="41" customWidth="1"/>
    <col min="12282" max="12282" width="6.6640625" style="41" customWidth="1"/>
    <col min="12283" max="12283" width="40.6640625" style="41" customWidth="1"/>
    <col min="12284" max="12287" width="9.33203125" style="41" customWidth="1"/>
    <col min="12288" max="12536" width="9.109375" style="41"/>
    <col min="12537" max="12537" width="9.33203125" style="41" customWidth="1"/>
    <col min="12538" max="12538" width="6.6640625" style="41" customWidth="1"/>
    <col min="12539" max="12539" width="40.6640625" style="41" customWidth="1"/>
    <col min="12540" max="12543" width="9.33203125" style="41" customWidth="1"/>
    <col min="12544" max="12792" width="9.109375" style="41"/>
    <col min="12793" max="12793" width="9.33203125" style="41" customWidth="1"/>
    <col min="12794" max="12794" width="6.6640625" style="41" customWidth="1"/>
    <col min="12795" max="12795" width="40.6640625" style="41" customWidth="1"/>
    <col min="12796" max="12799" width="9.33203125" style="41" customWidth="1"/>
    <col min="12800" max="13048" width="9.109375" style="41"/>
    <col min="13049" max="13049" width="9.33203125" style="41" customWidth="1"/>
    <col min="13050" max="13050" width="6.6640625" style="41" customWidth="1"/>
    <col min="13051" max="13051" width="40.6640625" style="41" customWidth="1"/>
    <col min="13052" max="13055" width="9.33203125" style="41" customWidth="1"/>
    <col min="13056" max="13304" width="9.109375" style="41"/>
    <col min="13305" max="13305" width="9.33203125" style="41" customWidth="1"/>
    <col min="13306" max="13306" width="6.6640625" style="41" customWidth="1"/>
    <col min="13307" max="13307" width="40.6640625" style="41" customWidth="1"/>
    <col min="13308" max="13311" width="9.33203125" style="41" customWidth="1"/>
    <col min="13312" max="13560" width="9.109375" style="41"/>
    <col min="13561" max="13561" width="9.33203125" style="41" customWidth="1"/>
    <col min="13562" max="13562" width="6.6640625" style="41" customWidth="1"/>
    <col min="13563" max="13563" width="40.6640625" style="41" customWidth="1"/>
    <col min="13564" max="13567" width="9.33203125" style="41" customWidth="1"/>
    <col min="13568" max="13816" width="9.109375" style="41"/>
    <col min="13817" max="13817" width="9.33203125" style="41" customWidth="1"/>
    <col min="13818" max="13818" width="6.6640625" style="41" customWidth="1"/>
    <col min="13819" max="13819" width="40.6640625" style="41" customWidth="1"/>
    <col min="13820" max="13823" width="9.33203125" style="41" customWidth="1"/>
    <col min="13824" max="14072" width="9.109375" style="41"/>
    <col min="14073" max="14073" width="9.33203125" style="41" customWidth="1"/>
    <col min="14074" max="14074" width="6.6640625" style="41" customWidth="1"/>
    <col min="14075" max="14075" width="40.6640625" style="41" customWidth="1"/>
    <col min="14076" max="14079" width="9.33203125" style="41" customWidth="1"/>
    <col min="14080" max="14328" width="9.109375" style="41"/>
    <col min="14329" max="14329" width="9.33203125" style="41" customWidth="1"/>
    <col min="14330" max="14330" width="6.6640625" style="41" customWidth="1"/>
    <col min="14331" max="14331" width="40.6640625" style="41" customWidth="1"/>
    <col min="14332" max="14335" width="9.33203125" style="41" customWidth="1"/>
    <col min="14336" max="14584" width="9.109375" style="41"/>
    <col min="14585" max="14585" width="9.33203125" style="41" customWidth="1"/>
    <col min="14586" max="14586" width="6.6640625" style="41" customWidth="1"/>
    <col min="14587" max="14587" width="40.6640625" style="41" customWidth="1"/>
    <col min="14588" max="14591" width="9.33203125" style="41" customWidth="1"/>
    <col min="14592" max="14840" width="9.109375" style="41"/>
    <col min="14841" max="14841" width="9.33203125" style="41" customWidth="1"/>
    <col min="14842" max="14842" width="6.6640625" style="41" customWidth="1"/>
    <col min="14843" max="14843" width="40.6640625" style="41" customWidth="1"/>
    <col min="14844" max="14847" width="9.33203125" style="41" customWidth="1"/>
    <col min="14848" max="15096" width="9.109375" style="41"/>
    <col min="15097" max="15097" width="9.33203125" style="41" customWidth="1"/>
    <col min="15098" max="15098" width="6.6640625" style="41" customWidth="1"/>
    <col min="15099" max="15099" width="40.6640625" style="41" customWidth="1"/>
    <col min="15100" max="15103" width="9.33203125" style="41" customWidth="1"/>
    <col min="15104" max="15352" width="9.109375" style="41"/>
    <col min="15353" max="15353" width="9.33203125" style="41" customWidth="1"/>
    <col min="15354" max="15354" width="6.6640625" style="41" customWidth="1"/>
    <col min="15355" max="15355" width="40.6640625" style="41" customWidth="1"/>
    <col min="15356" max="15359" width="9.33203125" style="41" customWidth="1"/>
    <col min="15360" max="15608" width="9.109375" style="41"/>
    <col min="15609" max="15609" width="9.33203125" style="41" customWidth="1"/>
    <col min="15610" max="15610" width="6.6640625" style="41" customWidth="1"/>
    <col min="15611" max="15611" width="40.6640625" style="41" customWidth="1"/>
    <col min="15612" max="15615" width="9.33203125" style="41" customWidth="1"/>
    <col min="15616" max="15864" width="9.109375" style="41"/>
    <col min="15865" max="15865" width="9.33203125" style="41" customWidth="1"/>
    <col min="15866" max="15866" width="6.6640625" style="41" customWidth="1"/>
    <col min="15867" max="15867" width="40.6640625" style="41" customWidth="1"/>
    <col min="15868" max="15871" width="9.33203125" style="41" customWidth="1"/>
    <col min="15872" max="16120" width="9.109375" style="41"/>
    <col min="16121" max="16121" width="9.33203125" style="41" customWidth="1"/>
    <col min="16122" max="16122" width="6.6640625" style="41" customWidth="1"/>
    <col min="16123" max="16123" width="40.6640625" style="41" customWidth="1"/>
    <col min="16124" max="16127" width="9.33203125" style="41" customWidth="1"/>
    <col min="16128" max="16384" width="9.109375" style="41"/>
  </cols>
  <sheetData>
    <row r="1" spans="1:8" x14ac:dyDescent="0.25">
      <c r="A1" s="39" t="s">
        <v>2280</v>
      </c>
      <c r="B1" s="40"/>
      <c r="C1" s="40"/>
      <c r="D1" s="40"/>
      <c r="E1" s="774" t="s">
        <v>2281</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x14ac:dyDescent="0.25">
      <c r="A5" s="192" t="s">
        <v>2282</v>
      </c>
      <c r="B5" s="192"/>
      <c r="C5" s="193"/>
      <c r="D5" s="100" t="s">
        <v>2283</v>
      </c>
      <c r="E5" s="17"/>
      <c r="F5" s="17"/>
      <c r="G5" s="17"/>
      <c r="H5" s="189"/>
    </row>
    <row r="6" spans="1:8" x14ac:dyDescent="0.25">
      <c r="A6" s="192"/>
      <c r="B6" s="192" t="s">
        <v>2284</v>
      </c>
      <c r="C6" s="111"/>
      <c r="D6" s="101" t="s">
        <v>2286</v>
      </c>
      <c r="E6" s="17"/>
      <c r="F6" s="17"/>
      <c r="G6" s="17"/>
      <c r="H6" s="189"/>
    </row>
    <row r="7" spans="1:8" ht="26.4" x14ac:dyDescent="0.25">
      <c r="A7" s="192"/>
      <c r="B7" s="192"/>
      <c r="C7" s="193" t="s">
        <v>37</v>
      </c>
      <c r="D7" s="278" t="s">
        <v>6567</v>
      </c>
      <c r="E7" s="17" t="s">
        <v>33</v>
      </c>
      <c r="F7" s="17" t="s">
        <v>4220</v>
      </c>
      <c r="G7" s="17" t="s">
        <v>4221</v>
      </c>
      <c r="H7" s="188"/>
    </row>
    <row r="8" spans="1:8" ht="26.4" hidden="1" x14ac:dyDescent="0.25">
      <c r="A8" s="192"/>
      <c r="B8" s="192"/>
      <c r="C8" s="193" t="s">
        <v>39</v>
      </c>
      <c r="D8" s="278" t="s">
        <v>4887</v>
      </c>
      <c r="E8" s="17" t="s">
        <v>33</v>
      </c>
      <c r="F8" s="17" t="s">
        <v>4220</v>
      </c>
      <c r="G8" s="17" t="s">
        <v>4221</v>
      </c>
      <c r="H8" s="188"/>
    </row>
    <row r="9" spans="1:8" ht="14.25" hidden="1" customHeight="1" x14ac:dyDescent="0.25">
      <c r="A9" s="192"/>
      <c r="B9" s="192"/>
      <c r="C9" s="193" t="s">
        <v>59</v>
      </c>
      <c r="D9" s="278" t="s">
        <v>4888</v>
      </c>
      <c r="E9" s="17" t="s">
        <v>33</v>
      </c>
      <c r="F9" s="17" t="s">
        <v>4220</v>
      </c>
      <c r="G9" s="17" t="s">
        <v>4221</v>
      </c>
      <c r="H9" s="188"/>
    </row>
    <row r="10" spans="1:8" ht="26.4" hidden="1" x14ac:dyDescent="0.25">
      <c r="A10" s="192"/>
      <c r="B10" s="192"/>
      <c r="C10" s="193" t="s">
        <v>42</v>
      </c>
      <c r="D10" s="278" t="s">
        <v>4889</v>
      </c>
      <c r="E10" s="17" t="s">
        <v>33</v>
      </c>
      <c r="F10" s="17" t="s">
        <v>4220</v>
      </c>
      <c r="G10" s="17" t="s">
        <v>4221</v>
      </c>
      <c r="H10" s="188"/>
    </row>
    <row r="11" spans="1:8" hidden="1" x14ac:dyDescent="0.25">
      <c r="A11" s="192"/>
      <c r="B11" s="192"/>
      <c r="C11" s="193" t="s">
        <v>43</v>
      </c>
      <c r="D11" s="278" t="s">
        <v>4890</v>
      </c>
      <c r="E11" s="17" t="s">
        <v>33</v>
      </c>
      <c r="F11" s="17" t="s">
        <v>4220</v>
      </c>
      <c r="G11" s="17" t="s">
        <v>4221</v>
      </c>
      <c r="H11" s="188"/>
    </row>
    <row r="12" spans="1:8" ht="26.4" hidden="1" x14ac:dyDescent="0.25">
      <c r="A12" s="192"/>
      <c r="B12" s="192"/>
      <c r="C12" s="193" t="s">
        <v>45</v>
      </c>
      <c r="D12" s="278" t="s">
        <v>4895</v>
      </c>
      <c r="E12" s="17" t="s">
        <v>33</v>
      </c>
      <c r="F12" s="17" t="s">
        <v>4220</v>
      </c>
      <c r="G12" s="17" t="s">
        <v>4221</v>
      </c>
      <c r="H12" s="188"/>
    </row>
    <row r="13" spans="1:8" ht="26.4" hidden="1" x14ac:dyDescent="0.25">
      <c r="A13" s="192"/>
      <c r="B13" s="192"/>
      <c r="C13" s="193" t="s">
        <v>46</v>
      </c>
      <c r="D13" s="278" t="s">
        <v>4891</v>
      </c>
      <c r="E13" s="17" t="s">
        <v>33</v>
      </c>
      <c r="F13" s="17" t="s">
        <v>4220</v>
      </c>
      <c r="G13" s="17" t="s">
        <v>4221</v>
      </c>
      <c r="H13" s="188"/>
    </row>
    <row r="14" spans="1:8" x14ac:dyDescent="0.25">
      <c r="A14" s="192"/>
      <c r="B14" s="192" t="s">
        <v>2285</v>
      </c>
      <c r="C14" s="111"/>
      <c r="D14" s="278" t="s">
        <v>2287</v>
      </c>
      <c r="E14" s="17"/>
      <c r="F14" s="17"/>
      <c r="G14" s="17"/>
      <c r="H14" s="186"/>
    </row>
    <row r="15" spans="1:8" ht="26.4" x14ac:dyDescent="0.25">
      <c r="A15" s="192"/>
      <c r="B15" s="192"/>
      <c r="C15" s="193" t="s">
        <v>37</v>
      </c>
      <c r="D15" s="278" t="s">
        <v>4886</v>
      </c>
      <c r="E15" s="17"/>
      <c r="F15" s="17"/>
      <c r="G15" s="17"/>
      <c r="H15" s="188"/>
    </row>
    <row r="16" spans="1:8" x14ac:dyDescent="0.25">
      <c r="A16" s="192"/>
      <c r="B16" s="192"/>
      <c r="C16" s="193"/>
      <c r="D16" s="278" t="s">
        <v>6568</v>
      </c>
      <c r="E16" s="17" t="s">
        <v>33</v>
      </c>
      <c r="F16" s="17" t="s">
        <v>4220</v>
      </c>
      <c r="G16" s="17" t="s">
        <v>4221</v>
      </c>
      <c r="H16" s="188"/>
    </row>
    <row r="17" spans="1:8" x14ac:dyDescent="0.25">
      <c r="A17" s="192"/>
      <c r="B17" s="192"/>
      <c r="C17" s="193"/>
      <c r="D17" s="278" t="s">
        <v>6569</v>
      </c>
      <c r="E17" s="17" t="s">
        <v>33</v>
      </c>
      <c r="F17" s="17" t="s">
        <v>4220</v>
      </c>
      <c r="G17" s="17" t="s">
        <v>4221</v>
      </c>
      <c r="H17" s="188"/>
    </row>
    <row r="18" spans="1:8" ht="26.4" hidden="1" x14ac:dyDescent="0.25">
      <c r="A18" s="192"/>
      <c r="B18" s="192"/>
      <c r="C18" s="193" t="s">
        <v>39</v>
      </c>
      <c r="D18" s="278" t="s">
        <v>4892</v>
      </c>
      <c r="E18" s="17" t="s">
        <v>33</v>
      </c>
      <c r="F18" s="17" t="s">
        <v>4220</v>
      </c>
      <c r="G18" s="17" t="s">
        <v>4221</v>
      </c>
      <c r="H18" s="188"/>
    </row>
    <row r="19" spans="1:8" ht="26.4" hidden="1" x14ac:dyDescent="0.25">
      <c r="A19" s="192"/>
      <c r="B19" s="192"/>
      <c r="C19" s="193" t="s">
        <v>59</v>
      </c>
      <c r="D19" s="278" t="s">
        <v>4893</v>
      </c>
      <c r="E19" s="17" t="s">
        <v>33</v>
      </c>
      <c r="F19" s="17" t="s">
        <v>4220</v>
      </c>
      <c r="G19" s="17" t="s">
        <v>4221</v>
      </c>
      <c r="H19" s="188"/>
    </row>
    <row r="20" spans="1:8" ht="26.4" hidden="1" x14ac:dyDescent="0.25">
      <c r="A20" s="192"/>
      <c r="B20" s="192"/>
      <c r="C20" s="193" t="s">
        <v>42</v>
      </c>
      <c r="D20" s="278" t="s">
        <v>4894</v>
      </c>
      <c r="E20" s="17" t="s">
        <v>33</v>
      </c>
      <c r="F20" s="17" t="s">
        <v>4220</v>
      </c>
      <c r="G20" s="17" t="s">
        <v>4221</v>
      </c>
      <c r="H20" s="188"/>
    </row>
    <row r="21" spans="1:8" ht="26.4" hidden="1" x14ac:dyDescent="0.25">
      <c r="A21" s="192"/>
      <c r="B21" s="192"/>
      <c r="C21" s="193" t="s">
        <v>43</v>
      </c>
      <c r="D21" s="278" t="s">
        <v>4891</v>
      </c>
      <c r="E21" s="17" t="s">
        <v>33</v>
      </c>
      <c r="F21" s="17" t="s">
        <v>4220</v>
      </c>
      <c r="G21" s="17" t="s">
        <v>4221</v>
      </c>
      <c r="H21" s="188"/>
    </row>
    <row r="22" spans="1:8" x14ac:dyDescent="0.25">
      <c r="A22" s="192" t="s">
        <v>2288</v>
      </c>
      <c r="B22" s="192"/>
      <c r="C22" s="193"/>
      <c r="D22" s="285" t="s">
        <v>2289</v>
      </c>
      <c r="E22" s="17"/>
      <c r="F22" s="17"/>
      <c r="G22" s="191"/>
      <c r="H22" s="189"/>
    </row>
    <row r="23" spans="1:8" ht="34.200000000000003" x14ac:dyDescent="0.25">
      <c r="A23" s="192"/>
      <c r="B23" s="192" t="s">
        <v>2290</v>
      </c>
      <c r="C23" s="193"/>
      <c r="D23" s="379" t="s">
        <v>6570</v>
      </c>
      <c r="E23" s="17" t="s">
        <v>2269</v>
      </c>
      <c r="F23" s="161"/>
      <c r="G23" s="187"/>
      <c r="H23" s="89">
        <f>F23*G23</f>
        <v>0</v>
      </c>
    </row>
    <row r="24" spans="1:8" ht="26.4" x14ac:dyDescent="0.25">
      <c r="A24" s="192"/>
      <c r="B24" s="192" t="s">
        <v>2291</v>
      </c>
      <c r="C24" s="193"/>
      <c r="D24" s="101" t="s">
        <v>4896</v>
      </c>
      <c r="E24" s="17" t="s">
        <v>2269</v>
      </c>
      <c r="F24" s="161"/>
      <c r="G24" s="187"/>
      <c r="H24" s="89">
        <f>F24*G24</f>
        <v>0</v>
      </c>
    </row>
    <row r="25" spans="1:8" x14ac:dyDescent="0.25">
      <c r="A25" s="192" t="s">
        <v>2292</v>
      </c>
      <c r="B25" s="192"/>
      <c r="C25" s="193"/>
      <c r="D25" s="100" t="s">
        <v>2293</v>
      </c>
      <c r="E25" s="17"/>
      <c r="F25" s="17"/>
      <c r="G25" s="191"/>
      <c r="H25" s="189"/>
    </row>
    <row r="26" spans="1:8" ht="26.4" x14ac:dyDescent="0.25">
      <c r="A26" s="192"/>
      <c r="B26" s="192" t="s">
        <v>2294</v>
      </c>
      <c r="C26" s="193"/>
      <c r="D26" s="101" t="s">
        <v>4424</v>
      </c>
      <c r="E26" s="120" t="s">
        <v>1152</v>
      </c>
      <c r="F26" s="161"/>
      <c r="G26" s="187"/>
      <c r="H26" s="89">
        <f>F26*G26</f>
        <v>0</v>
      </c>
    </row>
    <row r="27" spans="1:8" ht="26.4" x14ac:dyDescent="0.25">
      <c r="A27" s="192"/>
      <c r="B27" s="192" t="s">
        <v>2295</v>
      </c>
      <c r="C27" s="193"/>
      <c r="D27" s="101" t="s">
        <v>2298</v>
      </c>
      <c r="E27" s="17" t="s">
        <v>1152</v>
      </c>
      <c r="F27" s="161"/>
      <c r="G27" s="187"/>
      <c r="H27" s="89">
        <f>F27*G27</f>
        <v>0</v>
      </c>
    </row>
    <row r="28" spans="1:8" ht="26.4" x14ac:dyDescent="0.25">
      <c r="A28" s="192"/>
      <c r="B28" s="192" t="s">
        <v>2296</v>
      </c>
      <c r="C28" s="193"/>
      <c r="D28" s="101" t="s">
        <v>2299</v>
      </c>
      <c r="E28" s="17" t="s">
        <v>1152</v>
      </c>
      <c r="F28" s="161"/>
      <c r="G28" s="187"/>
      <c r="H28" s="89">
        <f>F28*G28</f>
        <v>0</v>
      </c>
    </row>
    <row r="29" spans="1:8" ht="39.6" hidden="1" x14ac:dyDescent="0.25">
      <c r="A29" s="192"/>
      <c r="B29" s="192" t="s">
        <v>2297</v>
      </c>
      <c r="C29" s="193"/>
      <c r="D29" s="278" t="s">
        <v>4897</v>
      </c>
      <c r="E29" s="17" t="s">
        <v>1152</v>
      </c>
      <c r="F29" s="161"/>
      <c r="G29" s="187"/>
      <c r="H29" s="89">
        <f>F29*G29</f>
        <v>0</v>
      </c>
    </row>
    <row r="30" spans="1:8" hidden="1" x14ac:dyDescent="0.25">
      <c r="A30" s="192" t="s">
        <v>2300</v>
      </c>
      <c r="B30" s="192"/>
      <c r="C30" s="193"/>
      <c r="D30" s="100" t="s">
        <v>2301</v>
      </c>
      <c r="E30" s="17"/>
      <c r="F30" s="17"/>
      <c r="G30" s="191"/>
      <c r="H30" s="189"/>
    </row>
    <row r="31" spans="1:8" hidden="1" x14ac:dyDescent="0.25">
      <c r="A31" s="192"/>
      <c r="B31" s="192" t="s">
        <v>2302</v>
      </c>
      <c r="C31" s="193"/>
      <c r="D31" s="101" t="s">
        <v>2304</v>
      </c>
      <c r="E31" s="17"/>
      <c r="F31" s="17"/>
      <c r="G31" s="191"/>
      <c r="H31" s="189"/>
    </row>
    <row r="32" spans="1:8" ht="39.6" hidden="1" x14ac:dyDescent="0.25">
      <c r="A32" s="192"/>
      <c r="B32" s="192"/>
      <c r="C32" s="193" t="s">
        <v>37</v>
      </c>
      <c r="D32" s="283" t="s">
        <v>4898</v>
      </c>
      <c r="E32" s="17" t="s">
        <v>2269</v>
      </c>
      <c r="F32" s="161"/>
      <c r="G32" s="187"/>
      <c r="H32" s="89">
        <f>F32*G32</f>
        <v>0</v>
      </c>
    </row>
    <row r="33" spans="1:8" ht="39.6" hidden="1" x14ac:dyDescent="0.25">
      <c r="A33" s="192"/>
      <c r="B33" s="192"/>
      <c r="C33" s="193" t="s">
        <v>39</v>
      </c>
      <c r="D33" s="278" t="s">
        <v>4899</v>
      </c>
      <c r="E33" s="17" t="s">
        <v>2269</v>
      </c>
      <c r="F33" s="161"/>
      <c r="G33" s="187"/>
      <c r="H33" s="89">
        <f>F33*G33</f>
        <v>0</v>
      </c>
    </row>
    <row r="34" spans="1:8" ht="39.6" hidden="1" x14ac:dyDescent="0.25">
      <c r="A34" s="192"/>
      <c r="B34" s="192"/>
      <c r="C34" s="193" t="s">
        <v>59</v>
      </c>
      <c r="D34" s="283" t="s">
        <v>4900</v>
      </c>
      <c r="E34" s="17" t="s">
        <v>2269</v>
      </c>
      <c r="F34" s="161"/>
      <c r="G34" s="187"/>
      <c r="H34" s="89">
        <f>F34*G34</f>
        <v>0</v>
      </c>
    </row>
    <row r="35" spans="1:8" ht="52.8" hidden="1" x14ac:dyDescent="0.25">
      <c r="A35" s="192"/>
      <c r="B35" s="192"/>
      <c r="C35" s="193" t="s">
        <v>42</v>
      </c>
      <c r="D35" s="283" t="s">
        <v>4901</v>
      </c>
      <c r="E35" s="17" t="s">
        <v>2269</v>
      </c>
      <c r="F35" s="161"/>
      <c r="G35" s="187"/>
      <c r="H35" s="89">
        <f>F35*G35</f>
        <v>0</v>
      </c>
    </row>
    <row r="36" spans="1:8" ht="52.8" hidden="1" x14ac:dyDescent="0.25">
      <c r="A36" s="192"/>
      <c r="B36" s="192"/>
      <c r="C36" s="193" t="s">
        <v>43</v>
      </c>
      <c r="D36" s="283" t="s">
        <v>2305</v>
      </c>
      <c r="E36" s="17" t="s">
        <v>2269</v>
      </c>
      <c r="F36" s="161"/>
      <c r="G36" s="187"/>
      <c r="H36" s="89">
        <f>F36*G36</f>
        <v>0</v>
      </c>
    </row>
    <row r="37" spans="1:8" ht="26.4" hidden="1" x14ac:dyDescent="0.25">
      <c r="A37" s="192"/>
      <c r="B37" s="192"/>
      <c r="C37" s="193"/>
      <c r="D37" s="296" t="s">
        <v>2306</v>
      </c>
      <c r="E37" s="17"/>
      <c r="F37" s="17"/>
      <c r="G37" s="191"/>
      <c r="H37" s="189"/>
    </row>
    <row r="38" spans="1:8" hidden="1" x14ac:dyDescent="0.25">
      <c r="A38" s="192"/>
      <c r="B38" s="192" t="s">
        <v>2303</v>
      </c>
      <c r="C38" s="193"/>
      <c r="D38" s="101" t="s">
        <v>2307</v>
      </c>
      <c r="E38" s="17"/>
      <c r="F38" s="17"/>
      <c r="G38" s="191"/>
      <c r="H38" s="189"/>
    </row>
    <row r="39" spans="1:8" ht="39.6" hidden="1" x14ac:dyDescent="0.25">
      <c r="A39" s="192"/>
      <c r="B39" s="192"/>
      <c r="C39" s="193" t="s">
        <v>37</v>
      </c>
      <c r="D39" s="278" t="s">
        <v>4902</v>
      </c>
      <c r="E39" s="17" t="s">
        <v>133</v>
      </c>
      <c r="F39" s="161"/>
      <c r="G39" s="187"/>
      <c r="H39" s="89">
        <f>F39*G39</f>
        <v>0</v>
      </c>
    </row>
    <row r="40" spans="1:8" ht="39.6" hidden="1" x14ac:dyDescent="0.25">
      <c r="A40" s="192"/>
      <c r="B40" s="192"/>
      <c r="C40" s="193" t="s">
        <v>39</v>
      </c>
      <c r="D40" s="278" t="s">
        <v>4903</v>
      </c>
      <c r="E40" s="17" t="s">
        <v>133</v>
      </c>
      <c r="F40" s="161"/>
      <c r="G40" s="187"/>
      <c r="H40" s="89">
        <f>F40*G40</f>
        <v>0</v>
      </c>
    </row>
    <row r="41" spans="1:8" ht="39.6" hidden="1" x14ac:dyDescent="0.25">
      <c r="A41" s="192"/>
      <c r="B41" s="192"/>
      <c r="C41" s="193" t="s">
        <v>59</v>
      </c>
      <c r="D41" s="278" t="s">
        <v>4904</v>
      </c>
      <c r="E41" s="17" t="s">
        <v>133</v>
      </c>
      <c r="F41" s="161"/>
      <c r="G41" s="187"/>
      <c r="H41" s="89">
        <f>F41*G41</f>
        <v>0</v>
      </c>
    </row>
    <row r="42" spans="1:8" ht="52.8" hidden="1" x14ac:dyDescent="0.25">
      <c r="A42" s="192"/>
      <c r="B42" s="192"/>
      <c r="C42" s="193" t="s">
        <v>42</v>
      </c>
      <c r="D42" s="278" t="s">
        <v>4901</v>
      </c>
      <c r="E42" s="17" t="s">
        <v>133</v>
      </c>
      <c r="F42" s="161"/>
      <c r="G42" s="187"/>
      <c r="H42" s="89">
        <f>F42*G42</f>
        <v>0</v>
      </c>
    </row>
    <row r="43" spans="1:8" ht="52.8" hidden="1" x14ac:dyDescent="0.25">
      <c r="A43" s="192"/>
      <c r="B43" s="192"/>
      <c r="C43" s="193" t="s">
        <v>43</v>
      </c>
      <c r="D43" s="101" t="s">
        <v>2318</v>
      </c>
      <c r="E43" s="17" t="s">
        <v>133</v>
      </c>
      <c r="F43" s="161"/>
      <c r="G43" s="187"/>
      <c r="H43" s="89">
        <f>F43*G43</f>
        <v>0</v>
      </c>
    </row>
    <row r="44" spans="1:8" ht="26.4" hidden="1" x14ac:dyDescent="0.25">
      <c r="A44" s="192"/>
      <c r="B44" s="192"/>
      <c r="C44" s="193"/>
      <c r="D44" s="296" t="s">
        <v>2306</v>
      </c>
      <c r="E44" s="17"/>
      <c r="F44" s="17"/>
      <c r="G44" s="191"/>
      <c r="H44" s="189"/>
    </row>
    <row r="45" spans="1:8" x14ac:dyDescent="0.25">
      <c r="A45" s="192" t="s">
        <v>2308</v>
      </c>
      <c r="B45" s="192"/>
      <c r="C45" s="193"/>
      <c r="D45" s="100" t="s">
        <v>2309</v>
      </c>
      <c r="E45" s="17"/>
      <c r="F45" s="17"/>
      <c r="G45" s="191"/>
      <c r="H45" s="189"/>
    </row>
    <row r="46" spans="1:8" x14ac:dyDescent="0.25">
      <c r="A46" s="192"/>
      <c r="B46" s="192" t="s">
        <v>2310</v>
      </c>
      <c r="C46" s="193"/>
      <c r="D46" s="101" t="s">
        <v>2312</v>
      </c>
      <c r="E46" s="17"/>
      <c r="F46" s="17"/>
      <c r="G46" s="191"/>
      <c r="H46" s="189"/>
    </row>
    <row r="47" spans="1:8" ht="52.8" x14ac:dyDescent="0.25">
      <c r="A47" s="192"/>
      <c r="B47" s="192"/>
      <c r="C47" s="193" t="s">
        <v>37</v>
      </c>
      <c r="D47" s="278" t="s">
        <v>6571</v>
      </c>
      <c r="E47" s="17" t="s">
        <v>2269</v>
      </c>
      <c r="F47" s="161"/>
      <c r="G47" s="187"/>
      <c r="H47" s="89">
        <f t="shared" ref="H47:H55" si="0">F47*G47</f>
        <v>0</v>
      </c>
    </row>
    <row r="48" spans="1:8" ht="26.4" hidden="1" x14ac:dyDescent="0.25">
      <c r="A48" s="192"/>
      <c r="B48" s="192"/>
      <c r="C48" s="193" t="s">
        <v>39</v>
      </c>
      <c r="D48" s="278" t="s">
        <v>4905</v>
      </c>
      <c r="E48" s="17" t="s">
        <v>2269</v>
      </c>
      <c r="F48" s="161"/>
      <c r="G48" s="187"/>
      <c r="H48" s="89">
        <f t="shared" si="0"/>
        <v>0</v>
      </c>
    </row>
    <row r="49" spans="1:8" ht="26.4" hidden="1" x14ac:dyDescent="0.25">
      <c r="A49" s="192"/>
      <c r="B49" s="192"/>
      <c r="C49" s="193" t="s">
        <v>59</v>
      </c>
      <c r="D49" s="278" t="s">
        <v>4909</v>
      </c>
      <c r="E49" s="17" t="s">
        <v>2269</v>
      </c>
      <c r="F49" s="161"/>
      <c r="G49" s="187"/>
      <c r="H49" s="89">
        <f t="shared" si="0"/>
        <v>0</v>
      </c>
    </row>
    <row r="50" spans="1:8" ht="26.4" hidden="1" x14ac:dyDescent="0.25">
      <c r="A50" s="192"/>
      <c r="B50" s="192"/>
      <c r="C50" s="193" t="s">
        <v>42</v>
      </c>
      <c r="D50" s="278" t="s">
        <v>4910</v>
      </c>
      <c r="E50" s="17" t="s">
        <v>2269</v>
      </c>
      <c r="F50" s="161"/>
      <c r="G50" s="187"/>
      <c r="H50" s="89">
        <f t="shared" si="0"/>
        <v>0</v>
      </c>
    </row>
    <row r="51" spans="1:8" ht="39.6" hidden="1" x14ac:dyDescent="0.25">
      <c r="A51" s="192"/>
      <c r="B51" s="192"/>
      <c r="C51" s="193" t="s">
        <v>43</v>
      </c>
      <c r="D51" s="278" t="s">
        <v>4907</v>
      </c>
      <c r="E51" s="17" t="s">
        <v>2269</v>
      </c>
      <c r="F51" s="161"/>
      <c r="G51" s="187"/>
      <c r="H51" s="89">
        <f t="shared" si="0"/>
        <v>0</v>
      </c>
    </row>
    <row r="52" spans="1:8" ht="26.4" hidden="1" x14ac:dyDescent="0.25">
      <c r="A52" s="192"/>
      <c r="B52" s="192"/>
      <c r="C52" s="193" t="s">
        <v>45</v>
      </c>
      <c r="D52" s="278" t="s">
        <v>4908</v>
      </c>
      <c r="E52" s="17" t="s">
        <v>2269</v>
      </c>
      <c r="F52" s="161"/>
      <c r="G52" s="187"/>
      <c r="H52" s="89">
        <f t="shared" si="0"/>
        <v>0</v>
      </c>
    </row>
    <row r="53" spans="1:8" ht="26.4" hidden="1" x14ac:dyDescent="0.25">
      <c r="A53" s="192"/>
      <c r="B53" s="192"/>
      <c r="C53" s="193" t="s">
        <v>46</v>
      </c>
      <c r="D53" s="278" t="s">
        <v>4911</v>
      </c>
      <c r="E53" s="17" t="s">
        <v>2269</v>
      </c>
      <c r="F53" s="161"/>
      <c r="G53" s="187"/>
      <c r="H53" s="89">
        <f t="shared" si="0"/>
        <v>0</v>
      </c>
    </row>
    <row r="54" spans="1:8" ht="52.8" hidden="1" x14ac:dyDescent="0.25">
      <c r="A54" s="192"/>
      <c r="B54" s="192"/>
      <c r="C54" s="193" t="s">
        <v>47</v>
      </c>
      <c r="D54" s="278" t="s">
        <v>4901</v>
      </c>
      <c r="E54" s="17" t="s">
        <v>2269</v>
      </c>
      <c r="F54" s="161"/>
      <c r="G54" s="187"/>
      <c r="H54" s="89">
        <f t="shared" si="0"/>
        <v>0</v>
      </c>
    </row>
    <row r="55" spans="1:8" ht="52.8" hidden="1" x14ac:dyDescent="0.25">
      <c r="A55" s="192"/>
      <c r="B55" s="192"/>
      <c r="C55" s="193" t="s">
        <v>36</v>
      </c>
      <c r="D55" s="278" t="s">
        <v>2318</v>
      </c>
      <c r="E55" s="17" t="s">
        <v>2269</v>
      </c>
      <c r="F55" s="161"/>
      <c r="G55" s="187"/>
      <c r="H55" s="89">
        <f t="shared" si="0"/>
        <v>0</v>
      </c>
    </row>
    <row r="56" spans="1:8" ht="26.4" hidden="1" x14ac:dyDescent="0.25">
      <c r="A56" s="192"/>
      <c r="B56" s="192"/>
      <c r="C56" s="193"/>
      <c r="D56" s="296" t="s">
        <v>2306</v>
      </c>
      <c r="E56" s="17"/>
      <c r="F56" s="17"/>
      <c r="G56" s="191"/>
      <c r="H56" s="189"/>
    </row>
    <row r="57" spans="1:8" hidden="1" x14ac:dyDescent="0.25">
      <c r="A57" s="192"/>
      <c r="B57" s="192" t="s">
        <v>2311</v>
      </c>
      <c r="C57" s="193"/>
      <c r="D57" s="101" t="s">
        <v>2307</v>
      </c>
      <c r="E57" s="17"/>
      <c r="F57" s="17"/>
      <c r="G57" s="191"/>
      <c r="H57" s="189"/>
    </row>
    <row r="58" spans="1:8" ht="39.6" hidden="1" x14ac:dyDescent="0.25">
      <c r="A58" s="192"/>
      <c r="B58" s="192"/>
      <c r="C58" s="193" t="s">
        <v>37</v>
      </c>
      <c r="D58" s="283" t="s">
        <v>4912</v>
      </c>
      <c r="E58" s="17" t="s">
        <v>133</v>
      </c>
      <c r="F58" s="161"/>
      <c r="G58" s="187"/>
      <c r="H58" s="89">
        <f t="shared" ref="H58:H65" si="1">F58*G58</f>
        <v>0</v>
      </c>
    </row>
    <row r="59" spans="1:8" ht="26.4" hidden="1" x14ac:dyDescent="0.25">
      <c r="A59" s="192"/>
      <c r="B59" s="192"/>
      <c r="C59" s="193" t="s">
        <v>39</v>
      </c>
      <c r="D59" s="278" t="s">
        <v>4905</v>
      </c>
      <c r="E59" s="17" t="s">
        <v>133</v>
      </c>
      <c r="F59" s="161"/>
      <c r="G59" s="187"/>
      <c r="H59" s="89">
        <f t="shared" si="1"/>
        <v>0</v>
      </c>
    </row>
    <row r="60" spans="1:8" ht="26.4" hidden="1" x14ac:dyDescent="0.25">
      <c r="A60" s="192"/>
      <c r="B60" s="192"/>
      <c r="C60" s="193" t="s">
        <v>59</v>
      </c>
      <c r="D60" s="278" t="s">
        <v>4913</v>
      </c>
      <c r="E60" s="17" t="s">
        <v>133</v>
      </c>
      <c r="F60" s="161"/>
      <c r="G60" s="187"/>
      <c r="H60" s="89">
        <f t="shared" si="1"/>
        <v>0</v>
      </c>
    </row>
    <row r="61" spans="1:8" ht="26.4" hidden="1" x14ac:dyDescent="0.25">
      <c r="A61" s="192"/>
      <c r="B61" s="192"/>
      <c r="C61" s="193" t="s">
        <v>42</v>
      </c>
      <c r="D61" s="278" t="s">
        <v>4906</v>
      </c>
      <c r="E61" s="17" t="s">
        <v>133</v>
      </c>
      <c r="F61" s="161"/>
      <c r="G61" s="187"/>
      <c r="H61" s="89">
        <f t="shared" si="1"/>
        <v>0</v>
      </c>
    </row>
    <row r="62" spans="1:8" ht="39.6" hidden="1" x14ac:dyDescent="0.25">
      <c r="A62" s="192"/>
      <c r="B62" s="192"/>
      <c r="C62" s="193" t="s">
        <v>43</v>
      </c>
      <c r="D62" s="278" t="s">
        <v>4907</v>
      </c>
      <c r="E62" s="17" t="s">
        <v>133</v>
      </c>
      <c r="F62" s="161"/>
      <c r="G62" s="187"/>
      <c r="H62" s="89">
        <f t="shared" si="1"/>
        <v>0</v>
      </c>
    </row>
    <row r="63" spans="1:8" ht="26.4" hidden="1" x14ac:dyDescent="0.25">
      <c r="A63" s="192"/>
      <c r="B63" s="192"/>
      <c r="C63" s="193" t="s">
        <v>45</v>
      </c>
      <c r="D63" s="278" t="s">
        <v>4914</v>
      </c>
      <c r="E63" s="17" t="s">
        <v>133</v>
      </c>
      <c r="F63" s="161"/>
      <c r="G63" s="187"/>
      <c r="H63" s="89">
        <f t="shared" si="1"/>
        <v>0</v>
      </c>
    </row>
    <row r="64" spans="1:8" ht="52.8" hidden="1" x14ac:dyDescent="0.25">
      <c r="A64" s="192"/>
      <c r="B64" s="192"/>
      <c r="C64" s="193" t="s">
        <v>46</v>
      </c>
      <c r="D64" s="283" t="s">
        <v>4901</v>
      </c>
      <c r="E64" s="17" t="s">
        <v>133</v>
      </c>
      <c r="F64" s="161"/>
      <c r="G64" s="187"/>
      <c r="H64" s="89">
        <f t="shared" si="1"/>
        <v>0</v>
      </c>
    </row>
    <row r="65" spans="1:8" ht="52.8" hidden="1" x14ac:dyDescent="0.25">
      <c r="A65" s="192"/>
      <c r="B65" s="192"/>
      <c r="C65" s="193" t="s">
        <v>47</v>
      </c>
      <c r="D65" s="283" t="s">
        <v>2318</v>
      </c>
      <c r="E65" s="17" t="s">
        <v>133</v>
      </c>
      <c r="F65" s="161"/>
      <c r="G65" s="187"/>
      <c r="H65" s="89">
        <f t="shared" si="1"/>
        <v>0</v>
      </c>
    </row>
    <row r="66" spans="1:8" ht="26.4" hidden="1" x14ac:dyDescent="0.25">
      <c r="A66" s="192"/>
      <c r="B66" s="192"/>
      <c r="C66" s="193"/>
      <c r="D66" s="296" t="s">
        <v>2306</v>
      </c>
      <c r="E66" s="202"/>
      <c r="F66" s="17"/>
      <c r="G66" s="191"/>
      <c r="H66" s="189"/>
    </row>
    <row r="67" spans="1:8" ht="52.8" hidden="1" x14ac:dyDescent="0.25">
      <c r="A67" s="192" t="s">
        <v>2313</v>
      </c>
      <c r="B67" s="192"/>
      <c r="C67" s="193"/>
      <c r="D67" s="100" t="s">
        <v>4915</v>
      </c>
      <c r="E67" s="17" t="s">
        <v>133</v>
      </c>
      <c r="F67" s="161"/>
      <c r="G67" s="187"/>
      <c r="H67" s="89">
        <f>F67*G67</f>
        <v>0</v>
      </c>
    </row>
    <row r="68" spans="1:8" ht="26.4" x14ac:dyDescent="0.25">
      <c r="A68" s="192" t="s">
        <v>2314</v>
      </c>
      <c r="B68" s="192"/>
      <c r="C68" s="193"/>
      <c r="D68" s="100" t="s">
        <v>2315</v>
      </c>
      <c r="E68" s="202"/>
      <c r="F68" s="17"/>
      <c r="G68" s="191"/>
      <c r="H68" s="189"/>
    </row>
    <row r="69" spans="1:8" ht="52.8" x14ac:dyDescent="0.25">
      <c r="A69" s="192"/>
      <c r="B69" s="192" t="s">
        <v>2316</v>
      </c>
      <c r="C69" s="193"/>
      <c r="D69" s="278" t="s">
        <v>6572</v>
      </c>
      <c r="E69" s="17" t="s">
        <v>2269</v>
      </c>
      <c r="F69" s="161"/>
      <c r="G69" s="187"/>
      <c r="H69" s="89">
        <f>F69*G69</f>
        <v>0</v>
      </c>
    </row>
    <row r="70" spans="1:8" ht="52.8" hidden="1" x14ac:dyDescent="0.25">
      <c r="A70" s="192"/>
      <c r="B70" s="192" t="s">
        <v>2317</v>
      </c>
      <c r="C70" s="193"/>
      <c r="D70" s="278" t="s">
        <v>4916</v>
      </c>
      <c r="E70" s="17" t="s">
        <v>133</v>
      </c>
      <c r="F70" s="161"/>
      <c r="G70" s="187"/>
      <c r="H70" s="89">
        <f>F70*G70</f>
        <v>0</v>
      </c>
    </row>
    <row r="71" spans="1:8" hidden="1" x14ac:dyDescent="0.25">
      <c r="A71" s="192" t="s">
        <v>2319</v>
      </c>
      <c r="B71" s="192"/>
      <c r="C71" s="193"/>
      <c r="D71" s="100" t="s">
        <v>2320</v>
      </c>
      <c r="E71" s="202"/>
      <c r="F71" s="17"/>
      <c r="G71" s="191"/>
      <c r="H71" s="189"/>
    </row>
    <row r="72" spans="1:8" ht="52.8" hidden="1" x14ac:dyDescent="0.25">
      <c r="A72" s="192"/>
      <c r="B72" s="192" t="s">
        <v>2321</v>
      </c>
      <c r="C72" s="193"/>
      <c r="D72" s="278" t="s">
        <v>4917</v>
      </c>
      <c r="E72" s="17" t="s">
        <v>133</v>
      </c>
      <c r="F72" s="161"/>
      <c r="G72" s="187"/>
      <c r="H72" s="89">
        <f>F72*G72</f>
        <v>0</v>
      </c>
    </row>
    <row r="73" spans="1:8" ht="66" hidden="1" x14ac:dyDescent="0.25">
      <c r="A73" s="192"/>
      <c r="B73" s="192" t="s">
        <v>2322</v>
      </c>
      <c r="C73" s="193"/>
      <c r="D73" s="278" t="s">
        <v>4918</v>
      </c>
      <c r="E73" s="17" t="s">
        <v>133</v>
      </c>
      <c r="F73" s="161"/>
      <c r="G73" s="187"/>
      <c r="H73" s="89">
        <f>F73*G73</f>
        <v>0</v>
      </c>
    </row>
    <row r="74" spans="1:8" ht="26.4" hidden="1" x14ac:dyDescent="0.25">
      <c r="A74" s="192" t="s">
        <v>5432</v>
      </c>
      <c r="B74" s="192"/>
      <c r="C74" s="193"/>
      <c r="D74" s="291" t="s">
        <v>4919</v>
      </c>
      <c r="E74" s="17"/>
      <c r="F74" s="17"/>
      <c r="G74" s="191"/>
      <c r="H74" s="189"/>
    </row>
    <row r="75" spans="1:8" ht="15.6" hidden="1" x14ac:dyDescent="0.25">
      <c r="A75" s="192"/>
      <c r="B75" s="192" t="s">
        <v>2323</v>
      </c>
      <c r="C75" s="193"/>
      <c r="D75" s="101" t="s">
        <v>2325</v>
      </c>
      <c r="E75" s="17" t="s">
        <v>2269</v>
      </c>
      <c r="F75" s="161"/>
      <c r="G75" s="187"/>
      <c r="H75" s="89">
        <f>F75*G75</f>
        <v>0</v>
      </c>
    </row>
    <row r="76" spans="1:8" ht="15.6" hidden="1" x14ac:dyDescent="0.25">
      <c r="A76" s="192"/>
      <c r="B76" s="192" t="s">
        <v>2324</v>
      </c>
      <c r="C76" s="193"/>
      <c r="D76" s="101" t="s">
        <v>2326</v>
      </c>
      <c r="E76" s="17" t="s">
        <v>2269</v>
      </c>
      <c r="F76" s="161"/>
      <c r="G76" s="187"/>
      <c r="H76" s="89">
        <f>F76*G76</f>
        <v>0</v>
      </c>
    </row>
    <row r="77" spans="1:8" x14ac:dyDescent="0.25">
      <c r="A77" s="192" t="s">
        <v>2327</v>
      </c>
      <c r="B77" s="192"/>
      <c r="C77" s="193"/>
      <c r="D77" s="100" t="s">
        <v>2328</v>
      </c>
      <c r="E77" s="17"/>
      <c r="F77" s="17"/>
      <c r="G77" s="191"/>
      <c r="H77" s="189"/>
    </row>
    <row r="78" spans="1:8" x14ac:dyDescent="0.25">
      <c r="A78" s="192"/>
      <c r="B78" s="192" t="s">
        <v>2329</v>
      </c>
      <c r="C78" s="193"/>
      <c r="D78" s="278" t="s">
        <v>6573</v>
      </c>
      <c r="E78" s="17" t="s">
        <v>133</v>
      </c>
      <c r="F78" s="161"/>
      <c r="G78" s="187"/>
      <c r="H78" s="89">
        <f t="shared" ref="H78:H83" si="2">F78*G78</f>
        <v>0</v>
      </c>
    </row>
    <row r="79" spans="1:8" x14ac:dyDescent="0.25">
      <c r="A79" s="192"/>
      <c r="B79" s="192" t="s">
        <v>2330</v>
      </c>
      <c r="C79" s="193"/>
      <c r="D79" s="278" t="s">
        <v>2335</v>
      </c>
      <c r="E79" s="17" t="s">
        <v>133</v>
      </c>
      <c r="F79" s="161"/>
      <c r="G79" s="187"/>
      <c r="H79" s="89">
        <f t="shared" si="2"/>
        <v>0</v>
      </c>
    </row>
    <row r="80" spans="1:8" x14ac:dyDescent="0.25">
      <c r="A80" s="192"/>
      <c r="B80" s="192" t="s">
        <v>2331</v>
      </c>
      <c r="C80" s="193"/>
      <c r="D80" s="278" t="s">
        <v>5740</v>
      </c>
      <c r="E80" s="17" t="s">
        <v>133</v>
      </c>
      <c r="F80" s="161"/>
      <c r="G80" s="187"/>
      <c r="H80" s="89">
        <f t="shared" si="2"/>
        <v>0</v>
      </c>
    </row>
    <row r="81" spans="1:8" hidden="1" x14ac:dyDescent="0.25">
      <c r="A81" s="192"/>
      <c r="B81" s="192" t="s">
        <v>2332</v>
      </c>
      <c r="C81" s="193"/>
      <c r="D81" s="278" t="s">
        <v>4920</v>
      </c>
      <c r="E81" s="17" t="s">
        <v>133</v>
      </c>
      <c r="F81" s="161"/>
      <c r="G81" s="187"/>
      <c r="H81" s="89">
        <f t="shared" si="2"/>
        <v>0</v>
      </c>
    </row>
    <row r="82" spans="1:8" hidden="1" x14ac:dyDescent="0.25">
      <c r="A82" s="192"/>
      <c r="B82" s="192" t="s">
        <v>2333</v>
      </c>
      <c r="C82" s="193"/>
      <c r="D82" s="278" t="s">
        <v>2336</v>
      </c>
      <c r="E82" s="17" t="s">
        <v>133</v>
      </c>
      <c r="F82" s="161"/>
      <c r="G82" s="187"/>
      <c r="H82" s="89">
        <f t="shared" si="2"/>
        <v>0</v>
      </c>
    </row>
    <row r="83" spans="1:8" ht="26.4" x14ac:dyDescent="0.25">
      <c r="A83" s="192"/>
      <c r="B83" s="192" t="s">
        <v>2334</v>
      </c>
      <c r="C83" s="193"/>
      <c r="D83" s="278" t="s">
        <v>5739</v>
      </c>
      <c r="E83" s="17" t="s">
        <v>133</v>
      </c>
      <c r="F83" s="161"/>
      <c r="G83" s="187"/>
      <c r="H83" s="89">
        <f t="shared" si="2"/>
        <v>0</v>
      </c>
    </row>
    <row r="84" spans="1:8" ht="26.4" hidden="1" x14ac:dyDescent="0.25">
      <c r="A84" s="192" t="s">
        <v>2337</v>
      </c>
      <c r="B84" s="192"/>
      <c r="C84" s="193"/>
      <c r="D84" s="285" t="s">
        <v>4921</v>
      </c>
      <c r="E84" s="17"/>
      <c r="F84" s="17"/>
      <c r="G84" s="191"/>
      <c r="H84" s="189"/>
    </row>
    <row r="85" spans="1:8" ht="15.6" hidden="1" x14ac:dyDescent="0.25">
      <c r="A85" s="192"/>
      <c r="B85" s="192" t="s">
        <v>2338</v>
      </c>
      <c r="C85" s="193"/>
      <c r="D85" s="278" t="s">
        <v>2312</v>
      </c>
      <c r="E85" s="17" t="s">
        <v>2269</v>
      </c>
      <c r="F85" s="161"/>
      <c r="G85" s="187"/>
      <c r="H85" s="89">
        <f>F85*G85</f>
        <v>0</v>
      </c>
    </row>
    <row r="86" spans="1:8" hidden="1" x14ac:dyDescent="0.25">
      <c r="A86" s="192"/>
      <c r="B86" s="192" t="s">
        <v>2339</v>
      </c>
      <c r="C86" s="193"/>
      <c r="D86" s="278" t="s">
        <v>2340</v>
      </c>
      <c r="E86" s="17" t="s">
        <v>133</v>
      </c>
      <c r="F86" s="161"/>
      <c r="G86" s="187"/>
      <c r="H86" s="89">
        <f>F86*G86</f>
        <v>0</v>
      </c>
    </row>
    <row r="87" spans="1:8" ht="15.6" hidden="1" x14ac:dyDescent="0.25">
      <c r="A87" s="192" t="s">
        <v>2341</v>
      </c>
      <c r="B87" s="192"/>
      <c r="C87" s="193"/>
      <c r="D87" s="278" t="s">
        <v>4923</v>
      </c>
      <c r="E87" s="17" t="s">
        <v>2269</v>
      </c>
      <c r="F87" s="161"/>
      <c r="G87" s="187"/>
      <c r="H87" s="89">
        <f>F87*G87</f>
        <v>0</v>
      </c>
    </row>
    <row r="88" spans="1:8" x14ac:dyDescent="0.25">
      <c r="A88" s="192" t="s">
        <v>2342</v>
      </c>
      <c r="B88" s="111"/>
      <c r="C88" s="193"/>
      <c r="D88" s="285" t="s">
        <v>4924</v>
      </c>
      <c r="E88" s="17"/>
      <c r="F88" s="17"/>
      <c r="G88" s="191"/>
      <c r="H88" s="189"/>
    </row>
    <row r="89" spans="1:8" x14ac:dyDescent="0.25">
      <c r="A89" s="192"/>
      <c r="B89" s="192" t="s">
        <v>2343</v>
      </c>
      <c r="C89" s="193"/>
      <c r="D89" s="278" t="s">
        <v>4425</v>
      </c>
      <c r="E89" s="120" t="s">
        <v>429</v>
      </c>
      <c r="F89" s="161"/>
      <c r="G89" s="187"/>
      <c r="H89" s="89">
        <f>F89*G89</f>
        <v>0</v>
      </c>
    </row>
    <row r="90" spans="1:8" hidden="1" x14ac:dyDescent="0.25">
      <c r="A90" s="192"/>
      <c r="B90" s="192" t="s">
        <v>2344</v>
      </c>
      <c r="C90" s="193"/>
      <c r="D90" s="278" t="s">
        <v>4426</v>
      </c>
      <c r="E90" s="120" t="s">
        <v>429</v>
      </c>
      <c r="F90" s="161"/>
      <c r="G90" s="187"/>
      <c r="H90" s="89">
        <f>F90*G90</f>
        <v>0</v>
      </c>
    </row>
    <row r="91" spans="1:8" ht="26.4" hidden="1" x14ac:dyDescent="0.25">
      <c r="A91" s="192" t="s">
        <v>2345</v>
      </c>
      <c r="B91" s="192"/>
      <c r="C91" s="193"/>
      <c r="D91" s="285" t="s">
        <v>2346</v>
      </c>
      <c r="E91" s="17"/>
      <c r="F91" s="17"/>
      <c r="G91" s="191"/>
      <c r="H91" s="189"/>
    </row>
    <row r="92" spans="1:8" ht="52.8" hidden="1" x14ac:dyDescent="0.25">
      <c r="A92" s="192"/>
      <c r="B92" s="192" t="s">
        <v>2347</v>
      </c>
      <c r="C92" s="193"/>
      <c r="D92" s="278" t="s">
        <v>4922</v>
      </c>
      <c r="E92" s="17" t="s">
        <v>429</v>
      </c>
      <c r="F92" s="161"/>
      <c r="G92" s="187"/>
      <c r="H92" s="89">
        <f>F92*G92</f>
        <v>0</v>
      </c>
    </row>
    <row r="93" spans="1:8" ht="26.4" hidden="1" x14ac:dyDescent="0.25">
      <c r="A93" s="192"/>
      <c r="B93" s="192" t="s">
        <v>2348</v>
      </c>
      <c r="C93" s="193"/>
      <c r="D93" s="101" t="s">
        <v>2349</v>
      </c>
      <c r="E93" s="17" t="s">
        <v>2350</v>
      </c>
      <c r="F93" s="161"/>
      <c r="G93" s="187"/>
      <c r="H93" s="89">
        <f>F93*G93</f>
        <v>0</v>
      </c>
    </row>
    <row r="94" spans="1:8" ht="26.4" hidden="1" x14ac:dyDescent="0.25">
      <c r="A94" s="192" t="s">
        <v>2351</v>
      </c>
      <c r="B94" s="192"/>
      <c r="C94" s="193"/>
      <c r="D94" s="100" t="s">
        <v>2352</v>
      </c>
      <c r="E94" s="17"/>
      <c r="F94" s="17"/>
      <c r="G94" s="191"/>
      <c r="H94" s="189"/>
    </row>
    <row r="95" spans="1:8" ht="26.4" hidden="1" x14ac:dyDescent="0.25">
      <c r="A95" s="192"/>
      <c r="B95" s="192" t="s">
        <v>2353</v>
      </c>
      <c r="C95" s="193"/>
      <c r="D95" s="101" t="s">
        <v>2356</v>
      </c>
      <c r="E95" s="17" t="s">
        <v>429</v>
      </c>
      <c r="F95" s="161"/>
      <c r="G95" s="187"/>
      <c r="H95" s="89">
        <f>F95*G95</f>
        <v>0</v>
      </c>
    </row>
    <row r="96" spans="1:8" ht="26.4" hidden="1" x14ac:dyDescent="0.25">
      <c r="A96" s="192"/>
      <c r="B96" s="192" t="s">
        <v>2354</v>
      </c>
      <c r="C96" s="193"/>
      <c r="D96" s="101" t="s">
        <v>2357</v>
      </c>
      <c r="E96" s="17" t="s">
        <v>124</v>
      </c>
      <c r="F96" s="161"/>
      <c r="G96" s="187"/>
      <c r="H96" s="89">
        <f>F96*G96</f>
        <v>0</v>
      </c>
    </row>
    <row r="97" spans="1:8" ht="15.6" hidden="1" x14ac:dyDescent="0.25">
      <c r="A97" s="192"/>
      <c r="B97" s="192" t="s">
        <v>2355</v>
      </c>
      <c r="C97" s="193"/>
      <c r="D97" s="101" t="s">
        <v>2358</v>
      </c>
      <c r="E97" s="17" t="s">
        <v>2269</v>
      </c>
      <c r="F97" s="161"/>
      <c r="G97" s="187"/>
      <c r="H97" s="89">
        <f>F97*G97</f>
        <v>0</v>
      </c>
    </row>
    <row r="98" spans="1:8" ht="26.4" hidden="1" x14ac:dyDescent="0.25">
      <c r="A98" s="192" t="s">
        <v>2359</v>
      </c>
      <c r="B98" s="192"/>
      <c r="C98" s="193"/>
      <c r="D98" s="100" t="s">
        <v>2360</v>
      </c>
      <c r="E98" s="17"/>
      <c r="F98" s="17"/>
      <c r="G98" s="191"/>
      <c r="H98" s="189"/>
    </row>
    <row r="99" spans="1:8" ht="16.95" hidden="1" customHeight="1" x14ac:dyDescent="0.25">
      <c r="A99" s="192"/>
      <c r="B99" s="192" t="s">
        <v>2361</v>
      </c>
      <c r="C99" s="193"/>
      <c r="D99" s="101" t="s">
        <v>2363</v>
      </c>
      <c r="E99" s="17" t="s">
        <v>33</v>
      </c>
      <c r="F99" s="17"/>
      <c r="G99" s="17"/>
      <c r="H99" s="89"/>
    </row>
    <row r="100" spans="1:8" ht="26.4" hidden="1" x14ac:dyDescent="0.25">
      <c r="A100" s="192"/>
      <c r="B100" s="192" t="s">
        <v>2362</v>
      </c>
      <c r="C100" s="193"/>
      <c r="D100" s="278" t="s">
        <v>4925</v>
      </c>
      <c r="E100" s="17" t="s">
        <v>2269</v>
      </c>
      <c r="F100" s="161"/>
      <c r="G100" s="187"/>
      <c r="H100" s="89">
        <f>F100*G100</f>
        <v>0</v>
      </c>
    </row>
    <row r="101" spans="1:8" x14ac:dyDescent="0.25">
      <c r="A101" s="192"/>
      <c r="B101" s="192"/>
      <c r="C101" s="193"/>
      <c r="D101" s="150"/>
      <c r="E101" s="17"/>
      <c r="F101" s="17"/>
      <c r="G101" s="17"/>
      <c r="H101" s="189"/>
    </row>
    <row r="102" spans="1:8" x14ac:dyDescent="0.25">
      <c r="A102" s="192"/>
      <c r="B102" s="192"/>
      <c r="C102" s="193"/>
      <c r="D102" s="157"/>
      <c r="E102" s="17"/>
      <c r="F102" s="17"/>
      <c r="G102" s="17"/>
      <c r="H102" s="189"/>
    </row>
    <row r="103" spans="1:8" x14ac:dyDescent="0.25">
      <c r="A103" s="64"/>
      <c r="B103" s="64"/>
      <c r="C103" s="161"/>
      <c r="D103" s="60"/>
      <c r="E103" s="17"/>
      <c r="F103" s="17"/>
      <c r="G103" s="17"/>
      <c r="H103" s="189"/>
    </row>
    <row r="104" spans="1:8" x14ac:dyDescent="0.25">
      <c r="A104" s="168" t="s">
        <v>34</v>
      </c>
      <c r="B104" s="168"/>
      <c r="C104" s="168"/>
      <c r="D104" s="168"/>
      <c r="E104" s="179"/>
      <c r="F104" s="185"/>
      <c r="G104" s="185"/>
      <c r="H104" s="174">
        <f>SUM(H5:H103)</f>
        <v>0</v>
      </c>
    </row>
    <row r="1048380" spans="5:5" x14ac:dyDescent="0.25">
      <c r="E1048380"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242FE-16C5-43B4-A6CB-863A592EFAC6}">
  <dimension ref="A1:H1048404"/>
  <sheetViews>
    <sheetView workbookViewId="0"/>
  </sheetViews>
  <sheetFormatPr defaultRowHeight="13.2" x14ac:dyDescent="0.25"/>
  <cols>
    <col min="1" max="1" width="9.66406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0" width="9.109375" style="41"/>
    <col min="251" max="251" width="9.33203125" style="41" customWidth="1"/>
    <col min="252" max="252" width="6.6640625" style="41" customWidth="1"/>
    <col min="253" max="253" width="40.6640625" style="41" customWidth="1"/>
    <col min="254" max="257" width="9.33203125" style="41" customWidth="1"/>
    <col min="258" max="506" width="9.109375" style="41"/>
    <col min="507" max="507" width="9.33203125" style="41" customWidth="1"/>
    <col min="508" max="508" width="6.6640625" style="41" customWidth="1"/>
    <col min="509" max="509" width="40.6640625" style="41" customWidth="1"/>
    <col min="510" max="513" width="9.33203125" style="41" customWidth="1"/>
    <col min="514" max="762" width="9.109375" style="41"/>
    <col min="763" max="763" width="9.33203125" style="41" customWidth="1"/>
    <col min="764" max="764" width="6.6640625" style="41" customWidth="1"/>
    <col min="765" max="765" width="40.6640625" style="41" customWidth="1"/>
    <col min="766" max="769" width="9.33203125" style="41" customWidth="1"/>
    <col min="770" max="1018" width="9.109375" style="41"/>
    <col min="1019" max="1019" width="9.33203125" style="41" customWidth="1"/>
    <col min="1020" max="1020" width="6.6640625" style="41" customWidth="1"/>
    <col min="1021" max="1021" width="40.6640625" style="41" customWidth="1"/>
    <col min="1022" max="1025" width="9.33203125" style="41" customWidth="1"/>
    <col min="1026" max="1274" width="9.109375" style="41"/>
    <col min="1275" max="1275" width="9.33203125" style="41" customWidth="1"/>
    <col min="1276" max="1276" width="6.6640625" style="41" customWidth="1"/>
    <col min="1277" max="1277" width="40.6640625" style="41" customWidth="1"/>
    <col min="1278" max="1281" width="9.33203125" style="41" customWidth="1"/>
    <col min="1282" max="1530" width="9.109375" style="41"/>
    <col min="1531" max="1531" width="9.33203125" style="41" customWidth="1"/>
    <col min="1532" max="1532" width="6.6640625" style="41" customWidth="1"/>
    <col min="1533" max="1533" width="40.6640625" style="41" customWidth="1"/>
    <col min="1534" max="1537" width="9.33203125" style="41" customWidth="1"/>
    <col min="1538" max="1786" width="9.109375" style="41"/>
    <col min="1787" max="1787" width="9.33203125" style="41" customWidth="1"/>
    <col min="1788" max="1788" width="6.6640625" style="41" customWidth="1"/>
    <col min="1789" max="1789" width="40.6640625" style="41" customWidth="1"/>
    <col min="1790" max="1793" width="9.33203125" style="41" customWidth="1"/>
    <col min="1794" max="2042" width="9.109375" style="41"/>
    <col min="2043" max="2043" width="9.33203125" style="41" customWidth="1"/>
    <col min="2044" max="2044" width="6.6640625" style="41" customWidth="1"/>
    <col min="2045" max="2045" width="40.6640625" style="41" customWidth="1"/>
    <col min="2046" max="2049" width="9.33203125" style="41" customWidth="1"/>
    <col min="2050" max="2298" width="9.109375" style="41"/>
    <col min="2299" max="2299" width="9.33203125" style="41" customWidth="1"/>
    <col min="2300" max="2300" width="6.6640625" style="41" customWidth="1"/>
    <col min="2301" max="2301" width="40.6640625" style="41" customWidth="1"/>
    <col min="2302" max="2305" width="9.33203125" style="41" customWidth="1"/>
    <col min="2306" max="2554" width="9.109375" style="41"/>
    <col min="2555" max="2555" width="9.33203125" style="41" customWidth="1"/>
    <col min="2556" max="2556" width="6.6640625" style="41" customWidth="1"/>
    <col min="2557" max="2557" width="40.6640625" style="41" customWidth="1"/>
    <col min="2558" max="2561" width="9.33203125" style="41" customWidth="1"/>
    <col min="2562" max="2810" width="9.109375" style="41"/>
    <col min="2811" max="2811" width="9.33203125" style="41" customWidth="1"/>
    <col min="2812" max="2812" width="6.6640625" style="41" customWidth="1"/>
    <col min="2813" max="2813" width="40.6640625" style="41" customWidth="1"/>
    <col min="2814" max="2817" width="9.33203125" style="41" customWidth="1"/>
    <col min="2818" max="3066" width="9.109375" style="41"/>
    <col min="3067" max="3067" width="9.33203125" style="41" customWidth="1"/>
    <col min="3068" max="3068" width="6.6640625" style="41" customWidth="1"/>
    <col min="3069" max="3069" width="40.6640625" style="41" customWidth="1"/>
    <col min="3070" max="3073" width="9.33203125" style="41" customWidth="1"/>
    <col min="3074" max="3322" width="9.109375" style="41"/>
    <col min="3323" max="3323" width="9.33203125" style="41" customWidth="1"/>
    <col min="3324" max="3324" width="6.6640625" style="41" customWidth="1"/>
    <col min="3325" max="3325" width="40.6640625" style="41" customWidth="1"/>
    <col min="3326" max="3329" width="9.33203125" style="41" customWidth="1"/>
    <col min="3330" max="3578" width="9.109375" style="41"/>
    <col min="3579" max="3579" width="9.33203125" style="41" customWidth="1"/>
    <col min="3580" max="3580" width="6.6640625" style="41" customWidth="1"/>
    <col min="3581" max="3581" width="40.6640625" style="41" customWidth="1"/>
    <col min="3582" max="3585" width="9.33203125" style="41" customWidth="1"/>
    <col min="3586" max="3834" width="9.109375" style="41"/>
    <col min="3835" max="3835" width="9.33203125" style="41" customWidth="1"/>
    <col min="3836" max="3836" width="6.6640625" style="41" customWidth="1"/>
    <col min="3837" max="3837" width="40.6640625" style="41" customWidth="1"/>
    <col min="3838" max="3841" width="9.33203125" style="41" customWidth="1"/>
    <col min="3842" max="4090" width="9.109375" style="41"/>
    <col min="4091" max="4091" width="9.33203125" style="41" customWidth="1"/>
    <col min="4092" max="4092" width="6.6640625" style="41" customWidth="1"/>
    <col min="4093" max="4093" width="40.6640625" style="41" customWidth="1"/>
    <col min="4094" max="4097" width="9.33203125" style="41" customWidth="1"/>
    <col min="4098" max="4346" width="9.109375" style="41"/>
    <col min="4347" max="4347" width="9.33203125" style="41" customWidth="1"/>
    <col min="4348" max="4348" width="6.6640625" style="41" customWidth="1"/>
    <col min="4349" max="4349" width="40.6640625" style="41" customWidth="1"/>
    <col min="4350" max="4353" width="9.33203125" style="41" customWidth="1"/>
    <col min="4354" max="4602" width="9.109375" style="41"/>
    <col min="4603" max="4603" width="9.33203125" style="41" customWidth="1"/>
    <col min="4604" max="4604" width="6.6640625" style="41" customWidth="1"/>
    <col min="4605" max="4605" width="40.6640625" style="41" customWidth="1"/>
    <col min="4606" max="4609" width="9.33203125" style="41" customWidth="1"/>
    <col min="4610" max="4858" width="9.109375" style="41"/>
    <col min="4859" max="4859" width="9.33203125" style="41" customWidth="1"/>
    <col min="4860" max="4860" width="6.6640625" style="41" customWidth="1"/>
    <col min="4861" max="4861" width="40.6640625" style="41" customWidth="1"/>
    <col min="4862" max="4865" width="9.33203125" style="41" customWidth="1"/>
    <col min="4866" max="5114" width="9.109375" style="41"/>
    <col min="5115" max="5115" width="9.33203125" style="41" customWidth="1"/>
    <col min="5116" max="5116" width="6.6640625" style="41" customWidth="1"/>
    <col min="5117" max="5117" width="40.6640625" style="41" customWidth="1"/>
    <col min="5118" max="5121" width="9.33203125" style="41" customWidth="1"/>
    <col min="5122" max="5370" width="9.109375" style="41"/>
    <col min="5371" max="5371" width="9.33203125" style="41" customWidth="1"/>
    <col min="5372" max="5372" width="6.6640625" style="41" customWidth="1"/>
    <col min="5373" max="5373" width="40.6640625" style="41" customWidth="1"/>
    <col min="5374" max="5377" width="9.33203125" style="41" customWidth="1"/>
    <col min="5378" max="5626" width="9.109375" style="41"/>
    <col min="5627" max="5627" width="9.33203125" style="41" customWidth="1"/>
    <col min="5628" max="5628" width="6.6640625" style="41" customWidth="1"/>
    <col min="5629" max="5629" width="40.6640625" style="41" customWidth="1"/>
    <col min="5630" max="5633" width="9.33203125" style="41" customWidth="1"/>
    <col min="5634" max="5882" width="9.109375" style="41"/>
    <col min="5883" max="5883" width="9.33203125" style="41" customWidth="1"/>
    <col min="5884" max="5884" width="6.6640625" style="41" customWidth="1"/>
    <col min="5885" max="5885" width="40.6640625" style="41" customWidth="1"/>
    <col min="5886" max="5889" width="9.33203125" style="41" customWidth="1"/>
    <col min="5890" max="6138" width="9.109375" style="41"/>
    <col min="6139" max="6139" width="9.33203125" style="41" customWidth="1"/>
    <col min="6140" max="6140" width="6.6640625" style="41" customWidth="1"/>
    <col min="6141" max="6141" width="40.6640625" style="41" customWidth="1"/>
    <col min="6142" max="6145" width="9.33203125" style="41" customWidth="1"/>
    <col min="6146" max="6394" width="9.109375" style="41"/>
    <col min="6395" max="6395" width="9.33203125" style="41" customWidth="1"/>
    <col min="6396" max="6396" width="6.6640625" style="41" customWidth="1"/>
    <col min="6397" max="6397" width="40.6640625" style="41" customWidth="1"/>
    <col min="6398" max="6401" width="9.33203125" style="41" customWidth="1"/>
    <col min="6402" max="6650" width="9.109375" style="41"/>
    <col min="6651" max="6651" width="9.33203125" style="41" customWidth="1"/>
    <col min="6652" max="6652" width="6.6640625" style="41" customWidth="1"/>
    <col min="6653" max="6653" width="40.6640625" style="41" customWidth="1"/>
    <col min="6654" max="6657" width="9.33203125" style="41" customWidth="1"/>
    <col min="6658" max="6906" width="9.109375" style="41"/>
    <col min="6907" max="6907" width="9.33203125" style="41" customWidth="1"/>
    <col min="6908" max="6908" width="6.6640625" style="41" customWidth="1"/>
    <col min="6909" max="6909" width="40.6640625" style="41" customWidth="1"/>
    <col min="6910" max="6913" width="9.33203125" style="41" customWidth="1"/>
    <col min="6914" max="7162" width="9.109375" style="41"/>
    <col min="7163" max="7163" width="9.33203125" style="41" customWidth="1"/>
    <col min="7164" max="7164" width="6.6640625" style="41" customWidth="1"/>
    <col min="7165" max="7165" width="40.6640625" style="41" customWidth="1"/>
    <col min="7166" max="7169" width="9.33203125" style="41" customWidth="1"/>
    <col min="7170" max="7418" width="9.109375" style="41"/>
    <col min="7419" max="7419" width="9.33203125" style="41" customWidth="1"/>
    <col min="7420" max="7420" width="6.6640625" style="41" customWidth="1"/>
    <col min="7421" max="7421" width="40.6640625" style="41" customWidth="1"/>
    <col min="7422" max="7425" width="9.33203125" style="41" customWidth="1"/>
    <col min="7426" max="7674" width="9.109375" style="41"/>
    <col min="7675" max="7675" width="9.33203125" style="41" customWidth="1"/>
    <col min="7676" max="7676" width="6.6640625" style="41" customWidth="1"/>
    <col min="7677" max="7677" width="40.6640625" style="41" customWidth="1"/>
    <col min="7678" max="7681" width="9.33203125" style="41" customWidth="1"/>
    <col min="7682" max="7930" width="9.109375" style="41"/>
    <col min="7931" max="7931" width="9.33203125" style="41" customWidth="1"/>
    <col min="7932" max="7932" width="6.6640625" style="41" customWidth="1"/>
    <col min="7933" max="7933" width="40.6640625" style="41" customWidth="1"/>
    <col min="7934" max="7937" width="9.33203125" style="41" customWidth="1"/>
    <col min="7938" max="8186" width="9.109375" style="41"/>
    <col min="8187" max="8187" width="9.33203125" style="41" customWidth="1"/>
    <col min="8188" max="8188" width="6.6640625" style="41" customWidth="1"/>
    <col min="8189" max="8189" width="40.6640625" style="41" customWidth="1"/>
    <col min="8190" max="8193" width="9.33203125" style="41" customWidth="1"/>
    <col min="8194" max="8442" width="9.109375" style="41"/>
    <col min="8443" max="8443" width="9.33203125" style="41" customWidth="1"/>
    <col min="8444" max="8444" width="6.6640625" style="41" customWidth="1"/>
    <col min="8445" max="8445" width="40.6640625" style="41" customWidth="1"/>
    <col min="8446" max="8449" width="9.33203125" style="41" customWidth="1"/>
    <col min="8450" max="8698" width="9.109375" style="41"/>
    <col min="8699" max="8699" width="9.33203125" style="41" customWidth="1"/>
    <col min="8700" max="8700" width="6.6640625" style="41" customWidth="1"/>
    <col min="8701" max="8701" width="40.6640625" style="41" customWidth="1"/>
    <col min="8702" max="8705" width="9.33203125" style="41" customWidth="1"/>
    <col min="8706" max="8954" width="9.109375" style="41"/>
    <col min="8955" max="8955" width="9.33203125" style="41" customWidth="1"/>
    <col min="8956" max="8956" width="6.6640625" style="41" customWidth="1"/>
    <col min="8957" max="8957" width="40.6640625" style="41" customWidth="1"/>
    <col min="8958" max="8961" width="9.33203125" style="41" customWidth="1"/>
    <col min="8962" max="9210" width="9.109375" style="41"/>
    <col min="9211" max="9211" width="9.33203125" style="41" customWidth="1"/>
    <col min="9212" max="9212" width="6.6640625" style="41" customWidth="1"/>
    <col min="9213" max="9213" width="40.6640625" style="41" customWidth="1"/>
    <col min="9214" max="9217" width="9.33203125" style="41" customWidth="1"/>
    <col min="9218" max="9466" width="9.109375" style="41"/>
    <col min="9467" max="9467" width="9.33203125" style="41" customWidth="1"/>
    <col min="9468" max="9468" width="6.6640625" style="41" customWidth="1"/>
    <col min="9469" max="9469" width="40.6640625" style="41" customWidth="1"/>
    <col min="9470" max="9473" width="9.33203125" style="41" customWidth="1"/>
    <col min="9474" max="9722" width="9.109375" style="41"/>
    <col min="9723" max="9723" width="9.33203125" style="41" customWidth="1"/>
    <col min="9724" max="9724" width="6.6640625" style="41" customWidth="1"/>
    <col min="9725" max="9725" width="40.6640625" style="41" customWidth="1"/>
    <col min="9726" max="9729" width="9.33203125" style="41" customWidth="1"/>
    <col min="9730" max="9978" width="9.109375" style="41"/>
    <col min="9979" max="9979" width="9.33203125" style="41" customWidth="1"/>
    <col min="9980" max="9980" width="6.6640625" style="41" customWidth="1"/>
    <col min="9981" max="9981" width="40.6640625" style="41" customWidth="1"/>
    <col min="9982" max="9985" width="9.33203125" style="41" customWidth="1"/>
    <col min="9986" max="10234" width="9.109375" style="41"/>
    <col min="10235" max="10235" width="9.33203125" style="41" customWidth="1"/>
    <col min="10236" max="10236" width="6.6640625" style="41" customWidth="1"/>
    <col min="10237" max="10237" width="40.6640625" style="41" customWidth="1"/>
    <col min="10238" max="10241" width="9.33203125" style="41" customWidth="1"/>
    <col min="10242" max="10490" width="9.109375" style="41"/>
    <col min="10491" max="10491" width="9.33203125" style="41" customWidth="1"/>
    <col min="10492" max="10492" width="6.6640625" style="41" customWidth="1"/>
    <col min="10493" max="10493" width="40.6640625" style="41" customWidth="1"/>
    <col min="10494" max="10497" width="9.33203125" style="41" customWidth="1"/>
    <col min="10498" max="10746" width="9.109375" style="41"/>
    <col min="10747" max="10747" width="9.33203125" style="41" customWidth="1"/>
    <col min="10748" max="10748" width="6.6640625" style="41" customWidth="1"/>
    <col min="10749" max="10749" width="40.6640625" style="41" customWidth="1"/>
    <col min="10750" max="10753" width="9.33203125" style="41" customWidth="1"/>
    <col min="10754" max="11002" width="9.109375" style="41"/>
    <col min="11003" max="11003" width="9.33203125" style="41" customWidth="1"/>
    <col min="11004" max="11004" width="6.6640625" style="41" customWidth="1"/>
    <col min="11005" max="11005" width="40.6640625" style="41" customWidth="1"/>
    <col min="11006" max="11009" width="9.33203125" style="41" customWidth="1"/>
    <col min="11010" max="11258" width="9.109375" style="41"/>
    <col min="11259" max="11259" width="9.33203125" style="41" customWidth="1"/>
    <col min="11260" max="11260" width="6.6640625" style="41" customWidth="1"/>
    <col min="11261" max="11261" width="40.6640625" style="41" customWidth="1"/>
    <col min="11262" max="11265" width="9.33203125" style="41" customWidth="1"/>
    <col min="11266" max="11514" width="9.109375" style="41"/>
    <col min="11515" max="11515" width="9.33203125" style="41" customWidth="1"/>
    <col min="11516" max="11516" width="6.6640625" style="41" customWidth="1"/>
    <col min="11517" max="11517" width="40.6640625" style="41" customWidth="1"/>
    <col min="11518" max="11521" width="9.33203125" style="41" customWidth="1"/>
    <col min="11522" max="11770" width="9.109375" style="41"/>
    <col min="11771" max="11771" width="9.33203125" style="41" customWidth="1"/>
    <col min="11772" max="11772" width="6.6640625" style="41" customWidth="1"/>
    <col min="11773" max="11773" width="40.6640625" style="41" customWidth="1"/>
    <col min="11774" max="11777" width="9.33203125" style="41" customWidth="1"/>
    <col min="11778" max="12026" width="9.109375" style="41"/>
    <col min="12027" max="12027" width="9.33203125" style="41" customWidth="1"/>
    <col min="12028" max="12028" width="6.6640625" style="41" customWidth="1"/>
    <col min="12029" max="12029" width="40.6640625" style="41" customWidth="1"/>
    <col min="12030" max="12033" width="9.33203125" style="41" customWidth="1"/>
    <col min="12034" max="12282" width="9.109375" style="41"/>
    <col min="12283" max="12283" width="9.33203125" style="41" customWidth="1"/>
    <col min="12284" max="12284" width="6.6640625" style="41" customWidth="1"/>
    <col min="12285" max="12285" width="40.6640625" style="41" customWidth="1"/>
    <col min="12286" max="12289" width="9.33203125" style="41" customWidth="1"/>
    <col min="12290" max="12538" width="9.109375" style="41"/>
    <col min="12539" max="12539" width="9.33203125" style="41" customWidth="1"/>
    <col min="12540" max="12540" width="6.6640625" style="41" customWidth="1"/>
    <col min="12541" max="12541" width="40.6640625" style="41" customWidth="1"/>
    <col min="12542" max="12545" width="9.33203125" style="41" customWidth="1"/>
    <col min="12546" max="12794" width="9.109375" style="41"/>
    <col min="12795" max="12795" width="9.33203125" style="41" customWidth="1"/>
    <col min="12796" max="12796" width="6.6640625" style="41" customWidth="1"/>
    <col min="12797" max="12797" width="40.6640625" style="41" customWidth="1"/>
    <col min="12798" max="12801" width="9.33203125" style="41" customWidth="1"/>
    <col min="12802" max="13050" width="9.109375" style="41"/>
    <col min="13051" max="13051" width="9.33203125" style="41" customWidth="1"/>
    <col min="13052" max="13052" width="6.6640625" style="41" customWidth="1"/>
    <col min="13053" max="13053" width="40.6640625" style="41" customWidth="1"/>
    <col min="13054" max="13057" width="9.33203125" style="41" customWidth="1"/>
    <col min="13058" max="13306" width="9.109375" style="41"/>
    <col min="13307" max="13307" width="9.33203125" style="41" customWidth="1"/>
    <col min="13308" max="13308" width="6.6640625" style="41" customWidth="1"/>
    <col min="13309" max="13309" width="40.6640625" style="41" customWidth="1"/>
    <col min="13310" max="13313" width="9.33203125" style="41" customWidth="1"/>
    <col min="13314" max="13562" width="9.109375" style="41"/>
    <col min="13563" max="13563" width="9.33203125" style="41" customWidth="1"/>
    <col min="13564" max="13564" width="6.6640625" style="41" customWidth="1"/>
    <col min="13565" max="13565" width="40.6640625" style="41" customWidth="1"/>
    <col min="13566" max="13569" width="9.33203125" style="41" customWidth="1"/>
    <col min="13570" max="13818" width="9.109375" style="41"/>
    <col min="13819" max="13819" width="9.33203125" style="41" customWidth="1"/>
    <col min="13820" max="13820" width="6.6640625" style="41" customWidth="1"/>
    <col min="13821" max="13821" width="40.6640625" style="41" customWidth="1"/>
    <col min="13822" max="13825" width="9.33203125" style="41" customWidth="1"/>
    <col min="13826" max="14074" width="9.109375" style="41"/>
    <col min="14075" max="14075" width="9.33203125" style="41" customWidth="1"/>
    <col min="14076" max="14076" width="6.6640625" style="41" customWidth="1"/>
    <col min="14077" max="14077" width="40.6640625" style="41" customWidth="1"/>
    <col min="14078" max="14081" width="9.33203125" style="41" customWidth="1"/>
    <col min="14082" max="14330" width="9.109375" style="41"/>
    <col min="14331" max="14331" width="9.33203125" style="41" customWidth="1"/>
    <col min="14332" max="14332" width="6.6640625" style="41" customWidth="1"/>
    <col min="14333" max="14333" width="40.6640625" style="41" customWidth="1"/>
    <col min="14334" max="14337" width="9.33203125" style="41" customWidth="1"/>
    <col min="14338" max="14586" width="9.109375" style="41"/>
    <col min="14587" max="14587" width="9.33203125" style="41" customWidth="1"/>
    <col min="14588" max="14588" width="6.6640625" style="41" customWidth="1"/>
    <col min="14589" max="14589" width="40.6640625" style="41" customWidth="1"/>
    <col min="14590" max="14593" width="9.33203125" style="41" customWidth="1"/>
    <col min="14594" max="14842" width="9.109375" style="41"/>
    <col min="14843" max="14843" width="9.33203125" style="41" customWidth="1"/>
    <col min="14844" max="14844" width="6.6640625" style="41" customWidth="1"/>
    <col min="14845" max="14845" width="40.6640625" style="41" customWidth="1"/>
    <col min="14846" max="14849" width="9.33203125" style="41" customWidth="1"/>
    <col min="14850" max="15098" width="9.109375" style="41"/>
    <col min="15099" max="15099" width="9.33203125" style="41" customWidth="1"/>
    <col min="15100" max="15100" width="6.6640625" style="41" customWidth="1"/>
    <col min="15101" max="15101" width="40.6640625" style="41" customWidth="1"/>
    <col min="15102" max="15105" width="9.33203125" style="41" customWidth="1"/>
    <col min="15106" max="15354" width="9.109375" style="41"/>
    <col min="15355" max="15355" width="9.33203125" style="41" customWidth="1"/>
    <col min="15356" max="15356" width="6.6640625" style="41" customWidth="1"/>
    <col min="15357" max="15357" width="40.6640625" style="41" customWidth="1"/>
    <col min="15358" max="15361" width="9.33203125" style="41" customWidth="1"/>
    <col min="15362" max="15610" width="9.109375" style="41"/>
    <col min="15611" max="15611" width="9.33203125" style="41" customWidth="1"/>
    <col min="15612" max="15612" width="6.6640625" style="41" customWidth="1"/>
    <col min="15613" max="15613" width="40.6640625" style="41" customWidth="1"/>
    <col min="15614" max="15617" width="9.33203125" style="41" customWidth="1"/>
    <col min="15618" max="15866" width="9.109375" style="41"/>
    <col min="15867" max="15867" width="9.33203125" style="41" customWidth="1"/>
    <col min="15868" max="15868" width="6.6640625" style="41" customWidth="1"/>
    <col min="15869" max="15869" width="40.6640625" style="41" customWidth="1"/>
    <col min="15870" max="15873" width="9.33203125" style="41" customWidth="1"/>
    <col min="15874" max="16122" width="9.109375" style="41"/>
    <col min="16123" max="16123" width="9.33203125" style="41" customWidth="1"/>
    <col min="16124" max="16124" width="6.6640625" style="41" customWidth="1"/>
    <col min="16125" max="16125" width="40.6640625" style="41" customWidth="1"/>
    <col min="16126" max="16129" width="9.33203125" style="41" customWidth="1"/>
    <col min="16130" max="16384" width="9.109375" style="41"/>
  </cols>
  <sheetData>
    <row r="1" spans="1:8" x14ac:dyDescent="0.25">
      <c r="A1" s="39" t="s">
        <v>2365</v>
      </c>
      <c r="B1" s="40"/>
      <c r="C1" s="40"/>
      <c r="D1" s="40"/>
      <c r="E1" s="774" t="s">
        <v>4195</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95"/>
      <c r="H3" s="89"/>
    </row>
    <row r="4" spans="1:8" x14ac:dyDescent="0.25">
      <c r="A4" s="192"/>
      <c r="B4" s="192"/>
      <c r="C4" s="193"/>
      <c r="D4" s="64"/>
      <c r="E4" s="17"/>
      <c r="F4" s="17"/>
      <c r="G4" s="191"/>
      <c r="H4" s="190"/>
    </row>
    <row r="5" spans="1:8" ht="39.6" hidden="1" x14ac:dyDescent="0.25">
      <c r="A5" s="192" t="s">
        <v>2364</v>
      </c>
      <c r="B5" s="192"/>
      <c r="C5" s="193"/>
      <c r="D5" s="284" t="s">
        <v>4926</v>
      </c>
      <c r="E5" s="17"/>
      <c r="F5" s="17"/>
      <c r="G5" s="191"/>
      <c r="H5" s="190"/>
    </row>
    <row r="6" spans="1:8" ht="15.6" hidden="1" x14ac:dyDescent="0.25">
      <c r="A6" s="192"/>
      <c r="B6" s="192" t="s">
        <v>2366</v>
      </c>
      <c r="C6" s="193"/>
      <c r="D6" s="64" t="s">
        <v>4367</v>
      </c>
      <c r="E6" s="17" t="s">
        <v>2269</v>
      </c>
      <c r="F6" s="161"/>
      <c r="G6" s="187"/>
      <c r="H6" s="89">
        <f>F6*G6</f>
        <v>0</v>
      </c>
    </row>
    <row r="7" spans="1:8" ht="15.6" hidden="1" x14ac:dyDescent="0.25">
      <c r="A7" s="192"/>
      <c r="B7" s="192" t="s">
        <v>2367</v>
      </c>
      <c r="C7" s="193"/>
      <c r="D7" s="64" t="s">
        <v>4368</v>
      </c>
      <c r="E7" s="17" t="s">
        <v>2269</v>
      </c>
      <c r="F7" s="161"/>
      <c r="G7" s="187"/>
      <c r="H7" s="89">
        <f>F7*G7</f>
        <v>0</v>
      </c>
    </row>
    <row r="8" spans="1:8" ht="15.6" hidden="1" x14ac:dyDescent="0.25">
      <c r="A8" s="192"/>
      <c r="B8" s="192" t="s">
        <v>2368</v>
      </c>
      <c r="C8" s="193"/>
      <c r="D8" s="64" t="s">
        <v>4369</v>
      </c>
      <c r="E8" s="17" t="s">
        <v>2269</v>
      </c>
      <c r="F8" s="161"/>
      <c r="G8" s="187"/>
      <c r="H8" s="89">
        <f>F8*G8</f>
        <v>0</v>
      </c>
    </row>
    <row r="9" spans="1:8" ht="15.6" hidden="1" x14ac:dyDescent="0.25">
      <c r="A9" s="192"/>
      <c r="B9" s="192" t="s">
        <v>2369</v>
      </c>
      <c r="C9" s="193"/>
      <c r="D9" s="64" t="s">
        <v>4370</v>
      </c>
      <c r="E9" s="17" t="s">
        <v>2269</v>
      </c>
      <c r="F9" s="161"/>
      <c r="G9" s="187"/>
      <c r="H9" s="89">
        <f>F9*G9</f>
        <v>0</v>
      </c>
    </row>
    <row r="10" spans="1:8" ht="15.6" hidden="1" x14ac:dyDescent="0.25">
      <c r="A10" s="192"/>
      <c r="B10" s="192" t="s">
        <v>2370</v>
      </c>
      <c r="C10" s="193"/>
      <c r="D10" s="64" t="s">
        <v>4371</v>
      </c>
      <c r="E10" s="17" t="s">
        <v>2269</v>
      </c>
      <c r="F10" s="161"/>
      <c r="G10" s="187"/>
      <c r="H10" s="89">
        <f>F10*G10</f>
        <v>0</v>
      </c>
    </row>
    <row r="11" spans="1:8" ht="52.8" hidden="1" x14ac:dyDescent="0.25">
      <c r="A11" s="192" t="s">
        <v>5449</v>
      </c>
      <c r="B11" s="192"/>
      <c r="C11" s="193"/>
      <c r="D11" s="284" t="s">
        <v>4927</v>
      </c>
      <c r="E11" s="17"/>
      <c r="F11" s="17"/>
      <c r="G11" s="191"/>
      <c r="H11" s="190"/>
    </row>
    <row r="12" spans="1:8" ht="15.6" hidden="1" x14ac:dyDescent="0.25">
      <c r="A12" s="192"/>
      <c r="B12" s="192" t="s">
        <v>2371</v>
      </c>
      <c r="C12" s="193"/>
      <c r="D12" s="64" t="s">
        <v>4367</v>
      </c>
      <c r="E12" s="17" t="s">
        <v>2269</v>
      </c>
      <c r="F12" s="161"/>
      <c r="G12" s="187"/>
      <c r="H12" s="89">
        <f>F12*G12</f>
        <v>0</v>
      </c>
    </row>
    <row r="13" spans="1:8" ht="15.6" hidden="1" x14ac:dyDescent="0.25">
      <c r="A13" s="192"/>
      <c r="B13" s="192" t="s">
        <v>2373</v>
      </c>
      <c r="C13" s="193"/>
      <c r="D13" s="64" t="s">
        <v>4368</v>
      </c>
      <c r="E13" s="17" t="s">
        <v>2269</v>
      </c>
      <c r="F13" s="161"/>
      <c r="G13" s="187"/>
      <c r="H13" s="89">
        <f>F13*G13</f>
        <v>0</v>
      </c>
    </row>
    <row r="14" spans="1:8" ht="15.6" hidden="1" x14ac:dyDescent="0.25">
      <c r="A14" s="192"/>
      <c r="B14" s="192" t="s">
        <v>2374</v>
      </c>
      <c r="C14" s="193"/>
      <c r="D14" s="64" t="s">
        <v>4369</v>
      </c>
      <c r="E14" s="17" t="s">
        <v>2269</v>
      </c>
      <c r="F14" s="161"/>
      <c r="G14" s="187"/>
      <c r="H14" s="89">
        <f>F14*G14</f>
        <v>0</v>
      </c>
    </row>
    <row r="15" spans="1:8" ht="15.6" hidden="1" x14ac:dyDescent="0.25">
      <c r="A15" s="192"/>
      <c r="B15" s="192" t="s">
        <v>2375</v>
      </c>
      <c r="C15" s="193"/>
      <c r="D15" s="64" t="s">
        <v>4370</v>
      </c>
      <c r="E15" s="17" t="s">
        <v>2269</v>
      </c>
      <c r="F15" s="161"/>
      <c r="G15" s="187"/>
      <c r="H15" s="89">
        <f>F15*G15</f>
        <v>0</v>
      </c>
    </row>
    <row r="16" spans="1:8" ht="15.6" hidden="1" x14ac:dyDescent="0.25">
      <c r="A16" s="192"/>
      <c r="B16" s="192" t="s">
        <v>2376</v>
      </c>
      <c r="C16" s="193"/>
      <c r="D16" s="64" t="s">
        <v>4371</v>
      </c>
      <c r="E16" s="17" t="s">
        <v>2269</v>
      </c>
      <c r="F16" s="161"/>
      <c r="G16" s="187"/>
      <c r="H16" s="89">
        <f>F16*G16</f>
        <v>0</v>
      </c>
    </row>
    <row r="17" spans="1:8" ht="26.4" hidden="1" x14ac:dyDescent="0.25">
      <c r="A17" s="192" t="s">
        <v>5450</v>
      </c>
      <c r="B17" s="192"/>
      <c r="C17" s="193"/>
      <c r="D17" s="150" t="s">
        <v>2377</v>
      </c>
      <c r="E17" s="17"/>
      <c r="F17" s="17"/>
      <c r="G17" s="191"/>
      <c r="H17" s="190"/>
    </row>
    <row r="18" spans="1:8" ht="39.6" hidden="1" x14ac:dyDescent="0.25">
      <c r="A18" s="192"/>
      <c r="B18" s="192" t="s">
        <v>2378</v>
      </c>
      <c r="C18" s="193"/>
      <c r="D18" s="278" t="s">
        <v>4928</v>
      </c>
      <c r="E18" s="17" t="s">
        <v>2269</v>
      </c>
      <c r="F18" s="161"/>
      <c r="G18" s="187"/>
      <c r="H18" s="89">
        <f>F18*G18</f>
        <v>0</v>
      </c>
    </row>
    <row r="19" spans="1:8" ht="39.6" hidden="1" x14ac:dyDescent="0.25">
      <c r="A19" s="192"/>
      <c r="B19" s="192" t="s">
        <v>2379</v>
      </c>
      <c r="C19" s="193"/>
      <c r="D19" s="278" t="s">
        <v>4929</v>
      </c>
      <c r="E19" s="17" t="s">
        <v>2269</v>
      </c>
      <c r="F19" s="161"/>
      <c r="G19" s="187"/>
      <c r="H19" s="89">
        <f>F19*G19</f>
        <v>0</v>
      </c>
    </row>
    <row r="20" spans="1:8" ht="39.6" hidden="1" x14ac:dyDescent="0.25">
      <c r="A20" s="192"/>
      <c r="B20" s="192" t="s">
        <v>2380</v>
      </c>
      <c r="C20" s="193"/>
      <c r="D20" s="278" t="s">
        <v>4930</v>
      </c>
      <c r="E20" s="17" t="s">
        <v>2269</v>
      </c>
      <c r="F20" s="161"/>
      <c r="G20" s="187"/>
      <c r="H20" s="89">
        <f>F20*G20</f>
        <v>0</v>
      </c>
    </row>
    <row r="21" spans="1:8" ht="39.6" hidden="1" x14ac:dyDescent="0.25">
      <c r="A21" s="192"/>
      <c r="B21" s="192" t="s">
        <v>2381</v>
      </c>
      <c r="C21" s="193"/>
      <c r="D21" s="278" t="s">
        <v>4931</v>
      </c>
      <c r="E21" s="17" t="s">
        <v>2269</v>
      </c>
      <c r="F21" s="161"/>
      <c r="G21" s="187"/>
      <c r="H21" s="89">
        <f>F21*G21</f>
        <v>0</v>
      </c>
    </row>
    <row r="22" spans="1:8" ht="39.6" hidden="1" x14ac:dyDescent="0.25">
      <c r="A22" s="192"/>
      <c r="B22" s="192" t="s">
        <v>2382</v>
      </c>
      <c r="C22" s="193"/>
      <c r="D22" s="278" t="s">
        <v>4932</v>
      </c>
      <c r="E22" s="17" t="s">
        <v>2269</v>
      </c>
      <c r="F22" s="161"/>
      <c r="G22" s="187"/>
      <c r="H22" s="89">
        <f>F22*G22</f>
        <v>0</v>
      </c>
    </row>
    <row r="23" spans="1:8" hidden="1" x14ac:dyDescent="0.25">
      <c r="A23" s="192" t="s">
        <v>5440</v>
      </c>
      <c r="B23" s="192"/>
      <c r="C23" s="193"/>
      <c r="D23" s="150" t="s">
        <v>2383</v>
      </c>
      <c r="E23" s="17"/>
      <c r="F23" s="17"/>
      <c r="G23" s="191"/>
      <c r="H23" s="190"/>
    </row>
    <row r="24" spans="1:8" ht="26.4" hidden="1" x14ac:dyDescent="0.25">
      <c r="A24" s="192"/>
      <c r="B24" s="192" t="s">
        <v>2384</v>
      </c>
      <c r="C24" s="193"/>
      <c r="D24" s="64" t="s">
        <v>2386</v>
      </c>
      <c r="E24" s="17" t="s">
        <v>33</v>
      </c>
      <c r="F24" s="161" t="s">
        <v>4220</v>
      </c>
      <c r="G24" s="187" t="s">
        <v>4221</v>
      </c>
      <c r="H24" s="188"/>
    </row>
    <row r="25" spans="1:8" ht="39.6" hidden="1" x14ac:dyDescent="0.25">
      <c r="A25" s="192"/>
      <c r="B25" s="192" t="s">
        <v>2385</v>
      </c>
      <c r="C25" s="193"/>
      <c r="D25" s="283" t="s">
        <v>4933</v>
      </c>
      <c r="E25" s="17" t="s">
        <v>2269</v>
      </c>
      <c r="F25" s="161"/>
      <c r="G25" s="187"/>
      <c r="H25" s="89">
        <f>F25*G25</f>
        <v>0</v>
      </c>
    </row>
    <row r="26" spans="1:8" hidden="1" x14ac:dyDescent="0.25">
      <c r="A26" s="192" t="s">
        <v>2387</v>
      </c>
      <c r="B26" s="192"/>
      <c r="C26" s="193"/>
      <c r="D26" s="150" t="s">
        <v>2388</v>
      </c>
      <c r="E26" s="17"/>
      <c r="F26" s="17"/>
      <c r="G26" s="191"/>
      <c r="H26" s="190"/>
    </row>
    <row r="27" spans="1:8" ht="26.4" hidden="1" x14ac:dyDescent="0.25">
      <c r="A27" s="192"/>
      <c r="B27" s="192" t="s">
        <v>2389</v>
      </c>
      <c r="C27" s="193"/>
      <c r="D27" s="283" t="s">
        <v>4934</v>
      </c>
      <c r="E27" s="17" t="s">
        <v>2269</v>
      </c>
      <c r="F27" s="161"/>
      <c r="G27" s="187"/>
      <c r="H27" s="89">
        <f>F27*G27</f>
        <v>0</v>
      </c>
    </row>
    <row r="28" spans="1:8" ht="26.4" hidden="1" x14ac:dyDescent="0.25">
      <c r="A28" s="192"/>
      <c r="B28" s="192" t="s">
        <v>2390</v>
      </c>
      <c r="C28" s="193"/>
      <c r="D28" s="283" t="s">
        <v>4935</v>
      </c>
      <c r="E28" s="17" t="s">
        <v>2269</v>
      </c>
      <c r="F28" s="161"/>
      <c r="G28" s="187"/>
      <c r="H28" s="89">
        <f>F28*G28</f>
        <v>0</v>
      </c>
    </row>
    <row r="29" spans="1:8" ht="26.4" hidden="1" x14ac:dyDescent="0.25">
      <c r="A29" s="192" t="s">
        <v>5451</v>
      </c>
      <c r="B29" s="192"/>
      <c r="C29" s="193"/>
      <c r="D29" s="284" t="s">
        <v>4936</v>
      </c>
      <c r="E29" s="17"/>
      <c r="F29" s="17"/>
      <c r="G29" s="191"/>
      <c r="H29" s="190"/>
    </row>
    <row r="30" spans="1:8" ht="26.4" hidden="1" x14ac:dyDescent="0.25">
      <c r="A30" s="192"/>
      <c r="B30" s="192" t="s">
        <v>2391</v>
      </c>
      <c r="C30" s="193"/>
      <c r="D30" s="283" t="s">
        <v>4934</v>
      </c>
      <c r="E30" s="17" t="s">
        <v>2269</v>
      </c>
      <c r="F30" s="161"/>
      <c r="G30" s="187"/>
      <c r="H30" s="89">
        <f>F30*G30</f>
        <v>0</v>
      </c>
    </row>
    <row r="31" spans="1:8" ht="26.4" hidden="1" x14ac:dyDescent="0.25">
      <c r="A31" s="192"/>
      <c r="B31" s="192" t="s">
        <v>2392</v>
      </c>
      <c r="C31" s="193"/>
      <c r="D31" s="283" t="s">
        <v>4935</v>
      </c>
      <c r="E31" s="17" t="s">
        <v>2269</v>
      </c>
      <c r="F31" s="161"/>
      <c r="G31" s="187"/>
      <c r="H31" s="89">
        <f>F31*G31</f>
        <v>0</v>
      </c>
    </row>
    <row r="32" spans="1:8" hidden="1" x14ac:dyDescent="0.25">
      <c r="A32" s="192" t="s">
        <v>2393</v>
      </c>
      <c r="B32" s="192"/>
      <c r="C32" s="193"/>
      <c r="D32" s="150" t="s">
        <v>2394</v>
      </c>
      <c r="E32" s="17"/>
      <c r="F32" s="17"/>
      <c r="G32" s="191"/>
      <c r="H32" s="190"/>
    </row>
    <row r="33" spans="1:8" ht="26.4" hidden="1" x14ac:dyDescent="0.25">
      <c r="A33" s="192"/>
      <c r="B33" s="192" t="s">
        <v>2395</v>
      </c>
      <c r="C33" s="193"/>
      <c r="D33" s="283" t="s">
        <v>4937</v>
      </c>
      <c r="E33" s="17" t="s">
        <v>2269</v>
      </c>
      <c r="F33" s="161"/>
      <c r="G33" s="187"/>
      <c r="H33" s="89">
        <f>F33*G33</f>
        <v>0</v>
      </c>
    </row>
    <row r="34" spans="1:8" ht="26.4" hidden="1" x14ac:dyDescent="0.25">
      <c r="A34" s="192"/>
      <c r="B34" s="192" t="s">
        <v>2396</v>
      </c>
      <c r="C34" s="193"/>
      <c r="D34" s="283" t="s">
        <v>4938</v>
      </c>
      <c r="E34" s="17" t="s">
        <v>2269</v>
      </c>
      <c r="F34" s="161"/>
      <c r="G34" s="187"/>
      <c r="H34" s="89">
        <f>F34*G34</f>
        <v>0</v>
      </c>
    </row>
    <row r="35" spans="1:8" ht="26.4" hidden="1" x14ac:dyDescent="0.25">
      <c r="A35" s="192"/>
      <c r="B35" s="192" t="s">
        <v>2397</v>
      </c>
      <c r="C35" s="193"/>
      <c r="D35" s="283" t="s">
        <v>4939</v>
      </c>
      <c r="E35" s="17" t="s">
        <v>2269</v>
      </c>
      <c r="F35" s="161"/>
      <c r="G35" s="187"/>
      <c r="H35" s="89">
        <f>F35*G35</f>
        <v>0</v>
      </c>
    </row>
    <row r="36" spans="1:8" ht="26.4" hidden="1" x14ac:dyDescent="0.25">
      <c r="A36" s="192"/>
      <c r="B36" s="192" t="s">
        <v>2398</v>
      </c>
      <c r="C36" s="193"/>
      <c r="D36" s="283" t="s">
        <v>4940</v>
      </c>
      <c r="E36" s="17" t="s">
        <v>2269</v>
      </c>
      <c r="F36" s="161"/>
      <c r="G36" s="187"/>
      <c r="H36" s="89">
        <f>F36*G36</f>
        <v>0</v>
      </c>
    </row>
    <row r="37" spans="1:8" ht="26.4" hidden="1" x14ac:dyDescent="0.25">
      <c r="A37" s="192" t="s">
        <v>2399</v>
      </c>
      <c r="B37" s="192"/>
      <c r="C37" s="193"/>
      <c r="D37" s="150" t="s">
        <v>2400</v>
      </c>
      <c r="E37" s="17"/>
      <c r="F37" s="17"/>
      <c r="G37" s="191"/>
      <c r="H37" s="190"/>
    </row>
    <row r="38" spans="1:8" ht="26.4" hidden="1" x14ac:dyDescent="0.25">
      <c r="A38" s="192"/>
      <c r="B38" s="192" t="s">
        <v>2401</v>
      </c>
      <c r="C38" s="193"/>
      <c r="D38" s="283" t="s">
        <v>4937</v>
      </c>
      <c r="E38" s="17" t="s">
        <v>2269</v>
      </c>
      <c r="F38" s="161"/>
      <c r="G38" s="187"/>
      <c r="H38" s="89">
        <f>F38*G38</f>
        <v>0</v>
      </c>
    </row>
    <row r="39" spans="1:8" ht="26.4" hidden="1" x14ac:dyDescent="0.25">
      <c r="A39" s="192"/>
      <c r="B39" s="192" t="s">
        <v>2402</v>
      </c>
      <c r="C39" s="193"/>
      <c r="D39" s="283" t="s">
        <v>4938</v>
      </c>
      <c r="E39" s="17" t="s">
        <v>2269</v>
      </c>
      <c r="F39" s="161"/>
      <c r="G39" s="187"/>
      <c r="H39" s="89">
        <f>F39*G39</f>
        <v>0</v>
      </c>
    </row>
    <row r="40" spans="1:8" ht="26.4" hidden="1" x14ac:dyDescent="0.25">
      <c r="A40" s="192"/>
      <c r="B40" s="192" t="s">
        <v>2403</v>
      </c>
      <c r="C40" s="193"/>
      <c r="D40" s="283" t="s">
        <v>4939</v>
      </c>
      <c r="E40" s="17" t="s">
        <v>2269</v>
      </c>
      <c r="F40" s="161"/>
      <c r="G40" s="187"/>
      <c r="H40" s="89">
        <f>F40*G40</f>
        <v>0</v>
      </c>
    </row>
    <row r="41" spans="1:8" ht="26.4" hidden="1" x14ac:dyDescent="0.25">
      <c r="A41" s="192"/>
      <c r="B41" s="192" t="s">
        <v>2404</v>
      </c>
      <c r="C41" s="193"/>
      <c r="D41" s="283" t="s">
        <v>4940</v>
      </c>
      <c r="E41" s="17" t="s">
        <v>2269</v>
      </c>
      <c r="F41" s="161"/>
      <c r="G41" s="187"/>
      <c r="H41" s="89">
        <f>F41*G41</f>
        <v>0</v>
      </c>
    </row>
    <row r="42" spans="1:8" x14ac:dyDescent="0.25">
      <c r="A42" s="192" t="s">
        <v>2405</v>
      </c>
      <c r="B42" s="192"/>
      <c r="C42" s="193"/>
      <c r="D42" s="150" t="s">
        <v>31</v>
      </c>
      <c r="E42" s="17"/>
      <c r="F42" s="17"/>
      <c r="G42" s="191"/>
      <c r="H42" s="190"/>
    </row>
    <row r="43" spans="1:8" hidden="1" x14ac:dyDescent="0.25">
      <c r="A43" s="192"/>
      <c r="B43" s="192" t="s">
        <v>2406</v>
      </c>
      <c r="C43" s="193"/>
      <c r="D43" s="64" t="s">
        <v>2417</v>
      </c>
      <c r="E43" s="120" t="s">
        <v>1152</v>
      </c>
      <c r="F43" s="161"/>
      <c r="G43" s="187"/>
      <c r="H43" s="89">
        <f t="shared" ref="H43:H53" si="0">F43*G43</f>
        <v>0</v>
      </c>
    </row>
    <row r="44" spans="1:8" hidden="1" x14ac:dyDescent="0.25">
      <c r="A44" s="192"/>
      <c r="B44" s="192" t="s">
        <v>2407</v>
      </c>
      <c r="C44" s="193"/>
      <c r="D44" s="64" t="s">
        <v>4372</v>
      </c>
      <c r="E44" s="120" t="s">
        <v>1152</v>
      </c>
      <c r="F44" s="161"/>
      <c r="G44" s="187"/>
      <c r="H44" s="89">
        <f t="shared" si="0"/>
        <v>0</v>
      </c>
    </row>
    <row r="45" spans="1:8" ht="26.4" hidden="1" x14ac:dyDescent="0.25">
      <c r="A45" s="192"/>
      <c r="B45" s="192" t="s">
        <v>2408</v>
      </c>
      <c r="C45" s="193"/>
      <c r="D45" s="283" t="s">
        <v>4941</v>
      </c>
      <c r="E45" s="120" t="s">
        <v>1152</v>
      </c>
      <c r="F45" s="161"/>
      <c r="G45" s="187"/>
      <c r="H45" s="89">
        <f t="shared" si="0"/>
        <v>0</v>
      </c>
    </row>
    <row r="46" spans="1:8" ht="26.4" hidden="1" x14ac:dyDescent="0.25">
      <c r="A46" s="192"/>
      <c r="B46" s="192" t="s">
        <v>2409</v>
      </c>
      <c r="C46" s="193"/>
      <c r="D46" s="283" t="s">
        <v>4942</v>
      </c>
      <c r="E46" s="120" t="s">
        <v>1152</v>
      </c>
      <c r="F46" s="161"/>
      <c r="G46" s="187"/>
      <c r="H46" s="89">
        <f t="shared" si="0"/>
        <v>0</v>
      </c>
    </row>
    <row r="47" spans="1:8" ht="26.4" x14ac:dyDescent="0.25">
      <c r="A47" s="192"/>
      <c r="B47" s="192" t="s">
        <v>2410</v>
      </c>
      <c r="C47" s="193"/>
      <c r="D47" s="283" t="s">
        <v>5737</v>
      </c>
      <c r="E47" s="120" t="s">
        <v>1152</v>
      </c>
      <c r="F47" s="161"/>
      <c r="G47" s="187"/>
      <c r="H47" s="89">
        <f t="shared" si="0"/>
        <v>0</v>
      </c>
    </row>
    <row r="48" spans="1:8" ht="26.4" hidden="1" x14ac:dyDescent="0.25">
      <c r="A48" s="192"/>
      <c r="B48" s="192" t="s">
        <v>2411</v>
      </c>
      <c r="C48" s="193"/>
      <c r="D48" s="283" t="s">
        <v>4943</v>
      </c>
      <c r="E48" s="120" t="s">
        <v>1152</v>
      </c>
      <c r="F48" s="161"/>
      <c r="G48" s="187"/>
      <c r="H48" s="89">
        <f t="shared" si="0"/>
        <v>0</v>
      </c>
    </row>
    <row r="49" spans="1:8" ht="26.4" x14ac:dyDescent="0.25">
      <c r="A49" s="192"/>
      <c r="B49" s="192" t="s">
        <v>2412</v>
      </c>
      <c r="C49" s="193"/>
      <c r="D49" s="283" t="s">
        <v>5736</v>
      </c>
      <c r="E49" s="120" t="s">
        <v>1152</v>
      </c>
      <c r="F49" s="161"/>
      <c r="G49" s="187"/>
      <c r="H49" s="89">
        <f t="shared" si="0"/>
        <v>0</v>
      </c>
    </row>
    <row r="50" spans="1:8" ht="26.4" hidden="1" x14ac:dyDescent="0.25">
      <c r="A50" s="192"/>
      <c r="B50" s="192" t="s">
        <v>2413</v>
      </c>
      <c r="C50" s="193"/>
      <c r="D50" s="283" t="s">
        <v>2418</v>
      </c>
      <c r="E50" s="120" t="s">
        <v>1152</v>
      </c>
      <c r="F50" s="161"/>
      <c r="G50" s="187"/>
      <c r="H50" s="89">
        <f t="shared" si="0"/>
        <v>0</v>
      </c>
    </row>
    <row r="51" spans="1:8" ht="26.4" hidden="1" x14ac:dyDescent="0.25">
      <c r="A51" s="192"/>
      <c r="B51" s="192" t="s">
        <v>2414</v>
      </c>
      <c r="C51" s="193"/>
      <c r="D51" s="283" t="s">
        <v>2419</v>
      </c>
      <c r="E51" s="120" t="s">
        <v>1152</v>
      </c>
      <c r="F51" s="161"/>
      <c r="G51" s="187"/>
      <c r="H51" s="89">
        <f t="shared" si="0"/>
        <v>0</v>
      </c>
    </row>
    <row r="52" spans="1:8" ht="14.25" hidden="1" customHeight="1" x14ac:dyDescent="0.25">
      <c r="A52" s="192"/>
      <c r="B52" s="192" t="s">
        <v>2415</v>
      </c>
      <c r="C52" s="193"/>
      <c r="D52" s="283" t="s">
        <v>2420</v>
      </c>
      <c r="E52" s="120" t="s">
        <v>1152</v>
      </c>
      <c r="F52" s="161"/>
      <c r="G52" s="187"/>
      <c r="H52" s="89">
        <f t="shared" si="0"/>
        <v>0</v>
      </c>
    </row>
    <row r="53" spans="1:8" ht="14.25" hidden="1" customHeight="1" x14ac:dyDescent="0.25">
      <c r="A53" s="192"/>
      <c r="B53" s="192" t="s">
        <v>2416</v>
      </c>
      <c r="C53" s="193"/>
      <c r="D53" s="283" t="s">
        <v>4944</v>
      </c>
      <c r="E53" s="120" t="s">
        <v>1152</v>
      </c>
      <c r="F53" s="161"/>
      <c r="G53" s="187"/>
      <c r="H53" s="89">
        <f t="shared" si="0"/>
        <v>0</v>
      </c>
    </row>
    <row r="54" spans="1:8" x14ac:dyDescent="0.25">
      <c r="A54" s="192" t="s">
        <v>2421</v>
      </c>
      <c r="B54" s="192"/>
      <c r="C54" s="193"/>
      <c r="D54" s="284" t="s">
        <v>4945</v>
      </c>
      <c r="E54" s="17"/>
      <c r="F54" s="17"/>
      <c r="G54" s="191"/>
      <c r="H54" s="190"/>
    </row>
    <row r="55" spans="1:8" ht="14.25" hidden="1" customHeight="1" x14ac:dyDescent="0.25">
      <c r="A55" s="192"/>
      <c r="B55" s="192" t="s">
        <v>2422</v>
      </c>
      <c r="C55" s="193"/>
      <c r="D55" s="64" t="s">
        <v>4373</v>
      </c>
      <c r="E55" s="17" t="s">
        <v>124</v>
      </c>
      <c r="F55" s="161"/>
      <c r="G55" s="187"/>
      <c r="H55" s="89">
        <f t="shared" ref="H55:H61" si="1">F55*G55</f>
        <v>0</v>
      </c>
    </row>
    <row r="56" spans="1:8" ht="14.25" hidden="1" customHeight="1" x14ac:dyDescent="0.25">
      <c r="A56" s="192"/>
      <c r="B56" s="192" t="s">
        <v>2423</v>
      </c>
      <c r="C56" s="193"/>
      <c r="D56" s="64" t="s">
        <v>4374</v>
      </c>
      <c r="E56" s="17" t="s">
        <v>124</v>
      </c>
      <c r="F56" s="161"/>
      <c r="G56" s="187"/>
      <c r="H56" s="89">
        <f t="shared" si="1"/>
        <v>0</v>
      </c>
    </row>
    <row r="57" spans="1:8" ht="14.25" hidden="1" customHeight="1" x14ac:dyDescent="0.25">
      <c r="A57" s="192"/>
      <c r="B57" s="192" t="s">
        <v>2424</v>
      </c>
      <c r="C57" s="193"/>
      <c r="D57" s="64" t="s">
        <v>4375</v>
      </c>
      <c r="E57" s="17" t="s">
        <v>124</v>
      </c>
      <c r="F57" s="161"/>
      <c r="G57" s="187"/>
      <c r="H57" s="89">
        <f t="shared" si="1"/>
        <v>0</v>
      </c>
    </row>
    <row r="58" spans="1:8" ht="14.25" hidden="1" customHeight="1" x14ac:dyDescent="0.25">
      <c r="A58" s="192"/>
      <c r="B58" s="192" t="s">
        <v>2425</v>
      </c>
      <c r="C58" s="193"/>
      <c r="D58" s="64" t="s">
        <v>4376</v>
      </c>
      <c r="E58" s="17" t="s">
        <v>124</v>
      </c>
      <c r="F58" s="161"/>
      <c r="G58" s="187"/>
      <c r="H58" s="89">
        <f t="shared" si="1"/>
        <v>0</v>
      </c>
    </row>
    <row r="59" spans="1:8" ht="14.25" customHeight="1" x14ac:dyDescent="0.25">
      <c r="A59" s="192"/>
      <c r="B59" s="192" t="s">
        <v>2426</v>
      </c>
      <c r="C59" s="111"/>
      <c r="D59" s="64" t="s">
        <v>4377</v>
      </c>
      <c r="E59" s="17" t="s">
        <v>124</v>
      </c>
      <c r="F59" s="161"/>
      <c r="G59" s="187"/>
      <c r="H59" s="89">
        <f t="shared" si="1"/>
        <v>0</v>
      </c>
    </row>
    <row r="60" spans="1:8" ht="14.25" hidden="1" customHeight="1" x14ac:dyDescent="0.25">
      <c r="A60" s="192"/>
      <c r="B60" s="192" t="s">
        <v>2427</v>
      </c>
      <c r="C60" s="193"/>
      <c r="D60" s="64" t="s">
        <v>1577</v>
      </c>
      <c r="E60" s="17" t="s">
        <v>124</v>
      </c>
      <c r="F60" s="161"/>
      <c r="G60" s="187"/>
      <c r="H60" s="89">
        <f t="shared" si="1"/>
        <v>0</v>
      </c>
    </row>
    <row r="61" spans="1:8" ht="14.25" hidden="1" customHeight="1" x14ac:dyDescent="0.25">
      <c r="A61" s="192"/>
      <c r="B61" s="192" t="s">
        <v>2428</v>
      </c>
      <c r="C61" s="193"/>
      <c r="D61" s="64" t="s">
        <v>2429</v>
      </c>
      <c r="E61" s="17" t="s">
        <v>124</v>
      </c>
      <c r="F61" s="161"/>
      <c r="G61" s="187"/>
      <c r="H61" s="89">
        <f t="shared" si="1"/>
        <v>0</v>
      </c>
    </row>
    <row r="62" spans="1:8" hidden="1" x14ac:dyDescent="0.25">
      <c r="A62" s="192" t="s">
        <v>5452</v>
      </c>
      <c r="B62" s="192"/>
      <c r="C62" s="193"/>
      <c r="D62" s="150" t="s">
        <v>2430</v>
      </c>
      <c r="E62" s="17"/>
      <c r="F62" s="17"/>
      <c r="G62" s="191"/>
      <c r="H62" s="190"/>
    </row>
    <row r="63" spans="1:8" ht="14.25" hidden="1" customHeight="1" x14ac:dyDescent="0.25">
      <c r="A63" s="192"/>
      <c r="B63" s="192" t="s">
        <v>2431</v>
      </c>
      <c r="C63" s="193"/>
      <c r="D63" s="64" t="s">
        <v>2439</v>
      </c>
      <c r="E63" s="17" t="s">
        <v>1152</v>
      </c>
      <c r="F63" s="161"/>
      <c r="G63" s="187"/>
      <c r="H63" s="89">
        <f>F63*G63</f>
        <v>0</v>
      </c>
    </row>
    <row r="64" spans="1:8" ht="26.4" hidden="1" x14ac:dyDescent="0.25">
      <c r="A64" s="192"/>
      <c r="B64" s="192" t="s">
        <v>2432</v>
      </c>
      <c r="C64" s="193"/>
      <c r="D64" s="283" t="s">
        <v>4946</v>
      </c>
      <c r="E64" s="17" t="s">
        <v>1152</v>
      </c>
      <c r="F64" s="161"/>
      <c r="G64" s="187"/>
      <c r="H64" s="89">
        <f>F64*G64</f>
        <v>0</v>
      </c>
    </row>
    <row r="65" spans="1:8" ht="39.6" hidden="1" x14ac:dyDescent="0.25">
      <c r="A65" s="192"/>
      <c r="B65" s="192" t="s">
        <v>2433</v>
      </c>
      <c r="C65" s="193"/>
      <c r="D65" s="283" t="s">
        <v>4947</v>
      </c>
      <c r="E65" s="17" t="s">
        <v>1152</v>
      </c>
      <c r="F65" s="161"/>
      <c r="G65" s="187"/>
      <c r="H65" s="89">
        <f>F65*G65</f>
        <v>0</v>
      </c>
    </row>
    <row r="66" spans="1:8" ht="26.4" hidden="1" x14ac:dyDescent="0.25">
      <c r="A66" s="192"/>
      <c r="B66" s="192" t="s">
        <v>2434</v>
      </c>
      <c r="C66" s="193"/>
      <c r="D66" s="283" t="s">
        <v>4948</v>
      </c>
      <c r="E66" s="17" t="s">
        <v>1152</v>
      </c>
      <c r="F66" s="161"/>
      <c r="G66" s="187"/>
      <c r="H66" s="89">
        <f>F66*G66</f>
        <v>0</v>
      </c>
    </row>
    <row r="67" spans="1:8" hidden="1" x14ac:dyDescent="0.25">
      <c r="A67" s="192" t="s">
        <v>5453</v>
      </c>
      <c r="B67" s="192"/>
      <c r="C67" s="193"/>
      <c r="D67" s="150" t="s">
        <v>2435</v>
      </c>
      <c r="E67" s="17"/>
      <c r="F67" s="17"/>
      <c r="G67" s="191"/>
      <c r="H67" s="190"/>
    </row>
    <row r="68" spans="1:8" ht="14.25" hidden="1" customHeight="1" x14ac:dyDescent="0.25">
      <c r="A68" s="192"/>
      <c r="B68" s="192" t="s">
        <v>2436</v>
      </c>
      <c r="C68" s="193"/>
      <c r="D68" s="64" t="s">
        <v>2439</v>
      </c>
      <c r="E68" s="17" t="s">
        <v>1152</v>
      </c>
      <c r="F68" s="161"/>
      <c r="G68" s="187"/>
      <c r="H68" s="89">
        <f>F68*G68</f>
        <v>0</v>
      </c>
    </row>
    <row r="69" spans="1:8" ht="26.4" hidden="1" x14ac:dyDescent="0.25">
      <c r="A69" s="192"/>
      <c r="B69" s="192" t="s">
        <v>2372</v>
      </c>
      <c r="C69" s="193"/>
      <c r="D69" s="283" t="s">
        <v>4949</v>
      </c>
      <c r="E69" s="17" t="s">
        <v>1152</v>
      </c>
      <c r="F69" s="161"/>
      <c r="G69" s="187"/>
      <c r="H69" s="89">
        <f>F69*G69</f>
        <v>0</v>
      </c>
    </row>
    <row r="70" spans="1:8" ht="39.6" hidden="1" x14ac:dyDescent="0.25">
      <c r="A70" s="192"/>
      <c r="B70" s="192" t="s">
        <v>2437</v>
      </c>
      <c r="C70" s="193"/>
      <c r="D70" s="283" t="s">
        <v>4950</v>
      </c>
      <c r="E70" s="17" t="s">
        <v>1152</v>
      </c>
      <c r="F70" s="161"/>
      <c r="G70" s="187"/>
      <c r="H70" s="89">
        <f>F70*G70</f>
        <v>0</v>
      </c>
    </row>
    <row r="71" spans="1:8" ht="26.4" hidden="1" x14ac:dyDescent="0.25">
      <c r="A71" s="192"/>
      <c r="B71" s="192" t="s">
        <v>2438</v>
      </c>
      <c r="C71" s="193"/>
      <c r="D71" s="283" t="s">
        <v>4948</v>
      </c>
      <c r="E71" s="17" t="s">
        <v>1152</v>
      </c>
      <c r="F71" s="161"/>
      <c r="G71" s="187"/>
      <c r="H71" s="89">
        <f>F71*G71</f>
        <v>0</v>
      </c>
    </row>
    <row r="72" spans="1:8" ht="26.4" x14ac:dyDescent="0.25">
      <c r="A72" s="192" t="s">
        <v>2440</v>
      </c>
      <c r="B72" s="192"/>
      <c r="C72" s="193"/>
      <c r="D72" s="150" t="s">
        <v>2441</v>
      </c>
      <c r="E72" s="17"/>
      <c r="F72" s="17"/>
      <c r="G72" s="191"/>
      <c r="H72" s="190"/>
    </row>
    <row r="73" spans="1:8" x14ac:dyDescent="0.25">
      <c r="A73" s="192"/>
      <c r="B73" s="192" t="s">
        <v>2442</v>
      </c>
      <c r="C73" s="193"/>
      <c r="D73" s="283" t="s">
        <v>5733</v>
      </c>
      <c r="E73" s="17" t="s">
        <v>1152</v>
      </c>
      <c r="F73" s="161"/>
      <c r="G73" s="187"/>
      <c r="H73" s="89">
        <f>F73*G73</f>
        <v>0</v>
      </c>
    </row>
    <row r="74" spans="1:8" ht="26.4" hidden="1" x14ac:dyDescent="0.25">
      <c r="A74" s="192"/>
      <c r="B74" s="192" t="s">
        <v>2443</v>
      </c>
      <c r="C74" s="193"/>
      <c r="D74" s="283" t="s">
        <v>4951</v>
      </c>
      <c r="E74" s="17" t="s">
        <v>1152</v>
      </c>
      <c r="F74" s="161"/>
      <c r="G74" s="187"/>
      <c r="H74" s="89">
        <f>F74*G74</f>
        <v>0</v>
      </c>
    </row>
    <row r="75" spans="1:8" ht="26.4" hidden="1" x14ac:dyDescent="0.25">
      <c r="A75" s="192" t="s">
        <v>2444</v>
      </c>
      <c r="B75" s="192"/>
      <c r="C75" s="193"/>
      <c r="D75" s="150" t="s">
        <v>2445</v>
      </c>
      <c r="E75" s="17"/>
      <c r="F75" s="17"/>
      <c r="G75" s="191"/>
      <c r="H75" s="190"/>
    </row>
    <row r="76" spans="1:8" ht="26.4" hidden="1" x14ac:dyDescent="0.25">
      <c r="A76" s="192"/>
      <c r="B76" s="192" t="s">
        <v>2446</v>
      </c>
      <c r="C76" s="193"/>
      <c r="D76" s="283" t="s">
        <v>4952</v>
      </c>
      <c r="E76" s="17" t="s">
        <v>1152</v>
      </c>
      <c r="F76" s="161"/>
      <c r="G76" s="187"/>
      <c r="H76" s="89">
        <f>F76*G76</f>
        <v>0</v>
      </c>
    </row>
    <row r="77" spans="1:8" ht="26.4" hidden="1" x14ac:dyDescent="0.25">
      <c r="A77" s="192"/>
      <c r="B77" s="192" t="s">
        <v>2447</v>
      </c>
      <c r="C77" s="193"/>
      <c r="D77" s="283" t="s">
        <v>4951</v>
      </c>
      <c r="E77" s="17" t="s">
        <v>1152</v>
      </c>
      <c r="F77" s="161"/>
      <c r="G77" s="187"/>
      <c r="H77" s="89">
        <f>F77*G77</f>
        <v>0</v>
      </c>
    </row>
    <row r="78" spans="1:8" hidden="1" x14ac:dyDescent="0.25">
      <c r="A78" s="192" t="s">
        <v>2448</v>
      </c>
      <c r="B78" s="192"/>
      <c r="C78" s="193"/>
      <c r="D78" s="150" t="s">
        <v>2449</v>
      </c>
      <c r="E78" s="17"/>
      <c r="F78" s="17"/>
      <c r="G78" s="191"/>
      <c r="H78" s="190"/>
    </row>
    <row r="79" spans="1:8" ht="26.4" hidden="1" x14ac:dyDescent="0.25">
      <c r="A79" s="192"/>
      <c r="B79" s="192" t="s">
        <v>2450</v>
      </c>
      <c r="C79" s="193"/>
      <c r="D79" s="283" t="s">
        <v>4952</v>
      </c>
      <c r="E79" s="17" t="s">
        <v>1152</v>
      </c>
      <c r="F79" s="161"/>
      <c r="G79" s="187"/>
      <c r="H79" s="89">
        <f>F79*G79</f>
        <v>0</v>
      </c>
    </row>
    <row r="80" spans="1:8" ht="26.4" hidden="1" x14ac:dyDescent="0.25">
      <c r="A80" s="192"/>
      <c r="B80" s="192" t="s">
        <v>2451</v>
      </c>
      <c r="C80" s="193"/>
      <c r="D80" s="283" t="s">
        <v>4951</v>
      </c>
      <c r="E80" s="17" t="s">
        <v>1152</v>
      </c>
      <c r="F80" s="161"/>
      <c r="G80" s="187"/>
      <c r="H80" s="89">
        <f>F80*G80</f>
        <v>0</v>
      </c>
    </row>
    <row r="81" spans="1:8" hidden="1" x14ac:dyDescent="0.25">
      <c r="A81" s="192" t="s">
        <v>2452</v>
      </c>
      <c r="B81" s="192"/>
      <c r="C81" s="193"/>
      <c r="D81" s="150" t="s">
        <v>2453</v>
      </c>
      <c r="E81" s="17"/>
      <c r="F81" s="17"/>
      <c r="G81" s="191"/>
      <c r="H81" s="190"/>
    </row>
    <row r="82" spans="1:8" ht="14.25" hidden="1" customHeight="1" x14ac:dyDescent="0.25">
      <c r="A82" s="192"/>
      <c r="B82" s="192" t="s">
        <v>2454</v>
      </c>
      <c r="C82" s="193"/>
      <c r="D82" s="64" t="s">
        <v>2456</v>
      </c>
      <c r="E82" s="120" t="s">
        <v>581</v>
      </c>
      <c r="F82" s="17"/>
      <c r="G82" s="17"/>
      <c r="H82" s="188"/>
    </row>
    <row r="83" spans="1:8" ht="14.25" hidden="1" customHeight="1" x14ac:dyDescent="0.25">
      <c r="A83" s="192"/>
      <c r="B83" s="192" t="s">
        <v>2455</v>
      </c>
      <c r="C83" s="193"/>
      <c r="D83" s="64" t="s">
        <v>2457</v>
      </c>
      <c r="E83" s="17" t="s">
        <v>2458</v>
      </c>
      <c r="F83" s="197"/>
      <c r="G83" s="195"/>
      <c r="H83" s="190">
        <f>F83*G83</f>
        <v>0</v>
      </c>
    </row>
    <row r="84" spans="1:8" hidden="1" x14ac:dyDescent="0.25">
      <c r="A84" s="192" t="s">
        <v>2459</v>
      </c>
      <c r="B84" s="192"/>
      <c r="C84" s="193"/>
      <c r="D84" s="150" t="s">
        <v>30</v>
      </c>
      <c r="E84" s="17"/>
      <c r="F84" s="17"/>
      <c r="G84" s="17"/>
      <c r="H84" s="189"/>
    </row>
    <row r="85" spans="1:8" ht="14.25" hidden="1" customHeight="1" x14ac:dyDescent="0.25">
      <c r="A85" s="192"/>
      <c r="B85" s="192" t="s">
        <v>2460</v>
      </c>
      <c r="C85" s="193"/>
      <c r="D85" s="64" t="s">
        <v>2154</v>
      </c>
      <c r="E85" s="17" t="s">
        <v>124</v>
      </c>
      <c r="F85" s="161"/>
      <c r="G85" s="161"/>
      <c r="H85" s="89">
        <f>F85*G85</f>
        <v>0</v>
      </c>
    </row>
    <row r="86" spans="1:8" ht="14.25" hidden="1" customHeight="1" x14ac:dyDescent="0.25">
      <c r="A86" s="192"/>
      <c r="B86" s="192" t="s">
        <v>2461</v>
      </c>
      <c r="C86" s="193"/>
      <c r="D86" s="64" t="s">
        <v>2155</v>
      </c>
      <c r="E86" s="17" t="s">
        <v>124</v>
      </c>
      <c r="F86" s="161"/>
      <c r="G86" s="161"/>
      <c r="H86" s="89">
        <f>F86*G86</f>
        <v>0</v>
      </c>
    </row>
    <row r="87" spans="1:8" hidden="1" x14ac:dyDescent="0.25">
      <c r="A87" s="192" t="s">
        <v>2462</v>
      </c>
      <c r="B87" s="192"/>
      <c r="C87" s="193"/>
      <c r="D87" s="150" t="s">
        <v>2463</v>
      </c>
      <c r="E87" s="17"/>
      <c r="F87" s="17"/>
      <c r="G87" s="17"/>
      <c r="H87" s="189"/>
    </row>
    <row r="88" spans="1:8" ht="14.25" hidden="1" customHeight="1" x14ac:dyDescent="0.25">
      <c r="A88" s="192"/>
      <c r="B88" s="192" t="s">
        <v>2464</v>
      </c>
      <c r="C88" s="193"/>
      <c r="D88" s="64" t="s">
        <v>2154</v>
      </c>
      <c r="E88" s="17" t="s">
        <v>124</v>
      </c>
      <c r="F88" s="161"/>
      <c r="G88" s="161"/>
      <c r="H88" s="89">
        <f>F88*G88</f>
        <v>0</v>
      </c>
    </row>
    <row r="89" spans="1:8" ht="14.25" hidden="1" customHeight="1" x14ac:dyDescent="0.25">
      <c r="A89" s="192"/>
      <c r="B89" s="192" t="s">
        <v>2465</v>
      </c>
      <c r="C89" s="193"/>
      <c r="D89" s="64" t="s">
        <v>2155</v>
      </c>
      <c r="E89" s="17" t="s">
        <v>124</v>
      </c>
      <c r="F89" s="161"/>
      <c r="G89" s="161"/>
      <c r="H89" s="89">
        <f>F89*G89</f>
        <v>0</v>
      </c>
    </row>
    <row r="90" spans="1:8" ht="26.4" hidden="1" x14ac:dyDescent="0.25">
      <c r="A90" s="192" t="s">
        <v>2466</v>
      </c>
      <c r="B90" s="192"/>
      <c r="C90" s="193"/>
      <c r="D90" s="150" t="s">
        <v>2467</v>
      </c>
      <c r="E90" s="17"/>
      <c r="F90" s="17"/>
      <c r="G90" s="17"/>
      <c r="H90" s="189"/>
    </row>
    <row r="91" spans="1:8" ht="14.25" hidden="1" customHeight="1" x14ac:dyDescent="0.25">
      <c r="A91" s="192"/>
      <c r="B91" s="192" t="s">
        <v>2469</v>
      </c>
      <c r="C91" s="193"/>
      <c r="D91" s="64" t="s">
        <v>2477</v>
      </c>
      <c r="E91" s="17" t="s">
        <v>2269</v>
      </c>
      <c r="F91" s="161"/>
      <c r="G91" s="161"/>
      <c r="H91" s="89">
        <f t="shared" ref="H91:H98" si="2">F91*G91</f>
        <v>0</v>
      </c>
    </row>
    <row r="92" spans="1:8" ht="14.25" hidden="1" customHeight="1" x14ac:dyDescent="0.25">
      <c r="A92" s="192"/>
      <c r="B92" s="192" t="s">
        <v>2468</v>
      </c>
      <c r="C92" s="193"/>
      <c r="D92" s="64" t="s">
        <v>2478</v>
      </c>
      <c r="E92" s="17" t="s">
        <v>2269</v>
      </c>
      <c r="F92" s="161"/>
      <c r="G92" s="161"/>
      <c r="H92" s="89">
        <f t="shared" si="2"/>
        <v>0</v>
      </c>
    </row>
    <row r="93" spans="1:8" ht="14.25" hidden="1" customHeight="1" x14ac:dyDescent="0.25">
      <c r="A93" s="192"/>
      <c r="B93" s="192" t="s">
        <v>2470</v>
      </c>
      <c r="C93" s="193"/>
      <c r="D93" s="64" t="s">
        <v>2479</v>
      </c>
      <c r="E93" s="17" t="s">
        <v>2269</v>
      </c>
      <c r="F93" s="161"/>
      <c r="G93" s="161"/>
      <c r="H93" s="89">
        <f t="shared" si="2"/>
        <v>0</v>
      </c>
    </row>
    <row r="94" spans="1:8" ht="14.25" hidden="1" customHeight="1" x14ac:dyDescent="0.25">
      <c r="A94" s="192"/>
      <c r="B94" s="192" t="s">
        <v>2471</v>
      </c>
      <c r="C94" s="193"/>
      <c r="D94" s="64" t="s">
        <v>2480</v>
      </c>
      <c r="E94" s="17" t="s">
        <v>2269</v>
      </c>
      <c r="F94" s="161"/>
      <c r="G94" s="161"/>
      <c r="H94" s="89">
        <f t="shared" si="2"/>
        <v>0</v>
      </c>
    </row>
    <row r="95" spans="1:8" ht="14.25" hidden="1" customHeight="1" x14ac:dyDescent="0.25">
      <c r="A95" s="192"/>
      <c r="B95" s="192" t="s">
        <v>2472</v>
      </c>
      <c r="C95" s="193"/>
      <c r="D95" s="64" t="s">
        <v>2481</v>
      </c>
      <c r="E95" s="17" t="s">
        <v>2269</v>
      </c>
      <c r="F95" s="161"/>
      <c r="G95" s="161"/>
      <c r="H95" s="89">
        <f t="shared" si="2"/>
        <v>0</v>
      </c>
    </row>
    <row r="96" spans="1:8" ht="14.25" hidden="1" customHeight="1" x14ac:dyDescent="0.25">
      <c r="A96" s="192"/>
      <c r="B96" s="192" t="s">
        <v>2473</v>
      </c>
      <c r="C96" s="111"/>
      <c r="D96" s="64" t="s">
        <v>2482</v>
      </c>
      <c r="E96" s="17" t="s">
        <v>2269</v>
      </c>
      <c r="F96" s="161"/>
      <c r="G96" s="161"/>
      <c r="H96" s="89">
        <f t="shared" si="2"/>
        <v>0</v>
      </c>
    </row>
    <row r="97" spans="1:8" ht="14.25" hidden="1" customHeight="1" x14ac:dyDescent="0.25">
      <c r="A97" s="192"/>
      <c r="B97" s="192" t="s">
        <v>2474</v>
      </c>
      <c r="C97" s="111"/>
      <c r="D97" s="64" t="s">
        <v>2483</v>
      </c>
      <c r="E97" s="17" t="s">
        <v>2269</v>
      </c>
      <c r="F97" s="161"/>
      <c r="G97" s="161"/>
      <c r="H97" s="89">
        <f t="shared" si="2"/>
        <v>0</v>
      </c>
    </row>
    <row r="98" spans="1:8" ht="14.25" hidden="1" customHeight="1" x14ac:dyDescent="0.25">
      <c r="A98" s="192"/>
      <c r="B98" s="192" t="s">
        <v>2475</v>
      </c>
      <c r="C98" s="111"/>
      <c r="D98" s="64" t="s">
        <v>2484</v>
      </c>
      <c r="E98" s="17" t="s">
        <v>2269</v>
      </c>
      <c r="F98" s="161"/>
      <c r="G98" s="161"/>
      <c r="H98" s="89">
        <f t="shared" si="2"/>
        <v>0</v>
      </c>
    </row>
    <row r="99" spans="1:8" ht="39.6" hidden="1" x14ac:dyDescent="0.25">
      <c r="A99" s="192"/>
      <c r="B99" s="192" t="s">
        <v>2476</v>
      </c>
      <c r="C99" s="111"/>
      <c r="D99" s="283" t="s">
        <v>2485</v>
      </c>
      <c r="E99" s="17"/>
      <c r="F99" s="17"/>
      <c r="G99" s="17"/>
      <c r="H99" s="189"/>
    </row>
    <row r="100" spans="1:8" ht="26.4" hidden="1" x14ac:dyDescent="0.25">
      <c r="A100" s="192"/>
      <c r="B100" s="192"/>
      <c r="C100" s="193" t="s">
        <v>37</v>
      </c>
      <c r="D100" s="283" t="s">
        <v>4953</v>
      </c>
      <c r="E100" s="120" t="s">
        <v>1152</v>
      </c>
      <c r="F100" s="161"/>
      <c r="G100" s="161"/>
      <c r="H100" s="89">
        <f>F100*G100</f>
        <v>0</v>
      </c>
    </row>
    <row r="101" spans="1:8" ht="15.6" hidden="1" x14ac:dyDescent="0.25">
      <c r="A101" s="192"/>
      <c r="B101" s="192"/>
      <c r="C101" s="193" t="s">
        <v>39</v>
      </c>
      <c r="D101" s="283" t="s">
        <v>2486</v>
      </c>
      <c r="E101" s="17" t="s">
        <v>124</v>
      </c>
      <c r="F101" s="161"/>
      <c r="G101" s="161"/>
      <c r="H101" s="89">
        <f>F101*G101</f>
        <v>0</v>
      </c>
    </row>
    <row r="102" spans="1:8" ht="15.6" hidden="1" x14ac:dyDescent="0.25">
      <c r="A102" s="192"/>
      <c r="B102" s="192"/>
      <c r="C102" s="193" t="s">
        <v>59</v>
      </c>
      <c r="D102" s="283" t="s">
        <v>2487</v>
      </c>
      <c r="E102" s="17" t="s">
        <v>124</v>
      </c>
      <c r="F102" s="161"/>
      <c r="G102" s="161"/>
      <c r="H102" s="89">
        <f>F102*G102</f>
        <v>0</v>
      </c>
    </row>
    <row r="103" spans="1:8" ht="26.4" hidden="1" x14ac:dyDescent="0.25">
      <c r="A103" s="192" t="s">
        <v>2489</v>
      </c>
      <c r="B103" s="192"/>
      <c r="C103" s="193"/>
      <c r="D103" s="150" t="s">
        <v>2488</v>
      </c>
      <c r="E103" s="17"/>
      <c r="F103" s="17"/>
      <c r="G103" s="17"/>
      <c r="H103" s="189"/>
    </row>
    <row r="104" spans="1:8" ht="26.4" hidden="1" x14ac:dyDescent="0.25">
      <c r="A104" s="192"/>
      <c r="B104" s="192" t="s">
        <v>2490</v>
      </c>
      <c r="C104" s="193"/>
      <c r="D104" s="283" t="s">
        <v>4954</v>
      </c>
      <c r="E104" s="17" t="s">
        <v>2269</v>
      </c>
      <c r="F104" s="161"/>
      <c r="G104" s="161"/>
      <c r="H104" s="89">
        <f>F104*G104</f>
        <v>0</v>
      </c>
    </row>
    <row r="105" spans="1:8" hidden="1" x14ac:dyDescent="0.25">
      <c r="A105" s="192" t="s">
        <v>2491</v>
      </c>
      <c r="B105" s="192"/>
      <c r="C105" s="193"/>
      <c r="D105" s="150" t="s">
        <v>2492</v>
      </c>
      <c r="E105" s="17"/>
      <c r="F105" s="17"/>
      <c r="G105" s="17"/>
      <c r="H105" s="189"/>
    </row>
    <row r="106" spans="1:8" ht="39.6" hidden="1" x14ac:dyDescent="0.25">
      <c r="A106" s="192"/>
      <c r="B106" s="192" t="s">
        <v>2493</v>
      </c>
      <c r="C106" s="193"/>
      <c r="D106" s="283" t="s">
        <v>5414</v>
      </c>
      <c r="E106" s="17" t="s">
        <v>124</v>
      </c>
      <c r="F106" s="161"/>
      <c r="G106" s="161"/>
      <c r="H106" s="89">
        <f>F106*G106</f>
        <v>0</v>
      </c>
    </row>
    <row r="107" spans="1:8" ht="26.4" hidden="1" x14ac:dyDescent="0.25">
      <c r="A107" s="192"/>
      <c r="B107" s="192" t="s">
        <v>2494</v>
      </c>
      <c r="C107" s="193"/>
      <c r="D107" s="283" t="s">
        <v>4955</v>
      </c>
      <c r="E107" s="17" t="s">
        <v>124</v>
      </c>
      <c r="F107" s="161"/>
      <c r="G107" s="161"/>
      <c r="H107" s="89">
        <f>F107*G107</f>
        <v>0</v>
      </c>
    </row>
    <row r="108" spans="1:8" ht="26.4" x14ac:dyDescent="0.25">
      <c r="A108" s="192" t="s">
        <v>2495</v>
      </c>
      <c r="B108" s="192"/>
      <c r="C108" s="193"/>
      <c r="D108" s="150" t="s">
        <v>2496</v>
      </c>
      <c r="E108" s="17"/>
      <c r="F108" s="17"/>
      <c r="G108" s="187"/>
      <c r="H108" s="89"/>
    </row>
    <row r="109" spans="1:8" ht="39.6" x14ac:dyDescent="0.25">
      <c r="A109" s="192"/>
      <c r="B109" s="192" t="s">
        <v>2497</v>
      </c>
      <c r="C109" s="193"/>
      <c r="D109" s="283" t="s">
        <v>6574</v>
      </c>
      <c r="E109" s="17" t="s">
        <v>2269</v>
      </c>
      <c r="F109" s="161"/>
      <c r="G109" s="187"/>
      <c r="H109" s="89">
        <f>F109*G109</f>
        <v>0</v>
      </c>
    </row>
    <row r="110" spans="1:8" ht="52.8" x14ac:dyDescent="0.25">
      <c r="A110" s="192"/>
      <c r="B110" s="192" t="s">
        <v>2497</v>
      </c>
      <c r="C110" s="193"/>
      <c r="D110" s="283" t="s">
        <v>6575</v>
      </c>
      <c r="E110" s="17" t="s">
        <v>2269</v>
      </c>
      <c r="F110" s="161"/>
      <c r="G110" s="187"/>
      <c r="H110" s="89">
        <f>F110*G110</f>
        <v>0</v>
      </c>
    </row>
    <row r="111" spans="1:8" ht="52.8" hidden="1" x14ac:dyDescent="0.25">
      <c r="A111" s="192"/>
      <c r="B111" s="192" t="s">
        <v>2498</v>
      </c>
      <c r="C111" s="193"/>
      <c r="D111" s="283" t="s">
        <v>4956</v>
      </c>
      <c r="E111" s="17" t="s">
        <v>2269</v>
      </c>
      <c r="F111" s="161"/>
      <c r="G111" s="187"/>
      <c r="H111" s="89">
        <f>F111*G111</f>
        <v>0</v>
      </c>
    </row>
    <row r="112" spans="1:8" ht="52.8" hidden="1" x14ac:dyDescent="0.25">
      <c r="A112" s="192"/>
      <c r="B112" s="192" t="s">
        <v>2499</v>
      </c>
      <c r="C112" s="193"/>
      <c r="D112" s="283" t="s">
        <v>4957</v>
      </c>
      <c r="E112" s="17" t="s">
        <v>2269</v>
      </c>
      <c r="F112" s="161"/>
      <c r="G112" s="187"/>
      <c r="H112" s="89">
        <f>F112*G112</f>
        <v>0</v>
      </c>
    </row>
    <row r="113" spans="1:8" ht="26.4" x14ac:dyDescent="0.25">
      <c r="A113" s="192"/>
      <c r="B113" s="192" t="s">
        <v>2500</v>
      </c>
      <c r="C113" s="193"/>
      <c r="D113" s="283" t="s">
        <v>6576</v>
      </c>
      <c r="E113" s="17" t="s">
        <v>2269</v>
      </c>
      <c r="F113" s="161"/>
      <c r="G113" s="187"/>
      <c r="H113" s="89">
        <f>F113*G113</f>
        <v>0</v>
      </c>
    </row>
    <row r="114" spans="1:8" hidden="1" x14ac:dyDescent="0.25">
      <c r="A114" s="192" t="s">
        <v>2501</v>
      </c>
      <c r="B114" s="192"/>
      <c r="C114" s="193"/>
      <c r="D114" s="150" t="s">
        <v>2502</v>
      </c>
      <c r="E114" s="17"/>
      <c r="F114" s="17"/>
      <c r="G114" s="187"/>
      <c r="H114" s="89"/>
    </row>
    <row r="115" spans="1:8" ht="39.6" hidden="1" x14ac:dyDescent="0.25">
      <c r="A115" s="192"/>
      <c r="B115" s="192" t="s">
        <v>2503</v>
      </c>
      <c r="C115" s="193"/>
      <c r="D115" s="283" t="s">
        <v>5415</v>
      </c>
      <c r="E115" s="17" t="s">
        <v>2269</v>
      </c>
      <c r="F115" s="161"/>
      <c r="G115" s="187"/>
      <c r="H115" s="89">
        <f>F115*G115</f>
        <v>0</v>
      </c>
    </row>
    <row r="116" spans="1:8" ht="39.6" hidden="1" x14ac:dyDescent="0.25">
      <c r="A116" s="192"/>
      <c r="B116" s="192" t="s">
        <v>2504</v>
      </c>
      <c r="C116" s="193"/>
      <c r="D116" s="283" t="s">
        <v>5412</v>
      </c>
      <c r="E116" s="17" t="s">
        <v>2269</v>
      </c>
      <c r="F116" s="161"/>
      <c r="G116" s="187"/>
      <c r="H116" s="89">
        <f>F116*G116</f>
        <v>0</v>
      </c>
    </row>
    <row r="117" spans="1:8" ht="39.6" hidden="1" x14ac:dyDescent="0.25">
      <c r="A117" s="192"/>
      <c r="B117" s="192" t="s">
        <v>2505</v>
      </c>
      <c r="C117" s="193"/>
      <c r="D117" s="283" t="s">
        <v>5413</v>
      </c>
      <c r="E117" s="17" t="s">
        <v>2269</v>
      </c>
      <c r="F117" s="161"/>
      <c r="G117" s="187"/>
      <c r="H117" s="89">
        <f>F117*G117</f>
        <v>0</v>
      </c>
    </row>
    <row r="118" spans="1:8" ht="26.4" x14ac:dyDescent="0.25">
      <c r="A118" s="192" t="s">
        <v>2507</v>
      </c>
      <c r="B118" s="192"/>
      <c r="C118" s="193"/>
      <c r="D118" s="150" t="s">
        <v>2506</v>
      </c>
      <c r="E118" s="17"/>
      <c r="F118" s="17"/>
      <c r="G118" s="187"/>
      <c r="H118" s="89"/>
    </row>
    <row r="119" spans="1:8" ht="14.25" customHeight="1" x14ac:dyDescent="0.25">
      <c r="A119" s="192"/>
      <c r="B119" s="192" t="s">
        <v>2510</v>
      </c>
      <c r="C119" s="193"/>
      <c r="D119" s="64" t="s">
        <v>2508</v>
      </c>
      <c r="E119" s="17" t="s">
        <v>124</v>
      </c>
      <c r="F119" s="161"/>
      <c r="G119" s="187"/>
      <c r="H119" s="89">
        <f>F119*G119</f>
        <v>0</v>
      </c>
    </row>
    <row r="120" spans="1:8" ht="14.25" customHeight="1" x14ac:dyDescent="0.25">
      <c r="A120" s="192"/>
      <c r="B120" s="192" t="s">
        <v>2511</v>
      </c>
      <c r="C120" s="193"/>
      <c r="D120" s="64" t="s">
        <v>2509</v>
      </c>
      <c r="E120" s="17" t="s">
        <v>124</v>
      </c>
      <c r="F120" s="161"/>
      <c r="G120" s="187"/>
      <c r="H120" s="89">
        <f>F120*G120</f>
        <v>0</v>
      </c>
    </row>
    <row r="121" spans="1:8" ht="26.4" hidden="1" x14ac:dyDescent="0.25">
      <c r="A121" s="192" t="s">
        <v>2512</v>
      </c>
      <c r="B121" s="192"/>
      <c r="C121" s="193"/>
      <c r="D121" s="284" t="s">
        <v>4958</v>
      </c>
      <c r="E121" s="17" t="s">
        <v>133</v>
      </c>
      <c r="F121" s="161"/>
      <c r="G121" s="187"/>
      <c r="H121" s="89">
        <f>F121*G121</f>
        <v>0</v>
      </c>
    </row>
    <row r="122" spans="1:8" ht="26.4" hidden="1" x14ac:dyDescent="0.25">
      <c r="A122" s="192" t="s">
        <v>2513</v>
      </c>
      <c r="B122" s="192"/>
      <c r="C122" s="193"/>
      <c r="D122" s="284" t="s">
        <v>4959</v>
      </c>
      <c r="E122" s="17" t="s">
        <v>33</v>
      </c>
      <c r="F122" s="17"/>
      <c r="G122" s="17"/>
      <c r="H122" s="188"/>
    </row>
    <row r="123" spans="1:8" ht="26.4" hidden="1" x14ac:dyDescent="0.25">
      <c r="A123" s="192" t="s">
        <v>2514</v>
      </c>
      <c r="B123" s="192"/>
      <c r="C123" s="193"/>
      <c r="D123" s="284" t="s">
        <v>2515</v>
      </c>
      <c r="E123" s="17" t="s">
        <v>33</v>
      </c>
      <c r="F123" s="17"/>
      <c r="G123" s="17"/>
      <c r="H123" s="188"/>
    </row>
    <row r="124" spans="1:8" ht="15.6" hidden="1" x14ac:dyDescent="0.25">
      <c r="A124" s="192" t="s">
        <v>2516</v>
      </c>
      <c r="B124" s="192"/>
      <c r="C124" s="193"/>
      <c r="D124" s="297" t="s">
        <v>4960</v>
      </c>
      <c r="E124" s="17" t="s">
        <v>2269</v>
      </c>
      <c r="F124" s="161"/>
      <c r="G124" s="161"/>
      <c r="H124" s="89">
        <f>F124*G124</f>
        <v>0</v>
      </c>
    </row>
    <row r="125" spans="1:8" x14ac:dyDescent="0.25">
      <c r="A125" s="192"/>
      <c r="B125" s="192"/>
      <c r="C125" s="193"/>
      <c r="D125" s="207"/>
      <c r="E125" s="17"/>
      <c r="F125" s="17"/>
      <c r="G125" s="17"/>
      <c r="H125" s="189"/>
    </row>
    <row r="126" spans="1:8" x14ac:dyDescent="0.25">
      <c r="A126" s="192"/>
      <c r="B126" s="192"/>
      <c r="C126" s="193"/>
      <c r="D126" s="157"/>
      <c r="E126" s="17"/>
      <c r="F126" s="17"/>
      <c r="G126" s="17"/>
      <c r="H126" s="189"/>
    </row>
    <row r="127" spans="1:8" x14ac:dyDescent="0.25">
      <c r="A127" s="64"/>
      <c r="B127" s="64"/>
      <c r="C127" s="161"/>
      <c r="D127" s="60"/>
      <c r="E127" s="17"/>
      <c r="F127" s="17"/>
      <c r="G127" s="17"/>
      <c r="H127" s="189"/>
    </row>
    <row r="128" spans="1:8" x14ac:dyDescent="0.25">
      <c r="A128" s="168" t="s">
        <v>34</v>
      </c>
      <c r="B128" s="168"/>
      <c r="C128" s="168"/>
      <c r="D128" s="168"/>
      <c r="E128" s="179"/>
      <c r="F128" s="185"/>
      <c r="G128" s="185"/>
      <c r="H128" s="174">
        <f>SUM(H5:H127)</f>
        <v>0</v>
      </c>
    </row>
    <row r="1048404" spans="5:5" x14ac:dyDescent="0.25">
      <c r="E1048404"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ADF28-6F0F-4E07-9FFF-03A7AD1322B3}">
  <sheetPr>
    <tabColor theme="9" tint="0.79998168889431442"/>
  </sheetPr>
  <dimension ref="A1:H1048292"/>
  <sheetViews>
    <sheetView zoomScaleNormal="100" workbookViewId="0">
      <selection activeCell="G6" sqref="G6"/>
    </sheetView>
  </sheetViews>
  <sheetFormatPr defaultRowHeight="13.2" x14ac:dyDescent="0.25"/>
  <cols>
    <col min="1" max="1" width="9.33203125" style="12" customWidth="1"/>
    <col min="2" max="2" width="9" style="12" bestFit="1" customWidth="1"/>
    <col min="3" max="3" width="3.88671875" style="12" customWidth="1"/>
    <col min="4" max="4" width="40.6640625" style="12" customWidth="1"/>
    <col min="5" max="5" width="25.5546875" style="12" bestFit="1" customWidth="1"/>
    <col min="6" max="8" width="20.6640625" style="12" customWidth="1"/>
    <col min="9" max="229" width="9.109375" style="12"/>
    <col min="230" max="230" width="9.33203125" style="12" customWidth="1"/>
    <col min="231" max="231" width="6.6640625" style="12" customWidth="1"/>
    <col min="232" max="232" width="40.6640625" style="12" customWidth="1"/>
    <col min="233" max="236" width="9.33203125" style="12" customWidth="1"/>
    <col min="237" max="485" width="9.109375" style="12"/>
    <col min="486" max="486" width="9.33203125" style="12" customWidth="1"/>
    <col min="487" max="487" width="6.6640625" style="12" customWidth="1"/>
    <col min="488" max="488" width="40.6640625" style="12" customWidth="1"/>
    <col min="489" max="492" width="9.33203125" style="12" customWidth="1"/>
    <col min="493" max="741" width="9.109375" style="12"/>
    <col min="742" max="742" width="9.33203125" style="12" customWidth="1"/>
    <col min="743" max="743" width="6.6640625" style="12" customWidth="1"/>
    <col min="744" max="744" width="40.6640625" style="12" customWidth="1"/>
    <col min="745" max="748" width="9.33203125" style="12" customWidth="1"/>
    <col min="749" max="997" width="9.109375" style="12"/>
    <col min="998" max="998" width="9.33203125" style="12" customWidth="1"/>
    <col min="999" max="999" width="6.6640625" style="12" customWidth="1"/>
    <col min="1000" max="1000" width="40.6640625" style="12" customWidth="1"/>
    <col min="1001" max="1004" width="9.33203125" style="12" customWidth="1"/>
    <col min="1005" max="1253" width="9.109375" style="12"/>
    <col min="1254" max="1254" width="9.33203125" style="12" customWidth="1"/>
    <col min="1255" max="1255" width="6.6640625" style="12" customWidth="1"/>
    <col min="1256" max="1256" width="40.6640625" style="12" customWidth="1"/>
    <col min="1257" max="1260" width="9.33203125" style="12" customWidth="1"/>
    <col min="1261" max="1509" width="9.109375" style="12"/>
    <col min="1510" max="1510" width="9.33203125" style="12" customWidth="1"/>
    <col min="1511" max="1511" width="6.6640625" style="12" customWidth="1"/>
    <col min="1512" max="1512" width="40.6640625" style="12" customWidth="1"/>
    <col min="1513" max="1516" width="9.33203125" style="12" customWidth="1"/>
    <col min="1517" max="1765" width="9.109375" style="12"/>
    <col min="1766" max="1766" width="9.33203125" style="12" customWidth="1"/>
    <col min="1767" max="1767" width="6.6640625" style="12" customWidth="1"/>
    <col min="1768" max="1768" width="40.6640625" style="12" customWidth="1"/>
    <col min="1769" max="1772" width="9.33203125" style="12" customWidth="1"/>
    <col min="1773" max="2021" width="9.109375" style="12"/>
    <col min="2022" max="2022" width="9.33203125" style="12" customWidth="1"/>
    <col min="2023" max="2023" width="6.6640625" style="12" customWidth="1"/>
    <col min="2024" max="2024" width="40.6640625" style="12" customWidth="1"/>
    <col min="2025" max="2028" width="9.33203125" style="12" customWidth="1"/>
    <col min="2029" max="2277" width="9.109375" style="12"/>
    <col min="2278" max="2278" width="9.33203125" style="12" customWidth="1"/>
    <col min="2279" max="2279" width="6.6640625" style="12" customWidth="1"/>
    <col min="2280" max="2280" width="40.6640625" style="12" customWidth="1"/>
    <col min="2281" max="2284" width="9.33203125" style="12" customWidth="1"/>
    <col min="2285" max="2533" width="9.109375" style="12"/>
    <col min="2534" max="2534" width="9.33203125" style="12" customWidth="1"/>
    <col min="2535" max="2535" width="6.6640625" style="12" customWidth="1"/>
    <col min="2536" max="2536" width="40.6640625" style="12" customWidth="1"/>
    <col min="2537" max="2540" width="9.33203125" style="12" customWidth="1"/>
    <col min="2541" max="2789" width="9.109375" style="12"/>
    <col min="2790" max="2790" width="9.33203125" style="12" customWidth="1"/>
    <col min="2791" max="2791" width="6.6640625" style="12" customWidth="1"/>
    <col min="2792" max="2792" width="40.6640625" style="12" customWidth="1"/>
    <col min="2793" max="2796" width="9.33203125" style="12" customWidth="1"/>
    <col min="2797" max="3045" width="9.109375" style="12"/>
    <col min="3046" max="3046" width="9.33203125" style="12" customWidth="1"/>
    <col min="3047" max="3047" width="6.6640625" style="12" customWidth="1"/>
    <col min="3048" max="3048" width="40.6640625" style="12" customWidth="1"/>
    <col min="3049" max="3052" width="9.33203125" style="12" customWidth="1"/>
    <col min="3053" max="3301" width="9.109375" style="12"/>
    <col min="3302" max="3302" width="9.33203125" style="12" customWidth="1"/>
    <col min="3303" max="3303" width="6.6640625" style="12" customWidth="1"/>
    <col min="3304" max="3304" width="40.6640625" style="12" customWidth="1"/>
    <col min="3305" max="3308" width="9.33203125" style="12" customWidth="1"/>
    <col min="3309" max="3557" width="9.109375" style="12"/>
    <col min="3558" max="3558" width="9.33203125" style="12" customWidth="1"/>
    <col min="3559" max="3559" width="6.6640625" style="12" customWidth="1"/>
    <col min="3560" max="3560" width="40.6640625" style="12" customWidth="1"/>
    <col min="3561" max="3564" width="9.33203125" style="12" customWidth="1"/>
    <col min="3565" max="3813" width="9.109375" style="12"/>
    <col min="3814" max="3814" width="9.33203125" style="12" customWidth="1"/>
    <col min="3815" max="3815" width="6.6640625" style="12" customWidth="1"/>
    <col min="3816" max="3816" width="40.6640625" style="12" customWidth="1"/>
    <col min="3817" max="3820" width="9.33203125" style="12" customWidth="1"/>
    <col min="3821" max="4069" width="9.109375" style="12"/>
    <col min="4070" max="4070" width="9.33203125" style="12" customWidth="1"/>
    <col min="4071" max="4071" width="6.6640625" style="12" customWidth="1"/>
    <col min="4072" max="4072" width="40.6640625" style="12" customWidth="1"/>
    <col min="4073" max="4076" width="9.33203125" style="12" customWidth="1"/>
    <col min="4077" max="4325" width="9.109375" style="12"/>
    <col min="4326" max="4326" width="9.33203125" style="12" customWidth="1"/>
    <col min="4327" max="4327" width="6.6640625" style="12" customWidth="1"/>
    <col min="4328" max="4328" width="40.6640625" style="12" customWidth="1"/>
    <col min="4329" max="4332" width="9.33203125" style="12" customWidth="1"/>
    <col min="4333" max="4581" width="9.109375" style="12"/>
    <col min="4582" max="4582" width="9.33203125" style="12" customWidth="1"/>
    <col min="4583" max="4583" width="6.6640625" style="12" customWidth="1"/>
    <col min="4584" max="4584" width="40.6640625" style="12" customWidth="1"/>
    <col min="4585" max="4588" width="9.33203125" style="12" customWidth="1"/>
    <col min="4589" max="4837" width="9.109375" style="12"/>
    <col min="4838" max="4838" width="9.33203125" style="12" customWidth="1"/>
    <col min="4839" max="4839" width="6.6640625" style="12" customWidth="1"/>
    <col min="4840" max="4840" width="40.6640625" style="12" customWidth="1"/>
    <col min="4841" max="4844" width="9.33203125" style="12" customWidth="1"/>
    <col min="4845" max="5093" width="9.109375" style="12"/>
    <col min="5094" max="5094" width="9.33203125" style="12" customWidth="1"/>
    <col min="5095" max="5095" width="6.6640625" style="12" customWidth="1"/>
    <col min="5096" max="5096" width="40.6640625" style="12" customWidth="1"/>
    <col min="5097" max="5100" width="9.33203125" style="12" customWidth="1"/>
    <col min="5101" max="5349" width="9.109375" style="12"/>
    <col min="5350" max="5350" width="9.33203125" style="12" customWidth="1"/>
    <col min="5351" max="5351" width="6.6640625" style="12" customWidth="1"/>
    <col min="5352" max="5352" width="40.6640625" style="12" customWidth="1"/>
    <col min="5353" max="5356" width="9.33203125" style="12" customWidth="1"/>
    <col min="5357" max="5605" width="9.109375" style="12"/>
    <col min="5606" max="5606" width="9.33203125" style="12" customWidth="1"/>
    <col min="5607" max="5607" width="6.6640625" style="12" customWidth="1"/>
    <col min="5608" max="5608" width="40.6640625" style="12" customWidth="1"/>
    <col min="5609" max="5612" width="9.33203125" style="12" customWidth="1"/>
    <col min="5613" max="5861" width="9.109375" style="12"/>
    <col min="5862" max="5862" width="9.33203125" style="12" customWidth="1"/>
    <col min="5863" max="5863" width="6.6640625" style="12" customWidth="1"/>
    <col min="5864" max="5864" width="40.6640625" style="12" customWidth="1"/>
    <col min="5865" max="5868" width="9.33203125" style="12" customWidth="1"/>
    <col min="5869" max="6117" width="9.109375" style="12"/>
    <col min="6118" max="6118" width="9.33203125" style="12" customWidth="1"/>
    <col min="6119" max="6119" width="6.6640625" style="12" customWidth="1"/>
    <col min="6120" max="6120" width="40.6640625" style="12" customWidth="1"/>
    <col min="6121" max="6124" width="9.33203125" style="12" customWidth="1"/>
    <col min="6125" max="6373" width="9.109375" style="12"/>
    <col min="6374" max="6374" width="9.33203125" style="12" customWidth="1"/>
    <col min="6375" max="6375" width="6.6640625" style="12" customWidth="1"/>
    <col min="6376" max="6376" width="40.6640625" style="12" customWidth="1"/>
    <col min="6377" max="6380" width="9.33203125" style="12" customWidth="1"/>
    <col min="6381" max="6629" width="9.109375" style="12"/>
    <col min="6630" max="6630" width="9.33203125" style="12" customWidth="1"/>
    <col min="6631" max="6631" width="6.6640625" style="12" customWidth="1"/>
    <col min="6632" max="6632" width="40.6640625" style="12" customWidth="1"/>
    <col min="6633" max="6636" width="9.33203125" style="12" customWidth="1"/>
    <col min="6637" max="6885" width="9.109375" style="12"/>
    <col min="6886" max="6886" width="9.33203125" style="12" customWidth="1"/>
    <col min="6887" max="6887" width="6.6640625" style="12" customWidth="1"/>
    <col min="6888" max="6888" width="40.6640625" style="12" customWidth="1"/>
    <col min="6889" max="6892" width="9.33203125" style="12" customWidth="1"/>
    <col min="6893" max="7141" width="9.109375" style="12"/>
    <col min="7142" max="7142" width="9.33203125" style="12" customWidth="1"/>
    <col min="7143" max="7143" width="6.6640625" style="12" customWidth="1"/>
    <col min="7144" max="7144" width="40.6640625" style="12" customWidth="1"/>
    <col min="7145" max="7148" width="9.33203125" style="12" customWidth="1"/>
    <col min="7149" max="7397" width="9.109375" style="12"/>
    <col min="7398" max="7398" width="9.33203125" style="12" customWidth="1"/>
    <col min="7399" max="7399" width="6.6640625" style="12" customWidth="1"/>
    <col min="7400" max="7400" width="40.6640625" style="12" customWidth="1"/>
    <col min="7401" max="7404" width="9.33203125" style="12" customWidth="1"/>
    <col min="7405" max="7653" width="9.109375" style="12"/>
    <col min="7654" max="7654" width="9.33203125" style="12" customWidth="1"/>
    <col min="7655" max="7655" width="6.6640625" style="12" customWidth="1"/>
    <col min="7656" max="7656" width="40.6640625" style="12" customWidth="1"/>
    <col min="7657" max="7660" width="9.33203125" style="12" customWidth="1"/>
    <col min="7661" max="7909" width="9.109375" style="12"/>
    <col min="7910" max="7910" width="9.33203125" style="12" customWidth="1"/>
    <col min="7911" max="7911" width="6.6640625" style="12" customWidth="1"/>
    <col min="7912" max="7912" width="40.6640625" style="12" customWidth="1"/>
    <col min="7913" max="7916" width="9.33203125" style="12" customWidth="1"/>
    <col min="7917" max="8165" width="9.109375" style="12"/>
    <col min="8166" max="8166" width="9.33203125" style="12" customWidth="1"/>
    <col min="8167" max="8167" width="6.6640625" style="12" customWidth="1"/>
    <col min="8168" max="8168" width="40.6640625" style="12" customWidth="1"/>
    <col min="8169" max="8172" width="9.33203125" style="12" customWidth="1"/>
    <col min="8173" max="8421" width="9.109375" style="12"/>
    <col min="8422" max="8422" width="9.33203125" style="12" customWidth="1"/>
    <col min="8423" max="8423" width="6.6640625" style="12" customWidth="1"/>
    <col min="8424" max="8424" width="40.6640625" style="12" customWidth="1"/>
    <col min="8425" max="8428" width="9.33203125" style="12" customWidth="1"/>
    <col min="8429" max="8677" width="9.109375" style="12"/>
    <col min="8678" max="8678" width="9.33203125" style="12" customWidth="1"/>
    <col min="8679" max="8679" width="6.6640625" style="12" customWidth="1"/>
    <col min="8680" max="8680" width="40.6640625" style="12" customWidth="1"/>
    <col min="8681" max="8684" width="9.33203125" style="12" customWidth="1"/>
    <col min="8685" max="8933" width="9.109375" style="12"/>
    <col min="8934" max="8934" width="9.33203125" style="12" customWidth="1"/>
    <col min="8935" max="8935" width="6.6640625" style="12" customWidth="1"/>
    <col min="8936" max="8936" width="40.6640625" style="12" customWidth="1"/>
    <col min="8937" max="8940" width="9.33203125" style="12" customWidth="1"/>
    <col min="8941" max="9189" width="9.109375" style="12"/>
    <col min="9190" max="9190" width="9.33203125" style="12" customWidth="1"/>
    <col min="9191" max="9191" width="6.6640625" style="12" customWidth="1"/>
    <col min="9192" max="9192" width="40.6640625" style="12" customWidth="1"/>
    <col min="9193" max="9196" width="9.33203125" style="12" customWidth="1"/>
    <col min="9197" max="9445" width="9.109375" style="12"/>
    <col min="9446" max="9446" width="9.33203125" style="12" customWidth="1"/>
    <col min="9447" max="9447" width="6.6640625" style="12" customWidth="1"/>
    <col min="9448" max="9448" width="40.6640625" style="12" customWidth="1"/>
    <col min="9449" max="9452" width="9.33203125" style="12" customWidth="1"/>
    <col min="9453" max="9701" width="9.109375" style="12"/>
    <col min="9702" max="9702" width="9.33203125" style="12" customWidth="1"/>
    <col min="9703" max="9703" width="6.6640625" style="12" customWidth="1"/>
    <col min="9704" max="9704" width="40.6640625" style="12" customWidth="1"/>
    <col min="9705" max="9708" width="9.33203125" style="12" customWidth="1"/>
    <col min="9709" max="9957" width="9.109375" style="12"/>
    <col min="9958" max="9958" width="9.33203125" style="12" customWidth="1"/>
    <col min="9959" max="9959" width="6.6640625" style="12" customWidth="1"/>
    <col min="9960" max="9960" width="40.6640625" style="12" customWidth="1"/>
    <col min="9961" max="9964" width="9.33203125" style="12" customWidth="1"/>
    <col min="9965" max="10213" width="9.109375" style="12"/>
    <col min="10214" max="10214" width="9.33203125" style="12" customWidth="1"/>
    <col min="10215" max="10215" width="6.6640625" style="12" customWidth="1"/>
    <col min="10216" max="10216" width="40.6640625" style="12" customWidth="1"/>
    <col min="10217" max="10220" width="9.33203125" style="12" customWidth="1"/>
    <col min="10221" max="10469" width="9.109375" style="12"/>
    <col min="10470" max="10470" width="9.33203125" style="12" customWidth="1"/>
    <col min="10471" max="10471" width="6.6640625" style="12" customWidth="1"/>
    <col min="10472" max="10472" width="40.6640625" style="12" customWidth="1"/>
    <col min="10473" max="10476" width="9.33203125" style="12" customWidth="1"/>
    <col min="10477" max="10725" width="9.109375" style="12"/>
    <col min="10726" max="10726" width="9.33203125" style="12" customWidth="1"/>
    <col min="10727" max="10727" width="6.6640625" style="12" customWidth="1"/>
    <col min="10728" max="10728" width="40.6640625" style="12" customWidth="1"/>
    <col min="10729" max="10732" width="9.33203125" style="12" customWidth="1"/>
    <col min="10733" max="10981" width="9.109375" style="12"/>
    <col min="10982" max="10982" width="9.33203125" style="12" customWidth="1"/>
    <col min="10983" max="10983" width="6.6640625" style="12" customWidth="1"/>
    <col min="10984" max="10984" width="40.6640625" style="12" customWidth="1"/>
    <col min="10985" max="10988" width="9.33203125" style="12" customWidth="1"/>
    <col min="10989" max="11237" width="9.109375" style="12"/>
    <col min="11238" max="11238" width="9.33203125" style="12" customWidth="1"/>
    <col min="11239" max="11239" width="6.6640625" style="12" customWidth="1"/>
    <col min="11240" max="11240" width="40.6640625" style="12" customWidth="1"/>
    <col min="11241" max="11244" width="9.33203125" style="12" customWidth="1"/>
    <col min="11245" max="11493" width="9.109375" style="12"/>
    <col min="11494" max="11494" width="9.33203125" style="12" customWidth="1"/>
    <col min="11495" max="11495" width="6.6640625" style="12" customWidth="1"/>
    <col min="11496" max="11496" width="40.6640625" style="12" customWidth="1"/>
    <col min="11497" max="11500" width="9.33203125" style="12" customWidth="1"/>
    <col min="11501" max="11749" width="9.109375" style="12"/>
    <col min="11750" max="11750" width="9.33203125" style="12" customWidth="1"/>
    <col min="11751" max="11751" width="6.6640625" style="12" customWidth="1"/>
    <col min="11752" max="11752" width="40.6640625" style="12" customWidth="1"/>
    <col min="11753" max="11756" width="9.33203125" style="12" customWidth="1"/>
    <col min="11757" max="12005" width="9.109375" style="12"/>
    <col min="12006" max="12006" width="9.33203125" style="12" customWidth="1"/>
    <col min="12007" max="12007" width="6.6640625" style="12" customWidth="1"/>
    <col min="12008" max="12008" width="40.6640625" style="12" customWidth="1"/>
    <col min="12009" max="12012" width="9.33203125" style="12" customWidth="1"/>
    <col min="12013" max="12261" width="9.109375" style="12"/>
    <col min="12262" max="12262" width="9.33203125" style="12" customWidth="1"/>
    <col min="12263" max="12263" width="6.6640625" style="12" customWidth="1"/>
    <col min="12264" max="12264" width="40.6640625" style="12" customWidth="1"/>
    <col min="12265" max="12268" width="9.33203125" style="12" customWidth="1"/>
    <col min="12269" max="12517" width="9.109375" style="12"/>
    <col min="12518" max="12518" width="9.33203125" style="12" customWidth="1"/>
    <col min="12519" max="12519" width="6.6640625" style="12" customWidth="1"/>
    <col min="12520" max="12520" width="40.6640625" style="12" customWidth="1"/>
    <col min="12521" max="12524" width="9.33203125" style="12" customWidth="1"/>
    <col min="12525" max="12773" width="9.109375" style="12"/>
    <col min="12774" max="12774" width="9.33203125" style="12" customWidth="1"/>
    <col min="12775" max="12775" width="6.6640625" style="12" customWidth="1"/>
    <col min="12776" max="12776" width="40.6640625" style="12" customWidth="1"/>
    <col min="12777" max="12780" width="9.33203125" style="12" customWidth="1"/>
    <col min="12781" max="13029" width="9.109375" style="12"/>
    <col min="13030" max="13030" width="9.33203125" style="12" customWidth="1"/>
    <col min="13031" max="13031" width="6.6640625" style="12" customWidth="1"/>
    <col min="13032" max="13032" width="40.6640625" style="12" customWidth="1"/>
    <col min="13033" max="13036" width="9.33203125" style="12" customWidth="1"/>
    <col min="13037" max="13285" width="9.109375" style="12"/>
    <col min="13286" max="13286" width="9.33203125" style="12" customWidth="1"/>
    <col min="13287" max="13287" width="6.6640625" style="12" customWidth="1"/>
    <col min="13288" max="13288" width="40.6640625" style="12" customWidth="1"/>
    <col min="13289" max="13292" width="9.33203125" style="12" customWidth="1"/>
    <col min="13293" max="13541" width="9.109375" style="12"/>
    <col min="13542" max="13542" width="9.33203125" style="12" customWidth="1"/>
    <col min="13543" max="13543" width="6.6640625" style="12" customWidth="1"/>
    <col min="13544" max="13544" width="40.6640625" style="12" customWidth="1"/>
    <col min="13545" max="13548" width="9.33203125" style="12" customWidth="1"/>
    <col min="13549" max="13797" width="9.109375" style="12"/>
    <col min="13798" max="13798" width="9.33203125" style="12" customWidth="1"/>
    <col min="13799" max="13799" width="6.6640625" style="12" customWidth="1"/>
    <col min="13800" max="13800" width="40.6640625" style="12" customWidth="1"/>
    <col min="13801" max="13804" width="9.33203125" style="12" customWidth="1"/>
    <col min="13805" max="14053" width="9.109375" style="12"/>
    <col min="14054" max="14054" width="9.33203125" style="12" customWidth="1"/>
    <col min="14055" max="14055" width="6.6640625" style="12" customWidth="1"/>
    <col min="14056" max="14056" width="40.6640625" style="12" customWidth="1"/>
    <col min="14057" max="14060" width="9.33203125" style="12" customWidth="1"/>
    <col min="14061" max="14309" width="9.109375" style="12"/>
    <col min="14310" max="14310" width="9.33203125" style="12" customWidth="1"/>
    <col min="14311" max="14311" width="6.6640625" style="12" customWidth="1"/>
    <col min="14312" max="14312" width="40.6640625" style="12" customWidth="1"/>
    <col min="14313" max="14316" width="9.33203125" style="12" customWidth="1"/>
    <col min="14317" max="14565" width="9.109375" style="12"/>
    <col min="14566" max="14566" width="9.33203125" style="12" customWidth="1"/>
    <col min="14567" max="14567" width="6.6640625" style="12" customWidth="1"/>
    <col min="14568" max="14568" width="40.6640625" style="12" customWidth="1"/>
    <col min="14569" max="14572" width="9.33203125" style="12" customWidth="1"/>
    <col min="14573" max="14821" width="9.109375" style="12"/>
    <col min="14822" max="14822" width="9.33203125" style="12" customWidth="1"/>
    <col min="14823" max="14823" width="6.6640625" style="12" customWidth="1"/>
    <col min="14824" max="14824" width="40.6640625" style="12" customWidth="1"/>
    <col min="14825" max="14828" width="9.33203125" style="12" customWidth="1"/>
    <col min="14829" max="15077" width="9.109375" style="12"/>
    <col min="15078" max="15078" width="9.33203125" style="12" customWidth="1"/>
    <col min="15079" max="15079" width="6.6640625" style="12" customWidth="1"/>
    <col min="15080" max="15080" width="40.6640625" style="12" customWidth="1"/>
    <col min="15081" max="15084" width="9.33203125" style="12" customWidth="1"/>
    <col min="15085" max="15333" width="9.109375" style="12"/>
    <col min="15334" max="15334" width="9.33203125" style="12" customWidth="1"/>
    <col min="15335" max="15335" width="6.6640625" style="12" customWidth="1"/>
    <col min="15336" max="15336" width="40.6640625" style="12" customWidth="1"/>
    <col min="15337" max="15340" width="9.33203125" style="12" customWidth="1"/>
    <col min="15341" max="15589" width="9.109375" style="12"/>
    <col min="15590" max="15590" width="9.33203125" style="12" customWidth="1"/>
    <col min="15591" max="15591" width="6.6640625" style="12" customWidth="1"/>
    <col min="15592" max="15592" width="40.6640625" style="12" customWidth="1"/>
    <col min="15593" max="15596" width="9.33203125" style="12" customWidth="1"/>
    <col min="15597" max="15845" width="9.109375" style="12"/>
    <col min="15846" max="15846" width="9.33203125" style="12" customWidth="1"/>
    <col min="15847" max="15847" width="6.6640625" style="12" customWidth="1"/>
    <col min="15848" max="15848" width="40.6640625" style="12" customWidth="1"/>
    <col min="15849" max="15852" width="9.33203125" style="12" customWidth="1"/>
    <col min="15853" max="16101" width="9.109375" style="12"/>
    <col min="16102" max="16102" width="9.33203125" style="12" customWidth="1"/>
    <col min="16103" max="16103" width="6.6640625" style="12" customWidth="1"/>
    <col min="16104" max="16104" width="40.6640625" style="12" customWidth="1"/>
    <col min="16105" max="16108" width="9.33203125" style="12" customWidth="1"/>
    <col min="16109" max="16384" width="9.109375" style="12"/>
  </cols>
  <sheetData>
    <row r="1" spans="1:8" x14ac:dyDescent="0.25">
      <c r="A1" s="22" t="s">
        <v>2517</v>
      </c>
      <c r="B1" s="587"/>
      <c r="C1" s="587"/>
      <c r="D1" s="587"/>
      <c r="E1" s="771" t="s">
        <v>2608</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3"/>
      <c r="H3" s="173"/>
    </row>
    <row r="4" spans="1:8" x14ac:dyDescent="0.25">
      <c r="A4" s="668"/>
      <c r="B4" s="668"/>
      <c r="C4" s="669"/>
      <c r="D4" s="15"/>
      <c r="E4" s="17"/>
      <c r="F4" s="17"/>
      <c r="G4" s="15"/>
      <c r="H4" s="15"/>
    </row>
    <row r="5" spans="1:8" x14ac:dyDescent="0.25">
      <c r="A5" s="668" t="s">
        <v>2582</v>
      </c>
      <c r="B5" s="668"/>
      <c r="C5" s="669"/>
      <c r="D5" s="619" t="s">
        <v>2583</v>
      </c>
      <c r="E5" s="17"/>
      <c r="F5" s="17"/>
      <c r="G5" s="191"/>
      <c r="H5" s="190"/>
    </row>
    <row r="6" spans="1:8" ht="34.200000000000003" x14ac:dyDescent="0.25">
      <c r="A6" s="668"/>
      <c r="B6" s="668" t="s">
        <v>2586</v>
      </c>
      <c r="C6" s="669"/>
      <c r="D6" s="354" t="s">
        <v>6428</v>
      </c>
      <c r="E6" s="17" t="s">
        <v>124</v>
      </c>
      <c r="F6" s="17">
        <v>200</v>
      </c>
      <c r="G6" s="187"/>
      <c r="H6" s="190">
        <f>F6*G6</f>
        <v>0</v>
      </c>
    </row>
    <row r="7" spans="1:8" x14ac:dyDescent="0.25">
      <c r="A7" s="668"/>
      <c r="B7" s="668" t="s">
        <v>2587</v>
      </c>
      <c r="C7" s="669"/>
      <c r="D7" s="620" t="s">
        <v>2588</v>
      </c>
      <c r="E7" s="212"/>
      <c r="F7" s="17"/>
      <c r="G7" s="191"/>
      <c r="H7" s="190"/>
    </row>
    <row r="8" spans="1:8" ht="39.6" x14ac:dyDescent="0.25">
      <c r="A8" s="668"/>
      <c r="B8" s="668"/>
      <c r="C8" s="669" t="s">
        <v>39</v>
      </c>
      <c r="D8" s="620" t="s">
        <v>6617</v>
      </c>
      <c r="E8" s="17" t="s">
        <v>124</v>
      </c>
      <c r="F8" s="17">
        <v>20</v>
      </c>
      <c r="G8" s="187"/>
      <c r="H8" s="190">
        <f>F8*G8</f>
        <v>0</v>
      </c>
    </row>
    <row r="9" spans="1:8" ht="15.6" x14ac:dyDescent="0.25">
      <c r="A9" s="668"/>
      <c r="B9" s="668"/>
      <c r="C9" s="669" t="s">
        <v>59</v>
      </c>
      <c r="D9" s="620" t="s">
        <v>6852</v>
      </c>
      <c r="E9" s="17" t="s">
        <v>2269</v>
      </c>
      <c r="F9" s="17">
        <v>200</v>
      </c>
      <c r="G9" s="187"/>
      <c r="H9" s="190">
        <f>F9*G9</f>
        <v>0</v>
      </c>
    </row>
    <row r="10" spans="1:8" ht="26.4" x14ac:dyDescent="0.25">
      <c r="A10" s="668" t="s">
        <v>2604</v>
      </c>
      <c r="B10" s="668"/>
      <c r="C10" s="669"/>
      <c r="D10" s="619" t="s">
        <v>2605</v>
      </c>
      <c r="E10" s="205"/>
      <c r="F10" s="17"/>
      <c r="G10" s="191"/>
      <c r="H10" s="190"/>
    </row>
    <row r="11" spans="1:8" x14ac:dyDescent="0.25">
      <c r="A11" s="668"/>
      <c r="B11" s="668" t="s">
        <v>2606</v>
      </c>
      <c r="C11" s="669"/>
      <c r="D11" s="620" t="s">
        <v>2032</v>
      </c>
      <c r="E11" s="17" t="s">
        <v>581</v>
      </c>
      <c r="F11" s="17" t="s">
        <v>4225</v>
      </c>
      <c r="G11" s="17" t="s">
        <v>4226</v>
      </c>
      <c r="H11" s="190">
        <v>26000</v>
      </c>
    </row>
    <row r="12" spans="1:8" ht="26.4" x14ac:dyDescent="0.25">
      <c r="A12" s="668"/>
      <c r="B12" s="668" t="s">
        <v>2607</v>
      </c>
      <c r="C12" s="669"/>
      <c r="D12" s="620" t="s">
        <v>2033</v>
      </c>
      <c r="E12" s="11" t="s">
        <v>361</v>
      </c>
      <c r="F12" s="197">
        <f>H11</f>
        <v>26000</v>
      </c>
      <c r="G12" s="195"/>
      <c r="H12" s="190">
        <f>F12*G12</f>
        <v>0</v>
      </c>
    </row>
    <row r="13" spans="1:8" x14ac:dyDescent="0.25">
      <c r="A13" s="668"/>
      <c r="B13" s="668"/>
      <c r="C13" s="669"/>
      <c r="D13" s="620"/>
      <c r="E13" s="11"/>
      <c r="F13" s="17"/>
      <c r="G13" s="17"/>
      <c r="H13" s="190"/>
    </row>
    <row r="14" spans="1:8" x14ac:dyDescent="0.25">
      <c r="A14" s="668"/>
      <c r="B14" s="668"/>
      <c r="C14" s="669"/>
      <c r="D14" s="620"/>
      <c r="E14" s="205"/>
      <c r="F14" s="17"/>
      <c r="G14" s="17"/>
      <c r="H14" s="190"/>
    </row>
    <row r="15" spans="1:8" x14ac:dyDescent="0.25">
      <c r="A15" s="15"/>
      <c r="B15" s="15"/>
      <c r="C15" s="17"/>
      <c r="D15" s="15"/>
      <c r="E15" s="17"/>
      <c r="F15" s="17"/>
      <c r="G15" s="17"/>
      <c r="H15" s="190"/>
    </row>
    <row r="16" spans="1:8" x14ac:dyDescent="0.25">
      <c r="A16" s="183" t="s">
        <v>34</v>
      </c>
      <c r="B16" s="183"/>
      <c r="C16" s="183"/>
      <c r="D16" s="183"/>
      <c r="E16" s="179"/>
      <c r="F16" s="185"/>
      <c r="G16" s="185"/>
      <c r="H16" s="174">
        <f>SUM(H5:H15)</f>
        <v>26000</v>
      </c>
    </row>
    <row r="1048292" spans="5:5" x14ac:dyDescent="0.25">
      <c r="E1048292" s="11"/>
    </row>
  </sheetData>
  <sheetProtection algorithmName="SHA-512" hashValue="EGKVNrFjjNhtsQGLFJeLblNYYlh37P9+HZSGtmsQetfFckQRLtueppH1b1EdLWU/EHX0pG7L4lWNak9yBVE6gw==" saltValue="fO9g+V8sUEOj8ehUGZ7fgQ=="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8DF2A-29F4-4EFB-BCC0-456D1DA7CB48}">
  <dimension ref="A1:H1048307"/>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2567</v>
      </c>
      <c r="B1" s="40"/>
      <c r="C1" s="40"/>
      <c r="D1" s="40"/>
      <c r="E1" s="774" t="s">
        <v>2609</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95"/>
      <c r="H3" s="5"/>
    </row>
    <row r="4" spans="1:8" x14ac:dyDescent="0.25">
      <c r="A4" s="192"/>
      <c r="B4" s="192"/>
      <c r="C4" s="193"/>
      <c r="D4" s="64"/>
      <c r="E4" s="17"/>
      <c r="F4" s="17"/>
      <c r="G4" s="191"/>
      <c r="H4" s="15"/>
    </row>
    <row r="5" spans="1:8" x14ac:dyDescent="0.25">
      <c r="A5" s="192" t="s">
        <v>2569</v>
      </c>
      <c r="B5" s="192"/>
      <c r="C5" s="193"/>
      <c r="D5" s="213" t="s">
        <v>2610</v>
      </c>
      <c r="E5" s="17"/>
      <c r="F5" s="17"/>
      <c r="G5" s="191"/>
      <c r="H5" s="189"/>
    </row>
    <row r="6" spans="1:8" ht="26.4" x14ac:dyDescent="0.25">
      <c r="A6" s="192"/>
      <c r="B6" s="192" t="s">
        <v>4196</v>
      </c>
      <c r="C6" s="193"/>
      <c r="D6" s="214" t="s">
        <v>2612</v>
      </c>
      <c r="E6" s="17"/>
      <c r="F6" s="17"/>
      <c r="G6" s="191"/>
      <c r="H6" s="189"/>
    </row>
    <row r="7" spans="1:8" ht="15.6" x14ac:dyDescent="0.25">
      <c r="A7" s="192"/>
      <c r="B7" s="192"/>
      <c r="C7" s="193" t="s">
        <v>37</v>
      </c>
      <c r="D7" s="215" t="s">
        <v>4265</v>
      </c>
      <c r="E7" s="161" t="s">
        <v>124</v>
      </c>
      <c r="F7" s="161"/>
      <c r="G7" s="187"/>
      <c r="H7" s="190">
        <f t="shared" ref="H7:H13" si="0">F7*G7</f>
        <v>0</v>
      </c>
    </row>
    <row r="8" spans="1:8" ht="15.6" hidden="1" x14ac:dyDescent="0.25">
      <c r="A8" s="192"/>
      <c r="B8" s="192"/>
      <c r="C8" s="193" t="s">
        <v>39</v>
      </c>
      <c r="D8" s="60" t="s">
        <v>4260</v>
      </c>
      <c r="E8" s="161" t="s">
        <v>124</v>
      </c>
      <c r="F8" s="161"/>
      <c r="G8" s="187"/>
      <c r="H8" s="190">
        <f t="shared" si="0"/>
        <v>0</v>
      </c>
    </row>
    <row r="9" spans="1:8" ht="15.6" hidden="1" x14ac:dyDescent="0.25">
      <c r="A9" s="192"/>
      <c r="B9" s="192"/>
      <c r="C9" s="193" t="s">
        <v>59</v>
      </c>
      <c r="D9" s="215" t="s">
        <v>4261</v>
      </c>
      <c r="E9" s="161" t="s">
        <v>124</v>
      </c>
      <c r="F9" s="161"/>
      <c r="G9" s="187"/>
      <c r="H9" s="190">
        <f t="shared" si="0"/>
        <v>0</v>
      </c>
    </row>
    <row r="10" spans="1:8" ht="26.4" x14ac:dyDescent="0.25">
      <c r="A10" s="192"/>
      <c r="B10" s="192" t="s">
        <v>4197</v>
      </c>
      <c r="C10" s="193"/>
      <c r="D10" s="60" t="s">
        <v>2613</v>
      </c>
      <c r="E10" s="161" t="s">
        <v>124</v>
      </c>
      <c r="F10" s="161"/>
      <c r="G10" s="187"/>
      <c r="H10" s="190">
        <f t="shared" si="0"/>
        <v>0</v>
      </c>
    </row>
    <row r="11" spans="1:8" ht="39.6" hidden="1" x14ac:dyDescent="0.25">
      <c r="A11" s="192"/>
      <c r="B11" s="192" t="s">
        <v>4198</v>
      </c>
      <c r="C11" s="193"/>
      <c r="D11" s="59" t="s">
        <v>4966</v>
      </c>
      <c r="E11" s="161" t="s">
        <v>124</v>
      </c>
      <c r="F11" s="161"/>
      <c r="G11" s="187"/>
      <c r="H11" s="190">
        <f t="shared" si="0"/>
        <v>0</v>
      </c>
    </row>
    <row r="12" spans="1:8" ht="39.6" hidden="1" x14ac:dyDescent="0.25">
      <c r="A12" s="192"/>
      <c r="B12" s="192" t="s">
        <v>4199</v>
      </c>
      <c r="C12" s="193"/>
      <c r="D12" s="59" t="s">
        <v>4967</v>
      </c>
      <c r="E12" s="161" t="s">
        <v>124</v>
      </c>
      <c r="F12" s="161"/>
      <c r="G12" s="187"/>
      <c r="H12" s="190">
        <f t="shared" si="0"/>
        <v>0</v>
      </c>
    </row>
    <row r="13" spans="1:8" ht="26.4" x14ac:dyDescent="0.25">
      <c r="A13" s="192" t="s">
        <v>2570</v>
      </c>
      <c r="B13" s="192"/>
      <c r="C13" s="193"/>
      <c r="D13" s="216" t="s">
        <v>2614</v>
      </c>
      <c r="E13" s="161" t="s">
        <v>2269</v>
      </c>
      <c r="F13" s="161"/>
      <c r="G13" s="187"/>
      <c r="H13" s="190">
        <f t="shared" si="0"/>
        <v>0</v>
      </c>
    </row>
    <row r="14" spans="1:8" x14ac:dyDescent="0.25">
      <c r="A14" s="192" t="s">
        <v>2571</v>
      </c>
      <c r="B14" s="192"/>
      <c r="C14" s="193"/>
      <c r="D14" s="216" t="s">
        <v>2615</v>
      </c>
      <c r="E14" s="17"/>
      <c r="F14" s="17"/>
      <c r="G14" s="191"/>
      <c r="H14" s="190"/>
    </row>
    <row r="15" spans="1:8" ht="15.6" hidden="1" x14ac:dyDescent="0.25">
      <c r="A15" s="192"/>
      <c r="B15" s="192" t="s">
        <v>2616</v>
      </c>
      <c r="C15" s="193"/>
      <c r="D15" s="298" t="s">
        <v>4968</v>
      </c>
      <c r="E15" s="161" t="s">
        <v>124</v>
      </c>
      <c r="F15" s="161"/>
      <c r="G15" s="187"/>
      <c r="H15" s="190">
        <f>F15*G15</f>
        <v>0</v>
      </c>
    </row>
    <row r="16" spans="1:8" x14ac:dyDescent="0.25">
      <c r="A16" s="192"/>
      <c r="B16" s="192" t="s">
        <v>2617</v>
      </c>
      <c r="C16" s="193"/>
      <c r="D16" s="298" t="s">
        <v>4969</v>
      </c>
      <c r="E16" s="161"/>
      <c r="F16" s="161"/>
      <c r="G16" s="187"/>
      <c r="H16" s="190"/>
    </row>
    <row r="17" spans="1:8" ht="15.6" x14ac:dyDescent="0.25">
      <c r="A17" s="192"/>
      <c r="B17" s="192"/>
      <c r="C17" s="193" t="s">
        <v>37</v>
      </c>
      <c r="D17" s="298"/>
      <c r="E17" s="161" t="s">
        <v>124</v>
      </c>
      <c r="F17" s="161"/>
      <c r="G17" s="187"/>
      <c r="H17" s="190">
        <f t="shared" ref="H17:H25" si="1">F17*G17</f>
        <v>0</v>
      </c>
    </row>
    <row r="18" spans="1:8" ht="15.6" x14ac:dyDescent="0.25">
      <c r="A18" s="192"/>
      <c r="B18" s="192"/>
      <c r="C18" s="193" t="s">
        <v>39</v>
      </c>
      <c r="D18" s="298"/>
      <c r="E18" s="161" t="s">
        <v>124</v>
      </c>
      <c r="F18" s="161"/>
      <c r="G18" s="187"/>
      <c r="H18" s="190">
        <f t="shared" si="1"/>
        <v>0</v>
      </c>
    </row>
    <row r="19" spans="1:8" ht="15.6" x14ac:dyDescent="0.25">
      <c r="A19" s="192"/>
      <c r="B19" s="192"/>
      <c r="C19" s="193" t="s">
        <v>59</v>
      </c>
      <c r="D19" s="298"/>
      <c r="E19" s="161" t="s">
        <v>124</v>
      </c>
      <c r="F19" s="161"/>
      <c r="G19" s="187"/>
      <c r="H19" s="190">
        <f t="shared" si="1"/>
        <v>0</v>
      </c>
    </row>
    <row r="20" spans="1:8" ht="15.6" x14ac:dyDescent="0.25">
      <c r="A20" s="192"/>
      <c r="B20" s="192"/>
      <c r="C20" s="193" t="s">
        <v>42</v>
      </c>
      <c r="D20" s="298"/>
      <c r="E20" s="161" t="s">
        <v>124</v>
      </c>
      <c r="F20" s="161"/>
      <c r="G20" s="187"/>
      <c r="H20" s="190">
        <f t="shared" si="1"/>
        <v>0</v>
      </c>
    </row>
    <row r="21" spans="1:8" ht="15.6" x14ac:dyDescent="0.25">
      <c r="A21" s="192"/>
      <c r="B21" s="192"/>
      <c r="C21" s="193" t="s">
        <v>43</v>
      </c>
      <c r="D21" s="298"/>
      <c r="E21" s="161" t="s">
        <v>124</v>
      </c>
      <c r="F21" s="161"/>
      <c r="G21" s="187"/>
      <c r="H21" s="190">
        <f t="shared" si="1"/>
        <v>0</v>
      </c>
    </row>
    <row r="22" spans="1:8" ht="26.4" hidden="1" x14ac:dyDescent="0.25">
      <c r="A22" s="192"/>
      <c r="B22" s="192" t="s">
        <v>2618</v>
      </c>
      <c r="C22" s="193"/>
      <c r="D22" s="298" t="s">
        <v>4970</v>
      </c>
      <c r="E22" s="161" t="s">
        <v>124</v>
      </c>
      <c r="F22" s="161"/>
      <c r="G22" s="187"/>
      <c r="H22" s="190">
        <f t="shared" si="1"/>
        <v>0</v>
      </c>
    </row>
    <row r="23" spans="1:8" ht="26.4" x14ac:dyDescent="0.25">
      <c r="A23" s="192"/>
      <c r="B23" s="192" t="s">
        <v>2619</v>
      </c>
      <c r="C23" s="193"/>
      <c r="D23" s="298" t="s">
        <v>4971</v>
      </c>
      <c r="E23" s="161"/>
      <c r="F23" s="161"/>
      <c r="G23" s="187"/>
      <c r="H23" s="190"/>
    </row>
    <row r="24" spans="1:8" ht="15.6" x14ac:dyDescent="0.25">
      <c r="A24" s="192"/>
      <c r="B24" s="192"/>
      <c r="C24" s="193" t="s">
        <v>37</v>
      </c>
      <c r="D24" s="298"/>
      <c r="E24" s="161" t="s">
        <v>124</v>
      </c>
      <c r="F24" s="161"/>
      <c r="G24" s="187"/>
      <c r="H24" s="190">
        <f t="shared" si="1"/>
        <v>0</v>
      </c>
    </row>
    <row r="25" spans="1:8" ht="15.6" x14ac:dyDescent="0.25">
      <c r="A25" s="192"/>
      <c r="B25" s="192"/>
      <c r="C25" s="193" t="s">
        <v>39</v>
      </c>
      <c r="D25" s="298"/>
      <c r="E25" s="161" t="s">
        <v>124</v>
      </c>
      <c r="F25" s="161"/>
      <c r="G25" s="187"/>
      <c r="H25" s="190">
        <f t="shared" si="1"/>
        <v>0</v>
      </c>
    </row>
    <row r="26" spans="1:8" ht="15.6" x14ac:dyDescent="0.25">
      <c r="A26" s="192"/>
      <c r="B26" s="192"/>
      <c r="C26" s="193" t="s">
        <v>59</v>
      </c>
      <c r="D26" s="298"/>
      <c r="E26" s="161" t="s">
        <v>124</v>
      </c>
      <c r="F26" s="161"/>
      <c r="G26" s="187"/>
      <c r="H26" s="545" t="s">
        <v>5568</v>
      </c>
    </row>
    <row r="27" spans="1:8" ht="15.6" x14ac:dyDescent="0.25">
      <c r="A27" s="192" t="s">
        <v>2611</v>
      </c>
      <c r="B27" s="192"/>
      <c r="C27" s="193"/>
      <c r="D27" s="217" t="s">
        <v>2620</v>
      </c>
      <c r="E27" s="161" t="s">
        <v>2269</v>
      </c>
      <c r="F27" s="161"/>
      <c r="G27" s="187"/>
      <c r="H27" s="190">
        <f>F27*G27</f>
        <v>0</v>
      </c>
    </row>
    <row r="28" spans="1:8" ht="15.6" x14ac:dyDescent="0.25">
      <c r="A28" s="192" t="s">
        <v>5707</v>
      </c>
      <c r="B28" s="192"/>
      <c r="C28" s="193"/>
      <c r="D28" s="64" t="s">
        <v>6579</v>
      </c>
      <c r="E28" s="161" t="s">
        <v>124</v>
      </c>
      <c r="F28" s="161"/>
      <c r="G28" s="187"/>
      <c r="H28" s="190">
        <f t="shared" ref="H28" si="2">F28*G28</f>
        <v>0</v>
      </c>
    </row>
    <row r="29" spans="1:8" x14ac:dyDescent="0.25">
      <c r="A29" s="192"/>
      <c r="B29" s="192"/>
      <c r="C29" s="193"/>
      <c r="D29" s="157"/>
      <c r="E29" s="17"/>
      <c r="F29" s="17"/>
      <c r="G29" s="191"/>
      <c r="H29" s="190"/>
    </row>
    <row r="30" spans="1:8" x14ac:dyDescent="0.25">
      <c r="A30" s="64"/>
      <c r="B30" s="64"/>
      <c r="C30" s="161"/>
      <c r="D30" s="60"/>
      <c r="E30" s="17"/>
      <c r="F30" s="15"/>
      <c r="G30" s="191"/>
      <c r="H30" s="190"/>
    </row>
    <row r="31" spans="1:8" x14ac:dyDescent="0.25">
      <c r="A31" s="168" t="s">
        <v>34</v>
      </c>
      <c r="B31" s="168"/>
      <c r="C31" s="168"/>
      <c r="D31" s="168"/>
      <c r="E31" s="179"/>
      <c r="F31" s="183"/>
      <c r="G31" s="198"/>
      <c r="H31" s="174">
        <f>SUM(H5:H30)</f>
        <v>0</v>
      </c>
    </row>
    <row r="1048307" spans="5:5" x14ac:dyDescent="0.25">
      <c r="E1048307"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A137E-E049-4D8A-A7D7-837B7B0CAE13}">
  <dimension ref="A1:G1048287"/>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2621</v>
      </c>
      <c r="B1" s="40"/>
      <c r="C1" s="774" t="s">
        <v>2622</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x14ac:dyDescent="0.25">
      <c r="A5" s="192" t="s">
        <v>2623</v>
      </c>
      <c r="B5" s="218" t="s">
        <v>2624</v>
      </c>
      <c r="C5" s="161" t="s">
        <v>429</v>
      </c>
      <c r="D5" s="161"/>
      <c r="E5" s="187"/>
      <c r="F5" s="190">
        <f>D5*E5</f>
        <v>0</v>
      </c>
    </row>
    <row r="6" spans="1:7" x14ac:dyDescent="0.25">
      <c r="A6" s="192" t="s">
        <v>2626</v>
      </c>
      <c r="B6" s="218" t="s">
        <v>2625</v>
      </c>
      <c r="C6" s="161" t="s">
        <v>429</v>
      </c>
      <c r="D6" s="161"/>
      <c r="E6" s="187"/>
      <c r="F6" s="190">
        <f>D6*E6</f>
        <v>0</v>
      </c>
    </row>
    <row r="7" spans="1:7" ht="26.4" x14ac:dyDescent="0.25">
      <c r="A7" s="192" t="s">
        <v>2627</v>
      </c>
      <c r="B7" s="299" t="s">
        <v>4972</v>
      </c>
      <c r="C7" s="161" t="s">
        <v>429</v>
      </c>
      <c r="D7" s="161"/>
      <c r="E7" s="187"/>
      <c r="F7" s="190">
        <f>D7*E7</f>
        <v>0</v>
      </c>
      <c r="G7" s="307" t="s">
        <v>5398</v>
      </c>
    </row>
    <row r="8" spans="1:7" x14ac:dyDescent="0.25">
      <c r="A8" s="192"/>
      <c r="B8" s="64"/>
      <c r="C8" s="17"/>
      <c r="D8" s="17"/>
      <c r="E8" s="190"/>
      <c r="F8" s="190"/>
    </row>
    <row r="9" spans="1:7" x14ac:dyDescent="0.25">
      <c r="A9" s="192"/>
      <c r="B9" s="157"/>
      <c r="C9" s="17"/>
      <c r="D9" s="17"/>
      <c r="E9" s="190"/>
      <c r="F9" s="190"/>
      <c r="G9" s="323" t="s">
        <v>5421</v>
      </c>
    </row>
    <row r="10" spans="1:7" x14ac:dyDescent="0.25">
      <c r="A10" s="64"/>
      <c r="B10" s="60"/>
      <c r="C10" s="17"/>
      <c r="D10" s="15"/>
      <c r="E10" s="190"/>
      <c r="F10" s="190"/>
    </row>
    <row r="11" spans="1:7" x14ac:dyDescent="0.25">
      <c r="A11" s="168" t="s">
        <v>34</v>
      </c>
      <c r="B11" s="168"/>
      <c r="C11" s="179"/>
      <c r="D11" s="183"/>
      <c r="E11" s="174"/>
      <c r="F11" s="174">
        <f>SUM(F5:F10)</f>
        <v>0</v>
      </c>
    </row>
    <row r="1048287" spans="3:3" x14ac:dyDescent="0.25">
      <c r="C1048287" s="53"/>
    </row>
  </sheetData>
  <mergeCells count="1">
    <mergeCell ref="C1:F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4D03-253D-49FC-B791-7D9ED969416F}">
  <dimension ref="A1:H1048355"/>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8" x14ac:dyDescent="0.25">
      <c r="A1" s="39" t="s">
        <v>2629</v>
      </c>
      <c r="B1" s="40"/>
      <c r="C1" s="40"/>
      <c r="D1" s="40"/>
      <c r="E1" s="774" t="s">
        <v>2628</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89"/>
      <c r="H3" s="5"/>
    </row>
    <row r="4" spans="1:8" x14ac:dyDescent="0.25">
      <c r="A4" s="192"/>
      <c r="B4" s="192"/>
      <c r="C4" s="193"/>
      <c r="D4" s="64"/>
      <c r="E4" s="17"/>
      <c r="F4" s="17"/>
      <c r="G4" s="190"/>
      <c r="H4" s="190"/>
    </row>
    <row r="5" spans="1:8" x14ac:dyDescent="0.25">
      <c r="A5" s="192" t="s">
        <v>2630</v>
      </c>
      <c r="B5" s="192"/>
      <c r="C5" s="193"/>
      <c r="D5" s="150" t="s">
        <v>4989</v>
      </c>
      <c r="E5" s="17"/>
      <c r="F5" s="17"/>
      <c r="G5" s="190"/>
      <c r="H5" s="190"/>
    </row>
    <row r="6" spans="1:8" ht="26.4" x14ac:dyDescent="0.25">
      <c r="A6" s="192"/>
      <c r="B6" s="192" t="s">
        <v>2631</v>
      </c>
      <c r="C6" s="193"/>
      <c r="D6" s="59" t="s">
        <v>2633</v>
      </c>
      <c r="E6" s="17"/>
      <c r="F6" s="17"/>
      <c r="G6" s="191"/>
      <c r="H6" s="190"/>
    </row>
    <row r="7" spans="1:8" x14ac:dyDescent="0.25">
      <c r="A7" s="192"/>
      <c r="B7" s="192"/>
      <c r="C7" s="193" t="s">
        <v>37</v>
      </c>
      <c r="D7" s="278" t="s">
        <v>6581</v>
      </c>
      <c r="E7" s="161" t="s">
        <v>136</v>
      </c>
      <c r="F7" s="161"/>
      <c r="G7" s="187"/>
      <c r="H7" s="190">
        <f>F7*G7</f>
        <v>0</v>
      </c>
    </row>
    <row r="8" spans="1:8" ht="26.4" x14ac:dyDescent="0.25">
      <c r="A8" s="192"/>
      <c r="B8" s="192"/>
      <c r="C8" s="193" t="s">
        <v>39</v>
      </c>
      <c r="D8" s="278" t="s">
        <v>6580</v>
      </c>
      <c r="E8" s="161" t="s">
        <v>136</v>
      </c>
      <c r="F8" s="161"/>
      <c r="G8" s="187"/>
      <c r="H8" s="190">
        <f>F8*G8</f>
        <v>0</v>
      </c>
    </row>
    <row r="9" spans="1:8" ht="26.4" hidden="1" x14ac:dyDescent="0.25">
      <c r="A9" s="192"/>
      <c r="B9" s="192"/>
      <c r="C9" s="193" t="s">
        <v>59</v>
      </c>
      <c r="D9" s="278" t="s">
        <v>4976</v>
      </c>
      <c r="E9" s="161" t="s">
        <v>136</v>
      </c>
      <c r="F9" s="161"/>
      <c r="G9" s="187"/>
      <c r="H9" s="190">
        <f>F9*G9</f>
        <v>0</v>
      </c>
    </row>
    <row r="10" spans="1:8" ht="39.6" x14ac:dyDescent="0.25">
      <c r="A10" s="192"/>
      <c r="B10" s="192"/>
      <c r="C10" s="193" t="s">
        <v>42</v>
      </c>
      <c r="D10" s="278" t="s">
        <v>4977</v>
      </c>
      <c r="E10" s="161" t="s">
        <v>136</v>
      </c>
      <c r="F10" s="161"/>
      <c r="G10" s="187"/>
      <c r="H10" s="190">
        <f>F10*G10</f>
        <v>0</v>
      </c>
    </row>
    <row r="11" spans="1:8" ht="26.4" x14ac:dyDescent="0.25">
      <c r="A11" s="192"/>
      <c r="B11" s="192" t="s">
        <v>2632</v>
      </c>
      <c r="C11" s="193"/>
      <c r="D11" s="59" t="s">
        <v>2634</v>
      </c>
      <c r="E11" s="17"/>
      <c r="F11" s="17"/>
      <c r="G11" s="191"/>
      <c r="H11" s="190"/>
    </row>
    <row r="12" spans="1:8" x14ac:dyDescent="0.25">
      <c r="A12" s="192"/>
      <c r="B12" s="192"/>
      <c r="C12" s="193" t="s">
        <v>37</v>
      </c>
      <c r="D12" s="158" t="s">
        <v>2635</v>
      </c>
      <c r="E12" s="161" t="s">
        <v>429</v>
      </c>
      <c r="F12" s="161"/>
      <c r="G12" s="187"/>
      <c r="H12" s="545" t="s">
        <v>5568</v>
      </c>
    </row>
    <row r="13" spans="1:8" x14ac:dyDescent="0.25">
      <c r="A13" s="192"/>
      <c r="B13" s="192"/>
      <c r="C13" s="193" t="s">
        <v>39</v>
      </c>
      <c r="D13" s="158" t="s">
        <v>2636</v>
      </c>
      <c r="E13" s="161" t="s">
        <v>429</v>
      </c>
      <c r="F13" s="161"/>
      <c r="G13" s="187"/>
      <c r="H13" s="545" t="s">
        <v>5568</v>
      </c>
    </row>
    <row r="14" spans="1:8" hidden="1" x14ac:dyDescent="0.25">
      <c r="A14" s="192"/>
      <c r="B14" s="192"/>
      <c r="C14" s="193" t="s">
        <v>59</v>
      </c>
      <c r="D14" s="158" t="s">
        <v>2637</v>
      </c>
      <c r="E14" s="161" t="s">
        <v>429</v>
      </c>
      <c r="F14" s="161"/>
      <c r="G14" s="187"/>
      <c r="H14" s="190">
        <f t="shared" ref="H14:H18" si="0">F14*G14</f>
        <v>0</v>
      </c>
    </row>
    <row r="15" spans="1:8" ht="26.4" hidden="1" x14ac:dyDescent="0.25">
      <c r="A15" s="192"/>
      <c r="B15" s="192"/>
      <c r="C15" s="193" t="s">
        <v>42</v>
      </c>
      <c r="D15" s="290" t="s">
        <v>4973</v>
      </c>
      <c r="E15" s="161" t="s">
        <v>429</v>
      </c>
      <c r="F15" s="161"/>
      <c r="G15" s="187"/>
      <c r="H15" s="190">
        <f t="shared" si="0"/>
        <v>0</v>
      </c>
    </row>
    <row r="16" spans="1:8" ht="26.4" x14ac:dyDescent="0.25">
      <c r="A16" s="192"/>
      <c r="B16" s="192"/>
      <c r="C16" s="193" t="s">
        <v>43</v>
      </c>
      <c r="D16" s="290" t="s">
        <v>4974</v>
      </c>
      <c r="E16" s="161" t="s">
        <v>429</v>
      </c>
      <c r="F16" s="161"/>
      <c r="G16" s="187"/>
      <c r="H16" s="190">
        <f t="shared" si="0"/>
        <v>0</v>
      </c>
    </row>
    <row r="17" spans="1:8" ht="26.4" x14ac:dyDescent="0.25">
      <c r="A17" s="192"/>
      <c r="B17" s="192"/>
      <c r="C17" s="193" t="s">
        <v>45</v>
      </c>
      <c r="D17" s="290" t="s">
        <v>4975</v>
      </c>
      <c r="E17" s="161" t="s">
        <v>429</v>
      </c>
      <c r="F17" s="161"/>
      <c r="G17" s="187"/>
      <c r="H17" s="190">
        <f t="shared" si="0"/>
        <v>0</v>
      </c>
    </row>
    <row r="18" spans="1:8" ht="39.6" hidden="1" x14ac:dyDescent="0.25">
      <c r="A18" s="192"/>
      <c r="B18" s="192"/>
      <c r="C18" s="193" t="s">
        <v>46</v>
      </c>
      <c r="D18" s="158" t="s">
        <v>2718</v>
      </c>
      <c r="E18" s="161" t="s">
        <v>429</v>
      </c>
      <c r="F18" s="161"/>
      <c r="G18" s="187"/>
      <c r="H18" s="190">
        <f t="shared" si="0"/>
        <v>0</v>
      </c>
    </row>
    <row r="19" spans="1:8" ht="26.4" hidden="1" x14ac:dyDescent="0.25">
      <c r="A19" s="192" t="s">
        <v>5441</v>
      </c>
      <c r="B19" s="192"/>
      <c r="C19" s="193"/>
      <c r="D19" s="125" t="s">
        <v>2638</v>
      </c>
      <c r="E19" s="17"/>
      <c r="F19" s="17"/>
      <c r="G19" s="191"/>
      <c r="H19" s="190"/>
    </row>
    <row r="20" spans="1:8" ht="39.6" hidden="1" x14ac:dyDescent="0.25">
      <c r="A20" s="192"/>
      <c r="B20" s="192" t="s">
        <v>2639</v>
      </c>
      <c r="C20" s="193"/>
      <c r="D20" s="59" t="s">
        <v>2719</v>
      </c>
      <c r="E20" s="17"/>
      <c r="F20" s="17"/>
      <c r="G20" s="191"/>
      <c r="H20" s="190"/>
    </row>
    <row r="21" spans="1:8" ht="26.4" hidden="1" x14ac:dyDescent="0.25">
      <c r="A21" s="192"/>
      <c r="B21" s="192"/>
      <c r="C21" s="193" t="s">
        <v>37</v>
      </c>
      <c r="D21" s="278" t="s">
        <v>4978</v>
      </c>
      <c r="E21" s="161" t="s">
        <v>136</v>
      </c>
      <c r="F21" s="161"/>
      <c r="G21" s="187"/>
      <c r="H21" s="190">
        <f>F21*G21</f>
        <v>0</v>
      </c>
    </row>
    <row r="22" spans="1:8" ht="26.4" hidden="1" x14ac:dyDescent="0.25">
      <c r="A22" s="192"/>
      <c r="B22" s="192"/>
      <c r="C22" s="193" t="s">
        <v>39</v>
      </c>
      <c r="D22" s="278" t="s">
        <v>4979</v>
      </c>
      <c r="E22" s="161" t="s">
        <v>136</v>
      </c>
      <c r="F22" s="161"/>
      <c r="G22" s="187"/>
      <c r="H22" s="190">
        <f>F22*G22</f>
        <v>0</v>
      </c>
    </row>
    <row r="23" spans="1:8" ht="26.4" hidden="1" x14ac:dyDescent="0.25">
      <c r="A23" s="192"/>
      <c r="B23" s="192"/>
      <c r="C23" s="193" t="s">
        <v>59</v>
      </c>
      <c r="D23" s="290" t="s">
        <v>4980</v>
      </c>
      <c r="E23" s="161" t="s">
        <v>136</v>
      </c>
      <c r="F23" s="161"/>
      <c r="G23" s="187"/>
      <c r="H23" s="190">
        <f>F23*G23</f>
        <v>0</v>
      </c>
    </row>
    <row r="24" spans="1:8" hidden="1" x14ac:dyDescent="0.25">
      <c r="A24" s="192"/>
      <c r="B24" s="192"/>
      <c r="C24" s="193" t="s">
        <v>42</v>
      </c>
      <c r="D24" s="290" t="s">
        <v>2642</v>
      </c>
      <c r="E24" s="161" t="s">
        <v>136</v>
      </c>
      <c r="F24" s="161"/>
      <c r="G24" s="187"/>
      <c r="H24" s="190">
        <f>F24*G24</f>
        <v>0</v>
      </c>
    </row>
    <row r="25" spans="1:8" ht="39.6" hidden="1" x14ac:dyDescent="0.25">
      <c r="A25" s="192"/>
      <c r="B25" s="192" t="s">
        <v>2640</v>
      </c>
      <c r="C25" s="193"/>
      <c r="D25" s="59" t="s">
        <v>2720</v>
      </c>
      <c r="E25" s="17"/>
      <c r="F25" s="17"/>
      <c r="G25" s="191"/>
      <c r="H25" s="190"/>
    </row>
    <row r="26" spans="1:8" ht="26.4" hidden="1" x14ac:dyDescent="0.25">
      <c r="A26" s="192"/>
      <c r="B26" s="192"/>
      <c r="C26" s="193" t="s">
        <v>37</v>
      </c>
      <c r="D26" s="290" t="s">
        <v>4981</v>
      </c>
      <c r="E26" s="161" t="s">
        <v>429</v>
      </c>
      <c r="F26" s="161"/>
      <c r="G26" s="187"/>
      <c r="H26" s="190">
        <f>F26*G26</f>
        <v>0</v>
      </c>
    </row>
    <row r="27" spans="1:8" ht="26.4" hidden="1" x14ac:dyDescent="0.25">
      <c r="A27" s="192"/>
      <c r="B27" s="192"/>
      <c r="C27" s="193" t="s">
        <v>39</v>
      </c>
      <c r="D27" s="290" t="s">
        <v>4982</v>
      </c>
      <c r="E27" s="161" t="s">
        <v>429</v>
      </c>
      <c r="F27" s="161"/>
      <c r="G27" s="187"/>
      <c r="H27" s="190">
        <f>F27*G27</f>
        <v>0</v>
      </c>
    </row>
    <row r="28" spans="1:8" ht="26.4" hidden="1" x14ac:dyDescent="0.25">
      <c r="A28" s="192"/>
      <c r="B28" s="192"/>
      <c r="C28" s="193" t="s">
        <v>59</v>
      </c>
      <c r="D28" s="290" t="s">
        <v>4983</v>
      </c>
      <c r="E28" s="161" t="s">
        <v>429</v>
      </c>
      <c r="F28" s="161"/>
      <c r="G28" s="187"/>
      <c r="H28" s="190">
        <f>F28*G28</f>
        <v>0</v>
      </c>
    </row>
    <row r="29" spans="1:8" ht="26.4" hidden="1" x14ac:dyDescent="0.25">
      <c r="A29" s="192"/>
      <c r="B29" s="192"/>
      <c r="C29" s="193" t="s">
        <v>42</v>
      </c>
      <c r="D29" s="290" t="s">
        <v>4984</v>
      </c>
      <c r="E29" s="161" t="s">
        <v>429</v>
      </c>
      <c r="F29" s="161"/>
      <c r="G29" s="187"/>
      <c r="H29" s="190">
        <f>F29*G29</f>
        <v>0</v>
      </c>
    </row>
    <row r="30" spans="1:8" ht="52.8" hidden="1" x14ac:dyDescent="0.25">
      <c r="A30" s="192"/>
      <c r="B30" s="192" t="s">
        <v>2641</v>
      </c>
      <c r="C30" s="193"/>
      <c r="D30" s="290" t="s">
        <v>4985</v>
      </c>
      <c r="E30" s="161" t="s">
        <v>136</v>
      </c>
      <c r="F30" s="161"/>
      <c r="G30" s="187"/>
      <c r="H30" s="190">
        <f>F30*G30</f>
        <v>0</v>
      </c>
    </row>
    <row r="31" spans="1:8" hidden="1" x14ac:dyDescent="0.25">
      <c r="A31" s="192" t="s">
        <v>2644</v>
      </c>
      <c r="B31" s="192"/>
      <c r="C31" s="193"/>
      <c r="D31" s="125" t="s">
        <v>2643</v>
      </c>
      <c r="E31" s="17"/>
      <c r="F31" s="17"/>
      <c r="G31" s="191"/>
      <c r="H31" s="190"/>
    </row>
    <row r="32" spans="1:8" ht="26.4" hidden="1" x14ac:dyDescent="0.25">
      <c r="A32" s="192"/>
      <c r="B32" s="192" t="s">
        <v>2645</v>
      </c>
      <c r="C32" s="193"/>
      <c r="D32" s="278" t="s">
        <v>4986</v>
      </c>
      <c r="E32" s="161" t="s">
        <v>136</v>
      </c>
      <c r="F32" s="161"/>
      <c r="G32" s="187"/>
      <c r="H32" s="190">
        <f>F32*G32</f>
        <v>0</v>
      </c>
    </row>
    <row r="33" spans="1:8" ht="12.75" hidden="1" customHeight="1" x14ac:dyDescent="0.25">
      <c r="A33" s="192"/>
      <c r="B33" s="192" t="s">
        <v>2646</v>
      </c>
      <c r="C33" s="193"/>
      <c r="D33" s="278" t="s">
        <v>4987</v>
      </c>
      <c r="E33" s="161" t="s">
        <v>136</v>
      </c>
      <c r="F33" s="161"/>
      <c r="G33" s="187"/>
      <c r="H33" s="190">
        <f>F33*G33</f>
        <v>0</v>
      </c>
    </row>
    <row r="34" spans="1:8" ht="26.4" hidden="1" x14ac:dyDescent="0.25">
      <c r="A34" s="192"/>
      <c r="B34" s="192" t="s">
        <v>2647</v>
      </c>
      <c r="C34" s="193"/>
      <c r="D34" s="278" t="s">
        <v>4988</v>
      </c>
      <c r="E34" s="161" t="s">
        <v>429</v>
      </c>
      <c r="F34" s="161"/>
      <c r="G34" s="187"/>
      <c r="H34" s="190">
        <f>F34*G34</f>
        <v>0</v>
      </c>
    </row>
    <row r="35" spans="1:8" ht="26.4" hidden="1" x14ac:dyDescent="0.25">
      <c r="A35" s="192"/>
      <c r="B35" s="192" t="s">
        <v>2648</v>
      </c>
      <c r="C35" s="193"/>
      <c r="D35" s="59" t="s">
        <v>2649</v>
      </c>
      <c r="E35" s="161" t="s">
        <v>429</v>
      </c>
      <c r="F35" s="161"/>
      <c r="G35" s="187"/>
      <c r="H35" s="190">
        <f>F35*G35</f>
        <v>0</v>
      </c>
    </row>
    <row r="36" spans="1:8" ht="26.4" hidden="1" x14ac:dyDescent="0.25">
      <c r="A36" s="192" t="s">
        <v>2651</v>
      </c>
      <c r="B36" s="192"/>
      <c r="C36" s="193"/>
      <c r="D36" s="125" t="s">
        <v>2650</v>
      </c>
      <c r="E36" s="17"/>
      <c r="F36" s="17"/>
      <c r="G36" s="191"/>
      <c r="H36" s="190"/>
    </row>
    <row r="37" spans="1:8" ht="39.6" hidden="1" x14ac:dyDescent="0.25">
      <c r="A37" s="192"/>
      <c r="B37" s="192" t="s">
        <v>2652</v>
      </c>
      <c r="C37" s="193"/>
      <c r="D37" s="60" t="s">
        <v>4381</v>
      </c>
      <c r="E37" s="161" t="s">
        <v>136</v>
      </c>
      <c r="F37" s="161"/>
      <c r="G37" s="187"/>
      <c r="H37" s="190">
        <f>F37*G37</f>
        <v>0</v>
      </c>
    </row>
    <row r="38" spans="1:8" ht="39.6" hidden="1" x14ac:dyDescent="0.25">
      <c r="A38" s="192"/>
      <c r="B38" s="192" t="s">
        <v>2653</v>
      </c>
      <c r="C38" s="193"/>
      <c r="D38" s="59" t="s">
        <v>4380</v>
      </c>
      <c r="E38" s="161" t="s">
        <v>136</v>
      </c>
      <c r="F38" s="161"/>
      <c r="G38" s="187"/>
      <c r="H38" s="190">
        <f>F38*G38</f>
        <v>0</v>
      </c>
    </row>
    <row r="39" spans="1:8" ht="26.4" hidden="1" x14ac:dyDescent="0.25">
      <c r="A39" s="192" t="s">
        <v>2654</v>
      </c>
      <c r="B39" s="192"/>
      <c r="C39" s="193"/>
      <c r="D39" s="125" t="s">
        <v>4382</v>
      </c>
      <c r="E39" s="17"/>
      <c r="F39" s="17"/>
      <c r="G39" s="191"/>
      <c r="H39" s="190"/>
    </row>
    <row r="40" spans="1:8" hidden="1" x14ac:dyDescent="0.25">
      <c r="A40" s="192"/>
      <c r="B40" s="192" t="s">
        <v>2655</v>
      </c>
      <c r="C40" s="193"/>
      <c r="D40" s="59" t="s">
        <v>2658</v>
      </c>
      <c r="E40" s="161" t="s">
        <v>429</v>
      </c>
      <c r="F40" s="161"/>
      <c r="G40" s="187"/>
      <c r="H40" s="190">
        <f>F40*G40</f>
        <v>0</v>
      </c>
    </row>
    <row r="41" spans="1:8" hidden="1" x14ac:dyDescent="0.25">
      <c r="A41" s="192"/>
      <c r="B41" s="192" t="s">
        <v>2656</v>
      </c>
      <c r="C41" s="193"/>
      <c r="D41" s="278" t="s">
        <v>4990</v>
      </c>
      <c r="E41" s="161" t="s">
        <v>429</v>
      </c>
      <c r="F41" s="161"/>
      <c r="G41" s="187"/>
      <c r="H41" s="190">
        <f>F41*G41</f>
        <v>0</v>
      </c>
    </row>
    <row r="42" spans="1:8" ht="39.6" hidden="1" x14ac:dyDescent="0.25">
      <c r="A42" s="192"/>
      <c r="B42" s="192" t="s">
        <v>2657</v>
      </c>
      <c r="C42" s="193"/>
      <c r="D42" s="101" t="s">
        <v>2721</v>
      </c>
      <c r="E42" s="161" t="s">
        <v>429</v>
      </c>
      <c r="F42" s="161"/>
      <c r="G42" s="187"/>
      <c r="H42" s="190">
        <f>F42*G42</f>
        <v>0</v>
      </c>
    </row>
    <row r="43" spans="1:8" x14ac:dyDescent="0.25">
      <c r="A43" s="192" t="s">
        <v>2660</v>
      </c>
      <c r="B43" s="192"/>
      <c r="C43" s="193"/>
      <c r="D43" s="125" t="s">
        <v>2659</v>
      </c>
      <c r="E43" s="17"/>
      <c r="F43" s="17"/>
      <c r="G43" s="191"/>
      <c r="H43" s="190"/>
    </row>
    <row r="44" spans="1:8" x14ac:dyDescent="0.25">
      <c r="A44" s="192"/>
      <c r="B44" s="192" t="s">
        <v>2661</v>
      </c>
      <c r="C44" s="193"/>
      <c r="D44" s="59" t="s">
        <v>2663</v>
      </c>
      <c r="E44" s="161" t="s">
        <v>429</v>
      </c>
      <c r="F44" s="161"/>
      <c r="G44" s="187"/>
      <c r="H44" s="190">
        <f>F44*G44</f>
        <v>0</v>
      </c>
    </row>
    <row r="45" spans="1:8" ht="13.5" hidden="1" customHeight="1" x14ac:dyDescent="0.25">
      <c r="A45" s="192"/>
      <c r="B45" s="192" t="s">
        <v>2662</v>
      </c>
      <c r="C45" s="193"/>
      <c r="D45" s="59" t="s">
        <v>2664</v>
      </c>
      <c r="E45" s="161" t="s">
        <v>429</v>
      </c>
      <c r="F45" s="161"/>
      <c r="G45" s="187"/>
      <c r="H45" s="190">
        <f>F45*G45</f>
        <v>0</v>
      </c>
    </row>
    <row r="46" spans="1:8" x14ac:dyDescent="0.25">
      <c r="A46" s="192" t="s">
        <v>2666</v>
      </c>
      <c r="B46" s="192"/>
      <c r="C46" s="193"/>
      <c r="D46" s="125" t="s">
        <v>2665</v>
      </c>
      <c r="E46" s="161" t="s">
        <v>136</v>
      </c>
      <c r="F46" s="161"/>
      <c r="G46" s="187"/>
      <c r="H46" s="190">
        <f>F46*G46</f>
        <v>0</v>
      </c>
    </row>
    <row r="47" spans="1:8" ht="13.5" hidden="1" customHeight="1" x14ac:dyDescent="0.25">
      <c r="A47" s="192" t="s">
        <v>2667</v>
      </c>
      <c r="B47" s="192"/>
      <c r="C47" s="193"/>
      <c r="D47" s="125" t="s">
        <v>2722</v>
      </c>
      <c r="E47" s="161"/>
      <c r="F47" s="161"/>
      <c r="G47" s="187"/>
      <c r="H47" s="190"/>
    </row>
    <row r="48" spans="1:8" ht="13.5" hidden="1" customHeight="1" x14ac:dyDescent="0.25">
      <c r="A48" s="192"/>
      <c r="B48" s="192" t="s">
        <v>2668</v>
      </c>
      <c r="C48" s="193"/>
      <c r="D48" s="59" t="s">
        <v>2669</v>
      </c>
      <c r="E48" s="161" t="s">
        <v>136</v>
      </c>
      <c r="F48" s="161"/>
      <c r="G48" s="187"/>
      <c r="H48" s="190">
        <f>F48*G48</f>
        <v>0</v>
      </c>
    </row>
    <row r="49" spans="1:8" ht="13.5" hidden="1" customHeight="1" x14ac:dyDescent="0.25">
      <c r="A49" s="192" t="s">
        <v>2670</v>
      </c>
      <c r="B49" s="192"/>
      <c r="C49" s="193"/>
      <c r="D49" s="125" t="s">
        <v>2671</v>
      </c>
      <c r="E49" s="17"/>
      <c r="F49" s="17"/>
      <c r="G49" s="191"/>
      <c r="H49" s="190"/>
    </row>
    <row r="50" spans="1:8" ht="13.5" hidden="1" customHeight="1" x14ac:dyDescent="0.25">
      <c r="A50" s="192"/>
      <c r="B50" s="192" t="s">
        <v>2672</v>
      </c>
      <c r="C50" s="193"/>
      <c r="D50" s="59" t="s">
        <v>2675</v>
      </c>
      <c r="E50" s="161" t="s">
        <v>136</v>
      </c>
      <c r="F50" s="161"/>
      <c r="G50" s="187"/>
      <c r="H50" s="190">
        <f>F50*G50</f>
        <v>0</v>
      </c>
    </row>
    <row r="51" spans="1:8" ht="13.5" hidden="1" customHeight="1" x14ac:dyDescent="0.25">
      <c r="A51" s="192"/>
      <c r="B51" s="192" t="s">
        <v>2674</v>
      </c>
      <c r="C51" s="193"/>
      <c r="D51" s="59" t="s">
        <v>2676</v>
      </c>
      <c r="E51" s="161" t="s">
        <v>136</v>
      </c>
      <c r="F51" s="161"/>
      <c r="G51" s="187"/>
      <c r="H51" s="190">
        <f>F51*G51</f>
        <v>0</v>
      </c>
    </row>
    <row r="52" spans="1:8" ht="13.5" hidden="1" customHeight="1" x14ac:dyDescent="0.25">
      <c r="A52" s="192"/>
      <c r="B52" s="192" t="s">
        <v>2673</v>
      </c>
      <c r="C52" s="193"/>
      <c r="D52" s="59" t="s">
        <v>2677</v>
      </c>
      <c r="E52" s="161" t="s">
        <v>136</v>
      </c>
      <c r="F52" s="161"/>
      <c r="G52" s="187"/>
      <c r="H52" s="190">
        <f>F52*G52</f>
        <v>0</v>
      </c>
    </row>
    <row r="53" spans="1:8" ht="13.5" hidden="1" customHeight="1" x14ac:dyDescent="0.25">
      <c r="A53" s="192" t="s">
        <v>2678</v>
      </c>
      <c r="B53" s="192"/>
      <c r="C53" s="193"/>
      <c r="D53" s="125" t="s">
        <v>2679</v>
      </c>
      <c r="E53" s="17"/>
      <c r="F53" s="17"/>
      <c r="G53" s="191"/>
      <c r="H53" s="190"/>
    </row>
    <row r="54" spans="1:8" ht="13.5" hidden="1" customHeight="1" x14ac:dyDescent="0.25">
      <c r="A54" s="192"/>
      <c r="B54" s="192" t="s">
        <v>2680</v>
      </c>
      <c r="C54" s="193"/>
      <c r="D54" s="59" t="s">
        <v>2686</v>
      </c>
      <c r="E54" s="161" t="s">
        <v>429</v>
      </c>
      <c r="F54" s="161"/>
      <c r="G54" s="187"/>
      <c r="H54" s="190">
        <f t="shared" ref="H54:H59" si="1">F54*G54</f>
        <v>0</v>
      </c>
    </row>
    <row r="55" spans="1:8" ht="13.5" hidden="1" customHeight="1" x14ac:dyDescent="0.25">
      <c r="A55" s="192"/>
      <c r="B55" s="192" t="s">
        <v>2681</v>
      </c>
      <c r="C55" s="193"/>
      <c r="D55" s="59" t="s">
        <v>2687</v>
      </c>
      <c r="E55" s="161" t="s">
        <v>429</v>
      </c>
      <c r="F55" s="161"/>
      <c r="G55" s="187"/>
      <c r="H55" s="190">
        <f t="shared" si="1"/>
        <v>0</v>
      </c>
    </row>
    <row r="56" spans="1:8" ht="13.5" hidden="1" customHeight="1" x14ac:dyDescent="0.25">
      <c r="A56" s="192"/>
      <c r="B56" s="192" t="s">
        <v>2682</v>
      </c>
      <c r="C56" s="193"/>
      <c r="D56" s="59" t="s">
        <v>2688</v>
      </c>
      <c r="E56" s="161" t="s">
        <v>429</v>
      </c>
      <c r="F56" s="161"/>
      <c r="G56" s="187"/>
      <c r="H56" s="190">
        <f t="shared" si="1"/>
        <v>0</v>
      </c>
    </row>
    <row r="57" spans="1:8" ht="13.5" hidden="1" customHeight="1" x14ac:dyDescent="0.25">
      <c r="A57" s="192"/>
      <c r="B57" s="192" t="s">
        <v>2683</v>
      </c>
      <c r="C57" s="193"/>
      <c r="D57" s="101" t="s">
        <v>2689</v>
      </c>
      <c r="E57" s="161" t="s">
        <v>429</v>
      </c>
      <c r="F57" s="161"/>
      <c r="G57" s="187"/>
      <c r="H57" s="190">
        <f t="shared" si="1"/>
        <v>0</v>
      </c>
    </row>
    <row r="58" spans="1:8" ht="13.5" hidden="1" customHeight="1" x14ac:dyDescent="0.25">
      <c r="A58" s="192"/>
      <c r="B58" s="192" t="s">
        <v>2684</v>
      </c>
      <c r="C58" s="193"/>
      <c r="D58" s="101" t="s">
        <v>2690</v>
      </c>
      <c r="E58" s="161" t="s">
        <v>429</v>
      </c>
      <c r="F58" s="161"/>
      <c r="G58" s="187"/>
      <c r="H58" s="190">
        <f t="shared" si="1"/>
        <v>0</v>
      </c>
    </row>
    <row r="59" spans="1:8" ht="13.5" hidden="1" customHeight="1" x14ac:dyDescent="0.25">
      <c r="A59" s="192"/>
      <c r="B59" s="192" t="s">
        <v>2685</v>
      </c>
      <c r="C59" s="193"/>
      <c r="D59" s="59" t="s">
        <v>2723</v>
      </c>
      <c r="E59" s="161" t="s">
        <v>429</v>
      </c>
      <c r="F59" s="161"/>
      <c r="G59" s="187"/>
      <c r="H59" s="190">
        <f t="shared" si="1"/>
        <v>0</v>
      </c>
    </row>
    <row r="60" spans="1:8" ht="13.5" hidden="1" customHeight="1" x14ac:dyDescent="0.25">
      <c r="A60" s="192" t="s">
        <v>2691</v>
      </c>
      <c r="B60" s="192"/>
      <c r="C60" s="193"/>
      <c r="D60" s="100" t="s">
        <v>2692</v>
      </c>
      <c r="E60" s="17"/>
      <c r="F60" s="17"/>
      <c r="G60" s="191"/>
      <c r="H60" s="190"/>
    </row>
    <row r="61" spans="1:8" ht="13.5" hidden="1" customHeight="1" x14ac:dyDescent="0.25">
      <c r="A61" s="192"/>
      <c r="B61" s="192" t="s">
        <v>2693</v>
      </c>
      <c r="C61" s="193"/>
      <c r="D61" s="59" t="s">
        <v>4383</v>
      </c>
      <c r="E61" s="161" t="s">
        <v>429</v>
      </c>
      <c r="F61" s="161"/>
      <c r="G61" s="187"/>
      <c r="H61" s="190">
        <f t="shared" ref="H61:H71" si="2">F61*G61</f>
        <v>0</v>
      </c>
    </row>
    <row r="62" spans="1:8" ht="13.5" hidden="1" customHeight="1" x14ac:dyDescent="0.25">
      <c r="A62" s="192"/>
      <c r="B62" s="192" t="s">
        <v>2694</v>
      </c>
      <c r="C62" s="193"/>
      <c r="D62" s="59" t="s">
        <v>2701</v>
      </c>
      <c r="E62" s="161" t="s">
        <v>429</v>
      </c>
      <c r="F62" s="161"/>
      <c r="G62" s="187"/>
      <c r="H62" s="190">
        <f t="shared" si="2"/>
        <v>0</v>
      </c>
    </row>
    <row r="63" spans="1:8" ht="13.5" hidden="1" customHeight="1" x14ac:dyDescent="0.25">
      <c r="A63" s="192"/>
      <c r="B63" s="192" t="s">
        <v>2695</v>
      </c>
      <c r="C63" s="193"/>
      <c r="D63" s="59" t="s">
        <v>2702</v>
      </c>
      <c r="E63" s="161" t="s">
        <v>429</v>
      </c>
      <c r="F63" s="161"/>
      <c r="G63" s="187"/>
      <c r="H63" s="190">
        <f t="shared" si="2"/>
        <v>0</v>
      </c>
    </row>
    <row r="64" spans="1:8" ht="13.5" hidden="1" customHeight="1" x14ac:dyDescent="0.25">
      <c r="A64" s="192"/>
      <c r="B64" s="192" t="s">
        <v>2696</v>
      </c>
      <c r="C64" s="193"/>
      <c r="D64" s="158" t="s">
        <v>2659</v>
      </c>
      <c r="E64" s="161" t="s">
        <v>429</v>
      </c>
      <c r="F64" s="161"/>
      <c r="G64" s="187"/>
      <c r="H64" s="190">
        <f t="shared" si="2"/>
        <v>0</v>
      </c>
    </row>
    <row r="65" spans="1:8" ht="13.5" hidden="1" customHeight="1" x14ac:dyDescent="0.25">
      <c r="A65" s="192"/>
      <c r="B65" s="192" t="s">
        <v>2697</v>
      </c>
      <c r="C65" s="193"/>
      <c r="D65" s="59" t="s">
        <v>2703</v>
      </c>
      <c r="E65" s="161" t="s">
        <v>429</v>
      </c>
      <c r="F65" s="161"/>
      <c r="G65" s="187"/>
      <c r="H65" s="190">
        <f t="shared" si="2"/>
        <v>0</v>
      </c>
    </row>
    <row r="66" spans="1:8" ht="13.5" hidden="1" customHeight="1" x14ac:dyDescent="0.25">
      <c r="A66" s="192"/>
      <c r="B66" s="192" t="s">
        <v>2698</v>
      </c>
      <c r="C66" s="193"/>
      <c r="D66" s="59" t="s">
        <v>2704</v>
      </c>
      <c r="E66" s="161" t="s">
        <v>429</v>
      </c>
      <c r="F66" s="161"/>
      <c r="G66" s="187"/>
      <c r="H66" s="190">
        <f t="shared" si="2"/>
        <v>0</v>
      </c>
    </row>
    <row r="67" spans="1:8" ht="13.5" hidden="1" customHeight="1" x14ac:dyDescent="0.25">
      <c r="A67" s="192"/>
      <c r="B67" s="192" t="s">
        <v>2699</v>
      </c>
      <c r="C67" s="193"/>
      <c r="D67" s="59" t="s">
        <v>2705</v>
      </c>
      <c r="E67" s="161" t="s">
        <v>429</v>
      </c>
      <c r="F67" s="161"/>
      <c r="G67" s="187"/>
      <c r="H67" s="190">
        <f t="shared" si="2"/>
        <v>0</v>
      </c>
    </row>
    <row r="68" spans="1:8" ht="13.5" hidden="1" customHeight="1" x14ac:dyDescent="0.25">
      <c r="A68" s="192"/>
      <c r="B68" s="192" t="s">
        <v>2700</v>
      </c>
      <c r="C68" s="193"/>
      <c r="D68" s="278" t="s">
        <v>4991</v>
      </c>
      <c r="E68" s="161" t="s">
        <v>429</v>
      </c>
      <c r="F68" s="161"/>
      <c r="G68" s="187"/>
      <c r="H68" s="190">
        <f t="shared" si="2"/>
        <v>0</v>
      </c>
    </row>
    <row r="69" spans="1:8" ht="39.6" x14ac:dyDescent="0.25">
      <c r="A69" s="192" t="s">
        <v>2706</v>
      </c>
      <c r="B69" s="192"/>
      <c r="C69" s="193"/>
      <c r="D69" s="100" t="s">
        <v>2707</v>
      </c>
      <c r="E69" s="161" t="s">
        <v>429</v>
      </c>
      <c r="F69" s="161"/>
      <c r="G69" s="187"/>
      <c r="H69" s="190">
        <f t="shared" si="2"/>
        <v>0</v>
      </c>
    </row>
    <row r="70" spans="1:8" ht="13.5" hidden="1" customHeight="1" x14ac:dyDescent="0.25">
      <c r="A70" s="192" t="s">
        <v>2709</v>
      </c>
      <c r="B70" s="192"/>
      <c r="C70" s="193"/>
      <c r="D70" s="100" t="s">
        <v>2708</v>
      </c>
      <c r="E70" s="161" t="s">
        <v>429</v>
      </c>
      <c r="F70" s="161"/>
      <c r="G70" s="187"/>
      <c r="H70" s="190">
        <f t="shared" si="2"/>
        <v>0</v>
      </c>
    </row>
    <row r="71" spans="1:8" ht="26.4" x14ac:dyDescent="0.25">
      <c r="A71" s="192" t="s">
        <v>2710</v>
      </c>
      <c r="B71" s="192"/>
      <c r="C71" s="193"/>
      <c r="D71" s="100" t="s">
        <v>2711</v>
      </c>
      <c r="E71" s="161" t="s">
        <v>429</v>
      </c>
      <c r="F71" s="161"/>
      <c r="G71" s="187"/>
      <c r="H71" s="190">
        <f t="shared" si="2"/>
        <v>0</v>
      </c>
    </row>
    <row r="72" spans="1:8" ht="13.5" hidden="1" customHeight="1" x14ac:dyDescent="0.25">
      <c r="A72" s="192" t="s">
        <v>2712</v>
      </c>
      <c r="B72" s="192"/>
      <c r="C72" s="193"/>
      <c r="D72" s="125" t="s">
        <v>2713</v>
      </c>
      <c r="E72" s="17"/>
      <c r="F72" s="17"/>
      <c r="G72" s="191"/>
      <c r="H72" s="190"/>
    </row>
    <row r="73" spans="1:8" ht="13.5" hidden="1" customHeight="1" x14ac:dyDescent="0.25">
      <c r="A73" s="192"/>
      <c r="B73" s="192" t="s">
        <v>2714</v>
      </c>
      <c r="C73" s="193"/>
      <c r="D73" s="101" t="s">
        <v>2717</v>
      </c>
      <c r="E73" s="161" t="s">
        <v>136</v>
      </c>
      <c r="F73" s="161"/>
      <c r="G73" s="187"/>
      <c r="H73" s="190">
        <f>F73*G73</f>
        <v>0</v>
      </c>
    </row>
    <row r="74" spans="1:8" ht="13.5" hidden="1" customHeight="1" x14ac:dyDescent="0.25">
      <c r="A74" s="192"/>
      <c r="B74" s="192" t="s">
        <v>2715</v>
      </c>
      <c r="C74" s="193"/>
      <c r="D74" s="101" t="s">
        <v>2689</v>
      </c>
      <c r="E74" s="161" t="s">
        <v>136</v>
      </c>
      <c r="F74" s="161"/>
      <c r="G74" s="187"/>
      <c r="H74" s="190">
        <f>F74*G74</f>
        <v>0</v>
      </c>
    </row>
    <row r="75" spans="1:8" ht="13.5" hidden="1" customHeight="1" x14ac:dyDescent="0.25">
      <c r="A75" s="192"/>
      <c r="B75" s="192" t="s">
        <v>2716</v>
      </c>
      <c r="C75" s="193"/>
      <c r="D75" s="101" t="s">
        <v>2690</v>
      </c>
      <c r="E75" s="161" t="s">
        <v>136</v>
      </c>
      <c r="F75" s="161"/>
      <c r="G75" s="187"/>
      <c r="H75" s="190">
        <f>F75*G75</f>
        <v>0</v>
      </c>
    </row>
    <row r="76" spans="1:8" ht="13.5" hidden="1" customHeight="1" x14ac:dyDescent="0.25">
      <c r="A76" s="192"/>
      <c r="B76" s="192"/>
      <c r="C76" s="193"/>
      <c r="D76" s="157"/>
      <c r="E76" s="17"/>
      <c r="F76" s="17"/>
      <c r="G76" s="191"/>
      <c r="H76" s="190"/>
    </row>
    <row r="77" spans="1:8" x14ac:dyDescent="0.25">
      <c r="A77" s="192"/>
      <c r="B77" s="192"/>
      <c r="C77" s="193"/>
      <c r="D77" s="157"/>
      <c r="E77" s="17"/>
      <c r="F77" s="17"/>
      <c r="G77" s="191"/>
      <c r="H77" s="190"/>
    </row>
    <row r="78" spans="1:8" x14ac:dyDescent="0.25">
      <c r="A78" s="64"/>
      <c r="B78" s="64"/>
      <c r="C78" s="161"/>
      <c r="D78" s="60"/>
      <c r="E78" s="17"/>
      <c r="F78" s="15"/>
      <c r="G78" s="190"/>
      <c r="H78" s="190"/>
    </row>
    <row r="79" spans="1:8" x14ac:dyDescent="0.25">
      <c r="A79" s="168" t="s">
        <v>34</v>
      </c>
      <c r="B79" s="168"/>
      <c r="C79" s="168"/>
      <c r="D79" s="168"/>
      <c r="E79" s="179"/>
      <c r="F79" s="183"/>
      <c r="G79" s="174"/>
      <c r="H79" s="174">
        <f>SUM(H5:H78)</f>
        <v>0</v>
      </c>
    </row>
    <row r="1048355" spans="5:5" x14ac:dyDescent="0.25">
      <c r="E1048355"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65B83-0EB1-4B1B-890A-6D2CD81E0556}">
  <dimension ref="A1:I1048349"/>
  <sheetViews>
    <sheetView workbookViewId="0"/>
  </sheetViews>
  <sheetFormatPr defaultRowHeight="13.2" x14ac:dyDescent="0.25"/>
  <cols>
    <col min="1" max="1" width="9.33203125" style="41" customWidth="1"/>
    <col min="2" max="2" width="10" style="41" bestFit="1" customWidth="1"/>
    <col min="3" max="4" width="3.88671875" style="41" customWidth="1"/>
    <col min="5" max="5" width="40.6640625" style="41" customWidth="1"/>
    <col min="6" max="6" width="25.554687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2724</v>
      </c>
      <c r="B1" s="40"/>
      <c r="C1" s="40"/>
      <c r="D1" s="40"/>
      <c r="E1" s="40"/>
      <c r="F1" s="774" t="s">
        <v>2725</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89"/>
      <c r="I3" s="89"/>
    </row>
    <row r="4" spans="1:9" x14ac:dyDescent="0.25">
      <c r="A4" s="192"/>
      <c r="B4" s="192"/>
      <c r="C4" s="193"/>
      <c r="D4" s="193"/>
      <c r="E4" s="64"/>
      <c r="F4" s="17"/>
      <c r="G4" s="17"/>
      <c r="H4" s="190"/>
      <c r="I4" s="190"/>
    </row>
    <row r="5" spans="1:9" ht="52.8" x14ac:dyDescent="0.25">
      <c r="A5" s="192" t="s">
        <v>2726</v>
      </c>
      <c r="B5" s="192"/>
      <c r="C5" s="193"/>
      <c r="D5" s="193"/>
      <c r="E5" s="285" t="s">
        <v>2727</v>
      </c>
      <c r="F5" s="17"/>
      <c r="G5" s="17"/>
      <c r="H5" s="191"/>
      <c r="I5" s="190"/>
    </row>
    <row r="6" spans="1:9" ht="26.4" x14ac:dyDescent="0.25">
      <c r="A6" s="192"/>
      <c r="B6" s="192" t="s">
        <v>2728</v>
      </c>
      <c r="C6" s="193"/>
      <c r="D6" s="193"/>
      <c r="E6" s="278" t="s">
        <v>4992</v>
      </c>
      <c r="F6" s="161"/>
      <c r="G6" s="161"/>
      <c r="H6" s="187"/>
      <c r="I6" s="190"/>
    </row>
    <row r="7" spans="1:9" ht="26.4" x14ac:dyDescent="0.25">
      <c r="A7" s="192"/>
      <c r="B7" s="192"/>
      <c r="C7" s="193"/>
      <c r="D7" s="193" t="s">
        <v>36</v>
      </c>
      <c r="E7" s="278" t="s">
        <v>6582</v>
      </c>
      <c r="F7" s="161" t="s">
        <v>422</v>
      </c>
      <c r="G7" s="161"/>
      <c r="H7" s="187"/>
      <c r="I7" s="190">
        <f t="shared" ref="I7:I13" si="0">G7*H7</f>
        <v>0</v>
      </c>
    </row>
    <row r="8" spans="1:9" ht="26.4" x14ac:dyDescent="0.25">
      <c r="A8" s="192"/>
      <c r="B8" s="192" t="s">
        <v>2729</v>
      </c>
      <c r="C8" s="193"/>
      <c r="D8" s="193"/>
      <c r="E8" s="278" t="s">
        <v>4993</v>
      </c>
      <c r="F8" s="161"/>
      <c r="G8" s="161"/>
      <c r="H8" s="187"/>
      <c r="I8" s="190"/>
    </row>
    <row r="9" spans="1:9" ht="26.4" x14ac:dyDescent="0.25">
      <c r="A9" s="192"/>
      <c r="B9" s="192"/>
      <c r="C9" s="193"/>
      <c r="D9" s="193" t="s">
        <v>36</v>
      </c>
      <c r="E9" s="278" t="s">
        <v>6582</v>
      </c>
      <c r="F9" s="161" t="s">
        <v>422</v>
      </c>
      <c r="G9" s="161"/>
      <c r="H9" s="187"/>
      <c r="I9" s="190">
        <f t="shared" si="0"/>
        <v>0</v>
      </c>
    </row>
    <row r="10" spans="1:9" ht="15.6" hidden="1" x14ac:dyDescent="0.25">
      <c r="A10" s="192"/>
      <c r="B10" s="192" t="s">
        <v>2730</v>
      </c>
      <c r="C10" s="193"/>
      <c r="D10" s="193"/>
      <c r="E10" s="278" t="s">
        <v>2739</v>
      </c>
      <c r="F10" s="161" t="s">
        <v>2269</v>
      </c>
      <c r="G10" s="161"/>
      <c r="H10" s="187"/>
      <c r="I10" s="190">
        <f t="shared" si="0"/>
        <v>0</v>
      </c>
    </row>
    <row r="11" spans="1:9" ht="15.6" x14ac:dyDescent="0.25">
      <c r="A11" s="192"/>
      <c r="B11" s="192" t="s">
        <v>2731</v>
      </c>
      <c r="C11" s="193"/>
      <c r="D11" s="193"/>
      <c r="E11" s="290" t="s">
        <v>2740</v>
      </c>
      <c r="F11" s="161" t="s">
        <v>2269</v>
      </c>
      <c r="G11" s="161"/>
      <c r="H11" s="187"/>
      <c r="I11" s="190">
        <f t="shared" si="0"/>
        <v>0</v>
      </c>
    </row>
    <row r="12" spans="1:9" hidden="1" x14ac:dyDescent="0.25">
      <c r="A12" s="192"/>
      <c r="B12" s="192" t="s">
        <v>2732</v>
      </c>
      <c r="C12" s="193"/>
      <c r="D12" s="193"/>
      <c r="E12" s="278" t="s">
        <v>2741</v>
      </c>
      <c r="F12" s="161" t="s">
        <v>422</v>
      </c>
      <c r="G12" s="161"/>
      <c r="H12" s="187"/>
      <c r="I12" s="190">
        <f t="shared" si="0"/>
        <v>0</v>
      </c>
    </row>
    <row r="13" spans="1:9" hidden="1" x14ac:dyDescent="0.25">
      <c r="A13" s="192"/>
      <c r="B13" s="192" t="s">
        <v>2733</v>
      </c>
      <c r="C13" s="193"/>
      <c r="D13" s="193"/>
      <c r="E13" s="290" t="s">
        <v>2742</v>
      </c>
      <c r="F13" s="161" t="s">
        <v>2563</v>
      </c>
      <c r="G13" s="161"/>
      <c r="H13" s="187"/>
      <c r="I13" s="190">
        <f t="shared" si="0"/>
        <v>0</v>
      </c>
    </row>
    <row r="14" spans="1:9" ht="39.6" x14ac:dyDescent="0.25">
      <c r="A14" s="192"/>
      <c r="B14" s="192" t="s">
        <v>2734</v>
      </c>
      <c r="C14" s="193"/>
      <c r="D14" s="193"/>
      <c r="E14" s="290" t="s">
        <v>6585</v>
      </c>
      <c r="F14" s="161"/>
      <c r="G14" s="161"/>
      <c r="H14" s="187"/>
      <c r="I14" s="190"/>
    </row>
    <row r="15" spans="1:9" x14ac:dyDescent="0.25">
      <c r="A15" s="192"/>
      <c r="B15" s="192"/>
      <c r="C15" s="193"/>
      <c r="D15" s="193" t="s">
        <v>36</v>
      </c>
      <c r="E15" s="290" t="s">
        <v>6583</v>
      </c>
      <c r="F15" s="161" t="s">
        <v>429</v>
      </c>
      <c r="G15" s="161"/>
      <c r="H15" s="187"/>
      <c r="I15" s="190">
        <f t="shared" ref="I15:I19" si="1">G15*H15</f>
        <v>0</v>
      </c>
    </row>
    <row r="16" spans="1:9" x14ac:dyDescent="0.25">
      <c r="A16" s="192"/>
      <c r="B16" s="192"/>
      <c r="C16" s="193"/>
      <c r="D16" s="193" t="s">
        <v>35</v>
      </c>
      <c r="E16" s="290" t="s">
        <v>6584</v>
      </c>
      <c r="F16" s="161" t="s">
        <v>429</v>
      </c>
      <c r="G16" s="161"/>
      <c r="H16" s="187"/>
      <c r="I16" s="190">
        <f t="shared" si="1"/>
        <v>0</v>
      </c>
    </row>
    <row r="17" spans="1:9" ht="26.4" x14ac:dyDescent="0.25">
      <c r="A17" s="192"/>
      <c r="B17" s="192" t="s">
        <v>2735</v>
      </c>
      <c r="C17" s="193"/>
      <c r="D17" s="193"/>
      <c r="E17" s="290" t="s">
        <v>6586</v>
      </c>
      <c r="F17" s="161"/>
      <c r="G17" s="161"/>
      <c r="H17" s="187"/>
      <c r="I17" s="190"/>
    </row>
    <row r="18" spans="1:9" x14ac:dyDescent="0.25">
      <c r="A18" s="192"/>
      <c r="B18" s="192"/>
      <c r="C18" s="193"/>
      <c r="D18" s="193" t="s">
        <v>36</v>
      </c>
      <c r="E18" s="290" t="s">
        <v>6587</v>
      </c>
      <c r="F18" s="161" t="s">
        <v>429</v>
      </c>
      <c r="G18" s="161"/>
      <c r="H18" s="187"/>
      <c r="I18" s="190">
        <f t="shared" si="1"/>
        <v>0</v>
      </c>
    </row>
    <row r="19" spans="1:9" x14ac:dyDescent="0.25">
      <c r="A19" s="192"/>
      <c r="B19" s="192"/>
      <c r="C19" s="193"/>
      <c r="D19" s="193" t="s">
        <v>35</v>
      </c>
      <c r="E19" s="290" t="s">
        <v>6588</v>
      </c>
      <c r="F19" s="161" t="s">
        <v>429</v>
      </c>
      <c r="G19" s="161"/>
      <c r="H19" s="187"/>
      <c r="I19" s="190">
        <f t="shared" si="1"/>
        <v>0</v>
      </c>
    </row>
    <row r="20" spans="1:9" x14ac:dyDescent="0.25">
      <c r="A20" s="192"/>
      <c r="B20" s="192" t="s">
        <v>2736</v>
      </c>
      <c r="C20" s="193"/>
      <c r="D20" s="193"/>
      <c r="E20" s="290" t="s">
        <v>2743</v>
      </c>
      <c r="F20" s="17"/>
      <c r="G20" s="17"/>
      <c r="H20" s="191"/>
      <c r="I20" s="190"/>
    </row>
    <row r="21" spans="1:9" x14ac:dyDescent="0.25">
      <c r="A21" s="192"/>
      <c r="B21" s="192"/>
      <c r="C21" s="193" t="s">
        <v>37</v>
      </c>
      <c r="D21" s="193"/>
      <c r="E21" s="290" t="s">
        <v>2744</v>
      </c>
      <c r="F21" s="17"/>
      <c r="G21" s="17"/>
      <c r="H21" s="191"/>
      <c r="I21" s="190"/>
    </row>
    <row r="22" spans="1:9" ht="26.4" x14ac:dyDescent="0.25">
      <c r="A22" s="192"/>
      <c r="B22" s="192"/>
      <c r="C22" s="193"/>
      <c r="D22" s="193" t="s">
        <v>36</v>
      </c>
      <c r="E22" s="290" t="s">
        <v>4994</v>
      </c>
      <c r="F22" s="161" t="s">
        <v>429</v>
      </c>
      <c r="G22" s="161"/>
      <c r="H22" s="187"/>
      <c r="I22" s="190">
        <f>G22*H22</f>
        <v>0</v>
      </c>
    </row>
    <row r="23" spans="1:9" ht="26.4" x14ac:dyDescent="0.25">
      <c r="A23" s="192"/>
      <c r="B23" s="192"/>
      <c r="C23" s="193"/>
      <c r="D23" s="193" t="s">
        <v>35</v>
      </c>
      <c r="E23" s="290" t="s">
        <v>4995</v>
      </c>
      <c r="F23" s="161" t="s">
        <v>429</v>
      </c>
      <c r="G23" s="161"/>
      <c r="H23" s="187"/>
      <c r="I23" s="190">
        <f>G23*H23</f>
        <v>0</v>
      </c>
    </row>
    <row r="24" spans="1:9" x14ac:dyDescent="0.25">
      <c r="A24" s="192"/>
      <c r="B24" s="192"/>
      <c r="C24" s="193" t="s">
        <v>39</v>
      </c>
      <c r="D24" s="193"/>
      <c r="E24" s="290" t="s">
        <v>2745</v>
      </c>
      <c r="F24" s="17"/>
      <c r="G24" s="17"/>
      <c r="H24" s="191"/>
      <c r="I24" s="190"/>
    </row>
    <row r="25" spans="1:9" ht="26.4" x14ac:dyDescent="0.25">
      <c r="A25" s="192"/>
      <c r="B25" s="192"/>
      <c r="C25" s="193"/>
      <c r="D25" s="193" t="s">
        <v>36</v>
      </c>
      <c r="E25" s="290" t="s">
        <v>4996</v>
      </c>
      <c r="F25" s="161" t="s">
        <v>429</v>
      </c>
      <c r="G25" s="161"/>
      <c r="H25" s="187"/>
      <c r="I25" s="190">
        <f>G25*H25</f>
        <v>0</v>
      </c>
    </row>
    <row r="26" spans="1:9" ht="26.4" x14ac:dyDescent="0.25">
      <c r="A26" s="192"/>
      <c r="B26" s="192"/>
      <c r="C26" s="193"/>
      <c r="D26" s="193" t="s">
        <v>35</v>
      </c>
      <c r="E26" s="290" t="s">
        <v>4997</v>
      </c>
      <c r="F26" s="161" t="s">
        <v>429</v>
      </c>
      <c r="G26" s="161"/>
      <c r="H26" s="187"/>
      <c r="I26" s="190">
        <f>G26*H26</f>
        <v>0</v>
      </c>
    </row>
    <row r="27" spans="1:9" ht="26.4" x14ac:dyDescent="0.25">
      <c r="A27" s="192"/>
      <c r="B27" s="192"/>
      <c r="C27" s="193"/>
      <c r="D27" s="193" t="s">
        <v>49</v>
      </c>
      <c r="E27" s="290" t="s">
        <v>4998</v>
      </c>
      <c r="F27" s="161" t="s">
        <v>429</v>
      </c>
      <c r="G27" s="161"/>
      <c r="H27" s="187"/>
      <c r="I27" s="190">
        <f>G27*H27</f>
        <v>0</v>
      </c>
    </row>
    <row r="28" spans="1:9" x14ac:dyDescent="0.25">
      <c r="A28" s="192"/>
      <c r="B28" s="192"/>
      <c r="C28" s="193" t="s">
        <v>59</v>
      </c>
      <c r="D28" s="193"/>
      <c r="E28" s="290" t="s">
        <v>2746</v>
      </c>
      <c r="F28" s="17"/>
      <c r="G28" s="17"/>
      <c r="H28" s="191"/>
      <c r="I28" s="190"/>
    </row>
    <row r="29" spans="1:9" ht="26.4" x14ac:dyDescent="0.25">
      <c r="A29" s="192"/>
      <c r="B29" s="192"/>
      <c r="C29" s="193"/>
      <c r="D29" s="193" t="s">
        <v>36</v>
      </c>
      <c r="E29" s="290" t="s">
        <v>4996</v>
      </c>
      <c r="F29" s="161" t="s">
        <v>429</v>
      </c>
      <c r="G29" s="161"/>
      <c r="H29" s="187"/>
      <c r="I29" s="190">
        <f t="shared" ref="I29:I34" si="2">G29*H29</f>
        <v>0</v>
      </c>
    </row>
    <row r="30" spans="1:9" ht="26.4" x14ac:dyDescent="0.25">
      <c r="A30" s="192"/>
      <c r="B30" s="192"/>
      <c r="C30" s="193"/>
      <c r="D30" s="193" t="s">
        <v>35</v>
      </c>
      <c r="E30" s="290" t="s">
        <v>4997</v>
      </c>
      <c r="F30" s="161" t="s">
        <v>429</v>
      </c>
      <c r="G30" s="161"/>
      <c r="H30" s="187"/>
      <c r="I30" s="190">
        <f t="shared" si="2"/>
        <v>0</v>
      </c>
    </row>
    <row r="31" spans="1:9" ht="26.4" x14ac:dyDescent="0.25">
      <c r="A31" s="110"/>
      <c r="B31" s="192"/>
      <c r="C31" s="193"/>
      <c r="D31" s="193" t="s">
        <v>49</v>
      </c>
      <c r="E31" s="290" t="s">
        <v>4998</v>
      </c>
      <c r="F31" s="161" t="s">
        <v>429</v>
      </c>
      <c r="G31" s="161"/>
      <c r="H31" s="187"/>
      <c r="I31" s="190">
        <f t="shared" si="2"/>
        <v>0</v>
      </c>
    </row>
    <row r="32" spans="1:9" ht="26.4" x14ac:dyDescent="0.25">
      <c r="A32" s="110"/>
      <c r="B32" s="192" t="s">
        <v>2737</v>
      </c>
      <c r="C32" s="193"/>
      <c r="D32" s="193"/>
      <c r="E32" s="290" t="s">
        <v>2747</v>
      </c>
      <c r="F32" s="161" t="s">
        <v>136</v>
      </c>
      <c r="G32" s="161"/>
      <c r="H32" s="187"/>
      <c r="I32" s="190">
        <f t="shared" si="2"/>
        <v>0</v>
      </c>
    </row>
    <row r="33" spans="1:9" ht="26.4" x14ac:dyDescent="0.25">
      <c r="A33" s="110"/>
      <c r="B33" s="192" t="s">
        <v>2738</v>
      </c>
      <c r="C33" s="193"/>
      <c r="D33" s="193"/>
      <c r="E33" s="290" t="s">
        <v>2748</v>
      </c>
      <c r="F33" s="161" t="s">
        <v>136</v>
      </c>
      <c r="G33" s="161"/>
      <c r="H33" s="187"/>
      <c r="I33" s="190">
        <f t="shared" si="2"/>
        <v>0</v>
      </c>
    </row>
    <row r="34" spans="1:9" x14ac:dyDescent="0.25">
      <c r="A34" s="110" t="s">
        <v>2749</v>
      </c>
      <c r="B34" s="192"/>
      <c r="C34" s="193"/>
      <c r="D34" s="193"/>
      <c r="E34" s="285" t="s">
        <v>4999</v>
      </c>
      <c r="F34" s="161" t="s">
        <v>429</v>
      </c>
      <c r="G34" s="161"/>
      <c r="H34" s="187"/>
      <c r="I34" s="190">
        <f t="shared" si="2"/>
        <v>0</v>
      </c>
    </row>
    <row r="35" spans="1:9" x14ac:dyDescent="0.25">
      <c r="A35" s="110" t="s">
        <v>2750</v>
      </c>
      <c r="B35" s="192"/>
      <c r="C35" s="193"/>
      <c r="D35" s="193"/>
      <c r="E35" s="159" t="s">
        <v>2751</v>
      </c>
      <c r="F35" s="17"/>
      <c r="G35" s="17"/>
      <c r="H35" s="191"/>
      <c r="I35" s="190"/>
    </row>
    <row r="36" spans="1:9" x14ac:dyDescent="0.25">
      <c r="A36" s="110"/>
      <c r="B36" s="192" t="s">
        <v>2752</v>
      </c>
      <c r="C36" s="193"/>
      <c r="D36" s="193"/>
      <c r="E36" s="59" t="s">
        <v>2754</v>
      </c>
      <c r="F36" s="17"/>
      <c r="G36" s="17"/>
      <c r="H36" s="191"/>
      <c r="I36" s="190"/>
    </row>
    <row r="37" spans="1:9" x14ac:dyDescent="0.25">
      <c r="A37" s="110"/>
      <c r="B37" s="192"/>
      <c r="C37" s="193" t="s">
        <v>37</v>
      </c>
      <c r="D37" s="193"/>
      <c r="E37" s="59" t="s">
        <v>2755</v>
      </c>
      <c r="F37" s="161" t="s">
        <v>422</v>
      </c>
      <c r="G37" s="161"/>
      <c r="H37" s="187"/>
      <c r="I37" s="190">
        <f t="shared" ref="I37:I42" si="3">G37*H37</f>
        <v>0</v>
      </c>
    </row>
    <row r="38" spans="1:9" x14ac:dyDescent="0.25">
      <c r="A38" s="110"/>
      <c r="B38" s="192"/>
      <c r="C38" s="193" t="s">
        <v>39</v>
      </c>
      <c r="D38" s="193"/>
      <c r="E38" s="59" t="s">
        <v>2756</v>
      </c>
      <c r="F38" s="161" t="s">
        <v>422</v>
      </c>
      <c r="G38" s="161"/>
      <c r="H38" s="187"/>
      <c r="I38" s="190">
        <f t="shared" si="3"/>
        <v>0</v>
      </c>
    </row>
    <row r="39" spans="1:9" x14ac:dyDescent="0.25">
      <c r="A39" s="110"/>
      <c r="B39" s="192"/>
      <c r="C39" s="193" t="s">
        <v>59</v>
      </c>
      <c r="D39" s="193"/>
      <c r="E39" s="158" t="s">
        <v>2757</v>
      </c>
      <c r="F39" s="161" t="s">
        <v>422</v>
      </c>
      <c r="G39" s="161"/>
      <c r="H39" s="187"/>
      <c r="I39" s="190">
        <f t="shared" si="3"/>
        <v>0</v>
      </c>
    </row>
    <row r="40" spans="1:9" x14ac:dyDescent="0.25">
      <c r="A40" s="110"/>
      <c r="B40" s="192"/>
      <c r="C40" s="193" t="s">
        <v>42</v>
      </c>
      <c r="D40" s="193"/>
      <c r="E40" s="59" t="s">
        <v>2758</v>
      </c>
      <c r="F40" s="161" t="s">
        <v>422</v>
      </c>
      <c r="G40" s="161"/>
      <c r="H40" s="187"/>
      <c r="I40" s="190">
        <f t="shared" si="3"/>
        <v>0</v>
      </c>
    </row>
    <row r="41" spans="1:9" x14ac:dyDescent="0.25">
      <c r="A41" s="110"/>
      <c r="B41" s="192"/>
      <c r="C41" s="193" t="s">
        <v>43</v>
      </c>
      <c r="D41" s="193"/>
      <c r="E41" s="59" t="s">
        <v>2759</v>
      </c>
      <c r="F41" s="161" t="s">
        <v>422</v>
      </c>
      <c r="G41" s="161"/>
      <c r="H41" s="187"/>
      <c r="I41" s="190">
        <f t="shared" si="3"/>
        <v>0</v>
      </c>
    </row>
    <row r="42" spans="1:9" x14ac:dyDescent="0.25">
      <c r="A42" s="110"/>
      <c r="B42" s="192" t="s">
        <v>2753</v>
      </c>
      <c r="C42" s="193"/>
      <c r="D42" s="193"/>
      <c r="E42" s="158" t="s">
        <v>2760</v>
      </c>
      <c r="F42" s="161" t="s">
        <v>429</v>
      </c>
      <c r="G42" s="161"/>
      <c r="H42" s="187"/>
      <c r="I42" s="190">
        <f t="shared" si="3"/>
        <v>0</v>
      </c>
    </row>
    <row r="43" spans="1:9" x14ac:dyDescent="0.25">
      <c r="A43" s="110" t="s">
        <v>2761</v>
      </c>
      <c r="B43" s="192"/>
      <c r="C43" s="193"/>
      <c r="D43" s="193"/>
      <c r="E43" s="159" t="s">
        <v>2762</v>
      </c>
      <c r="F43" s="17"/>
      <c r="G43" s="17"/>
      <c r="H43" s="191"/>
      <c r="I43" s="190"/>
    </row>
    <row r="44" spans="1:9" x14ac:dyDescent="0.25">
      <c r="A44" s="110"/>
      <c r="B44" s="192" t="s">
        <v>2763</v>
      </c>
      <c r="C44" s="193"/>
      <c r="D44" s="193"/>
      <c r="E44" s="59" t="s">
        <v>2754</v>
      </c>
      <c r="F44" s="17"/>
      <c r="G44" s="17"/>
      <c r="H44" s="191"/>
      <c r="I44" s="190"/>
    </row>
    <row r="45" spans="1:9" x14ac:dyDescent="0.25">
      <c r="A45" s="110"/>
      <c r="B45" s="192"/>
      <c r="C45" s="193" t="s">
        <v>37</v>
      </c>
      <c r="D45" s="193"/>
      <c r="E45" s="59" t="s">
        <v>2755</v>
      </c>
      <c r="F45" s="161" t="s">
        <v>422</v>
      </c>
      <c r="G45" s="161"/>
      <c r="H45" s="187"/>
      <c r="I45" s="190">
        <f t="shared" ref="I45:I50" si="4">G45*H45</f>
        <v>0</v>
      </c>
    </row>
    <row r="46" spans="1:9" x14ac:dyDescent="0.25">
      <c r="A46" s="110"/>
      <c r="B46" s="192"/>
      <c r="C46" s="193" t="s">
        <v>39</v>
      </c>
      <c r="D46" s="193"/>
      <c r="E46" s="59" t="s">
        <v>2756</v>
      </c>
      <c r="F46" s="161" t="s">
        <v>422</v>
      </c>
      <c r="G46" s="161"/>
      <c r="H46" s="187"/>
      <c r="I46" s="190">
        <f t="shared" si="4"/>
        <v>0</v>
      </c>
    </row>
    <row r="47" spans="1:9" x14ac:dyDescent="0.25">
      <c r="A47" s="110"/>
      <c r="B47" s="192"/>
      <c r="C47" s="193" t="s">
        <v>59</v>
      </c>
      <c r="D47" s="193"/>
      <c r="E47" s="158" t="s">
        <v>2757</v>
      </c>
      <c r="F47" s="161" t="s">
        <v>422</v>
      </c>
      <c r="G47" s="161"/>
      <c r="H47" s="187"/>
      <c r="I47" s="190">
        <f t="shared" si="4"/>
        <v>0</v>
      </c>
    </row>
    <row r="48" spans="1:9" x14ac:dyDescent="0.25">
      <c r="A48" s="110"/>
      <c r="B48" s="192"/>
      <c r="C48" s="193" t="s">
        <v>42</v>
      </c>
      <c r="D48" s="193"/>
      <c r="E48" s="59" t="s">
        <v>2758</v>
      </c>
      <c r="F48" s="161" t="s">
        <v>422</v>
      </c>
      <c r="G48" s="161"/>
      <c r="H48" s="187"/>
      <c r="I48" s="190">
        <f t="shared" si="4"/>
        <v>0</v>
      </c>
    </row>
    <row r="49" spans="1:9" x14ac:dyDescent="0.25">
      <c r="A49" s="110"/>
      <c r="B49" s="192"/>
      <c r="C49" s="193" t="s">
        <v>43</v>
      </c>
      <c r="D49" s="193"/>
      <c r="E49" s="59" t="s">
        <v>2792</v>
      </c>
      <c r="F49" s="161" t="s">
        <v>422</v>
      </c>
      <c r="G49" s="161"/>
      <c r="H49" s="187"/>
      <c r="I49" s="190">
        <f t="shared" si="4"/>
        <v>0</v>
      </c>
    </row>
    <row r="50" spans="1:9" x14ac:dyDescent="0.25">
      <c r="A50" s="110"/>
      <c r="B50" s="192" t="s">
        <v>2764</v>
      </c>
      <c r="C50" s="193"/>
      <c r="D50" s="193"/>
      <c r="E50" s="290" t="s">
        <v>5000</v>
      </c>
      <c r="F50" s="161" t="s">
        <v>429</v>
      </c>
      <c r="G50" s="161"/>
      <c r="H50" s="187"/>
      <c r="I50" s="190">
        <f t="shared" si="4"/>
        <v>0</v>
      </c>
    </row>
    <row r="51" spans="1:9" x14ac:dyDescent="0.25">
      <c r="A51" s="110" t="s">
        <v>2765</v>
      </c>
      <c r="B51" s="192"/>
      <c r="C51" s="193"/>
      <c r="D51" s="193"/>
      <c r="E51" s="159" t="s">
        <v>2766</v>
      </c>
      <c r="F51" s="17"/>
      <c r="G51" s="17"/>
      <c r="H51" s="191"/>
      <c r="I51" s="190"/>
    </row>
    <row r="52" spans="1:9" x14ac:dyDescent="0.25">
      <c r="A52" s="110"/>
      <c r="B52" s="192" t="s">
        <v>2767</v>
      </c>
      <c r="C52" s="193"/>
      <c r="D52" s="193"/>
      <c r="E52" s="59" t="s">
        <v>2772</v>
      </c>
      <c r="F52" s="161" t="s">
        <v>422</v>
      </c>
      <c r="G52" s="161"/>
      <c r="H52" s="187"/>
      <c r="I52" s="190">
        <f t="shared" ref="I52:I58" si="5">G52*H52</f>
        <v>0</v>
      </c>
    </row>
    <row r="53" spans="1:9" x14ac:dyDescent="0.25">
      <c r="A53" s="110"/>
      <c r="B53" s="192" t="s">
        <v>2768</v>
      </c>
      <c r="C53" s="193"/>
      <c r="D53" s="193"/>
      <c r="E53" s="59" t="s">
        <v>2773</v>
      </c>
      <c r="F53" s="161" t="s">
        <v>422</v>
      </c>
      <c r="G53" s="161"/>
      <c r="H53" s="187"/>
      <c r="I53" s="190">
        <f t="shared" si="5"/>
        <v>0</v>
      </c>
    </row>
    <row r="54" spans="1:9" x14ac:dyDescent="0.25">
      <c r="A54" s="110"/>
      <c r="B54" s="192" t="s">
        <v>2769</v>
      </c>
      <c r="C54" s="193"/>
      <c r="D54" s="193"/>
      <c r="E54" s="158" t="s">
        <v>2774</v>
      </c>
      <c r="F54" s="161" t="s">
        <v>422</v>
      </c>
      <c r="G54" s="161"/>
      <c r="H54" s="187"/>
      <c r="I54" s="190">
        <f t="shared" si="5"/>
        <v>0</v>
      </c>
    </row>
    <row r="55" spans="1:9" x14ac:dyDescent="0.25">
      <c r="A55" s="110"/>
      <c r="B55" s="192" t="s">
        <v>2770</v>
      </c>
      <c r="C55" s="193"/>
      <c r="D55" s="193"/>
      <c r="E55" s="158" t="s">
        <v>2792</v>
      </c>
      <c r="F55" s="161" t="s">
        <v>422</v>
      </c>
      <c r="G55" s="161"/>
      <c r="H55" s="187"/>
      <c r="I55" s="190">
        <f t="shared" si="5"/>
        <v>0</v>
      </c>
    </row>
    <row r="56" spans="1:9" x14ac:dyDescent="0.25">
      <c r="A56" s="110"/>
      <c r="B56" s="192" t="s">
        <v>2771</v>
      </c>
      <c r="C56" s="193"/>
      <c r="D56" s="193"/>
      <c r="E56" s="290" t="s">
        <v>5001</v>
      </c>
      <c r="F56" s="161" t="s">
        <v>429</v>
      </c>
      <c r="G56" s="161"/>
      <c r="H56" s="187"/>
      <c r="I56" s="190">
        <f t="shared" si="5"/>
        <v>0</v>
      </c>
    </row>
    <row r="57" spans="1:9" ht="12.75" customHeight="1" x14ac:dyDescent="0.25">
      <c r="A57" s="110" t="s">
        <v>2775</v>
      </c>
      <c r="B57" s="192"/>
      <c r="C57" s="193"/>
      <c r="D57" s="193"/>
      <c r="E57" s="125" t="s">
        <v>2776</v>
      </c>
      <c r="F57" s="161" t="s">
        <v>429</v>
      </c>
      <c r="G57" s="161"/>
      <c r="H57" s="187"/>
      <c r="I57" s="190">
        <f t="shared" si="5"/>
        <v>0</v>
      </c>
    </row>
    <row r="58" spans="1:9" ht="26.4" x14ac:dyDescent="0.25">
      <c r="A58" s="110" t="s">
        <v>2777</v>
      </c>
      <c r="B58" s="192"/>
      <c r="C58" s="193"/>
      <c r="D58" s="193"/>
      <c r="E58" s="125" t="s">
        <v>2778</v>
      </c>
      <c r="F58" s="161" t="s">
        <v>429</v>
      </c>
      <c r="G58" s="161"/>
      <c r="H58" s="187"/>
      <c r="I58" s="190">
        <f t="shared" si="5"/>
        <v>0</v>
      </c>
    </row>
    <row r="59" spans="1:9" ht="39.6" x14ac:dyDescent="0.25">
      <c r="A59" s="110" t="s">
        <v>2779</v>
      </c>
      <c r="B59" s="192"/>
      <c r="C59" s="193"/>
      <c r="D59" s="193"/>
      <c r="E59" s="100" t="s">
        <v>2780</v>
      </c>
      <c r="F59" s="17"/>
      <c r="G59" s="17"/>
      <c r="H59" s="191"/>
      <c r="I59" s="190"/>
    </row>
    <row r="60" spans="1:9" x14ac:dyDescent="0.25">
      <c r="A60" s="110"/>
      <c r="B60" s="192" t="s">
        <v>2781</v>
      </c>
      <c r="C60" s="193"/>
      <c r="D60" s="193"/>
      <c r="E60" s="278" t="s">
        <v>5002</v>
      </c>
      <c r="F60" s="161" t="s">
        <v>136</v>
      </c>
      <c r="G60" s="161"/>
      <c r="H60" s="187"/>
      <c r="I60" s="190">
        <f>G60*H60</f>
        <v>0</v>
      </c>
    </row>
    <row r="61" spans="1:9" ht="26.4" x14ac:dyDescent="0.25">
      <c r="A61" s="110"/>
      <c r="B61" s="192" t="s">
        <v>2782</v>
      </c>
      <c r="C61" s="193"/>
      <c r="D61" s="193"/>
      <c r="E61" s="278" t="s">
        <v>5003</v>
      </c>
      <c r="F61" s="161" t="s">
        <v>136</v>
      </c>
      <c r="G61" s="161"/>
      <c r="H61" s="187"/>
      <c r="I61" s="190">
        <f>G61*H61</f>
        <v>0</v>
      </c>
    </row>
    <row r="62" spans="1:9" x14ac:dyDescent="0.25">
      <c r="A62" s="110" t="s">
        <v>2783</v>
      </c>
      <c r="B62" s="192"/>
      <c r="C62" s="193"/>
      <c r="D62" s="193"/>
      <c r="E62" s="285" t="s">
        <v>5004</v>
      </c>
      <c r="F62" s="161" t="s">
        <v>422</v>
      </c>
      <c r="G62" s="161"/>
      <c r="H62" s="187"/>
      <c r="I62" s="190">
        <f>G62*H62</f>
        <v>0</v>
      </c>
    </row>
    <row r="63" spans="1:9" x14ac:dyDescent="0.25">
      <c r="A63" s="110" t="s">
        <v>2784</v>
      </c>
      <c r="B63" s="192"/>
      <c r="C63" s="193"/>
      <c r="D63" s="193"/>
      <c r="E63" s="125" t="s">
        <v>2785</v>
      </c>
      <c r="F63" s="17"/>
      <c r="G63" s="17"/>
      <c r="H63" s="191"/>
      <c r="I63" s="190"/>
    </row>
    <row r="64" spans="1:9" ht="12.75" customHeight="1" x14ac:dyDescent="0.25">
      <c r="A64" s="110"/>
      <c r="B64" s="192" t="s">
        <v>2786</v>
      </c>
      <c r="C64" s="193"/>
      <c r="D64" s="193"/>
      <c r="E64" s="101" t="s">
        <v>5005</v>
      </c>
      <c r="F64" s="161" t="s">
        <v>422</v>
      </c>
      <c r="G64" s="161"/>
      <c r="H64" s="187"/>
      <c r="I64" s="190">
        <f t="shared" ref="I64:I69" si="6">G64*H64</f>
        <v>0</v>
      </c>
    </row>
    <row r="65" spans="1:9" ht="12.75" customHeight="1" x14ac:dyDescent="0.25">
      <c r="A65" s="110"/>
      <c r="B65" s="192" t="s">
        <v>2787</v>
      </c>
      <c r="C65" s="193"/>
      <c r="D65" s="193"/>
      <c r="E65" s="278" t="s">
        <v>5006</v>
      </c>
      <c r="F65" s="161" t="s">
        <v>422</v>
      </c>
      <c r="G65" s="161"/>
      <c r="H65" s="187"/>
      <c r="I65" s="190">
        <f t="shared" si="6"/>
        <v>0</v>
      </c>
    </row>
    <row r="66" spans="1:9" ht="12.75" customHeight="1" x14ac:dyDescent="0.25">
      <c r="A66" s="110"/>
      <c r="B66" s="192" t="s">
        <v>2788</v>
      </c>
      <c r="C66" s="193"/>
      <c r="D66" s="193"/>
      <c r="E66" s="278" t="s">
        <v>5006</v>
      </c>
      <c r="F66" s="161" t="s">
        <v>422</v>
      </c>
      <c r="G66" s="161"/>
      <c r="H66" s="187"/>
      <c r="I66" s="190">
        <f t="shared" si="6"/>
        <v>0</v>
      </c>
    </row>
    <row r="67" spans="1:9" ht="12.75" customHeight="1" x14ac:dyDescent="0.25">
      <c r="A67" s="110"/>
      <c r="B67" s="192" t="s">
        <v>2789</v>
      </c>
      <c r="C67" s="193"/>
      <c r="D67" s="193"/>
      <c r="E67" s="278" t="s">
        <v>5006</v>
      </c>
      <c r="F67" s="161" t="s">
        <v>422</v>
      </c>
      <c r="G67" s="161"/>
      <c r="H67" s="187"/>
      <c r="I67" s="190">
        <f t="shared" si="6"/>
        <v>0</v>
      </c>
    </row>
    <row r="68" spans="1:9" ht="12.75" customHeight="1" x14ac:dyDescent="0.25">
      <c r="A68" s="110"/>
      <c r="B68" s="192" t="s">
        <v>2790</v>
      </c>
      <c r="C68" s="193"/>
      <c r="D68" s="193"/>
      <c r="E68" s="278" t="s">
        <v>5006</v>
      </c>
      <c r="F68" s="161" t="s">
        <v>422</v>
      </c>
      <c r="G68" s="161"/>
      <c r="H68" s="187"/>
      <c r="I68" s="190">
        <f t="shared" si="6"/>
        <v>0</v>
      </c>
    </row>
    <row r="69" spans="1:9" ht="12.75" customHeight="1" x14ac:dyDescent="0.25">
      <c r="A69" s="110"/>
      <c r="B69" s="192" t="s">
        <v>2791</v>
      </c>
      <c r="C69" s="193"/>
      <c r="D69" s="193"/>
      <c r="E69" s="278" t="s">
        <v>5007</v>
      </c>
      <c r="F69" s="161" t="s">
        <v>429</v>
      </c>
      <c r="G69" s="161"/>
      <c r="H69" s="187"/>
      <c r="I69" s="190">
        <f t="shared" si="6"/>
        <v>0</v>
      </c>
    </row>
    <row r="70" spans="1:9" x14ac:dyDescent="0.25">
      <c r="A70" s="110"/>
      <c r="B70" s="192"/>
      <c r="C70" s="193"/>
      <c r="D70" s="193"/>
      <c r="E70" s="150"/>
      <c r="F70" s="17"/>
      <c r="G70" s="17"/>
      <c r="H70" s="191"/>
      <c r="I70" s="190"/>
    </row>
    <row r="71" spans="1:9" x14ac:dyDescent="0.25">
      <c r="A71" s="192"/>
      <c r="B71" s="192"/>
      <c r="C71" s="193"/>
      <c r="D71" s="193"/>
      <c r="E71" s="157"/>
      <c r="F71" s="17"/>
      <c r="G71" s="17"/>
      <c r="H71" s="191"/>
      <c r="I71" s="190"/>
    </row>
    <row r="72" spans="1:9" x14ac:dyDescent="0.25">
      <c r="A72" s="64"/>
      <c r="B72" s="64"/>
      <c r="C72" s="161"/>
      <c r="D72" s="161"/>
      <c r="E72" s="60"/>
      <c r="F72" s="17"/>
      <c r="G72" s="17"/>
      <c r="H72" s="191"/>
      <c r="I72" s="190"/>
    </row>
    <row r="73" spans="1:9" x14ac:dyDescent="0.25">
      <c r="A73" s="168" t="s">
        <v>34</v>
      </c>
      <c r="B73" s="168"/>
      <c r="C73" s="168"/>
      <c r="D73" s="168"/>
      <c r="E73" s="168"/>
      <c r="F73" s="179"/>
      <c r="G73" s="183"/>
      <c r="H73" s="174"/>
      <c r="I73" s="174">
        <f>SUM(I5:I72)</f>
        <v>0</v>
      </c>
    </row>
    <row r="1048349" spans="6:6" x14ac:dyDescent="0.25">
      <c r="F1048349" s="53"/>
    </row>
  </sheetData>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5DE45-A7C4-4FBD-B315-CA6CCA3555F7}">
  <dimension ref="A1:J1048382"/>
  <sheetViews>
    <sheetView workbookViewId="0"/>
  </sheetViews>
  <sheetFormatPr defaultRowHeight="13.2" x14ac:dyDescent="0.25"/>
  <cols>
    <col min="1" max="1" width="9.33203125" style="41" customWidth="1"/>
    <col min="2" max="2" width="10.33203125" style="4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2793</v>
      </c>
      <c r="B1" s="40"/>
      <c r="C1" s="40"/>
      <c r="D1" s="40"/>
      <c r="E1" s="774" t="s">
        <v>2794</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5"/>
    </row>
    <row r="4" spans="1:9" x14ac:dyDescent="0.25">
      <c r="A4" s="192"/>
      <c r="B4" s="192"/>
      <c r="C4" s="193"/>
      <c r="D4" s="64"/>
      <c r="E4" s="17"/>
      <c r="F4" s="17"/>
      <c r="G4" s="15"/>
      <c r="H4" s="15"/>
    </row>
    <row r="5" spans="1:9" ht="66" x14ac:dyDescent="0.25">
      <c r="A5" s="192" t="s">
        <v>5524</v>
      </c>
      <c r="B5" s="192"/>
      <c r="C5" s="193"/>
      <c r="D5" s="159" t="s">
        <v>2795</v>
      </c>
      <c r="E5" s="17"/>
      <c r="F5" s="17"/>
      <c r="G5" s="191"/>
      <c r="H5" s="190"/>
    </row>
    <row r="6" spans="1:9" x14ac:dyDescent="0.25">
      <c r="A6" s="192"/>
      <c r="B6" s="192" t="s">
        <v>2796</v>
      </c>
      <c r="C6" s="193"/>
      <c r="D6" s="59" t="s">
        <v>4384</v>
      </c>
      <c r="E6" s="17"/>
      <c r="F6" s="17"/>
      <c r="G6" s="191"/>
      <c r="H6" s="190"/>
    </row>
    <row r="7" spans="1:9" ht="15.6" x14ac:dyDescent="0.25">
      <c r="A7" s="192"/>
      <c r="B7" s="192"/>
      <c r="C7" s="193" t="s">
        <v>37</v>
      </c>
      <c r="D7" s="101" t="s">
        <v>2871</v>
      </c>
      <c r="E7" s="161" t="s">
        <v>2269</v>
      </c>
      <c r="F7" s="161"/>
      <c r="G7" s="187"/>
      <c r="H7" s="190">
        <f>F7*G7</f>
        <v>0</v>
      </c>
    </row>
    <row r="8" spans="1:9" ht="15.6" x14ac:dyDescent="0.25">
      <c r="A8" s="192"/>
      <c r="B8" s="192"/>
      <c r="C8" s="193" t="s">
        <v>39</v>
      </c>
      <c r="D8" s="101" t="s">
        <v>2872</v>
      </c>
      <c r="E8" s="161" t="s">
        <v>2269</v>
      </c>
      <c r="F8" s="161"/>
      <c r="G8" s="187"/>
      <c r="H8" s="190">
        <f>F8*G8</f>
        <v>0</v>
      </c>
    </row>
    <row r="9" spans="1:9" ht="15.6" x14ac:dyDescent="0.25">
      <c r="A9" s="192"/>
      <c r="B9" s="192"/>
      <c r="C9" s="193" t="s">
        <v>59</v>
      </c>
      <c r="D9" s="101" t="s">
        <v>2873</v>
      </c>
      <c r="E9" s="161" t="s">
        <v>2269</v>
      </c>
      <c r="F9" s="161"/>
      <c r="G9" s="187"/>
      <c r="H9" s="190">
        <f>F9*G9</f>
        <v>0</v>
      </c>
    </row>
    <row r="10" spans="1:9" ht="15.6" x14ac:dyDescent="0.25">
      <c r="A10" s="192"/>
      <c r="B10" s="192"/>
      <c r="C10" s="193" t="s">
        <v>42</v>
      </c>
      <c r="D10" s="160" t="s">
        <v>2874</v>
      </c>
      <c r="E10" s="161" t="s">
        <v>2269</v>
      </c>
      <c r="F10" s="161"/>
      <c r="G10" s="187"/>
      <c r="H10" s="190">
        <f>F10*G10</f>
        <v>0</v>
      </c>
    </row>
    <row r="11" spans="1:9" x14ac:dyDescent="0.25">
      <c r="A11" s="192"/>
      <c r="B11" s="192" t="s">
        <v>2797</v>
      </c>
      <c r="C11" s="193"/>
      <c r="D11" s="101" t="s">
        <v>2808</v>
      </c>
      <c r="E11" s="17"/>
      <c r="F11" s="17"/>
      <c r="G11" s="191"/>
      <c r="H11" s="190"/>
    </row>
    <row r="12" spans="1:9" ht="28.8" x14ac:dyDescent="0.25">
      <c r="A12" s="192"/>
      <c r="B12" s="192"/>
      <c r="C12" s="193" t="s">
        <v>37</v>
      </c>
      <c r="D12" s="278" t="s">
        <v>5008</v>
      </c>
      <c r="E12" s="161" t="s">
        <v>2269</v>
      </c>
      <c r="F12" s="161"/>
      <c r="G12" s="187"/>
      <c r="H12" s="190">
        <f>F12*G12</f>
        <v>0</v>
      </c>
      <c r="I12" s="307" t="s">
        <v>5398</v>
      </c>
    </row>
    <row r="13" spans="1:9" ht="28.8" x14ac:dyDescent="0.25">
      <c r="A13" s="192"/>
      <c r="B13" s="192"/>
      <c r="C13" s="193" t="s">
        <v>39</v>
      </c>
      <c r="D13" s="278" t="s">
        <v>5009</v>
      </c>
      <c r="E13" s="161" t="s">
        <v>2269</v>
      </c>
      <c r="F13" s="161"/>
      <c r="G13" s="187"/>
      <c r="H13" s="190">
        <f>F13*G13</f>
        <v>0</v>
      </c>
      <c r="I13" s="307" t="s">
        <v>5398</v>
      </c>
    </row>
    <row r="14" spans="1:9" ht="28.8" x14ac:dyDescent="0.25">
      <c r="A14" s="192"/>
      <c r="B14" s="192"/>
      <c r="C14" s="193" t="s">
        <v>59</v>
      </c>
      <c r="D14" s="278" t="s">
        <v>5010</v>
      </c>
      <c r="E14" s="161" t="s">
        <v>2269</v>
      </c>
      <c r="F14" s="161"/>
      <c r="G14" s="187"/>
      <c r="H14" s="190">
        <f>F14*G14</f>
        <v>0</v>
      </c>
      <c r="I14" s="307" t="s">
        <v>5398</v>
      </c>
    </row>
    <row r="15" spans="1:9" ht="15.6" x14ac:dyDescent="0.25">
      <c r="A15" s="192"/>
      <c r="B15" s="192"/>
      <c r="C15" s="193" t="s">
        <v>42</v>
      </c>
      <c r="D15" s="101" t="s">
        <v>4385</v>
      </c>
      <c r="E15" s="161" t="s">
        <v>2269</v>
      </c>
      <c r="F15" s="161"/>
      <c r="G15" s="187"/>
      <c r="H15" s="190">
        <f>F15*G15</f>
        <v>0</v>
      </c>
      <c r="I15" s="307" t="s">
        <v>5398</v>
      </c>
    </row>
    <row r="16" spans="1:9" x14ac:dyDescent="0.25">
      <c r="A16" s="192"/>
      <c r="B16" s="192" t="s">
        <v>2798</v>
      </c>
      <c r="C16" s="193"/>
      <c r="D16" s="160" t="s">
        <v>2809</v>
      </c>
      <c r="E16" s="17"/>
      <c r="F16" s="17"/>
      <c r="G16" s="191"/>
      <c r="H16" s="190"/>
    </row>
    <row r="17" spans="1:9" ht="15.6" x14ac:dyDescent="0.25">
      <c r="A17" s="192"/>
      <c r="B17" s="110"/>
      <c r="C17" s="193" t="s">
        <v>37</v>
      </c>
      <c r="D17" s="101" t="s">
        <v>2871</v>
      </c>
      <c r="E17" s="161" t="s">
        <v>2269</v>
      </c>
      <c r="F17" s="161"/>
      <c r="G17" s="187"/>
      <c r="H17" s="190">
        <f>F17*G17</f>
        <v>0</v>
      </c>
    </row>
    <row r="18" spans="1:9" ht="15.6" x14ac:dyDescent="0.25">
      <c r="A18" s="192"/>
      <c r="B18" s="192"/>
      <c r="C18" s="193" t="s">
        <v>39</v>
      </c>
      <c r="D18" s="101" t="s">
        <v>2872</v>
      </c>
      <c r="E18" s="161" t="s">
        <v>2269</v>
      </c>
      <c r="F18" s="161"/>
      <c r="G18" s="187"/>
      <c r="H18" s="190">
        <f>F18*G18</f>
        <v>0</v>
      </c>
    </row>
    <row r="19" spans="1:9" ht="15.6" x14ac:dyDescent="0.25">
      <c r="A19" s="192"/>
      <c r="B19" s="192"/>
      <c r="C19" s="193" t="s">
        <v>59</v>
      </c>
      <c r="D19" s="160" t="s">
        <v>2873</v>
      </c>
      <c r="E19" s="161" t="s">
        <v>2269</v>
      </c>
      <c r="F19" s="161"/>
      <c r="G19" s="187"/>
      <c r="H19" s="190">
        <f>F19*G19</f>
        <v>0</v>
      </c>
    </row>
    <row r="20" spans="1:9" ht="15.6" x14ac:dyDescent="0.25">
      <c r="A20" s="192"/>
      <c r="B20" s="192"/>
      <c r="C20" s="193" t="s">
        <v>42</v>
      </c>
      <c r="D20" s="160" t="s">
        <v>2874</v>
      </c>
      <c r="E20" s="161" t="s">
        <v>2269</v>
      </c>
      <c r="F20" s="161"/>
      <c r="G20" s="187"/>
      <c r="H20" s="190">
        <f>F20*G20</f>
        <v>0</v>
      </c>
    </row>
    <row r="21" spans="1:9" ht="26.4" x14ac:dyDescent="0.25">
      <c r="A21" s="192"/>
      <c r="B21" s="192" t="s">
        <v>2799</v>
      </c>
      <c r="C21" s="110"/>
      <c r="D21" s="160" t="s">
        <v>4386</v>
      </c>
      <c r="E21" s="17"/>
      <c r="F21" s="17"/>
      <c r="G21" s="191"/>
      <c r="H21" s="190"/>
    </row>
    <row r="22" spans="1:9" ht="15.6" x14ac:dyDescent="0.25">
      <c r="A22" s="192"/>
      <c r="B22" s="110"/>
      <c r="C22" s="193" t="s">
        <v>37</v>
      </c>
      <c r="D22" s="101" t="s">
        <v>2871</v>
      </c>
      <c r="E22" s="161" t="s">
        <v>2269</v>
      </c>
      <c r="F22" s="161"/>
      <c r="G22" s="187"/>
      <c r="H22" s="188">
        <f>F22*G22</f>
        <v>0</v>
      </c>
    </row>
    <row r="23" spans="1:9" ht="15.6" x14ac:dyDescent="0.25">
      <c r="A23" s="192"/>
      <c r="B23" s="192"/>
      <c r="C23" s="193" t="s">
        <v>39</v>
      </c>
      <c r="D23" s="101" t="s">
        <v>2872</v>
      </c>
      <c r="E23" s="161" t="s">
        <v>2269</v>
      </c>
      <c r="F23" s="161"/>
      <c r="G23" s="187"/>
      <c r="H23" s="188">
        <f>F23*G23</f>
        <v>0</v>
      </c>
    </row>
    <row r="24" spans="1:9" ht="15.6" x14ac:dyDescent="0.25">
      <c r="A24" s="192"/>
      <c r="B24" s="192"/>
      <c r="C24" s="193" t="s">
        <v>59</v>
      </c>
      <c r="D24" s="160" t="s">
        <v>2873</v>
      </c>
      <c r="E24" s="161" t="s">
        <v>2269</v>
      </c>
      <c r="F24" s="161"/>
      <c r="G24" s="187"/>
      <c r="H24" s="188">
        <f>F24*G24</f>
        <v>0</v>
      </c>
    </row>
    <row r="25" spans="1:9" ht="15.6" x14ac:dyDescent="0.25">
      <c r="A25" s="192"/>
      <c r="B25" s="192"/>
      <c r="C25" s="193" t="s">
        <v>42</v>
      </c>
      <c r="D25" s="160" t="s">
        <v>2874</v>
      </c>
      <c r="E25" s="161" t="s">
        <v>2269</v>
      </c>
      <c r="F25" s="161"/>
      <c r="G25" s="187"/>
      <c r="H25" s="188">
        <f>F25*G25</f>
        <v>0</v>
      </c>
    </row>
    <row r="26" spans="1:9" x14ac:dyDescent="0.25">
      <c r="A26" s="192"/>
      <c r="B26" s="192" t="s">
        <v>2800</v>
      </c>
      <c r="C26" s="110"/>
      <c r="D26" s="290" t="s">
        <v>5011</v>
      </c>
      <c r="E26" s="17"/>
      <c r="F26" s="17"/>
      <c r="G26" s="191"/>
      <c r="H26" s="190"/>
      <c r="I26" s="307" t="s">
        <v>5398</v>
      </c>
    </row>
    <row r="27" spans="1:9" ht="15.6" x14ac:dyDescent="0.25">
      <c r="A27" s="192"/>
      <c r="B27" s="110"/>
      <c r="C27" s="193" t="s">
        <v>37</v>
      </c>
      <c r="D27" s="101" t="s">
        <v>2871</v>
      </c>
      <c r="E27" s="161" t="s">
        <v>2269</v>
      </c>
      <c r="F27" s="161"/>
      <c r="G27" s="187"/>
      <c r="H27" s="190">
        <f>F27*G27</f>
        <v>0</v>
      </c>
    </row>
    <row r="28" spans="1:9" ht="15.6" x14ac:dyDescent="0.25">
      <c r="A28" s="192"/>
      <c r="B28" s="192"/>
      <c r="C28" s="193" t="s">
        <v>39</v>
      </c>
      <c r="D28" s="101" t="s">
        <v>2872</v>
      </c>
      <c r="E28" s="161" t="s">
        <v>2269</v>
      </c>
      <c r="F28" s="161"/>
      <c r="G28" s="187"/>
      <c r="H28" s="190">
        <f>F28*G28</f>
        <v>0</v>
      </c>
    </row>
    <row r="29" spans="1:9" ht="15.6" x14ac:dyDescent="0.25">
      <c r="A29" s="192"/>
      <c r="B29" s="192"/>
      <c r="C29" s="193" t="s">
        <v>59</v>
      </c>
      <c r="D29" s="160" t="s">
        <v>2875</v>
      </c>
      <c r="E29" s="161" t="s">
        <v>2269</v>
      </c>
      <c r="F29" s="161"/>
      <c r="G29" s="187"/>
      <c r="H29" s="190">
        <f>F29*G29</f>
        <v>0</v>
      </c>
    </row>
    <row r="30" spans="1:9" ht="15.6" x14ac:dyDescent="0.25">
      <c r="A30" s="192"/>
      <c r="B30" s="192"/>
      <c r="C30" s="193" t="s">
        <v>42</v>
      </c>
      <c r="D30" s="160" t="s">
        <v>2874</v>
      </c>
      <c r="E30" s="161" t="s">
        <v>2269</v>
      </c>
      <c r="F30" s="161"/>
      <c r="G30" s="187"/>
      <c r="H30" s="190">
        <f>F30*G30</f>
        <v>0</v>
      </c>
    </row>
    <row r="31" spans="1:9" ht="39.6" x14ac:dyDescent="0.25">
      <c r="A31" s="192"/>
      <c r="B31" s="192" t="s">
        <v>2801</v>
      </c>
      <c r="C31" s="110"/>
      <c r="D31" s="160" t="s">
        <v>2810</v>
      </c>
      <c r="E31" s="161" t="s">
        <v>2269</v>
      </c>
      <c r="F31" s="161"/>
      <c r="G31" s="187"/>
      <c r="H31" s="190">
        <f>F31*G31</f>
        <v>0</v>
      </c>
    </row>
    <row r="32" spans="1:9" x14ac:dyDescent="0.25">
      <c r="A32" s="192"/>
      <c r="B32" s="192" t="s">
        <v>2802</v>
      </c>
      <c r="C32" s="193"/>
      <c r="D32" s="160" t="s">
        <v>2876</v>
      </c>
      <c r="E32" s="17"/>
      <c r="F32" s="17"/>
      <c r="G32" s="191"/>
      <c r="H32" s="190"/>
    </row>
    <row r="33" spans="1:9" ht="39.6" x14ac:dyDescent="0.25">
      <c r="A33" s="192"/>
      <c r="B33" s="110"/>
      <c r="C33" s="193" t="s">
        <v>37</v>
      </c>
      <c r="D33" s="290" t="s">
        <v>5012</v>
      </c>
      <c r="E33" s="161" t="s">
        <v>429</v>
      </c>
      <c r="F33" s="161"/>
      <c r="G33" s="187"/>
      <c r="H33" s="190">
        <f>F33*G33</f>
        <v>0</v>
      </c>
      <c r="I33" s="307" t="s">
        <v>5398</v>
      </c>
    </row>
    <row r="34" spans="1:9" ht="39.6" x14ac:dyDescent="0.25">
      <c r="A34" s="192"/>
      <c r="B34" s="192"/>
      <c r="C34" s="193" t="s">
        <v>39</v>
      </c>
      <c r="D34" s="290" t="s">
        <v>5013</v>
      </c>
      <c r="E34" s="161" t="s">
        <v>429</v>
      </c>
      <c r="F34" s="161"/>
      <c r="G34" s="187"/>
      <c r="H34" s="190">
        <f>F34*G34</f>
        <v>0</v>
      </c>
      <c r="I34" s="307" t="s">
        <v>5398</v>
      </c>
    </row>
    <row r="35" spans="1:9" ht="39.6" x14ac:dyDescent="0.25">
      <c r="A35" s="192"/>
      <c r="B35" s="192"/>
      <c r="C35" s="193" t="s">
        <v>59</v>
      </c>
      <c r="D35" s="290" t="s">
        <v>5014</v>
      </c>
      <c r="E35" s="161" t="s">
        <v>429</v>
      </c>
      <c r="F35" s="161"/>
      <c r="G35" s="187"/>
      <c r="H35" s="190">
        <f>F35*G35</f>
        <v>0</v>
      </c>
      <c r="I35" s="307" t="s">
        <v>5398</v>
      </c>
    </row>
    <row r="36" spans="1:9" x14ac:dyDescent="0.25">
      <c r="A36" s="192"/>
      <c r="B36" s="192" t="s">
        <v>2803</v>
      </c>
      <c r="C36" s="193"/>
      <c r="D36" s="160" t="s">
        <v>2811</v>
      </c>
      <c r="E36" s="17"/>
      <c r="F36" s="17"/>
      <c r="G36" s="191"/>
      <c r="H36" s="190"/>
    </row>
    <row r="37" spans="1:9" ht="39.6" x14ac:dyDescent="0.25">
      <c r="A37" s="192"/>
      <c r="B37" s="110"/>
      <c r="C37" s="193" t="s">
        <v>37</v>
      </c>
      <c r="D37" s="290" t="s">
        <v>5012</v>
      </c>
      <c r="E37" s="161" t="s">
        <v>429</v>
      </c>
      <c r="F37" s="161"/>
      <c r="G37" s="187"/>
      <c r="H37" s="190">
        <f>F37*G37</f>
        <v>0</v>
      </c>
      <c r="I37" s="307" t="s">
        <v>5398</v>
      </c>
    </row>
    <row r="38" spans="1:9" ht="39.6" x14ac:dyDescent="0.25">
      <c r="A38" s="192"/>
      <c r="B38" s="192"/>
      <c r="C38" s="193" t="s">
        <v>39</v>
      </c>
      <c r="D38" s="290" t="s">
        <v>5013</v>
      </c>
      <c r="E38" s="161" t="s">
        <v>429</v>
      </c>
      <c r="F38" s="161"/>
      <c r="G38" s="187"/>
      <c r="H38" s="190">
        <f>F38*G38</f>
        <v>0</v>
      </c>
      <c r="I38" s="307" t="s">
        <v>5398</v>
      </c>
    </row>
    <row r="39" spans="1:9" ht="39.6" x14ac:dyDescent="0.25">
      <c r="A39" s="192"/>
      <c r="B39" s="192"/>
      <c r="C39" s="193" t="s">
        <v>59</v>
      </c>
      <c r="D39" s="290" t="s">
        <v>5014</v>
      </c>
      <c r="E39" s="161" t="s">
        <v>429</v>
      </c>
      <c r="F39" s="161"/>
      <c r="G39" s="187"/>
      <c r="H39" s="190">
        <f>F39*G39</f>
        <v>0</v>
      </c>
      <c r="I39" s="307" t="s">
        <v>5398</v>
      </c>
    </row>
    <row r="40" spans="1:9" x14ac:dyDescent="0.25">
      <c r="A40" s="192"/>
      <c r="B40" s="192" t="s">
        <v>2804</v>
      </c>
      <c r="C40" s="110"/>
      <c r="D40" s="290" t="s">
        <v>5015</v>
      </c>
      <c r="E40" s="17"/>
      <c r="F40" s="17"/>
      <c r="G40" s="191"/>
      <c r="H40" s="190"/>
    </row>
    <row r="41" spans="1:9" ht="26.4" x14ac:dyDescent="0.25">
      <c r="A41" s="192"/>
      <c r="B41" s="110"/>
      <c r="C41" s="193" t="s">
        <v>37</v>
      </c>
      <c r="D41" s="290" t="s">
        <v>5016</v>
      </c>
      <c r="E41" s="161" t="s">
        <v>429</v>
      </c>
      <c r="F41" s="161"/>
      <c r="G41" s="187"/>
      <c r="H41" s="190">
        <f>F41*G41</f>
        <v>0</v>
      </c>
      <c r="I41" s="307" t="s">
        <v>5398</v>
      </c>
    </row>
    <row r="42" spans="1:9" ht="26.4" x14ac:dyDescent="0.25">
      <c r="A42" s="192"/>
      <c r="B42" s="192"/>
      <c r="C42" s="193" t="s">
        <v>39</v>
      </c>
      <c r="D42" s="290" t="s">
        <v>5017</v>
      </c>
      <c r="E42" s="161" t="s">
        <v>429</v>
      </c>
      <c r="F42" s="161"/>
      <c r="G42" s="187"/>
      <c r="H42" s="190">
        <f>F42*G42</f>
        <v>0</v>
      </c>
      <c r="I42" s="307" t="s">
        <v>5398</v>
      </c>
    </row>
    <row r="43" spans="1:9" ht="26.4" x14ac:dyDescent="0.25">
      <c r="A43" s="192"/>
      <c r="B43" s="192"/>
      <c r="C43" s="193" t="s">
        <v>59</v>
      </c>
      <c r="D43" s="290" t="s">
        <v>5018</v>
      </c>
      <c r="E43" s="161" t="s">
        <v>429</v>
      </c>
      <c r="F43" s="161"/>
      <c r="G43" s="187"/>
      <c r="H43" s="190">
        <f>F43*G43</f>
        <v>0</v>
      </c>
      <c r="I43" s="307" t="s">
        <v>5398</v>
      </c>
    </row>
    <row r="44" spans="1:9" ht="26.4" x14ac:dyDescent="0.25">
      <c r="A44" s="192"/>
      <c r="B44" s="192"/>
      <c r="C44" s="193" t="s">
        <v>42</v>
      </c>
      <c r="D44" s="290" t="s">
        <v>5019</v>
      </c>
      <c r="E44" s="161" t="s">
        <v>429</v>
      </c>
      <c r="F44" s="161"/>
      <c r="G44" s="187"/>
      <c r="H44" s="190">
        <f>F44*G44</f>
        <v>0</v>
      </c>
      <c r="I44" s="307" t="s">
        <v>5398</v>
      </c>
    </row>
    <row r="45" spans="1:9" x14ac:dyDescent="0.25">
      <c r="A45" s="192"/>
      <c r="B45" s="192" t="s">
        <v>2805</v>
      </c>
      <c r="C45" s="110"/>
      <c r="D45" s="160" t="s">
        <v>2877</v>
      </c>
      <c r="E45" s="17"/>
      <c r="F45" s="17"/>
      <c r="G45" s="191"/>
      <c r="H45" s="190"/>
    </row>
    <row r="46" spans="1:9" ht="26.4" x14ac:dyDescent="0.25">
      <c r="A46" s="192"/>
      <c r="B46" s="110"/>
      <c r="C46" s="193" t="s">
        <v>37</v>
      </c>
      <c r="D46" s="290" t="s">
        <v>5016</v>
      </c>
      <c r="E46" s="161" t="s">
        <v>429</v>
      </c>
      <c r="F46" s="161"/>
      <c r="G46" s="187"/>
      <c r="H46" s="190">
        <f t="shared" ref="H46:H52" si="0">F46*G46</f>
        <v>0</v>
      </c>
      <c r="I46" s="307" t="s">
        <v>5398</v>
      </c>
    </row>
    <row r="47" spans="1:9" ht="26.4" x14ac:dyDescent="0.25">
      <c r="A47" s="192"/>
      <c r="B47" s="192"/>
      <c r="C47" s="193" t="s">
        <v>39</v>
      </c>
      <c r="D47" s="290" t="s">
        <v>5017</v>
      </c>
      <c r="E47" s="161" t="s">
        <v>429</v>
      </c>
      <c r="F47" s="161"/>
      <c r="G47" s="187"/>
      <c r="H47" s="190">
        <f t="shared" si="0"/>
        <v>0</v>
      </c>
      <c r="I47" s="307" t="s">
        <v>5398</v>
      </c>
    </row>
    <row r="48" spans="1:9" ht="26.4" x14ac:dyDescent="0.25">
      <c r="A48" s="192"/>
      <c r="B48" s="192"/>
      <c r="C48" s="193" t="s">
        <v>59</v>
      </c>
      <c r="D48" s="290" t="s">
        <v>5018</v>
      </c>
      <c r="E48" s="161" t="s">
        <v>429</v>
      </c>
      <c r="F48" s="161"/>
      <c r="G48" s="187"/>
      <c r="H48" s="190">
        <f t="shared" si="0"/>
        <v>0</v>
      </c>
      <c r="I48" s="307" t="s">
        <v>5398</v>
      </c>
    </row>
    <row r="49" spans="1:10" ht="26.4" x14ac:dyDescent="0.25">
      <c r="A49" s="192"/>
      <c r="B49" s="192"/>
      <c r="C49" s="193" t="s">
        <v>42</v>
      </c>
      <c r="D49" s="290" t="s">
        <v>5019</v>
      </c>
      <c r="E49" s="161" t="s">
        <v>429</v>
      </c>
      <c r="F49" s="161"/>
      <c r="G49" s="187"/>
      <c r="H49" s="190">
        <f t="shared" si="0"/>
        <v>0</v>
      </c>
      <c r="I49" s="307" t="s">
        <v>5398</v>
      </c>
    </row>
    <row r="50" spans="1:10" ht="52.8" x14ac:dyDescent="0.25">
      <c r="A50" s="192"/>
      <c r="B50" s="192" t="s">
        <v>2806</v>
      </c>
      <c r="C50" s="110"/>
      <c r="D50" s="283" t="s">
        <v>5020</v>
      </c>
      <c r="E50" s="161" t="s">
        <v>2269</v>
      </c>
      <c r="F50" s="161"/>
      <c r="G50" s="187"/>
      <c r="H50" s="190">
        <f t="shared" si="0"/>
        <v>0</v>
      </c>
      <c r="I50" s="307" t="s">
        <v>5398</v>
      </c>
    </row>
    <row r="51" spans="1:10" ht="52.8" x14ac:dyDescent="0.25">
      <c r="A51" s="192"/>
      <c r="B51" s="192" t="s">
        <v>2807</v>
      </c>
      <c r="C51" s="193"/>
      <c r="D51" s="278" t="s">
        <v>5021</v>
      </c>
      <c r="E51" s="161" t="s">
        <v>2269</v>
      </c>
      <c r="F51" s="161"/>
      <c r="G51" s="187"/>
      <c r="H51" s="190">
        <f t="shared" si="0"/>
        <v>0</v>
      </c>
      <c r="I51" s="307" t="s">
        <v>5398</v>
      </c>
    </row>
    <row r="52" spans="1:10" ht="39.6" x14ac:dyDescent="0.25">
      <c r="A52" s="192"/>
      <c r="B52" s="192" t="s">
        <v>5523</v>
      </c>
      <c r="C52" s="193"/>
      <c r="D52" s="278" t="s">
        <v>5522</v>
      </c>
      <c r="E52" s="161" t="s">
        <v>429</v>
      </c>
      <c r="F52" s="161"/>
      <c r="G52" s="187"/>
      <c r="H52" s="190">
        <f t="shared" si="0"/>
        <v>0</v>
      </c>
      <c r="I52" s="307" t="s">
        <v>5398</v>
      </c>
      <c r="J52" s="323" t="s">
        <v>5531</v>
      </c>
    </row>
    <row r="53" spans="1:10" x14ac:dyDescent="0.25">
      <c r="A53" s="192" t="s">
        <v>2812</v>
      </c>
      <c r="B53" s="192"/>
      <c r="C53" s="193"/>
      <c r="D53" s="159" t="s">
        <v>2813</v>
      </c>
      <c r="E53" s="17"/>
      <c r="F53" s="17"/>
      <c r="G53" s="191"/>
      <c r="H53" s="190"/>
    </row>
    <row r="54" spans="1:10" x14ac:dyDescent="0.25">
      <c r="A54" s="192"/>
      <c r="B54" s="192" t="s">
        <v>2814</v>
      </c>
      <c r="C54" s="193"/>
      <c r="D54" s="59" t="s">
        <v>2816</v>
      </c>
      <c r="E54" s="17"/>
      <c r="F54" s="17"/>
      <c r="G54" s="191"/>
      <c r="H54" s="190"/>
    </row>
    <row r="55" spans="1:10" ht="15.6" x14ac:dyDescent="0.25">
      <c r="A55" s="192"/>
      <c r="B55" s="192"/>
      <c r="C55" s="193" t="s">
        <v>37</v>
      </c>
      <c r="D55" s="59" t="s">
        <v>2817</v>
      </c>
      <c r="E55" s="161" t="s">
        <v>2269</v>
      </c>
      <c r="F55" s="161"/>
      <c r="G55" s="187"/>
      <c r="H55" s="190">
        <f>F55*G55</f>
        <v>0</v>
      </c>
    </row>
    <row r="56" spans="1:10" ht="15.6" x14ac:dyDescent="0.25">
      <c r="A56" s="192"/>
      <c r="B56" s="192"/>
      <c r="C56" s="193" t="s">
        <v>39</v>
      </c>
      <c r="D56" s="59" t="s">
        <v>2818</v>
      </c>
      <c r="E56" s="161" t="s">
        <v>2269</v>
      </c>
      <c r="F56" s="161"/>
      <c r="G56" s="187"/>
      <c r="H56" s="190">
        <f>F56*G56</f>
        <v>0</v>
      </c>
    </row>
    <row r="57" spans="1:10" ht="15.6" x14ac:dyDescent="0.25">
      <c r="A57" s="192"/>
      <c r="B57" s="192"/>
      <c r="C57" s="193" t="s">
        <v>59</v>
      </c>
      <c r="D57" s="158" t="s">
        <v>2819</v>
      </c>
      <c r="E57" s="161" t="s">
        <v>2269</v>
      </c>
      <c r="F57" s="161"/>
      <c r="G57" s="187"/>
      <c r="H57" s="190">
        <f>F57*G57</f>
        <v>0</v>
      </c>
      <c r="I57" s="307" t="s">
        <v>5398</v>
      </c>
    </row>
    <row r="58" spans="1:10" ht="26.4" x14ac:dyDescent="0.25">
      <c r="A58" s="192"/>
      <c r="B58" s="192" t="s">
        <v>2815</v>
      </c>
      <c r="C58" s="193"/>
      <c r="D58" s="101" t="s">
        <v>2820</v>
      </c>
      <c r="E58" s="17"/>
      <c r="F58" s="17"/>
      <c r="G58" s="191"/>
      <c r="H58" s="190"/>
    </row>
    <row r="59" spans="1:10" ht="15.6" x14ac:dyDescent="0.25">
      <c r="A59" s="192"/>
      <c r="B59" s="192"/>
      <c r="C59" s="193" t="s">
        <v>37</v>
      </c>
      <c r="D59" s="158" t="s">
        <v>2818</v>
      </c>
      <c r="E59" s="161" t="s">
        <v>2269</v>
      </c>
      <c r="F59" s="161"/>
      <c r="G59" s="187"/>
      <c r="H59" s="190">
        <f>F59*G59</f>
        <v>0</v>
      </c>
    </row>
    <row r="60" spans="1:10" ht="15.6" x14ac:dyDescent="0.25">
      <c r="A60" s="192"/>
      <c r="B60" s="192"/>
      <c r="C60" s="193" t="s">
        <v>39</v>
      </c>
      <c r="D60" s="158" t="s">
        <v>2819</v>
      </c>
      <c r="E60" s="161" t="s">
        <v>2269</v>
      </c>
      <c r="F60" s="161"/>
      <c r="G60" s="187"/>
      <c r="H60" s="190">
        <f>F60*G60</f>
        <v>0</v>
      </c>
      <c r="I60" s="307" t="s">
        <v>5398</v>
      </c>
    </row>
    <row r="61" spans="1:10" ht="26.4" x14ac:dyDescent="0.25">
      <c r="A61" s="192" t="s">
        <v>2821</v>
      </c>
      <c r="B61" s="192"/>
      <c r="C61" s="193"/>
      <c r="D61" s="159" t="s">
        <v>5022</v>
      </c>
      <c r="E61" s="17"/>
      <c r="F61" s="17"/>
      <c r="G61" s="191"/>
      <c r="H61" s="190"/>
    </row>
    <row r="62" spans="1:10" ht="26.4" x14ac:dyDescent="0.25">
      <c r="A62" s="192"/>
      <c r="B62" s="192" t="s">
        <v>2822</v>
      </c>
      <c r="C62" s="193"/>
      <c r="D62" s="278" t="s">
        <v>5023</v>
      </c>
      <c r="E62" s="161" t="s">
        <v>133</v>
      </c>
      <c r="F62" s="161"/>
      <c r="G62" s="187"/>
      <c r="H62" s="190">
        <f>F62*G62</f>
        <v>0</v>
      </c>
      <c r="I62" s="307" t="s">
        <v>5398</v>
      </c>
    </row>
    <row r="63" spans="1:10" x14ac:dyDescent="0.25">
      <c r="A63" s="192"/>
      <c r="B63" s="192" t="s">
        <v>2823</v>
      </c>
      <c r="C63" s="193"/>
      <c r="D63" s="278" t="s">
        <v>5024</v>
      </c>
      <c r="E63" s="161" t="s">
        <v>136</v>
      </c>
      <c r="F63" s="161"/>
      <c r="G63" s="187"/>
      <c r="H63" s="190">
        <f>F63*G63</f>
        <v>0</v>
      </c>
      <c r="I63" s="307" t="s">
        <v>5398</v>
      </c>
    </row>
    <row r="64" spans="1:10" x14ac:dyDescent="0.25">
      <c r="A64" s="192" t="s">
        <v>2824</v>
      </c>
      <c r="B64" s="192"/>
      <c r="C64" s="193"/>
      <c r="D64" s="159" t="s">
        <v>5025</v>
      </c>
      <c r="E64" s="17"/>
      <c r="F64" s="17"/>
      <c r="G64" s="191"/>
      <c r="H64" s="190"/>
    </row>
    <row r="65" spans="1:9" ht="26.4" x14ac:dyDescent="0.25">
      <c r="A65" s="192"/>
      <c r="B65" s="192" t="s">
        <v>2825</v>
      </c>
      <c r="C65" s="193"/>
      <c r="D65" s="290" t="s">
        <v>5026</v>
      </c>
      <c r="E65" s="161" t="s">
        <v>429</v>
      </c>
      <c r="F65" s="161"/>
      <c r="G65" s="187"/>
      <c r="H65" s="190">
        <f>F65*G65</f>
        <v>0</v>
      </c>
      <c r="I65" s="307" t="s">
        <v>5398</v>
      </c>
    </row>
    <row r="66" spans="1:9" ht="26.4" x14ac:dyDescent="0.25">
      <c r="A66" s="192"/>
      <c r="B66" s="192" t="s">
        <v>2826</v>
      </c>
      <c r="C66" s="193"/>
      <c r="D66" s="160" t="s">
        <v>2827</v>
      </c>
      <c r="E66" s="161" t="s">
        <v>2269</v>
      </c>
      <c r="F66" s="161"/>
      <c r="G66" s="187"/>
      <c r="H66" s="190">
        <f>F66*G66</f>
        <v>0</v>
      </c>
    </row>
    <row r="67" spans="1:9" ht="26.4" x14ac:dyDescent="0.25">
      <c r="A67" s="192" t="s">
        <v>2828</v>
      </c>
      <c r="B67" s="192"/>
      <c r="C67" s="193"/>
      <c r="D67" s="175" t="s">
        <v>5027</v>
      </c>
      <c r="E67" s="17"/>
      <c r="F67" s="17"/>
      <c r="G67" s="191"/>
      <c r="H67" s="190"/>
    </row>
    <row r="68" spans="1:9" ht="15.6" x14ac:dyDescent="0.25">
      <c r="A68" s="192"/>
      <c r="B68" s="192" t="s">
        <v>2829</v>
      </c>
      <c r="C68" s="193"/>
      <c r="D68" s="64" t="s">
        <v>2834</v>
      </c>
      <c r="E68" s="161" t="s">
        <v>124</v>
      </c>
      <c r="F68" s="161"/>
      <c r="G68" s="187"/>
      <c r="H68" s="190">
        <f>F68*G68</f>
        <v>0</v>
      </c>
    </row>
    <row r="69" spans="1:9" ht="39.6" x14ac:dyDescent="0.25">
      <c r="A69" s="192"/>
      <c r="B69" s="192" t="s">
        <v>2830</v>
      </c>
      <c r="C69" s="193"/>
      <c r="D69" s="64" t="s">
        <v>2835</v>
      </c>
      <c r="E69" s="161" t="s">
        <v>124</v>
      </c>
      <c r="F69" s="161"/>
      <c r="G69" s="187"/>
      <c r="H69" s="190">
        <f>F69*G69</f>
        <v>0</v>
      </c>
    </row>
    <row r="70" spans="1:9" ht="26.4" x14ac:dyDescent="0.25">
      <c r="A70" s="192"/>
      <c r="B70" s="192" t="s">
        <v>2831</v>
      </c>
      <c r="C70" s="193"/>
      <c r="D70" s="160" t="s">
        <v>5028</v>
      </c>
      <c r="E70" s="161" t="s">
        <v>124</v>
      </c>
      <c r="F70" s="161"/>
      <c r="G70" s="187"/>
      <c r="H70" s="190">
        <f>F70*G70</f>
        <v>0</v>
      </c>
    </row>
    <row r="71" spans="1:9" ht="26.4" x14ac:dyDescent="0.25">
      <c r="A71" s="192"/>
      <c r="B71" s="192" t="s">
        <v>2832</v>
      </c>
      <c r="C71" s="193"/>
      <c r="D71" s="160" t="s">
        <v>2836</v>
      </c>
      <c r="E71" s="161" t="s">
        <v>124</v>
      </c>
      <c r="F71" s="161"/>
      <c r="G71" s="187"/>
      <c r="H71" s="190">
        <f>F71*G71</f>
        <v>0</v>
      </c>
    </row>
    <row r="72" spans="1:9" ht="26.4" x14ac:dyDescent="0.25">
      <c r="A72" s="192"/>
      <c r="B72" s="192" t="s">
        <v>2833</v>
      </c>
      <c r="C72" s="193"/>
      <c r="D72" s="160" t="s">
        <v>2837</v>
      </c>
      <c r="E72" s="161" t="s">
        <v>124</v>
      </c>
      <c r="F72" s="161"/>
      <c r="G72" s="187"/>
      <c r="H72" s="190">
        <f>F72*G72</f>
        <v>0</v>
      </c>
    </row>
    <row r="73" spans="1:9" ht="26.4" x14ac:dyDescent="0.25">
      <c r="A73" s="192" t="s">
        <v>2839</v>
      </c>
      <c r="B73" s="192"/>
      <c r="C73" s="193"/>
      <c r="D73" s="159" t="s">
        <v>2838</v>
      </c>
      <c r="E73" s="17"/>
      <c r="F73" s="17"/>
      <c r="G73" s="191"/>
      <c r="H73" s="190"/>
    </row>
    <row r="74" spans="1:9" ht="15.6" x14ac:dyDescent="0.25">
      <c r="A74" s="192"/>
      <c r="B74" s="192" t="s">
        <v>2840</v>
      </c>
      <c r="C74" s="193"/>
      <c r="D74" s="101" t="s">
        <v>2871</v>
      </c>
      <c r="E74" s="161" t="s">
        <v>2269</v>
      </c>
      <c r="F74" s="161"/>
      <c r="G74" s="187"/>
      <c r="H74" s="190">
        <f>F74*G74</f>
        <v>0</v>
      </c>
    </row>
    <row r="75" spans="1:9" ht="15.6" x14ac:dyDescent="0.25">
      <c r="A75" s="192"/>
      <c r="B75" s="192" t="s">
        <v>2841</v>
      </c>
      <c r="C75" s="193"/>
      <c r="D75" s="101" t="s">
        <v>2872</v>
      </c>
      <c r="E75" s="161" t="s">
        <v>2269</v>
      </c>
      <c r="F75" s="161"/>
      <c r="G75" s="187"/>
      <c r="H75" s="190">
        <f>F75*G75</f>
        <v>0</v>
      </c>
    </row>
    <row r="76" spans="1:9" ht="15.6" x14ac:dyDescent="0.25">
      <c r="A76" s="192"/>
      <c r="B76" s="192" t="s">
        <v>2842</v>
      </c>
      <c r="C76" s="193"/>
      <c r="D76" s="160" t="s">
        <v>2878</v>
      </c>
      <c r="E76" s="161" t="s">
        <v>2269</v>
      </c>
      <c r="F76" s="161"/>
      <c r="G76" s="187"/>
      <c r="H76" s="190">
        <f>F76*G76</f>
        <v>0</v>
      </c>
    </row>
    <row r="77" spans="1:9" ht="15.6" x14ac:dyDescent="0.25">
      <c r="A77" s="192"/>
      <c r="B77" s="192" t="s">
        <v>2843</v>
      </c>
      <c r="C77" s="193"/>
      <c r="D77" s="160" t="s">
        <v>2879</v>
      </c>
      <c r="E77" s="161" t="s">
        <v>2269</v>
      </c>
      <c r="F77" s="161"/>
      <c r="G77" s="187"/>
      <c r="H77" s="190">
        <f>F77*G77</f>
        <v>0</v>
      </c>
    </row>
    <row r="78" spans="1:9" ht="26.4" x14ac:dyDescent="0.25">
      <c r="A78" s="192" t="s">
        <v>2844</v>
      </c>
      <c r="B78" s="192"/>
      <c r="C78" s="193"/>
      <c r="D78" s="159" t="s">
        <v>2845</v>
      </c>
      <c r="E78" s="17"/>
      <c r="F78" s="17"/>
      <c r="G78" s="191"/>
      <c r="H78" s="190"/>
    </row>
    <row r="79" spans="1:9" ht="26.4" x14ac:dyDescent="0.25">
      <c r="A79" s="192"/>
      <c r="B79" s="192" t="s">
        <v>2846</v>
      </c>
      <c r="C79" s="193"/>
      <c r="D79" s="101" t="s">
        <v>2848</v>
      </c>
      <c r="E79" s="17"/>
      <c r="F79" s="17"/>
      <c r="G79" s="191"/>
      <c r="H79" s="190"/>
    </row>
    <row r="80" spans="1:9" ht="15.6" x14ac:dyDescent="0.25">
      <c r="A80" s="192"/>
      <c r="B80" s="192"/>
      <c r="C80" s="193" t="s">
        <v>37</v>
      </c>
      <c r="D80" s="101" t="s">
        <v>2871</v>
      </c>
      <c r="E80" s="161" t="s">
        <v>2269</v>
      </c>
      <c r="F80" s="161"/>
      <c r="G80" s="187"/>
      <c r="H80" s="190">
        <f>F80*G80</f>
        <v>0</v>
      </c>
    </row>
    <row r="81" spans="1:9" ht="15.6" x14ac:dyDescent="0.25">
      <c r="A81" s="192"/>
      <c r="B81" s="192"/>
      <c r="C81" s="193" t="s">
        <v>39</v>
      </c>
      <c r="D81" s="101" t="s">
        <v>2872</v>
      </c>
      <c r="E81" s="161" t="s">
        <v>2269</v>
      </c>
      <c r="F81" s="161"/>
      <c r="G81" s="187"/>
      <c r="H81" s="190">
        <f>F81*G81</f>
        <v>0</v>
      </c>
    </row>
    <row r="82" spans="1:9" ht="15.6" x14ac:dyDescent="0.25">
      <c r="A82" s="192"/>
      <c r="B82" s="192"/>
      <c r="C82" s="193" t="s">
        <v>59</v>
      </c>
      <c r="D82" s="160" t="s">
        <v>2878</v>
      </c>
      <c r="E82" s="161" t="s">
        <v>2269</v>
      </c>
      <c r="F82" s="161"/>
      <c r="G82" s="187"/>
      <c r="H82" s="190">
        <f>F82*G82</f>
        <v>0</v>
      </c>
    </row>
    <row r="83" spans="1:9" ht="15.6" x14ac:dyDescent="0.25">
      <c r="A83" s="192"/>
      <c r="B83" s="192"/>
      <c r="C83" s="193" t="s">
        <v>42</v>
      </c>
      <c r="D83" s="160" t="s">
        <v>2879</v>
      </c>
      <c r="E83" s="161" t="s">
        <v>2269</v>
      </c>
      <c r="F83" s="161"/>
      <c r="G83" s="187"/>
      <c r="H83" s="190">
        <f>F83*G83</f>
        <v>0</v>
      </c>
    </row>
    <row r="84" spans="1:9" ht="26.4" x14ac:dyDescent="0.25">
      <c r="A84" s="192"/>
      <c r="B84" s="192" t="s">
        <v>2847</v>
      </c>
      <c r="C84" s="193"/>
      <c r="D84" s="160" t="s">
        <v>2849</v>
      </c>
      <c r="E84" s="17"/>
      <c r="F84" s="17"/>
      <c r="G84" s="191"/>
      <c r="H84" s="190"/>
    </row>
    <row r="85" spans="1:9" ht="15.6" x14ac:dyDescent="0.25">
      <c r="A85" s="192"/>
      <c r="B85" s="192"/>
      <c r="C85" s="193" t="s">
        <v>37</v>
      </c>
      <c r="D85" s="101" t="s">
        <v>2880</v>
      </c>
      <c r="E85" s="161" t="s">
        <v>2269</v>
      </c>
      <c r="F85" s="161"/>
      <c r="G85" s="187"/>
      <c r="H85" s="190">
        <f>F85*G85</f>
        <v>0</v>
      </c>
    </row>
    <row r="86" spans="1:9" ht="15.6" x14ac:dyDescent="0.25">
      <c r="A86" s="192"/>
      <c r="B86" s="192"/>
      <c r="C86" s="193" t="s">
        <v>39</v>
      </c>
      <c r="D86" s="160" t="s">
        <v>2878</v>
      </c>
      <c r="E86" s="161" t="s">
        <v>2269</v>
      </c>
      <c r="F86" s="161"/>
      <c r="G86" s="187"/>
      <c r="H86" s="190">
        <f>F86*G86</f>
        <v>0</v>
      </c>
    </row>
    <row r="87" spans="1:9" ht="15.6" x14ac:dyDescent="0.25">
      <c r="A87" s="192"/>
      <c r="B87" s="192"/>
      <c r="C87" s="193" t="s">
        <v>59</v>
      </c>
      <c r="D87" s="160" t="s">
        <v>2879</v>
      </c>
      <c r="E87" s="161" t="s">
        <v>2269</v>
      </c>
      <c r="F87" s="161"/>
      <c r="G87" s="187"/>
      <c r="H87" s="190">
        <f>F87*G87</f>
        <v>0</v>
      </c>
    </row>
    <row r="88" spans="1:9" x14ac:dyDescent="0.25">
      <c r="A88" s="192" t="s">
        <v>2850</v>
      </c>
      <c r="B88" s="192"/>
      <c r="C88" s="193"/>
      <c r="D88" s="157" t="s">
        <v>2851</v>
      </c>
      <c r="E88" s="17"/>
      <c r="F88" s="17"/>
      <c r="G88" s="191"/>
      <c r="H88" s="190"/>
    </row>
    <row r="89" spans="1:9" ht="26.4" x14ac:dyDescent="0.25">
      <c r="A89" s="192"/>
      <c r="B89" s="192" t="s">
        <v>2852</v>
      </c>
      <c r="C89" s="193"/>
      <c r="D89" s="278" t="s">
        <v>5029</v>
      </c>
      <c r="E89" s="161" t="s">
        <v>429</v>
      </c>
      <c r="F89" s="161"/>
      <c r="G89" s="187"/>
      <c r="H89" s="190">
        <f>F89*G89</f>
        <v>0</v>
      </c>
      <c r="I89" s="307" t="s">
        <v>5398</v>
      </c>
    </row>
    <row r="90" spans="1:9" ht="26.4" x14ac:dyDescent="0.25">
      <c r="A90" s="192"/>
      <c r="B90" s="192" t="s">
        <v>2853</v>
      </c>
      <c r="C90" s="193"/>
      <c r="D90" s="290" t="s">
        <v>5030</v>
      </c>
      <c r="E90" s="161" t="s">
        <v>429</v>
      </c>
      <c r="F90" s="161"/>
      <c r="G90" s="187"/>
      <c r="H90" s="190">
        <f>F90*G90</f>
        <v>0</v>
      </c>
      <c r="I90" s="307" t="s">
        <v>5398</v>
      </c>
    </row>
    <row r="91" spans="1:9" ht="26.4" x14ac:dyDescent="0.25">
      <c r="A91" s="192"/>
      <c r="B91" s="192" t="s">
        <v>2854</v>
      </c>
      <c r="C91" s="193"/>
      <c r="D91" s="290" t="s">
        <v>5031</v>
      </c>
      <c r="E91" s="161" t="s">
        <v>429</v>
      </c>
      <c r="F91" s="161"/>
      <c r="G91" s="187"/>
      <c r="H91" s="190">
        <f>F91*G91</f>
        <v>0</v>
      </c>
      <c r="I91" s="307" t="s">
        <v>5398</v>
      </c>
    </row>
    <row r="92" spans="1:9" x14ac:dyDescent="0.25">
      <c r="A92" s="192" t="s">
        <v>2855</v>
      </c>
      <c r="B92" s="192"/>
      <c r="C92" s="193"/>
      <c r="D92" s="159" t="s">
        <v>2856</v>
      </c>
      <c r="E92" s="17"/>
      <c r="F92" s="17"/>
      <c r="G92" s="191"/>
      <c r="H92" s="190"/>
    </row>
    <row r="93" spans="1:9" x14ac:dyDescent="0.25">
      <c r="A93" s="192"/>
      <c r="B93" s="192" t="s">
        <v>2857</v>
      </c>
      <c r="C93" s="193"/>
      <c r="D93" s="160" t="s">
        <v>2859</v>
      </c>
      <c r="E93" s="209" t="s">
        <v>581</v>
      </c>
      <c r="F93" s="17" t="s">
        <v>4225</v>
      </c>
      <c r="G93" s="191" t="s">
        <v>4226</v>
      </c>
      <c r="H93" s="188"/>
    </row>
    <row r="94" spans="1:9" ht="26.4" x14ac:dyDescent="0.25">
      <c r="A94" s="192"/>
      <c r="B94" s="192" t="s">
        <v>2858</v>
      </c>
      <c r="C94" s="193"/>
      <c r="D94" s="160" t="s">
        <v>2860</v>
      </c>
      <c r="E94" s="51" t="s">
        <v>361</v>
      </c>
      <c r="F94" s="197">
        <f>H93</f>
        <v>0</v>
      </c>
      <c r="G94" s="195"/>
      <c r="H94" s="190">
        <f>F94*G94</f>
        <v>0</v>
      </c>
    </row>
    <row r="95" spans="1:9" ht="26.4" x14ac:dyDescent="0.25">
      <c r="A95" s="192" t="s">
        <v>2861</v>
      </c>
      <c r="B95" s="192"/>
      <c r="C95" s="193"/>
      <c r="D95" s="100" t="s">
        <v>2862</v>
      </c>
      <c r="E95" s="17"/>
      <c r="F95" s="17"/>
      <c r="G95" s="17"/>
      <c r="H95" s="189"/>
    </row>
    <row r="96" spans="1:9" ht="14.25" customHeight="1" x14ac:dyDescent="0.25">
      <c r="A96" s="192"/>
      <c r="B96" s="192" t="s">
        <v>2863</v>
      </c>
      <c r="C96" s="193"/>
      <c r="D96" s="101" t="s">
        <v>2871</v>
      </c>
      <c r="E96" s="161" t="s">
        <v>2269</v>
      </c>
      <c r="F96" s="161"/>
      <c r="G96" s="187"/>
      <c r="H96" s="190">
        <f>F96*G96</f>
        <v>0</v>
      </c>
    </row>
    <row r="97" spans="1:9" ht="14.25" customHeight="1" x14ac:dyDescent="0.25">
      <c r="A97" s="192"/>
      <c r="B97" s="192" t="s">
        <v>2864</v>
      </c>
      <c r="C97" s="193"/>
      <c r="D97" s="101" t="s">
        <v>2872</v>
      </c>
      <c r="E97" s="161" t="s">
        <v>2269</v>
      </c>
      <c r="F97" s="161"/>
      <c r="G97" s="187"/>
      <c r="H97" s="190">
        <f>F97*G97</f>
        <v>0</v>
      </c>
    </row>
    <row r="98" spans="1:9" ht="14.25" customHeight="1" x14ac:dyDescent="0.25">
      <c r="A98" s="192"/>
      <c r="B98" s="192" t="s">
        <v>2865</v>
      </c>
      <c r="C98" s="193"/>
      <c r="D98" s="101" t="s">
        <v>2878</v>
      </c>
      <c r="E98" s="161" t="s">
        <v>2269</v>
      </c>
      <c r="F98" s="161"/>
      <c r="G98" s="187"/>
      <c r="H98" s="190">
        <f>F98*G98</f>
        <v>0</v>
      </c>
    </row>
    <row r="99" spans="1:9" ht="14.25" customHeight="1" x14ac:dyDescent="0.25">
      <c r="A99" s="192"/>
      <c r="B99" s="192" t="s">
        <v>2866</v>
      </c>
      <c r="C99" s="193"/>
      <c r="D99" s="101" t="s">
        <v>2879</v>
      </c>
      <c r="E99" s="161" t="s">
        <v>2269</v>
      </c>
      <c r="F99" s="161"/>
      <c r="G99" s="187"/>
      <c r="H99" s="190">
        <f>F99*G99</f>
        <v>0</v>
      </c>
    </row>
    <row r="100" spans="1:9" x14ac:dyDescent="0.25">
      <c r="A100" s="192" t="s">
        <v>2867</v>
      </c>
      <c r="B100" s="192"/>
      <c r="C100" s="193"/>
      <c r="D100" s="100" t="s">
        <v>2868</v>
      </c>
      <c r="E100" s="17"/>
      <c r="F100" s="17"/>
      <c r="G100" s="191"/>
      <c r="H100" s="190"/>
    </row>
    <row r="101" spans="1:9" ht="14.25" customHeight="1" x14ac:dyDescent="0.25">
      <c r="A101" s="110"/>
      <c r="B101" s="192" t="s">
        <v>2869</v>
      </c>
      <c r="C101" s="193"/>
      <c r="D101" s="101" t="s">
        <v>2881</v>
      </c>
      <c r="E101" s="161" t="s">
        <v>2269</v>
      </c>
      <c r="F101" s="161"/>
      <c r="G101" s="187"/>
      <c r="H101" s="190">
        <f>F101*G101</f>
        <v>0</v>
      </c>
    </row>
    <row r="102" spans="1:9" ht="14.25" customHeight="1" x14ac:dyDescent="0.25">
      <c r="A102" s="110"/>
      <c r="B102" s="192" t="s">
        <v>2870</v>
      </c>
      <c r="C102" s="193"/>
      <c r="D102" s="101" t="s">
        <v>2879</v>
      </c>
      <c r="E102" s="161" t="s">
        <v>2269</v>
      </c>
      <c r="F102" s="161"/>
      <c r="G102" s="187"/>
      <c r="H102" s="190">
        <f>F102*G102</f>
        <v>0</v>
      </c>
    </row>
    <row r="103" spans="1:9" x14ac:dyDescent="0.25">
      <c r="A103" s="110"/>
      <c r="B103" s="192"/>
      <c r="C103" s="193"/>
      <c r="D103" s="101"/>
      <c r="E103" s="17"/>
      <c r="F103" s="17"/>
      <c r="G103" s="191"/>
      <c r="H103" s="190"/>
    </row>
    <row r="104" spans="1:9" x14ac:dyDescent="0.25">
      <c r="A104" s="192"/>
      <c r="B104" s="192"/>
      <c r="C104" s="193"/>
      <c r="D104" s="157"/>
      <c r="E104" s="17"/>
      <c r="F104" s="17"/>
      <c r="G104" s="191"/>
      <c r="H104" s="190"/>
      <c r="I104" s="323" t="s">
        <v>5421</v>
      </c>
    </row>
    <row r="105" spans="1:9" x14ac:dyDescent="0.25">
      <c r="A105" s="64"/>
      <c r="B105" s="64"/>
      <c r="C105" s="161"/>
      <c r="D105" s="60"/>
      <c r="E105" s="17"/>
      <c r="F105" s="17"/>
      <c r="G105" s="191"/>
      <c r="H105" s="190"/>
    </row>
    <row r="106" spans="1:9" x14ac:dyDescent="0.25">
      <c r="A106" s="168" t="s">
        <v>34</v>
      </c>
      <c r="B106" s="168"/>
      <c r="C106" s="168"/>
      <c r="D106" s="168"/>
      <c r="E106" s="179"/>
      <c r="F106" s="185"/>
      <c r="G106" s="198"/>
      <c r="H106" s="174">
        <f>SUM(H5:H105)</f>
        <v>0</v>
      </c>
    </row>
    <row r="1048382" spans="5:5" x14ac:dyDescent="0.25">
      <c r="E1048382"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01ABA-49B4-44F8-B4F1-6BC748A3DBC3}">
  <dimension ref="A1:H104836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2882</v>
      </c>
      <c r="B1" s="40"/>
      <c r="C1" s="40"/>
      <c r="D1" s="774" t="s">
        <v>2883</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2884</v>
      </c>
      <c r="B5" s="192"/>
      <c r="C5" s="159" t="s">
        <v>2885</v>
      </c>
      <c r="D5" s="17"/>
      <c r="E5" s="17"/>
      <c r="F5" s="191"/>
      <c r="G5" s="190"/>
    </row>
    <row r="6" spans="1:8" ht="26.4" x14ac:dyDescent="0.25">
      <c r="A6" s="111"/>
      <c r="B6" s="192" t="s">
        <v>2886</v>
      </c>
      <c r="C6" s="278" t="s">
        <v>5032</v>
      </c>
      <c r="D6" s="161" t="s">
        <v>422</v>
      </c>
      <c r="E6" s="161"/>
      <c r="F6" s="187"/>
      <c r="G6" s="190">
        <f t="shared" ref="G6:G25" si="0">E6*F6</f>
        <v>0</v>
      </c>
      <c r="H6" s="307" t="s">
        <v>5398</v>
      </c>
    </row>
    <row r="7" spans="1:8" ht="26.4" x14ac:dyDescent="0.25">
      <c r="A7" s="111"/>
      <c r="B7" s="192" t="s">
        <v>2887</v>
      </c>
      <c r="C7" s="278" t="s">
        <v>5033</v>
      </c>
      <c r="D7" s="161" t="s">
        <v>422</v>
      </c>
      <c r="E7" s="161"/>
      <c r="F7" s="187"/>
      <c r="G7" s="190">
        <f t="shared" si="0"/>
        <v>0</v>
      </c>
      <c r="H7" s="307" t="s">
        <v>5398</v>
      </c>
    </row>
    <row r="8" spans="1:8" ht="26.4" x14ac:dyDescent="0.25">
      <c r="A8" s="111"/>
      <c r="B8" s="192" t="s">
        <v>2888</v>
      </c>
      <c r="C8" s="278" t="s">
        <v>5034</v>
      </c>
      <c r="D8" s="161" t="s">
        <v>422</v>
      </c>
      <c r="E8" s="161"/>
      <c r="F8" s="187"/>
      <c r="G8" s="190">
        <f t="shared" si="0"/>
        <v>0</v>
      </c>
      <c r="H8" s="307" t="s">
        <v>5398</v>
      </c>
    </row>
    <row r="9" spans="1:8" ht="26.4" x14ac:dyDescent="0.25">
      <c r="A9" s="111"/>
      <c r="B9" s="192" t="s">
        <v>2889</v>
      </c>
      <c r="C9" s="278" t="s">
        <v>5035</v>
      </c>
      <c r="D9" s="161" t="s">
        <v>2269</v>
      </c>
      <c r="E9" s="161"/>
      <c r="F9" s="187"/>
      <c r="G9" s="190">
        <f t="shared" si="0"/>
        <v>0</v>
      </c>
      <c r="H9" s="307" t="s">
        <v>5398</v>
      </c>
    </row>
    <row r="10" spans="1:8" ht="26.4" x14ac:dyDescent="0.25">
      <c r="A10" s="111"/>
      <c r="B10" s="192" t="s">
        <v>2890</v>
      </c>
      <c r="C10" s="278" t="s">
        <v>5036</v>
      </c>
      <c r="D10" s="161" t="s">
        <v>2269</v>
      </c>
      <c r="E10" s="161"/>
      <c r="F10" s="187"/>
      <c r="G10" s="190">
        <f t="shared" si="0"/>
        <v>0</v>
      </c>
      <c r="H10" s="307" t="s">
        <v>5398</v>
      </c>
    </row>
    <row r="11" spans="1:8" ht="14.25" customHeight="1" x14ac:dyDescent="0.25">
      <c r="A11" s="111"/>
      <c r="B11" s="192" t="s">
        <v>2891</v>
      </c>
      <c r="C11" s="278" t="s">
        <v>5037</v>
      </c>
      <c r="D11" s="161" t="s">
        <v>2269</v>
      </c>
      <c r="E11" s="161"/>
      <c r="F11" s="187"/>
      <c r="G11" s="190">
        <f t="shared" si="0"/>
        <v>0</v>
      </c>
      <c r="H11" s="307" t="s">
        <v>5398</v>
      </c>
    </row>
    <row r="12" spans="1:8" ht="25.5" customHeight="1" x14ac:dyDescent="0.25">
      <c r="A12" s="111"/>
      <c r="B12" s="192" t="s">
        <v>2892</v>
      </c>
      <c r="C12" s="278" t="s">
        <v>5038</v>
      </c>
      <c r="D12" s="161" t="s">
        <v>2269</v>
      </c>
      <c r="E12" s="161"/>
      <c r="F12" s="187"/>
      <c r="G12" s="190">
        <f t="shared" si="0"/>
        <v>0</v>
      </c>
      <c r="H12" s="307" t="s">
        <v>5398</v>
      </c>
    </row>
    <row r="13" spans="1:8" ht="39.6" x14ac:dyDescent="0.25">
      <c r="A13" s="111"/>
      <c r="B13" s="192" t="s">
        <v>2893</v>
      </c>
      <c r="C13" s="278" t="s">
        <v>5039</v>
      </c>
      <c r="D13" s="161" t="s">
        <v>2269</v>
      </c>
      <c r="E13" s="161"/>
      <c r="F13" s="187"/>
      <c r="G13" s="190">
        <f t="shared" si="0"/>
        <v>0</v>
      </c>
      <c r="H13" s="307" t="s">
        <v>5398</v>
      </c>
    </row>
    <row r="14" spans="1:8" ht="39.6" x14ac:dyDescent="0.25">
      <c r="A14" s="111"/>
      <c r="B14" s="192" t="s">
        <v>2894</v>
      </c>
      <c r="C14" s="283" t="s">
        <v>5040</v>
      </c>
      <c r="D14" s="161" t="s">
        <v>2269</v>
      </c>
      <c r="E14" s="161"/>
      <c r="F14" s="187"/>
      <c r="G14" s="190">
        <f t="shared" si="0"/>
        <v>0</v>
      </c>
      <c r="H14" s="307" t="s">
        <v>5398</v>
      </c>
    </row>
    <row r="15" spans="1:8" ht="39.6" x14ac:dyDescent="0.25">
      <c r="A15" s="111"/>
      <c r="B15" s="192" t="s">
        <v>2895</v>
      </c>
      <c r="C15" s="278" t="s">
        <v>5041</v>
      </c>
      <c r="D15" s="161" t="s">
        <v>422</v>
      </c>
      <c r="E15" s="161"/>
      <c r="F15" s="187"/>
      <c r="G15" s="190">
        <f t="shared" si="0"/>
        <v>0</v>
      </c>
      <c r="H15" s="307" t="s">
        <v>5398</v>
      </c>
    </row>
    <row r="16" spans="1:8" ht="26.4" x14ac:dyDescent="0.25">
      <c r="A16" s="111"/>
      <c r="B16" s="192" t="s">
        <v>2896</v>
      </c>
      <c r="C16" s="290" t="s">
        <v>5042</v>
      </c>
      <c r="D16" s="161" t="s">
        <v>2269</v>
      </c>
      <c r="E16" s="161"/>
      <c r="F16" s="187"/>
      <c r="G16" s="190">
        <f t="shared" si="0"/>
        <v>0</v>
      </c>
      <c r="H16" s="307" t="s">
        <v>5398</v>
      </c>
    </row>
    <row r="17" spans="1:8" ht="26.4" x14ac:dyDescent="0.25">
      <c r="A17" s="111"/>
      <c r="B17" s="192" t="s">
        <v>2897</v>
      </c>
      <c r="C17" s="290" t="s">
        <v>5043</v>
      </c>
      <c r="D17" s="161" t="s">
        <v>2269</v>
      </c>
      <c r="E17" s="161"/>
      <c r="F17" s="187"/>
      <c r="G17" s="190">
        <f t="shared" si="0"/>
        <v>0</v>
      </c>
      <c r="H17" s="307" t="s">
        <v>5398</v>
      </c>
    </row>
    <row r="18" spans="1:8" ht="39.6" x14ac:dyDescent="0.25">
      <c r="A18" s="111"/>
      <c r="B18" s="192" t="s">
        <v>2898</v>
      </c>
      <c r="C18" s="278" t="s">
        <v>5044</v>
      </c>
      <c r="D18" s="161" t="s">
        <v>2269</v>
      </c>
      <c r="E18" s="161"/>
      <c r="F18" s="187"/>
      <c r="G18" s="190">
        <f t="shared" si="0"/>
        <v>0</v>
      </c>
      <c r="H18" s="307" t="s">
        <v>5398</v>
      </c>
    </row>
    <row r="19" spans="1:8" ht="26.4" x14ac:dyDescent="0.25">
      <c r="A19" s="111"/>
      <c r="B19" s="192" t="s">
        <v>2899</v>
      </c>
      <c r="C19" s="290" t="s">
        <v>5045</v>
      </c>
      <c r="D19" s="161" t="s">
        <v>2269</v>
      </c>
      <c r="E19" s="161"/>
      <c r="F19" s="187"/>
      <c r="G19" s="190">
        <f t="shared" si="0"/>
        <v>0</v>
      </c>
      <c r="H19" s="307" t="s">
        <v>5398</v>
      </c>
    </row>
    <row r="20" spans="1:8" ht="38.25" customHeight="1" x14ac:dyDescent="0.25">
      <c r="A20" s="111"/>
      <c r="B20" s="192" t="s">
        <v>2900</v>
      </c>
      <c r="C20" s="290" t="s">
        <v>5046</v>
      </c>
      <c r="D20" s="161" t="s">
        <v>422</v>
      </c>
      <c r="E20" s="161"/>
      <c r="F20" s="187"/>
      <c r="G20" s="190">
        <f t="shared" si="0"/>
        <v>0</v>
      </c>
      <c r="H20" s="307" t="s">
        <v>5398</v>
      </c>
    </row>
    <row r="21" spans="1:8" ht="38.25" customHeight="1" x14ac:dyDescent="0.25">
      <c r="A21" s="111"/>
      <c r="B21" s="192" t="s">
        <v>2901</v>
      </c>
      <c r="C21" s="290" t="s">
        <v>5047</v>
      </c>
      <c r="D21" s="161" t="s">
        <v>422</v>
      </c>
      <c r="E21" s="161"/>
      <c r="F21" s="187"/>
      <c r="G21" s="190">
        <f t="shared" si="0"/>
        <v>0</v>
      </c>
      <c r="H21" s="307" t="s">
        <v>5398</v>
      </c>
    </row>
    <row r="22" spans="1:8" ht="39.6" x14ac:dyDescent="0.25">
      <c r="A22" s="111"/>
      <c r="B22" s="192" t="s">
        <v>2902</v>
      </c>
      <c r="C22" s="290" t="s">
        <v>5048</v>
      </c>
      <c r="D22" s="161" t="s">
        <v>422</v>
      </c>
      <c r="E22" s="161"/>
      <c r="F22" s="187"/>
      <c r="G22" s="190">
        <f t="shared" si="0"/>
        <v>0</v>
      </c>
      <c r="H22" s="307" t="s">
        <v>5398</v>
      </c>
    </row>
    <row r="23" spans="1:8" ht="39.6" x14ac:dyDescent="0.25">
      <c r="A23" s="111"/>
      <c r="B23" s="192" t="s">
        <v>2903</v>
      </c>
      <c r="C23" s="278" t="s">
        <v>5049</v>
      </c>
      <c r="D23" s="161" t="s">
        <v>2269</v>
      </c>
      <c r="E23" s="161"/>
      <c r="F23" s="187"/>
      <c r="G23" s="190">
        <f t="shared" si="0"/>
        <v>0</v>
      </c>
      <c r="H23" s="307" t="s">
        <v>5398</v>
      </c>
    </row>
    <row r="24" spans="1:8" ht="39.6" x14ac:dyDescent="0.25">
      <c r="A24" s="111"/>
      <c r="B24" s="192" t="s">
        <v>2904</v>
      </c>
      <c r="C24" s="290" t="s">
        <v>5050</v>
      </c>
      <c r="D24" s="161" t="s">
        <v>2269</v>
      </c>
      <c r="E24" s="161"/>
      <c r="F24" s="187"/>
      <c r="G24" s="190">
        <f t="shared" si="0"/>
        <v>0</v>
      </c>
      <c r="H24" s="307" t="s">
        <v>5398</v>
      </c>
    </row>
    <row r="25" spans="1:8" ht="52.8" x14ac:dyDescent="0.25">
      <c r="A25" s="111"/>
      <c r="B25" s="192" t="s">
        <v>2905</v>
      </c>
      <c r="C25" s="290" t="s">
        <v>5051</v>
      </c>
      <c r="D25" s="161" t="s">
        <v>2269</v>
      </c>
      <c r="E25" s="161"/>
      <c r="F25" s="187"/>
      <c r="G25" s="190">
        <f t="shared" si="0"/>
        <v>0</v>
      </c>
      <c r="H25" s="307" t="s">
        <v>5398</v>
      </c>
    </row>
    <row r="26" spans="1:8" x14ac:dyDescent="0.25">
      <c r="A26" s="111" t="s">
        <v>2907</v>
      </c>
      <c r="B26" s="192"/>
      <c r="C26" s="159" t="s">
        <v>2906</v>
      </c>
      <c r="D26" s="17"/>
      <c r="E26" s="17"/>
      <c r="F26" s="191"/>
      <c r="G26" s="190"/>
    </row>
    <row r="27" spans="1:8" ht="26.4" x14ac:dyDescent="0.25">
      <c r="A27" s="111"/>
      <c r="B27" s="192" t="s">
        <v>2908</v>
      </c>
      <c r="C27" s="278" t="s">
        <v>5032</v>
      </c>
      <c r="D27" s="161" t="s">
        <v>422</v>
      </c>
      <c r="E27" s="161"/>
      <c r="F27" s="187"/>
      <c r="G27" s="190">
        <f t="shared" ref="G27:G45" si="1">E27*F27</f>
        <v>0</v>
      </c>
      <c r="H27" s="307" t="s">
        <v>5398</v>
      </c>
    </row>
    <row r="28" spans="1:8" ht="26.4" x14ac:dyDescent="0.25">
      <c r="A28" s="111"/>
      <c r="B28" s="192" t="s">
        <v>2909</v>
      </c>
      <c r="C28" s="278" t="s">
        <v>5033</v>
      </c>
      <c r="D28" s="161" t="s">
        <v>422</v>
      </c>
      <c r="E28" s="161"/>
      <c r="F28" s="187"/>
      <c r="G28" s="190">
        <f t="shared" si="1"/>
        <v>0</v>
      </c>
      <c r="H28" s="307" t="s">
        <v>5398</v>
      </c>
    </row>
    <row r="29" spans="1:8" ht="26.4" x14ac:dyDescent="0.25">
      <c r="A29" s="111"/>
      <c r="B29" s="192" t="s">
        <v>2910</v>
      </c>
      <c r="C29" s="278" t="s">
        <v>5034</v>
      </c>
      <c r="D29" s="161" t="s">
        <v>422</v>
      </c>
      <c r="E29" s="161"/>
      <c r="F29" s="187"/>
      <c r="G29" s="190">
        <f t="shared" si="1"/>
        <v>0</v>
      </c>
      <c r="H29" s="307" t="s">
        <v>5398</v>
      </c>
    </row>
    <row r="30" spans="1:8" ht="26.4" x14ac:dyDescent="0.25">
      <c r="A30" s="111"/>
      <c r="B30" s="192" t="s">
        <v>2911</v>
      </c>
      <c r="C30" s="278" t="s">
        <v>5035</v>
      </c>
      <c r="D30" s="161" t="s">
        <v>2269</v>
      </c>
      <c r="E30" s="161"/>
      <c r="F30" s="187"/>
      <c r="G30" s="190">
        <f t="shared" si="1"/>
        <v>0</v>
      </c>
      <c r="H30" s="307" t="s">
        <v>5398</v>
      </c>
    </row>
    <row r="31" spans="1:8" ht="26.4" x14ac:dyDescent="0.25">
      <c r="A31" s="111"/>
      <c r="B31" s="192" t="s">
        <v>2912</v>
      </c>
      <c r="C31" s="278" t="s">
        <v>5036</v>
      </c>
      <c r="D31" s="161" t="s">
        <v>2269</v>
      </c>
      <c r="E31" s="161"/>
      <c r="F31" s="187"/>
      <c r="G31" s="190">
        <f t="shared" si="1"/>
        <v>0</v>
      </c>
      <c r="H31" s="307" t="s">
        <v>5398</v>
      </c>
    </row>
    <row r="32" spans="1:8" ht="14.25" customHeight="1" x14ac:dyDescent="0.25">
      <c r="A32" s="111"/>
      <c r="B32" s="192" t="s">
        <v>2913</v>
      </c>
      <c r="C32" s="278" t="s">
        <v>5052</v>
      </c>
      <c r="D32" s="161" t="s">
        <v>2269</v>
      </c>
      <c r="E32" s="161"/>
      <c r="F32" s="187"/>
      <c r="G32" s="190">
        <f t="shared" si="1"/>
        <v>0</v>
      </c>
      <c r="H32" s="307" t="s">
        <v>5398</v>
      </c>
    </row>
    <row r="33" spans="1:8" ht="25.5" customHeight="1" x14ac:dyDescent="0.25">
      <c r="A33" s="111"/>
      <c r="B33" s="192" t="s">
        <v>2914</v>
      </c>
      <c r="C33" s="278" t="s">
        <v>5053</v>
      </c>
      <c r="D33" s="161" t="s">
        <v>2269</v>
      </c>
      <c r="E33" s="161"/>
      <c r="F33" s="187"/>
      <c r="G33" s="190">
        <f t="shared" si="1"/>
        <v>0</v>
      </c>
      <c r="H33" s="307" t="s">
        <v>5398</v>
      </c>
    </row>
    <row r="34" spans="1:8" ht="26.4" x14ac:dyDescent="0.25">
      <c r="A34" s="111"/>
      <c r="B34" s="192" t="s">
        <v>2915</v>
      </c>
      <c r="C34" s="290" t="s">
        <v>5054</v>
      </c>
      <c r="D34" s="161" t="s">
        <v>422</v>
      </c>
      <c r="E34" s="161"/>
      <c r="F34" s="187"/>
      <c r="G34" s="190">
        <f t="shared" si="1"/>
        <v>0</v>
      </c>
      <c r="H34" s="307" t="s">
        <v>5398</v>
      </c>
    </row>
    <row r="35" spans="1:8" ht="26.4" x14ac:dyDescent="0.25">
      <c r="A35" s="111"/>
      <c r="B35" s="192" t="s">
        <v>2916</v>
      </c>
      <c r="C35" s="278" t="s">
        <v>5055</v>
      </c>
      <c r="D35" s="161" t="s">
        <v>422</v>
      </c>
      <c r="E35" s="161"/>
      <c r="F35" s="187"/>
      <c r="G35" s="190">
        <f t="shared" si="1"/>
        <v>0</v>
      </c>
      <c r="H35" s="307" t="s">
        <v>5398</v>
      </c>
    </row>
    <row r="36" spans="1:8" ht="26.4" x14ac:dyDescent="0.25">
      <c r="A36" s="111"/>
      <c r="B36" s="192" t="s">
        <v>2917</v>
      </c>
      <c r="C36" s="290" t="s">
        <v>5056</v>
      </c>
      <c r="D36" s="161" t="s">
        <v>422</v>
      </c>
      <c r="E36" s="161"/>
      <c r="F36" s="187"/>
      <c r="G36" s="190">
        <f t="shared" si="1"/>
        <v>0</v>
      </c>
      <c r="H36" s="307" t="s">
        <v>5398</v>
      </c>
    </row>
    <row r="37" spans="1:8" ht="26.4" x14ac:dyDescent="0.25">
      <c r="A37" s="111"/>
      <c r="B37" s="192" t="s">
        <v>2918</v>
      </c>
      <c r="C37" s="290" t="s">
        <v>5057</v>
      </c>
      <c r="D37" s="161" t="s">
        <v>2269</v>
      </c>
      <c r="E37" s="161"/>
      <c r="F37" s="187"/>
      <c r="G37" s="190">
        <f t="shared" si="1"/>
        <v>0</v>
      </c>
      <c r="H37" s="307" t="s">
        <v>5398</v>
      </c>
    </row>
    <row r="38" spans="1:8" ht="26.4" x14ac:dyDescent="0.25">
      <c r="A38" s="111"/>
      <c r="B38" s="192" t="s">
        <v>2919</v>
      </c>
      <c r="C38" s="290" t="s">
        <v>5058</v>
      </c>
      <c r="D38" s="161" t="s">
        <v>2269</v>
      </c>
      <c r="E38" s="161"/>
      <c r="F38" s="187"/>
      <c r="G38" s="190">
        <f t="shared" si="1"/>
        <v>0</v>
      </c>
      <c r="H38" s="307" t="s">
        <v>5398</v>
      </c>
    </row>
    <row r="39" spans="1:8" ht="39.6" x14ac:dyDescent="0.25">
      <c r="A39" s="111"/>
      <c r="B39" s="192" t="s">
        <v>2920</v>
      </c>
      <c r="C39" s="281" t="s">
        <v>5059</v>
      </c>
      <c r="D39" s="161" t="s">
        <v>2269</v>
      </c>
      <c r="E39" s="161"/>
      <c r="F39" s="187"/>
      <c r="G39" s="190">
        <f t="shared" si="1"/>
        <v>0</v>
      </c>
      <c r="H39" s="307" t="s">
        <v>5398</v>
      </c>
    </row>
    <row r="40" spans="1:8" ht="39.6" x14ac:dyDescent="0.25">
      <c r="A40" s="111"/>
      <c r="B40" s="192" t="s">
        <v>2921</v>
      </c>
      <c r="C40" s="278" t="s">
        <v>5060</v>
      </c>
      <c r="D40" s="161" t="s">
        <v>422</v>
      </c>
      <c r="E40" s="161"/>
      <c r="F40" s="187"/>
      <c r="G40" s="190">
        <f t="shared" si="1"/>
        <v>0</v>
      </c>
      <c r="H40" s="307" t="s">
        <v>5398</v>
      </c>
    </row>
    <row r="41" spans="1:8" ht="39.6" x14ac:dyDescent="0.25">
      <c r="A41" s="111"/>
      <c r="B41" s="192" t="s">
        <v>2922</v>
      </c>
      <c r="C41" s="278" t="s">
        <v>5061</v>
      </c>
      <c r="D41" s="161" t="s">
        <v>422</v>
      </c>
      <c r="E41" s="161"/>
      <c r="F41" s="187"/>
      <c r="G41" s="190">
        <f t="shared" si="1"/>
        <v>0</v>
      </c>
      <c r="H41" s="307" t="s">
        <v>5398</v>
      </c>
    </row>
    <row r="42" spans="1:8" ht="39.6" x14ac:dyDescent="0.25">
      <c r="A42" s="111"/>
      <c r="B42" s="192" t="s">
        <v>2923</v>
      </c>
      <c r="C42" s="278" t="s">
        <v>5062</v>
      </c>
      <c r="D42" s="161" t="s">
        <v>422</v>
      </c>
      <c r="E42" s="161"/>
      <c r="F42" s="187"/>
      <c r="G42" s="190">
        <f t="shared" si="1"/>
        <v>0</v>
      </c>
      <c r="H42" s="307" t="s">
        <v>5398</v>
      </c>
    </row>
    <row r="43" spans="1:8" ht="26.4" x14ac:dyDescent="0.25">
      <c r="A43" s="111"/>
      <c r="B43" s="192" t="s">
        <v>2924</v>
      </c>
      <c r="C43" s="290" t="s">
        <v>5063</v>
      </c>
      <c r="D43" s="161" t="s">
        <v>2269</v>
      </c>
      <c r="E43" s="161"/>
      <c r="F43" s="187"/>
      <c r="G43" s="190">
        <f t="shared" si="1"/>
        <v>0</v>
      </c>
      <c r="H43" s="307" t="s">
        <v>5398</v>
      </c>
    </row>
    <row r="44" spans="1:8" ht="25.5" customHeight="1" x14ac:dyDescent="0.25">
      <c r="A44" s="111"/>
      <c r="B44" s="192" t="s">
        <v>2925</v>
      </c>
      <c r="C44" s="290" t="s">
        <v>5064</v>
      </c>
      <c r="D44" s="161" t="s">
        <v>2269</v>
      </c>
      <c r="E44" s="161"/>
      <c r="F44" s="187"/>
      <c r="G44" s="190">
        <f t="shared" si="1"/>
        <v>0</v>
      </c>
      <c r="H44" s="307" t="s">
        <v>5398</v>
      </c>
    </row>
    <row r="45" spans="1:8" ht="38.25" customHeight="1" x14ac:dyDescent="0.25">
      <c r="A45" s="111"/>
      <c r="B45" s="192" t="s">
        <v>2926</v>
      </c>
      <c r="C45" s="281" t="s">
        <v>5065</v>
      </c>
      <c r="D45" s="161" t="s">
        <v>2269</v>
      </c>
      <c r="E45" s="161"/>
      <c r="F45" s="187"/>
      <c r="G45" s="190">
        <f t="shared" si="1"/>
        <v>0</v>
      </c>
      <c r="H45" s="307" t="s">
        <v>5398</v>
      </c>
    </row>
    <row r="46" spans="1:8" x14ac:dyDescent="0.25">
      <c r="A46" s="111" t="s">
        <v>5521</v>
      </c>
      <c r="B46" s="192"/>
      <c r="C46" s="100" t="s">
        <v>2927</v>
      </c>
      <c r="D46" s="17"/>
      <c r="E46" s="17"/>
      <c r="F46" s="191"/>
      <c r="G46" s="190"/>
    </row>
    <row r="47" spans="1:8" ht="26.4" x14ac:dyDescent="0.25">
      <c r="A47" s="111"/>
      <c r="B47" s="192" t="s">
        <v>2928</v>
      </c>
      <c r="C47" s="283" t="s">
        <v>5066</v>
      </c>
      <c r="D47" s="161" t="s">
        <v>422</v>
      </c>
      <c r="E47" s="161"/>
      <c r="F47" s="187"/>
      <c r="G47" s="190">
        <f>E47*F47</f>
        <v>0</v>
      </c>
      <c r="H47" s="307" t="s">
        <v>5398</v>
      </c>
    </row>
    <row r="48" spans="1:8" ht="39.6" x14ac:dyDescent="0.25">
      <c r="A48" s="111"/>
      <c r="B48" s="192" t="s">
        <v>2929</v>
      </c>
      <c r="C48" s="290" t="s">
        <v>5403</v>
      </c>
      <c r="D48" s="161" t="s">
        <v>422</v>
      </c>
      <c r="E48" s="161"/>
      <c r="F48" s="187"/>
      <c r="G48" s="190">
        <f>E48*F48</f>
        <v>0</v>
      </c>
      <c r="H48" s="307" t="s">
        <v>5398</v>
      </c>
    </row>
    <row r="49" spans="1:8" ht="39.6" x14ac:dyDescent="0.25">
      <c r="A49" s="111"/>
      <c r="B49" s="192" t="s">
        <v>2930</v>
      </c>
      <c r="C49" s="290" t="s">
        <v>5067</v>
      </c>
      <c r="D49" s="161" t="s">
        <v>422</v>
      </c>
      <c r="E49" s="161"/>
      <c r="F49" s="187"/>
      <c r="G49" s="190">
        <f>E49*F49</f>
        <v>0</v>
      </c>
      <c r="H49" s="307" t="s">
        <v>5398</v>
      </c>
    </row>
    <row r="50" spans="1:8" ht="39.6" x14ac:dyDescent="0.25">
      <c r="A50" s="111"/>
      <c r="B50" s="192" t="s">
        <v>2931</v>
      </c>
      <c r="C50" s="290" t="s">
        <v>5068</v>
      </c>
      <c r="D50" s="161" t="s">
        <v>422</v>
      </c>
      <c r="E50" s="161"/>
      <c r="F50" s="187"/>
      <c r="G50" s="190">
        <f>E50*F50</f>
        <v>0</v>
      </c>
      <c r="H50" s="307" t="s">
        <v>5398</v>
      </c>
    </row>
    <row r="51" spans="1:8" x14ac:dyDescent="0.25">
      <c r="A51" s="111" t="s">
        <v>2932</v>
      </c>
      <c r="B51" s="192"/>
      <c r="C51" s="159" t="s">
        <v>2933</v>
      </c>
      <c r="D51" s="17"/>
      <c r="E51" s="17"/>
      <c r="F51" s="191"/>
      <c r="G51" s="190"/>
    </row>
    <row r="52" spans="1:8" ht="15.6" x14ac:dyDescent="0.25">
      <c r="A52" s="111"/>
      <c r="B52" s="192" t="s">
        <v>2934</v>
      </c>
      <c r="C52" s="160" t="s">
        <v>2938</v>
      </c>
      <c r="D52" s="161" t="s">
        <v>2269</v>
      </c>
      <c r="E52" s="161"/>
      <c r="F52" s="187"/>
      <c r="G52" s="190">
        <f>E52*F52</f>
        <v>0</v>
      </c>
    </row>
    <row r="53" spans="1:8" ht="15.6" x14ac:dyDescent="0.25">
      <c r="A53" s="111"/>
      <c r="B53" s="192" t="s">
        <v>2935</v>
      </c>
      <c r="C53" s="160" t="s">
        <v>2939</v>
      </c>
      <c r="D53" s="161" t="s">
        <v>2269</v>
      </c>
      <c r="E53" s="161"/>
      <c r="F53" s="187"/>
      <c r="G53" s="190">
        <f>E53*F53</f>
        <v>0</v>
      </c>
    </row>
    <row r="54" spans="1:8" ht="15.6" x14ac:dyDescent="0.25">
      <c r="A54" s="111"/>
      <c r="B54" s="192" t="s">
        <v>2936</v>
      </c>
      <c r="C54" s="160" t="s">
        <v>2940</v>
      </c>
      <c r="D54" s="161" t="s">
        <v>2269</v>
      </c>
      <c r="E54" s="161"/>
      <c r="F54" s="187"/>
      <c r="G54" s="190">
        <f>E54*F54</f>
        <v>0</v>
      </c>
    </row>
    <row r="55" spans="1:8" ht="26.4" x14ac:dyDescent="0.25">
      <c r="A55" s="111"/>
      <c r="B55" s="192" t="s">
        <v>2937</v>
      </c>
      <c r="C55" s="160" t="s">
        <v>2941</v>
      </c>
      <c r="D55" s="161" t="s">
        <v>2269</v>
      </c>
      <c r="E55" s="161"/>
      <c r="F55" s="187"/>
      <c r="G55" s="190">
        <f>E55*F55</f>
        <v>0</v>
      </c>
    </row>
    <row r="56" spans="1:8" x14ac:dyDescent="0.25">
      <c r="A56" s="111" t="s">
        <v>2942</v>
      </c>
      <c r="B56" s="192"/>
      <c r="C56" s="159" t="s">
        <v>2943</v>
      </c>
      <c r="D56" s="17"/>
      <c r="E56" s="17"/>
      <c r="F56" s="191"/>
      <c r="G56" s="190"/>
    </row>
    <row r="57" spans="1:8" x14ac:dyDescent="0.25">
      <c r="A57" s="111"/>
      <c r="B57" s="192" t="s">
        <v>2944</v>
      </c>
      <c r="C57" s="160" t="s">
        <v>2950</v>
      </c>
      <c r="D57" s="209" t="s">
        <v>1152</v>
      </c>
      <c r="E57" s="161"/>
      <c r="F57" s="187"/>
      <c r="G57" s="190">
        <f t="shared" ref="G57:G62" si="2">E57*F57</f>
        <v>0</v>
      </c>
      <c r="H57" s="323" t="s">
        <v>5435</v>
      </c>
    </row>
    <row r="58" spans="1:8" x14ac:dyDescent="0.25">
      <c r="A58" s="111"/>
      <c r="B58" s="192" t="s">
        <v>2945</v>
      </c>
      <c r="C58" s="160" t="s">
        <v>2951</v>
      </c>
      <c r="D58" s="209" t="s">
        <v>1152</v>
      </c>
      <c r="E58" s="161"/>
      <c r="F58" s="187"/>
      <c r="G58" s="190">
        <f t="shared" si="2"/>
        <v>0</v>
      </c>
    </row>
    <row r="59" spans="1:8" x14ac:dyDescent="0.25">
      <c r="A59" s="111"/>
      <c r="B59" s="192" t="s">
        <v>2946</v>
      </c>
      <c r="C59" s="160" t="s">
        <v>2952</v>
      </c>
      <c r="D59" s="209" t="s">
        <v>1152</v>
      </c>
      <c r="E59" s="161"/>
      <c r="F59" s="187"/>
      <c r="G59" s="190">
        <f t="shared" si="2"/>
        <v>0</v>
      </c>
    </row>
    <row r="60" spans="1:8" x14ac:dyDescent="0.25">
      <c r="A60" s="111"/>
      <c r="B60" s="192" t="s">
        <v>2947</v>
      </c>
      <c r="C60" s="160" t="s">
        <v>2953</v>
      </c>
      <c r="D60" s="209" t="s">
        <v>423</v>
      </c>
      <c r="E60" s="161"/>
      <c r="F60" s="187"/>
      <c r="G60" s="190">
        <f t="shared" si="2"/>
        <v>0</v>
      </c>
    </row>
    <row r="61" spans="1:8" x14ac:dyDescent="0.25">
      <c r="A61" s="111"/>
      <c r="B61" s="192" t="s">
        <v>2948</v>
      </c>
      <c r="C61" s="160" t="s">
        <v>2954</v>
      </c>
      <c r="D61" s="209" t="s">
        <v>423</v>
      </c>
      <c r="E61" s="161"/>
      <c r="F61" s="187"/>
      <c r="G61" s="190">
        <f t="shared" si="2"/>
        <v>0</v>
      </c>
    </row>
    <row r="62" spans="1:8" x14ac:dyDescent="0.25">
      <c r="A62" s="111"/>
      <c r="B62" s="192" t="s">
        <v>2949</v>
      </c>
      <c r="C62" s="160" t="s">
        <v>2955</v>
      </c>
      <c r="D62" s="209" t="s">
        <v>423</v>
      </c>
      <c r="E62" s="161"/>
      <c r="F62" s="187"/>
      <c r="G62" s="190">
        <f t="shared" si="2"/>
        <v>0</v>
      </c>
    </row>
    <row r="63" spans="1:8" x14ac:dyDescent="0.25">
      <c r="A63" s="111" t="s">
        <v>2956</v>
      </c>
      <c r="B63" s="192"/>
      <c r="C63" s="159" t="s">
        <v>2957</v>
      </c>
      <c r="D63" s="17"/>
      <c r="E63" s="17"/>
      <c r="F63" s="191"/>
      <c r="G63" s="190"/>
    </row>
    <row r="64" spans="1:8" x14ac:dyDescent="0.25">
      <c r="A64" s="111"/>
      <c r="B64" s="192" t="s">
        <v>2958</v>
      </c>
      <c r="C64" s="290" t="s">
        <v>5069</v>
      </c>
      <c r="D64" s="161" t="s">
        <v>136</v>
      </c>
      <c r="E64" s="161"/>
      <c r="F64" s="187"/>
      <c r="G64" s="190">
        <f>E64*F64</f>
        <v>0</v>
      </c>
      <c r="H64" s="307" t="s">
        <v>5398</v>
      </c>
    </row>
    <row r="65" spans="1:8" x14ac:dyDescent="0.25">
      <c r="A65" s="111"/>
      <c r="B65" s="192" t="s">
        <v>2959</v>
      </c>
      <c r="C65" s="290" t="s">
        <v>5070</v>
      </c>
      <c r="D65" s="161" t="s">
        <v>136</v>
      </c>
      <c r="E65" s="161"/>
      <c r="F65" s="187"/>
      <c r="G65" s="190">
        <f>E65*F65</f>
        <v>0</v>
      </c>
      <c r="H65" s="307" t="s">
        <v>5398</v>
      </c>
    </row>
    <row r="66" spans="1:8" x14ac:dyDescent="0.25">
      <c r="A66" s="111"/>
      <c r="B66" s="192" t="s">
        <v>2960</v>
      </c>
      <c r="C66" s="290" t="s">
        <v>5071</v>
      </c>
      <c r="D66" s="161" t="s">
        <v>136</v>
      </c>
      <c r="E66" s="161"/>
      <c r="F66" s="187"/>
      <c r="G66" s="190">
        <f>E66*F66</f>
        <v>0</v>
      </c>
    </row>
    <row r="67" spans="1:8" x14ac:dyDescent="0.25">
      <c r="A67" s="111" t="s">
        <v>2961</v>
      </c>
      <c r="B67" s="192"/>
      <c r="C67" s="159" t="s">
        <v>2962</v>
      </c>
      <c r="D67" s="17"/>
      <c r="E67" s="17"/>
      <c r="F67" s="191"/>
      <c r="G67" s="190"/>
    </row>
    <row r="68" spans="1:8" ht="26.4" x14ac:dyDescent="0.25">
      <c r="A68" s="111"/>
      <c r="B68" s="192" t="s">
        <v>2963</v>
      </c>
      <c r="C68" s="290" t="s">
        <v>5072</v>
      </c>
      <c r="D68" s="161" t="s">
        <v>429</v>
      </c>
      <c r="E68" s="161"/>
      <c r="F68" s="187"/>
      <c r="G68" s="190">
        <f>E68*F68</f>
        <v>0</v>
      </c>
      <c r="H68" s="307" t="s">
        <v>5398</v>
      </c>
    </row>
    <row r="69" spans="1:8" ht="26.4" x14ac:dyDescent="0.25">
      <c r="A69" s="111"/>
      <c r="B69" s="192" t="s">
        <v>2964</v>
      </c>
      <c r="C69" s="290" t="s">
        <v>5073</v>
      </c>
      <c r="D69" s="161" t="s">
        <v>429</v>
      </c>
      <c r="E69" s="161"/>
      <c r="F69" s="187"/>
      <c r="G69" s="190">
        <f>E69*F69</f>
        <v>0</v>
      </c>
      <c r="H69" s="307" t="s">
        <v>5398</v>
      </c>
    </row>
    <row r="70" spans="1:8" ht="26.4" x14ac:dyDescent="0.25">
      <c r="A70" s="111"/>
      <c r="B70" s="192" t="s">
        <v>2965</v>
      </c>
      <c r="C70" s="290" t="s">
        <v>5074</v>
      </c>
      <c r="D70" s="161" t="s">
        <v>429</v>
      </c>
      <c r="E70" s="161"/>
      <c r="F70" s="187"/>
      <c r="G70" s="190">
        <f>E70*F70</f>
        <v>0</v>
      </c>
      <c r="H70" s="307" t="s">
        <v>5398</v>
      </c>
    </row>
    <row r="71" spans="1:8" ht="26.4" x14ac:dyDescent="0.25">
      <c r="A71" s="111"/>
      <c r="B71" s="192" t="s">
        <v>2966</v>
      </c>
      <c r="C71" s="290" t="s">
        <v>5075</v>
      </c>
      <c r="D71" s="161" t="s">
        <v>429</v>
      </c>
      <c r="E71" s="161"/>
      <c r="F71" s="187"/>
      <c r="G71" s="190">
        <f>E71*F71</f>
        <v>0</v>
      </c>
      <c r="H71" s="307" t="s">
        <v>5398</v>
      </c>
    </row>
    <row r="72" spans="1:8" ht="26.4" x14ac:dyDescent="0.25">
      <c r="A72" s="111"/>
      <c r="B72" s="192" t="s">
        <v>2967</v>
      </c>
      <c r="C72" s="160" t="s">
        <v>2973</v>
      </c>
      <c r="D72" s="161" t="s">
        <v>425</v>
      </c>
      <c r="E72" s="17" t="s">
        <v>4222</v>
      </c>
      <c r="F72" s="17" t="s">
        <v>818</v>
      </c>
      <c r="G72" s="188"/>
    </row>
    <row r="73" spans="1:8" ht="26.4" x14ac:dyDescent="0.25">
      <c r="A73" s="111"/>
      <c r="B73" s="192" t="s">
        <v>2968</v>
      </c>
      <c r="C73" s="160" t="s">
        <v>2974</v>
      </c>
      <c r="D73" s="161" t="s">
        <v>361</v>
      </c>
      <c r="E73" s="191">
        <f>G72</f>
        <v>0</v>
      </c>
      <c r="F73" s="195"/>
      <c r="G73" s="190">
        <f t="shared" ref="G73:G79" si="3">E73*F73</f>
        <v>0</v>
      </c>
    </row>
    <row r="74" spans="1:8" ht="26.4" x14ac:dyDescent="0.25">
      <c r="A74" s="111"/>
      <c r="B74" s="192" t="s">
        <v>2969</v>
      </c>
      <c r="C74" s="160" t="s">
        <v>2975</v>
      </c>
      <c r="D74" s="161" t="s">
        <v>429</v>
      </c>
      <c r="E74" s="161"/>
      <c r="F74" s="187"/>
      <c r="G74" s="190">
        <f t="shared" si="3"/>
        <v>0</v>
      </c>
    </row>
    <row r="75" spans="1:8" ht="26.4" x14ac:dyDescent="0.25">
      <c r="A75" s="111"/>
      <c r="B75" s="192" t="s">
        <v>2970</v>
      </c>
      <c r="C75" s="160" t="s">
        <v>2976</v>
      </c>
      <c r="D75" s="161" t="s">
        <v>429</v>
      </c>
      <c r="E75" s="161"/>
      <c r="F75" s="187"/>
      <c r="G75" s="190">
        <f t="shared" si="3"/>
        <v>0</v>
      </c>
    </row>
    <row r="76" spans="1:8" x14ac:dyDescent="0.25">
      <c r="A76" s="111"/>
      <c r="B76" s="192" t="s">
        <v>2971</v>
      </c>
      <c r="C76" s="160" t="s">
        <v>2977</v>
      </c>
      <c r="D76" s="161" t="s">
        <v>429</v>
      </c>
      <c r="E76" s="161"/>
      <c r="F76" s="187"/>
      <c r="G76" s="190">
        <f t="shared" si="3"/>
        <v>0</v>
      </c>
    </row>
    <row r="77" spans="1:8" ht="26.4" x14ac:dyDescent="0.25">
      <c r="A77" s="111"/>
      <c r="B77" s="192" t="s">
        <v>2972</v>
      </c>
      <c r="C77" s="160" t="s">
        <v>2978</v>
      </c>
      <c r="D77" s="161" t="s">
        <v>429</v>
      </c>
      <c r="E77" s="161"/>
      <c r="F77" s="187"/>
      <c r="G77" s="190">
        <f t="shared" si="3"/>
        <v>0</v>
      </c>
    </row>
    <row r="78" spans="1:8" ht="39.6" x14ac:dyDescent="0.25">
      <c r="A78" s="111" t="s">
        <v>2979</v>
      </c>
      <c r="B78" s="192"/>
      <c r="C78" s="100" t="s">
        <v>2980</v>
      </c>
      <c r="D78" s="161" t="s">
        <v>422</v>
      </c>
      <c r="E78" s="161"/>
      <c r="F78" s="187"/>
      <c r="G78" s="190">
        <f t="shared" si="3"/>
        <v>0</v>
      </c>
    </row>
    <row r="79" spans="1:8" ht="39.6" x14ac:dyDescent="0.25">
      <c r="A79" s="111" t="s">
        <v>2981</v>
      </c>
      <c r="B79" s="192"/>
      <c r="C79" s="100" t="s">
        <v>2982</v>
      </c>
      <c r="D79" s="161" t="s">
        <v>429</v>
      </c>
      <c r="E79" s="161"/>
      <c r="F79" s="187"/>
      <c r="G79" s="190">
        <f t="shared" si="3"/>
        <v>0</v>
      </c>
    </row>
    <row r="80" spans="1:8" ht="26.4" x14ac:dyDescent="0.25">
      <c r="A80" s="111" t="s">
        <v>2983</v>
      </c>
      <c r="B80" s="192"/>
      <c r="C80" s="159" t="s">
        <v>2984</v>
      </c>
      <c r="D80" s="17"/>
      <c r="E80" s="17"/>
      <c r="F80" s="17"/>
      <c r="G80" s="189"/>
    </row>
    <row r="81" spans="1:8" ht="15.6" x14ac:dyDescent="0.25">
      <c r="A81" s="111"/>
      <c r="B81" s="192" t="s">
        <v>2985</v>
      </c>
      <c r="C81" s="160" t="s">
        <v>2988</v>
      </c>
      <c r="D81" s="161" t="s">
        <v>2269</v>
      </c>
      <c r="E81" s="161"/>
      <c r="F81" s="187"/>
      <c r="G81" s="190">
        <f>E81*F81</f>
        <v>0</v>
      </c>
    </row>
    <row r="82" spans="1:8" ht="15.6" x14ac:dyDescent="0.25">
      <c r="A82" s="111"/>
      <c r="B82" s="192" t="s">
        <v>2986</v>
      </c>
      <c r="C82" s="160" t="s">
        <v>2989</v>
      </c>
      <c r="D82" s="161" t="s">
        <v>2269</v>
      </c>
      <c r="E82" s="161"/>
      <c r="F82" s="187"/>
      <c r="G82" s="190">
        <f>E82*F82</f>
        <v>0</v>
      </c>
    </row>
    <row r="83" spans="1:8" ht="15.6" x14ac:dyDescent="0.25">
      <c r="A83" s="111"/>
      <c r="B83" s="192" t="s">
        <v>2987</v>
      </c>
      <c r="C83" s="160" t="s">
        <v>2990</v>
      </c>
      <c r="D83" s="161" t="s">
        <v>2269</v>
      </c>
      <c r="E83" s="161"/>
      <c r="F83" s="187"/>
      <c r="G83" s="190">
        <f>E83*F83</f>
        <v>0</v>
      </c>
    </row>
    <row r="84" spans="1:8" x14ac:dyDescent="0.25">
      <c r="A84" s="147" t="s">
        <v>2991</v>
      </c>
      <c r="B84" s="192"/>
      <c r="C84" s="159" t="s">
        <v>2992</v>
      </c>
      <c r="D84" s="161" t="s">
        <v>429</v>
      </c>
      <c r="E84" s="161"/>
      <c r="F84" s="187"/>
      <c r="G84" s="190">
        <f>E84*F84</f>
        <v>0</v>
      </c>
    </row>
    <row r="85" spans="1:8" x14ac:dyDescent="0.25">
      <c r="A85" s="192"/>
      <c r="B85" s="192"/>
      <c r="C85" s="219"/>
      <c r="D85" s="17"/>
      <c r="E85" s="17"/>
      <c r="F85" s="191"/>
      <c r="G85" s="190"/>
    </row>
    <row r="86" spans="1:8" x14ac:dyDescent="0.25">
      <c r="A86" s="192"/>
      <c r="B86" s="192"/>
      <c r="C86" s="157"/>
      <c r="D86" s="17"/>
      <c r="E86" s="17"/>
      <c r="F86" s="191"/>
      <c r="G86" s="190"/>
      <c r="H86" s="323" t="s">
        <v>5421</v>
      </c>
    </row>
    <row r="87" spans="1:8" x14ac:dyDescent="0.25">
      <c r="A87" s="64"/>
      <c r="B87" s="64"/>
      <c r="C87" s="60"/>
      <c r="D87" s="17"/>
      <c r="E87" s="17"/>
      <c r="F87" s="191"/>
      <c r="G87" s="190"/>
    </row>
    <row r="88" spans="1:8" x14ac:dyDescent="0.25">
      <c r="A88" s="168" t="s">
        <v>34</v>
      </c>
      <c r="B88" s="168"/>
      <c r="C88" s="168"/>
      <c r="D88" s="179"/>
      <c r="E88" s="185"/>
      <c r="F88" s="198"/>
      <c r="G88" s="174">
        <f>SUM(G5:G87)</f>
        <v>0</v>
      </c>
    </row>
    <row r="1048364" spans="4:4" x14ac:dyDescent="0.25">
      <c r="D104836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EBE95-0E72-43C1-9AF6-ED4D4454E91F}">
  <dimension ref="A1:I104833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2993</v>
      </c>
      <c r="B1" s="40"/>
      <c r="C1" s="40"/>
      <c r="D1" s="40"/>
      <c r="E1" s="774" t="s">
        <v>2994</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2995</v>
      </c>
      <c r="B5" s="192"/>
      <c r="C5" s="193"/>
      <c r="D5" s="159" t="s">
        <v>2996</v>
      </c>
      <c r="E5" s="17"/>
      <c r="F5" s="17"/>
      <c r="G5" s="191"/>
      <c r="H5" s="190"/>
    </row>
    <row r="6" spans="1:9" ht="15.6" x14ac:dyDescent="0.25">
      <c r="A6" s="192"/>
      <c r="B6" s="192" t="s">
        <v>2998</v>
      </c>
      <c r="C6" s="193"/>
      <c r="D6" s="59" t="s">
        <v>2999</v>
      </c>
      <c r="E6" s="161" t="s">
        <v>2269</v>
      </c>
      <c r="F6" s="161"/>
      <c r="G6" s="187"/>
      <c r="H6" s="190">
        <f>F6*G6</f>
        <v>0</v>
      </c>
    </row>
    <row r="7" spans="1:9" ht="15.6" x14ac:dyDescent="0.25">
      <c r="A7" s="192"/>
      <c r="B7" s="192" t="s">
        <v>2997</v>
      </c>
      <c r="C7" s="193"/>
      <c r="D7" s="59" t="s">
        <v>3000</v>
      </c>
      <c r="E7" s="161" t="s">
        <v>2269</v>
      </c>
      <c r="F7" s="161"/>
      <c r="G7" s="187"/>
      <c r="H7" s="190">
        <f>F7*G7</f>
        <v>0</v>
      </c>
    </row>
    <row r="8" spans="1:9" ht="26.4" x14ac:dyDescent="0.25">
      <c r="A8" s="192" t="s">
        <v>3001</v>
      </c>
      <c r="B8" s="192"/>
      <c r="C8" s="193"/>
      <c r="D8" s="159" t="s">
        <v>5076</v>
      </c>
      <c r="E8" s="17"/>
      <c r="F8" s="17"/>
      <c r="G8" s="191"/>
      <c r="H8" s="190"/>
    </row>
    <row r="9" spans="1:9" x14ac:dyDescent="0.25">
      <c r="A9" s="192"/>
      <c r="B9" s="192" t="s">
        <v>3002</v>
      </c>
      <c r="C9" s="193"/>
      <c r="D9" s="59" t="s">
        <v>3004</v>
      </c>
      <c r="E9" s="161" t="s">
        <v>3005</v>
      </c>
      <c r="F9" s="161"/>
      <c r="G9" s="187"/>
      <c r="H9" s="190">
        <f>F9*G9</f>
        <v>0</v>
      </c>
    </row>
    <row r="10" spans="1:9" x14ac:dyDescent="0.25">
      <c r="A10" s="192"/>
      <c r="B10" s="192" t="s">
        <v>3003</v>
      </c>
      <c r="C10" s="193"/>
      <c r="D10" s="59" t="s">
        <v>182</v>
      </c>
      <c r="E10" s="161" t="s">
        <v>3005</v>
      </c>
      <c r="F10" s="161"/>
      <c r="G10" s="187"/>
      <c r="H10" s="190">
        <f>F10*G10</f>
        <v>0</v>
      </c>
    </row>
    <row r="11" spans="1:9" x14ac:dyDescent="0.25">
      <c r="A11" s="192" t="s">
        <v>3007</v>
      </c>
      <c r="B11" s="192"/>
      <c r="C11" s="193"/>
      <c r="D11" s="159" t="s">
        <v>3006</v>
      </c>
      <c r="E11" s="161"/>
      <c r="F11" s="161"/>
      <c r="G11" s="187"/>
      <c r="H11" s="190"/>
    </row>
    <row r="12" spans="1:9" x14ac:dyDescent="0.25">
      <c r="A12" s="192"/>
      <c r="B12" s="192" t="s">
        <v>3008</v>
      </c>
      <c r="C12" s="193"/>
      <c r="D12" s="59" t="s">
        <v>3013</v>
      </c>
      <c r="E12" s="161" t="s">
        <v>421</v>
      </c>
      <c r="F12" s="161"/>
      <c r="G12" s="187"/>
      <c r="H12" s="190">
        <f>F12*G12</f>
        <v>0</v>
      </c>
    </row>
    <row r="13" spans="1:9" x14ac:dyDescent="0.25">
      <c r="A13" s="192"/>
      <c r="B13" s="192" t="s">
        <v>3009</v>
      </c>
      <c r="C13" s="193"/>
      <c r="D13" s="59" t="s">
        <v>3014</v>
      </c>
      <c r="E13" s="161" t="s">
        <v>421</v>
      </c>
      <c r="F13" s="161"/>
      <c r="G13" s="187"/>
      <c r="H13" s="190">
        <f>F13*G13</f>
        <v>0</v>
      </c>
    </row>
    <row r="14" spans="1:9" ht="26.4" x14ac:dyDescent="0.25">
      <c r="A14" s="192"/>
      <c r="B14" s="192" t="s">
        <v>3010</v>
      </c>
      <c r="C14" s="193"/>
      <c r="D14" s="101" t="s">
        <v>3015</v>
      </c>
      <c r="E14" s="17"/>
      <c r="F14" s="17"/>
      <c r="G14" s="191"/>
      <c r="H14" s="190"/>
    </row>
    <row r="15" spans="1:9" ht="26.4" x14ac:dyDescent="0.25">
      <c r="A15" s="192"/>
      <c r="B15" s="192"/>
      <c r="C15" s="193" t="s">
        <v>37</v>
      </c>
      <c r="D15" s="101" t="s">
        <v>3016</v>
      </c>
      <c r="E15" s="161" t="s">
        <v>124</v>
      </c>
      <c r="F15" s="161"/>
      <c r="G15" s="187"/>
      <c r="H15" s="190">
        <f>F15*G15</f>
        <v>0</v>
      </c>
    </row>
    <row r="16" spans="1:9" ht="26.4" x14ac:dyDescent="0.25">
      <c r="A16" s="192"/>
      <c r="B16" s="192"/>
      <c r="C16" s="193" t="s">
        <v>39</v>
      </c>
      <c r="D16" s="101" t="s">
        <v>3017</v>
      </c>
      <c r="E16" s="161" t="s">
        <v>124</v>
      </c>
      <c r="F16" s="161"/>
      <c r="G16" s="187"/>
      <c r="H16" s="190">
        <f>F16*G16</f>
        <v>0</v>
      </c>
    </row>
    <row r="17" spans="1:9" ht="39.6" x14ac:dyDescent="0.25">
      <c r="A17" s="192"/>
      <c r="B17" s="192" t="s">
        <v>3011</v>
      </c>
      <c r="C17" s="193"/>
      <c r="D17" s="160" t="s">
        <v>3018</v>
      </c>
      <c r="E17" s="161" t="s">
        <v>124</v>
      </c>
      <c r="F17" s="161"/>
      <c r="G17" s="187"/>
      <c r="H17" s="190">
        <f>F17*G17</f>
        <v>0</v>
      </c>
    </row>
    <row r="18" spans="1:9" ht="26.4" x14ac:dyDescent="0.25">
      <c r="A18" s="192"/>
      <c r="B18" s="192" t="s">
        <v>3012</v>
      </c>
      <c r="C18" s="193"/>
      <c r="D18" s="160" t="s">
        <v>3019</v>
      </c>
      <c r="E18" s="17"/>
      <c r="F18" s="17"/>
      <c r="G18" s="191"/>
      <c r="H18" s="190"/>
    </row>
    <row r="19" spans="1:9" x14ac:dyDescent="0.25">
      <c r="A19" s="192"/>
      <c r="B19" s="192"/>
      <c r="C19" s="193" t="s">
        <v>37</v>
      </c>
      <c r="D19" s="59" t="s">
        <v>3020</v>
      </c>
      <c r="E19" s="161" t="s">
        <v>133</v>
      </c>
      <c r="F19" s="161"/>
      <c r="G19" s="187"/>
      <c r="H19" s="190">
        <f t="shared" ref="H19:H24" si="0">F19*G19</f>
        <v>0</v>
      </c>
    </row>
    <row r="20" spans="1:9" x14ac:dyDescent="0.25">
      <c r="A20" s="192"/>
      <c r="B20" s="192"/>
      <c r="C20" s="193" t="s">
        <v>39</v>
      </c>
      <c r="D20" s="101" t="s">
        <v>3021</v>
      </c>
      <c r="E20" s="161" t="s">
        <v>133</v>
      </c>
      <c r="F20" s="161"/>
      <c r="G20" s="187"/>
      <c r="H20" s="190">
        <f t="shared" si="0"/>
        <v>0</v>
      </c>
    </row>
    <row r="21" spans="1:9" x14ac:dyDescent="0.25">
      <c r="A21" s="111"/>
      <c r="B21" s="192"/>
      <c r="C21" s="193" t="s">
        <v>59</v>
      </c>
      <c r="D21" s="101" t="s">
        <v>3022</v>
      </c>
      <c r="E21" s="161" t="s">
        <v>133</v>
      </c>
      <c r="F21" s="161"/>
      <c r="G21" s="187"/>
      <c r="H21" s="190">
        <f t="shared" si="0"/>
        <v>0</v>
      </c>
    </row>
    <row r="22" spans="1:9" x14ac:dyDescent="0.25">
      <c r="A22" s="111"/>
      <c r="B22" s="192"/>
      <c r="C22" s="193" t="s">
        <v>42</v>
      </c>
      <c r="D22" s="101" t="s">
        <v>3023</v>
      </c>
      <c r="E22" s="161" t="s">
        <v>133</v>
      </c>
      <c r="F22" s="161"/>
      <c r="G22" s="187"/>
      <c r="H22" s="190">
        <f t="shared" si="0"/>
        <v>0</v>
      </c>
    </row>
    <row r="23" spans="1:9" x14ac:dyDescent="0.25">
      <c r="A23" s="111"/>
      <c r="B23" s="192"/>
      <c r="C23" s="193" t="s">
        <v>43</v>
      </c>
      <c r="D23" s="101" t="s">
        <v>3024</v>
      </c>
      <c r="E23" s="161" t="s">
        <v>133</v>
      </c>
      <c r="F23" s="161"/>
      <c r="G23" s="187"/>
      <c r="H23" s="190">
        <f t="shared" si="0"/>
        <v>0</v>
      </c>
    </row>
    <row r="24" spans="1:9" ht="26.4" x14ac:dyDescent="0.25">
      <c r="A24" s="111"/>
      <c r="B24" s="192"/>
      <c r="C24" s="193" t="s">
        <v>45</v>
      </c>
      <c r="D24" s="101" t="s">
        <v>3025</v>
      </c>
      <c r="E24" s="161" t="s">
        <v>133</v>
      </c>
      <c r="F24" s="161"/>
      <c r="G24" s="187"/>
      <c r="H24" s="190">
        <f t="shared" si="0"/>
        <v>0</v>
      </c>
      <c r="I24" s="307" t="s">
        <v>5398</v>
      </c>
    </row>
    <row r="25" spans="1:9" x14ac:dyDescent="0.25">
      <c r="A25" s="111" t="s">
        <v>3026</v>
      </c>
      <c r="B25" s="192"/>
      <c r="C25" s="193"/>
      <c r="D25" s="128" t="s">
        <v>3027</v>
      </c>
      <c r="E25" s="17"/>
      <c r="F25" s="17"/>
      <c r="G25" s="191"/>
      <c r="H25" s="190"/>
    </row>
    <row r="26" spans="1:9" ht="26.4" x14ac:dyDescent="0.25">
      <c r="A26" s="111"/>
      <c r="B26" s="192" t="s">
        <v>3028</v>
      </c>
      <c r="C26" s="193"/>
      <c r="D26" s="278" t="s">
        <v>5077</v>
      </c>
      <c r="E26" s="161" t="s">
        <v>421</v>
      </c>
      <c r="F26" s="161"/>
      <c r="G26" s="187"/>
      <c r="H26" s="190">
        <f>F26*G26</f>
        <v>0</v>
      </c>
      <c r="I26" s="307" t="s">
        <v>5398</v>
      </c>
    </row>
    <row r="27" spans="1:9" x14ac:dyDescent="0.25">
      <c r="A27" s="111"/>
      <c r="B27" s="192" t="s">
        <v>3029</v>
      </c>
      <c r="C27" s="193"/>
      <c r="D27" s="290" t="s">
        <v>3034</v>
      </c>
      <c r="E27" s="17"/>
      <c r="F27" s="17"/>
      <c r="G27" s="191"/>
      <c r="H27" s="190"/>
    </row>
    <row r="28" spans="1:9" ht="15.6" x14ac:dyDescent="0.25">
      <c r="A28" s="111"/>
      <c r="B28" s="192"/>
      <c r="C28" s="193" t="s">
        <v>37</v>
      </c>
      <c r="D28" s="278" t="s">
        <v>5078</v>
      </c>
      <c r="E28" s="161" t="s">
        <v>2269</v>
      </c>
      <c r="F28" s="161"/>
      <c r="G28" s="187"/>
      <c r="H28" s="190">
        <f>F28*G28</f>
        <v>0</v>
      </c>
      <c r="I28" s="307" t="s">
        <v>5398</v>
      </c>
    </row>
    <row r="29" spans="1:9" ht="15.6" x14ac:dyDescent="0.25">
      <c r="A29" s="111"/>
      <c r="B29" s="192"/>
      <c r="C29" s="193" t="s">
        <v>39</v>
      </c>
      <c r="D29" s="278" t="s">
        <v>3035</v>
      </c>
      <c r="E29" s="161" t="s">
        <v>2269</v>
      </c>
      <c r="F29" s="161"/>
      <c r="G29" s="187"/>
      <c r="H29" s="190">
        <f>F29*G29</f>
        <v>0</v>
      </c>
    </row>
    <row r="30" spans="1:9" x14ac:dyDescent="0.25">
      <c r="A30" s="111"/>
      <c r="B30" s="192" t="s">
        <v>3030</v>
      </c>
      <c r="C30" s="193"/>
      <c r="D30" s="290" t="s">
        <v>3036</v>
      </c>
      <c r="E30" s="17"/>
      <c r="F30" s="17"/>
      <c r="G30" s="191"/>
      <c r="H30" s="190"/>
    </row>
    <row r="31" spans="1:9" ht="26.4" x14ac:dyDescent="0.25">
      <c r="A31" s="111"/>
      <c r="B31" s="192"/>
      <c r="C31" s="193" t="s">
        <v>37</v>
      </c>
      <c r="D31" s="290" t="s">
        <v>3037</v>
      </c>
      <c r="E31" s="161" t="s">
        <v>423</v>
      </c>
      <c r="F31" s="161"/>
      <c r="G31" s="187"/>
      <c r="H31" s="190">
        <f t="shared" ref="H31:H40" si="1">F31*G31</f>
        <v>0</v>
      </c>
    </row>
    <row r="32" spans="1:9" x14ac:dyDescent="0.25">
      <c r="A32" s="111"/>
      <c r="B32" s="192"/>
      <c r="C32" s="193" t="s">
        <v>39</v>
      </c>
      <c r="D32" s="290" t="s">
        <v>3038</v>
      </c>
      <c r="E32" s="161" t="s">
        <v>423</v>
      </c>
      <c r="F32" s="161"/>
      <c r="G32" s="187"/>
      <c r="H32" s="190">
        <f t="shared" si="1"/>
        <v>0</v>
      </c>
    </row>
    <row r="33" spans="1:9" x14ac:dyDescent="0.25">
      <c r="A33" s="111"/>
      <c r="B33" s="192"/>
      <c r="C33" s="193" t="s">
        <v>59</v>
      </c>
      <c r="D33" s="290" t="s">
        <v>3039</v>
      </c>
      <c r="E33" s="161" t="s">
        <v>421</v>
      </c>
      <c r="F33" s="161"/>
      <c r="G33" s="187"/>
      <c r="H33" s="190">
        <f t="shared" si="1"/>
        <v>0</v>
      </c>
    </row>
    <row r="34" spans="1:9" ht="26.4" x14ac:dyDescent="0.25">
      <c r="A34" s="111"/>
      <c r="B34" s="192" t="s">
        <v>3031</v>
      </c>
      <c r="C34" s="193"/>
      <c r="D34" s="290" t="s">
        <v>3040</v>
      </c>
      <c r="E34" s="161" t="s">
        <v>421</v>
      </c>
      <c r="F34" s="161"/>
      <c r="G34" s="187"/>
      <c r="H34" s="190">
        <f t="shared" si="1"/>
        <v>0</v>
      </c>
    </row>
    <row r="35" spans="1:9" ht="15.6" x14ac:dyDescent="0.25">
      <c r="A35" s="111"/>
      <c r="B35" s="192" t="s">
        <v>3032</v>
      </c>
      <c r="C35" s="193"/>
      <c r="D35" s="290" t="s">
        <v>3041</v>
      </c>
      <c r="E35" s="161" t="s">
        <v>2269</v>
      </c>
      <c r="F35" s="161"/>
      <c r="G35" s="187"/>
      <c r="H35" s="190">
        <f t="shared" si="1"/>
        <v>0</v>
      </c>
    </row>
    <row r="36" spans="1:9" x14ac:dyDescent="0.25">
      <c r="A36" s="111"/>
      <c r="B36" s="192" t="s">
        <v>3033</v>
      </c>
      <c r="C36" s="193"/>
      <c r="D36" s="290" t="s">
        <v>5079</v>
      </c>
      <c r="E36" s="272"/>
      <c r="F36" s="161"/>
      <c r="G36" s="187"/>
      <c r="H36" s="190">
        <f t="shared" si="1"/>
        <v>0</v>
      </c>
      <c r="I36" s="307" t="s">
        <v>5398</v>
      </c>
    </row>
    <row r="37" spans="1:9" ht="26.4" x14ac:dyDescent="0.25">
      <c r="A37" s="111" t="s">
        <v>3042</v>
      </c>
      <c r="B37" s="192"/>
      <c r="C37" s="193"/>
      <c r="D37" s="159" t="s">
        <v>3043</v>
      </c>
      <c r="E37" s="161" t="s">
        <v>1678</v>
      </c>
      <c r="F37" s="161"/>
      <c r="G37" s="187"/>
      <c r="H37" s="190">
        <f t="shared" si="1"/>
        <v>0</v>
      </c>
    </row>
    <row r="38" spans="1:9" ht="26.4" x14ac:dyDescent="0.25">
      <c r="A38" s="111" t="s">
        <v>3044</v>
      </c>
      <c r="B38" s="192"/>
      <c r="C38" s="193"/>
      <c r="D38" s="159" t="s">
        <v>3045</v>
      </c>
      <c r="E38" s="161" t="s">
        <v>1678</v>
      </c>
      <c r="F38" s="161"/>
      <c r="G38" s="187"/>
      <c r="H38" s="190">
        <f t="shared" si="1"/>
        <v>0</v>
      </c>
    </row>
    <row r="39" spans="1:9" x14ac:dyDescent="0.25">
      <c r="A39" s="111" t="s">
        <v>3046</v>
      </c>
      <c r="B39" s="192"/>
      <c r="C39" s="193"/>
      <c r="D39" s="159" t="s">
        <v>3047</v>
      </c>
      <c r="E39" s="161" t="s">
        <v>421</v>
      </c>
      <c r="F39" s="161"/>
      <c r="G39" s="187"/>
      <c r="H39" s="190">
        <f t="shared" si="1"/>
        <v>0</v>
      </c>
    </row>
    <row r="40" spans="1:9" ht="26.4" x14ac:dyDescent="0.25">
      <c r="A40" s="111" t="s">
        <v>3048</v>
      </c>
      <c r="B40" s="192"/>
      <c r="C40" s="193"/>
      <c r="D40" s="291" t="s">
        <v>5080</v>
      </c>
      <c r="E40" s="161" t="s">
        <v>423</v>
      </c>
      <c r="F40" s="161"/>
      <c r="G40" s="187"/>
      <c r="H40" s="190">
        <f t="shared" si="1"/>
        <v>0</v>
      </c>
      <c r="I40" s="307" t="s">
        <v>5398</v>
      </c>
    </row>
    <row r="41" spans="1:9" x14ac:dyDescent="0.25">
      <c r="A41" s="111" t="s">
        <v>3049</v>
      </c>
      <c r="B41" s="192"/>
      <c r="C41" s="193"/>
      <c r="D41" s="159" t="s">
        <v>3050</v>
      </c>
      <c r="E41" s="17"/>
      <c r="F41" s="17"/>
      <c r="G41" s="191"/>
      <c r="H41" s="190"/>
    </row>
    <row r="42" spans="1:9" x14ac:dyDescent="0.25">
      <c r="A42" s="111"/>
      <c r="B42" s="192" t="s">
        <v>3051</v>
      </c>
      <c r="C42" s="193"/>
      <c r="D42" s="278" t="s">
        <v>3053</v>
      </c>
      <c r="E42" s="17"/>
      <c r="F42" s="17"/>
      <c r="G42" s="191"/>
      <c r="H42" s="190"/>
    </row>
    <row r="43" spans="1:9" x14ac:dyDescent="0.25">
      <c r="A43" s="111"/>
      <c r="B43" s="192"/>
      <c r="C43" s="193" t="s">
        <v>37</v>
      </c>
      <c r="D43" s="278" t="s">
        <v>5081</v>
      </c>
      <c r="E43" s="161" t="s">
        <v>429</v>
      </c>
      <c r="F43" s="161"/>
      <c r="G43" s="187"/>
      <c r="H43" s="190">
        <f>F43*G43</f>
        <v>0</v>
      </c>
      <c r="I43" s="307" t="s">
        <v>5398</v>
      </c>
    </row>
    <row r="44" spans="1:9" x14ac:dyDescent="0.25">
      <c r="A44" s="111"/>
      <c r="B44" s="192"/>
      <c r="C44" s="193" t="s">
        <v>39</v>
      </c>
      <c r="D44" s="278" t="s">
        <v>5082</v>
      </c>
      <c r="E44" s="161" t="s">
        <v>429</v>
      </c>
      <c r="F44" s="161"/>
      <c r="G44" s="187"/>
      <c r="H44" s="190">
        <f>F44*G44</f>
        <v>0</v>
      </c>
      <c r="I44" s="307" t="s">
        <v>5398</v>
      </c>
    </row>
    <row r="45" spans="1:9" x14ac:dyDescent="0.25">
      <c r="A45" s="111"/>
      <c r="B45" s="192" t="s">
        <v>3052</v>
      </c>
      <c r="C45" s="193"/>
      <c r="D45" s="101" t="s">
        <v>3054</v>
      </c>
      <c r="E45" s="17"/>
      <c r="F45" s="17"/>
      <c r="G45" s="191"/>
      <c r="H45" s="190"/>
    </row>
    <row r="46" spans="1:9" x14ac:dyDescent="0.25">
      <c r="A46" s="111"/>
      <c r="B46" s="192"/>
      <c r="C46" s="193" t="s">
        <v>37</v>
      </c>
      <c r="D46" s="59" t="s">
        <v>3055</v>
      </c>
      <c r="E46" s="161" t="s">
        <v>429</v>
      </c>
      <c r="F46" s="161"/>
      <c r="G46" s="187"/>
      <c r="H46" s="190">
        <f>F46*G46</f>
        <v>0</v>
      </c>
    </row>
    <row r="47" spans="1:9" x14ac:dyDescent="0.25">
      <c r="A47" s="111"/>
      <c r="B47" s="192"/>
      <c r="C47" s="193" t="s">
        <v>39</v>
      </c>
      <c r="D47" s="59" t="s">
        <v>3056</v>
      </c>
      <c r="E47" s="161" t="s">
        <v>429</v>
      </c>
      <c r="F47" s="161"/>
      <c r="G47" s="187"/>
      <c r="H47" s="190">
        <f>F47*G47</f>
        <v>0</v>
      </c>
    </row>
    <row r="48" spans="1:9" x14ac:dyDescent="0.25">
      <c r="A48" s="111" t="s">
        <v>3057</v>
      </c>
      <c r="B48" s="192"/>
      <c r="C48" s="193"/>
      <c r="D48" s="159" t="s">
        <v>3058</v>
      </c>
      <c r="E48" s="161" t="s">
        <v>425</v>
      </c>
      <c r="F48" s="17" t="s">
        <v>4222</v>
      </c>
      <c r="G48" s="191" t="s">
        <v>818</v>
      </c>
      <c r="H48" s="188"/>
    </row>
    <row r="49" spans="1:9" ht="26.4" x14ac:dyDescent="0.25">
      <c r="A49" s="111" t="s">
        <v>3059</v>
      </c>
      <c r="B49" s="192"/>
      <c r="C49" s="193"/>
      <c r="D49" s="100" t="s">
        <v>3060</v>
      </c>
      <c r="E49" s="161" t="s">
        <v>421</v>
      </c>
      <c r="F49" s="161"/>
      <c r="G49" s="187"/>
      <c r="H49" s="190">
        <f>F49*G49</f>
        <v>0</v>
      </c>
    </row>
    <row r="50" spans="1:9" ht="15.6" x14ac:dyDescent="0.25">
      <c r="A50" s="111" t="s">
        <v>3061</v>
      </c>
      <c r="B50" s="192"/>
      <c r="C50" s="193"/>
      <c r="D50" s="100" t="s">
        <v>3062</v>
      </c>
      <c r="E50" s="161" t="s">
        <v>2269</v>
      </c>
      <c r="F50" s="161"/>
      <c r="G50" s="187"/>
      <c r="H50" s="190">
        <f>F50*G50</f>
        <v>0</v>
      </c>
    </row>
    <row r="51" spans="1:9" x14ac:dyDescent="0.25">
      <c r="A51" s="147"/>
      <c r="B51" s="192"/>
      <c r="C51" s="193"/>
      <c r="D51" s="220"/>
      <c r="E51" s="17"/>
      <c r="F51" s="17"/>
      <c r="G51" s="191"/>
      <c r="H51" s="190"/>
    </row>
    <row r="52" spans="1:9" x14ac:dyDescent="0.25">
      <c r="A52" s="192"/>
      <c r="B52" s="192"/>
      <c r="C52" s="193"/>
      <c r="D52" s="157"/>
      <c r="E52" s="17"/>
      <c r="F52" s="17"/>
      <c r="G52" s="191"/>
      <c r="H52" s="190"/>
      <c r="I52" s="323" t="s">
        <v>5421</v>
      </c>
    </row>
    <row r="53" spans="1:9" x14ac:dyDescent="0.25">
      <c r="A53" s="64"/>
      <c r="B53" s="64"/>
      <c r="C53" s="161"/>
      <c r="D53" s="60"/>
      <c r="E53" s="17"/>
      <c r="F53" s="17"/>
      <c r="G53" s="191"/>
      <c r="H53" s="190"/>
    </row>
    <row r="54" spans="1:9" x14ac:dyDescent="0.25">
      <c r="A54" s="168" t="s">
        <v>34</v>
      </c>
      <c r="B54" s="168"/>
      <c r="C54" s="168"/>
      <c r="D54" s="168"/>
      <c r="E54" s="179"/>
      <c r="F54" s="185"/>
      <c r="G54" s="198"/>
      <c r="H54" s="174">
        <f>SUM(H5:H53)</f>
        <v>0</v>
      </c>
    </row>
    <row r="1048330" spans="5:5" x14ac:dyDescent="0.25">
      <c r="E1048330"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57F29-B340-462F-9E86-47F7FE465E32}">
  <dimension ref="A1:H1048290"/>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3063</v>
      </c>
      <c r="B1" s="40"/>
      <c r="C1" s="40"/>
      <c r="D1" s="774" t="s">
        <v>3064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89"/>
      <c r="G3" s="89"/>
    </row>
    <row r="4" spans="1:8" x14ac:dyDescent="0.25">
      <c r="A4" s="192"/>
      <c r="B4" s="192"/>
      <c r="C4" s="64"/>
      <c r="D4" s="17"/>
      <c r="E4" s="17"/>
      <c r="F4" s="190"/>
      <c r="G4" s="190"/>
    </row>
    <row r="5" spans="1:8" x14ac:dyDescent="0.25">
      <c r="A5" s="192" t="s">
        <v>3065</v>
      </c>
      <c r="B5" s="192"/>
      <c r="C5" s="204" t="s">
        <v>3066</v>
      </c>
      <c r="D5" s="17"/>
      <c r="E5" s="17"/>
      <c r="F5" s="190"/>
      <c r="G5" s="190"/>
    </row>
    <row r="6" spans="1:8" x14ac:dyDescent="0.25">
      <c r="A6" s="221"/>
      <c r="B6" s="192" t="s">
        <v>3067</v>
      </c>
      <c r="C6" s="48" t="s">
        <v>3069</v>
      </c>
      <c r="D6" s="161" t="s">
        <v>422</v>
      </c>
      <c r="E6" s="161"/>
      <c r="F6" s="187"/>
      <c r="G6" s="190">
        <f>E6*F6</f>
        <v>0</v>
      </c>
    </row>
    <row r="7" spans="1:8" x14ac:dyDescent="0.25">
      <c r="A7" s="221"/>
      <c r="B7" s="192" t="s">
        <v>3068</v>
      </c>
      <c r="C7" s="222" t="s">
        <v>3070</v>
      </c>
      <c r="D7" s="161" t="s">
        <v>422</v>
      </c>
      <c r="E7" s="161"/>
      <c r="F7" s="187"/>
      <c r="G7" s="190">
        <f>E7*F7</f>
        <v>0</v>
      </c>
    </row>
    <row r="8" spans="1:8" ht="26.4" x14ac:dyDescent="0.25">
      <c r="A8" s="221" t="s">
        <v>3071</v>
      </c>
      <c r="B8" s="192"/>
      <c r="C8" s="175" t="s">
        <v>3072</v>
      </c>
      <c r="D8" s="17"/>
      <c r="E8" s="17"/>
      <c r="F8" s="191"/>
      <c r="G8" s="190"/>
    </row>
    <row r="9" spans="1:8" x14ac:dyDescent="0.25">
      <c r="A9" s="221"/>
      <c r="B9" s="192" t="s">
        <v>3073</v>
      </c>
      <c r="C9" s="223" t="s">
        <v>3075</v>
      </c>
      <c r="D9" s="161" t="s">
        <v>422</v>
      </c>
      <c r="E9" s="161"/>
      <c r="F9" s="187"/>
      <c r="G9" s="190">
        <f>E9*F9</f>
        <v>0</v>
      </c>
    </row>
    <row r="10" spans="1:8" x14ac:dyDescent="0.25">
      <c r="A10" s="221"/>
      <c r="B10" s="192" t="s">
        <v>3074</v>
      </c>
      <c r="C10" s="223" t="s">
        <v>3076</v>
      </c>
      <c r="D10" s="161" t="s">
        <v>422</v>
      </c>
      <c r="E10" s="161"/>
      <c r="F10" s="187"/>
      <c r="G10" s="190">
        <f>E10*F10</f>
        <v>0</v>
      </c>
    </row>
    <row r="11" spans="1:8" x14ac:dyDescent="0.25">
      <c r="A11" s="221"/>
      <c r="B11" s="192"/>
      <c r="C11" s="224"/>
      <c r="D11" s="17"/>
      <c r="E11" s="17"/>
      <c r="F11" s="191"/>
      <c r="G11" s="190"/>
    </row>
    <row r="12" spans="1:8" x14ac:dyDescent="0.25">
      <c r="A12" s="192"/>
      <c r="B12" s="192"/>
      <c r="C12" s="157"/>
      <c r="D12" s="17"/>
      <c r="E12" s="17"/>
      <c r="F12" s="191"/>
      <c r="G12" s="190"/>
      <c r="H12" s="323" t="s">
        <v>5421</v>
      </c>
    </row>
    <row r="13" spans="1:8" x14ac:dyDescent="0.25">
      <c r="A13" s="64"/>
      <c r="B13" s="64"/>
      <c r="C13" s="60"/>
      <c r="D13" s="17"/>
      <c r="E13" s="17"/>
      <c r="F13" s="191"/>
      <c r="G13" s="190"/>
    </row>
    <row r="14" spans="1:8" x14ac:dyDescent="0.25">
      <c r="A14" s="168" t="s">
        <v>34</v>
      </c>
      <c r="B14" s="168"/>
      <c r="C14" s="168"/>
      <c r="D14" s="179"/>
      <c r="E14" s="185"/>
      <c r="F14" s="198"/>
      <c r="G14" s="174">
        <f>SUM(G5:G13)</f>
        <v>0</v>
      </c>
    </row>
    <row r="1048290" spans="4:4" x14ac:dyDescent="0.25">
      <c r="D1048290"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9E09-BEFD-4ABE-9B83-18DF26A951C4}">
  <dimension ref="A1:I1048353"/>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3077</v>
      </c>
      <c r="B1" s="40"/>
      <c r="C1" s="40"/>
      <c r="D1" s="40"/>
      <c r="E1" s="774" t="s">
        <v>3078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89"/>
    </row>
    <row r="4" spans="1:9" x14ac:dyDescent="0.25">
      <c r="A4" s="192"/>
      <c r="B4" s="192"/>
      <c r="C4" s="193"/>
      <c r="D4" s="64"/>
      <c r="E4" s="17"/>
      <c r="F4" s="17"/>
      <c r="G4" s="15"/>
      <c r="H4" s="190"/>
    </row>
    <row r="5" spans="1:9" x14ac:dyDescent="0.25">
      <c r="A5" s="192" t="s">
        <v>3079</v>
      </c>
      <c r="B5" s="192"/>
      <c r="C5" s="193"/>
      <c r="D5" s="150" t="s">
        <v>3080</v>
      </c>
      <c r="E5" s="161" t="s">
        <v>425</v>
      </c>
      <c r="F5" s="17" t="s">
        <v>4222</v>
      </c>
      <c r="G5" s="17" t="s">
        <v>818</v>
      </c>
      <c r="H5" s="190"/>
    </row>
    <row r="6" spans="1:9" x14ac:dyDescent="0.25">
      <c r="A6" s="192" t="s">
        <v>3081</v>
      </c>
      <c r="B6" s="192"/>
      <c r="C6" s="193"/>
      <c r="D6" s="150" t="s">
        <v>3082</v>
      </c>
      <c r="E6" s="212"/>
      <c r="F6" s="17"/>
      <c r="G6" s="17"/>
      <c r="H6" s="190"/>
    </row>
    <row r="7" spans="1:9" x14ac:dyDescent="0.25">
      <c r="A7" s="192"/>
      <c r="B7" s="192" t="s">
        <v>3085</v>
      </c>
      <c r="C7" s="193"/>
      <c r="D7" s="64" t="s">
        <v>3083</v>
      </c>
      <c r="E7" s="161" t="s">
        <v>33</v>
      </c>
      <c r="F7" s="17" t="s">
        <v>4220</v>
      </c>
      <c r="G7" s="17" t="s">
        <v>4221</v>
      </c>
      <c r="H7" s="190"/>
    </row>
    <row r="8" spans="1:9" x14ac:dyDescent="0.25">
      <c r="A8" s="192"/>
      <c r="B8" s="192" t="s">
        <v>3086</v>
      </c>
      <c r="C8" s="193"/>
      <c r="D8" s="64" t="s">
        <v>3084</v>
      </c>
      <c r="E8" s="161" t="s">
        <v>33</v>
      </c>
      <c r="F8" s="17" t="s">
        <v>4220</v>
      </c>
      <c r="G8" s="17" t="s">
        <v>4221</v>
      </c>
      <c r="H8" s="190"/>
    </row>
    <row r="9" spans="1:9" ht="26.4" x14ac:dyDescent="0.25">
      <c r="A9" s="192" t="s">
        <v>3087</v>
      </c>
      <c r="B9" s="192"/>
      <c r="C9" s="193"/>
      <c r="D9" s="284" t="s">
        <v>5083</v>
      </c>
      <c r="E9" s="161" t="s">
        <v>33</v>
      </c>
      <c r="F9" s="17" t="s">
        <v>4220</v>
      </c>
      <c r="G9" s="17" t="s">
        <v>4221</v>
      </c>
      <c r="H9" s="190"/>
      <c r="I9" s="307" t="s">
        <v>5398</v>
      </c>
    </row>
    <row r="10" spans="1:9" ht="39.6" x14ac:dyDescent="0.25">
      <c r="A10" s="192" t="s">
        <v>3088</v>
      </c>
      <c r="B10" s="192"/>
      <c r="C10" s="193"/>
      <c r="D10" s="284" t="s">
        <v>5084</v>
      </c>
      <c r="E10" s="161" t="s">
        <v>429</v>
      </c>
      <c r="F10" s="161"/>
      <c r="G10" s="187"/>
      <c r="H10" s="190">
        <f>F10*G10</f>
        <v>0</v>
      </c>
      <c r="I10" s="307" t="s">
        <v>5398</v>
      </c>
    </row>
    <row r="11" spans="1:9" ht="52.8" x14ac:dyDescent="0.25">
      <c r="A11" s="192" t="s">
        <v>3089</v>
      </c>
      <c r="B11" s="192"/>
      <c r="C11" s="193"/>
      <c r="D11" s="284" t="s">
        <v>5085</v>
      </c>
      <c r="E11" s="17"/>
      <c r="F11" s="17"/>
      <c r="G11" s="191"/>
      <c r="H11" s="190"/>
      <c r="I11" s="307" t="s">
        <v>5398</v>
      </c>
    </row>
    <row r="12" spans="1:9" x14ac:dyDescent="0.25">
      <c r="A12" s="192"/>
      <c r="B12" s="192" t="s">
        <v>3090</v>
      </c>
      <c r="C12" s="193"/>
      <c r="D12" s="64" t="s">
        <v>3092</v>
      </c>
      <c r="E12" s="17"/>
      <c r="F12" s="17"/>
      <c r="G12" s="191"/>
      <c r="H12" s="190"/>
    </row>
    <row r="13" spans="1:9" x14ac:dyDescent="0.25">
      <c r="A13" s="192"/>
      <c r="B13" s="192"/>
      <c r="C13" s="193" t="s">
        <v>37</v>
      </c>
      <c r="D13" s="64" t="s">
        <v>4387</v>
      </c>
      <c r="E13" s="161" t="s">
        <v>136</v>
      </c>
      <c r="F13" s="161"/>
      <c r="G13" s="187"/>
      <c r="H13" s="190">
        <f>F13*G13</f>
        <v>0</v>
      </c>
    </row>
    <row r="14" spans="1:9" x14ac:dyDescent="0.25">
      <c r="A14" s="192"/>
      <c r="B14" s="192"/>
      <c r="C14" s="193" t="s">
        <v>39</v>
      </c>
      <c r="D14" s="64" t="s">
        <v>4388</v>
      </c>
      <c r="E14" s="161" t="s">
        <v>136</v>
      </c>
      <c r="F14" s="161"/>
      <c r="G14" s="187"/>
      <c r="H14" s="190">
        <f>F14*G14</f>
        <v>0</v>
      </c>
    </row>
    <row r="15" spans="1:9" x14ac:dyDescent="0.25">
      <c r="A15" s="192"/>
      <c r="B15" s="192"/>
      <c r="C15" s="193" t="s">
        <v>59</v>
      </c>
      <c r="D15" s="64" t="s">
        <v>4389</v>
      </c>
      <c r="E15" s="161" t="s">
        <v>136</v>
      </c>
      <c r="F15" s="161"/>
      <c r="G15" s="187"/>
      <c r="H15" s="190">
        <f>F15*G15</f>
        <v>0</v>
      </c>
    </row>
    <row r="16" spans="1:9" x14ac:dyDescent="0.25">
      <c r="A16" s="192"/>
      <c r="B16" s="192" t="s">
        <v>3091</v>
      </c>
      <c r="C16" s="193"/>
      <c r="D16" s="64" t="s">
        <v>3093</v>
      </c>
      <c r="E16" s="161"/>
      <c r="F16" s="161"/>
      <c r="G16" s="187"/>
      <c r="H16" s="190"/>
    </row>
    <row r="17" spans="1:9" x14ac:dyDescent="0.25">
      <c r="A17" s="192"/>
      <c r="B17" s="192"/>
      <c r="C17" s="193" t="s">
        <v>37</v>
      </c>
      <c r="D17" s="64" t="s">
        <v>4390</v>
      </c>
      <c r="E17" s="161" t="s">
        <v>136</v>
      </c>
      <c r="F17" s="161"/>
      <c r="G17" s="187"/>
      <c r="H17" s="190">
        <f>F17*G17</f>
        <v>0</v>
      </c>
    </row>
    <row r="18" spans="1:9" x14ac:dyDescent="0.25">
      <c r="A18" s="192"/>
      <c r="B18" s="192"/>
      <c r="C18" s="193" t="s">
        <v>39</v>
      </c>
      <c r="D18" s="64" t="s">
        <v>4388</v>
      </c>
      <c r="E18" s="161" t="s">
        <v>136</v>
      </c>
      <c r="F18" s="161"/>
      <c r="G18" s="187"/>
      <c r="H18" s="190">
        <f>F18*G18</f>
        <v>0</v>
      </c>
    </row>
    <row r="19" spans="1:9" x14ac:dyDescent="0.25">
      <c r="A19" s="192"/>
      <c r="B19" s="192"/>
      <c r="C19" s="193" t="s">
        <v>59</v>
      </c>
      <c r="D19" s="64" t="s">
        <v>4391</v>
      </c>
      <c r="E19" s="161" t="s">
        <v>136</v>
      </c>
      <c r="F19" s="161"/>
      <c r="G19" s="187"/>
      <c r="H19" s="190">
        <f>F19*G19</f>
        <v>0</v>
      </c>
    </row>
    <row r="20" spans="1:9" ht="39.6" x14ac:dyDescent="0.25">
      <c r="A20" s="192" t="s">
        <v>3094</v>
      </c>
      <c r="B20" s="192"/>
      <c r="C20" s="193"/>
      <c r="D20" s="150" t="s">
        <v>3095</v>
      </c>
      <c r="E20" s="17"/>
      <c r="F20" s="17"/>
      <c r="G20" s="191"/>
      <c r="H20" s="190"/>
    </row>
    <row r="21" spans="1:9" ht="26.4" x14ac:dyDescent="0.25">
      <c r="A21" s="192"/>
      <c r="B21" s="192" t="s">
        <v>3096</v>
      </c>
      <c r="C21" s="193"/>
      <c r="D21" s="283" t="s">
        <v>5086</v>
      </c>
      <c r="E21" s="161" t="s">
        <v>136</v>
      </c>
      <c r="F21" s="161"/>
      <c r="G21" s="187"/>
      <c r="H21" s="190">
        <f>F21*G21</f>
        <v>0</v>
      </c>
      <c r="I21" s="307" t="s">
        <v>5398</v>
      </c>
    </row>
    <row r="22" spans="1:9" ht="26.4" x14ac:dyDescent="0.25">
      <c r="A22" s="192"/>
      <c r="B22" s="192" t="s">
        <v>3097</v>
      </c>
      <c r="C22" s="193"/>
      <c r="D22" s="283" t="s">
        <v>5087</v>
      </c>
      <c r="E22" s="161" t="s">
        <v>136</v>
      </c>
      <c r="F22" s="161"/>
      <c r="G22" s="187"/>
      <c r="H22" s="190">
        <f>F22*G22</f>
        <v>0</v>
      </c>
      <c r="I22" s="307" t="s">
        <v>5398</v>
      </c>
    </row>
    <row r="23" spans="1:9" ht="26.4" x14ac:dyDescent="0.25">
      <c r="A23" s="192"/>
      <c r="B23" s="192" t="s">
        <v>3098</v>
      </c>
      <c r="C23" s="193"/>
      <c r="D23" s="283" t="s">
        <v>5088</v>
      </c>
      <c r="E23" s="161" t="s">
        <v>136</v>
      </c>
      <c r="F23" s="161"/>
      <c r="G23" s="187"/>
      <c r="H23" s="190">
        <f>F23*G23</f>
        <v>0</v>
      </c>
      <c r="I23" s="307" t="s">
        <v>5398</v>
      </c>
    </row>
    <row r="24" spans="1:9" ht="79.2" x14ac:dyDescent="0.25">
      <c r="A24" s="192" t="s">
        <v>3099</v>
      </c>
      <c r="B24" s="192"/>
      <c r="C24" s="193"/>
      <c r="D24" s="284" t="s">
        <v>5089</v>
      </c>
      <c r="E24" s="17"/>
      <c r="F24" s="17"/>
      <c r="G24" s="191"/>
      <c r="H24" s="190"/>
      <c r="I24" s="307" t="s">
        <v>5398</v>
      </c>
    </row>
    <row r="25" spans="1:9" x14ac:dyDescent="0.25">
      <c r="A25" s="192"/>
      <c r="B25" s="192" t="s">
        <v>3100</v>
      </c>
      <c r="C25" s="193"/>
      <c r="D25" s="64" t="s">
        <v>4390</v>
      </c>
      <c r="E25" s="161" t="s">
        <v>136</v>
      </c>
      <c r="F25" s="161"/>
      <c r="G25" s="187"/>
      <c r="H25" s="190">
        <f>F25*G25</f>
        <v>0</v>
      </c>
    </row>
    <row r="26" spans="1:9" x14ac:dyDescent="0.25">
      <c r="A26" s="192"/>
      <c r="B26" s="192" t="s">
        <v>3101</v>
      </c>
      <c r="C26" s="193"/>
      <c r="D26" s="64" t="s">
        <v>4388</v>
      </c>
      <c r="E26" s="161" t="s">
        <v>136</v>
      </c>
      <c r="F26" s="161"/>
      <c r="G26" s="187"/>
      <c r="H26" s="190">
        <f>F26*G26</f>
        <v>0</v>
      </c>
    </row>
    <row r="27" spans="1:9" x14ac:dyDescent="0.25">
      <c r="A27" s="192"/>
      <c r="B27" s="192" t="s">
        <v>3102</v>
      </c>
      <c r="C27" s="193"/>
      <c r="D27" s="64" t="s">
        <v>4391</v>
      </c>
      <c r="E27" s="161" t="s">
        <v>136</v>
      </c>
      <c r="F27" s="161"/>
      <c r="G27" s="187"/>
      <c r="H27" s="190">
        <f>F27*G27</f>
        <v>0</v>
      </c>
    </row>
    <row r="28" spans="1:9" ht="26.4" x14ac:dyDescent="0.25">
      <c r="A28" s="192" t="s">
        <v>3103</v>
      </c>
      <c r="B28" s="192"/>
      <c r="C28" s="193"/>
      <c r="D28" s="150" t="s">
        <v>3104</v>
      </c>
      <c r="E28" s="161" t="s">
        <v>425</v>
      </c>
      <c r="F28" s="17" t="s">
        <v>4222</v>
      </c>
      <c r="G28" s="17" t="s">
        <v>818</v>
      </c>
      <c r="H28" s="190"/>
    </row>
    <row r="29" spans="1:9" ht="26.4" x14ac:dyDescent="0.25">
      <c r="A29" s="192" t="s">
        <v>3105</v>
      </c>
      <c r="B29" s="192"/>
      <c r="C29" s="193"/>
      <c r="D29" s="150" t="s">
        <v>3106</v>
      </c>
      <c r="E29" s="161" t="s">
        <v>425</v>
      </c>
      <c r="F29" s="17" t="s">
        <v>4222</v>
      </c>
      <c r="G29" s="17" t="s">
        <v>818</v>
      </c>
      <c r="H29" s="190"/>
    </row>
    <row r="30" spans="1:9" ht="26.4" x14ac:dyDescent="0.25">
      <c r="A30" s="192" t="s">
        <v>3107</v>
      </c>
      <c r="B30" s="192"/>
      <c r="C30" s="193"/>
      <c r="D30" s="150" t="s">
        <v>3108</v>
      </c>
      <c r="E30" s="161" t="s">
        <v>33</v>
      </c>
      <c r="F30" s="17" t="s">
        <v>4220</v>
      </c>
      <c r="G30" s="17" t="s">
        <v>4221</v>
      </c>
      <c r="H30" s="190"/>
    </row>
    <row r="31" spans="1:9" ht="39.6" x14ac:dyDescent="0.25">
      <c r="A31" s="192" t="s">
        <v>3109</v>
      </c>
      <c r="B31" s="192"/>
      <c r="C31" s="193"/>
      <c r="D31" s="284" t="s">
        <v>5090</v>
      </c>
      <c r="E31" s="161" t="s">
        <v>136</v>
      </c>
      <c r="F31" s="161"/>
      <c r="G31" s="187"/>
      <c r="H31" s="190">
        <f>F31*G31</f>
        <v>0</v>
      </c>
      <c r="I31" s="307" t="s">
        <v>5398</v>
      </c>
    </row>
    <row r="32" spans="1:9" ht="26.4" x14ac:dyDescent="0.25">
      <c r="A32" s="192" t="s">
        <v>3110</v>
      </c>
      <c r="B32" s="192"/>
      <c r="C32" s="193"/>
      <c r="D32" s="284" t="s">
        <v>5091</v>
      </c>
      <c r="E32" s="161" t="s">
        <v>136</v>
      </c>
      <c r="F32" s="161"/>
      <c r="G32" s="187"/>
      <c r="H32" s="190">
        <f>F32*G32</f>
        <v>0</v>
      </c>
      <c r="I32" s="307" t="s">
        <v>5398</v>
      </c>
    </row>
    <row r="33" spans="1:9" ht="26.4" x14ac:dyDescent="0.25">
      <c r="A33" s="192" t="s">
        <v>3111</v>
      </c>
      <c r="B33" s="192"/>
      <c r="C33" s="193"/>
      <c r="D33" s="150" t="s">
        <v>5092</v>
      </c>
      <c r="E33" s="17"/>
      <c r="F33" s="17"/>
      <c r="G33" s="191"/>
      <c r="H33" s="190"/>
    </row>
    <row r="34" spans="1:9" x14ac:dyDescent="0.25">
      <c r="A34" s="192"/>
      <c r="B34" s="192" t="s">
        <v>3112</v>
      </c>
      <c r="C34" s="193"/>
      <c r="D34" s="283" t="s">
        <v>5093</v>
      </c>
      <c r="E34" s="161" t="s">
        <v>136</v>
      </c>
      <c r="F34" s="161"/>
      <c r="G34" s="187"/>
      <c r="H34" s="190">
        <f>F34*G34</f>
        <v>0</v>
      </c>
      <c r="I34" s="307" t="s">
        <v>5398</v>
      </c>
    </row>
    <row r="35" spans="1:9" ht="26.4" x14ac:dyDescent="0.25">
      <c r="A35" s="192"/>
      <c r="B35" s="192" t="s">
        <v>3113</v>
      </c>
      <c r="C35" s="193"/>
      <c r="D35" s="283" t="s">
        <v>5094</v>
      </c>
      <c r="E35" s="161" t="s">
        <v>136</v>
      </c>
      <c r="F35" s="161"/>
      <c r="G35" s="187"/>
      <c r="H35" s="190">
        <f>F35*G35</f>
        <v>0</v>
      </c>
      <c r="I35" s="307" t="s">
        <v>5398</v>
      </c>
    </row>
    <row r="36" spans="1:9" ht="26.4" x14ac:dyDescent="0.25">
      <c r="A36" s="192" t="s">
        <v>3114</v>
      </c>
      <c r="B36" s="192"/>
      <c r="C36" s="193"/>
      <c r="D36" s="284" t="s">
        <v>5095</v>
      </c>
      <c r="E36" s="161" t="s">
        <v>429</v>
      </c>
      <c r="F36" s="161"/>
      <c r="G36" s="187"/>
      <c r="H36" s="190">
        <f>F36*G36</f>
        <v>0</v>
      </c>
      <c r="I36" s="307" t="s">
        <v>5398</v>
      </c>
    </row>
    <row r="37" spans="1:9" x14ac:dyDescent="0.25">
      <c r="A37" s="192" t="s">
        <v>3115</v>
      </c>
      <c r="B37" s="192"/>
      <c r="C37" s="193"/>
      <c r="D37" s="284" t="s">
        <v>3116</v>
      </c>
      <c r="E37" s="17"/>
      <c r="F37" s="17"/>
      <c r="G37" s="191"/>
      <c r="H37" s="190"/>
    </row>
    <row r="38" spans="1:9" x14ac:dyDescent="0.25">
      <c r="A38" s="192"/>
      <c r="B38" s="192" t="s">
        <v>3117</v>
      </c>
      <c r="C38" s="193"/>
      <c r="D38" s="283" t="s">
        <v>5096</v>
      </c>
      <c r="E38" s="161" t="s">
        <v>133</v>
      </c>
      <c r="F38" s="161"/>
      <c r="G38" s="187"/>
      <c r="H38" s="190">
        <f>F38*G38</f>
        <v>0</v>
      </c>
      <c r="I38" s="307" t="s">
        <v>5398</v>
      </c>
    </row>
    <row r="39" spans="1:9" x14ac:dyDescent="0.25">
      <c r="A39" s="192"/>
      <c r="B39" s="192" t="s">
        <v>3118</v>
      </c>
      <c r="C39" s="193"/>
      <c r="D39" s="283" t="s">
        <v>5097</v>
      </c>
      <c r="E39" s="161" t="s">
        <v>133</v>
      </c>
      <c r="F39" s="161"/>
      <c r="G39" s="187"/>
      <c r="H39" s="190">
        <f>F39*G39</f>
        <v>0</v>
      </c>
      <c r="I39" s="307" t="s">
        <v>5398</v>
      </c>
    </row>
    <row r="40" spans="1:9" ht="39.6" x14ac:dyDescent="0.25">
      <c r="A40" s="192" t="s">
        <v>3119</v>
      </c>
      <c r="B40" s="192"/>
      <c r="C40" s="193"/>
      <c r="D40" s="284" t="s">
        <v>5098</v>
      </c>
      <c r="E40" s="161" t="s">
        <v>124</v>
      </c>
      <c r="F40" s="161"/>
      <c r="G40" s="187"/>
      <c r="H40" s="190">
        <f>F40*G40</f>
        <v>0</v>
      </c>
    </row>
    <row r="41" spans="1:9" ht="26.4" x14ac:dyDescent="0.25">
      <c r="A41" s="192" t="s">
        <v>3120</v>
      </c>
      <c r="B41" s="192"/>
      <c r="C41" s="193"/>
      <c r="D41" s="150" t="s">
        <v>3121</v>
      </c>
      <c r="E41" s="161" t="s">
        <v>124</v>
      </c>
      <c r="F41" s="161"/>
      <c r="G41" s="187"/>
      <c r="H41" s="190">
        <f>F41*G41</f>
        <v>0</v>
      </c>
    </row>
    <row r="42" spans="1:9" ht="26.4" x14ac:dyDescent="0.25">
      <c r="A42" s="192" t="s">
        <v>3122</v>
      </c>
      <c r="B42" s="192"/>
      <c r="C42" s="193"/>
      <c r="D42" s="284" t="s">
        <v>5099</v>
      </c>
      <c r="E42" s="161" t="s">
        <v>136</v>
      </c>
      <c r="F42" s="161"/>
      <c r="G42" s="187"/>
      <c r="H42" s="190">
        <f>F42*G42</f>
        <v>0</v>
      </c>
      <c r="I42" s="307" t="s">
        <v>5398</v>
      </c>
    </row>
    <row r="43" spans="1:9" ht="52.8" x14ac:dyDescent="0.25">
      <c r="A43" s="192" t="s">
        <v>3123</v>
      </c>
      <c r="B43" s="192"/>
      <c r="C43" s="193"/>
      <c r="D43" s="284" t="s">
        <v>5100</v>
      </c>
      <c r="E43" s="17"/>
      <c r="F43" s="17"/>
      <c r="G43" s="191"/>
      <c r="H43" s="190"/>
    </row>
    <row r="44" spans="1:9" x14ac:dyDescent="0.25">
      <c r="A44" s="192"/>
      <c r="B44" s="192" t="s">
        <v>3124</v>
      </c>
      <c r="C44" s="193"/>
      <c r="D44" s="64" t="s">
        <v>4390</v>
      </c>
      <c r="E44" s="161" t="s">
        <v>136</v>
      </c>
      <c r="F44" s="161"/>
      <c r="G44" s="187"/>
      <c r="H44" s="190">
        <f>F44*G44</f>
        <v>0</v>
      </c>
    </row>
    <row r="45" spans="1:9" x14ac:dyDescent="0.25">
      <c r="A45" s="192"/>
      <c r="B45" s="192" t="s">
        <v>3125</v>
      </c>
      <c r="C45" s="193"/>
      <c r="D45" s="64" t="s">
        <v>4388</v>
      </c>
      <c r="E45" s="161" t="s">
        <v>136</v>
      </c>
      <c r="F45" s="161"/>
      <c r="G45" s="187"/>
      <c r="H45" s="190">
        <f>F45*G45</f>
        <v>0</v>
      </c>
    </row>
    <row r="46" spans="1:9" x14ac:dyDescent="0.25">
      <c r="A46" s="192"/>
      <c r="B46" s="192" t="s">
        <v>3126</v>
      </c>
      <c r="C46" s="193"/>
      <c r="D46" s="64" t="s">
        <v>4391</v>
      </c>
      <c r="E46" s="161" t="s">
        <v>136</v>
      </c>
      <c r="F46" s="161"/>
      <c r="G46" s="187"/>
      <c r="H46" s="190">
        <f>F46*G46</f>
        <v>0</v>
      </c>
    </row>
    <row r="47" spans="1:9" ht="39.6" x14ac:dyDescent="0.25">
      <c r="A47" s="192" t="s">
        <v>3127</v>
      </c>
      <c r="B47" s="192"/>
      <c r="C47" s="193"/>
      <c r="D47" s="284" t="s">
        <v>5101</v>
      </c>
      <c r="E47" s="17"/>
      <c r="F47" s="17"/>
      <c r="G47" s="191"/>
      <c r="H47" s="190"/>
      <c r="I47" s="307" t="s">
        <v>5398</v>
      </c>
    </row>
    <row r="48" spans="1:9" x14ac:dyDescent="0.25">
      <c r="A48" s="192"/>
      <c r="B48" s="192" t="s">
        <v>3128</v>
      </c>
      <c r="C48" s="193"/>
      <c r="D48" s="64" t="s">
        <v>4392</v>
      </c>
      <c r="E48" s="161" t="s">
        <v>136</v>
      </c>
      <c r="F48" s="161"/>
      <c r="G48" s="187"/>
      <c r="H48" s="190">
        <f>F48*G48</f>
        <v>0</v>
      </c>
    </row>
    <row r="49" spans="1:9" x14ac:dyDescent="0.25">
      <c r="A49" s="192"/>
      <c r="B49" s="192" t="s">
        <v>3129</v>
      </c>
      <c r="C49" s="193"/>
      <c r="D49" s="64" t="s">
        <v>4393</v>
      </c>
      <c r="E49" s="161" t="s">
        <v>136</v>
      </c>
      <c r="F49" s="161"/>
      <c r="G49" s="187"/>
      <c r="H49" s="190">
        <f>F49*G49</f>
        <v>0</v>
      </c>
    </row>
    <row r="50" spans="1:9" x14ac:dyDescent="0.25">
      <c r="A50" s="192"/>
      <c r="B50" s="192" t="s">
        <v>3130</v>
      </c>
      <c r="C50" s="193"/>
      <c r="D50" s="64" t="s">
        <v>4394</v>
      </c>
      <c r="E50" s="161" t="s">
        <v>136</v>
      </c>
      <c r="F50" s="161"/>
      <c r="G50" s="187"/>
      <c r="H50" s="190">
        <f>F50*G50</f>
        <v>0</v>
      </c>
    </row>
    <row r="51" spans="1:9" ht="52.8" x14ac:dyDescent="0.25">
      <c r="A51" s="192" t="s">
        <v>3131</v>
      </c>
      <c r="B51" s="192"/>
      <c r="C51" s="193"/>
      <c r="D51" s="150" t="s">
        <v>3132</v>
      </c>
      <c r="E51" s="161" t="s">
        <v>425</v>
      </c>
      <c r="F51" s="17" t="s">
        <v>4222</v>
      </c>
      <c r="G51" s="17" t="s">
        <v>818</v>
      </c>
      <c r="H51" s="190"/>
    </row>
    <row r="52" spans="1:9" ht="39.6" x14ac:dyDescent="0.25">
      <c r="A52" s="192" t="s">
        <v>3133</v>
      </c>
      <c r="B52" s="192"/>
      <c r="C52" s="193"/>
      <c r="D52" s="284" t="s">
        <v>5102</v>
      </c>
      <c r="E52" s="161" t="s">
        <v>136</v>
      </c>
      <c r="F52" s="161"/>
      <c r="G52" s="187"/>
      <c r="H52" s="190">
        <f>F52*G52</f>
        <v>0</v>
      </c>
      <c r="I52" s="307" t="s">
        <v>5398</v>
      </c>
    </row>
    <row r="53" spans="1:9" ht="26.4" x14ac:dyDescent="0.25">
      <c r="A53" s="192" t="s">
        <v>3134</v>
      </c>
      <c r="B53" s="192"/>
      <c r="C53" s="193"/>
      <c r="D53" s="284" t="s">
        <v>5103</v>
      </c>
      <c r="E53" s="161" t="s">
        <v>429</v>
      </c>
      <c r="F53" s="161"/>
      <c r="G53" s="187"/>
      <c r="H53" s="190">
        <f>F53*G53</f>
        <v>0</v>
      </c>
      <c r="I53" s="307" t="s">
        <v>5398</v>
      </c>
    </row>
    <row r="54" spans="1:9" ht="26.4" x14ac:dyDescent="0.25">
      <c r="A54" s="192" t="s">
        <v>3135</v>
      </c>
      <c r="B54" s="192"/>
      <c r="C54" s="193"/>
      <c r="D54" s="284" t="s">
        <v>5104</v>
      </c>
      <c r="E54" s="161" t="s">
        <v>429</v>
      </c>
      <c r="F54" s="161"/>
      <c r="G54" s="187"/>
      <c r="H54" s="190">
        <f>F54*G54</f>
        <v>0</v>
      </c>
      <c r="I54" s="307" t="s">
        <v>5398</v>
      </c>
    </row>
    <row r="55" spans="1:9" ht="26.4" x14ac:dyDescent="0.25">
      <c r="A55" s="192" t="s">
        <v>3136</v>
      </c>
      <c r="B55" s="192"/>
      <c r="C55" s="193"/>
      <c r="D55" s="284" t="s">
        <v>3137</v>
      </c>
      <c r="E55" s="161" t="s">
        <v>33</v>
      </c>
      <c r="F55" s="17" t="s">
        <v>4220</v>
      </c>
      <c r="G55" s="17" t="s">
        <v>818</v>
      </c>
      <c r="H55" s="190"/>
    </row>
    <row r="56" spans="1:9" ht="39.6" x14ac:dyDescent="0.25">
      <c r="A56" s="192" t="s">
        <v>3138</v>
      </c>
      <c r="B56" s="192"/>
      <c r="C56" s="193"/>
      <c r="D56" s="284" t="s">
        <v>5105</v>
      </c>
      <c r="E56" s="161" t="s">
        <v>429</v>
      </c>
      <c r="F56" s="161"/>
      <c r="G56" s="187"/>
      <c r="H56" s="190">
        <f>F56*G56</f>
        <v>0</v>
      </c>
      <c r="I56" s="307" t="s">
        <v>5398</v>
      </c>
    </row>
    <row r="57" spans="1:9" x14ac:dyDescent="0.25">
      <c r="A57" s="192" t="s">
        <v>3139</v>
      </c>
      <c r="B57" s="192"/>
      <c r="C57" s="193"/>
      <c r="D57" s="150" t="s">
        <v>3140</v>
      </c>
      <c r="E57" s="161" t="s">
        <v>33</v>
      </c>
      <c r="F57" s="17" t="s">
        <v>4220</v>
      </c>
      <c r="G57" s="17" t="s">
        <v>4221</v>
      </c>
      <c r="H57" s="190"/>
    </row>
    <row r="58" spans="1:9" ht="26.4" x14ac:dyDescent="0.25">
      <c r="A58" s="192" t="s">
        <v>3141</v>
      </c>
      <c r="B58" s="192"/>
      <c r="C58" s="193"/>
      <c r="D58" s="150" t="s">
        <v>3142</v>
      </c>
      <c r="E58" s="161" t="s">
        <v>429</v>
      </c>
      <c r="F58" s="161"/>
      <c r="G58" s="187"/>
      <c r="H58" s="190">
        <f>F58*G58</f>
        <v>0</v>
      </c>
    </row>
    <row r="59" spans="1:9" x14ac:dyDescent="0.25">
      <c r="A59" s="192" t="s">
        <v>3143</v>
      </c>
      <c r="B59" s="192"/>
      <c r="C59" s="193"/>
      <c r="D59" s="284" t="s">
        <v>5106</v>
      </c>
      <c r="E59" s="17"/>
      <c r="F59" s="17"/>
      <c r="G59" s="191"/>
      <c r="H59" s="190"/>
      <c r="I59" s="307" t="s">
        <v>5398</v>
      </c>
    </row>
    <row r="60" spans="1:9" x14ac:dyDescent="0.25">
      <c r="A60" s="192"/>
      <c r="B60" s="192" t="s">
        <v>3144</v>
      </c>
      <c r="C60" s="193"/>
      <c r="D60" s="64" t="s">
        <v>3146</v>
      </c>
      <c r="E60" s="161" t="s">
        <v>136</v>
      </c>
      <c r="F60" s="161"/>
      <c r="G60" s="187"/>
      <c r="H60" s="190">
        <f>F60*G60</f>
        <v>0</v>
      </c>
    </row>
    <row r="61" spans="1:9" x14ac:dyDescent="0.25">
      <c r="A61" s="192"/>
      <c r="B61" s="192" t="s">
        <v>3145</v>
      </c>
      <c r="C61" s="193"/>
      <c r="D61" s="160" t="s">
        <v>3147</v>
      </c>
      <c r="E61" s="17"/>
      <c r="F61" s="17"/>
      <c r="G61" s="191"/>
      <c r="H61" s="190"/>
    </row>
    <row r="62" spans="1:9" x14ac:dyDescent="0.25">
      <c r="A62" s="192"/>
      <c r="B62" s="192"/>
      <c r="C62" s="193" t="s">
        <v>37</v>
      </c>
      <c r="D62" s="64" t="s">
        <v>3148</v>
      </c>
      <c r="E62" s="161" t="s">
        <v>136</v>
      </c>
      <c r="F62" s="161"/>
      <c r="G62" s="187"/>
      <c r="H62" s="190">
        <f>F62*G62</f>
        <v>0</v>
      </c>
    </row>
    <row r="63" spans="1:9" x14ac:dyDescent="0.25">
      <c r="A63" s="192" t="s">
        <v>3149</v>
      </c>
      <c r="B63" s="192"/>
      <c r="C63" s="193"/>
      <c r="D63" s="150" t="s">
        <v>3150</v>
      </c>
      <c r="E63" s="161" t="s">
        <v>3005</v>
      </c>
      <c r="F63" s="161"/>
      <c r="G63" s="187"/>
      <c r="H63" s="190">
        <f>F63*G63</f>
        <v>0</v>
      </c>
    </row>
    <row r="64" spans="1:9" x14ac:dyDescent="0.25">
      <c r="A64" s="192" t="s">
        <v>3151</v>
      </c>
      <c r="B64" s="192"/>
      <c r="C64" s="193"/>
      <c r="D64" s="150" t="s">
        <v>3152</v>
      </c>
      <c r="E64" s="17"/>
      <c r="F64" s="17"/>
      <c r="G64" s="191"/>
      <c r="H64" s="190"/>
    </row>
    <row r="65" spans="1:9" ht="39.6" x14ac:dyDescent="0.25">
      <c r="A65" s="192"/>
      <c r="B65" s="192" t="s">
        <v>3153</v>
      </c>
      <c r="C65" s="193"/>
      <c r="D65" s="283" t="s">
        <v>5107</v>
      </c>
      <c r="E65" s="161" t="s">
        <v>136</v>
      </c>
      <c r="F65" s="161"/>
      <c r="G65" s="187"/>
      <c r="H65" s="190">
        <f>F65*G65</f>
        <v>0</v>
      </c>
      <c r="I65" s="307" t="s">
        <v>5398</v>
      </c>
    </row>
    <row r="66" spans="1:9" ht="39.6" x14ac:dyDescent="0.25">
      <c r="A66" s="192"/>
      <c r="B66" s="192" t="s">
        <v>3154</v>
      </c>
      <c r="C66" s="193"/>
      <c r="D66" s="283" t="s">
        <v>5108</v>
      </c>
      <c r="E66" s="161" t="s">
        <v>429</v>
      </c>
      <c r="F66" s="161"/>
      <c r="G66" s="187"/>
      <c r="H66" s="190">
        <f>F66*G66</f>
        <v>0</v>
      </c>
      <c r="I66" s="307" t="s">
        <v>5398</v>
      </c>
    </row>
    <row r="67" spans="1:9" ht="26.4" x14ac:dyDescent="0.25">
      <c r="A67" s="192"/>
      <c r="B67" s="192" t="s">
        <v>3155</v>
      </c>
      <c r="C67" s="193"/>
      <c r="D67" s="283" t="s">
        <v>5109</v>
      </c>
      <c r="E67" s="161" t="s">
        <v>136</v>
      </c>
      <c r="F67" s="161"/>
      <c r="G67" s="187"/>
      <c r="H67" s="190">
        <f>F67*G67</f>
        <v>0</v>
      </c>
      <c r="I67" s="307" t="s">
        <v>5398</v>
      </c>
    </row>
    <row r="68" spans="1:9" x14ac:dyDescent="0.25">
      <c r="A68" s="192"/>
      <c r="B68" s="192" t="s">
        <v>3156</v>
      </c>
      <c r="C68" s="193"/>
      <c r="D68" s="283" t="s">
        <v>5110</v>
      </c>
      <c r="E68" s="161" t="s">
        <v>429</v>
      </c>
      <c r="F68" s="161"/>
      <c r="G68" s="187"/>
      <c r="H68" s="190">
        <f>F68*G68</f>
        <v>0</v>
      </c>
      <c r="I68" s="307" t="s">
        <v>5398</v>
      </c>
    </row>
    <row r="69" spans="1:9" x14ac:dyDescent="0.25">
      <c r="A69" s="192" t="s">
        <v>3157</v>
      </c>
      <c r="B69" s="192"/>
      <c r="C69" s="193"/>
      <c r="D69" s="300" t="s">
        <v>3158</v>
      </c>
      <c r="E69" s="17"/>
      <c r="F69" s="17"/>
      <c r="G69" s="191"/>
      <c r="H69" s="190"/>
    </row>
    <row r="70" spans="1:9" x14ac:dyDescent="0.25">
      <c r="A70" s="192"/>
      <c r="B70" s="192" t="s">
        <v>3159</v>
      </c>
      <c r="C70" s="193"/>
      <c r="D70" s="290" t="s">
        <v>5111</v>
      </c>
      <c r="E70" s="17"/>
      <c r="F70" s="17"/>
      <c r="G70" s="191"/>
      <c r="H70" s="190"/>
      <c r="I70" s="307" t="s">
        <v>5398</v>
      </c>
    </row>
    <row r="71" spans="1:9" ht="15.6" x14ac:dyDescent="0.25">
      <c r="A71" s="192"/>
      <c r="B71" s="192"/>
      <c r="C71" s="193" t="s">
        <v>37</v>
      </c>
      <c r="D71" s="283" t="s">
        <v>4395</v>
      </c>
      <c r="E71" s="161" t="s">
        <v>2269</v>
      </c>
      <c r="F71" s="161"/>
      <c r="G71" s="187"/>
      <c r="H71" s="190">
        <f>F71*G71</f>
        <v>0</v>
      </c>
    </row>
    <row r="72" spans="1:9" ht="15.6" x14ac:dyDescent="0.25">
      <c r="A72" s="192"/>
      <c r="B72" s="192"/>
      <c r="C72" s="193" t="s">
        <v>39</v>
      </c>
      <c r="D72" s="283" t="s">
        <v>4396</v>
      </c>
      <c r="E72" s="161" t="s">
        <v>2269</v>
      </c>
      <c r="F72" s="161"/>
      <c r="G72" s="187"/>
      <c r="H72" s="190">
        <f>F72*G72</f>
        <v>0</v>
      </c>
    </row>
    <row r="73" spans="1:9" ht="15.6" x14ac:dyDescent="0.25">
      <c r="A73" s="192"/>
      <c r="B73" s="192" t="s">
        <v>3160</v>
      </c>
      <c r="C73" s="193"/>
      <c r="D73" s="283" t="s">
        <v>5112</v>
      </c>
      <c r="E73" s="161" t="s">
        <v>2269</v>
      </c>
      <c r="F73" s="161"/>
      <c r="G73" s="187"/>
      <c r="H73" s="190">
        <f>F73*G73</f>
        <v>0</v>
      </c>
      <c r="I73" s="307" t="s">
        <v>5398</v>
      </c>
    </row>
    <row r="74" spans="1:9" x14ac:dyDescent="0.25">
      <c r="A74" s="192"/>
      <c r="B74" s="192"/>
      <c r="C74" s="193"/>
      <c r="D74" s="159"/>
      <c r="E74" s="17"/>
      <c r="F74" s="17"/>
      <c r="G74" s="191"/>
      <c r="H74" s="190"/>
    </row>
    <row r="75" spans="1:9" x14ac:dyDescent="0.25">
      <c r="A75" s="192"/>
      <c r="B75" s="192"/>
      <c r="C75" s="193"/>
      <c r="D75" s="157"/>
      <c r="E75" s="17"/>
      <c r="F75" s="17"/>
      <c r="G75" s="190"/>
      <c r="H75" s="190"/>
      <c r="I75" s="323" t="s">
        <v>5421</v>
      </c>
    </row>
    <row r="76" spans="1:9" x14ac:dyDescent="0.25">
      <c r="A76" s="64"/>
      <c r="B76" s="64"/>
      <c r="C76" s="161"/>
      <c r="D76" s="60"/>
      <c r="E76" s="17"/>
      <c r="F76" s="15"/>
      <c r="G76" s="190"/>
      <c r="H76" s="190"/>
    </row>
    <row r="77" spans="1:9" x14ac:dyDescent="0.25">
      <c r="A77" s="168" t="s">
        <v>34</v>
      </c>
      <c r="B77" s="168"/>
      <c r="C77" s="168"/>
      <c r="D77" s="168"/>
      <c r="E77" s="179"/>
      <c r="F77" s="183"/>
      <c r="G77" s="174"/>
      <c r="H77" s="174">
        <f>SUM(H5:H76)</f>
        <v>0</v>
      </c>
    </row>
    <row r="1048353" spans="5:5" x14ac:dyDescent="0.25">
      <c r="E1048353"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620DD-5239-4C76-A27E-9C86470521EC}">
  <dimension ref="A1:H1048309"/>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3161</v>
      </c>
      <c r="B1" s="337" t="s">
        <v>3161</v>
      </c>
      <c r="C1" s="40"/>
      <c r="D1" s="774" t="s">
        <v>3162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89"/>
    </row>
    <row r="4" spans="1:8" x14ac:dyDescent="0.25">
      <c r="A4" s="192"/>
      <c r="B4" s="192"/>
      <c r="C4" s="64"/>
      <c r="D4" s="17"/>
      <c r="E4" s="17"/>
      <c r="F4" s="15"/>
      <c r="G4" s="190"/>
    </row>
    <row r="5" spans="1:8" x14ac:dyDescent="0.25">
      <c r="A5" s="192" t="s">
        <v>3163</v>
      </c>
      <c r="B5" s="192"/>
      <c r="C5" s="284" t="s">
        <v>3164</v>
      </c>
      <c r="D5" s="161" t="s">
        <v>33</v>
      </c>
      <c r="E5" s="17" t="s">
        <v>4220</v>
      </c>
      <c r="F5" s="191" t="s">
        <v>4221</v>
      </c>
      <c r="G5" s="190"/>
    </row>
    <row r="6" spans="1:8" ht="26.4" x14ac:dyDescent="0.25">
      <c r="A6" s="192" t="s">
        <v>3165</v>
      </c>
      <c r="B6" s="192"/>
      <c r="C6" s="284" t="s">
        <v>5113</v>
      </c>
      <c r="D6" s="225" t="s">
        <v>33</v>
      </c>
      <c r="E6" s="17" t="s">
        <v>4220</v>
      </c>
      <c r="F6" s="191" t="s">
        <v>4221</v>
      </c>
      <c r="G6" s="190"/>
      <c r="H6" s="307" t="s">
        <v>5398</v>
      </c>
    </row>
    <row r="7" spans="1:8" x14ac:dyDescent="0.25">
      <c r="A7" s="192" t="s">
        <v>3166</v>
      </c>
      <c r="B7" s="192"/>
      <c r="C7" s="284" t="s">
        <v>3167</v>
      </c>
      <c r="D7" s="161" t="s">
        <v>33</v>
      </c>
      <c r="E7" s="17" t="s">
        <v>4220</v>
      </c>
      <c r="F7" s="191" t="s">
        <v>4221</v>
      </c>
      <c r="G7" s="190"/>
    </row>
    <row r="8" spans="1:8" ht="26.4" x14ac:dyDescent="0.25">
      <c r="A8" s="192" t="s">
        <v>3168</v>
      </c>
      <c r="B8" s="192"/>
      <c r="C8" s="284" t="s">
        <v>3169</v>
      </c>
      <c r="D8" s="161" t="s">
        <v>429</v>
      </c>
      <c r="E8" s="161"/>
      <c r="F8" s="187"/>
      <c r="G8" s="190">
        <f>E8*F8</f>
        <v>0</v>
      </c>
    </row>
    <row r="9" spans="1:8" ht="39.6" x14ac:dyDescent="0.25">
      <c r="A9" s="192" t="s">
        <v>3170</v>
      </c>
      <c r="B9" s="192"/>
      <c r="C9" s="284" t="s">
        <v>5114</v>
      </c>
      <c r="D9" s="161" t="s">
        <v>136</v>
      </c>
      <c r="E9" s="161"/>
      <c r="F9" s="187"/>
      <c r="G9" s="190">
        <f>E9*F9</f>
        <v>0</v>
      </c>
      <c r="H9" s="307" t="s">
        <v>5398</v>
      </c>
    </row>
    <row r="10" spans="1:8" ht="26.4" x14ac:dyDescent="0.25">
      <c r="A10" s="192" t="s">
        <v>3171</v>
      </c>
      <c r="B10" s="192"/>
      <c r="C10" s="284" t="s">
        <v>5115</v>
      </c>
      <c r="D10" s="161" t="s">
        <v>136</v>
      </c>
      <c r="E10" s="161"/>
      <c r="F10" s="187"/>
      <c r="G10" s="190">
        <f>E10*F10</f>
        <v>0</v>
      </c>
      <c r="H10" s="307" t="s">
        <v>5398</v>
      </c>
    </row>
    <row r="11" spans="1:8" x14ac:dyDescent="0.25">
      <c r="A11" s="192" t="s">
        <v>3172</v>
      </c>
      <c r="B11" s="192"/>
      <c r="C11" s="150" t="s">
        <v>3173</v>
      </c>
      <c r="D11" s="161" t="s">
        <v>429</v>
      </c>
      <c r="E11" s="161"/>
      <c r="F11" s="187"/>
      <c r="G11" s="190">
        <f>E11*F11</f>
        <v>0</v>
      </c>
    </row>
    <row r="12" spans="1:8" x14ac:dyDescent="0.25">
      <c r="A12" s="192" t="s">
        <v>3174</v>
      </c>
      <c r="B12" s="192"/>
      <c r="C12" s="150" t="s">
        <v>3175</v>
      </c>
      <c r="D12" s="161" t="s">
        <v>136</v>
      </c>
      <c r="E12" s="161"/>
      <c r="F12" s="187"/>
      <c r="G12" s="190">
        <f>E12*F12</f>
        <v>0</v>
      </c>
    </row>
    <row r="13" spans="1:8" x14ac:dyDescent="0.25">
      <c r="A13" s="192" t="s">
        <v>3176</v>
      </c>
      <c r="B13" s="192"/>
      <c r="C13" s="150" t="s">
        <v>3177</v>
      </c>
      <c r="D13" s="17"/>
      <c r="E13" s="17"/>
      <c r="F13" s="191"/>
      <c r="G13" s="190"/>
    </row>
    <row r="14" spans="1:8" x14ac:dyDescent="0.25">
      <c r="A14" s="192"/>
      <c r="B14" s="192" t="s">
        <v>3178</v>
      </c>
      <c r="C14" s="64" t="s">
        <v>3180</v>
      </c>
      <c r="D14" s="225" t="s">
        <v>3182</v>
      </c>
      <c r="E14" s="161"/>
      <c r="F14" s="187"/>
      <c r="G14" s="190">
        <f>E14*F14</f>
        <v>0</v>
      </c>
    </row>
    <row r="15" spans="1:8" x14ac:dyDescent="0.25">
      <c r="A15" s="192"/>
      <c r="B15" s="192" t="s">
        <v>3179</v>
      </c>
      <c r="C15" s="64" t="s">
        <v>3181</v>
      </c>
      <c r="D15" s="225" t="s">
        <v>3182</v>
      </c>
      <c r="E15" s="161"/>
      <c r="F15" s="187"/>
      <c r="G15" s="190">
        <f>E15*F15</f>
        <v>0</v>
      </c>
    </row>
    <row r="16" spans="1:8" x14ac:dyDescent="0.25">
      <c r="A16" s="192" t="s">
        <v>3184</v>
      </c>
      <c r="B16" s="192"/>
      <c r="C16" s="150" t="s">
        <v>3183</v>
      </c>
      <c r="D16" s="17"/>
      <c r="E16" s="17"/>
      <c r="F16" s="191"/>
      <c r="G16" s="190"/>
    </row>
    <row r="17" spans="1:8" x14ac:dyDescent="0.25">
      <c r="A17" s="192"/>
      <c r="B17" s="192" t="s">
        <v>3185</v>
      </c>
      <c r="C17" s="64" t="s">
        <v>3749</v>
      </c>
      <c r="D17" s="225" t="s">
        <v>3188</v>
      </c>
      <c r="E17" s="161"/>
      <c r="F17" s="187"/>
      <c r="G17" s="190">
        <f>E17*F17</f>
        <v>0</v>
      </c>
    </row>
    <row r="18" spans="1:8" x14ac:dyDescent="0.25">
      <c r="A18" s="192"/>
      <c r="B18" s="192" t="s">
        <v>3186</v>
      </c>
      <c r="C18" s="64" t="s">
        <v>3187</v>
      </c>
      <c r="D18" s="225" t="s">
        <v>3188</v>
      </c>
      <c r="E18" s="161"/>
      <c r="F18" s="187"/>
      <c r="G18" s="190">
        <f>E18*F18</f>
        <v>0</v>
      </c>
    </row>
    <row r="19" spans="1:8" ht="26.4" x14ac:dyDescent="0.25">
      <c r="A19" s="192" t="s">
        <v>3189</v>
      </c>
      <c r="B19" s="192"/>
      <c r="C19" s="150" t="s">
        <v>3190</v>
      </c>
      <c r="D19" s="161" t="s">
        <v>429</v>
      </c>
      <c r="E19" s="161"/>
      <c r="F19" s="187"/>
      <c r="G19" s="190">
        <f>E19*F19</f>
        <v>0</v>
      </c>
    </row>
    <row r="20" spans="1:8" x14ac:dyDescent="0.25">
      <c r="A20" s="192" t="s">
        <v>3191</v>
      </c>
      <c r="B20" s="192"/>
      <c r="C20" s="150" t="s">
        <v>3192</v>
      </c>
      <c r="D20" s="17"/>
      <c r="E20" s="17"/>
      <c r="F20" s="191"/>
      <c r="G20" s="190"/>
    </row>
    <row r="21" spans="1:8" ht="26.4" x14ac:dyDescent="0.25">
      <c r="A21" s="192"/>
      <c r="B21" s="192" t="s">
        <v>3193</v>
      </c>
      <c r="C21" s="64" t="s">
        <v>3195</v>
      </c>
      <c r="D21" s="161" t="s">
        <v>33</v>
      </c>
      <c r="E21" s="17" t="s">
        <v>4220</v>
      </c>
      <c r="F21" s="191" t="s">
        <v>4221</v>
      </c>
      <c r="G21" s="190"/>
    </row>
    <row r="22" spans="1:8" x14ac:dyDescent="0.25">
      <c r="A22" s="192"/>
      <c r="B22" s="192" t="s">
        <v>3194</v>
      </c>
      <c r="C22" s="64" t="s">
        <v>3196</v>
      </c>
      <c r="D22" s="161" t="s">
        <v>429</v>
      </c>
      <c r="E22" s="161"/>
      <c r="F22" s="187"/>
      <c r="G22" s="190">
        <f>E22*F22</f>
        <v>0</v>
      </c>
    </row>
    <row r="23" spans="1:8" ht="39.6" x14ac:dyDescent="0.25">
      <c r="A23" s="192" t="s">
        <v>3197</v>
      </c>
      <c r="B23" s="192"/>
      <c r="C23" s="284" t="s">
        <v>5116</v>
      </c>
      <c r="D23" s="161" t="s">
        <v>33</v>
      </c>
      <c r="E23" s="17" t="s">
        <v>4220</v>
      </c>
      <c r="F23" s="191" t="s">
        <v>4221</v>
      </c>
      <c r="G23" s="190"/>
      <c r="H23" s="307" t="s">
        <v>5398</v>
      </c>
    </row>
    <row r="24" spans="1:8" ht="26.4" x14ac:dyDescent="0.25">
      <c r="A24" s="192" t="s">
        <v>3198</v>
      </c>
      <c r="B24" s="192"/>
      <c r="C24" s="150" t="s">
        <v>3199</v>
      </c>
      <c r="D24" s="161" t="s">
        <v>429</v>
      </c>
      <c r="E24" s="161"/>
      <c r="F24" s="187"/>
      <c r="G24" s="190">
        <f t="shared" ref="G24:G29" si="0">E24*F24</f>
        <v>0</v>
      </c>
    </row>
    <row r="25" spans="1:8" ht="26.4" x14ac:dyDescent="0.25">
      <c r="A25" s="192" t="s">
        <v>3200</v>
      </c>
      <c r="B25" s="192"/>
      <c r="C25" s="284" t="s">
        <v>5117</v>
      </c>
      <c r="D25" s="161" t="s">
        <v>429</v>
      </c>
      <c r="E25" s="161"/>
      <c r="F25" s="187"/>
      <c r="G25" s="190">
        <f t="shared" si="0"/>
        <v>0</v>
      </c>
      <c r="H25" s="307" t="s">
        <v>5398</v>
      </c>
    </row>
    <row r="26" spans="1:8" ht="26.4" x14ac:dyDescent="0.25">
      <c r="A26" s="192" t="s">
        <v>3201</v>
      </c>
      <c r="B26" s="192"/>
      <c r="C26" s="150" t="s">
        <v>3202</v>
      </c>
      <c r="D26" s="161" t="s">
        <v>429</v>
      </c>
      <c r="E26" s="161"/>
      <c r="F26" s="187"/>
      <c r="G26" s="190">
        <f t="shared" si="0"/>
        <v>0</v>
      </c>
    </row>
    <row r="27" spans="1:8" x14ac:dyDescent="0.25">
      <c r="A27" s="192" t="s">
        <v>3203</v>
      </c>
      <c r="B27" s="192"/>
      <c r="C27" s="150" t="s">
        <v>3204</v>
      </c>
      <c r="D27" s="161" t="s">
        <v>429</v>
      </c>
      <c r="E27" s="161"/>
      <c r="F27" s="187"/>
      <c r="G27" s="190">
        <f t="shared" si="0"/>
        <v>0</v>
      </c>
    </row>
    <row r="28" spans="1:8" ht="39.6" x14ac:dyDescent="0.25">
      <c r="A28" s="192" t="s">
        <v>3205</v>
      </c>
      <c r="B28" s="192"/>
      <c r="C28" s="284" t="s">
        <v>5118</v>
      </c>
      <c r="D28" s="161" t="s">
        <v>429</v>
      </c>
      <c r="E28" s="161"/>
      <c r="F28" s="187"/>
      <c r="G28" s="190">
        <f t="shared" si="0"/>
        <v>0</v>
      </c>
      <c r="H28" s="307" t="s">
        <v>5398</v>
      </c>
    </row>
    <row r="29" spans="1:8" ht="39.6" x14ac:dyDescent="0.25">
      <c r="A29" s="192" t="s">
        <v>3206</v>
      </c>
      <c r="B29" s="192"/>
      <c r="C29" s="284" t="s">
        <v>5119</v>
      </c>
      <c r="D29" s="161" t="s">
        <v>429</v>
      </c>
      <c r="E29" s="161"/>
      <c r="F29" s="187"/>
      <c r="G29" s="190">
        <f t="shared" si="0"/>
        <v>0</v>
      </c>
      <c r="H29" s="307" t="s">
        <v>5398</v>
      </c>
    </row>
    <row r="30" spans="1:8" x14ac:dyDescent="0.25">
      <c r="A30" s="192"/>
      <c r="B30" s="192"/>
      <c r="C30" s="150"/>
      <c r="D30" s="17"/>
      <c r="E30" s="17"/>
      <c r="F30" s="15"/>
      <c r="G30" s="190"/>
    </row>
    <row r="31" spans="1:8" x14ac:dyDescent="0.25">
      <c r="A31" s="192"/>
      <c r="B31" s="192"/>
      <c r="C31" s="157"/>
      <c r="D31" s="17"/>
      <c r="E31" s="17"/>
      <c r="F31" s="15"/>
      <c r="G31" s="190"/>
      <c r="H31" s="323" t="s">
        <v>5421</v>
      </c>
    </row>
    <row r="32" spans="1:8" x14ac:dyDescent="0.25">
      <c r="A32" s="64"/>
      <c r="B32" s="64"/>
      <c r="C32" s="60"/>
      <c r="D32" s="17"/>
      <c r="E32" s="15"/>
      <c r="F32" s="15"/>
      <c r="G32" s="190"/>
    </row>
    <row r="33" spans="1:7" x14ac:dyDescent="0.25">
      <c r="A33" s="168" t="s">
        <v>34</v>
      </c>
      <c r="B33" s="168"/>
      <c r="C33" s="168"/>
      <c r="D33" s="179"/>
      <c r="E33" s="183"/>
      <c r="F33" s="183"/>
      <c r="G33" s="174">
        <f>SUM(G5:G32)</f>
        <v>0</v>
      </c>
    </row>
    <row r="1048309" spans="4:4" x14ac:dyDescent="0.25">
      <c r="D1048309"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80C8-D2A8-4775-A5F4-EDA59BD84391}">
  <dimension ref="A1:H104835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3207</v>
      </c>
      <c r="B1" s="40"/>
      <c r="C1" s="40"/>
      <c r="D1" s="774" t="s">
        <v>3208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3209</v>
      </c>
      <c r="B5" s="192"/>
      <c r="C5" s="226" t="s">
        <v>3210</v>
      </c>
      <c r="D5" s="17"/>
      <c r="E5" s="17"/>
      <c r="F5" s="17"/>
      <c r="G5" s="190"/>
    </row>
    <row r="6" spans="1:8" x14ac:dyDescent="0.25">
      <c r="A6" s="227"/>
      <c r="B6" s="192" t="s">
        <v>3220</v>
      </c>
      <c r="C6" s="219" t="s">
        <v>3211</v>
      </c>
      <c r="D6" s="161" t="s">
        <v>33</v>
      </c>
      <c r="E6" s="17" t="s">
        <v>4220</v>
      </c>
      <c r="F6" s="17" t="s">
        <v>4221</v>
      </c>
      <c r="G6" s="188"/>
    </row>
    <row r="7" spans="1:8" x14ac:dyDescent="0.25">
      <c r="A7" s="192"/>
      <c r="B7" s="192" t="s">
        <v>3221</v>
      </c>
      <c r="C7" s="64" t="s">
        <v>3212</v>
      </c>
      <c r="D7" s="161" t="s">
        <v>33</v>
      </c>
      <c r="E7" s="17" t="s">
        <v>4220</v>
      </c>
      <c r="F7" s="17" t="s">
        <v>4221</v>
      </c>
      <c r="G7" s="188"/>
    </row>
    <row r="8" spans="1:8" x14ac:dyDescent="0.25">
      <c r="A8" s="192"/>
      <c r="B8" s="192" t="s">
        <v>3222</v>
      </c>
      <c r="C8" s="64" t="s">
        <v>3213</v>
      </c>
      <c r="D8" s="161" t="s">
        <v>33</v>
      </c>
      <c r="E8" s="17" t="s">
        <v>4220</v>
      </c>
      <c r="F8" s="17" t="s">
        <v>4221</v>
      </c>
      <c r="G8" s="188"/>
    </row>
    <row r="9" spans="1:8" x14ac:dyDescent="0.25">
      <c r="A9" s="192"/>
      <c r="B9" s="192" t="s">
        <v>3223</v>
      </c>
      <c r="C9" s="64" t="s">
        <v>3214</v>
      </c>
      <c r="D9" s="161" t="s">
        <v>33</v>
      </c>
      <c r="E9" s="17" t="s">
        <v>4220</v>
      </c>
      <c r="F9" s="17" t="s">
        <v>4221</v>
      </c>
      <c r="G9" s="188"/>
    </row>
    <row r="10" spans="1:8" x14ac:dyDescent="0.25">
      <c r="A10" s="192"/>
      <c r="B10" s="192" t="s">
        <v>3224</v>
      </c>
      <c r="C10" s="64" t="s">
        <v>3215</v>
      </c>
      <c r="D10" s="161" t="s">
        <v>33</v>
      </c>
      <c r="E10" s="17" t="s">
        <v>4220</v>
      </c>
      <c r="F10" s="17" t="s">
        <v>4221</v>
      </c>
      <c r="G10" s="188"/>
    </row>
    <row r="11" spans="1:8" x14ac:dyDescent="0.25">
      <c r="A11" s="192"/>
      <c r="B11" s="192" t="s">
        <v>3225</v>
      </c>
      <c r="C11" s="64" t="s">
        <v>3216</v>
      </c>
      <c r="D11" s="161" t="s">
        <v>33</v>
      </c>
      <c r="E11" s="17" t="s">
        <v>4220</v>
      </c>
      <c r="F11" s="17" t="s">
        <v>4221</v>
      </c>
      <c r="G11" s="188"/>
    </row>
    <row r="12" spans="1:8" x14ac:dyDescent="0.25">
      <c r="A12" s="192"/>
      <c r="B12" s="192" t="s">
        <v>3226</v>
      </c>
      <c r="C12" s="64" t="s">
        <v>3217</v>
      </c>
      <c r="D12" s="161" t="s">
        <v>33</v>
      </c>
      <c r="E12" s="17" t="s">
        <v>4220</v>
      </c>
      <c r="F12" s="17" t="s">
        <v>4221</v>
      </c>
      <c r="G12" s="188"/>
    </row>
    <row r="13" spans="1:8" x14ac:dyDescent="0.25">
      <c r="A13" s="192"/>
      <c r="B13" s="192" t="s">
        <v>3227</v>
      </c>
      <c r="C13" s="64" t="s">
        <v>3218</v>
      </c>
      <c r="D13" s="161" t="s">
        <v>33</v>
      </c>
      <c r="E13" s="17" t="s">
        <v>4220</v>
      </c>
      <c r="F13" s="17" t="s">
        <v>4221</v>
      </c>
      <c r="G13" s="188"/>
    </row>
    <row r="14" spans="1:8" x14ac:dyDescent="0.25">
      <c r="A14" s="192"/>
      <c r="B14" s="192" t="s">
        <v>3228</v>
      </c>
      <c r="C14" s="64" t="s">
        <v>3219</v>
      </c>
      <c r="D14" s="161" t="s">
        <v>33</v>
      </c>
      <c r="E14" s="17" t="s">
        <v>4220</v>
      </c>
      <c r="F14" s="17" t="s">
        <v>4221</v>
      </c>
      <c r="G14" s="188"/>
    </row>
    <row r="15" spans="1:8" ht="26.4" x14ac:dyDescent="0.25">
      <c r="A15" s="192" t="s">
        <v>3229</v>
      </c>
      <c r="B15" s="192"/>
      <c r="C15" s="150" t="s">
        <v>3230</v>
      </c>
      <c r="D15" s="17"/>
      <c r="E15" s="17"/>
      <c r="F15" s="17"/>
      <c r="G15" s="190"/>
    </row>
    <row r="16" spans="1:8" x14ac:dyDescent="0.25">
      <c r="A16" s="192"/>
      <c r="B16" s="192" t="s">
        <v>3231</v>
      </c>
      <c r="C16" s="64" t="s">
        <v>3211</v>
      </c>
      <c r="D16" s="161" t="s">
        <v>429</v>
      </c>
      <c r="E16" s="161"/>
      <c r="F16" s="187"/>
      <c r="G16" s="190">
        <f t="shared" ref="G16:G25" si="0">E16*F16</f>
        <v>0</v>
      </c>
    </row>
    <row r="17" spans="1:7" x14ac:dyDescent="0.25">
      <c r="A17" s="192"/>
      <c r="B17" s="192" t="s">
        <v>3232</v>
      </c>
      <c r="C17" s="64" t="s">
        <v>3212</v>
      </c>
      <c r="D17" s="161" t="s">
        <v>429</v>
      </c>
      <c r="E17" s="161"/>
      <c r="F17" s="187"/>
      <c r="G17" s="190">
        <f t="shared" si="0"/>
        <v>0</v>
      </c>
    </row>
    <row r="18" spans="1:7" x14ac:dyDescent="0.25">
      <c r="A18" s="192"/>
      <c r="B18" s="192" t="s">
        <v>3233</v>
      </c>
      <c r="C18" s="64" t="s">
        <v>3213</v>
      </c>
      <c r="D18" s="161" t="s">
        <v>429</v>
      </c>
      <c r="E18" s="161"/>
      <c r="F18" s="187"/>
      <c r="G18" s="190">
        <f t="shared" si="0"/>
        <v>0</v>
      </c>
    </row>
    <row r="19" spans="1:7" x14ac:dyDescent="0.25">
      <c r="A19" s="192"/>
      <c r="B19" s="192" t="s">
        <v>3234</v>
      </c>
      <c r="C19" s="64" t="s">
        <v>3214</v>
      </c>
      <c r="D19" s="161" t="s">
        <v>429</v>
      </c>
      <c r="E19" s="161"/>
      <c r="F19" s="187"/>
      <c r="G19" s="190">
        <f t="shared" si="0"/>
        <v>0</v>
      </c>
    </row>
    <row r="20" spans="1:7" x14ac:dyDescent="0.25">
      <c r="A20" s="192"/>
      <c r="B20" s="192" t="s">
        <v>3235</v>
      </c>
      <c r="C20" s="64" t="s">
        <v>3215</v>
      </c>
      <c r="D20" s="161" t="s">
        <v>429</v>
      </c>
      <c r="E20" s="161"/>
      <c r="F20" s="187"/>
      <c r="G20" s="190">
        <f t="shared" si="0"/>
        <v>0</v>
      </c>
    </row>
    <row r="21" spans="1:7" x14ac:dyDescent="0.25">
      <c r="A21" s="192"/>
      <c r="B21" s="192" t="s">
        <v>3236</v>
      </c>
      <c r="C21" s="64" t="s">
        <v>3216</v>
      </c>
      <c r="D21" s="161" t="s">
        <v>429</v>
      </c>
      <c r="E21" s="161"/>
      <c r="F21" s="187"/>
      <c r="G21" s="190">
        <f t="shared" si="0"/>
        <v>0</v>
      </c>
    </row>
    <row r="22" spans="1:7" x14ac:dyDescent="0.25">
      <c r="A22" s="192"/>
      <c r="B22" s="192" t="s">
        <v>3237</v>
      </c>
      <c r="C22" s="64" t="s">
        <v>3217</v>
      </c>
      <c r="D22" s="161" t="s">
        <v>429</v>
      </c>
      <c r="E22" s="161"/>
      <c r="F22" s="187"/>
      <c r="G22" s="190">
        <f t="shared" si="0"/>
        <v>0</v>
      </c>
    </row>
    <row r="23" spans="1:7" x14ac:dyDescent="0.25">
      <c r="A23" s="192"/>
      <c r="B23" s="192" t="s">
        <v>3238</v>
      </c>
      <c r="C23" s="64" t="s">
        <v>3218</v>
      </c>
      <c r="D23" s="161" t="s">
        <v>429</v>
      </c>
      <c r="E23" s="161"/>
      <c r="F23" s="187"/>
      <c r="G23" s="190">
        <f t="shared" si="0"/>
        <v>0</v>
      </c>
    </row>
    <row r="24" spans="1:7" x14ac:dyDescent="0.25">
      <c r="A24" s="192"/>
      <c r="B24" s="192" t="s">
        <v>3239</v>
      </c>
      <c r="C24" s="64" t="s">
        <v>3240</v>
      </c>
      <c r="D24" s="161" t="s">
        <v>429</v>
      </c>
      <c r="E24" s="161"/>
      <c r="F24" s="187"/>
      <c r="G24" s="190">
        <f t="shared" si="0"/>
        <v>0</v>
      </c>
    </row>
    <row r="25" spans="1:7" x14ac:dyDescent="0.25">
      <c r="A25" s="192" t="s">
        <v>3241</v>
      </c>
      <c r="B25" s="192"/>
      <c r="C25" s="150" t="s">
        <v>3242</v>
      </c>
      <c r="D25" s="161" t="s">
        <v>429</v>
      </c>
      <c r="E25" s="161"/>
      <c r="F25" s="187"/>
      <c r="G25" s="190">
        <f t="shared" si="0"/>
        <v>0</v>
      </c>
    </row>
    <row r="26" spans="1:7" x14ac:dyDescent="0.25">
      <c r="A26" s="192" t="s">
        <v>3243</v>
      </c>
      <c r="B26" s="192"/>
      <c r="C26" s="150" t="s">
        <v>3244</v>
      </c>
      <c r="D26" s="202"/>
      <c r="E26" s="17"/>
      <c r="F26" s="191"/>
      <c r="G26" s="190"/>
    </row>
    <row r="27" spans="1:7" x14ac:dyDescent="0.25">
      <c r="A27" s="192"/>
      <c r="B27" s="192" t="s">
        <v>3245</v>
      </c>
      <c r="C27" s="64" t="s">
        <v>3248</v>
      </c>
      <c r="D27" s="161" t="s">
        <v>423</v>
      </c>
      <c r="E27" s="161"/>
      <c r="F27" s="187"/>
      <c r="G27" s="190">
        <f>E27*F27</f>
        <v>0</v>
      </c>
    </row>
    <row r="28" spans="1:7" x14ac:dyDescent="0.25">
      <c r="A28" s="192"/>
      <c r="B28" s="192" t="s">
        <v>3246</v>
      </c>
      <c r="C28" s="64" t="s">
        <v>3249</v>
      </c>
      <c r="D28" s="161" t="s">
        <v>423</v>
      </c>
      <c r="E28" s="161"/>
      <c r="F28" s="187"/>
      <c r="G28" s="190">
        <f>E28*F28</f>
        <v>0</v>
      </c>
    </row>
    <row r="29" spans="1:7" x14ac:dyDescent="0.25">
      <c r="A29" s="192"/>
      <c r="B29" s="192" t="s">
        <v>3247</v>
      </c>
      <c r="C29" s="64" t="s">
        <v>3250</v>
      </c>
      <c r="D29" s="161" t="s">
        <v>423</v>
      </c>
      <c r="E29" s="161"/>
      <c r="F29" s="187"/>
      <c r="G29" s="190">
        <f>E29*F29</f>
        <v>0</v>
      </c>
    </row>
    <row r="30" spans="1:7" x14ac:dyDescent="0.25">
      <c r="A30" s="192" t="s">
        <v>3251</v>
      </c>
      <c r="B30" s="192"/>
      <c r="C30" s="150" t="s">
        <v>3252</v>
      </c>
      <c r="D30" s="202"/>
      <c r="E30" s="17"/>
      <c r="F30" s="191"/>
      <c r="G30" s="190"/>
    </row>
    <row r="31" spans="1:7" x14ac:dyDescent="0.25">
      <c r="A31" s="192"/>
      <c r="B31" s="192" t="s">
        <v>3253</v>
      </c>
      <c r="C31" s="64" t="s">
        <v>1577</v>
      </c>
      <c r="D31" s="161" t="s">
        <v>423</v>
      </c>
      <c r="E31" s="161"/>
      <c r="F31" s="187"/>
      <c r="G31" s="190">
        <f t="shared" ref="G31:G42" si="1">E31*F31</f>
        <v>0</v>
      </c>
    </row>
    <row r="32" spans="1:7" x14ac:dyDescent="0.25">
      <c r="A32" s="192"/>
      <c r="B32" s="192" t="s">
        <v>3254</v>
      </c>
      <c r="C32" s="64" t="s">
        <v>3256</v>
      </c>
      <c r="D32" s="161" t="s">
        <v>423</v>
      </c>
      <c r="E32" s="161"/>
      <c r="F32" s="187"/>
      <c r="G32" s="190">
        <f t="shared" si="1"/>
        <v>0</v>
      </c>
    </row>
    <row r="33" spans="1:8" x14ac:dyDescent="0.25">
      <c r="A33" s="192"/>
      <c r="B33" s="192" t="s">
        <v>3255</v>
      </c>
      <c r="C33" s="283" t="s">
        <v>5120</v>
      </c>
      <c r="D33" s="161" t="s">
        <v>423</v>
      </c>
      <c r="E33" s="161"/>
      <c r="F33" s="187"/>
      <c r="G33" s="190">
        <f t="shared" si="1"/>
        <v>0</v>
      </c>
      <c r="H33" s="307" t="s">
        <v>5398</v>
      </c>
    </row>
    <row r="34" spans="1:8" ht="39.6" x14ac:dyDescent="0.25">
      <c r="A34" s="111" t="s">
        <v>3257</v>
      </c>
      <c r="B34" s="192"/>
      <c r="C34" s="284" t="s">
        <v>5121</v>
      </c>
      <c r="D34" s="161" t="s">
        <v>136</v>
      </c>
      <c r="E34" s="161"/>
      <c r="F34" s="187"/>
      <c r="G34" s="190">
        <f t="shared" si="1"/>
        <v>0</v>
      </c>
      <c r="H34" s="307" t="s">
        <v>5398</v>
      </c>
    </row>
    <row r="35" spans="1:8" ht="26.4" x14ac:dyDescent="0.25">
      <c r="A35" s="111" t="s">
        <v>3258</v>
      </c>
      <c r="B35" s="192"/>
      <c r="C35" s="150" t="s">
        <v>3259</v>
      </c>
      <c r="D35" s="161" t="s">
        <v>136</v>
      </c>
      <c r="E35" s="161"/>
      <c r="F35" s="187"/>
      <c r="G35" s="190">
        <f t="shared" si="1"/>
        <v>0</v>
      </c>
    </row>
    <row r="36" spans="1:8" ht="39.6" x14ac:dyDescent="0.25">
      <c r="A36" s="111" t="s">
        <v>3260</v>
      </c>
      <c r="B36" s="192"/>
      <c r="C36" s="291" t="s">
        <v>5122</v>
      </c>
      <c r="D36" s="161" t="s">
        <v>136</v>
      </c>
      <c r="E36" s="161"/>
      <c r="F36" s="187"/>
      <c r="G36" s="190">
        <f t="shared" si="1"/>
        <v>0</v>
      </c>
      <c r="H36" s="307" t="s">
        <v>5398</v>
      </c>
    </row>
    <row r="37" spans="1:8" ht="26.4" x14ac:dyDescent="0.25">
      <c r="A37" s="111" t="s">
        <v>3261</v>
      </c>
      <c r="B37" s="192"/>
      <c r="C37" s="284" t="s">
        <v>5123</v>
      </c>
      <c r="D37" s="161" t="s">
        <v>136</v>
      </c>
      <c r="E37" s="161"/>
      <c r="F37" s="187"/>
      <c r="G37" s="190">
        <f t="shared" si="1"/>
        <v>0</v>
      </c>
      <c r="H37" s="307" t="s">
        <v>5398</v>
      </c>
    </row>
    <row r="38" spans="1:8" ht="26.4" x14ac:dyDescent="0.25">
      <c r="A38" s="192" t="s">
        <v>3262</v>
      </c>
      <c r="B38" s="192"/>
      <c r="C38" s="150" t="s">
        <v>3263</v>
      </c>
      <c r="D38" s="161" t="s">
        <v>429</v>
      </c>
      <c r="E38" s="161"/>
      <c r="F38" s="187"/>
      <c r="G38" s="190">
        <f t="shared" si="1"/>
        <v>0</v>
      </c>
    </row>
    <row r="39" spans="1:8" ht="15.6" x14ac:dyDescent="0.25">
      <c r="A39" s="192" t="s">
        <v>3264</v>
      </c>
      <c r="B39" s="192"/>
      <c r="C39" s="284" t="s">
        <v>5124</v>
      </c>
      <c r="D39" s="161" t="s">
        <v>124</v>
      </c>
      <c r="E39" s="161"/>
      <c r="F39" s="187"/>
      <c r="G39" s="190">
        <f t="shared" si="1"/>
        <v>0</v>
      </c>
      <c r="H39" s="307" t="s">
        <v>5398</v>
      </c>
    </row>
    <row r="40" spans="1:8" ht="26.4" x14ac:dyDescent="0.25">
      <c r="A40" s="192" t="s">
        <v>3265</v>
      </c>
      <c r="B40" s="192"/>
      <c r="C40" s="57" t="s">
        <v>5125</v>
      </c>
      <c r="D40" s="161" t="s">
        <v>429</v>
      </c>
      <c r="E40" s="161"/>
      <c r="F40" s="187"/>
      <c r="G40" s="190">
        <f t="shared" si="1"/>
        <v>0</v>
      </c>
      <c r="H40" s="307" t="s">
        <v>5398</v>
      </c>
    </row>
    <row r="41" spans="1:8" ht="39.6" x14ac:dyDescent="0.25">
      <c r="A41" s="192" t="s">
        <v>3266</v>
      </c>
      <c r="B41" s="192"/>
      <c r="C41" s="291" t="s">
        <v>5126</v>
      </c>
      <c r="D41" s="161" t="s">
        <v>429</v>
      </c>
      <c r="E41" s="161"/>
      <c r="F41" s="187"/>
      <c r="G41" s="190">
        <f t="shared" si="1"/>
        <v>0</v>
      </c>
      <c r="H41" s="307" t="s">
        <v>5398</v>
      </c>
    </row>
    <row r="42" spans="1:8" x14ac:dyDescent="0.25">
      <c r="A42" s="192" t="s">
        <v>3267</v>
      </c>
      <c r="B42" s="192"/>
      <c r="C42" s="150" t="s">
        <v>3268</v>
      </c>
      <c r="D42" s="161" t="s">
        <v>429</v>
      </c>
      <c r="E42" s="161"/>
      <c r="F42" s="187"/>
      <c r="G42" s="190">
        <f t="shared" si="1"/>
        <v>0</v>
      </c>
    </row>
    <row r="43" spans="1:8" x14ac:dyDescent="0.25">
      <c r="A43" s="192" t="s">
        <v>3269</v>
      </c>
      <c r="B43" s="192"/>
      <c r="C43" s="150" t="s">
        <v>3270</v>
      </c>
      <c r="D43" s="202"/>
      <c r="E43" s="17"/>
      <c r="F43" s="191"/>
      <c r="G43" s="190"/>
    </row>
    <row r="44" spans="1:8" x14ac:dyDescent="0.25">
      <c r="A44" s="192"/>
      <c r="B44" s="192" t="s">
        <v>3271</v>
      </c>
      <c r="C44" s="64" t="s">
        <v>3274</v>
      </c>
      <c r="D44" s="161" t="s">
        <v>429</v>
      </c>
      <c r="E44" s="161"/>
      <c r="F44" s="187"/>
      <c r="G44" s="190">
        <f>E44*F44</f>
        <v>0</v>
      </c>
    </row>
    <row r="45" spans="1:8" x14ac:dyDescent="0.25">
      <c r="A45" s="192"/>
      <c r="B45" s="192" t="s">
        <v>3272</v>
      </c>
      <c r="C45" s="283" t="s">
        <v>5127</v>
      </c>
      <c r="D45" s="161" t="s">
        <v>136</v>
      </c>
      <c r="E45" s="161"/>
      <c r="F45" s="187"/>
      <c r="G45" s="190">
        <f>E45*F45</f>
        <v>0</v>
      </c>
      <c r="H45" s="307" t="s">
        <v>5398</v>
      </c>
    </row>
    <row r="46" spans="1:8" x14ac:dyDescent="0.25">
      <c r="A46" s="192"/>
      <c r="B46" s="192" t="s">
        <v>3273</v>
      </c>
      <c r="C46" s="64" t="s">
        <v>3275</v>
      </c>
      <c r="D46" s="161" t="s">
        <v>429</v>
      </c>
      <c r="E46" s="161"/>
      <c r="F46" s="187"/>
      <c r="G46" s="190">
        <f>E46*F46</f>
        <v>0</v>
      </c>
    </row>
    <row r="47" spans="1:8" ht="28.8" x14ac:dyDescent="0.25">
      <c r="A47" s="192" t="s">
        <v>3276</v>
      </c>
      <c r="B47" s="192"/>
      <c r="C47" s="150" t="s">
        <v>3277</v>
      </c>
      <c r="D47" s="225" t="s">
        <v>3325</v>
      </c>
      <c r="E47" s="161"/>
      <c r="F47" s="187"/>
      <c r="G47" s="190">
        <f>E47*F47</f>
        <v>0</v>
      </c>
    </row>
    <row r="48" spans="1:8" ht="39.6" x14ac:dyDescent="0.25">
      <c r="A48" s="192" t="s">
        <v>3278</v>
      </c>
      <c r="B48" s="192"/>
      <c r="C48" s="291" t="s">
        <v>5128</v>
      </c>
      <c r="D48" s="17"/>
      <c r="E48" s="17"/>
      <c r="F48" s="191"/>
      <c r="G48" s="190"/>
      <c r="H48" s="307" t="s">
        <v>5398</v>
      </c>
    </row>
    <row r="49" spans="1:8" x14ac:dyDescent="0.25">
      <c r="A49" s="192"/>
      <c r="B49" s="192" t="s">
        <v>3279</v>
      </c>
      <c r="C49" s="64" t="s">
        <v>3282</v>
      </c>
      <c r="D49" s="161" t="s">
        <v>3285</v>
      </c>
      <c r="E49" s="161"/>
      <c r="F49" s="187"/>
      <c r="G49" s="190">
        <f>E49*F49</f>
        <v>0</v>
      </c>
    </row>
    <row r="50" spans="1:8" x14ac:dyDescent="0.25">
      <c r="A50" s="192"/>
      <c r="B50" s="192" t="s">
        <v>3280</v>
      </c>
      <c r="C50" s="64" t="s">
        <v>3283</v>
      </c>
      <c r="D50" s="161" t="s">
        <v>3285</v>
      </c>
      <c r="E50" s="161"/>
      <c r="F50" s="187"/>
      <c r="G50" s="190">
        <f>E50*F50</f>
        <v>0</v>
      </c>
    </row>
    <row r="51" spans="1:8" x14ac:dyDescent="0.25">
      <c r="A51" s="192"/>
      <c r="B51" s="192" t="s">
        <v>3281</v>
      </c>
      <c r="C51" s="64" t="s">
        <v>3284</v>
      </c>
      <c r="D51" s="161" t="s">
        <v>3285</v>
      </c>
      <c r="E51" s="161"/>
      <c r="F51" s="187"/>
      <c r="G51" s="190">
        <f>E51*F51</f>
        <v>0</v>
      </c>
    </row>
    <row r="52" spans="1:8" x14ac:dyDescent="0.25">
      <c r="A52" s="192" t="s">
        <v>3286</v>
      </c>
      <c r="B52" s="192"/>
      <c r="C52" s="150" t="s">
        <v>3287</v>
      </c>
      <c r="D52" s="17"/>
      <c r="E52" s="17"/>
      <c r="F52" s="191"/>
      <c r="G52" s="190"/>
    </row>
    <row r="53" spans="1:8" x14ac:dyDescent="0.25">
      <c r="A53" s="192"/>
      <c r="B53" s="192" t="s">
        <v>3288</v>
      </c>
      <c r="C53" s="64" t="s">
        <v>3282</v>
      </c>
      <c r="D53" s="161" t="s">
        <v>3285</v>
      </c>
      <c r="E53" s="161"/>
      <c r="F53" s="187"/>
      <c r="G53" s="190">
        <f t="shared" ref="G53:G60" si="2">E53*F53</f>
        <v>0</v>
      </c>
    </row>
    <row r="54" spans="1:8" x14ac:dyDescent="0.25">
      <c r="A54" s="192"/>
      <c r="B54" s="192" t="s">
        <v>3289</v>
      </c>
      <c r="C54" s="64" t="s">
        <v>3283</v>
      </c>
      <c r="D54" s="161" t="s">
        <v>3285</v>
      </c>
      <c r="E54" s="161"/>
      <c r="F54" s="187"/>
      <c r="G54" s="190">
        <f t="shared" si="2"/>
        <v>0</v>
      </c>
    </row>
    <row r="55" spans="1:8" x14ac:dyDescent="0.25">
      <c r="A55" s="192"/>
      <c r="B55" s="192" t="s">
        <v>3290</v>
      </c>
      <c r="C55" s="64" t="s">
        <v>3284</v>
      </c>
      <c r="D55" s="161" t="s">
        <v>3285</v>
      </c>
      <c r="E55" s="161"/>
      <c r="F55" s="187"/>
      <c r="G55" s="190">
        <f t="shared" si="2"/>
        <v>0</v>
      </c>
    </row>
    <row r="56" spans="1:8" ht="26.4" x14ac:dyDescent="0.25">
      <c r="A56" s="192" t="s">
        <v>3291</v>
      </c>
      <c r="B56" s="192"/>
      <c r="C56" s="150" t="s">
        <v>3293</v>
      </c>
      <c r="D56" s="161" t="s">
        <v>124</v>
      </c>
      <c r="E56" s="161"/>
      <c r="F56" s="187"/>
      <c r="G56" s="190">
        <f t="shared" si="2"/>
        <v>0</v>
      </c>
    </row>
    <row r="57" spans="1:8" ht="39.6" x14ac:dyDescent="0.25">
      <c r="A57" s="192" t="s">
        <v>3292</v>
      </c>
      <c r="B57" s="192"/>
      <c r="C57" s="150" t="s">
        <v>3294</v>
      </c>
      <c r="D57" s="161" t="s">
        <v>124</v>
      </c>
      <c r="E57" s="161"/>
      <c r="F57" s="187"/>
      <c r="G57" s="190">
        <f t="shared" si="2"/>
        <v>0</v>
      </c>
    </row>
    <row r="58" spans="1:8" ht="26.4" x14ac:dyDescent="0.25">
      <c r="A58" s="192" t="s">
        <v>3295</v>
      </c>
      <c r="B58" s="192"/>
      <c r="C58" s="150" t="s">
        <v>3296</v>
      </c>
      <c r="D58" s="161" t="s">
        <v>124</v>
      </c>
      <c r="E58" s="161"/>
      <c r="F58" s="187"/>
      <c r="G58" s="190">
        <f t="shared" si="2"/>
        <v>0</v>
      </c>
    </row>
    <row r="59" spans="1:8" ht="26.4" x14ac:dyDescent="0.25">
      <c r="A59" s="192" t="s">
        <v>3297</v>
      </c>
      <c r="B59" s="192"/>
      <c r="C59" s="284" t="s">
        <v>5129</v>
      </c>
      <c r="D59" s="161" t="s">
        <v>429</v>
      </c>
      <c r="E59" s="161"/>
      <c r="F59" s="187"/>
      <c r="G59" s="190">
        <f t="shared" si="2"/>
        <v>0</v>
      </c>
      <c r="H59" s="307" t="s">
        <v>5398</v>
      </c>
    </row>
    <row r="60" spans="1:8" x14ac:dyDescent="0.25">
      <c r="A60" s="192" t="s">
        <v>3298</v>
      </c>
      <c r="B60" s="192"/>
      <c r="C60" s="150" t="s">
        <v>3299</v>
      </c>
      <c r="D60" s="161" t="s">
        <v>429</v>
      </c>
      <c r="E60" s="161"/>
      <c r="F60" s="187"/>
      <c r="G60" s="190">
        <f t="shared" si="2"/>
        <v>0</v>
      </c>
    </row>
    <row r="61" spans="1:8" x14ac:dyDescent="0.25">
      <c r="A61" s="192" t="s">
        <v>3300</v>
      </c>
      <c r="B61" s="192"/>
      <c r="C61" s="150" t="s">
        <v>3301</v>
      </c>
      <c r="D61" s="17"/>
      <c r="E61" s="17"/>
      <c r="F61" s="191"/>
      <c r="G61" s="190"/>
    </row>
    <row r="62" spans="1:8" x14ac:dyDescent="0.25">
      <c r="A62" s="192"/>
      <c r="B62" s="192" t="s">
        <v>3302</v>
      </c>
      <c r="C62" s="283" t="s">
        <v>5130</v>
      </c>
      <c r="D62" s="161" t="s">
        <v>33</v>
      </c>
      <c r="E62" s="17" t="s">
        <v>4220</v>
      </c>
      <c r="F62" s="17" t="s">
        <v>4221</v>
      </c>
      <c r="G62" s="188"/>
      <c r="H62" s="307" t="s">
        <v>5398</v>
      </c>
    </row>
    <row r="63" spans="1:8" x14ac:dyDescent="0.25">
      <c r="A63" s="192"/>
      <c r="B63" s="192" t="s">
        <v>3303</v>
      </c>
      <c r="C63" s="283" t="s">
        <v>5131</v>
      </c>
      <c r="D63" s="161" t="s">
        <v>33</v>
      </c>
      <c r="E63" s="17" t="s">
        <v>4220</v>
      </c>
      <c r="F63" s="17" t="s">
        <v>4221</v>
      </c>
      <c r="G63" s="188"/>
      <c r="H63" s="307" t="s">
        <v>5398</v>
      </c>
    </row>
    <row r="64" spans="1:8" x14ac:dyDescent="0.25">
      <c r="A64" s="192"/>
      <c r="B64" s="192" t="s">
        <v>3304</v>
      </c>
      <c r="C64" s="283" t="s">
        <v>5132</v>
      </c>
      <c r="D64" s="161" t="s">
        <v>33</v>
      </c>
      <c r="E64" s="17" t="s">
        <v>4220</v>
      </c>
      <c r="F64" s="17" t="s">
        <v>4221</v>
      </c>
      <c r="G64" s="188"/>
      <c r="H64" s="307" t="s">
        <v>5398</v>
      </c>
    </row>
    <row r="65" spans="1:8" x14ac:dyDescent="0.25">
      <c r="A65" s="192" t="s">
        <v>3305</v>
      </c>
      <c r="B65" s="192"/>
      <c r="C65" s="284" t="s">
        <v>3306</v>
      </c>
      <c r="D65" s="17"/>
      <c r="E65" s="17"/>
      <c r="F65" s="191"/>
      <c r="G65" s="190"/>
    </row>
    <row r="66" spans="1:8" x14ac:dyDescent="0.25">
      <c r="A66" s="192"/>
      <c r="B66" s="192" t="s">
        <v>3307</v>
      </c>
      <c r="C66" s="283" t="s">
        <v>5130</v>
      </c>
      <c r="D66" s="161" t="s">
        <v>429</v>
      </c>
      <c r="E66" s="161"/>
      <c r="F66" s="187"/>
      <c r="G66" s="190">
        <f t="shared" ref="G66:G77" si="3">E66*F66</f>
        <v>0</v>
      </c>
      <c r="H66" s="307" t="s">
        <v>5398</v>
      </c>
    </row>
    <row r="67" spans="1:8" x14ac:dyDescent="0.25">
      <c r="A67" s="192"/>
      <c r="B67" s="192" t="s">
        <v>3308</v>
      </c>
      <c r="C67" s="283" t="s">
        <v>5131</v>
      </c>
      <c r="D67" s="161" t="s">
        <v>429</v>
      </c>
      <c r="E67" s="161"/>
      <c r="F67" s="187"/>
      <c r="G67" s="190">
        <f t="shared" si="3"/>
        <v>0</v>
      </c>
      <c r="H67" s="307" t="s">
        <v>5398</v>
      </c>
    </row>
    <row r="68" spans="1:8" x14ac:dyDescent="0.25">
      <c r="A68" s="192"/>
      <c r="B68" s="192" t="s">
        <v>3309</v>
      </c>
      <c r="C68" s="283" t="s">
        <v>5133</v>
      </c>
      <c r="D68" s="161" t="s">
        <v>429</v>
      </c>
      <c r="E68" s="161"/>
      <c r="F68" s="187"/>
      <c r="G68" s="190">
        <f t="shared" si="3"/>
        <v>0</v>
      </c>
      <c r="H68" s="307" t="s">
        <v>5398</v>
      </c>
    </row>
    <row r="69" spans="1:8" x14ac:dyDescent="0.25">
      <c r="A69" s="192" t="s">
        <v>3310</v>
      </c>
      <c r="B69" s="192"/>
      <c r="C69" s="150" t="s">
        <v>3311</v>
      </c>
      <c r="D69" s="161" t="s">
        <v>429</v>
      </c>
      <c r="E69" s="161"/>
      <c r="F69" s="187"/>
      <c r="G69" s="190">
        <f t="shared" si="3"/>
        <v>0</v>
      </c>
    </row>
    <row r="70" spans="1:8" ht="26.4" x14ac:dyDescent="0.25">
      <c r="A70" s="192" t="s">
        <v>3312</v>
      </c>
      <c r="B70" s="192"/>
      <c r="C70" s="150" t="s">
        <v>3313</v>
      </c>
      <c r="D70" s="161" t="s">
        <v>80</v>
      </c>
      <c r="E70" s="161"/>
      <c r="F70" s="187"/>
      <c r="G70" s="190">
        <f t="shared" si="3"/>
        <v>0</v>
      </c>
    </row>
    <row r="71" spans="1:8" x14ac:dyDescent="0.25">
      <c r="A71" s="192" t="s">
        <v>3314</v>
      </c>
      <c r="B71" s="192"/>
      <c r="C71" s="150" t="s">
        <v>3315</v>
      </c>
      <c r="D71" s="161" t="s">
        <v>429</v>
      </c>
      <c r="E71" s="161"/>
      <c r="F71" s="187"/>
      <c r="G71" s="190">
        <f t="shared" si="3"/>
        <v>0</v>
      </c>
    </row>
    <row r="72" spans="1:8" x14ac:dyDescent="0.25">
      <c r="A72" s="192" t="s">
        <v>3316</v>
      </c>
      <c r="B72" s="192"/>
      <c r="C72" s="150" t="s">
        <v>3317</v>
      </c>
      <c r="D72" s="161" t="s">
        <v>429</v>
      </c>
      <c r="E72" s="161"/>
      <c r="F72" s="187"/>
      <c r="G72" s="190">
        <f t="shared" si="3"/>
        <v>0</v>
      </c>
    </row>
    <row r="73" spans="1:8" ht="26.4" x14ac:dyDescent="0.25">
      <c r="A73" s="192" t="s">
        <v>3318</v>
      </c>
      <c r="B73" s="192"/>
      <c r="C73" s="284" t="s">
        <v>5134</v>
      </c>
      <c r="D73" s="161" t="s">
        <v>429</v>
      </c>
      <c r="E73" s="161"/>
      <c r="F73" s="187"/>
      <c r="G73" s="190">
        <f t="shared" si="3"/>
        <v>0</v>
      </c>
      <c r="H73" s="307" t="s">
        <v>5398</v>
      </c>
    </row>
    <row r="74" spans="1:8" ht="26.4" x14ac:dyDescent="0.25">
      <c r="A74" s="192" t="s">
        <v>3319</v>
      </c>
      <c r="B74" s="192"/>
      <c r="C74" s="284" t="s">
        <v>5135</v>
      </c>
      <c r="D74" s="161" t="s">
        <v>136</v>
      </c>
      <c r="E74" s="161"/>
      <c r="F74" s="187"/>
      <c r="G74" s="190">
        <f t="shared" si="3"/>
        <v>0</v>
      </c>
      <c r="H74" s="307" t="s">
        <v>5398</v>
      </c>
    </row>
    <row r="75" spans="1:8" ht="26.4" x14ac:dyDescent="0.25">
      <c r="A75" s="192" t="s">
        <v>3320</v>
      </c>
      <c r="B75" s="192"/>
      <c r="C75" s="284" t="s">
        <v>5136</v>
      </c>
      <c r="D75" s="161" t="s">
        <v>429</v>
      </c>
      <c r="E75" s="161"/>
      <c r="F75" s="187"/>
      <c r="G75" s="190">
        <f t="shared" si="3"/>
        <v>0</v>
      </c>
      <c r="H75" s="307" t="s">
        <v>5398</v>
      </c>
    </row>
    <row r="76" spans="1:8" ht="26.4" x14ac:dyDescent="0.25">
      <c r="A76" s="192" t="s">
        <v>3321</v>
      </c>
      <c r="B76" s="192"/>
      <c r="C76" s="150" t="s">
        <v>3322</v>
      </c>
      <c r="D76" s="161" t="s">
        <v>2269</v>
      </c>
      <c r="E76" s="161"/>
      <c r="F76" s="187"/>
      <c r="G76" s="190">
        <f t="shared" si="3"/>
        <v>0</v>
      </c>
    </row>
    <row r="77" spans="1:8" ht="26.4" x14ac:dyDescent="0.25">
      <c r="A77" s="192" t="s">
        <v>3323</v>
      </c>
      <c r="B77" s="192"/>
      <c r="C77" s="150" t="s">
        <v>3324</v>
      </c>
      <c r="D77" s="161" t="s">
        <v>124</v>
      </c>
      <c r="E77" s="161"/>
      <c r="F77" s="187"/>
      <c r="G77" s="190">
        <f t="shared" si="3"/>
        <v>0</v>
      </c>
    </row>
    <row r="78" spans="1:8" x14ac:dyDescent="0.25">
      <c r="A78" s="192"/>
      <c r="B78" s="192"/>
      <c r="C78" s="150"/>
      <c r="D78" s="17"/>
      <c r="E78" s="17"/>
      <c r="F78" s="191"/>
      <c r="G78" s="190"/>
    </row>
    <row r="79" spans="1:8" x14ac:dyDescent="0.25">
      <c r="A79" s="192"/>
      <c r="B79" s="192"/>
      <c r="C79" s="157"/>
      <c r="D79" s="202"/>
      <c r="E79" s="17"/>
      <c r="F79" s="191"/>
      <c r="G79" s="190"/>
      <c r="H79" s="323" t="s">
        <v>5421</v>
      </c>
    </row>
    <row r="80" spans="1:8" x14ac:dyDescent="0.25">
      <c r="A80" s="64"/>
      <c r="B80" s="64"/>
      <c r="C80" s="60"/>
      <c r="D80"/>
      <c r="E80" s="17"/>
      <c r="F80" s="191"/>
      <c r="G80" s="190"/>
    </row>
    <row r="81" spans="1:7" x14ac:dyDescent="0.25">
      <c r="A81" s="168" t="s">
        <v>34</v>
      </c>
      <c r="B81" s="168"/>
      <c r="C81" s="168"/>
      <c r="D81" s="179"/>
      <c r="E81" s="185"/>
      <c r="F81" s="198"/>
      <c r="G81" s="174">
        <f>SUM(G5:G80)</f>
        <v>0</v>
      </c>
    </row>
    <row r="1048357" spans="4:4" x14ac:dyDescent="0.25">
      <c r="D104835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053A6-D397-49FB-B8B6-B8FC3A7FC4CF}">
  <dimension ref="A1:H104831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3326</v>
      </c>
      <c r="B1" s="40"/>
      <c r="C1" s="40"/>
      <c r="D1" s="774" t="s">
        <v>3327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3328</v>
      </c>
      <c r="B5" s="192"/>
      <c r="C5" s="150" t="s">
        <v>3210</v>
      </c>
      <c r="D5" s="17"/>
      <c r="E5" s="17"/>
      <c r="F5" s="17"/>
      <c r="G5" s="190"/>
    </row>
    <row r="6" spans="1:8" x14ac:dyDescent="0.25">
      <c r="A6" s="192"/>
      <c r="B6" s="192" t="s">
        <v>3329</v>
      </c>
      <c r="C6" s="64" t="s">
        <v>3331</v>
      </c>
      <c r="D6" s="161" t="s">
        <v>33</v>
      </c>
      <c r="E6" s="17" t="s">
        <v>4220</v>
      </c>
      <c r="F6" s="17" t="s">
        <v>4221</v>
      </c>
      <c r="G6" s="188"/>
    </row>
    <row r="7" spans="1:8" x14ac:dyDescent="0.25">
      <c r="A7" s="192"/>
      <c r="B7" s="192" t="s">
        <v>3330</v>
      </c>
      <c r="C7" s="64" t="s">
        <v>3332</v>
      </c>
      <c r="D7" s="161" t="s">
        <v>33</v>
      </c>
      <c r="E7" s="17" t="s">
        <v>4220</v>
      </c>
      <c r="F7" s="17" t="s">
        <v>4221</v>
      </c>
      <c r="G7" s="188"/>
    </row>
    <row r="8" spans="1:8" ht="26.4" x14ac:dyDescent="0.25">
      <c r="A8" s="192" t="s">
        <v>3333</v>
      </c>
      <c r="B8" s="192"/>
      <c r="C8" s="150" t="s">
        <v>3334</v>
      </c>
      <c r="D8" s="17"/>
      <c r="E8" s="17"/>
      <c r="F8" s="191"/>
      <c r="G8" s="190"/>
    </row>
    <row r="9" spans="1:8" x14ac:dyDescent="0.25">
      <c r="A9" s="192"/>
      <c r="B9" s="192" t="s">
        <v>3335</v>
      </c>
      <c r="C9" s="64" t="s">
        <v>3331</v>
      </c>
      <c r="D9" s="161" t="s">
        <v>429</v>
      </c>
      <c r="E9" s="161"/>
      <c r="F9" s="187"/>
      <c r="G9" s="190">
        <f>E9*F9</f>
        <v>0</v>
      </c>
    </row>
    <row r="10" spans="1:8" x14ac:dyDescent="0.25">
      <c r="A10" s="192"/>
      <c r="B10" s="192" t="s">
        <v>3336</v>
      </c>
      <c r="C10" s="64" t="s">
        <v>3332</v>
      </c>
      <c r="D10" s="161" t="s">
        <v>429</v>
      </c>
      <c r="E10" s="161"/>
      <c r="F10" s="187"/>
      <c r="G10" s="190">
        <f>E10*F10</f>
        <v>0</v>
      </c>
    </row>
    <row r="11" spans="1:8" ht="26.4" x14ac:dyDescent="0.25">
      <c r="A11" s="192" t="s">
        <v>3337</v>
      </c>
      <c r="B11" s="192"/>
      <c r="C11" s="150" t="s">
        <v>3338</v>
      </c>
      <c r="D11" s="161" t="s">
        <v>136</v>
      </c>
      <c r="E11" s="161"/>
      <c r="F11" s="187"/>
      <c r="G11" s="190">
        <f>E11*F11</f>
        <v>0</v>
      </c>
    </row>
    <row r="12" spans="1:8" ht="26.4" x14ac:dyDescent="0.25">
      <c r="A12" s="192" t="s">
        <v>3339</v>
      </c>
      <c r="B12" s="192"/>
      <c r="C12" s="284" t="s">
        <v>5137</v>
      </c>
      <c r="D12" s="161" t="s">
        <v>2269</v>
      </c>
      <c r="E12" s="161"/>
      <c r="F12" s="187"/>
      <c r="G12" s="190">
        <f>E12*F12</f>
        <v>0</v>
      </c>
      <c r="H12" s="307" t="s">
        <v>5398</v>
      </c>
    </row>
    <row r="13" spans="1:8" ht="15.6" x14ac:dyDescent="0.25">
      <c r="A13" s="192" t="s">
        <v>3340</v>
      </c>
      <c r="B13" s="192"/>
      <c r="C13" s="284" t="s">
        <v>3341</v>
      </c>
      <c r="D13" s="161" t="s">
        <v>2269</v>
      </c>
      <c r="E13" s="161"/>
      <c r="F13" s="187"/>
      <c r="G13" s="190">
        <f>E13*F13</f>
        <v>0</v>
      </c>
    </row>
    <row r="14" spans="1:8" ht="26.4" x14ac:dyDescent="0.25">
      <c r="A14" s="192" t="s">
        <v>3342</v>
      </c>
      <c r="B14" s="192"/>
      <c r="C14" s="284" t="s">
        <v>5138</v>
      </c>
      <c r="D14" s="17"/>
      <c r="E14" s="17"/>
      <c r="F14" s="191"/>
      <c r="G14" s="190"/>
      <c r="H14" s="307" t="s">
        <v>5398</v>
      </c>
    </row>
    <row r="15" spans="1:8" x14ac:dyDescent="0.25">
      <c r="A15" s="192"/>
      <c r="B15" s="192" t="s">
        <v>3343</v>
      </c>
      <c r="C15" s="64" t="s">
        <v>3346</v>
      </c>
      <c r="D15" s="161" t="s">
        <v>429</v>
      </c>
      <c r="E15" s="161"/>
      <c r="F15" s="187"/>
      <c r="G15" s="190">
        <f>E15*F15</f>
        <v>0</v>
      </c>
    </row>
    <row r="16" spans="1:8" x14ac:dyDescent="0.25">
      <c r="A16" s="192"/>
      <c r="B16" s="192" t="s">
        <v>3344</v>
      </c>
      <c r="C16" s="64" t="s">
        <v>3347</v>
      </c>
      <c r="D16" s="161" t="s">
        <v>429</v>
      </c>
      <c r="E16" s="161"/>
      <c r="F16" s="187"/>
      <c r="G16" s="190">
        <f>E16*F16</f>
        <v>0</v>
      </c>
    </row>
    <row r="17" spans="1:8" x14ac:dyDescent="0.25">
      <c r="A17" s="192"/>
      <c r="B17" s="192" t="s">
        <v>3345</v>
      </c>
      <c r="C17" s="64" t="s">
        <v>3348</v>
      </c>
      <c r="D17" s="161" t="s">
        <v>429</v>
      </c>
      <c r="E17" s="161"/>
      <c r="F17" s="187"/>
      <c r="G17" s="190">
        <f>E17*F17</f>
        <v>0</v>
      </c>
    </row>
    <row r="18" spans="1:8" x14ac:dyDescent="0.25">
      <c r="A18" s="192" t="s">
        <v>3349</v>
      </c>
      <c r="B18" s="192"/>
      <c r="C18" s="150" t="s">
        <v>3350</v>
      </c>
      <c r="D18" s="17"/>
      <c r="E18" s="17"/>
      <c r="F18" s="191"/>
      <c r="G18" s="190"/>
    </row>
    <row r="19" spans="1:8" x14ac:dyDescent="0.25">
      <c r="A19" s="192"/>
      <c r="B19" s="192" t="s">
        <v>3351</v>
      </c>
      <c r="C19" s="64" t="s">
        <v>3354</v>
      </c>
      <c r="D19" s="161" t="s">
        <v>423</v>
      </c>
      <c r="E19" s="161"/>
      <c r="F19" s="187"/>
      <c r="G19" s="190">
        <f>E19*F19</f>
        <v>0</v>
      </c>
    </row>
    <row r="20" spans="1:8" x14ac:dyDescent="0.25">
      <c r="A20" s="192"/>
      <c r="B20" s="192" t="s">
        <v>3352</v>
      </c>
      <c r="C20" s="64" t="s">
        <v>3249</v>
      </c>
      <c r="D20" s="161" t="s">
        <v>423</v>
      </c>
      <c r="E20" s="161"/>
      <c r="F20" s="187"/>
      <c r="G20" s="190">
        <f>E20*F20</f>
        <v>0</v>
      </c>
    </row>
    <row r="21" spans="1:8" x14ac:dyDescent="0.25">
      <c r="A21" s="192"/>
      <c r="B21" s="192" t="s">
        <v>3353</v>
      </c>
      <c r="C21" s="64" t="s">
        <v>3250</v>
      </c>
      <c r="D21" s="161" t="s">
        <v>423</v>
      </c>
      <c r="E21" s="161"/>
      <c r="F21" s="187"/>
      <c r="G21" s="190">
        <f>E21*F21</f>
        <v>0</v>
      </c>
    </row>
    <row r="22" spans="1:8" ht="26.4" x14ac:dyDescent="0.25">
      <c r="A22" s="192" t="s">
        <v>3355</v>
      </c>
      <c r="B22" s="192"/>
      <c r="C22" s="284" t="s">
        <v>5139</v>
      </c>
      <c r="D22" s="161" t="s">
        <v>124</v>
      </c>
      <c r="E22" s="161"/>
      <c r="F22" s="187"/>
      <c r="G22" s="190">
        <f>E22*F22</f>
        <v>0</v>
      </c>
      <c r="H22" s="307" t="s">
        <v>5398</v>
      </c>
    </row>
    <row r="23" spans="1:8" x14ac:dyDescent="0.25">
      <c r="A23" s="192" t="s">
        <v>3357</v>
      </c>
      <c r="B23" s="192"/>
      <c r="C23" s="150" t="s">
        <v>3356</v>
      </c>
      <c r="D23" s="161" t="s">
        <v>1099</v>
      </c>
      <c r="E23" s="161"/>
      <c r="F23" s="187"/>
      <c r="G23" s="190">
        <f>E23*F23</f>
        <v>0</v>
      </c>
    </row>
    <row r="24" spans="1:8" ht="26.4" x14ac:dyDescent="0.25">
      <c r="A24" s="192" t="s">
        <v>3358</v>
      </c>
      <c r="B24" s="192"/>
      <c r="C24" s="159" t="s">
        <v>4397</v>
      </c>
      <c r="D24" s="17"/>
      <c r="E24" s="17"/>
      <c r="F24" s="191"/>
      <c r="G24" s="190"/>
    </row>
    <row r="25" spans="1:8" x14ac:dyDescent="0.25">
      <c r="A25" s="192"/>
      <c r="B25" s="192" t="s">
        <v>3359</v>
      </c>
      <c r="C25" s="64" t="s">
        <v>1596</v>
      </c>
      <c r="D25" s="161" t="s">
        <v>423</v>
      </c>
      <c r="E25" s="161"/>
      <c r="F25" s="187"/>
      <c r="G25" s="190">
        <f t="shared" ref="G25:G31" si="0">E25*F25</f>
        <v>0</v>
      </c>
    </row>
    <row r="26" spans="1:8" x14ac:dyDescent="0.25">
      <c r="A26" s="192"/>
      <c r="B26" s="192" t="s">
        <v>3360</v>
      </c>
      <c r="C26" s="283" t="s">
        <v>3256</v>
      </c>
      <c r="D26" s="161" t="s">
        <v>423</v>
      </c>
      <c r="E26" s="161"/>
      <c r="F26" s="187"/>
      <c r="G26" s="190">
        <f t="shared" si="0"/>
        <v>0</v>
      </c>
    </row>
    <row r="27" spans="1:8" x14ac:dyDescent="0.25">
      <c r="A27" s="192"/>
      <c r="B27" s="192" t="s">
        <v>3361</v>
      </c>
      <c r="C27" s="283" t="s">
        <v>5140</v>
      </c>
      <c r="D27" s="161" t="s">
        <v>423</v>
      </c>
      <c r="E27" s="161"/>
      <c r="F27" s="187"/>
      <c r="G27" s="190">
        <f t="shared" si="0"/>
        <v>0</v>
      </c>
      <c r="H27" s="307" t="s">
        <v>5398</v>
      </c>
    </row>
    <row r="28" spans="1:8" x14ac:dyDescent="0.25">
      <c r="A28" s="192"/>
      <c r="B28" s="192" t="s">
        <v>3362</v>
      </c>
      <c r="C28" s="283" t="s">
        <v>5120</v>
      </c>
      <c r="D28" s="161" t="s">
        <v>423</v>
      </c>
      <c r="E28" s="161"/>
      <c r="F28" s="187"/>
      <c r="G28" s="190">
        <f t="shared" si="0"/>
        <v>0</v>
      </c>
      <c r="H28" s="307" t="s">
        <v>5398</v>
      </c>
    </row>
    <row r="29" spans="1:8" ht="15.6" x14ac:dyDescent="0.25">
      <c r="A29" s="192" t="s">
        <v>3363</v>
      </c>
      <c r="B29" s="192"/>
      <c r="C29" s="150" t="s">
        <v>3364</v>
      </c>
      <c r="D29" s="161" t="s">
        <v>124</v>
      </c>
      <c r="E29" s="161"/>
      <c r="F29" s="187"/>
      <c r="G29" s="190">
        <f t="shared" si="0"/>
        <v>0</v>
      </c>
    </row>
    <row r="30" spans="1:8" x14ac:dyDescent="0.25">
      <c r="A30" s="192" t="s">
        <v>3365</v>
      </c>
      <c r="B30" s="192"/>
      <c r="C30" s="150" t="s">
        <v>3366</v>
      </c>
      <c r="D30" s="161" t="s">
        <v>133</v>
      </c>
      <c r="E30" s="161"/>
      <c r="F30" s="187"/>
      <c r="G30" s="190">
        <f t="shared" si="0"/>
        <v>0</v>
      </c>
    </row>
    <row r="31" spans="1:8" x14ac:dyDescent="0.25">
      <c r="A31" s="192" t="s">
        <v>3367</v>
      </c>
      <c r="B31" s="192"/>
      <c r="C31" s="150" t="s">
        <v>3368</v>
      </c>
      <c r="D31" s="161" t="s">
        <v>429</v>
      </c>
      <c r="E31" s="161"/>
      <c r="F31" s="187"/>
      <c r="G31" s="190">
        <f t="shared" si="0"/>
        <v>0</v>
      </c>
    </row>
    <row r="32" spans="1:8" x14ac:dyDescent="0.25">
      <c r="A32" s="192" t="s">
        <v>3369</v>
      </c>
      <c r="B32" s="192"/>
      <c r="C32" s="150" t="s">
        <v>3370</v>
      </c>
      <c r="D32" s="17"/>
      <c r="E32" s="17"/>
      <c r="F32" s="191"/>
      <c r="G32" s="190"/>
    </row>
    <row r="33" spans="1:8" x14ac:dyDescent="0.25">
      <c r="A33" s="192"/>
      <c r="B33" s="192" t="s">
        <v>3371</v>
      </c>
      <c r="C33" s="64" t="s">
        <v>3375</v>
      </c>
      <c r="D33" s="161" t="s">
        <v>429</v>
      </c>
      <c r="E33" s="161"/>
      <c r="F33" s="187"/>
      <c r="G33" s="190">
        <f>E33*F33</f>
        <v>0</v>
      </c>
    </row>
    <row r="34" spans="1:8" x14ac:dyDescent="0.25">
      <c r="A34" s="111"/>
      <c r="B34" s="192" t="s">
        <v>3372</v>
      </c>
      <c r="C34" s="283" t="s">
        <v>5127</v>
      </c>
      <c r="D34" s="161" t="s">
        <v>136</v>
      </c>
      <c r="E34" s="161"/>
      <c r="F34" s="187"/>
      <c r="G34" s="190">
        <f>E34*F34</f>
        <v>0</v>
      </c>
      <c r="H34" s="307" t="s">
        <v>5398</v>
      </c>
    </row>
    <row r="35" spans="1:8" x14ac:dyDescent="0.25">
      <c r="A35" s="111"/>
      <c r="B35" s="192" t="s">
        <v>3373</v>
      </c>
      <c r="C35" s="64" t="s">
        <v>3275</v>
      </c>
      <c r="D35" s="161" t="s">
        <v>429</v>
      </c>
      <c r="E35" s="161"/>
      <c r="F35" s="187"/>
      <c r="G35" s="190">
        <f>E35*F35</f>
        <v>0</v>
      </c>
    </row>
    <row r="36" spans="1:8" x14ac:dyDescent="0.25">
      <c r="A36" s="111"/>
      <c r="B36" s="192" t="s">
        <v>3374</v>
      </c>
      <c r="C36" s="64" t="s">
        <v>3376</v>
      </c>
      <c r="D36" s="161" t="s">
        <v>136</v>
      </c>
      <c r="E36" s="161"/>
      <c r="F36" s="187"/>
      <c r="G36" s="190">
        <f>E36*F36</f>
        <v>0</v>
      </c>
    </row>
    <row r="37" spans="1:8" x14ac:dyDescent="0.25">
      <c r="A37" s="111"/>
      <c r="B37" s="192"/>
      <c r="C37" s="150"/>
      <c r="D37" s="17"/>
      <c r="E37" s="17"/>
      <c r="F37" s="191"/>
      <c r="G37" s="190"/>
    </row>
    <row r="38" spans="1:8" x14ac:dyDescent="0.25">
      <c r="A38" s="192"/>
      <c r="B38" s="192"/>
      <c r="C38" s="206"/>
      <c r="D38" s="17"/>
      <c r="E38" s="17"/>
      <c r="F38" s="191"/>
      <c r="G38" s="190"/>
      <c r="H38" s="323" t="s">
        <v>5421</v>
      </c>
    </row>
    <row r="39" spans="1:8" x14ac:dyDescent="0.25">
      <c r="A39" s="64"/>
      <c r="B39" s="64"/>
      <c r="C39" s="60"/>
      <c r="D39"/>
      <c r="E39" s="17"/>
      <c r="F39" s="191"/>
      <c r="G39" s="190"/>
    </row>
    <row r="40" spans="1:8" x14ac:dyDescent="0.25">
      <c r="A40" s="168" t="s">
        <v>34</v>
      </c>
      <c r="B40" s="168"/>
      <c r="C40" s="168"/>
      <c r="D40" s="179"/>
      <c r="E40" s="185"/>
      <c r="F40" s="185"/>
      <c r="G40" s="174">
        <f>SUM(G5:G39)</f>
        <v>0</v>
      </c>
    </row>
    <row r="1048316" spans="4:4" x14ac:dyDescent="0.25">
      <c r="D104831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8671C-C6BE-41B7-8BA9-5F9FB92983DA}">
  <dimension ref="A1:I1048302"/>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3377</v>
      </c>
      <c r="B1" s="40"/>
      <c r="C1" s="40"/>
      <c r="D1" s="774" t="s">
        <v>3378</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5"/>
      <c r="G3" s="89"/>
    </row>
    <row r="4" spans="1:9" x14ac:dyDescent="0.25">
      <c r="A4" s="192"/>
      <c r="B4" s="192"/>
      <c r="C4" s="64"/>
      <c r="D4" s="17"/>
      <c r="E4" s="17"/>
      <c r="F4" s="15"/>
      <c r="G4" s="190"/>
    </row>
    <row r="5" spans="1:9" x14ac:dyDescent="0.25">
      <c r="A5" s="192" t="s">
        <v>3379</v>
      </c>
      <c r="B5" s="192"/>
      <c r="C5" s="150" t="s">
        <v>3380</v>
      </c>
      <c r="D5" s="161" t="s">
        <v>33</v>
      </c>
      <c r="E5" s="17" t="s">
        <v>4220</v>
      </c>
      <c r="F5" s="17" t="s">
        <v>4221</v>
      </c>
      <c r="G5" s="188"/>
    </row>
    <row r="6" spans="1:9" ht="15.6" x14ac:dyDescent="0.25">
      <c r="A6" s="192" t="s">
        <v>3381</v>
      </c>
      <c r="B6" s="192"/>
      <c r="C6" s="150" t="s">
        <v>3382</v>
      </c>
      <c r="D6" s="161" t="s">
        <v>2269</v>
      </c>
      <c r="E6" s="161"/>
      <c r="F6" s="187"/>
      <c r="G6" s="190">
        <f>E6*F6</f>
        <v>0</v>
      </c>
    </row>
    <row r="7" spans="1:9" x14ac:dyDescent="0.25">
      <c r="A7" s="192" t="s">
        <v>3383</v>
      </c>
      <c r="B7" s="192"/>
      <c r="C7" s="150" t="s">
        <v>3384</v>
      </c>
      <c r="D7" s="17"/>
      <c r="E7" s="17"/>
      <c r="F7" s="191"/>
      <c r="G7" s="190"/>
    </row>
    <row r="8" spans="1:9" ht="15.6" x14ac:dyDescent="0.25">
      <c r="A8" s="192"/>
      <c r="B8" s="192" t="s">
        <v>3385</v>
      </c>
      <c r="C8" s="64" t="s">
        <v>3388</v>
      </c>
      <c r="D8" s="161" t="s">
        <v>2269</v>
      </c>
      <c r="E8" s="161"/>
      <c r="F8" s="187"/>
      <c r="G8" s="190">
        <f>E8*F8</f>
        <v>0</v>
      </c>
      <c r="H8" s="324" t="s">
        <v>5398</v>
      </c>
      <c r="I8" s="323" t="s">
        <v>5434</v>
      </c>
    </row>
    <row r="9" spans="1:9" x14ac:dyDescent="0.25">
      <c r="A9" s="192"/>
      <c r="B9" s="192" t="s">
        <v>3386</v>
      </c>
      <c r="C9" s="283" t="s">
        <v>5141</v>
      </c>
      <c r="D9" s="161" t="s">
        <v>423</v>
      </c>
      <c r="E9" s="161"/>
      <c r="F9" s="187"/>
      <c r="G9" s="190">
        <f>E9*F9</f>
        <v>0</v>
      </c>
      <c r="H9" s="307" t="s">
        <v>5398</v>
      </c>
    </row>
    <row r="10" spans="1:9" ht="26.4" x14ac:dyDescent="0.25">
      <c r="A10" s="192"/>
      <c r="B10" s="192" t="s">
        <v>3387</v>
      </c>
      <c r="C10" s="64" t="s">
        <v>4398</v>
      </c>
      <c r="D10" s="161" t="s">
        <v>2269</v>
      </c>
      <c r="E10" s="161"/>
      <c r="F10" s="187"/>
      <c r="G10" s="190">
        <f>E10*F10</f>
        <v>0</v>
      </c>
      <c r="H10" s="307" t="s">
        <v>5398</v>
      </c>
    </row>
    <row r="11" spans="1:9" ht="26.4" x14ac:dyDescent="0.25">
      <c r="A11" s="192" t="s">
        <v>5525</v>
      </c>
      <c r="B11" s="192"/>
      <c r="C11" s="150" t="s">
        <v>5142</v>
      </c>
      <c r="D11" s="17"/>
      <c r="E11" s="17"/>
      <c r="F11" s="191"/>
      <c r="G11" s="190"/>
    </row>
    <row r="12" spans="1:9" ht="26.4" x14ac:dyDescent="0.25">
      <c r="A12" s="192"/>
      <c r="B12" s="192" t="s">
        <v>3389</v>
      </c>
      <c r="C12" s="283" t="s">
        <v>5143</v>
      </c>
      <c r="D12" s="161" t="s">
        <v>2269</v>
      </c>
      <c r="E12" s="161"/>
      <c r="F12" s="187"/>
      <c r="G12" s="190">
        <f t="shared" ref="G12:G17" si="0">E12*F12</f>
        <v>0</v>
      </c>
      <c r="H12" s="307" t="s">
        <v>5398</v>
      </c>
    </row>
    <row r="13" spans="1:9" ht="26.4" x14ac:dyDescent="0.25">
      <c r="A13" s="192"/>
      <c r="B13" s="192" t="s">
        <v>3390</v>
      </c>
      <c r="C13" s="283" t="s">
        <v>5144</v>
      </c>
      <c r="D13" s="161" t="s">
        <v>2269</v>
      </c>
      <c r="E13" s="161"/>
      <c r="F13" s="187"/>
      <c r="G13" s="190">
        <f t="shared" si="0"/>
        <v>0</v>
      </c>
      <c r="H13" s="307" t="s">
        <v>5398</v>
      </c>
    </row>
    <row r="14" spans="1:9" ht="26.4" x14ac:dyDescent="0.25">
      <c r="A14" s="192"/>
      <c r="B14" s="192" t="s">
        <v>3391</v>
      </c>
      <c r="C14" s="283" t="s">
        <v>5145</v>
      </c>
      <c r="D14" s="161" t="s">
        <v>2269</v>
      </c>
      <c r="E14" s="161"/>
      <c r="F14" s="187"/>
      <c r="G14" s="190">
        <f t="shared" si="0"/>
        <v>0</v>
      </c>
      <c r="H14" s="307" t="s">
        <v>5398</v>
      </c>
    </row>
    <row r="15" spans="1:9" ht="15.6" x14ac:dyDescent="0.25">
      <c r="A15" s="192"/>
      <c r="B15" s="192" t="s">
        <v>3392</v>
      </c>
      <c r="C15" s="283" t="s">
        <v>3393</v>
      </c>
      <c r="D15" s="161" t="s">
        <v>124</v>
      </c>
      <c r="E15" s="161"/>
      <c r="F15" s="187"/>
      <c r="G15" s="190">
        <f t="shared" si="0"/>
        <v>0</v>
      </c>
      <c r="I15" s="323" t="s">
        <v>5526</v>
      </c>
    </row>
    <row r="16" spans="1:9" ht="28.8" x14ac:dyDescent="0.25">
      <c r="A16" s="192" t="s">
        <v>3394</v>
      </c>
      <c r="B16" s="192"/>
      <c r="C16" s="150" t="s">
        <v>3395</v>
      </c>
      <c r="D16" s="225" t="s">
        <v>3325</v>
      </c>
      <c r="E16" s="161"/>
      <c r="F16" s="187"/>
      <c r="G16" s="190">
        <f t="shared" si="0"/>
        <v>0</v>
      </c>
    </row>
    <row r="17" spans="1:8" x14ac:dyDescent="0.25">
      <c r="A17" s="192" t="s">
        <v>3396</v>
      </c>
      <c r="B17" s="192"/>
      <c r="C17" s="150" t="s">
        <v>3397</v>
      </c>
      <c r="D17" s="161" t="s">
        <v>136</v>
      </c>
      <c r="E17" s="161"/>
      <c r="F17" s="187"/>
      <c r="G17" s="190">
        <f t="shared" si="0"/>
        <v>0</v>
      </c>
    </row>
    <row r="18" spans="1:8" x14ac:dyDescent="0.25">
      <c r="A18" s="192" t="s">
        <v>3398</v>
      </c>
      <c r="B18" s="192"/>
      <c r="C18" s="284" t="s">
        <v>3399</v>
      </c>
      <c r="D18" s="17"/>
      <c r="E18" s="17"/>
      <c r="F18" s="191"/>
      <c r="G18" s="190"/>
    </row>
    <row r="19" spans="1:8" ht="26.4" x14ac:dyDescent="0.25">
      <c r="A19" s="192"/>
      <c r="B19" s="192" t="s">
        <v>3400</v>
      </c>
      <c r="C19" s="283" t="s">
        <v>5146</v>
      </c>
      <c r="D19" s="161" t="s">
        <v>429</v>
      </c>
      <c r="E19" s="161"/>
      <c r="F19" s="187"/>
      <c r="G19" s="190">
        <f>E19*F19</f>
        <v>0</v>
      </c>
      <c r="H19" s="307" t="s">
        <v>5398</v>
      </c>
    </row>
    <row r="20" spans="1:8" ht="26.4" x14ac:dyDescent="0.25">
      <c r="A20" s="192"/>
      <c r="B20" s="192" t="s">
        <v>3401</v>
      </c>
      <c r="C20" s="283" t="s">
        <v>5147</v>
      </c>
      <c r="D20" s="161" t="s">
        <v>136</v>
      </c>
      <c r="E20" s="161"/>
      <c r="F20" s="187"/>
      <c r="G20" s="190">
        <f>E20*F20</f>
        <v>0</v>
      </c>
      <c r="H20" s="307" t="s">
        <v>5398</v>
      </c>
    </row>
    <row r="21" spans="1:8" ht="26.4" x14ac:dyDescent="0.25">
      <c r="A21" s="192"/>
      <c r="B21" s="192" t="s">
        <v>3402</v>
      </c>
      <c r="C21" s="283" t="s">
        <v>5148</v>
      </c>
      <c r="D21" s="161" t="s">
        <v>136</v>
      </c>
      <c r="E21" s="161"/>
      <c r="F21" s="187"/>
      <c r="G21" s="190">
        <f>E21*F21</f>
        <v>0</v>
      </c>
      <c r="H21" s="307" t="s">
        <v>5398</v>
      </c>
    </row>
    <row r="22" spans="1:8" ht="26.4" x14ac:dyDescent="0.25">
      <c r="A22" s="192" t="s">
        <v>3403</v>
      </c>
      <c r="B22" s="192"/>
      <c r="C22" s="150" t="s">
        <v>3404</v>
      </c>
      <c r="D22" s="161" t="s">
        <v>136</v>
      </c>
      <c r="E22" s="161"/>
      <c r="F22" s="187"/>
      <c r="G22" s="190">
        <f>E22*F22</f>
        <v>0</v>
      </c>
      <c r="H22" s="307" t="s">
        <v>5398</v>
      </c>
    </row>
    <row r="23" spans="1:8" x14ac:dyDescent="0.25">
      <c r="A23" s="192"/>
      <c r="B23" s="192"/>
      <c r="C23" s="150"/>
      <c r="D23" s="17"/>
      <c r="E23" s="17"/>
      <c r="F23" s="15"/>
      <c r="G23" s="190"/>
    </row>
    <row r="24" spans="1:8" x14ac:dyDescent="0.25">
      <c r="A24" s="192"/>
      <c r="B24" s="192"/>
      <c r="C24" s="159"/>
      <c r="D24" s="17"/>
      <c r="E24" s="17"/>
      <c r="F24" s="15"/>
      <c r="G24" s="190"/>
      <c r="H24" s="323" t="s">
        <v>5421</v>
      </c>
    </row>
    <row r="25" spans="1:8" x14ac:dyDescent="0.25">
      <c r="A25" s="64"/>
      <c r="B25" s="64"/>
      <c r="C25" s="60"/>
      <c r="D25"/>
      <c r="E25" s="15"/>
      <c r="F25" s="15"/>
      <c r="G25" s="190"/>
    </row>
    <row r="26" spans="1:8" x14ac:dyDescent="0.25">
      <c r="A26" s="168" t="s">
        <v>34</v>
      </c>
      <c r="B26" s="168"/>
      <c r="C26" s="168"/>
      <c r="D26" s="179"/>
      <c r="E26" s="183"/>
      <c r="F26" s="183"/>
      <c r="G26" s="174">
        <f>SUM(G5:G25)</f>
        <v>0</v>
      </c>
    </row>
    <row r="1048302" spans="4:4" x14ac:dyDescent="0.25">
      <c r="D1048302"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7C4FB-A1CD-4D2F-B6E9-F662EE91D3AE}">
  <dimension ref="A1:I1048322"/>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3405</v>
      </c>
      <c r="B1" s="40"/>
      <c r="C1" s="40"/>
      <c r="D1" s="40"/>
      <c r="E1" s="774" t="s">
        <v>5161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x14ac:dyDescent="0.25">
      <c r="A5" s="192" t="s">
        <v>3407</v>
      </c>
      <c r="B5" s="192"/>
      <c r="C5" s="193"/>
      <c r="D5" s="150" t="s">
        <v>3408</v>
      </c>
      <c r="E5" s="17"/>
      <c r="F5" s="17"/>
      <c r="G5" s="17"/>
      <c r="H5" s="189"/>
    </row>
    <row r="6" spans="1:9" x14ac:dyDescent="0.25">
      <c r="A6" s="192"/>
      <c r="B6" s="192" t="s">
        <v>3409</v>
      </c>
      <c r="C6" s="193"/>
      <c r="D6" s="64" t="s">
        <v>3412</v>
      </c>
      <c r="E6" s="161" t="s">
        <v>33</v>
      </c>
      <c r="F6" s="17" t="s">
        <v>4220</v>
      </c>
      <c r="G6" s="17" t="s">
        <v>4221</v>
      </c>
      <c r="H6" s="188"/>
    </row>
    <row r="7" spans="1:9" x14ac:dyDescent="0.25">
      <c r="A7" s="192"/>
      <c r="B7" s="192" t="s">
        <v>3410</v>
      </c>
      <c r="C7" s="193"/>
      <c r="D7" s="64" t="s">
        <v>3413</v>
      </c>
      <c r="E7" s="161" t="s">
        <v>33</v>
      </c>
      <c r="F7" s="17" t="s">
        <v>4220</v>
      </c>
      <c r="G7" s="17" t="s">
        <v>4221</v>
      </c>
      <c r="H7" s="188"/>
    </row>
    <row r="8" spans="1:9" x14ac:dyDescent="0.25">
      <c r="A8" s="192"/>
      <c r="B8" s="192" t="s">
        <v>3411</v>
      </c>
      <c r="C8" s="193"/>
      <c r="D8" s="64" t="s">
        <v>3414</v>
      </c>
      <c r="E8" s="161" t="s">
        <v>33</v>
      </c>
      <c r="F8" s="17" t="s">
        <v>4220</v>
      </c>
      <c r="G8" s="17" t="s">
        <v>4221</v>
      </c>
      <c r="H8" s="188"/>
    </row>
    <row r="9" spans="1:9" ht="15.6" x14ac:dyDescent="0.25">
      <c r="A9" s="192" t="s">
        <v>3415</v>
      </c>
      <c r="B9" s="192"/>
      <c r="C9" s="193"/>
      <c r="D9" s="150" t="s">
        <v>3416</v>
      </c>
      <c r="E9" s="161" t="s">
        <v>124</v>
      </c>
      <c r="F9" s="161"/>
      <c r="G9" s="187"/>
      <c r="H9" s="190">
        <f>F9*G9</f>
        <v>0</v>
      </c>
    </row>
    <row r="10" spans="1:9" ht="15.6" x14ac:dyDescent="0.25">
      <c r="A10" s="192" t="s">
        <v>3417</v>
      </c>
      <c r="B10" s="192"/>
      <c r="C10" s="193"/>
      <c r="D10" s="150" t="s">
        <v>3418</v>
      </c>
      <c r="E10" s="161" t="s">
        <v>124</v>
      </c>
      <c r="F10" s="161"/>
      <c r="G10" s="187"/>
      <c r="H10" s="190">
        <f>F10*G10</f>
        <v>0</v>
      </c>
    </row>
    <row r="11" spans="1:9" x14ac:dyDescent="0.25">
      <c r="A11" s="192" t="s">
        <v>3419</v>
      </c>
      <c r="B11" s="192"/>
      <c r="C11" s="193"/>
      <c r="D11" s="150" t="s">
        <v>3420</v>
      </c>
      <c r="E11" s="202"/>
      <c r="F11" s="17"/>
      <c r="G11" s="191"/>
      <c r="H11" s="190"/>
    </row>
    <row r="12" spans="1:9" x14ac:dyDescent="0.25">
      <c r="A12" s="192"/>
      <c r="B12" s="192" t="s">
        <v>3421</v>
      </c>
      <c r="C12" s="193"/>
      <c r="D12" s="64" t="s">
        <v>2010</v>
      </c>
      <c r="E12" s="161" t="s">
        <v>133</v>
      </c>
      <c r="F12" s="161"/>
      <c r="G12" s="187"/>
      <c r="H12" s="190">
        <f t="shared" ref="H12:H18" si="0">F12*G12</f>
        <v>0</v>
      </c>
    </row>
    <row r="13" spans="1:9" x14ac:dyDescent="0.25">
      <c r="A13" s="192"/>
      <c r="B13" s="192" t="s">
        <v>3422</v>
      </c>
      <c r="C13" s="193"/>
      <c r="D13" s="64" t="s">
        <v>2011</v>
      </c>
      <c r="E13" s="161" t="s">
        <v>133</v>
      </c>
      <c r="F13" s="161"/>
      <c r="G13" s="187"/>
      <c r="H13" s="190">
        <f t="shared" si="0"/>
        <v>0</v>
      </c>
    </row>
    <row r="14" spans="1:9" ht="26.4" x14ac:dyDescent="0.25">
      <c r="A14" s="192" t="s">
        <v>3423</v>
      </c>
      <c r="B14" s="192"/>
      <c r="C14" s="193"/>
      <c r="D14" s="150" t="s">
        <v>3424</v>
      </c>
      <c r="E14" s="161" t="s">
        <v>2269</v>
      </c>
      <c r="F14" s="161"/>
      <c r="G14" s="187"/>
      <c r="H14" s="190">
        <f t="shared" si="0"/>
        <v>0</v>
      </c>
    </row>
    <row r="15" spans="1:9" ht="26.4" x14ac:dyDescent="0.25">
      <c r="A15" s="192" t="s">
        <v>3425</v>
      </c>
      <c r="B15" s="192"/>
      <c r="C15" s="193"/>
      <c r="D15" s="284" t="s">
        <v>5149</v>
      </c>
      <c r="E15" s="161" t="s">
        <v>136</v>
      </c>
      <c r="F15" s="161"/>
      <c r="G15" s="187"/>
      <c r="H15" s="190">
        <f t="shared" si="0"/>
        <v>0</v>
      </c>
      <c r="I15" s="307" t="s">
        <v>5398</v>
      </c>
    </row>
    <row r="16" spans="1:9" ht="26.4" x14ac:dyDescent="0.25">
      <c r="A16" s="192" t="s">
        <v>3426</v>
      </c>
      <c r="B16" s="192"/>
      <c r="C16" s="193"/>
      <c r="D16" s="284" t="s">
        <v>5150</v>
      </c>
      <c r="E16" s="161" t="s">
        <v>2269</v>
      </c>
      <c r="F16" s="161"/>
      <c r="G16" s="187"/>
      <c r="H16" s="190">
        <f t="shared" si="0"/>
        <v>0</v>
      </c>
      <c r="I16" s="307" t="s">
        <v>5398</v>
      </c>
    </row>
    <row r="17" spans="1:9" ht="26.4" x14ac:dyDescent="0.25">
      <c r="A17" s="192" t="s">
        <v>3427</v>
      </c>
      <c r="B17" s="192"/>
      <c r="C17" s="193"/>
      <c r="D17" s="291" t="s">
        <v>5152</v>
      </c>
      <c r="E17" s="161" t="s">
        <v>136</v>
      </c>
      <c r="F17" s="161"/>
      <c r="G17" s="187"/>
      <c r="H17" s="190">
        <f t="shared" si="0"/>
        <v>0</v>
      </c>
      <c r="I17" s="307" t="s">
        <v>5398</v>
      </c>
    </row>
    <row r="18" spans="1:9" ht="26.4" x14ac:dyDescent="0.25">
      <c r="A18" s="192" t="s">
        <v>3428</v>
      </c>
      <c r="B18" s="192"/>
      <c r="C18" s="193"/>
      <c r="D18" s="150" t="s">
        <v>5151</v>
      </c>
      <c r="E18" s="161" t="s">
        <v>2269</v>
      </c>
      <c r="F18" s="161"/>
      <c r="G18" s="187"/>
      <c r="H18" s="190">
        <f t="shared" si="0"/>
        <v>0</v>
      </c>
    </row>
    <row r="19" spans="1:9" x14ac:dyDescent="0.25">
      <c r="A19" s="192" t="s">
        <v>3429</v>
      </c>
      <c r="B19" s="192"/>
      <c r="C19" s="193"/>
      <c r="D19" s="150" t="s">
        <v>3430</v>
      </c>
      <c r="E19" s="202"/>
      <c r="F19" s="17"/>
      <c r="G19" s="191"/>
      <c r="H19" s="190"/>
    </row>
    <row r="20" spans="1:9" x14ac:dyDescent="0.25">
      <c r="A20" s="192"/>
      <c r="B20" s="192" t="s">
        <v>3431</v>
      </c>
      <c r="C20" s="193"/>
      <c r="D20" s="64" t="s">
        <v>3433</v>
      </c>
      <c r="E20" s="161" t="s">
        <v>429</v>
      </c>
      <c r="F20" s="161"/>
      <c r="G20" s="187"/>
      <c r="H20" s="190">
        <f>F20*G20</f>
        <v>0</v>
      </c>
    </row>
    <row r="21" spans="1:9" x14ac:dyDescent="0.25">
      <c r="A21" s="192"/>
      <c r="B21" s="192" t="s">
        <v>3432</v>
      </c>
      <c r="C21" s="193"/>
      <c r="D21" s="64" t="s">
        <v>3434</v>
      </c>
      <c r="E21" s="161" t="s">
        <v>136</v>
      </c>
      <c r="F21" s="161"/>
      <c r="G21" s="187"/>
      <c r="H21" s="190">
        <f>F21*G21</f>
        <v>0</v>
      </c>
    </row>
    <row r="22" spans="1:9" ht="26.4" x14ac:dyDescent="0.25">
      <c r="A22" s="192" t="s">
        <v>3435</v>
      </c>
      <c r="B22" s="192"/>
      <c r="C22" s="193"/>
      <c r="D22" s="291" t="s">
        <v>5153</v>
      </c>
      <c r="E22" s="161" t="s">
        <v>124</v>
      </c>
      <c r="F22" s="161"/>
      <c r="G22" s="187"/>
      <c r="H22" s="190">
        <f>F22*G22</f>
        <v>0</v>
      </c>
      <c r="I22" s="307" t="s">
        <v>5398</v>
      </c>
    </row>
    <row r="23" spans="1:9" x14ac:dyDescent="0.25">
      <c r="A23" s="192" t="s">
        <v>3436</v>
      </c>
      <c r="B23" s="192"/>
      <c r="C23" s="193"/>
      <c r="D23" s="284" t="s">
        <v>5154</v>
      </c>
      <c r="E23" s="17"/>
      <c r="F23" s="17"/>
      <c r="G23" s="191"/>
      <c r="H23" s="190"/>
      <c r="I23" s="307" t="s">
        <v>5398</v>
      </c>
    </row>
    <row r="24" spans="1:9" ht="15.6" x14ac:dyDescent="0.25">
      <c r="A24" s="192"/>
      <c r="B24" s="192" t="s">
        <v>3437</v>
      </c>
      <c r="C24" s="193"/>
      <c r="D24" s="64" t="s">
        <v>3440</v>
      </c>
      <c r="E24" s="161" t="s">
        <v>2269</v>
      </c>
      <c r="F24" s="161"/>
      <c r="G24" s="187"/>
      <c r="H24" s="190">
        <f>F24*G24</f>
        <v>0</v>
      </c>
    </row>
    <row r="25" spans="1:9" ht="15.6" x14ac:dyDescent="0.25">
      <c r="A25" s="192"/>
      <c r="B25" s="192" t="s">
        <v>3438</v>
      </c>
      <c r="C25" s="193"/>
      <c r="D25" s="64" t="s">
        <v>3413</v>
      </c>
      <c r="E25" s="161" t="s">
        <v>2269</v>
      </c>
      <c r="F25" s="161"/>
      <c r="G25" s="187"/>
      <c r="H25" s="190">
        <f>F25*G25</f>
        <v>0</v>
      </c>
    </row>
    <row r="26" spans="1:9" ht="15.6" x14ac:dyDescent="0.25">
      <c r="A26" s="111"/>
      <c r="B26" s="192" t="s">
        <v>3439</v>
      </c>
      <c r="C26" s="193"/>
      <c r="D26" s="64" t="s">
        <v>3414</v>
      </c>
      <c r="E26" s="161" t="s">
        <v>2269</v>
      </c>
      <c r="F26" s="161"/>
      <c r="G26" s="187"/>
      <c r="H26" s="190">
        <f>F26*G26</f>
        <v>0</v>
      </c>
    </row>
    <row r="27" spans="1:9" x14ac:dyDescent="0.25">
      <c r="A27" s="192" t="s">
        <v>3441</v>
      </c>
      <c r="B27" s="192"/>
      <c r="C27" s="193"/>
      <c r="D27" s="284" t="s">
        <v>5155</v>
      </c>
      <c r="E27" s="161" t="s">
        <v>429</v>
      </c>
      <c r="F27" s="161"/>
      <c r="G27" s="187"/>
      <c r="H27" s="190">
        <f>F27*G27</f>
        <v>0</v>
      </c>
      <c r="I27" s="307" t="s">
        <v>5398</v>
      </c>
    </row>
    <row r="28" spans="1:9" x14ac:dyDescent="0.25">
      <c r="A28" s="192" t="s">
        <v>3442</v>
      </c>
      <c r="B28" s="192"/>
      <c r="C28" s="193"/>
      <c r="D28" s="125" t="s">
        <v>2610</v>
      </c>
      <c r="E28" s="17"/>
      <c r="F28" s="17"/>
      <c r="G28" s="191"/>
      <c r="H28" s="190"/>
    </row>
    <row r="29" spans="1:9" ht="26.4" x14ac:dyDescent="0.25">
      <c r="A29" s="192"/>
      <c r="B29" s="192" t="s">
        <v>3443</v>
      </c>
      <c r="C29" s="193"/>
      <c r="D29" s="59" t="s">
        <v>2612</v>
      </c>
      <c r="E29" s="17"/>
      <c r="F29" s="17"/>
      <c r="G29" s="191"/>
      <c r="H29" s="190"/>
    </row>
    <row r="30" spans="1:9" ht="15.6" x14ac:dyDescent="0.25">
      <c r="A30" s="192"/>
      <c r="B30" s="192"/>
      <c r="C30" s="193" t="s">
        <v>37</v>
      </c>
      <c r="D30" s="59" t="s">
        <v>4265</v>
      </c>
      <c r="E30" s="161" t="s">
        <v>124</v>
      </c>
      <c r="F30" s="161"/>
      <c r="G30" s="187"/>
      <c r="H30" s="190">
        <f t="shared" ref="H30:H36" si="1">F30*G30</f>
        <v>0</v>
      </c>
    </row>
    <row r="31" spans="1:9" ht="15.6" x14ac:dyDescent="0.25">
      <c r="A31" s="192"/>
      <c r="B31" s="192"/>
      <c r="C31" s="193" t="s">
        <v>39</v>
      </c>
      <c r="D31" s="59" t="s">
        <v>4260</v>
      </c>
      <c r="E31" s="161" t="s">
        <v>124</v>
      </c>
      <c r="F31" s="161"/>
      <c r="G31" s="187"/>
      <c r="H31" s="190">
        <f t="shared" si="1"/>
        <v>0</v>
      </c>
    </row>
    <row r="32" spans="1:9" ht="15.6" x14ac:dyDescent="0.25">
      <c r="A32" s="192"/>
      <c r="B32" s="192"/>
      <c r="C32" s="193" t="s">
        <v>59</v>
      </c>
      <c r="D32" s="59" t="s">
        <v>4272</v>
      </c>
      <c r="E32" s="161" t="s">
        <v>124</v>
      </c>
      <c r="F32" s="161"/>
      <c r="G32" s="187"/>
      <c r="H32" s="190">
        <f t="shared" si="1"/>
        <v>0</v>
      </c>
      <c r="I32" s="307" t="s">
        <v>5398</v>
      </c>
    </row>
    <row r="33" spans="1:9" ht="26.4" x14ac:dyDescent="0.25">
      <c r="A33" s="192"/>
      <c r="B33" s="192" t="s">
        <v>3444</v>
      </c>
      <c r="C33" s="193"/>
      <c r="D33" s="59" t="s">
        <v>2613</v>
      </c>
      <c r="E33" s="161" t="s">
        <v>124</v>
      </c>
      <c r="F33" s="161"/>
      <c r="G33" s="187"/>
      <c r="H33" s="190">
        <f t="shared" si="1"/>
        <v>0</v>
      </c>
    </row>
    <row r="34" spans="1:9" ht="39.6" x14ac:dyDescent="0.25">
      <c r="A34" s="192"/>
      <c r="B34" s="192" t="s">
        <v>3445</v>
      </c>
      <c r="C34" s="193"/>
      <c r="D34" s="158" t="s">
        <v>5156</v>
      </c>
      <c r="E34" s="161" t="s">
        <v>124</v>
      </c>
      <c r="F34" s="161"/>
      <c r="G34" s="187"/>
      <c r="H34" s="190">
        <f t="shared" si="1"/>
        <v>0</v>
      </c>
    </row>
    <row r="35" spans="1:9" ht="39.6" x14ac:dyDescent="0.25">
      <c r="A35" s="192"/>
      <c r="B35" s="192" t="s">
        <v>3446</v>
      </c>
      <c r="C35" s="193"/>
      <c r="D35" s="158" t="s">
        <v>5157</v>
      </c>
      <c r="E35" s="161" t="s">
        <v>124</v>
      </c>
      <c r="F35" s="161"/>
      <c r="G35" s="187"/>
      <c r="H35" s="190">
        <f t="shared" si="1"/>
        <v>0</v>
      </c>
    </row>
    <row r="36" spans="1:9" ht="15.6" x14ac:dyDescent="0.25">
      <c r="A36" s="192" t="s">
        <v>3447</v>
      </c>
      <c r="B36" s="192"/>
      <c r="C36" s="193"/>
      <c r="D36" s="125" t="s">
        <v>3448</v>
      </c>
      <c r="E36" s="161" t="s">
        <v>2269</v>
      </c>
      <c r="F36" s="161"/>
      <c r="G36" s="187"/>
      <c r="H36" s="190">
        <f t="shared" si="1"/>
        <v>0</v>
      </c>
    </row>
    <row r="37" spans="1:9" x14ac:dyDescent="0.25">
      <c r="A37" s="192" t="s">
        <v>3449</v>
      </c>
      <c r="B37" s="192"/>
      <c r="C37" s="193"/>
      <c r="D37" s="125" t="s">
        <v>3450</v>
      </c>
      <c r="E37" s="17"/>
      <c r="F37" s="17"/>
      <c r="G37" s="191"/>
      <c r="H37" s="190"/>
    </row>
    <row r="38" spans="1:9" ht="15.6" x14ac:dyDescent="0.25">
      <c r="A38" s="192"/>
      <c r="B38" s="192" t="s">
        <v>3451</v>
      </c>
      <c r="C38" s="193"/>
      <c r="D38" s="290" t="s">
        <v>4968</v>
      </c>
      <c r="E38" s="161" t="s">
        <v>124</v>
      </c>
      <c r="F38" s="161"/>
      <c r="G38" s="187"/>
      <c r="H38" s="190">
        <f>F38*G38</f>
        <v>0</v>
      </c>
      <c r="I38" s="307" t="s">
        <v>5398</v>
      </c>
    </row>
    <row r="39" spans="1:9" ht="26.4" x14ac:dyDescent="0.25">
      <c r="A39" s="192"/>
      <c r="B39" s="192" t="s">
        <v>3452</v>
      </c>
      <c r="C39" s="193"/>
      <c r="D39" s="290" t="s">
        <v>5158</v>
      </c>
      <c r="E39" s="161" t="s">
        <v>124</v>
      </c>
      <c r="F39" s="161"/>
      <c r="G39" s="187"/>
      <c r="H39" s="190">
        <f>F39*G39</f>
        <v>0</v>
      </c>
      <c r="I39" s="307" t="s">
        <v>5398</v>
      </c>
    </row>
    <row r="40" spans="1:9" ht="26.4" x14ac:dyDescent="0.25">
      <c r="A40" s="192"/>
      <c r="B40" s="192" t="s">
        <v>3453</v>
      </c>
      <c r="C40" s="193"/>
      <c r="D40" s="290" t="s">
        <v>4970</v>
      </c>
      <c r="E40" s="161" t="s">
        <v>124</v>
      </c>
      <c r="F40" s="161"/>
      <c r="G40" s="187"/>
      <c r="H40" s="190">
        <f>F40*G40</f>
        <v>0</v>
      </c>
      <c r="I40" s="307" t="s">
        <v>5398</v>
      </c>
    </row>
    <row r="41" spans="1:9" ht="26.4" x14ac:dyDescent="0.25">
      <c r="A41" s="192"/>
      <c r="B41" s="192" t="s">
        <v>3454</v>
      </c>
      <c r="C41" s="193"/>
      <c r="D41" s="290" t="s">
        <v>5159</v>
      </c>
      <c r="E41" s="161" t="s">
        <v>124</v>
      </c>
      <c r="F41" s="161"/>
      <c r="G41" s="187"/>
      <c r="H41" s="190">
        <f>F41*G41</f>
        <v>0</v>
      </c>
      <c r="I41" s="307" t="s">
        <v>5398</v>
      </c>
    </row>
    <row r="42" spans="1:9" ht="15.6" x14ac:dyDescent="0.25">
      <c r="A42" s="192" t="s">
        <v>3455</v>
      </c>
      <c r="B42" s="192"/>
      <c r="C42" s="193"/>
      <c r="D42" s="285" t="s">
        <v>5160</v>
      </c>
      <c r="E42" s="161" t="s">
        <v>2269</v>
      </c>
      <c r="F42" s="161"/>
      <c r="G42" s="187"/>
      <c r="H42" s="190">
        <f>F42*G42</f>
        <v>0</v>
      </c>
      <c r="I42" s="307" t="s">
        <v>5398</v>
      </c>
    </row>
    <row r="43" spans="1:9" x14ac:dyDescent="0.25">
      <c r="A43" s="192"/>
      <c r="B43" s="192"/>
      <c r="C43" s="193"/>
      <c r="D43" s="150"/>
      <c r="E43" s="17"/>
      <c r="F43" s="17"/>
      <c r="G43" s="191"/>
      <c r="H43" s="190"/>
    </row>
    <row r="44" spans="1:9" x14ac:dyDescent="0.25">
      <c r="A44" s="192"/>
      <c r="B44" s="192"/>
      <c r="C44" s="193"/>
      <c r="D44" s="157"/>
      <c r="E44" s="17"/>
      <c r="F44" s="17"/>
      <c r="G44" s="191"/>
      <c r="H44" s="190"/>
      <c r="I44" s="323" t="s">
        <v>5421</v>
      </c>
    </row>
    <row r="45" spans="1:9" x14ac:dyDescent="0.25">
      <c r="A45" s="64"/>
      <c r="B45" s="64"/>
      <c r="C45" s="161"/>
      <c r="D45" s="60"/>
      <c r="E45"/>
      <c r="F45" s="17"/>
      <c r="G45" s="191"/>
      <c r="H45" s="190"/>
    </row>
    <row r="46" spans="1:9" x14ac:dyDescent="0.25">
      <c r="A46" s="168" t="s">
        <v>34</v>
      </c>
      <c r="B46" s="168"/>
      <c r="C46" s="168"/>
      <c r="D46" s="168"/>
      <c r="E46" s="179"/>
      <c r="F46" s="185"/>
      <c r="G46" s="198"/>
      <c r="H46" s="174">
        <f>SUM(H5:H45)</f>
        <v>0</v>
      </c>
    </row>
    <row r="1048322" spans="5:5" x14ac:dyDescent="0.25">
      <c r="E1048322"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D5D1A-1171-4524-B289-AEC548112F10}">
  <dimension ref="A1:H1048291"/>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3456</v>
      </c>
      <c r="B1" s="40"/>
      <c r="C1" s="40"/>
      <c r="D1" s="774" t="s">
        <v>3457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39.6" x14ac:dyDescent="0.25">
      <c r="A5" s="192" t="s">
        <v>3458</v>
      </c>
      <c r="B5" s="192"/>
      <c r="C5" s="284" t="s">
        <v>5162</v>
      </c>
      <c r="D5" s="161" t="s">
        <v>33</v>
      </c>
      <c r="E5" s="17" t="s">
        <v>4220</v>
      </c>
      <c r="F5" s="17" t="s">
        <v>4221</v>
      </c>
      <c r="G5" s="188"/>
      <c r="H5" s="307" t="s">
        <v>5398</v>
      </c>
    </row>
    <row r="6" spans="1:8" ht="26.4" x14ac:dyDescent="0.25">
      <c r="A6" s="192" t="s">
        <v>3459</v>
      </c>
      <c r="B6" s="192"/>
      <c r="C6" s="291" t="s">
        <v>5163</v>
      </c>
      <c r="D6" s="161" t="s">
        <v>429</v>
      </c>
      <c r="E6" s="161"/>
      <c r="F6" s="187"/>
      <c r="G6" s="190">
        <f>E6*F6</f>
        <v>0</v>
      </c>
      <c r="H6" s="307" t="s">
        <v>5398</v>
      </c>
    </row>
    <row r="7" spans="1:8" ht="39.6" x14ac:dyDescent="0.25">
      <c r="A7" s="192" t="s">
        <v>3460</v>
      </c>
      <c r="B7" s="192"/>
      <c r="C7" s="291" t="s">
        <v>5164</v>
      </c>
      <c r="D7" s="161" t="s">
        <v>136</v>
      </c>
      <c r="E7" s="161"/>
      <c r="F7" s="187"/>
      <c r="G7" s="190">
        <f>E7*F7</f>
        <v>0</v>
      </c>
      <c r="H7" s="307" t="s">
        <v>5398</v>
      </c>
    </row>
    <row r="8" spans="1:8" ht="66" x14ac:dyDescent="0.25">
      <c r="A8" s="192" t="s">
        <v>3461</v>
      </c>
      <c r="B8" s="192"/>
      <c r="C8" s="291" t="s">
        <v>5165</v>
      </c>
      <c r="D8" s="17"/>
      <c r="E8" s="17"/>
      <c r="F8" s="17"/>
      <c r="G8" s="189"/>
      <c r="H8" s="307" t="s">
        <v>5398</v>
      </c>
    </row>
    <row r="9" spans="1:8" x14ac:dyDescent="0.25">
      <c r="A9" s="192"/>
      <c r="B9" s="192" t="s">
        <v>3462</v>
      </c>
      <c r="C9" s="64" t="s">
        <v>3465</v>
      </c>
      <c r="D9" s="161" t="s">
        <v>136</v>
      </c>
      <c r="E9" s="161"/>
      <c r="F9" s="187"/>
      <c r="G9" s="190">
        <f>E9*F9</f>
        <v>0</v>
      </c>
    </row>
    <row r="10" spans="1:8" x14ac:dyDescent="0.25">
      <c r="A10" s="192"/>
      <c r="B10" s="192" t="s">
        <v>3463</v>
      </c>
      <c r="C10" s="64" t="s">
        <v>3146</v>
      </c>
      <c r="D10" s="161" t="s">
        <v>136</v>
      </c>
      <c r="E10" s="161"/>
      <c r="F10" s="187"/>
      <c r="G10" s="190">
        <f>E10*F10</f>
        <v>0</v>
      </c>
    </row>
    <row r="11" spans="1:8" x14ac:dyDescent="0.25">
      <c r="A11" s="192"/>
      <c r="B11" s="192" t="s">
        <v>3464</v>
      </c>
      <c r="C11" s="64" t="s">
        <v>3466</v>
      </c>
      <c r="D11" s="161" t="s">
        <v>136</v>
      </c>
      <c r="E11" s="161"/>
      <c r="F11" s="187"/>
      <c r="G11" s="190">
        <f>E11*F11</f>
        <v>0</v>
      </c>
    </row>
    <row r="12" spans="1:8" x14ac:dyDescent="0.25">
      <c r="A12" s="192"/>
      <c r="B12" s="192"/>
      <c r="C12" s="150"/>
      <c r="D12" s="17"/>
      <c r="E12" s="17"/>
      <c r="F12" s="17"/>
      <c r="G12" s="189"/>
    </row>
    <row r="13" spans="1:8" x14ac:dyDescent="0.25">
      <c r="A13" s="192"/>
      <c r="B13" s="192"/>
      <c r="C13" s="157"/>
      <c r="D13" s="17"/>
      <c r="E13" s="17"/>
      <c r="F13" s="17"/>
      <c r="G13" s="189"/>
      <c r="H13" s="323" t="s">
        <v>5421</v>
      </c>
    </row>
    <row r="14" spans="1:8" x14ac:dyDescent="0.25">
      <c r="A14" s="64"/>
      <c r="B14" s="64"/>
      <c r="C14" s="60"/>
      <c r="D14"/>
      <c r="E14" s="17"/>
      <c r="F14" s="17"/>
      <c r="G14" s="189"/>
    </row>
    <row r="15" spans="1:8" x14ac:dyDescent="0.25">
      <c r="A15" s="168" t="s">
        <v>34</v>
      </c>
      <c r="B15" s="168"/>
      <c r="C15" s="168"/>
      <c r="D15" s="179"/>
      <c r="E15" s="183"/>
      <c r="F15" s="183"/>
      <c r="G15" s="174">
        <f>SUM(G5:G14)</f>
        <v>0</v>
      </c>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17F3E-9B24-4B0B-B9A0-6CC6DCD3028D}">
  <dimension ref="A1:H1048303"/>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3467</v>
      </c>
      <c r="B1" s="40"/>
      <c r="C1" s="40"/>
      <c r="D1" s="774" t="s">
        <v>3468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3469</v>
      </c>
      <c r="B5" s="192"/>
      <c r="C5" s="150" t="s">
        <v>3301</v>
      </c>
      <c r="D5" s="153"/>
      <c r="E5" s="17"/>
      <c r="F5" s="17"/>
      <c r="G5" s="190"/>
    </row>
    <row r="6" spans="1:8" x14ac:dyDescent="0.25">
      <c r="A6" s="227"/>
      <c r="B6" s="192" t="s">
        <v>3470</v>
      </c>
      <c r="C6" s="283" t="s">
        <v>3474</v>
      </c>
      <c r="D6" s="161" t="s">
        <v>33</v>
      </c>
      <c r="E6" s="17" t="s">
        <v>4220</v>
      </c>
      <c r="F6" s="17" t="s">
        <v>4221</v>
      </c>
      <c r="G6" s="188"/>
    </row>
    <row r="7" spans="1:8" x14ac:dyDescent="0.25">
      <c r="A7" s="192"/>
      <c r="B7" s="192" t="s">
        <v>3471</v>
      </c>
      <c r="C7" s="283" t="s">
        <v>3475</v>
      </c>
      <c r="D7" s="161" t="s">
        <v>33</v>
      </c>
      <c r="E7" s="17" t="s">
        <v>4220</v>
      </c>
      <c r="F7" s="17" t="s">
        <v>4221</v>
      </c>
      <c r="G7" s="188"/>
    </row>
    <row r="8" spans="1:8" x14ac:dyDescent="0.25">
      <c r="A8" s="192"/>
      <c r="B8" s="192" t="s">
        <v>3472</v>
      </c>
      <c r="C8" s="283" t="s">
        <v>5166</v>
      </c>
      <c r="D8" s="161" t="s">
        <v>33</v>
      </c>
      <c r="E8" s="17" t="s">
        <v>4220</v>
      </c>
      <c r="F8" s="17" t="s">
        <v>4221</v>
      </c>
      <c r="G8" s="188"/>
    </row>
    <row r="9" spans="1:8" x14ac:dyDescent="0.25">
      <c r="A9" s="192"/>
      <c r="B9" s="192" t="s">
        <v>3473</v>
      </c>
      <c r="C9" s="283" t="s">
        <v>3476</v>
      </c>
      <c r="D9" s="161" t="s">
        <v>33</v>
      </c>
      <c r="E9" s="17" t="s">
        <v>4220</v>
      </c>
      <c r="F9" s="17" t="s">
        <v>4221</v>
      </c>
      <c r="G9" s="188"/>
    </row>
    <row r="10" spans="1:8" ht="26.4" x14ac:dyDescent="0.25">
      <c r="A10" s="192" t="s">
        <v>3477</v>
      </c>
      <c r="B10" s="192"/>
      <c r="C10" s="284" t="s">
        <v>5167</v>
      </c>
      <c r="D10" s="161" t="s">
        <v>33</v>
      </c>
      <c r="E10" s="17" t="s">
        <v>4220</v>
      </c>
      <c r="F10" s="17" t="s">
        <v>4221</v>
      </c>
      <c r="G10" s="188"/>
      <c r="H10" s="307" t="s">
        <v>5398</v>
      </c>
    </row>
    <row r="11" spans="1:8" ht="39.6" x14ac:dyDescent="0.25">
      <c r="A11" s="192" t="s">
        <v>3478</v>
      </c>
      <c r="B11" s="192"/>
      <c r="C11" s="284" t="s">
        <v>5168</v>
      </c>
      <c r="D11" s="161" t="s">
        <v>429</v>
      </c>
      <c r="E11" s="161"/>
      <c r="F11" s="187"/>
      <c r="G11" s="190">
        <f t="shared" ref="G11:G21" si="0">E11*F11</f>
        <v>0</v>
      </c>
      <c r="H11" s="307" t="s">
        <v>5398</v>
      </c>
    </row>
    <row r="12" spans="1:8" ht="39.6" x14ac:dyDescent="0.25">
      <c r="A12" s="192" t="s">
        <v>3479</v>
      </c>
      <c r="B12" s="192"/>
      <c r="C12" s="284" t="s">
        <v>5169</v>
      </c>
      <c r="D12" s="161" t="s">
        <v>429</v>
      </c>
      <c r="E12" s="161"/>
      <c r="F12" s="187"/>
      <c r="G12" s="190">
        <f t="shared" si="0"/>
        <v>0</v>
      </c>
      <c r="H12" s="307" t="s">
        <v>5398</v>
      </c>
    </row>
    <row r="13" spans="1:8" ht="26.4" x14ac:dyDescent="0.25">
      <c r="A13" s="192" t="s">
        <v>3480</v>
      </c>
      <c r="B13" s="192"/>
      <c r="C13" s="291" t="s">
        <v>5170</v>
      </c>
      <c r="D13" s="161" t="s">
        <v>136</v>
      </c>
      <c r="E13" s="161"/>
      <c r="F13" s="187"/>
      <c r="G13" s="190">
        <f t="shared" si="0"/>
        <v>0</v>
      </c>
      <c r="H13" s="307" t="s">
        <v>5398</v>
      </c>
    </row>
    <row r="14" spans="1:8" ht="26.4" x14ac:dyDescent="0.25">
      <c r="A14" s="192" t="s">
        <v>3481</v>
      </c>
      <c r="B14" s="192"/>
      <c r="C14" s="284" t="s">
        <v>5171</v>
      </c>
      <c r="D14" s="161" t="s">
        <v>136</v>
      </c>
      <c r="E14" s="161"/>
      <c r="F14" s="187"/>
      <c r="G14" s="190">
        <f t="shared" si="0"/>
        <v>0</v>
      </c>
      <c r="H14" s="307" t="s">
        <v>5398</v>
      </c>
    </row>
    <row r="15" spans="1:8" ht="26.4" x14ac:dyDescent="0.25">
      <c r="A15" s="192" t="s">
        <v>3482</v>
      </c>
      <c r="B15" s="192"/>
      <c r="C15" s="291" t="s">
        <v>5172</v>
      </c>
      <c r="D15" s="161" t="s">
        <v>136</v>
      </c>
      <c r="E15" s="161"/>
      <c r="F15" s="187"/>
      <c r="G15" s="190">
        <f t="shared" si="0"/>
        <v>0</v>
      </c>
      <c r="H15" s="307" t="s">
        <v>5398</v>
      </c>
    </row>
    <row r="16" spans="1:8" ht="26.4" x14ac:dyDescent="0.25">
      <c r="A16" s="192" t="s">
        <v>3483</v>
      </c>
      <c r="B16" s="192"/>
      <c r="C16" s="284" t="s">
        <v>5173</v>
      </c>
      <c r="D16" s="161" t="s">
        <v>136</v>
      </c>
      <c r="E16" s="161"/>
      <c r="F16" s="187"/>
      <c r="G16" s="190">
        <f t="shared" si="0"/>
        <v>0</v>
      </c>
      <c r="H16" s="307" t="s">
        <v>5398</v>
      </c>
    </row>
    <row r="17" spans="1:8" ht="26.4" x14ac:dyDescent="0.25">
      <c r="A17" s="192" t="s">
        <v>3484</v>
      </c>
      <c r="B17" s="192"/>
      <c r="C17" s="291" t="s">
        <v>5174</v>
      </c>
      <c r="D17" s="161" t="s">
        <v>136</v>
      </c>
      <c r="E17" s="161"/>
      <c r="F17" s="187"/>
      <c r="G17" s="190">
        <f t="shared" si="0"/>
        <v>0</v>
      </c>
      <c r="H17" s="307" t="s">
        <v>5398</v>
      </c>
    </row>
    <row r="18" spans="1:8" ht="26.4" x14ac:dyDescent="0.25">
      <c r="A18" s="192" t="s">
        <v>3485</v>
      </c>
      <c r="B18" s="192"/>
      <c r="C18" s="291" t="s">
        <v>5176</v>
      </c>
      <c r="D18" s="161" t="s">
        <v>136</v>
      </c>
      <c r="E18" s="161"/>
      <c r="F18" s="187"/>
      <c r="G18" s="190">
        <f t="shared" si="0"/>
        <v>0</v>
      </c>
      <c r="H18" s="307" t="s">
        <v>5398</v>
      </c>
    </row>
    <row r="19" spans="1:8" ht="26.4" x14ac:dyDescent="0.25">
      <c r="A19" s="192" t="s">
        <v>3486</v>
      </c>
      <c r="B19" s="192"/>
      <c r="C19" s="284" t="s">
        <v>5177</v>
      </c>
      <c r="D19" s="161" t="s">
        <v>136</v>
      </c>
      <c r="E19" s="161"/>
      <c r="F19" s="187"/>
      <c r="G19" s="190">
        <f t="shared" si="0"/>
        <v>0</v>
      </c>
      <c r="H19" s="307" t="s">
        <v>5398</v>
      </c>
    </row>
    <row r="20" spans="1:8" x14ac:dyDescent="0.25">
      <c r="A20" s="192" t="s">
        <v>3487</v>
      </c>
      <c r="B20" s="192"/>
      <c r="C20" s="291" t="s">
        <v>5178</v>
      </c>
      <c r="D20" s="161" t="s">
        <v>423</v>
      </c>
      <c r="E20" s="161"/>
      <c r="F20" s="187"/>
      <c r="G20" s="190">
        <f t="shared" si="0"/>
        <v>0</v>
      </c>
      <c r="H20" s="307" t="s">
        <v>5398</v>
      </c>
    </row>
    <row r="21" spans="1:8" ht="26.4" x14ac:dyDescent="0.25">
      <c r="A21" s="192" t="s">
        <v>3488</v>
      </c>
      <c r="B21" s="192"/>
      <c r="C21" s="284" t="s">
        <v>5179</v>
      </c>
      <c r="D21" s="161" t="s">
        <v>124</v>
      </c>
      <c r="E21" s="161"/>
      <c r="F21" s="187"/>
      <c r="G21" s="190">
        <f t="shared" si="0"/>
        <v>0</v>
      </c>
      <c r="H21" s="307" t="s">
        <v>5398</v>
      </c>
    </row>
    <row r="22" spans="1:8" ht="26.4" x14ac:dyDescent="0.25">
      <c r="A22" s="192" t="s">
        <v>3489</v>
      </c>
      <c r="B22" s="192"/>
      <c r="C22" s="284" t="s">
        <v>5175</v>
      </c>
      <c r="D22" s="161" t="s">
        <v>425</v>
      </c>
      <c r="E22" s="17" t="s">
        <v>4222</v>
      </c>
      <c r="F22" s="17" t="s">
        <v>818</v>
      </c>
      <c r="G22" s="188"/>
    </row>
    <row r="23" spans="1:8" x14ac:dyDescent="0.25">
      <c r="A23" s="192" t="s">
        <v>3490</v>
      </c>
      <c r="B23" s="192"/>
      <c r="C23" s="284" t="s">
        <v>3491</v>
      </c>
      <c r="D23" s="161" t="s">
        <v>425</v>
      </c>
      <c r="E23" s="17" t="s">
        <v>4222</v>
      </c>
      <c r="F23" s="17" t="s">
        <v>818</v>
      </c>
      <c r="G23" s="188"/>
    </row>
    <row r="24" spans="1:8" x14ac:dyDescent="0.25">
      <c r="A24" s="192"/>
      <c r="B24" s="192"/>
      <c r="C24" s="159"/>
      <c r="D24" s="17"/>
      <c r="E24" s="17"/>
      <c r="F24" s="17"/>
      <c r="G24" s="190"/>
    </row>
    <row r="25" spans="1:8" x14ac:dyDescent="0.25">
      <c r="A25" s="192"/>
      <c r="B25" s="192"/>
      <c r="C25" s="157"/>
      <c r="D25" s="17"/>
      <c r="E25" s="17"/>
      <c r="F25" s="17"/>
      <c r="G25" s="190"/>
      <c r="H25" s="323" t="s">
        <v>5421</v>
      </c>
    </row>
    <row r="26" spans="1:8" x14ac:dyDescent="0.25">
      <c r="A26" s="64"/>
      <c r="B26" s="64"/>
      <c r="C26" s="60"/>
      <c r="D26"/>
      <c r="E26" s="17"/>
      <c r="F26" s="17"/>
      <c r="G26" s="190"/>
    </row>
    <row r="27" spans="1:8" x14ac:dyDescent="0.25">
      <c r="A27" s="168" t="s">
        <v>34</v>
      </c>
      <c r="B27" s="168"/>
      <c r="C27" s="168"/>
      <c r="D27" s="179"/>
      <c r="E27" s="185"/>
      <c r="F27" s="185"/>
      <c r="G27" s="174">
        <f>SUM(G5:G26)</f>
        <v>0</v>
      </c>
    </row>
    <row r="1048303" spans="4:4" x14ac:dyDescent="0.25">
      <c r="D1048303"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2C98F-27DD-4FC6-A7E0-528E8C23E1E1}">
  <dimension ref="A1:G1048296"/>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3492</v>
      </c>
      <c r="B1" s="40"/>
      <c r="C1" s="774" t="s">
        <v>3493</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ht="26.4" x14ac:dyDescent="0.25">
      <c r="A5" s="192" t="s">
        <v>3494</v>
      </c>
      <c r="B5" s="291" t="s">
        <v>5180</v>
      </c>
      <c r="C5" s="161" t="s">
        <v>2269</v>
      </c>
      <c r="D5" s="161"/>
      <c r="E5" s="187"/>
      <c r="F5" s="190">
        <f t="shared" ref="F5:F16" si="0">D5*E5</f>
        <v>0</v>
      </c>
      <c r="G5" s="307" t="s">
        <v>5398</v>
      </c>
    </row>
    <row r="6" spans="1:7" ht="39.6" x14ac:dyDescent="0.25">
      <c r="A6" s="192" t="s">
        <v>3495</v>
      </c>
      <c r="B6" s="284" t="s">
        <v>5182</v>
      </c>
      <c r="C6" s="161" t="s">
        <v>2269</v>
      </c>
      <c r="D6" s="161"/>
      <c r="E6" s="187"/>
      <c r="F6" s="190">
        <f t="shared" si="0"/>
        <v>0</v>
      </c>
      <c r="G6" s="307" t="s">
        <v>5398</v>
      </c>
    </row>
    <row r="7" spans="1:7" ht="28.8" x14ac:dyDescent="0.25">
      <c r="A7" s="192" t="s">
        <v>3496</v>
      </c>
      <c r="B7" s="57" t="s">
        <v>3497</v>
      </c>
      <c r="C7" s="225" t="s">
        <v>3325</v>
      </c>
      <c r="D7" s="161"/>
      <c r="E7" s="187"/>
      <c r="F7" s="190">
        <f t="shared" si="0"/>
        <v>0</v>
      </c>
    </row>
    <row r="8" spans="1:7" ht="66" x14ac:dyDescent="0.25">
      <c r="A8" s="192" t="s">
        <v>3498</v>
      </c>
      <c r="B8" s="284" t="s">
        <v>5181</v>
      </c>
      <c r="C8" s="161" t="s">
        <v>2269</v>
      </c>
      <c r="D8" s="161"/>
      <c r="E8" s="187"/>
      <c r="F8" s="190">
        <f t="shared" si="0"/>
        <v>0</v>
      </c>
      <c r="G8" s="307" t="s">
        <v>5398</v>
      </c>
    </row>
    <row r="9" spans="1:7" ht="52.8" x14ac:dyDescent="0.25">
      <c r="A9" s="192" t="s">
        <v>3499</v>
      </c>
      <c r="B9" s="284" t="s">
        <v>5183</v>
      </c>
      <c r="C9" s="161" t="s">
        <v>136</v>
      </c>
      <c r="D9" s="161"/>
      <c r="E9" s="187"/>
      <c r="F9" s="190">
        <f t="shared" si="0"/>
        <v>0</v>
      </c>
      <c r="G9" s="307" t="s">
        <v>5398</v>
      </c>
    </row>
    <row r="10" spans="1:7" ht="52.8" x14ac:dyDescent="0.25">
      <c r="A10" s="192" t="s">
        <v>3500</v>
      </c>
      <c r="B10" s="284" t="s">
        <v>5184</v>
      </c>
      <c r="C10" s="161" t="s">
        <v>136</v>
      </c>
      <c r="D10" s="161"/>
      <c r="E10" s="187"/>
      <c r="F10" s="190">
        <f t="shared" si="0"/>
        <v>0</v>
      </c>
      <c r="G10" s="307" t="s">
        <v>5398</v>
      </c>
    </row>
    <row r="11" spans="1:7" ht="26.4" x14ac:dyDescent="0.25">
      <c r="A11" s="192" t="s">
        <v>3501</v>
      </c>
      <c r="B11" s="284" t="s">
        <v>5185</v>
      </c>
      <c r="C11" s="161" t="s">
        <v>2269</v>
      </c>
      <c r="D11" s="161"/>
      <c r="E11" s="187"/>
      <c r="F11" s="190">
        <f t="shared" si="0"/>
        <v>0</v>
      </c>
      <c r="G11" s="307" t="s">
        <v>5398</v>
      </c>
    </row>
    <row r="12" spans="1:7" ht="52.8" x14ac:dyDescent="0.25">
      <c r="A12" s="192" t="s">
        <v>3502</v>
      </c>
      <c r="B12" s="284" t="s">
        <v>5186</v>
      </c>
      <c r="C12" s="161" t="s">
        <v>136</v>
      </c>
      <c r="D12" s="161"/>
      <c r="E12" s="187"/>
      <c r="F12" s="190">
        <f t="shared" si="0"/>
        <v>0</v>
      </c>
      <c r="G12" s="307" t="s">
        <v>5398</v>
      </c>
    </row>
    <row r="13" spans="1:7" ht="52.8" x14ac:dyDescent="0.25">
      <c r="A13" s="192" t="s">
        <v>3503</v>
      </c>
      <c r="B13" s="284" t="s">
        <v>5187</v>
      </c>
      <c r="C13" s="161" t="s">
        <v>136</v>
      </c>
      <c r="D13" s="161"/>
      <c r="E13" s="187"/>
      <c r="F13" s="190">
        <f t="shared" si="0"/>
        <v>0</v>
      </c>
      <c r="G13" s="307" t="s">
        <v>5398</v>
      </c>
    </row>
    <row r="14" spans="1:7" ht="26.4" x14ac:dyDescent="0.25">
      <c r="A14" s="192" t="s">
        <v>3504</v>
      </c>
      <c r="B14" s="284" t="s">
        <v>5188</v>
      </c>
      <c r="C14" s="161" t="s">
        <v>2269</v>
      </c>
      <c r="D14" s="161"/>
      <c r="E14" s="187"/>
      <c r="F14" s="190">
        <f t="shared" si="0"/>
        <v>0</v>
      </c>
      <c r="G14" s="307" t="s">
        <v>5398</v>
      </c>
    </row>
    <row r="15" spans="1:7" ht="52.8" x14ac:dyDescent="0.25">
      <c r="A15" s="192" t="s">
        <v>3505</v>
      </c>
      <c r="B15" s="284" t="s">
        <v>5189</v>
      </c>
      <c r="C15" s="161" t="s">
        <v>136</v>
      </c>
      <c r="D15" s="161"/>
      <c r="E15" s="187"/>
      <c r="F15" s="190">
        <f t="shared" si="0"/>
        <v>0</v>
      </c>
      <c r="G15" s="307" t="s">
        <v>5398</v>
      </c>
    </row>
    <row r="16" spans="1:7" ht="52.8" x14ac:dyDescent="0.25">
      <c r="A16" s="192" t="s">
        <v>3506</v>
      </c>
      <c r="B16" s="284" t="s">
        <v>5190</v>
      </c>
      <c r="C16" s="161" t="s">
        <v>136</v>
      </c>
      <c r="D16" s="161"/>
      <c r="E16" s="187"/>
      <c r="F16" s="190">
        <f t="shared" si="0"/>
        <v>0</v>
      </c>
      <c r="G16" s="307" t="s">
        <v>5398</v>
      </c>
    </row>
    <row r="17" spans="1:7" x14ac:dyDescent="0.25">
      <c r="A17" s="192"/>
      <c r="B17" s="159"/>
      <c r="C17" s="17"/>
      <c r="D17" s="17"/>
      <c r="E17" s="191"/>
      <c r="F17" s="190"/>
    </row>
    <row r="18" spans="1:7" x14ac:dyDescent="0.25">
      <c r="A18" s="192"/>
      <c r="B18" s="157"/>
      <c r="C18" s="17"/>
      <c r="D18" s="17"/>
      <c r="E18" s="191"/>
      <c r="F18" s="190"/>
      <c r="G18" s="323" t="s">
        <v>5421</v>
      </c>
    </row>
    <row r="19" spans="1:7" x14ac:dyDescent="0.25">
      <c r="A19" s="64"/>
      <c r="B19" s="60"/>
      <c r="C19"/>
      <c r="D19" s="17"/>
      <c r="E19" s="191"/>
      <c r="F19" s="190"/>
    </row>
    <row r="20" spans="1:7" x14ac:dyDescent="0.25">
      <c r="A20" s="168" t="s">
        <v>34</v>
      </c>
      <c r="B20" s="168"/>
      <c r="C20" s="179"/>
      <c r="D20" s="183"/>
      <c r="E20" s="174"/>
      <c r="F20" s="174">
        <f>SUM(F5:F19)</f>
        <v>0</v>
      </c>
    </row>
    <row r="1048296" spans="3:3" x14ac:dyDescent="0.25">
      <c r="C1048296" s="53"/>
    </row>
  </sheetData>
  <mergeCells count="1">
    <mergeCell ref="C1:F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76335-70EE-4210-A41F-C28E2AC917EA}">
  <dimension ref="A1:G1048291"/>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3507</v>
      </c>
      <c r="B1" s="40"/>
      <c r="C1" s="774" t="s">
        <v>3508</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95"/>
      <c r="F3" s="89"/>
    </row>
    <row r="4" spans="1:7" x14ac:dyDescent="0.25">
      <c r="A4" s="192"/>
      <c r="B4" s="64"/>
      <c r="C4" s="17"/>
      <c r="D4" s="17"/>
      <c r="E4" s="191"/>
      <c r="F4" s="190"/>
    </row>
    <row r="5" spans="1:7" ht="26.4" x14ac:dyDescent="0.25">
      <c r="A5" s="192" t="s">
        <v>5530</v>
      </c>
      <c r="B5" s="150" t="s">
        <v>3509</v>
      </c>
      <c r="C5" s="161" t="s">
        <v>124</v>
      </c>
      <c r="D5" s="161"/>
      <c r="E5" s="187"/>
      <c r="F5" s="190">
        <f t="shared" ref="F5:F11" si="0">D5*E5</f>
        <v>0</v>
      </c>
    </row>
    <row r="6" spans="1:7" ht="26.4" x14ac:dyDescent="0.25">
      <c r="A6" s="192" t="s">
        <v>3510</v>
      </c>
      <c r="B6" s="57" t="s">
        <v>5192</v>
      </c>
      <c r="C6" s="161" t="s">
        <v>2269</v>
      </c>
      <c r="D6" s="161"/>
      <c r="E6" s="187"/>
      <c r="F6" s="190">
        <f t="shared" si="0"/>
        <v>0</v>
      </c>
    </row>
    <row r="7" spans="1:7" ht="26.4" x14ac:dyDescent="0.25">
      <c r="A7" s="192" t="s">
        <v>3511</v>
      </c>
      <c r="B7" s="57" t="s">
        <v>3512</v>
      </c>
      <c r="C7" s="229" t="s">
        <v>3513</v>
      </c>
      <c r="D7" s="161"/>
      <c r="E7" s="187"/>
      <c r="F7" s="190">
        <f t="shared" si="0"/>
        <v>0</v>
      </c>
    </row>
    <row r="8" spans="1:7" ht="26.4" x14ac:dyDescent="0.25">
      <c r="A8" s="192" t="s">
        <v>3514</v>
      </c>
      <c r="B8" s="57" t="s">
        <v>5193</v>
      </c>
      <c r="C8" s="161" t="s">
        <v>2269</v>
      </c>
      <c r="D8" s="161"/>
      <c r="E8" s="187"/>
      <c r="F8" s="190">
        <f t="shared" si="0"/>
        <v>0</v>
      </c>
    </row>
    <row r="9" spans="1:7" ht="26.4" x14ac:dyDescent="0.25">
      <c r="A9" s="192" t="s">
        <v>3515</v>
      </c>
      <c r="B9" s="57" t="s">
        <v>3516</v>
      </c>
      <c r="C9" s="161" t="s">
        <v>136</v>
      </c>
      <c r="D9" s="161"/>
      <c r="E9" s="187"/>
      <c r="F9" s="190">
        <f t="shared" si="0"/>
        <v>0</v>
      </c>
    </row>
    <row r="10" spans="1:7" ht="26.4" x14ac:dyDescent="0.25">
      <c r="A10" s="192" t="s">
        <v>3517</v>
      </c>
      <c r="B10" s="57" t="s">
        <v>5191</v>
      </c>
      <c r="C10" s="161" t="s">
        <v>2269</v>
      </c>
      <c r="D10" s="161"/>
      <c r="E10" s="187"/>
      <c r="F10" s="190">
        <f t="shared" si="0"/>
        <v>0</v>
      </c>
    </row>
    <row r="11" spans="1:7" ht="26.4" x14ac:dyDescent="0.25">
      <c r="A11" s="192" t="s">
        <v>3518</v>
      </c>
      <c r="B11" s="57" t="s">
        <v>3519</v>
      </c>
      <c r="C11" s="161" t="s">
        <v>136</v>
      </c>
      <c r="D11" s="161"/>
      <c r="E11" s="187"/>
      <c r="F11" s="190">
        <f t="shared" si="0"/>
        <v>0</v>
      </c>
    </row>
    <row r="12" spans="1:7" ht="26.4" x14ac:dyDescent="0.25">
      <c r="A12" s="192" t="s">
        <v>5527</v>
      </c>
      <c r="B12" s="57" t="s">
        <v>5528</v>
      </c>
      <c r="C12" s="161" t="s">
        <v>5529</v>
      </c>
      <c r="D12" s="17" t="s">
        <v>4220</v>
      </c>
      <c r="E12" s="17" t="s">
        <v>4221</v>
      </c>
      <c r="F12" s="188"/>
    </row>
    <row r="13" spans="1:7" x14ac:dyDescent="0.25">
      <c r="A13" s="230"/>
      <c r="B13" s="231"/>
      <c r="C13" s="228"/>
      <c r="D13" s="17"/>
      <c r="E13" s="191"/>
      <c r="F13" s="190"/>
      <c r="G13" s="323" t="s">
        <v>5421</v>
      </c>
    </row>
    <row r="14" spans="1:7" x14ac:dyDescent="0.25">
      <c r="A14" s="64"/>
      <c r="B14" s="60"/>
      <c r="C14" s="153"/>
      <c r="D14" s="17"/>
      <c r="E14" s="191"/>
      <c r="F14" s="190"/>
    </row>
    <row r="15" spans="1:7" x14ac:dyDescent="0.25">
      <c r="A15" s="168" t="s">
        <v>34</v>
      </c>
      <c r="B15" s="168"/>
      <c r="C15" s="179"/>
      <c r="D15" s="185"/>
      <c r="E15" s="198"/>
      <c r="F15" s="174">
        <f>SUM(F5:F14)</f>
        <v>0</v>
      </c>
    </row>
    <row r="1048291" spans="3:3" x14ac:dyDescent="0.25">
      <c r="C1048291" s="53"/>
    </row>
  </sheetData>
  <mergeCells count="1">
    <mergeCell ref="C1:F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A8971-BF29-41C5-A67D-65CE95B42159}">
  <dimension ref="A1:G1048290"/>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3520</v>
      </c>
      <c r="B1" s="40"/>
      <c r="C1" s="774" t="s">
        <v>3521</v>
      </c>
      <c r="D1" s="774"/>
      <c r="E1" s="774"/>
      <c r="F1" s="774"/>
    </row>
    <row r="2" spans="1:7" x14ac:dyDescent="0.25">
      <c r="A2" s="42" t="s">
        <v>0</v>
      </c>
      <c r="B2" s="43" t="s">
        <v>1</v>
      </c>
      <c r="C2" s="43" t="s">
        <v>2</v>
      </c>
      <c r="D2" s="43" t="s">
        <v>3</v>
      </c>
      <c r="E2" s="43" t="s">
        <v>4</v>
      </c>
      <c r="F2" s="43" t="s">
        <v>5</v>
      </c>
      <c r="G2" s="306" t="s">
        <v>5399</v>
      </c>
    </row>
    <row r="3" spans="1:7" x14ac:dyDescent="0.25">
      <c r="A3" s="44"/>
      <c r="B3" s="45"/>
      <c r="C3" s="46"/>
      <c r="D3" s="46"/>
      <c r="E3" s="45"/>
      <c r="F3" s="45"/>
    </row>
    <row r="4" spans="1:7" x14ac:dyDescent="0.25">
      <c r="A4" s="192"/>
      <c r="B4" s="64"/>
      <c r="C4" s="161"/>
      <c r="D4" s="161"/>
      <c r="E4" s="188"/>
      <c r="F4" s="188"/>
    </row>
    <row r="5" spans="1:7" ht="25.5" customHeight="1" x14ac:dyDescent="0.25">
      <c r="A5" s="192"/>
      <c r="B5" s="128" t="s">
        <v>3522</v>
      </c>
      <c r="C5" s="17"/>
      <c r="D5" s="17"/>
      <c r="E5" s="190"/>
      <c r="F5" s="190"/>
    </row>
    <row r="6" spans="1:7" x14ac:dyDescent="0.25">
      <c r="A6" s="192"/>
      <c r="B6" s="57"/>
      <c r="C6" s="17"/>
      <c r="D6" s="17"/>
      <c r="E6" s="190"/>
      <c r="F6" s="190"/>
    </row>
    <row r="7" spans="1:7" x14ac:dyDescent="0.25">
      <c r="A7" s="192"/>
      <c r="B7" s="57"/>
      <c r="C7" s="232"/>
      <c r="D7" s="17"/>
      <c r="E7" s="190"/>
      <c r="F7" s="190"/>
    </row>
    <row r="8" spans="1:7" x14ac:dyDescent="0.25">
      <c r="A8" s="192"/>
      <c r="B8" s="57"/>
      <c r="C8" s="17"/>
      <c r="D8" s="17"/>
      <c r="E8" s="190"/>
      <c r="F8" s="190"/>
    </row>
    <row r="9" spans="1:7" x14ac:dyDescent="0.25">
      <c r="A9" s="192"/>
      <c r="B9" s="57"/>
      <c r="C9" s="17"/>
      <c r="D9" s="17"/>
      <c r="E9" s="190"/>
      <c r="F9" s="190"/>
    </row>
    <row r="10" spans="1:7" x14ac:dyDescent="0.25">
      <c r="A10" s="192"/>
      <c r="B10" s="57"/>
      <c r="C10" s="17"/>
      <c r="D10" s="17"/>
      <c r="E10" s="190"/>
      <c r="F10" s="190"/>
    </row>
    <row r="11" spans="1:7" x14ac:dyDescent="0.25">
      <c r="A11" s="192"/>
      <c r="B11" s="57"/>
      <c r="C11" s="17"/>
      <c r="D11" s="17"/>
      <c r="E11" s="190"/>
      <c r="F11" s="190"/>
      <c r="G11" s="323" t="s">
        <v>5421</v>
      </c>
    </row>
    <row r="12" spans="1:7" x14ac:dyDescent="0.25">
      <c r="A12" s="192"/>
      <c r="B12" s="157"/>
      <c r="C12" s="17"/>
      <c r="D12" s="17"/>
      <c r="E12" s="190"/>
      <c r="F12" s="190"/>
    </row>
    <row r="13" spans="1:7" x14ac:dyDescent="0.25">
      <c r="A13" s="64"/>
      <c r="B13" s="60"/>
      <c r="C13" s="202"/>
      <c r="D13" s="15"/>
      <c r="E13" s="190"/>
      <c r="F13" s="190"/>
    </row>
    <row r="14" spans="1:7" x14ac:dyDescent="0.25">
      <c r="A14" s="168" t="s">
        <v>34</v>
      </c>
      <c r="B14" s="168"/>
      <c r="C14" s="210"/>
      <c r="D14" s="168"/>
      <c r="E14" s="211"/>
      <c r="F14" s="174">
        <f>SUM(F5:F13)</f>
        <v>0</v>
      </c>
    </row>
    <row r="1048290" spans="3:3" x14ac:dyDescent="0.25">
      <c r="C1048290" s="53"/>
    </row>
  </sheetData>
  <mergeCells count="1">
    <mergeCell ref="C1:F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5937B-F4E7-40E8-B83D-E14D0DB3F60F}">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3523</v>
      </c>
      <c r="B1" s="40"/>
      <c r="C1" s="40"/>
      <c r="D1" s="774" t="s">
        <v>3524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26.4" x14ac:dyDescent="0.25">
      <c r="A5" s="192" t="s">
        <v>3525</v>
      </c>
      <c r="B5" s="192"/>
      <c r="C5" s="291" t="s">
        <v>3526</v>
      </c>
      <c r="D5" s="161" t="s">
        <v>33</v>
      </c>
      <c r="E5" s="17" t="s">
        <v>4220</v>
      </c>
      <c r="F5" s="17" t="s">
        <v>4221</v>
      </c>
      <c r="G5" s="188"/>
    </row>
    <row r="6" spans="1:8" ht="52.8" x14ac:dyDescent="0.25">
      <c r="A6" s="192" t="s">
        <v>3527</v>
      </c>
      <c r="B6" s="192"/>
      <c r="C6" s="291" t="s">
        <v>5194</v>
      </c>
      <c r="D6" s="161" t="s">
        <v>429</v>
      </c>
      <c r="E6" s="161"/>
      <c r="F6" s="187"/>
      <c r="G6" s="190">
        <f>E6*F6</f>
        <v>0</v>
      </c>
      <c r="H6" s="307" t="s">
        <v>5398</v>
      </c>
    </row>
    <row r="7" spans="1:8" ht="26.4" x14ac:dyDescent="0.25">
      <c r="A7" s="192" t="s">
        <v>3528</v>
      </c>
      <c r="B7" s="192"/>
      <c r="C7" s="284" t="s">
        <v>5195</v>
      </c>
      <c r="D7" s="161" t="s">
        <v>4200</v>
      </c>
      <c r="E7" s="161"/>
      <c r="F7" s="187"/>
      <c r="G7" s="190">
        <f>E7*F7</f>
        <v>0</v>
      </c>
      <c r="H7" s="307" t="s">
        <v>5398</v>
      </c>
    </row>
    <row r="8" spans="1:8" ht="39.6" x14ac:dyDescent="0.25">
      <c r="A8" s="192" t="s">
        <v>3529</v>
      </c>
      <c r="B8" s="192"/>
      <c r="C8" s="291" t="s">
        <v>5196</v>
      </c>
      <c r="D8" s="161" t="s">
        <v>136</v>
      </c>
      <c r="E8" s="161"/>
      <c r="F8" s="187"/>
      <c r="G8" s="190">
        <f>E8*F8</f>
        <v>0</v>
      </c>
      <c r="H8" s="307" t="s">
        <v>5398</v>
      </c>
    </row>
    <row r="9" spans="1:8" ht="26.4" x14ac:dyDescent="0.25">
      <c r="A9" s="192" t="s">
        <v>3530</v>
      </c>
      <c r="B9" s="192"/>
      <c r="C9" s="291" t="s">
        <v>5197</v>
      </c>
      <c r="D9" s="161" t="s">
        <v>136</v>
      </c>
      <c r="E9" s="161"/>
      <c r="F9" s="187"/>
      <c r="G9" s="190">
        <f>E9*F9</f>
        <v>0</v>
      </c>
      <c r="H9" s="307" t="s">
        <v>5398</v>
      </c>
    </row>
    <row r="10" spans="1:8" ht="26.4" x14ac:dyDescent="0.25">
      <c r="A10" s="192" t="s">
        <v>3531</v>
      </c>
      <c r="B10" s="192"/>
      <c r="C10" s="159" t="s">
        <v>3532</v>
      </c>
      <c r="D10" s="161" t="s">
        <v>33</v>
      </c>
      <c r="E10" s="17" t="s">
        <v>4220</v>
      </c>
      <c r="F10" s="17" t="s">
        <v>4221</v>
      </c>
      <c r="G10" s="188"/>
    </row>
    <row r="11" spans="1:8" x14ac:dyDescent="0.25">
      <c r="A11" s="192" t="s">
        <v>3533</v>
      </c>
      <c r="B11" s="192"/>
      <c r="C11" s="159" t="s">
        <v>3534</v>
      </c>
      <c r="D11" s="161" t="s">
        <v>33</v>
      </c>
      <c r="E11" s="17" t="s">
        <v>4220</v>
      </c>
      <c r="F11" s="17" t="s">
        <v>4221</v>
      </c>
      <c r="G11" s="188"/>
    </row>
    <row r="12" spans="1:8" x14ac:dyDescent="0.25">
      <c r="A12" s="192" t="s">
        <v>3535</v>
      </c>
      <c r="B12" s="192"/>
      <c r="C12" s="159" t="s">
        <v>3536</v>
      </c>
      <c r="D12" s="17"/>
      <c r="E12" s="17"/>
      <c r="F12" s="17"/>
      <c r="G12" s="189"/>
    </row>
    <row r="13" spans="1:8" x14ac:dyDescent="0.25">
      <c r="A13" s="192"/>
      <c r="B13" s="192" t="s">
        <v>3537</v>
      </c>
      <c r="C13" s="160" t="s">
        <v>3539</v>
      </c>
      <c r="D13" s="161" t="s">
        <v>33</v>
      </c>
      <c r="E13" s="161" t="s">
        <v>4220</v>
      </c>
      <c r="F13" s="161" t="s">
        <v>4221</v>
      </c>
      <c r="G13" s="188"/>
    </row>
    <row r="14" spans="1:8" x14ac:dyDescent="0.25">
      <c r="A14" s="192"/>
      <c r="B14" s="192" t="s">
        <v>3538</v>
      </c>
      <c r="C14" s="160" t="s">
        <v>3540</v>
      </c>
      <c r="D14" s="161" t="s">
        <v>33</v>
      </c>
      <c r="E14" s="161" t="s">
        <v>4220</v>
      </c>
      <c r="F14" s="161" t="s">
        <v>4221</v>
      </c>
      <c r="G14" s="188"/>
    </row>
    <row r="15" spans="1:8" x14ac:dyDescent="0.25">
      <c r="A15" s="192"/>
      <c r="B15" s="192"/>
      <c r="C15" s="57"/>
      <c r="D15" s="17"/>
      <c r="E15" s="17"/>
      <c r="F15" s="17"/>
      <c r="G15" s="186"/>
    </row>
    <row r="16" spans="1:8" x14ac:dyDescent="0.25">
      <c r="A16" s="230"/>
      <c r="B16" s="192"/>
      <c r="C16" s="233"/>
      <c r="D16" s="228"/>
      <c r="E16" s="17"/>
      <c r="F16" s="17"/>
      <c r="G16" s="186"/>
      <c r="H16" s="323" t="s">
        <v>5421</v>
      </c>
    </row>
    <row r="17" spans="1:7" x14ac:dyDescent="0.25">
      <c r="A17" s="64"/>
      <c r="B17" s="64"/>
      <c r="C17" s="60"/>
      <c r="D17" s="153"/>
      <c r="E17" s="15"/>
      <c r="F17" s="15"/>
      <c r="G17" s="186"/>
    </row>
    <row r="18" spans="1:7" x14ac:dyDescent="0.25">
      <c r="A18" s="168" t="s">
        <v>34</v>
      </c>
      <c r="B18" s="168"/>
      <c r="C18" s="168"/>
      <c r="D18" s="179"/>
      <c r="E18" s="183"/>
      <c r="F18" s="183"/>
      <c r="G18" s="174">
        <f>SUM(G5:G17)</f>
        <v>0</v>
      </c>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2F6E-A493-4B31-966B-04A5F380D2A3}">
  <sheetPr>
    <tabColor theme="9" tint="0.79998168889431442"/>
  </sheetPr>
  <dimension ref="A1:H1048309"/>
  <sheetViews>
    <sheetView topLeftCell="B1" zoomScaleNormal="100" workbookViewId="0">
      <selection activeCell="G29" sqref="G29"/>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29" width="9.109375" style="12"/>
    <col min="230" max="230" width="9.33203125" style="12" customWidth="1"/>
    <col min="231" max="231" width="6.6640625" style="12" customWidth="1"/>
    <col min="232" max="232" width="40.6640625" style="12" customWidth="1"/>
    <col min="233" max="236" width="9.33203125" style="12" customWidth="1"/>
    <col min="237" max="485" width="9.109375" style="12"/>
    <col min="486" max="486" width="9.33203125" style="12" customWidth="1"/>
    <col min="487" max="487" width="6.6640625" style="12" customWidth="1"/>
    <col min="488" max="488" width="40.6640625" style="12" customWidth="1"/>
    <col min="489" max="492" width="9.33203125" style="12" customWidth="1"/>
    <col min="493" max="741" width="9.109375" style="12"/>
    <col min="742" max="742" width="9.33203125" style="12" customWidth="1"/>
    <col min="743" max="743" width="6.6640625" style="12" customWidth="1"/>
    <col min="744" max="744" width="40.6640625" style="12" customWidth="1"/>
    <col min="745" max="748" width="9.33203125" style="12" customWidth="1"/>
    <col min="749" max="997" width="9.109375" style="12"/>
    <col min="998" max="998" width="9.33203125" style="12" customWidth="1"/>
    <col min="999" max="999" width="6.6640625" style="12" customWidth="1"/>
    <col min="1000" max="1000" width="40.6640625" style="12" customWidth="1"/>
    <col min="1001" max="1004" width="9.33203125" style="12" customWidth="1"/>
    <col min="1005" max="1253" width="9.109375" style="12"/>
    <col min="1254" max="1254" width="9.33203125" style="12" customWidth="1"/>
    <col min="1255" max="1255" width="6.6640625" style="12" customWidth="1"/>
    <col min="1256" max="1256" width="40.6640625" style="12" customWidth="1"/>
    <col min="1257" max="1260" width="9.33203125" style="12" customWidth="1"/>
    <col min="1261" max="1509" width="9.109375" style="12"/>
    <col min="1510" max="1510" width="9.33203125" style="12" customWidth="1"/>
    <col min="1511" max="1511" width="6.6640625" style="12" customWidth="1"/>
    <col min="1512" max="1512" width="40.6640625" style="12" customWidth="1"/>
    <col min="1513" max="1516" width="9.33203125" style="12" customWidth="1"/>
    <col min="1517" max="1765" width="9.109375" style="12"/>
    <col min="1766" max="1766" width="9.33203125" style="12" customWidth="1"/>
    <col min="1767" max="1767" width="6.6640625" style="12" customWidth="1"/>
    <col min="1768" max="1768" width="40.6640625" style="12" customWidth="1"/>
    <col min="1769" max="1772" width="9.33203125" style="12" customWidth="1"/>
    <col min="1773" max="2021" width="9.109375" style="12"/>
    <col min="2022" max="2022" width="9.33203125" style="12" customWidth="1"/>
    <col min="2023" max="2023" width="6.6640625" style="12" customWidth="1"/>
    <col min="2024" max="2024" width="40.6640625" style="12" customWidth="1"/>
    <col min="2025" max="2028" width="9.33203125" style="12" customWidth="1"/>
    <col min="2029" max="2277" width="9.109375" style="12"/>
    <col min="2278" max="2278" width="9.33203125" style="12" customWidth="1"/>
    <col min="2279" max="2279" width="6.6640625" style="12" customWidth="1"/>
    <col min="2280" max="2280" width="40.6640625" style="12" customWidth="1"/>
    <col min="2281" max="2284" width="9.33203125" style="12" customWidth="1"/>
    <col min="2285" max="2533" width="9.109375" style="12"/>
    <col min="2534" max="2534" width="9.33203125" style="12" customWidth="1"/>
    <col min="2535" max="2535" width="6.6640625" style="12" customWidth="1"/>
    <col min="2536" max="2536" width="40.6640625" style="12" customWidth="1"/>
    <col min="2537" max="2540" width="9.33203125" style="12" customWidth="1"/>
    <col min="2541" max="2789" width="9.109375" style="12"/>
    <col min="2790" max="2790" width="9.33203125" style="12" customWidth="1"/>
    <col min="2791" max="2791" width="6.6640625" style="12" customWidth="1"/>
    <col min="2792" max="2792" width="40.6640625" style="12" customWidth="1"/>
    <col min="2793" max="2796" width="9.33203125" style="12" customWidth="1"/>
    <col min="2797" max="3045" width="9.109375" style="12"/>
    <col min="3046" max="3046" width="9.33203125" style="12" customWidth="1"/>
    <col min="3047" max="3047" width="6.6640625" style="12" customWidth="1"/>
    <col min="3048" max="3048" width="40.6640625" style="12" customWidth="1"/>
    <col min="3049" max="3052" width="9.33203125" style="12" customWidth="1"/>
    <col min="3053" max="3301" width="9.109375" style="12"/>
    <col min="3302" max="3302" width="9.33203125" style="12" customWidth="1"/>
    <col min="3303" max="3303" width="6.6640625" style="12" customWidth="1"/>
    <col min="3304" max="3304" width="40.6640625" style="12" customWidth="1"/>
    <col min="3305" max="3308" width="9.33203125" style="12" customWidth="1"/>
    <col min="3309" max="3557" width="9.109375" style="12"/>
    <col min="3558" max="3558" width="9.33203125" style="12" customWidth="1"/>
    <col min="3559" max="3559" width="6.6640625" style="12" customWidth="1"/>
    <col min="3560" max="3560" width="40.6640625" style="12" customWidth="1"/>
    <col min="3561" max="3564" width="9.33203125" style="12" customWidth="1"/>
    <col min="3565" max="3813" width="9.109375" style="12"/>
    <col min="3814" max="3814" width="9.33203125" style="12" customWidth="1"/>
    <col min="3815" max="3815" width="6.6640625" style="12" customWidth="1"/>
    <col min="3816" max="3816" width="40.6640625" style="12" customWidth="1"/>
    <col min="3817" max="3820" width="9.33203125" style="12" customWidth="1"/>
    <col min="3821" max="4069" width="9.109375" style="12"/>
    <col min="4070" max="4070" width="9.33203125" style="12" customWidth="1"/>
    <col min="4071" max="4071" width="6.6640625" style="12" customWidth="1"/>
    <col min="4072" max="4072" width="40.6640625" style="12" customWidth="1"/>
    <col min="4073" max="4076" width="9.33203125" style="12" customWidth="1"/>
    <col min="4077" max="4325" width="9.109375" style="12"/>
    <col min="4326" max="4326" width="9.33203125" style="12" customWidth="1"/>
    <col min="4327" max="4327" width="6.6640625" style="12" customWidth="1"/>
    <col min="4328" max="4328" width="40.6640625" style="12" customWidth="1"/>
    <col min="4329" max="4332" width="9.33203125" style="12" customWidth="1"/>
    <col min="4333" max="4581" width="9.109375" style="12"/>
    <col min="4582" max="4582" width="9.33203125" style="12" customWidth="1"/>
    <col min="4583" max="4583" width="6.6640625" style="12" customWidth="1"/>
    <col min="4584" max="4584" width="40.6640625" style="12" customWidth="1"/>
    <col min="4585" max="4588" width="9.33203125" style="12" customWidth="1"/>
    <col min="4589" max="4837" width="9.109375" style="12"/>
    <col min="4838" max="4838" width="9.33203125" style="12" customWidth="1"/>
    <col min="4839" max="4839" width="6.6640625" style="12" customWidth="1"/>
    <col min="4840" max="4840" width="40.6640625" style="12" customWidth="1"/>
    <col min="4841" max="4844" width="9.33203125" style="12" customWidth="1"/>
    <col min="4845" max="5093" width="9.109375" style="12"/>
    <col min="5094" max="5094" width="9.33203125" style="12" customWidth="1"/>
    <col min="5095" max="5095" width="6.6640625" style="12" customWidth="1"/>
    <col min="5096" max="5096" width="40.6640625" style="12" customWidth="1"/>
    <col min="5097" max="5100" width="9.33203125" style="12" customWidth="1"/>
    <col min="5101" max="5349" width="9.109375" style="12"/>
    <col min="5350" max="5350" width="9.33203125" style="12" customWidth="1"/>
    <col min="5351" max="5351" width="6.6640625" style="12" customWidth="1"/>
    <col min="5352" max="5352" width="40.6640625" style="12" customWidth="1"/>
    <col min="5353" max="5356" width="9.33203125" style="12" customWidth="1"/>
    <col min="5357" max="5605" width="9.109375" style="12"/>
    <col min="5606" max="5606" width="9.33203125" style="12" customWidth="1"/>
    <col min="5607" max="5607" width="6.6640625" style="12" customWidth="1"/>
    <col min="5608" max="5608" width="40.6640625" style="12" customWidth="1"/>
    <col min="5609" max="5612" width="9.33203125" style="12" customWidth="1"/>
    <col min="5613" max="5861" width="9.109375" style="12"/>
    <col min="5862" max="5862" width="9.33203125" style="12" customWidth="1"/>
    <col min="5863" max="5863" width="6.6640625" style="12" customWidth="1"/>
    <col min="5864" max="5864" width="40.6640625" style="12" customWidth="1"/>
    <col min="5865" max="5868" width="9.33203125" style="12" customWidth="1"/>
    <col min="5869" max="6117" width="9.109375" style="12"/>
    <col min="6118" max="6118" width="9.33203125" style="12" customWidth="1"/>
    <col min="6119" max="6119" width="6.6640625" style="12" customWidth="1"/>
    <col min="6120" max="6120" width="40.6640625" style="12" customWidth="1"/>
    <col min="6121" max="6124" width="9.33203125" style="12" customWidth="1"/>
    <col min="6125" max="6373" width="9.109375" style="12"/>
    <col min="6374" max="6374" width="9.33203125" style="12" customWidth="1"/>
    <col min="6375" max="6375" width="6.6640625" style="12" customWidth="1"/>
    <col min="6376" max="6376" width="40.6640625" style="12" customWidth="1"/>
    <col min="6377" max="6380" width="9.33203125" style="12" customWidth="1"/>
    <col min="6381" max="6629" width="9.109375" style="12"/>
    <col min="6630" max="6630" width="9.33203125" style="12" customWidth="1"/>
    <col min="6631" max="6631" width="6.6640625" style="12" customWidth="1"/>
    <col min="6632" max="6632" width="40.6640625" style="12" customWidth="1"/>
    <col min="6633" max="6636" width="9.33203125" style="12" customWidth="1"/>
    <col min="6637" max="6885" width="9.109375" style="12"/>
    <col min="6886" max="6886" width="9.33203125" style="12" customWidth="1"/>
    <col min="6887" max="6887" width="6.6640625" style="12" customWidth="1"/>
    <col min="6888" max="6888" width="40.6640625" style="12" customWidth="1"/>
    <col min="6889" max="6892" width="9.33203125" style="12" customWidth="1"/>
    <col min="6893" max="7141" width="9.109375" style="12"/>
    <col min="7142" max="7142" width="9.33203125" style="12" customWidth="1"/>
    <col min="7143" max="7143" width="6.6640625" style="12" customWidth="1"/>
    <col min="7144" max="7144" width="40.6640625" style="12" customWidth="1"/>
    <col min="7145" max="7148" width="9.33203125" style="12" customWidth="1"/>
    <col min="7149" max="7397" width="9.109375" style="12"/>
    <col min="7398" max="7398" width="9.33203125" style="12" customWidth="1"/>
    <col min="7399" max="7399" width="6.6640625" style="12" customWidth="1"/>
    <col min="7400" max="7400" width="40.6640625" style="12" customWidth="1"/>
    <col min="7401" max="7404" width="9.33203125" style="12" customWidth="1"/>
    <col min="7405" max="7653" width="9.109375" style="12"/>
    <col min="7654" max="7654" width="9.33203125" style="12" customWidth="1"/>
    <col min="7655" max="7655" width="6.6640625" style="12" customWidth="1"/>
    <col min="7656" max="7656" width="40.6640625" style="12" customWidth="1"/>
    <col min="7657" max="7660" width="9.33203125" style="12" customWidth="1"/>
    <col min="7661" max="7909" width="9.109375" style="12"/>
    <col min="7910" max="7910" width="9.33203125" style="12" customWidth="1"/>
    <col min="7911" max="7911" width="6.6640625" style="12" customWidth="1"/>
    <col min="7912" max="7912" width="40.6640625" style="12" customWidth="1"/>
    <col min="7913" max="7916" width="9.33203125" style="12" customWidth="1"/>
    <col min="7917" max="8165" width="9.109375" style="12"/>
    <col min="8166" max="8166" width="9.33203125" style="12" customWidth="1"/>
    <col min="8167" max="8167" width="6.6640625" style="12" customWidth="1"/>
    <col min="8168" max="8168" width="40.6640625" style="12" customWidth="1"/>
    <col min="8169" max="8172" width="9.33203125" style="12" customWidth="1"/>
    <col min="8173" max="8421" width="9.109375" style="12"/>
    <col min="8422" max="8422" width="9.33203125" style="12" customWidth="1"/>
    <col min="8423" max="8423" width="6.6640625" style="12" customWidth="1"/>
    <col min="8424" max="8424" width="40.6640625" style="12" customWidth="1"/>
    <col min="8425" max="8428" width="9.33203125" style="12" customWidth="1"/>
    <col min="8429" max="8677" width="9.109375" style="12"/>
    <col min="8678" max="8678" width="9.33203125" style="12" customWidth="1"/>
    <col min="8679" max="8679" width="6.6640625" style="12" customWidth="1"/>
    <col min="8680" max="8680" width="40.6640625" style="12" customWidth="1"/>
    <col min="8681" max="8684" width="9.33203125" style="12" customWidth="1"/>
    <col min="8685" max="8933" width="9.109375" style="12"/>
    <col min="8934" max="8934" width="9.33203125" style="12" customWidth="1"/>
    <col min="8935" max="8935" width="6.6640625" style="12" customWidth="1"/>
    <col min="8936" max="8936" width="40.6640625" style="12" customWidth="1"/>
    <col min="8937" max="8940" width="9.33203125" style="12" customWidth="1"/>
    <col min="8941" max="9189" width="9.109375" style="12"/>
    <col min="9190" max="9190" width="9.33203125" style="12" customWidth="1"/>
    <col min="9191" max="9191" width="6.6640625" style="12" customWidth="1"/>
    <col min="9192" max="9192" width="40.6640625" style="12" customWidth="1"/>
    <col min="9193" max="9196" width="9.33203125" style="12" customWidth="1"/>
    <col min="9197" max="9445" width="9.109375" style="12"/>
    <col min="9446" max="9446" width="9.33203125" style="12" customWidth="1"/>
    <col min="9447" max="9447" width="6.6640625" style="12" customWidth="1"/>
    <col min="9448" max="9448" width="40.6640625" style="12" customWidth="1"/>
    <col min="9449" max="9452" width="9.33203125" style="12" customWidth="1"/>
    <col min="9453" max="9701" width="9.109375" style="12"/>
    <col min="9702" max="9702" width="9.33203125" style="12" customWidth="1"/>
    <col min="9703" max="9703" width="6.6640625" style="12" customWidth="1"/>
    <col min="9704" max="9704" width="40.6640625" style="12" customWidth="1"/>
    <col min="9705" max="9708" width="9.33203125" style="12" customWidth="1"/>
    <col min="9709" max="9957" width="9.109375" style="12"/>
    <col min="9958" max="9958" width="9.33203125" style="12" customWidth="1"/>
    <col min="9959" max="9959" width="6.6640625" style="12" customWidth="1"/>
    <col min="9960" max="9960" width="40.6640625" style="12" customWidth="1"/>
    <col min="9961" max="9964" width="9.33203125" style="12" customWidth="1"/>
    <col min="9965" max="10213" width="9.109375" style="12"/>
    <col min="10214" max="10214" width="9.33203125" style="12" customWidth="1"/>
    <col min="10215" max="10215" width="6.6640625" style="12" customWidth="1"/>
    <col min="10216" max="10216" width="40.6640625" style="12" customWidth="1"/>
    <col min="10217" max="10220" width="9.33203125" style="12" customWidth="1"/>
    <col min="10221" max="10469" width="9.109375" style="12"/>
    <col min="10470" max="10470" width="9.33203125" style="12" customWidth="1"/>
    <col min="10471" max="10471" width="6.6640625" style="12" customWidth="1"/>
    <col min="10472" max="10472" width="40.6640625" style="12" customWidth="1"/>
    <col min="10473" max="10476" width="9.33203125" style="12" customWidth="1"/>
    <col min="10477" max="10725" width="9.109375" style="12"/>
    <col min="10726" max="10726" width="9.33203125" style="12" customWidth="1"/>
    <col min="10727" max="10727" width="6.6640625" style="12" customWidth="1"/>
    <col min="10728" max="10728" width="40.6640625" style="12" customWidth="1"/>
    <col min="10729" max="10732" width="9.33203125" style="12" customWidth="1"/>
    <col min="10733" max="10981" width="9.109375" style="12"/>
    <col min="10982" max="10982" width="9.33203125" style="12" customWidth="1"/>
    <col min="10983" max="10983" width="6.6640625" style="12" customWidth="1"/>
    <col min="10984" max="10984" width="40.6640625" style="12" customWidth="1"/>
    <col min="10985" max="10988" width="9.33203125" style="12" customWidth="1"/>
    <col min="10989" max="11237" width="9.109375" style="12"/>
    <col min="11238" max="11238" width="9.33203125" style="12" customWidth="1"/>
    <col min="11239" max="11239" width="6.6640625" style="12" customWidth="1"/>
    <col min="11240" max="11240" width="40.6640625" style="12" customWidth="1"/>
    <col min="11241" max="11244" width="9.33203125" style="12" customWidth="1"/>
    <col min="11245" max="11493" width="9.109375" style="12"/>
    <col min="11494" max="11494" width="9.33203125" style="12" customWidth="1"/>
    <col min="11495" max="11495" width="6.6640625" style="12" customWidth="1"/>
    <col min="11496" max="11496" width="40.6640625" style="12" customWidth="1"/>
    <col min="11497" max="11500" width="9.33203125" style="12" customWidth="1"/>
    <col min="11501" max="11749" width="9.109375" style="12"/>
    <col min="11750" max="11750" width="9.33203125" style="12" customWidth="1"/>
    <col min="11751" max="11751" width="6.6640625" style="12" customWidth="1"/>
    <col min="11752" max="11752" width="40.6640625" style="12" customWidth="1"/>
    <col min="11753" max="11756" width="9.33203125" style="12" customWidth="1"/>
    <col min="11757" max="12005" width="9.109375" style="12"/>
    <col min="12006" max="12006" width="9.33203125" style="12" customWidth="1"/>
    <col min="12007" max="12007" width="6.6640625" style="12" customWidth="1"/>
    <col min="12008" max="12008" width="40.6640625" style="12" customWidth="1"/>
    <col min="12009" max="12012" width="9.33203125" style="12" customWidth="1"/>
    <col min="12013" max="12261" width="9.109375" style="12"/>
    <col min="12262" max="12262" width="9.33203125" style="12" customWidth="1"/>
    <col min="12263" max="12263" width="6.6640625" style="12" customWidth="1"/>
    <col min="12264" max="12264" width="40.6640625" style="12" customWidth="1"/>
    <col min="12265" max="12268" width="9.33203125" style="12" customWidth="1"/>
    <col min="12269" max="12517" width="9.109375" style="12"/>
    <col min="12518" max="12518" width="9.33203125" style="12" customWidth="1"/>
    <col min="12519" max="12519" width="6.6640625" style="12" customWidth="1"/>
    <col min="12520" max="12520" width="40.6640625" style="12" customWidth="1"/>
    <col min="12521" max="12524" width="9.33203125" style="12" customWidth="1"/>
    <col min="12525" max="12773" width="9.109375" style="12"/>
    <col min="12774" max="12774" width="9.33203125" style="12" customWidth="1"/>
    <col min="12775" max="12775" width="6.6640625" style="12" customWidth="1"/>
    <col min="12776" max="12776" width="40.6640625" style="12" customWidth="1"/>
    <col min="12777" max="12780" width="9.33203125" style="12" customWidth="1"/>
    <col min="12781" max="13029" width="9.109375" style="12"/>
    <col min="13030" max="13030" width="9.33203125" style="12" customWidth="1"/>
    <col min="13031" max="13031" width="6.6640625" style="12" customWidth="1"/>
    <col min="13032" max="13032" width="40.6640625" style="12" customWidth="1"/>
    <col min="13033" max="13036" width="9.33203125" style="12" customWidth="1"/>
    <col min="13037" max="13285" width="9.109375" style="12"/>
    <col min="13286" max="13286" width="9.33203125" style="12" customWidth="1"/>
    <col min="13287" max="13287" width="6.6640625" style="12" customWidth="1"/>
    <col min="13288" max="13288" width="40.6640625" style="12" customWidth="1"/>
    <col min="13289" max="13292" width="9.33203125" style="12" customWidth="1"/>
    <col min="13293" max="13541" width="9.109375" style="12"/>
    <col min="13542" max="13542" width="9.33203125" style="12" customWidth="1"/>
    <col min="13543" max="13543" width="6.6640625" style="12" customWidth="1"/>
    <col min="13544" max="13544" width="40.6640625" style="12" customWidth="1"/>
    <col min="13545" max="13548" width="9.33203125" style="12" customWidth="1"/>
    <col min="13549" max="13797" width="9.109375" style="12"/>
    <col min="13798" max="13798" width="9.33203125" style="12" customWidth="1"/>
    <col min="13799" max="13799" width="6.6640625" style="12" customWidth="1"/>
    <col min="13800" max="13800" width="40.6640625" style="12" customWidth="1"/>
    <col min="13801" max="13804" width="9.33203125" style="12" customWidth="1"/>
    <col min="13805" max="14053" width="9.109375" style="12"/>
    <col min="14054" max="14054" width="9.33203125" style="12" customWidth="1"/>
    <col min="14055" max="14055" width="6.6640625" style="12" customWidth="1"/>
    <col min="14056" max="14056" width="40.6640625" style="12" customWidth="1"/>
    <col min="14057" max="14060" width="9.33203125" style="12" customWidth="1"/>
    <col min="14061" max="14309" width="9.109375" style="12"/>
    <col min="14310" max="14310" width="9.33203125" style="12" customWidth="1"/>
    <col min="14311" max="14311" width="6.6640625" style="12" customWidth="1"/>
    <col min="14312" max="14312" width="40.6640625" style="12" customWidth="1"/>
    <col min="14313" max="14316" width="9.33203125" style="12" customWidth="1"/>
    <col min="14317" max="14565" width="9.109375" style="12"/>
    <col min="14566" max="14566" width="9.33203125" style="12" customWidth="1"/>
    <col min="14567" max="14567" width="6.6640625" style="12" customWidth="1"/>
    <col min="14568" max="14568" width="40.6640625" style="12" customWidth="1"/>
    <col min="14569" max="14572" width="9.33203125" style="12" customWidth="1"/>
    <col min="14573" max="14821" width="9.109375" style="12"/>
    <col min="14822" max="14822" width="9.33203125" style="12" customWidth="1"/>
    <col min="14823" max="14823" width="6.6640625" style="12" customWidth="1"/>
    <col min="14824" max="14824" width="40.6640625" style="12" customWidth="1"/>
    <col min="14825" max="14828" width="9.33203125" style="12" customWidth="1"/>
    <col min="14829" max="15077" width="9.109375" style="12"/>
    <col min="15078" max="15078" width="9.33203125" style="12" customWidth="1"/>
    <col min="15079" max="15079" width="6.6640625" style="12" customWidth="1"/>
    <col min="15080" max="15080" width="40.6640625" style="12" customWidth="1"/>
    <col min="15081" max="15084" width="9.33203125" style="12" customWidth="1"/>
    <col min="15085" max="15333" width="9.109375" style="12"/>
    <col min="15334" max="15334" width="9.33203125" style="12" customWidth="1"/>
    <col min="15335" max="15335" width="6.6640625" style="12" customWidth="1"/>
    <col min="15336" max="15336" width="40.6640625" style="12" customWidth="1"/>
    <col min="15337" max="15340" width="9.33203125" style="12" customWidth="1"/>
    <col min="15341" max="15589" width="9.109375" style="12"/>
    <col min="15590" max="15590" width="9.33203125" style="12" customWidth="1"/>
    <col min="15591" max="15591" width="6.6640625" style="12" customWidth="1"/>
    <col min="15592" max="15592" width="40.6640625" style="12" customWidth="1"/>
    <col min="15593" max="15596" width="9.33203125" style="12" customWidth="1"/>
    <col min="15597" max="15845" width="9.109375" style="12"/>
    <col min="15846" max="15846" width="9.33203125" style="12" customWidth="1"/>
    <col min="15847" max="15847" width="6.6640625" style="12" customWidth="1"/>
    <col min="15848" max="15848" width="40.6640625" style="12" customWidth="1"/>
    <col min="15849" max="15852" width="9.33203125" style="12" customWidth="1"/>
    <col min="15853" max="16101" width="9.109375" style="12"/>
    <col min="16102" max="16102" width="9.33203125" style="12" customWidth="1"/>
    <col min="16103" max="16103" width="6.6640625" style="12" customWidth="1"/>
    <col min="16104" max="16104" width="40.6640625" style="12" customWidth="1"/>
    <col min="16105" max="16108" width="9.33203125" style="12" customWidth="1"/>
    <col min="16109" max="16384" width="9.109375" style="12"/>
  </cols>
  <sheetData>
    <row r="1" spans="1:8" x14ac:dyDescent="0.25">
      <c r="A1" s="22" t="s">
        <v>3541</v>
      </c>
      <c r="B1" s="587"/>
      <c r="C1" s="587"/>
      <c r="D1" s="587"/>
      <c r="E1" s="771" t="s">
        <v>3542</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3"/>
      <c r="H3" s="173"/>
    </row>
    <row r="4" spans="1:8" x14ac:dyDescent="0.25">
      <c r="A4" s="668"/>
      <c r="B4" s="668"/>
      <c r="C4" s="669"/>
      <c r="D4" s="15"/>
      <c r="E4" s="17"/>
      <c r="F4" s="17"/>
      <c r="G4" s="15"/>
      <c r="H4" s="15"/>
    </row>
    <row r="5" spans="1:8" x14ac:dyDescent="0.25">
      <c r="A5" s="668" t="s">
        <v>3550</v>
      </c>
      <c r="B5" s="668"/>
      <c r="C5" s="669"/>
      <c r="D5" s="32" t="s">
        <v>3551</v>
      </c>
      <c r="E5" s="17"/>
      <c r="F5" s="17"/>
      <c r="G5" s="191"/>
      <c r="H5" s="190"/>
    </row>
    <row r="6" spans="1:8" ht="26.4" x14ac:dyDescent="0.25">
      <c r="A6" s="668"/>
      <c r="B6" s="668" t="s">
        <v>3552</v>
      </c>
      <c r="C6" s="669"/>
      <c r="D6" s="33" t="s">
        <v>3553</v>
      </c>
      <c r="E6" s="17"/>
      <c r="F6" s="17"/>
      <c r="G6" s="191"/>
      <c r="H6" s="190"/>
    </row>
    <row r="7" spans="1:8" ht="15.6" x14ac:dyDescent="0.25">
      <c r="A7" s="668"/>
      <c r="B7" s="668"/>
      <c r="C7" s="669" t="s">
        <v>37</v>
      </c>
      <c r="D7" s="33" t="s">
        <v>4399</v>
      </c>
      <c r="E7" s="17" t="s">
        <v>124</v>
      </c>
      <c r="F7" s="17">
        <v>850</v>
      </c>
      <c r="G7" s="187"/>
      <c r="H7" s="190">
        <f t="shared" ref="H7:H12" si="0">F7*G7</f>
        <v>0</v>
      </c>
    </row>
    <row r="8" spans="1:8" ht="15.6" x14ac:dyDescent="0.25">
      <c r="A8" s="668"/>
      <c r="B8" s="668"/>
      <c r="C8" s="669" t="s">
        <v>39</v>
      </c>
      <c r="D8" s="33" t="s">
        <v>4400</v>
      </c>
      <c r="E8" s="17" t="s">
        <v>124</v>
      </c>
      <c r="F8" s="17">
        <v>480</v>
      </c>
      <c r="G8" s="187"/>
      <c r="H8" s="190">
        <f t="shared" si="0"/>
        <v>0</v>
      </c>
    </row>
    <row r="9" spans="1:8" ht="26.4" x14ac:dyDescent="0.25">
      <c r="A9" s="668"/>
      <c r="B9" s="668" t="s">
        <v>3554</v>
      </c>
      <c r="C9" s="669"/>
      <c r="D9" s="33" t="s">
        <v>3555</v>
      </c>
      <c r="E9" s="17" t="s">
        <v>124</v>
      </c>
      <c r="F9" s="17">
        <v>120</v>
      </c>
      <c r="G9" s="187"/>
      <c r="H9" s="190">
        <f t="shared" si="0"/>
        <v>0</v>
      </c>
    </row>
    <row r="10" spans="1:8" ht="39.6" x14ac:dyDescent="0.25">
      <c r="A10" s="668"/>
      <c r="B10" s="668" t="s">
        <v>3559</v>
      </c>
      <c r="C10" s="669"/>
      <c r="D10" s="33" t="s">
        <v>3556</v>
      </c>
      <c r="E10" s="17" t="s">
        <v>124</v>
      </c>
      <c r="F10" s="17">
        <v>100</v>
      </c>
      <c r="G10" s="187"/>
      <c r="H10" s="190">
        <f t="shared" si="0"/>
        <v>0</v>
      </c>
    </row>
    <row r="11" spans="1:8" ht="26.4" x14ac:dyDescent="0.25">
      <c r="A11" s="668"/>
      <c r="B11" s="668" t="s">
        <v>3560</v>
      </c>
      <c r="C11" s="669"/>
      <c r="D11" s="33" t="s">
        <v>3557</v>
      </c>
      <c r="E11" s="17" t="s">
        <v>124</v>
      </c>
      <c r="F11" s="17">
        <v>100</v>
      </c>
      <c r="G11" s="187"/>
      <c r="H11" s="190">
        <f t="shared" si="0"/>
        <v>0</v>
      </c>
    </row>
    <row r="12" spans="1:8" ht="26.4" x14ac:dyDescent="0.25">
      <c r="A12" s="668"/>
      <c r="B12" s="668" t="s">
        <v>3561</v>
      </c>
      <c r="C12" s="669"/>
      <c r="D12" s="33" t="s">
        <v>3558</v>
      </c>
      <c r="E12" s="17" t="s">
        <v>124</v>
      </c>
      <c r="F12" s="17">
        <v>1450</v>
      </c>
      <c r="G12" s="187"/>
      <c r="H12" s="190">
        <f t="shared" si="0"/>
        <v>0</v>
      </c>
    </row>
    <row r="13" spans="1:8" ht="26.4" x14ac:dyDescent="0.25">
      <c r="A13" s="668" t="s">
        <v>3569</v>
      </c>
      <c r="B13" s="668"/>
      <c r="C13" s="669"/>
      <c r="D13" s="32" t="s">
        <v>5405</v>
      </c>
      <c r="E13" s="17"/>
      <c r="F13" s="17"/>
      <c r="G13" s="191"/>
      <c r="H13" s="190"/>
    </row>
    <row r="14" spans="1:8" ht="15.6" x14ac:dyDescent="0.25">
      <c r="A14" s="668"/>
      <c r="B14" s="668"/>
      <c r="C14" s="669" t="s">
        <v>36</v>
      </c>
      <c r="D14" s="33" t="s">
        <v>6420</v>
      </c>
      <c r="E14" s="17" t="s">
        <v>124</v>
      </c>
      <c r="F14" s="17">
        <v>400</v>
      </c>
      <c r="G14" s="187"/>
      <c r="H14" s="190">
        <f t="shared" ref="H14:H16" si="1">F14*G14</f>
        <v>0</v>
      </c>
    </row>
    <row r="15" spans="1:8" ht="15.6" x14ac:dyDescent="0.25">
      <c r="A15" s="668"/>
      <c r="B15" s="668"/>
      <c r="C15" s="669" t="s">
        <v>35</v>
      </c>
      <c r="D15" s="33" t="s">
        <v>6419</v>
      </c>
      <c r="E15" s="17" t="s">
        <v>124</v>
      </c>
      <c r="F15" s="17">
        <v>425</v>
      </c>
      <c r="G15" s="187"/>
      <c r="H15" s="190">
        <f t="shared" si="1"/>
        <v>0</v>
      </c>
    </row>
    <row r="16" spans="1:8" ht="15.6" x14ac:dyDescent="0.25">
      <c r="A16" s="668"/>
      <c r="B16" s="668"/>
      <c r="C16" s="669" t="s">
        <v>49</v>
      </c>
      <c r="D16" s="33" t="s">
        <v>6408</v>
      </c>
      <c r="E16" s="17" t="s">
        <v>124</v>
      </c>
      <c r="F16" s="17">
        <v>270</v>
      </c>
      <c r="G16" s="187"/>
      <c r="H16" s="190">
        <f t="shared" si="1"/>
        <v>0</v>
      </c>
    </row>
    <row r="17" spans="1:8" ht="39.6" x14ac:dyDescent="0.25">
      <c r="A17" s="668" t="s">
        <v>3591</v>
      </c>
      <c r="B17" s="668"/>
      <c r="C17" s="669"/>
      <c r="D17" s="32" t="s">
        <v>3592</v>
      </c>
      <c r="E17" s="17" t="s">
        <v>6741</v>
      </c>
      <c r="F17" s="17">
        <v>2600</v>
      </c>
      <c r="G17" s="187"/>
      <c r="H17" s="190">
        <f t="shared" ref="H17:H18" si="2">F17*G17</f>
        <v>0</v>
      </c>
    </row>
    <row r="18" spans="1:8" ht="15.75" customHeight="1" x14ac:dyDescent="0.25">
      <c r="A18" s="668" t="s">
        <v>3595</v>
      </c>
      <c r="B18" s="668"/>
      <c r="C18" s="669"/>
      <c r="D18" s="32" t="s">
        <v>5199</v>
      </c>
      <c r="E18" s="17" t="s">
        <v>2269</v>
      </c>
      <c r="F18" s="17">
        <v>130</v>
      </c>
      <c r="G18" s="187"/>
      <c r="H18" s="190">
        <f t="shared" si="2"/>
        <v>0</v>
      </c>
    </row>
    <row r="19" spans="1:8" x14ac:dyDescent="0.25">
      <c r="A19" s="668" t="s">
        <v>3597</v>
      </c>
      <c r="B19" s="668"/>
      <c r="C19" s="669"/>
      <c r="D19" s="32" t="s">
        <v>3598</v>
      </c>
      <c r="E19" s="17"/>
      <c r="F19" s="17"/>
      <c r="G19" s="191"/>
      <c r="H19" s="190"/>
    </row>
    <row r="20" spans="1:8" ht="26.4" x14ac:dyDescent="0.25">
      <c r="A20" s="668"/>
      <c r="B20" s="668" t="s">
        <v>3603</v>
      </c>
      <c r="C20" s="669"/>
      <c r="D20" s="33" t="s">
        <v>6709</v>
      </c>
      <c r="E20" s="17" t="s">
        <v>124</v>
      </c>
      <c r="F20" s="17">
        <v>41</v>
      </c>
      <c r="G20" s="187"/>
      <c r="H20" s="190">
        <f t="shared" ref="H20" si="3">F20*G20</f>
        <v>0</v>
      </c>
    </row>
    <row r="21" spans="1:8" x14ac:dyDescent="0.25">
      <c r="A21" s="668" t="s">
        <v>3623</v>
      </c>
      <c r="B21" s="668"/>
      <c r="C21" s="669"/>
      <c r="D21" s="32" t="s">
        <v>6804</v>
      </c>
      <c r="E21" s="17"/>
      <c r="F21" s="17"/>
      <c r="G21" s="191"/>
      <c r="H21" s="190"/>
    </row>
    <row r="22" spans="1:8" ht="26.4" x14ac:dyDescent="0.25">
      <c r="A22" s="668"/>
      <c r="B22" s="668"/>
      <c r="C22" s="669" t="s">
        <v>36</v>
      </c>
      <c r="D22" s="33" t="s">
        <v>6618</v>
      </c>
      <c r="E22" s="17" t="s">
        <v>2269</v>
      </c>
      <c r="F22" s="17">
        <v>320</v>
      </c>
      <c r="G22" s="187"/>
      <c r="H22" s="190">
        <f t="shared" ref="H22:H23" si="4">F22*G22</f>
        <v>0</v>
      </c>
    </row>
    <row r="23" spans="1:8" ht="26.4" x14ac:dyDescent="0.25">
      <c r="A23" s="668"/>
      <c r="B23" s="668"/>
      <c r="C23" s="669" t="s">
        <v>35</v>
      </c>
      <c r="D23" s="33" t="s">
        <v>6619</v>
      </c>
      <c r="E23" s="17" t="s">
        <v>2269</v>
      </c>
      <c r="F23" s="17">
        <v>15</v>
      </c>
      <c r="G23" s="187"/>
      <c r="H23" s="190">
        <f t="shared" si="4"/>
        <v>0</v>
      </c>
    </row>
    <row r="24" spans="1:8" x14ac:dyDescent="0.25">
      <c r="A24" s="668" t="s">
        <v>3625</v>
      </c>
      <c r="B24" s="668"/>
      <c r="C24" s="669"/>
      <c r="D24" s="32" t="s">
        <v>3626</v>
      </c>
      <c r="E24" s="202"/>
      <c r="F24" s="17"/>
      <c r="G24" s="191"/>
      <c r="H24" s="190"/>
    </row>
    <row r="25" spans="1:8" x14ac:dyDescent="0.25">
      <c r="A25" s="668"/>
      <c r="B25" s="668" t="s">
        <v>3627</v>
      </c>
      <c r="C25" s="669"/>
      <c r="D25" s="33" t="s">
        <v>6412</v>
      </c>
      <c r="E25" s="202"/>
      <c r="F25" s="17"/>
      <c r="G25" s="191"/>
      <c r="H25" s="190"/>
    </row>
    <row r="26" spans="1:8" x14ac:dyDescent="0.25">
      <c r="A26" s="668"/>
      <c r="B26" s="668"/>
      <c r="C26" s="669" t="s">
        <v>37</v>
      </c>
      <c r="D26" s="33" t="s">
        <v>4419</v>
      </c>
      <c r="E26" s="17"/>
      <c r="F26" s="17"/>
      <c r="G26" s="191"/>
      <c r="H26" s="190"/>
    </row>
    <row r="27" spans="1:8" ht="15.6" x14ac:dyDescent="0.25">
      <c r="A27" s="668"/>
      <c r="B27" s="668"/>
      <c r="C27" s="669" t="s">
        <v>36</v>
      </c>
      <c r="D27" s="33" t="s">
        <v>6410</v>
      </c>
      <c r="E27" s="17" t="s">
        <v>2269</v>
      </c>
      <c r="F27" s="17">
        <v>60</v>
      </c>
      <c r="G27" s="187"/>
      <c r="H27" s="190">
        <f t="shared" ref="H27:H29" si="5">F27*G27</f>
        <v>0</v>
      </c>
    </row>
    <row r="28" spans="1:8" ht="15.6" x14ac:dyDescent="0.25">
      <c r="A28" s="668"/>
      <c r="B28" s="668"/>
      <c r="C28" s="669" t="s">
        <v>35</v>
      </c>
      <c r="D28" s="33" t="s">
        <v>6409</v>
      </c>
      <c r="E28" s="17" t="s">
        <v>2269</v>
      </c>
      <c r="F28" s="17">
        <v>62</v>
      </c>
      <c r="G28" s="187"/>
      <c r="H28" s="190">
        <f t="shared" si="5"/>
        <v>0</v>
      </c>
    </row>
    <row r="29" spans="1:8" ht="15.6" x14ac:dyDescent="0.25">
      <c r="A29" s="668"/>
      <c r="B29" s="668"/>
      <c r="C29" s="669" t="s">
        <v>49</v>
      </c>
      <c r="D29" s="33" t="s">
        <v>6408</v>
      </c>
      <c r="E29" s="17" t="s">
        <v>2269</v>
      </c>
      <c r="F29" s="17">
        <v>45</v>
      </c>
      <c r="G29" s="187"/>
      <c r="H29" s="190">
        <f t="shared" si="5"/>
        <v>0</v>
      </c>
    </row>
    <row r="30" spans="1:8" x14ac:dyDescent="0.25">
      <c r="A30" s="668"/>
      <c r="B30" s="668"/>
      <c r="C30" s="669"/>
      <c r="D30" s="698"/>
      <c r="E30" s="212"/>
      <c r="F30" s="17"/>
      <c r="G30" s="17"/>
      <c r="H30" s="190"/>
    </row>
    <row r="31" spans="1:8" x14ac:dyDescent="0.25">
      <c r="A31" s="668"/>
      <c r="B31" s="668"/>
      <c r="C31" s="669"/>
      <c r="D31" s="32"/>
      <c r="E31" s="239"/>
      <c r="F31" s="17"/>
      <c r="G31" s="17"/>
      <c r="H31" s="190"/>
    </row>
    <row r="32" spans="1:8" x14ac:dyDescent="0.25">
      <c r="A32" s="15"/>
      <c r="B32" s="15"/>
      <c r="C32" s="17"/>
      <c r="D32" s="15"/>
      <c r="E32" s="605"/>
      <c r="F32" s="17"/>
      <c r="G32" s="17"/>
      <c r="H32" s="190"/>
    </row>
    <row r="33" spans="1:8" x14ac:dyDescent="0.25">
      <c r="A33" s="183" t="s">
        <v>34</v>
      </c>
      <c r="B33" s="183"/>
      <c r="C33" s="183"/>
      <c r="D33" s="183"/>
      <c r="E33" s="699"/>
      <c r="F33" s="183"/>
      <c r="G33" s="183"/>
      <c r="H33" s="174">
        <f>SUM(H5:H32)</f>
        <v>0</v>
      </c>
    </row>
    <row r="34" spans="1:8" x14ac:dyDescent="0.25">
      <c r="E34" s="314"/>
    </row>
    <row r="35" spans="1:8" x14ac:dyDescent="0.25">
      <c r="E35" s="314"/>
    </row>
    <row r="1048309" spans="5:5" x14ac:dyDescent="0.25">
      <c r="E1048309" s="11"/>
    </row>
  </sheetData>
  <sheetProtection algorithmName="SHA-512" hashValue="+ISKH9QBNejf7sbXwVxb46iAxGtD/wON6kGb4PzY1K3oNWr+HbryCmCwPurKkeVg2ldkbqbiN6EVL/uXm1IEcQ==" saltValue="jVvg5dbVXj3rFm8JxJWd/g=="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46400-9696-410B-8B0C-EFBFD4528A4D}">
  <sheetPr>
    <tabColor theme="9" tint="0.79998168889431442"/>
  </sheetPr>
  <dimension ref="A1:G1048294"/>
  <sheetViews>
    <sheetView zoomScaleNormal="100" workbookViewId="0">
      <selection activeCell="B6" sqref="B6"/>
    </sheetView>
  </sheetViews>
  <sheetFormatPr defaultRowHeight="13.2" x14ac:dyDescent="0.25"/>
  <cols>
    <col min="1" max="1" width="9.33203125" style="12" customWidth="1"/>
    <col min="2" max="2" width="10" style="12" bestFit="1" customWidth="1"/>
    <col min="3" max="3" width="40.6640625" style="12" customWidth="1"/>
    <col min="4" max="4" width="25.5546875" style="12" bestFit="1" customWidth="1"/>
    <col min="5" max="7" width="20.6640625" style="12" customWidth="1"/>
    <col min="8" max="227" width="9.109375" style="12"/>
    <col min="228" max="228" width="9.33203125" style="12" customWidth="1"/>
    <col min="229" max="229" width="6.6640625" style="12" customWidth="1"/>
    <col min="230" max="230" width="40.6640625" style="12" customWidth="1"/>
    <col min="231" max="234" width="9.33203125" style="12" customWidth="1"/>
    <col min="235" max="483" width="9.109375" style="12"/>
    <col min="484" max="484" width="9.33203125" style="12" customWidth="1"/>
    <col min="485" max="485" width="6.6640625" style="12" customWidth="1"/>
    <col min="486" max="486" width="40.6640625" style="12" customWidth="1"/>
    <col min="487" max="490" width="9.33203125" style="12" customWidth="1"/>
    <col min="491" max="739" width="9.109375" style="12"/>
    <col min="740" max="740" width="9.33203125" style="12" customWidth="1"/>
    <col min="741" max="741" width="6.6640625" style="12" customWidth="1"/>
    <col min="742" max="742" width="40.6640625" style="12" customWidth="1"/>
    <col min="743" max="746" width="9.33203125" style="12" customWidth="1"/>
    <col min="747" max="995" width="9.109375" style="12"/>
    <col min="996" max="996" width="9.33203125" style="12" customWidth="1"/>
    <col min="997" max="997" width="6.6640625" style="12" customWidth="1"/>
    <col min="998" max="998" width="40.6640625" style="12" customWidth="1"/>
    <col min="999" max="1002" width="9.33203125" style="12" customWidth="1"/>
    <col min="1003" max="1251" width="9.109375" style="12"/>
    <col min="1252" max="1252" width="9.33203125" style="12" customWidth="1"/>
    <col min="1253" max="1253" width="6.6640625" style="12" customWidth="1"/>
    <col min="1254" max="1254" width="40.6640625" style="12" customWidth="1"/>
    <col min="1255" max="1258" width="9.33203125" style="12" customWidth="1"/>
    <col min="1259" max="1507" width="9.109375" style="12"/>
    <col min="1508" max="1508" width="9.33203125" style="12" customWidth="1"/>
    <col min="1509" max="1509" width="6.6640625" style="12" customWidth="1"/>
    <col min="1510" max="1510" width="40.6640625" style="12" customWidth="1"/>
    <col min="1511" max="1514" width="9.33203125" style="12" customWidth="1"/>
    <col min="1515" max="1763" width="9.109375" style="12"/>
    <col min="1764" max="1764" width="9.33203125" style="12" customWidth="1"/>
    <col min="1765" max="1765" width="6.6640625" style="12" customWidth="1"/>
    <col min="1766" max="1766" width="40.6640625" style="12" customWidth="1"/>
    <col min="1767" max="1770" width="9.33203125" style="12" customWidth="1"/>
    <col min="1771" max="2019" width="9.109375" style="12"/>
    <col min="2020" max="2020" width="9.33203125" style="12" customWidth="1"/>
    <col min="2021" max="2021" width="6.6640625" style="12" customWidth="1"/>
    <col min="2022" max="2022" width="40.6640625" style="12" customWidth="1"/>
    <col min="2023" max="2026" width="9.33203125" style="12" customWidth="1"/>
    <col min="2027" max="2275" width="9.109375" style="12"/>
    <col min="2276" max="2276" width="9.33203125" style="12" customWidth="1"/>
    <col min="2277" max="2277" width="6.6640625" style="12" customWidth="1"/>
    <col min="2278" max="2278" width="40.6640625" style="12" customWidth="1"/>
    <col min="2279" max="2282" width="9.33203125" style="12" customWidth="1"/>
    <col min="2283" max="2531" width="9.109375" style="12"/>
    <col min="2532" max="2532" width="9.33203125" style="12" customWidth="1"/>
    <col min="2533" max="2533" width="6.6640625" style="12" customWidth="1"/>
    <col min="2534" max="2534" width="40.6640625" style="12" customWidth="1"/>
    <col min="2535" max="2538" width="9.33203125" style="12" customWidth="1"/>
    <col min="2539" max="2787" width="9.109375" style="12"/>
    <col min="2788" max="2788" width="9.33203125" style="12" customWidth="1"/>
    <col min="2789" max="2789" width="6.6640625" style="12" customWidth="1"/>
    <col min="2790" max="2790" width="40.6640625" style="12" customWidth="1"/>
    <col min="2791" max="2794" width="9.33203125" style="12" customWidth="1"/>
    <col min="2795" max="3043" width="9.109375" style="12"/>
    <col min="3044" max="3044" width="9.33203125" style="12" customWidth="1"/>
    <col min="3045" max="3045" width="6.6640625" style="12" customWidth="1"/>
    <col min="3046" max="3046" width="40.6640625" style="12" customWidth="1"/>
    <col min="3047" max="3050" width="9.33203125" style="12" customWidth="1"/>
    <col min="3051" max="3299" width="9.109375" style="12"/>
    <col min="3300" max="3300" width="9.33203125" style="12" customWidth="1"/>
    <col min="3301" max="3301" width="6.6640625" style="12" customWidth="1"/>
    <col min="3302" max="3302" width="40.6640625" style="12" customWidth="1"/>
    <col min="3303" max="3306" width="9.33203125" style="12" customWidth="1"/>
    <col min="3307" max="3555" width="9.109375" style="12"/>
    <col min="3556" max="3556" width="9.33203125" style="12" customWidth="1"/>
    <col min="3557" max="3557" width="6.6640625" style="12" customWidth="1"/>
    <col min="3558" max="3558" width="40.6640625" style="12" customWidth="1"/>
    <col min="3559" max="3562" width="9.33203125" style="12" customWidth="1"/>
    <col min="3563" max="3811" width="9.109375" style="12"/>
    <col min="3812" max="3812" width="9.33203125" style="12" customWidth="1"/>
    <col min="3813" max="3813" width="6.6640625" style="12" customWidth="1"/>
    <col min="3814" max="3814" width="40.6640625" style="12" customWidth="1"/>
    <col min="3815" max="3818" width="9.33203125" style="12" customWidth="1"/>
    <col min="3819" max="4067" width="9.109375" style="12"/>
    <col min="4068" max="4068" width="9.33203125" style="12" customWidth="1"/>
    <col min="4069" max="4069" width="6.6640625" style="12" customWidth="1"/>
    <col min="4070" max="4070" width="40.6640625" style="12" customWidth="1"/>
    <col min="4071" max="4074" width="9.33203125" style="12" customWidth="1"/>
    <col min="4075" max="4323" width="9.109375" style="12"/>
    <col min="4324" max="4324" width="9.33203125" style="12" customWidth="1"/>
    <col min="4325" max="4325" width="6.6640625" style="12" customWidth="1"/>
    <col min="4326" max="4326" width="40.6640625" style="12" customWidth="1"/>
    <col min="4327" max="4330" width="9.33203125" style="12" customWidth="1"/>
    <col min="4331" max="4579" width="9.109375" style="12"/>
    <col min="4580" max="4580" width="9.33203125" style="12" customWidth="1"/>
    <col min="4581" max="4581" width="6.6640625" style="12" customWidth="1"/>
    <col min="4582" max="4582" width="40.6640625" style="12" customWidth="1"/>
    <col min="4583" max="4586" width="9.33203125" style="12" customWidth="1"/>
    <col min="4587" max="4835" width="9.109375" style="12"/>
    <col min="4836" max="4836" width="9.33203125" style="12" customWidth="1"/>
    <col min="4837" max="4837" width="6.6640625" style="12" customWidth="1"/>
    <col min="4838" max="4838" width="40.6640625" style="12" customWidth="1"/>
    <col min="4839" max="4842" width="9.33203125" style="12" customWidth="1"/>
    <col min="4843" max="5091" width="9.109375" style="12"/>
    <col min="5092" max="5092" width="9.33203125" style="12" customWidth="1"/>
    <col min="5093" max="5093" width="6.6640625" style="12" customWidth="1"/>
    <col min="5094" max="5094" width="40.6640625" style="12" customWidth="1"/>
    <col min="5095" max="5098" width="9.33203125" style="12" customWidth="1"/>
    <col min="5099" max="5347" width="9.109375" style="12"/>
    <col min="5348" max="5348" width="9.33203125" style="12" customWidth="1"/>
    <col min="5349" max="5349" width="6.6640625" style="12" customWidth="1"/>
    <col min="5350" max="5350" width="40.6640625" style="12" customWidth="1"/>
    <col min="5351" max="5354" width="9.33203125" style="12" customWidth="1"/>
    <col min="5355" max="5603" width="9.109375" style="12"/>
    <col min="5604" max="5604" width="9.33203125" style="12" customWidth="1"/>
    <col min="5605" max="5605" width="6.6640625" style="12" customWidth="1"/>
    <col min="5606" max="5606" width="40.6640625" style="12" customWidth="1"/>
    <col min="5607" max="5610" width="9.33203125" style="12" customWidth="1"/>
    <col min="5611" max="5859" width="9.109375" style="12"/>
    <col min="5860" max="5860" width="9.33203125" style="12" customWidth="1"/>
    <col min="5861" max="5861" width="6.6640625" style="12" customWidth="1"/>
    <col min="5862" max="5862" width="40.6640625" style="12" customWidth="1"/>
    <col min="5863" max="5866" width="9.33203125" style="12" customWidth="1"/>
    <col min="5867" max="6115" width="9.109375" style="12"/>
    <col min="6116" max="6116" width="9.33203125" style="12" customWidth="1"/>
    <col min="6117" max="6117" width="6.6640625" style="12" customWidth="1"/>
    <col min="6118" max="6118" width="40.6640625" style="12" customWidth="1"/>
    <col min="6119" max="6122" width="9.33203125" style="12" customWidth="1"/>
    <col min="6123" max="6371" width="9.109375" style="12"/>
    <col min="6372" max="6372" width="9.33203125" style="12" customWidth="1"/>
    <col min="6373" max="6373" width="6.6640625" style="12" customWidth="1"/>
    <col min="6374" max="6374" width="40.6640625" style="12" customWidth="1"/>
    <col min="6375" max="6378" width="9.33203125" style="12" customWidth="1"/>
    <col min="6379" max="6627" width="9.109375" style="12"/>
    <col min="6628" max="6628" width="9.33203125" style="12" customWidth="1"/>
    <col min="6629" max="6629" width="6.6640625" style="12" customWidth="1"/>
    <col min="6630" max="6630" width="40.6640625" style="12" customWidth="1"/>
    <col min="6631" max="6634" width="9.33203125" style="12" customWidth="1"/>
    <col min="6635" max="6883" width="9.109375" style="12"/>
    <col min="6884" max="6884" width="9.33203125" style="12" customWidth="1"/>
    <col min="6885" max="6885" width="6.6640625" style="12" customWidth="1"/>
    <col min="6886" max="6886" width="40.6640625" style="12" customWidth="1"/>
    <col min="6887" max="6890" width="9.33203125" style="12" customWidth="1"/>
    <col min="6891" max="7139" width="9.109375" style="12"/>
    <col min="7140" max="7140" width="9.33203125" style="12" customWidth="1"/>
    <col min="7141" max="7141" width="6.6640625" style="12" customWidth="1"/>
    <col min="7142" max="7142" width="40.6640625" style="12" customWidth="1"/>
    <col min="7143" max="7146" width="9.33203125" style="12" customWidth="1"/>
    <col min="7147" max="7395" width="9.109375" style="12"/>
    <col min="7396" max="7396" width="9.33203125" style="12" customWidth="1"/>
    <col min="7397" max="7397" width="6.6640625" style="12" customWidth="1"/>
    <col min="7398" max="7398" width="40.6640625" style="12" customWidth="1"/>
    <col min="7399" max="7402" width="9.33203125" style="12" customWidth="1"/>
    <col min="7403" max="7651" width="9.109375" style="12"/>
    <col min="7652" max="7652" width="9.33203125" style="12" customWidth="1"/>
    <col min="7653" max="7653" width="6.6640625" style="12" customWidth="1"/>
    <col min="7654" max="7654" width="40.6640625" style="12" customWidth="1"/>
    <col min="7655" max="7658" width="9.33203125" style="12" customWidth="1"/>
    <col min="7659" max="7907" width="9.109375" style="12"/>
    <col min="7908" max="7908" width="9.33203125" style="12" customWidth="1"/>
    <col min="7909" max="7909" width="6.6640625" style="12" customWidth="1"/>
    <col min="7910" max="7910" width="40.6640625" style="12" customWidth="1"/>
    <col min="7911" max="7914" width="9.33203125" style="12" customWidth="1"/>
    <col min="7915" max="8163" width="9.109375" style="12"/>
    <col min="8164" max="8164" width="9.33203125" style="12" customWidth="1"/>
    <col min="8165" max="8165" width="6.6640625" style="12" customWidth="1"/>
    <col min="8166" max="8166" width="40.6640625" style="12" customWidth="1"/>
    <col min="8167" max="8170" width="9.33203125" style="12" customWidth="1"/>
    <col min="8171" max="8419" width="9.109375" style="12"/>
    <col min="8420" max="8420" width="9.33203125" style="12" customWidth="1"/>
    <col min="8421" max="8421" width="6.6640625" style="12" customWidth="1"/>
    <col min="8422" max="8422" width="40.6640625" style="12" customWidth="1"/>
    <col min="8423" max="8426" width="9.33203125" style="12" customWidth="1"/>
    <col min="8427" max="8675" width="9.109375" style="12"/>
    <col min="8676" max="8676" width="9.33203125" style="12" customWidth="1"/>
    <col min="8677" max="8677" width="6.6640625" style="12" customWidth="1"/>
    <col min="8678" max="8678" width="40.6640625" style="12" customWidth="1"/>
    <col min="8679" max="8682" width="9.33203125" style="12" customWidth="1"/>
    <col min="8683" max="8931" width="9.109375" style="12"/>
    <col min="8932" max="8932" width="9.33203125" style="12" customWidth="1"/>
    <col min="8933" max="8933" width="6.6640625" style="12" customWidth="1"/>
    <col min="8934" max="8934" width="40.6640625" style="12" customWidth="1"/>
    <col min="8935" max="8938" width="9.33203125" style="12" customWidth="1"/>
    <col min="8939" max="9187" width="9.109375" style="12"/>
    <col min="9188" max="9188" width="9.33203125" style="12" customWidth="1"/>
    <col min="9189" max="9189" width="6.6640625" style="12" customWidth="1"/>
    <col min="9190" max="9190" width="40.6640625" style="12" customWidth="1"/>
    <col min="9191" max="9194" width="9.33203125" style="12" customWidth="1"/>
    <col min="9195" max="9443" width="9.109375" style="12"/>
    <col min="9444" max="9444" width="9.33203125" style="12" customWidth="1"/>
    <col min="9445" max="9445" width="6.6640625" style="12" customWidth="1"/>
    <col min="9446" max="9446" width="40.6640625" style="12" customWidth="1"/>
    <col min="9447" max="9450" width="9.33203125" style="12" customWidth="1"/>
    <col min="9451" max="9699" width="9.109375" style="12"/>
    <col min="9700" max="9700" width="9.33203125" style="12" customWidth="1"/>
    <col min="9701" max="9701" width="6.6640625" style="12" customWidth="1"/>
    <col min="9702" max="9702" width="40.6640625" style="12" customWidth="1"/>
    <col min="9703" max="9706" width="9.33203125" style="12" customWidth="1"/>
    <col min="9707" max="9955" width="9.109375" style="12"/>
    <col min="9956" max="9956" width="9.33203125" style="12" customWidth="1"/>
    <col min="9957" max="9957" width="6.6640625" style="12" customWidth="1"/>
    <col min="9958" max="9958" width="40.6640625" style="12" customWidth="1"/>
    <col min="9959" max="9962" width="9.33203125" style="12" customWidth="1"/>
    <col min="9963" max="10211" width="9.109375" style="12"/>
    <col min="10212" max="10212" width="9.33203125" style="12" customWidth="1"/>
    <col min="10213" max="10213" width="6.6640625" style="12" customWidth="1"/>
    <col min="10214" max="10214" width="40.6640625" style="12" customWidth="1"/>
    <col min="10215" max="10218" width="9.33203125" style="12" customWidth="1"/>
    <col min="10219" max="10467" width="9.109375" style="12"/>
    <col min="10468" max="10468" width="9.33203125" style="12" customWidth="1"/>
    <col min="10469" max="10469" width="6.6640625" style="12" customWidth="1"/>
    <col min="10470" max="10470" width="40.6640625" style="12" customWidth="1"/>
    <col min="10471" max="10474" width="9.33203125" style="12" customWidth="1"/>
    <col min="10475" max="10723" width="9.109375" style="12"/>
    <col min="10724" max="10724" width="9.33203125" style="12" customWidth="1"/>
    <col min="10725" max="10725" width="6.6640625" style="12" customWidth="1"/>
    <col min="10726" max="10726" width="40.6640625" style="12" customWidth="1"/>
    <col min="10727" max="10730" width="9.33203125" style="12" customWidth="1"/>
    <col min="10731" max="10979" width="9.109375" style="12"/>
    <col min="10980" max="10980" width="9.33203125" style="12" customWidth="1"/>
    <col min="10981" max="10981" width="6.6640625" style="12" customWidth="1"/>
    <col min="10982" max="10982" width="40.6640625" style="12" customWidth="1"/>
    <col min="10983" max="10986" width="9.33203125" style="12" customWidth="1"/>
    <col min="10987" max="11235" width="9.109375" style="12"/>
    <col min="11236" max="11236" width="9.33203125" style="12" customWidth="1"/>
    <col min="11237" max="11237" width="6.6640625" style="12" customWidth="1"/>
    <col min="11238" max="11238" width="40.6640625" style="12" customWidth="1"/>
    <col min="11239" max="11242" width="9.33203125" style="12" customWidth="1"/>
    <col min="11243" max="11491" width="9.109375" style="12"/>
    <col min="11492" max="11492" width="9.33203125" style="12" customWidth="1"/>
    <col min="11493" max="11493" width="6.6640625" style="12" customWidth="1"/>
    <col min="11494" max="11494" width="40.6640625" style="12" customWidth="1"/>
    <col min="11495" max="11498" width="9.33203125" style="12" customWidth="1"/>
    <col min="11499" max="11747" width="9.109375" style="12"/>
    <col min="11748" max="11748" width="9.33203125" style="12" customWidth="1"/>
    <col min="11749" max="11749" width="6.6640625" style="12" customWidth="1"/>
    <col min="11750" max="11750" width="40.6640625" style="12" customWidth="1"/>
    <col min="11751" max="11754" width="9.33203125" style="12" customWidth="1"/>
    <col min="11755" max="12003" width="9.109375" style="12"/>
    <col min="12004" max="12004" width="9.33203125" style="12" customWidth="1"/>
    <col min="12005" max="12005" width="6.6640625" style="12" customWidth="1"/>
    <col min="12006" max="12006" width="40.6640625" style="12" customWidth="1"/>
    <col min="12007" max="12010" width="9.33203125" style="12" customWidth="1"/>
    <col min="12011" max="12259" width="9.109375" style="12"/>
    <col min="12260" max="12260" width="9.33203125" style="12" customWidth="1"/>
    <col min="12261" max="12261" width="6.6640625" style="12" customWidth="1"/>
    <col min="12262" max="12262" width="40.6640625" style="12" customWidth="1"/>
    <col min="12263" max="12266" width="9.33203125" style="12" customWidth="1"/>
    <col min="12267" max="12515" width="9.109375" style="12"/>
    <col min="12516" max="12516" width="9.33203125" style="12" customWidth="1"/>
    <col min="12517" max="12517" width="6.6640625" style="12" customWidth="1"/>
    <col min="12518" max="12518" width="40.6640625" style="12" customWidth="1"/>
    <col min="12519" max="12522" width="9.33203125" style="12" customWidth="1"/>
    <col min="12523" max="12771" width="9.109375" style="12"/>
    <col min="12772" max="12772" width="9.33203125" style="12" customWidth="1"/>
    <col min="12773" max="12773" width="6.6640625" style="12" customWidth="1"/>
    <col min="12774" max="12774" width="40.6640625" style="12" customWidth="1"/>
    <col min="12775" max="12778" width="9.33203125" style="12" customWidth="1"/>
    <col min="12779" max="13027" width="9.109375" style="12"/>
    <col min="13028" max="13028" width="9.33203125" style="12" customWidth="1"/>
    <col min="13029" max="13029" width="6.6640625" style="12" customWidth="1"/>
    <col min="13030" max="13030" width="40.6640625" style="12" customWidth="1"/>
    <col min="13031" max="13034" width="9.33203125" style="12" customWidth="1"/>
    <col min="13035" max="13283" width="9.109375" style="12"/>
    <col min="13284" max="13284" width="9.33203125" style="12" customWidth="1"/>
    <col min="13285" max="13285" width="6.6640625" style="12" customWidth="1"/>
    <col min="13286" max="13286" width="40.6640625" style="12" customWidth="1"/>
    <col min="13287" max="13290" width="9.33203125" style="12" customWidth="1"/>
    <col min="13291" max="13539" width="9.109375" style="12"/>
    <col min="13540" max="13540" width="9.33203125" style="12" customWidth="1"/>
    <col min="13541" max="13541" width="6.6640625" style="12" customWidth="1"/>
    <col min="13542" max="13542" width="40.6640625" style="12" customWidth="1"/>
    <col min="13543" max="13546" width="9.33203125" style="12" customWidth="1"/>
    <col min="13547" max="13795" width="9.109375" style="12"/>
    <col min="13796" max="13796" width="9.33203125" style="12" customWidth="1"/>
    <col min="13797" max="13797" width="6.6640625" style="12" customWidth="1"/>
    <col min="13798" max="13798" width="40.6640625" style="12" customWidth="1"/>
    <col min="13799" max="13802" width="9.33203125" style="12" customWidth="1"/>
    <col min="13803" max="14051" width="9.109375" style="12"/>
    <col min="14052" max="14052" width="9.33203125" style="12" customWidth="1"/>
    <col min="14053" max="14053" width="6.6640625" style="12" customWidth="1"/>
    <col min="14054" max="14054" width="40.6640625" style="12" customWidth="1"/>
    <col min="14055" max="14058" width="9.33203125" style="12" customWidth="1"/>
    <col min="14059" max="14307" width="9.109375" style="12"/>
    <col min="14308" max="14308" width="9.33203125" style="12" customWidth="1"/>
    <col min="14309" max="14309" width="6.6640625" style="12" customWidth="1"/>
    <col min="14310" max="14310" width="40.6640625" style="12" customWidth="1"/>
    <col min="14311" max="14314" width="9.33203125" style="12" customWidth="1"/>
    <col min="14315" max="14563" width="9.109375" style="12"/>
    <col min="14564" max="14564" width="9.33203125" style="12" customWidth="1"/>
    <col min="14565" max="14565" width="6.6640625" style="12" customWidth="1"/>
    <col min="14566" max="14566" width="40.6640625" style="12" customWidth="1"/>
    <col min="14567" max="14570" width="9.33203125" style="12" customWidth="1"/>
    <col min="14571" max="14819" width="9.109375" style="12"/>
    <col min="14820" max="14820" width="9.33203125" style="12" customWidth="1"/>
    <col min="14821" max="14821" width="6.6640625" style="12" customWidth="1"/>
    <col min="14822" max="14822" width="40.6640625" style="12" customWidth="1"/>
    <col min="14823" max="14826" width="9.33203125" style="12" customWidth="1"/>
    <col min="14827" max="15075" width="9.109375" style="12"/>
    <col min="15076" max="15076" width="9.33203125" style="12" customWidth="1"/>
    <col min="15077" max="15077" width="6.6640625" style="12" customWidth="1"/>
    <col min="15078" max="15078" width="40.6640625" style="12" customWidth="1"/>
    <col min="15079" max="15082" width="9.33203125" style="12" customWidth="1"/>
    <col min="15083" max="15331" width="9.109375" style="12"/>
    <col min="15332" max="15332" width="9.33203125" style="12" customWidth="1"/>
    <col min="15333" max="15333" width="6.6640625" style="12" customWidth="1"/>
    <col min="15334" max="15334" width="40.6640625" style="12" customWidth="1"/>
    <col min="15335" max="15338" width="9.33203125" style="12" customWidth="1"/>
    <col min="15339" max="15587" width="9.109375" style="12"/>
    <col min="15588" max="15588" width="9.33203125" style="12" customWidth="1"/>
    <col min="15589" max="15589" width="6.6640625" style="12" customWidth="1"/>
    <col min="15590" max="15590" width="40.6640625" style="12" customWidth="1"/>
    <col min="15591" max="15594" width="9.33203125" style="12" customWidth="1"/>
    <col min="15595" max="15843" width="9.109375" style="12"/>
    <col min="15844" max="15844" width="9.33203125" style="12" customWidth="1"/>
    <col min="15845" max="15845" width="6.6640625" style="12" customWidth="1"/>
    <col min="15846" max="15846" width="40.6640625" style="12" customWidth="1"/>
    <col min="15847" max="15850" width="9.33203125" style="12" customWidth="1"/>
    <col min="15851" max="16099" width="9.109375" style="12"/>
    <col min="16100" max="16100" width="9.33203125" style="12" customWidth="1"/>
    <col min="16101" max="16101" width="6.6640625" style="12" customWidth="1"/>
    <col min="16102" max="16102" width="40.6640625" style="12" customWidth="1"/>
    <col min="16103" max="16106" width="9.33203125" style="12" customWidth="1"/>
    <col min="16107" max="16384" width="9.109375" style="12"/>
  </cols>
  <sheetData>
    <row r="1" spans="1:7" x14ac:dyDescent="0.25">
      <c r="A1" s="22" t="s">
        <v>3651</v>
      </c>
      <c r="B1" s="587"/>
      <c r="C1" s="587"/>
      <c r="D1" s="771" t="s">
        <v>3652</v>
      </c>
      <c r="E1" s="771"/>
      <c r="F1" s="771"/>
      <c r="G1" s="771"/>
    </row>
    <row r="2" spans="1:7" ht="12.75" customHeight="1" x14ac:dyDescent="0.25">
      <c r="A2" s="23" t="s">
        <v>0</v>
      </c>
      <c r="B2" s="23"/>
      <c r="C2" s="9" t="s">
        <v>1</v>
      </c>
      <c r="D2" s="9" t="s">
        <v>2</v>
      </c>
      <c r="E2" s="9" t="s">
        <v>3</v>
      </c>
      <c r="F2" s="9" t="s">
        <v>4</v>
      </c>
      <c r="G2" s="9" t="s">
        <v>5</v>
      </c>
    </row>
    <row r="3" spans="1:7" x14ac:dyDescent="0.25">
      <c r="A3" s="13"/>
      <c r="B3" s="13"/>
      <c r="C3" s="173"/>
      <c r="D3" s="11"/>
      <c r="E3" s="11"/>
      <c r="F3" s="173"/>
      <c r="G3" s="173"/>
    </row>
    <row r="4" spans="1:7" x14ac:dyDescent="0.25">
      <c r="A4" s="668"/>
      <c r="B4" s="668"/>
      <c r="C4" s="15"/>
      <c r="D4" s="17"/>
      <c r="E4" s="17"/>
      <c r="F4" s="15"/>
      <c r="G4" s="15"/>
    </row>
    <row r="5" spans="1:7" ht="26.4" x14ac:dyDescent="0.25">
      <c r="A5" s="668" t="s">
        <v>3655</v>
      </c>
      <c r="B5" s="668"/>
      <c r="C5" s="32" t="s">
        <v>6830</v>
      </c>
      <c r="D5" s="17"/>
      <c r="E5" s="17"/>
      <c r="F5" s="191"/>
      <c r="G5" s="190"/>
    </row>
    <row r="6" spans="1:7" x14ac:dyDescent="0.25">
      <c r="A6" s="668"/>
      <c r="B6" s="712" t="s">
        <v>37</v>
      </c>
      <c r="C6" s="33" t="s">
        <v>6622</v>
      </c>
      <c r="D6" s="17"/>
      <c r="E6" s="17"/>
      <c r="F6" s="191"/>
      <c r="G6" s="190"/>
    </row>
    <row r="7" spans="1:7" ht="15.6" x14ac:dyDescent="0.25">
      <c r="A7" s="668"/>
      <c r="B7" s="713" t="s">
        <v>36</v>
      </c>
      <c r="C7" s="33" t="s">
        <v>6620</v>
      </c>
      <c r="D7" s="17" t="s">
        <v>2269</v>
      </c>
      <c r="E7" s="17">
        <v>250</v>
      </c>
      <c r="F7" s="187"/>
      <c r="G7" s="190">
        <f t="shared" ref="G7:G9" si="0">E7*F7</f>
        <v>0</v>
      </c>
    </row>
    <row r="8" spans="1:7" ht="15.6" x14ac:dyDescent="0.25">
      <c r="A8" s="668"/>
      <c r="B8" s="713" t="s">
        <v>35</v>
      </c>
      <c r="C8" s="33" t="s">
        <v>6405</v>
      </c>
      <c r="D8" s="17" t="s">
        <v>2269</v>
      </c>
      <c r="E8" s="17">
        <v>305</v>
      </c>
      <c r="F8" s="187"/>
      <c r="G8" s="190">
        <f t="shared" si="0"/>
        <v>0</v>
      </c>
    </row>
    <row r="9" spans="1:7" ht="15.6" x14ac:dyDescent="0.25">
      <c r="A9" s="668"/>
      <c r="B9" s="713" t="s">
        <v>49</v>
      </c>
      <c r="C9" s="33" t="s">
        <v>6621</v>
      </c>
      <c r="D9" s="17" t="s">
        <v>2269</v>
      </c>
      <c r="E9" s="17">
        <v>180</v>
      </c>
      <c r="F9" s="187"/>
      <c r="G9" s="190">
        <f t="shared" si="0"/>
        <v>0</v>
      </c>
    </row>
    <row r="10" spans="1:7" x14ac:dyDescent="0.25">
      <c r="A10" s="668"/>
      <c r="B10" s="712" t="s">
        <v>37</v>
      </c>
      <c r="C10" s="33" t="s">
        <v>6623</v>
      </c>
      <c r="D10" s="17"/>
      <c r="E10" s="17"/>
      <c r="F10" s="191"/>
      <c r="G10" s="190"/>
    </row>
    <row r="11" spans="1:7" ht="15.6" x14ac:dyDescent="0.25">
      <c r="A11" s="668"/>
      <c r="B11" s="713" t="s">
        <v>36</v>
      </c>
      <c r="C11" s="33" t="s">
        <v>6405</v>
      </c>
      <c r="D11" s="17" t="s">
        <v>2269</v>
      </c>
      <c r="E11" s="17">
        <v>705</v>
      </c>
      <c r="F11" s="187"/>
      <c r="G11" s="190">
        <f t="shared" ref="G11:G12" si="1">E11*F11</f>
        <v>0</v>
      </c>
    </row>
    <row r="12" spans="1:7" ht="15.6" x14ac:dyDescent="0.25">
      <c r="A12" s="668"/>
      <c r="B12" s="713" t="s">
        <v>35</v>
      </c>
      <c r="C12" s="33" t="s">
        <v>6621</v>
      </c>
      <c r="D12" s="17" t="s">
        <v>2269</v>
      </c>
      <c r="E12" s="17">
        <v>180</v>
      </c>
      <c r="F12" s="187"/>
      <c r="G12" s="190">
        <f t="shared" si="1"/>
        <v>0</v>
      </c>
    </row>
    <row r="13" spans="1:7" ht="26.4" x14ac:dyDescent="0.25">
      <c r="A13" s="668" t="s">
        <v>3656</v>
      </c>
      <c r="B13" s="668"/>
      <c r="C13" s="32" t="s">
        <v>6710</v>
      </c>
      <c r="D13" s="17" t="s">
        <v>2269</v>
      </c>
      <c r="E13" s="17">
        <v>330</v>
      </c>
      <c r="F13" s="187"/>
      <c r="G13" s="190">
        <f>E13*F13</f>
        <v>0</v>
      </c>
    </row>
    <row r="14" spans="1:7" ht="38.25" customHeight="1" x14ac:dyDescent="0.25">
      <c r="A14" s="668" t="s">
        <v>3657</v>
      </c>
      <c r="B14" s="668"/>
      <c r="C14" s="32" t="s">
        <v>6711</v>
      </c>
      <c r="D14" s="17" t="s">
        <v>2269</v>
      </c>
      <c r="E14" s="17">
        <v>130</v>
      </c>
      <c r="F14" s="187"/>
      <c r="G14" s="190">
        <f>E14*F14</f>
        <v>0</v>
      </c>
    </row>
    <row r="15" spans="1:7" x14ac:dyDescent="0.25">
      <c r="A15" s="668"/>
      <c r="B15" s="668"/>
      <c r="C15" s="33"/>
      <c r="D15" s="17"/>
      <c r="E15" s="17"/>
      <c r="F15" s="17"/>
      <c r="G15" s="189"/>
    </row>
    <row r="16" spans="1:7" x14ac:dyDescent="0.25">
      <c r="A16" s="701"/>
      <c r="B16" s="701"/>
      <c r="C16" s="701"/>
      <c r="D16" s="17"/>
      <c r="E16" s="228"/>
      <c r="F16" s="228"/>
      <c r="G16" s="248"/>
    </row>
    <row r="17" spans="1:7" x14ac:dyDescent="0.25">
      <c r="A17" s="701"/>
      <c r="B17" s="701"/>
      <c r="C17" s="701"/>
      <c r="D17" s="604"/>
      <c r="E17" s="228"/>
      <c r="F17" s="228"/>
      <c r="G17" s="248"/>
    </row>
    <row r="18" spans="1:7" x14ac:dyDescent="0.25">
      <c r="A18" s="183" t="s">
        <v>34</v>
      </c>
      <c r="B18" s="183"/>
      <c r="C18" s="183"/>
      <c r="D18" s="606"/>
      <c r="E18" s="183"/>
      <c r="F18" s="183"/>
      <c r="G18" s="174">
        <f>SUM(G5:G17)</f>
        <v>0</v>
      </c>
    </row>
    <row r="19" spans="1:7" x14ac:dyDescent="0.25">
      <c r="D19" s="693"/>
    </row>
    <row r="1048294" spans="4:4" x14ac:dyDescent="0.25">
      <c r="D1048294" s="11"/>
    </row>
  </sheetData>
  <sheetProtection algorithmName="SHA-512" hashValue="2VzaD/QUbJ2jd0I1ejeolJC4GailVSkYOw22rytzRx119eodk8fFWz488grVzjH3qWcsIchlMd0C4CN4vDuOiA==" saltValue="RjXuD8XqUT2JFpJj0FxuWw==" spinCount="100000" sheet="1" objects="1" scenarios="1" selectLockedCells="1"/>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1A10D-B45A-4C47-8996-C32BD5A352BD}">
  <sheetPr>
    <tabColor theme="9" tint="0.79998168889431442"/>
  </sheetPr>
  <dimension ref="A1:H1048298"/>
  <sheetViews>
    <sheetView zoomScaleNormal="100" workbookViewId="0">
      <selection activeCell="G18" sqref="G18"/>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33" width="9.109375" style="12"/>
    <col min="234" max="234" width="9.33203125" style="12" customWidth="1"/>
    <col min="235" max="235" width="6.6640625" style="12" customWidth="1"/>
    <col min="236" max="236" width="40.6640625" style="12" customWidth="1"/>
    <col min="237" max="240" width="9.33203125" style="12" customWidth="1"/>
    <col min="241" max="489" width="9.109375" style="12"/>
    <col min="490" max="490" width="9.33203125" style="12" customWidth="1"/>
    <col min="491" max="491" width="6.6640625" style="12" customWidth="1"/>
    <col min="492" max="492" width="40.6640625" style="12" customWidth="1"/>
    <col min="493" max="496" width="9.33203125" style="12" customWidth="1"/>
    <col min="497" max="745" width="9.109375" style="12"/>
    <col min="746" max="746" width="9.33203125" style="12" customWidth="1"/>
    <col min="747" max="747" width="6.6640625" style="12" customWidth="1"/>
    <col min="748" max="748" width="40.6640625" style="12" customWidth="1"/>
    <col min="749" max="752" width="9.33203125" style="12" customWidth="1"/>
    <col min="753" max="1001" width="9.109375" style="12"/>
    <col min="1002" max="1002" width="9.33203125" style="12" customWidth="1"/>
    <col min="1003" max="1003" width="6.6640625" style="12" customWidth="1"/>
    <col min="1004" max="1004" width="40.6640625" style="12" customWidth="1"/>
    <col min="1005" max="1008" width="9.33203125" style="12" customWidth="1"/>
    <col min="1009" max="1257" width="9.109375" style="12"/>
    <col min="1258" max="1258" width="9.33203125" style="12" customWidth="1"/>
    <col min="1259" max="1259" width="6.6640625" style="12" customWidth="1"/>
    <col min="1260" max="1260" width="40.6640625" style="12" customWidth="1"/>
    <col min="1261" max="1264" width="9.33203125" style="12" customWidth="1"/>
    <col min="1265" max="1513" width="9.109375" style="12"/>
    <col min="1514" max="1514" width="9.33203125" style="12" customWidth="1"/>
    <col min="1515" max="1515" width="6.6640625" style="12" customWidth="1"/>
    <col min="1516" max="1516" width="40.6640625" style="12" customWidth="1"/>
    <col min="1517" max="1520" width="9.33203125" style="12" customWidth="1"/>
    <col min="1521" max="1769" width="9.109375" style="12"/>
    <col min="1770" max="1770" width="9.33203125" style="12" customWidth="1"/>
    <col min="1771" max="1771" width="6.6640625" style="12" customWidth="1"/>
    <col min="1772" max="1772" width="40.6640625" style="12" customWidth="1"/>
    <col min="1773" max="1776" width="9.33203125" style="12" customWidth="1"/>
    <col min="1777" max="2025" width="9.109375" style="12"/>
    <col min="2026" max="2026" width="9.33203125" style="12" customWidth="1"/>
    <col min="2027" max="2027" width="6.6640625" style="12" customWidth="1"/>
    <col min="2028" max="2028" width="40.6640625" style="12" customWidth="1"/>
    <col min="2029" max="2032" width="9.33203125" style="12" customWidth="1"/>
    <col min="2033" max="2281" width="9.109375" style="12"/>
    <col min="2282" max="2282" width="9.33203125" style="12" customWidth="1"/>
    <col min="2283" max="2283" width="6.6640625" style="12" customWidth="1"/>
    <col min="2284" max="2284" width="40.6640625" style="12" customWidth="1"/>
    <col min="2285" max="2288" width="9.33203125" style="12" customWidth="1"/>
    <col min="2289" max="2537" width="9.109375" style="12"/>
    <col min="2538" max="2538" width="9.33203125" style="12" customWidth="1"/>
    <col min="2539" max="2539" width="6.6640625" style="12" customWidth="1"/>
    <col min="2540" max="2540" width="40.6640625" style="12" customWidth="1"/>
    <col min="2541" max="2544" width="9.33203125" style="12" customWidth="1"/>
    <col min="2545" max="2793" width="9.109375" style="12"/>
    <col min="2794" max="2794" width="9.33203125" style="12" customWidth="1"/>
    <col min="2795" max="2795" width="6.6640625" style="12" customWidth="1"/>
    <col min="2796" max="2796" width="40.6640625" style="12" customWidth="1"/>
    <col min="2797" max="2800" width="9.33203125" style="12" customWidth="1"/>
    <col min="2801" max="3049" width="9.109375" style="12"/>
    <col min="3050" max="3050" width="9.33203125" style="12" customWidth="1"/>
    <col min="3051" max="3051" width="6.6640625" style="12" customWidth="1"/>
    <col min="3052" max="3052" width="40.6640625" style="12" customWidth="1"/>
    <col min="3053" max="3056" width="9.33203125" style="12" customWidth="1"/>
    <col min="3057" max="3305" width="9.109375" style="12"/>
    <col min="3306" max="3306" width="9.33203125" style="12" customWidth="1"/>
    <col min="3307" max="3307" width="6.6640625" style="12" customWidth="1"/>
    <col min="3308" max="3308" width="40.6640625" style="12" customWidth="1"/>
    <col min="3309" max="3312" width="9.33203125" style="12" customWidth="1"/>
    <col min="3313" max="3561" width="9.109375" style="12"/>
    <col min="3562" max="3562" width="9.33203125" style="12" customWidth="1"/>
    <col min="3563" max="3563" width="6.6640625" style="12" customWidth="1"/>
    <col min="3564" max="3564" width="40.6640625" style="12" customWidth="1"/>
    <col min="3565" max="3568" width="9.33203125" style="12" customWidth="1"/>
    <col min="3569" max="3817" width="9.109375" style="12"/>
    <col min="3818" max="3818" width="9.33203125" style="12" customWidth="1"/>
    <col min="3819" max="3819" width="6.6640625" style="12" customWidth="1"/>
    <col min="3820" max="3820" width="40.6640625" style="12" customWidth="1"/>
    <col min="3821" max="3824" width="9.33203125" style="12" customWidth="1"/>
    <col min="3825" max="4073" width="9.109375" style="12"/>
    <col min="4074" max="4074" width="9.33203125" style="12" customWidth="1"/>
    <col min="4075" max="4075" width="6.6640625" style="12" customWidth="1"/>
    <col min="4076" max="4076" width="40.6640625" style="12" customWidth="1"/>
    <col min="4077" max="4080" width="9.33203125" style="12" customWidth="1"/>
    <col min="4081" max="4329" width="9.109375" style="12"/>
    <col min="4330" max="4330" width="9.33203125" style="12" customWidth="1"/>
    <col min="4331" max="4331" width="6.6640625" style="12" customWidth="1"/>
    <col min="4332" max="4332" width="40.6640625" style="12" customWidth="1"/>
    <col min="4333" max="4336" width="9.33203125" style="12" customWidth="1"/>
    <col min="4337" max="4585" width="9.109375" style="12"/>
    <col min="4586" max="4586" width="9.33203125" style="12" customWidth="1"/>
    <col min="4587" max="4587" width="6.6640625" style="12" customWidth="1"/>
    <col min="4588" max="4588" width="40.6640625" style="12" customWidth="1"/>
    <col min="4589" max="4592" width="9.33203125" style="12" customWidth="1"/>
    <col min="4593" max="4841" width="9.109375" style="12"/>
    <col min="4842" max="4842" width="9.33203125" style="12" customWidth="1"/>
    <col min="4843" max="4843" width="6.6640625" style="12" customWidth="1"/>
    <col min="4844" max="4844" width="40.6640625" style="12" customWidth="1"/>
    <col min="4845" max="4848" width="9.33203125" style="12" customWidth="1"/>
    <col min="4849" max="5097" width="9.109375" style="12"/>
    <col min="5098" max="5098" width="9.33203125" style="12" customWidth="1"/>
    <col min="5099" max="5099" width="6.6640625" style="12" customWidth="1"/>
    <col min="5100" max="5100" width="40.6640625" style="12" customWidth="1"/>
    <col min="5101" max="5104" width="9.33203125" style="12" customWidth="1"/>
    <col min="5105" max="5353" width="9.109375" style="12"/>
    <col min="5354" max="5354" width="9.33203125" style="12" customWidth="1"/>
    <col min="5355" max="5355" width="6.6640625" style="12" customWidth="1"/>
    <col min="5356" max="5356" width="40.6640625" style="12" customWidth="1"/>
    <col min="5357" max="5360" width="9.33203125" style="12" customWidth="1"/>
    <col min="5361" max="5609" width="9.109375" style="12"/>
    <col min="5610" max="5610" width="9.33203125" style="12" customWidth="1"/>
    <col min="5611" max="5611" width="6.6640625" style="12" customWidth="1"/>
    <col min="5612" max="5612" width="40.6640625" style="12" customWidth="1"/>
    <col min="5613" max="5616" width="9.33203125" style="12" customWidth="1"/>
    <col min="5617" max="5865" width="9.109375" style="12"/>
    <col min="5866" max="5866" width="9.33203125" style="12" customWidth="1"/>
    <col min="5867" max="5867" width="6.6640625" style="12" customWidth="1"/>
    <col min="5868" max="5868" width="40.6640625" style="12" customWidth="1"/>
    <col min="5869" max="5872" width="9.33203125" style="12" customWidth="1"/>
    <col min="5873" max="6121" width="9.109375" style="12"/>
    <col min="6122" max="6122" width="9.33203125" style="12" customWidth="1"/>
    <col min="6123" max="6123" width="6.6640625" style="12" customWidth="1"/>
    <col min="6124" max="6124" width="40.6640625" style="12" customWidth="1"/>
    <col min="6125" max="6128" width="9.33203125" style="12" customWidth="1"/>
    <col min="6129" max="6377" width="9.109375" style="12"/>
    <col min="6378" max="6378" width="9.33203125" style="12" customWidth="1"/>
    <col min="6379" max="6379" width="6.6640625" style="12" customWidth="1"/>
    <col min="6380" max="6380" width="40.6640625" style="12" customWidth="1"/>
    <col min="6381" max="6384" width="9.33203125" style="12" customWidth="1"/>
    <col min="6385" max="6633" width="9.109375" style="12"/>
    <col min="6634" max="6634" width="9.33203125" style="12" customWidth="1"/>
    <col min="6635" max="6635" width="6.6640625" style="12" customWidth="1"/>
    <col min="6636" max="6636" width="40.6640625" style="12" customWidth="1"/>
    <col min="6637" max="6640" width="9.33203125" style="12" customWidth="1"/>
    <col min="6641" max="6889" width="9.109375" style="12"/>
    <col min="6890" max="6890" width="9.33203125" style="12" customWidth="1"/>
    <col min="6891" max="6891" width="6.6640625" style="12" customWidth="1"/>
    <col min="6892" max="6892" width="40.6640625" style="12" customWidth="1"/>
    <col min="6893" max="6896" width="9.33203125" style="12" customWidth="1"/>
    <col min="6897" max="7145" width="9.109375" style="12"/>
    <col min="7146" max="7146" width="9.33203125" style="12" customWidth="1"/>
    <col min="7147" max="7147" width="6.6640625" style="12" customWidth="1"/>
    <col min="7148" max="7148" width="40.6640625" style="12" customWidth="1"/>
    <col min="7149" max="7152" width="9.33203125" style="12" customWidth="1"/>
    <col min="7153" max="7401" width="9.109375" style="12"/>
    <col min="7402" max="7402" width="9.33203125" style="12" customWidth="1"/>
    <col min="7403" max="7403" width="6.6640625" style="12" customWidth="1"/>
    <col min="7404" max="7404" width="40.6640625" style="12" customWidth="1"/>
    <col min="7405" max="7408" width="9.33203125" style="12" customWidth="1"/>
    <col min="7409" max="7657" width="9.109375" style="12"/>
    <col min="7658" max="7658" width="9.33203125" style="12" customWidth="1"/>
    <col min="7659" max="7659" width="6.6640625" style="12" customWidth="1"/>
    <col min="7660" max="7660" width="40.6640625" style="12" customWidth="1"/>
    <col min="7661" max="7664" width="9.33203125" style="12" customWidth="1"/>
    <col min="7665" max="7913" width="9.109375" style="12"/>
    <col min="7914" max="7914" width="9.33203125" style="12" customWidth="1"/>
    <col min="7915" max="7915" width="6.6640625" style="12" customWidth="1"/>
    <col min="7916" max="7916" width="40.6640625" style="12" customWidth="1"/>
    <col min="7917" max="7920" width="9.33203125" style="12" customWidth="1"/>
    <col min="7921" max="8169" width="9.109375" style="12"/>
    <col min="8170" max="8170" width="9.33203125" style="12" customWidth="1"/>
    <col min="8171" max="8171" width="6.6640625" style="12" customWidth="1"/>
    <col min="8172" max="8172" width="40.6640625" style="12" customWidth="1"/>
    <col min="8173" max="8176" width="9.33203125" style="12" customWidth="1"/>
    <col min="8177" max="8425" width="9.109375" style="12"/>
    <col min="8426" max="8426" width="9.33203125" style="12" customWidth="1"/>
    <col min="8427" max="8427" width="6.6640625" style="12" customWidth="1"/>
    <col min="8428" max="8428" width="40.6640625" style="12" customWidth="1"/>
    <col min="8429" max="8432" width="9.33203125" style="12" customWidth="1"/>
    <col min="8433" max="8681" width="9.109375" style="12"/>
    <col min="8682" max="8682" width="9.33203125" style="12" customWidth="1"/>
    <col min="8683" max="8683" width="6.6640625" style="12" customWidth="1"/>
    <col min="8684" max="8684" width="40.6640625" style="12" customWidth="1"/>
    <col min="8685" max="8688" width="9.33203125" style="12" customWidth="1"/>
    <col min="8689" max="8937" width="9.109375" style="12"/>
    <col min="8938" max="8938" width="9.33203125" style="12" customWidth="1"/>
    <col min="8939" max="8939" width="6.6640625" style="12" customWidth="1"/>
    <col min="8940" max="8940" width="40.6640625" style="12" customWidth="1"/>
    <col min="8941" max="8944" width="9.33203125" style="12" customWidth="1"/>
    <col min="8945" max="9193" width="9.109375" style="12"/>
    <col min="9194" max="9194" width="9.33203125" style="12" customWidth="1"/>
    <col min="9195" max="9195" width="6.6640625" style="12" customWidth="1"/>
    <col min="9196" max="9196" width="40.6640625" style="12" customWidth="1"/>
    <col min="9197" max="9200" width="9.33203125" style="12" customWidth="1"/>
    <col min="9201" max="9449" width="9.109375" style="12"/>
    <col min="9450" max="9450" width="9.33203125" style="12" customWidth="1"/>
    <col min="9451" max="9451" width="6.6640625" style="12" customWidth="1"/>
    <col min="9452" max="9452" width="40.6640625" style="12" customWidth="1"/>
    <col min="9453" max="9456" width="9.33203125" style="12" customWidth="1"/>
    <col min="9457" max="9705" width="9.109375" style="12"/>
    <col min="9706" max="9706" width="9.33203125" style="12" customWidth="1"/>
    <col min="9707" max="9707" width="6.6640625" style="12" customWidth="1"/>
    <col min="9708" max="9708" width="40.6640625" style="12" customWidth="1"/>
    <col min="9709" max="9712" width="9.33203125" style="12" customWidth="1"/>
    <col min="9713" max="9961" width="9.109375" style="12"/>
    <col min="9962" max="9962" width="9.33203125" style="12" customWidth="1"/>
    <col min="9963" max="9963" width="6.6640625" style="12" customWidth="1"/>
    <col min="9964" max="9964" width="40.6640625" style="12" customWidth="1"/>
    <col min="9965" max="9968" width="9.33203125" style="12" customWidth="1"/>
    <col min="9969" max="10217" width="9.109375" style="12"/>
    <col min="10218" max="10218" width="9.33203125" style="12" customWidth="1"/>
    <col min="10219" max="10219" width="6.6640625" style="12" customWidth="1"/>
    <col min="10220" max="10220" width="40.6640625" style="12" customWidth="1"/>
    <col min="10221" max="10224" width="9.33203125" style="12" customWidth="1"/>
    <col min="10225" max="10473" width="9.109375" style="12"/>
    <col min="10474" max="10474" width="9.33203125" style="12" customWidth="1"/>
    <col min="10475" max="10475" width="6.6640625" style="12" customWidth="1"/>
    <col min="10476" max="10476" width="40.6640625" style="12" customWidth="1"/>
    <col min="10477" max="10480" width="9.33203125" style="12" customWidth="1"/>
    <col min="10481" max="10729" width="9.109375" style="12"/>
    <col min="10730" max="10730" width="9.33203125" style="12" customWidth="1"/>
    <col min="10731" max="10731" width="6.6640625" style="12" customWidth="1"/>
    <col min="10732" max="10732" width="40.6640625" style="12" customWidth="1"/>
    <col min="10733" max="10736" width="9.33203125" style="12" customWidth="1"/>
    <col min="10737" max="10985" width="9.109375" style="12"/>
    <col min="10986" max="10986" width="9.33203125" style="12" customWidth="1"/>
    <col min="10987" max="10987" width="6.6640625" style="12" customWidth="1"/>
    <col min="10988" max="10988" width="40.6640625" style="12" customWidth="1"/>
    <col min="10989" max="10992" width="9.33203125" style="12" customWidth="1"/>
    <col min="10993" max="11241" width="9.109375" style="12"/>
    <col min="11242" max="11242" width="9.33203125" style="12" customWidth="1"/>
    <col min="11243" max="11243" width="6.6640625" style="12" customWidth="1"/>
    <col min="11244" max="11244" width="40.6640625" style="12" customWidth="1"/>
    <col min="11245" max="11248" width="9.33203125" style="12" customWidth="1"/>
    <col min="11249" max="11497" width="9.109375" style="12"/>
    <col min="11498" max="11498" width="9.33203125" style="12" customWidth="1"/>
    <col min="11499" max="11499" width="6.6640625" style="12" customWidth="1"/>
    <col min="11500" max="11500" width="40.6640625" style="12" customWidth="1"/>
    <col min="11501" max="11504" width="9.33203125" style="12" customWidth="1"/>
    <col min="11505" max="11753" width="9.109375" style="12"/>
    <col min="11754" max="11754" width="9.33203125" style="12" customWidth="1"/>
    <col min="11755" max="11755" width="6.6640625" style="12" customWidth="1"/>
    <col min="11756" max="11756" width="40.6640625" style="12" customWidth="1"/>
    <col min="11757" max="11760" width="9.33203125" style="12" customWidth="1"/>
    <col min="11761" max="12009" width="9.109375" style="12"/>
    <col min="12010" max="12010" width="9.33203125" style="12" customWidth="1"/>
    <col min="12011" max="12011" width="6.6640625" style="12" customWidth="1"/>
    <col min="12012" max="12012" width="40.6640625" style="12" customWidth="1"/>
    <col min="12013" max="12016" width="9.33203125" style="12" customWidth="1"/>
    <col min="12017" max="12265" width="9.109375" style="12"/>
    <col min="12266" max="12266" width="9.33203125" style="12" customWidth="1"/>
    <col min="12267" max="12267" width="6.6640625" style="12" customWidth="1"/>
    <col min="12268" max="12268" width="40.6640625" style="12" customWidth="1"/>
    <col min="12269" max="12272" width="9.33203125" style="12" customWidth="1"/>
    <col min="12273" max="12521" width="9.109375" style="12"/>
    <col min="12522" max="12522" width="9.33203125" style="12" customWidth="1"/>
    <col min="12523" max="12523" width="6.6640625" style="12" customWidth="1"/>
    <col min="12524" max="12524" width="40.6640625" style="12" customWidth="1"/>
    <col min="12525" max="12528" width="9.33203125" style="12" customWidth="1"/>
    <col min="12529" max="12777" width="9.109375" style="12"/>
    <col min="12778" max="12778" width="9.33203125" style="12" customWidth="1"/>
    <col min="12779" max="12779" width="6.6640625" style="12" customWidth="1"/>
    <col min="12780" max="12780" width="40.6640625" style="12" customWidth="1"/>
    <col min="12781" max="12784" width="9.33203125" style="12" customWidth="1"/>
    <col min="12785" max="13033" width="9.109375" style="12"/>
    <col min="13034" max="13034" width="9.33203125" style="12" customWidth="1"/>
    <col min="13035" max="13035" width="6.6640625" style="12" customWidth="1"/>
    <col min="13036" max="13036" width="40.6640625" style="12" customWidth="1"/>
    <col min="13037" max="13040" width="9.33203125" style="12" customWidth="1"/>
    <col min="13041" max="13289" width="9.109375" style="12"/>
    <col min="13290" max="13290" width="9.33203125" style="12" customWidth="1"/>
    <col min="13291" max="13291" width="6.6640625" style="12" customWidth="1"/>
    <col min="13292" max="13292" width="40.6640625" style="12" customWidth="1"/>
    <col min="13293" max="13296" width="9.33203125" style="12" customWidth="1"/>
    <col min="13297" max="13545" width="9.109375" style="12"/>
    <col min="13546" max="13546" width="9.33203125" style="12" customWidth="1"/>
    <col min="13547" max="13547" width="6.6640625" style="12" customWidth="1"/>
    <col min="13548" max="13548" width="40.6640625" style="12" customWidth="1"/>
    <col min="13549" max="13552" width="9.33203125" style="12" customWidth="1"/>
    <col min="13553" max="13801" width="9.109375" style="12"/>
    <col min="13802" max="13802" width="9.33203125" style="12" customWidth="1"/>
    <col min="13803" max="13803" width="6.6640625" style="12" customWidth="1"/>
    <col min="13804" max="13804" width="40.6640625" style="12" customWidth="1"/>
    <col min="13805" max="13808" width="9.33203125" style="12" customWidth="1"/>
    <col min="13809" max="14057" width="9.109375" style="12"/>
    <col min="14058" max="14058" width="9.33203125" style="12" customWidth="1"/>
    <col min="14059" max="14059" width="6.6640625" style="12" customWidth="1"/>
    <col min="14060" max="14060" width="40.6640625" style="12" customWidth="1"/>
    <col min="14061" max="14064" width="9.33203125" style="12" customWidth="1"/>
    <col min="14065" max="14313" width="9.109375" style="12"/>
    <col min="14314" max="14314" width="9.33203125" style="12" customWidth="1"/>
    <col min="14315" max="14315" width="6.6640625" style="12" customWidth="1"/>
    <col min="14316" max="14316" width="40.6640625" style="12" customWidth="1"/>
    <col min="14317" max="14320" width="9.33203125" style="12" customWidth="1"/>
    <col min="14321" max="14569" width="9.109375" style="12"/>
    <col min="14570" max="14570" width="9.33203125" style="12" customWidth="1"/>
    <col min="14571" max="14571" width="6.6640625" style="12" customWidth="1"/>
    <col min="14572" max="14572" width="40.6640625" style="12" customWidth="1"/>
    <col min="14573" max="14576" width="9.33203125" style="12" customWidth="1"/>
    <col min="14577" max="14825" width="9.109375" style="12"/>
    <col min="14826" max="14826" width="9.33203125" style="12" customWidth="1"/>
    <col min="14827" max="14827" width="6.6640625" style="12" customWidth="1"/>
    <col min="14828" max="14828" width="40.6640625" style="12" customWidth="1"/>
    <col min="14829" max="14832" width="9.33203125" style="12" customWidth="1"/>
    <col min="14833" max="15081" width="9.109375" style="12"/>
    <col min="15082" max="15082" width="9.33203125" style="12" customWidth="1"/>
    <col min="15083" max="15083" width="6.6640625" style="12" customWidth="1"/>
    <col min="15084" max="15084" width="40.6640625" style="12" customWidth="1"/>
    <col min="15085" max="15088" width="9.33203125" style="12" customWidth="1"/>
    <col min="15089" max="15337" width="9.109375" style="12"/>
    <col min="15338" max="15338" width="9.33203125" style="12" customWidth="1"/>
    <col min="15339" max="15339" width="6.6640625" style="12" customWidth="1"/>
    <col min="15340" max="15340" width="40.6640625" style="12" customWidth="1"/>
    <col min="15341" max="15344" width="9.33203125" style="12" customWidth="1"/>
    <col min="15345" max="15593" width="9.109375" style="12"/>
    <col min="15594" max="15594" width="9.33203125" style="12" customWidth="1"/>
    <col min="15595" max="15595" width="6.6640625" style="12" customWidth="1"/>
    <col min="15596" max="15596" width="40.6640625" style="12" customWidth="1"/>
    <col min="15597" max="15600" width="9.33203125" style="12" customWidth="1"/>
    <col min="15601" max="15849" width="9.109375" style="12"/>
    <col min="15850" max="15850" width="9.33203125" style="12" customWidth="1"/>
    <col min="15851" max="15851" width="6.6640625" style="12" customWidth="1"/>
    <col min="15852" max="15852" width="40.6640625" style="12" customWidth="1"/>
    <col min="15853" max="15856" width="9.33203125" style="12" customWidth="1"/>
    <col min="15857" max="16105" width="9.109375" style="12"/>
    <col min="16106" max="16106" width="9.33203125" style="12" customWidth="1"/>
    <col min="16107" max="16107" width="6.6640625" style="12" customWidth="1"/>
    <col min="16108" max="16108" width="40.6640625" style="12" customWidth="1"/>
    <col min="16109" max="16112" width="9.33203125" style="12" customWidth="1"/>
    <col min="16113" max="16384" width="9.109375" style="12"/>
  </cols>
  <sheetData>
    <row r="1" spans="1:8" x14ac:dyDescent="0.25">
      <c r="A1" s="22" t="s">
        <v>3670</v>
      </c>
      <c r="B1" s="587"/>
      <c r="C1" s="587"/>
      <c r="D1" s="587"/>
      <c r="E1" s="771" t="s">
        <v>3668</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x14ac:dyDescent="0.25">
      <c r="A5" s="668" t="s">
        <v>3669</v>
      </c>
      <c r="B5" s="668"/>
      <c r="C5" s="669"/>
      <c r="D5" s="619" t="s">
        <v>3671</v>
      </c>
      <c r="E5" s="17"/>
      <c r="F5" s="17"/>
      <c r="G5" s="191"/>
      <c r="H5" s="190"/>
    </row>
    <row r="6" spans="1:8" x14ac:dyDescent="0.25">
      <c r="A6" s="668"/>
      <c r="B6" s="668" t="s">
        <v>3672</v>
      </c>
      <c r="C6" s="669"/>
      <c r="D6" s="620" t="s">
        <v>6387</v>
      </c>
      <c r="E6" s="17"/>
      <c r="F6" s="17"/>
      <c r="G6" s="191"/>
      <c r="H6" s="190"/>
    </row>
    <row r="7" spans="1:8" x14ac:dyDescent="0.25">
      <c r="A7" s="668"/>
      <c r="B7" s="668"/>
      <c r="C7" s="669" t="s">
        <v>37</v>
      </c>
      <c r="D7" s="620" t="s">
        <v>6626</v>
      </c>
      <c r="E7" s="17" t="s">
        <v>133</v>
      </c>
      <c r="F7" s="17">
        <v>1</v>
      </c>
      <c r="G7" s="187"/>
      <c r="H7" s="190">
        <f t="shared" ref="H7:H18" si="0">F7*G7</f>
        <v>0</v>
      </c>
    </row>
    <row r="8" spans="1:8" x14ac:dyDescent="0.25">
      <c r="A8" s="668"/>
      <c r="B8" s="668"/>
      <c r="C8" s="669" t="s">
        <v>39</v>
      </c>
      <c r="D8" s="620" t="s">
        <v>6712</v>
      </c>
      <c r="E8" s="17" t="s">
        <v>133</v>
      </c>
      <c r="F8" s="17">
        <v>22</v>
      </c>
      <c r="G8" s="187"/>
      <c r="H8" s="190">
        <f t="shared" si="0"/>
        <v>0</v>
      </c>
    </row>
    <row r="9" spans="1:8" x14ac:dyDescent="0.25">
      <c r="A9" s="668"/>
      <c r="B9" s="668" t="s">
        <v>3673</v>
      </c>
      <c r="C9" s="669"/>
      <c r="D9" s="620" t="s">
        <v>6400</v>
      </c>
      <c r="E9" s="17"/>
      <c r="F9" s="17"/>
      <c r="G9" s="191"/>
      <c r="H9" s="190"/>
    </row>
    <row r="10" spans="1:8" x14ac:dyDescent="0.25">
      <c r="A10" s="668"/>
      <c r="B10" s="668"/>
      <c r="C10" s="669" t="s">
        <v>37</v>
      </c>
      <c r="D10" s="620" t="s">
        <v>6626</v>
      </c>
      <c r="E10" s="17" t="s">
        <v>133</v>
      </c>
      <c r="F10" s="17">
        <v>1</v>
      </c>
      <c r="G10" s="187"/>
      <c r="H10" s="190">
        <f t="shared" ref="H10:H11" si="1">F10*G10</f>
        <v>0</v>
      </c>
    </row>
    <row r="11" spans="1:8" x14ac:dyDescent="0.25">
      <c r="A11" s="668"/>
      <c r="B11" s="668"/>
      <c r="C11" s="669" t="s">
        <v>39</v>
      </c>
      <c r="D11" s="620" t="s">
        <v>6712</v>
      </c>
      <c r="E11" s="17" t="s">
        <v>133</v>
      </c>
      <c r="F11" s="17">
        <v>61</v>
      </c>
      <c r="G11" s="187"/>
      <c r="H11" s="190">
        <f t="shared" si="1"/>
        <v>0</v>
      </c>
    </row>
    <row r="12" spans="1:8" x14ac:dyDescent="0.25">
      <c r="A12" s="668"/>
      <c r="B12" s="668" t="s">
        <v>6397</v>
      </c>
      <c r="C12" s="669"/>
      <c r="D12" s="620" t="s">
        <v>6625</v>
      </c>
      <c r="E12" s="17"/>
      <c r="F12" s="17"/>
      <c r="G12" s="191"/>
      <c r="H12" s="190"/>
    </row>
    <row r="13" spans="1:8" x14ac:dyDescent="0.25">
      <c r="A13" s="668"/>
      <c r="B13" s="668"/>
      <c r="C13" s="669" t="s">
        <v>37</v>
      </c>
      <c r="D13" s="620" t="s">
        <v>6626</v>
      </c>
      <c r="E13" s="17" t="s">
        <v>133</v>
      </c>
      <c r="F13" s="17"/>
      <c r="G13" s="191"/>
      <c r="H13" s="190">
        <f t="shared" ref="H13:H14" si="2">F13*G13</f>
        <v>0</v>
      </c>
    </row>
    <row r="14" spans="1:8" x14ac:dyDescent="0.25">
      <c r="A14" s="668"/>
      <c r="B14" s="668"/>
      <c r="C14" s="669" t="s">
        <v>39</v>
      </c>
      <c r="D14" s="620" t="s">
        <v>6712</v>
      </c>
      <c r="E14" s="17" t="s">
        <v>133</v>
      </c>
      <c r="F14" s="17">
        <v>4.4000000000000004</v>
      </c>
      <c r="G14" s="187"/>
      <c r="H14" s="190">
        <f t="shared" si="2"/>
        <v>0</v>
      </c>
    </row>
    <row r="15" spans="1:8" x14ac:dyDescent="0.25">
      <c r="A15" s="668"/>
      <c r="B15" s="668" t="s">
        <v>6624</v>
      </c>
      <c r="C15" s="669"/>
      <c r="D15" s="620" t="s">
        <v>6383</v>
      </c>
      <c r="E15" s="17"/>
      <c r="F15" s="17"/>
      <c r="G15" s="191"/>
      <c r="H15" s="190"/>
    </row>
    <row r="16" spans="1:8" x14ac:dyDescent="0.25">
      <c r="A16" s="668"/>
      <c r="B16" s="668"/>
      <c r="C16" s="669" t="s">
        <v>37</v>
      </c>
      <c r="D16" s="620" t="s">
        <v>6626</v>
      </c>
      <c r="E16" s="17" t="s">
        <v>133</v>
      </c>
      <c r="F16" s="17">
        <v>1</v>
      </c>
      <c r="G16" s="187"/>
      <c r="H16" s="190">
        <f t="shared" ref="H16:H17" si="3">F16*G16</f>
        <v>0</v>
      </c>
    </row>
    <row r="17" spans="1:8" x14ac:dyDescent="0.25">
      <c r="A17" s="668"/>
      <c r="B17" s="668"/>
      <c r="C17" s="669" t="s">
        <v>39</v>
      </c>
      <c r="D17" s="620" t="s">
        <v>6712</v>
      </c>
      <c r="E17" s="17" t="s">
        <v>133</v>
      </c>
      <c r="F17" s="17">
        <v>20</v>
      </c>
      <c r="G17" s="187"/>
      <c r="H17" s="190">
        <f t="shared" si="3"/>
        <v>0</v>
      </c>
    </row>
    <row r="18" spans="1:8" ht="26.4" x14ac:dyDescent="0.25">
      <c r="A18" s="668" t="s">
        <v>3678</v>
      </c>
      <c r="B18" s="668"/>
      <c r="C18" s="669"/>
      <c r="D18" s="619" t="s">
        <v>3679</v>
      </c>
      <c r="E18" s="17" t="s">
        <v>133</v>
      </c>
      <c r="F18" s="17">
        <v>4.3</v>
      </c>
      <c r="G18" s="187"/>
      <c r="H18" s="190">
        <f t="shared" si="0"/>
        <v>0</v>
      </c>
    </row>
    <row r="19" spans="1:8" x14ac:dyDescent="0.25">
      <c r="A19" s="668"/>
      <c r="B19" s="668"/>
      <c r="C19" s="669"/>
      <c r="D19" s="33"/>
      <c r="E19" s="17"/>
      <c r="F19" s="17"/>
      <c r="G19" s="191"/>
      <c r="H19" s="190"/>
    </row>
    <row r="20" spans="1:8" x14ac:dyDescent="0.25">
      <c r="A20" s="15"/>
      <c r="B20" s="15"/>
      <c r="C20" s="17"/>
      <c r="D20" s="15"/>
      <c r="E20" s="239"/>
      <c r="F20" s="17"/>
      <c r="G20" s="191"/>
      <c r="H20" s="190"/>
    </row>
    <row r="21" spans="1:8" x14ac:dyDescent="0.25">
      <c r="A21" s="701"/>
      <c r="B21" s="701"/>
      <c r="C21" s="228"/>
      <c r="D21" s="701"/>
      <c r="E21" s="605"/>
      <c r="F21" s="228"/>
      <c r="G21" s="252"/>
      <c r="H21" s="251"/>
    </row>
    <row r="22" spans="1:8" x14ac:dyDescent="0.25">
      <c r="A22" s="183" t="s">
        <v>34</v>
      </c>
      <c r="B22" s="183"/>
      <c r="C22" s="183"/>
      <c r="D22" s="183"/>
      <c r="E22" s="606"/>
      <c r="F22" s="185"/>
      <c r="G22" s="198"/>
      <c r="H22" s="174">
        <f>SUM(H5:H21)</f>
        <v>0</v>
      </c>
    </row>
    <row r="23" spans="1:8" x14ac:dyDescent="0.25">
      <c r="E23" s="693"/>
    </row>
    <row r="1048298" spans="5:5" x14ac:dyDescent="0.25">
      <c r="E1048298" s="11"/>
    </row>
  </sheetData>
  <sheetProtection algorithmName="SHA-512" hashValue="A0/qAO7fL//Kjekhd7YTjTA9894bFL6EC0DzHqEQ1OpXCXd03yQhR48HXgsvj4+9cwcNa70ZVLO8pLzXMqefGQ==" saltValue="TkwuPUvpNd+ztJ1gdEoQtw==" spinCount="100000" sheet="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0E81-F1C9-4E17-A6AD-5D943102405C}">
  <sheetPr>
    <tabColor theme="9" tint="0.79998168889431442"/>
  </sheetPr>
  <dimension ref="A1:H1048302"/>
  <sheetViews>
    <sheetView topLeftCell="B1" zoomScaleNormal="100" workbookViewId="0">
      <selection activeCell="G7" sqref="G7"/>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32" width="9.109375" style="12"/>
    <col min="233" max="233" width="9.33203125" style="12" customWidth="1"/>
    <col min="234" max="234" width="6.6640625" style="12" customWidth="1"/>
    <col min="235" max="235" width="40.6640625" style="12" customWidth="1"/>
    <col min="236" max="239" width="9.33203125" style="12" customWidth="1"/>
    <col min="240" max="488" width="9.109375" style="12"/>
    <col min="489" max="489" width="9.33203125" style="12" customWidth="1"/>
    <col min="490" max="490" width="6.6640625" style="12" customWidth="1"/>
    <col min="491" max="491" width="40.6640625" style="12" customWidth="1"/>
    <col min="492" max="495" width="9.33203125" style="12" customWidth="1"/>
    <col min="496" max="744" width="9.109375" style="12"/>
    <col min="745" max="745" width="9.33203125" style="12" customWidth="1"/>
    <col min="746" max="746" width="6.6640625" style="12" customWidth="1"/>
    <col min="747" max="747" width="40.6640625" style="12" customWidth="1"/>
    <col min="748" max="751" width="9.33203125" style="12" customWidth="1"/>
    <col min="752" max="1000" width="9.109375" style="12"/>
    <col min="1001" max="1001" width="9.33203125" style="12" customWidth="1"/>
    <col min="1002" max="1002" width="6.6640625" style="12" customWidth="1"/>
    <col min="1003" max="1003" width="40.6640625" style="12" customWidth="1"/>
    <col min="1004" max="1007" width="9.33203125" style="12" customWidth="1"/>
    <col min="1008" max="1256" width="9.109375" style="12"/>
    <col min="1257" max="1257" width="9.33203125" style="12" customWidth="1"/>
    <col min="1258" max="1258" width="6.6640625" style="12" customWidth="1"/>
    <col min="1259" max="1259" width="40.6640625" style="12" customWidth="1"/>
    <col min="1260" max="1263" width="9.33203125" style="12" customWidth="1"/>
    <col min="1264" max="1512" width="9.109375" style="12"/>
    <col min="1513" max="1513" width="9.33203125" style="12" customWidth="1"/>
    <col min="1514" max="1514" width="6.6640625" style="12" customWidth="1"/>
    <col min="1515" max="1515" width="40.6640625" style="12" customWidth="1"/>
    <col min="1516" max="1519" width="9.33203125" style="12" customWidth="1"/>
    <col min="1520" max="1768" width="9.109375" style="12"/>
    <col min="1769" max="1769" width="9.33203125" style="12" customWidth="1"/>
    <col min="1770" max="1770" width="6.6640625" style="12" customWidth="1"/>
    <col min="1771" max="1771" width="40.6640625" style="12" customWidth="1"/>
    <col min="1772" max="1775" width="9.33203125" style="12" customWidth="1"/>
    <col min="1776" max="2024" width="9.109375" style="12"/>
    <col min="2025" max="2025" width="9.33203125" style="12" customWidth="1"/>
    <col min="2026" max="2026" width="6.6640625" style="12" customWidth="1"/>
    <col min="2027" max="2027" width="40.6640625" style="12" customWidth="1"/>
    <col min="2028" max="2031" width="9.33203125" style="12" customWidth="1"/>
    <col min="2032" max="2280" width="9.109375" style="12"/>
    <col min="2281" max="2281" width="9.33203125" style="12" customWidth="1"/>
    <col min="2282" max="2282" width="6.6640625" style="12" customWidth="1"/>
    <col min="2283" max="2283" width="40.6640625" style="12" customWidth="1"/>
    <col min="2284" max="2287" width="9.33203125" style="12" customWidth="1"/>
    <col min="2288" max="2536" width="9.109375" style="12"/>
    <col min="2537" max="2537" width="9.33203125" style="12" customWidth="1"/>
    <col min="2538" max="2538" width="6.6640625" style="12" customWidth="1"/>
    <col min="2539" max="2539" width="40.6640625" style="12" customWidth="1"/>
    <col min="2540" max="2543" width="9.33203125" style="12" customWidth="1"/>
    <col min="2544" max="2792" width="9.109375" style="12"/>
    <col min="2793" max="2793" width="9.33203125" style="12" customWidth="1"/>
    <col min="2794" max="2794" width="6.6640625" style="12" customWidth="1"/>
    <col min="2795" max="2795" width="40.6640625" style="12" customWidth="1"/>
    <col min="2796" max="2799" width="9.33203125" style="12" customWidth="1"/>
    <col min="2800" max="3048" width="9.109375" style="12"/>
    <col min="3049" max="3049" width="9.33203125" style="12" customWidth="1"/>
    <col min="3050" max="3050" width="6.6640625" style="12" customWidth="1"/>
    <col min="3051" max="3051" width="40.6640625" style="12" customWidth="1"/>
    <col min="3052" max="3055" width="9.33203125" style="12" customWidth="1"/>
    <col min="3056" max="3304" width="9.109375" style="12"/>
    <col min="3305" max="3305" width="9.33203125" style="12" customWidth="1"/>
    <col min="3306" max="3306" width="6.6640625" style="12" customWidth="1"/>
    <col min="3307" max="3307" width="40.6640625" style="12" customWidth="1"/>
    <col min="3308" max="3311" width="9.33203125" style="12" customWidth="1"/>
    <col min="3312" max="3560" width="9.109375" style="12"/>
    <col min="3561" max="3561" width="9.33203125" style="12" customWidth="1"/>
    <col min="3562" max="3562" width="6.6640625" style="12" customWidth="1"/>
    <col min="3563" max="3563" width="40.6640625" style="12" customWidth="1"/>
    <col min="3564" max="3567" width="9.33203125" style="12" customWidth="1"/>
    <col min="3568" max="3816" width="9.109375" style="12"/>
    <col min="3817" max="3817" width="9.33203125" style="12" customWidth="1"/>
    <col min="3818" max="3818" width="6.6640625" style="12" customWidth="1"/>
    <col min="3819" max="3819" width="40.6640625" style="12" customWidth="1"/>
    <col min="3820" max="3823" width="9.33203125" style="12" customWidth="1"/>
    <col min="3824" max="4072" width="9.109375" style="12"/>
    <col min="4073" max="4073" width="9.33203125" style="12" customWidth="1"/>
    <col min="4074" max="4074" width="6.6640625" style="12" customWidth="1"/>
    <col min="4075" max="4075" width="40.6640625" style="12" customWidth="1"/>
    <col min="4076" max="4079" width="9.33203125" style="12" customWidth="1"/>
    <col min="4080" max="4328" width="9.109375" style="12"/>
    <col min="4329" max="4329" width="9.33203125" style="12" customWidth="1"/>
    <col min="4330" max="4330" width="6.6640625" style="12" customWidth="1"/>
    <col min="4331" max="4331" width="40.6640625" style="12" customWidth="1"/>
    <col min="4332" max="4335" width="9.33203125" style="12" customWidth="1"/>
    <col min="4336" max="4584" width="9.109375" style="12"/>
    <col min="4585" max="4585" width="9.33203125" style="12" customWidth="1"/>
    <col min="4586" max="4586" width="6.6640625" style="12" customWidth="1"/>
    <col min="4587" max="4587" width="40.6640625" style="12" customWidth="1"/>
    <col min="4588" max="4591" width="9.33203125" style="12" customWidth="1"/>
    <col min="4592" max="4840" width="9.109375" style="12"/>
    <col min="4841" max="4841" width="9.33203125" style="12" customWidth="1"/>
    <col min="4842" max="4842" width="6.6640625" style="12" customWidth="1"/>
    <col min="4843" max="4843" width="40.6640625" style="12" customWidth="1"/>
    <col min="4844" max="4847" width="9.33203125" style="12" customWidth="1"/>
    <col min="4848" max="5096" width="9.109375" style="12"/>
    <col min="5097" max="5097" width="9.33203125" style="12" customWidth="1"/>
    <col min="5098" max="5098" width="6.6640625" style="12" customWidth="1"/>
    <col min="5099" max="5099" width="40.6640625" style="12" customWidth="1"/>
    <col min="5100" max="5103" width="9.33203125" style="12" customWidth="1"/>
    <col min="5104" max="5352" width="9.109375" style="12"/>
    <col min="5353" max="5353" width="9.33203125" style="12" customWidth="1"/>
    <col min="5354" max="5354" width="6.6640625" style="12" customWidth="1"/>
    <col min="5355" max="5355" width="40.6640625" style="12" customWidth="1"/>
    <col min="5356" max="5359" width="9.33203125" style="12" customWidth="1"/>
    <col min="5360" max="5608" width="9.109375" style="12"/>
    <col min="5609" max="5609" width="9.33203125" style="12" customWidth="1"/>
    <col min="5610" max="5610" width="6.6640625" style="12" customWidth="1"/>
    <col min="5611" max="5611" width="40.6640625" style="12" customWidth="1"/>
    <col min="5612" max="5615" width="9.33203125" style="12" customWidth="1"/>
    <col min="5616" max="5864" width="9.109375" style="12"/>
    <col min="5865" max="5865" width="9.33203125" style="12" customWidth="1"/>
    <col min="5866" max="5866" width="6.6640625" style="12" customWidth="1"/>
    <col min="5867" max="5867" width="40.6640625" style="12" customWidth="1"/>
    <col min="5868" max="5871" width="9.33203125" style="12" customWidth="1"/>
    <col min="5872" max="6120" width="9.109375" style="12"/>
    <col min="6121" max="6121" width="9.33203125" style="12" customWidth="1"/>
    <col min="6122" max="6122" width="6.6640625" style="12" customWidth="1"/>
    <col min="6123" max="6123" width="40.6640625" style="12" customWidth="1"/>
    <col min="6124" max="6127" width="9.33203125" style="12" customWidth="1"/>
    <col min="6128" max="6376" width="9.109375" style="12"/>
    <col min="6377" max="6377" width="9.33203125" style="12" customWidth="1"/>
    <col min="6378" max="6378" width="6.6640625" style="12" customWidth="1"/>
    <col min="6379" max="6379" width="40.6640625" style="12" customWidth="1"/>
    <col min="6380" max="6383" width="9.33203125" style="12" customWidth="1"/>
    <col min="6384" max="6632" width="9.109375" style="12"/>
    <col min="6633" max="6633" width="9.33203125" style="12" customWidth="1"/>
    <col min="6634" max="6634" width="6.6640625" style="12" customWidth="1"/>
    <col min="6635" max="6635" width="40.6640625" style="12" customWidth="1"/>
    <col min="6636" max="6639" width="9.33203125" style="12" customWidth="1"/>
    <col min="6640" max="6888" width="9.109375" style="12"/>
    <col min="6889" max="6889" width="9.33203125" style="12" customWidth="1"/>
    <col min="6890" max="6890" width="6.6640625" style="12" customWidth="1"/>
    <col min="6891" max="6891" width="40.6640625" style="12" customWidth="1"/>
    <col min="6892" max="6895" width="9.33203125" style="12" customWidth="1"/>
    <col min="6896" max="7144" width="9.109375" style="12"/>
    <col min="7145" max="7145" width="9.33203125" style="12" customWidth="1"/>
    <col min="7146" max="7146" width="6.6640625" style="12" customWidth="1"/>
    <col min="7147" max="7147" width="40.6640625" style="12" customWidth="1"/>
    <col min="7148" max="7151" width="9.33203125" style="12" customWidth="1"/>
    <col min="7152" max="7400" width="9.109375" style="12"/>
    <col min="7401" max="7401" width="9.33203125" style="12" customWidth="1"/>
    <col min="7402" max="7402" width="6.6640625" style="12" customWidth="1"/>
    <col min="7403" max="7403" width="40.6640625" style="12" customWidth="1"/>
    <col min="7404" max="7407" width="9.33203125" style="12" customWidth="1"/>
    <col min="7408" max="7656" width="9.109375" style="12"/>
    <col min="7657" max="7657" width="9.33203125" style="12" customWidth="1"/>
    <col min="7658" max="7658" width="6.6640625" style="12" customWidth="1"/>
    <col min="7659" max="7659" width="40.6640625" style="12" customWidth="1"/>
    <col min="7660" max="7663" width="9.33203125" style="12" customWidth="1"/>
    <col min="7664" max="7912" width="9.109375" style="12"/>
    <col min="7913" max="7913" width="9.33203125" style="12" customWidth="1"/>
    <col min="7914" max="7914" width="6.6640625" style="12" customWidth="1"/>
    <col min="7915" max="7915" width="40.6640625" style="12" customWidth="1"/>
    <col min="7916" max="7919" width="9.33203125" style="12" customWidth="1"/>
    <col min="7920" max="8168" width="9.109375" style="12"/>
    <col min="8169" max="8169" width="9.33203125" style="12" customWidth="1"/>
    <col min="8170" max="8170" width="6.6640625" style="12" customWidth="1"/>
    <col min="8171" max="8171" width="40.6640625" style="12" customWidth="1"/>
    <col min="8172" max="8175" width="9.33203125" style="12" customWidth="1"/>
    <col min="8176" max="8424" width="9.109375" style="12"/>
    <col min="8425" max="8425" width="9.33203125" style="12" customWidth="1"/>
    <col min="8426" max="8426" width="6.6640625" style="12" customWidth="1"/>
    <col min="8427" max="8427" width="40.6640625" style="12" customWidth="1"/>
    <col min="8428" max="8431" width="9.33203125" style="12" customWidth="1"/>
    <col min="8432" max="8680" width="9.109375" style="12"/>
    <col min="8681" max="8681" width="9.33203125" style="12" customWidth="1"/>
    <col min="8682" max="8682" width="6.6640625" style="12" customWidth="1"/>
    <col min="8683" max="8683" width="40.6640625" style="12" customWidth="1"/>
    <col min="8684" max="8687" width="9.33203125" style="12" customWidth="1"/>
    <col min="8688" max="8936" width="9.109375" style="12"/>
    <col min="8937" max="8937" width="9.33203125" style="12" customWidth="1"/>
    <col min="8938" max="8938" width="6.6640625" style="12" customWidth="1"/>
    <col min="8939" max="8939" width="40.6640625" style="12" customWidth="1"/>
    <col min="8940" max="8943" width="9.33203125" style="12" customWidth="1"/>
    <col min="8944" max="9192" width="9.109375" style="12"/>
    <col min="9193" max="9193" width="9.33203125" style="12" customWidth="1"/>
    <col min="9194" max="9194" width="6.6640625" style="12" customWidth="1"/>
    <col min="9195" max="9195" width="40.6640625" style="12" customWidth="1"/>
    <col min="9196" max="9199" width="9.33203125" style="12" customWidth="1"/>
    <col min="9200" max="9448" width="9.109375" style="12"/>
    <col min="9449" max="9449" width="9.33203125" style="12" customWidth="1"/>
    <col min="9450" max="9450" width="6.6640625" style="12" customWidth="1"/>
    <col min="9451" max="9451" width="40.6640625" style="12" customWidth="1"/>
    <col min="9452" max="9455" width="9.33203125" style="12" customWidth="1"/>
    <col min="9456" max="9704" width="9.109375" style="12"/>
    <col min="9705" max="9705" width="9.33203125" style="12" customWidth="1"/>
    <col min="9706" max="9706" width="6.6640625" style="12" customWidth="1"/>
    <col min="9707" max="9707" width="40.6640625" style="12" customWidth="1"/>
    <col min="9708" max="9711" width="9.33203125" style="12" customWidth="1"/>
    <col min="9712" max="9960" width="9.109375" style="12"/>
    <col min="9961" max="9961" width="9.33203125" style="12" customWidth="1"/>
    <col min="9962" max="9962" width="6.6640625" style="12" customWidth="1"/>
    <col min="9963" max="9963" width="40.6640625" style="12" customWidth="1"/>
    <col min="9964" max="9967" width="9.33203125" style="12" customWidth="1"/>
    <col min="9968" max="10216" width="9.109375" style="12"/>
    <col min="10217" max="10217" width="9.33203125" style="12" customWidth="1"/>
    <col min="10218" max="10218" width="6.6640625" style="12" customWidth="1"/>
    <col min="10219" max="10219" width="40.6640625" style="12" customWidth="1"/>
    <col min="10220" max="10223" width="9.33203125" style="12" customWidth="1"/>
    <col min="10224" max="10472" width="9.109375" style="12"/>
    <col min="10473" max="10473" width="9.33203125" style="12" customWidth="1"/>
    <col min="10474" max="10474" width="6.6640625" style="12" customWidth="1"/>
    <col min="10475" max="10475" width="40.6640625" style="12" customWidth="1"/>
    <col min="10476" max="10479" width="9.33203125" style="12" customWidth="1"/>
    <col min="10480" max="10728" width="9.109375" style="12"/>
    <col min="10729" max="10729" width="9.33203125" style="12" customWidth="1"/>
    <col min="10730" max="10730" width="6.6640625" style="12" customWidth="1"/>
    <col min="10731" max="10731" width="40.6640625" style="12" customWidth="1"/>
    <col min="10732" max="10735" width="9.33203125" style="12" customWidth="1"/>
    <col min="10736" max="10984" width="9.109375" style="12"/>
    <col min="10985" max="10985" width="9.33203125" style="12" customWidth="1"/>
    <col min="10986" max="10986" width="6.6640625" style="12" customWidth="1"/>
    <col min="10987" max="10987" width="40.6640625" style="12" customWidth="1"/>
    <col min="10988" max="10991" width="9.33203125" style="12" customWidth="1"/>
    <col min="10992" max="11240" width="9.109375" style="12"/>
    <col min="11241" max="11241" width="9.33203125" style="12" customWidth="1"/>
    <col min="11242" max="11242" width="6.6640625" style="12" customWidth="1"/>
    <col min="11243" max="11243" width="40.6640625" style="12" customWidth="1"/>
    <col min="11244" max="11247" width="9.33203125" style="12" customWidth="1"/>
    <col min="11248" max="11496" width="9.109375" style="12"/>
    <col min="11497" max="11497" width="9.33203125" style="12" customWidth="1"/>
    <col min="11498" max="11498" width="6.6640625" style="12" customWidth="1"/>
    <col min="11499" max="11499" width="40.6640625" style="12" customWidth="1"/>
    <col min="11500" max="11503" width="9.33203125" style="12" customWidth="1"/>
    <col min="11504" max="11752" width="9.109375" style="12"/>
    <col min="11753" max="11753" width="9.33203125" style="12" customWidth="1"/>
    <col min="11754" max="11754" width="6.6640625" style="12" customWidth="1"/>
    <col min="11755" max="11755" width="40.6640625" style="12" customWidth="1"/>
    <col min="11756" max="11759" width="9.33203125" style="12" customWidth="1"/>
    <col min="11760" max="12008" width="9.109375" style="12"/>
    <col min="12009" max="12009" width="9.33203125" style="12" customWidth="1"/>
    <col min="12010" max="12010" width="6.6640625" style="12" customWidth="1"/>
    <col min="12011" max="12011" width="40.6640625" style="12" customWidth="1"/>
    <col min="12012" max="12015" width="9.33203125" style="12" customWidth="1"/>
    <col min="12016" max="12264" width="9.109375" style="12"/>
    <col min="12265" max="12265" width="9.33203125" style="12" customWidth="1"/>
    <col min="12266" max="12266" width="6.6640625" style="12" customWidth="1"/>
    <col min="12267" max="12267" width="40.6640625" style="12" customWidth="1"/>
    <col min="12268" max="12271" width="9.33203125" style="12" customWidth="1"/>
    <col min="12272" max="12520" width="9.109375" style="12"/>
    <col min="12521" max="12521" width="9.33203125" style="12" customWidth="1"/>
    <col min="12522" max="12522" width="6.6640625" style="12" customWidth="1"/>
    <col min="12523" max="12523" width="40.6640625" style="12" customWidth="1"/>
    <col min="12524" max="12527" width="9.33203125" style="12" customWidth="1"/>
    <col min="12528" max="12776" width="9.109375" style="12"/>
    <col min="12777" max="12777" width="9.33203125" style="12" customWidth="1"/>
    <col min="12778" max="12778" width="6.6640625" style="12" customWidth="1"/>
    <col min="12779" max="12779" width="40.6640625" style="12" customWidth="1"/>
    <col min="12780" max="12783" width="9.33203125" style="12" customWidth="1"/>
    <col min="12784" max="13032" width="9.109375" style="12"/>
    <col min="13033" max="13033" width="9.33203125" style="12" customWidth="1"/>
    <col min="13034" max="13034" width="6.6640625" style="12" customWidth="1"/>
    <col min="13035" max="13035" width="40.6640625" style="12" customWidth="1"/>
    <col min="13036" max="13039" width="9.33203125" style="12" customWidth="1"/>
    <col min="13040" max="13288" width="9.109375" style="12"/>
    <col min="13289" max="13289" width="9.33203125" style="12" customWidth="1"/>
    <col min="13290" max="13290" width="6.6640625" style="12" customWidth="1"/>
    <col min="13291" max="13291" width="40.6640625" style="12" customWidth="1"/>
    <col min="13292" max="13295" width="9.33203125" style="12" customWidth="1"/>
    <col min="13296" max="13544" width="9.109375" style="12"/>
    <col min="13545" max="13545" width="9.33203125" style="12" customWidth="1"/>
    <col min="13546" max="13546" width="6.6640625" style="12" customWidth="1"/>
    <col min="13547" max="13547" width="40.6640625" style="12" customWidth="1"/>
    <col min="13548" max="13551" width="9.33203125" style="12" customWidth="1"/>
    <col min="13552" max="13800" width="9.109375" style="12"/>
    <col min="13801" max="13801" width="9.33203125" style="12" customWidth="1"/>
    <col min="13802" max="13802" width="6.6640625" style="12" customWidth="1"/>
    <col min="13803" max="13803" width="40.6640625" style="12" customWidth="1"/>
    <col min="13804" max="13807" width="9.33203125" style="12" customWidth="1"/>
    <col min="13808" max="14056" width="9.109375" style="12"/>
    <col min="14057" max="14057" width="9.33203125" style="12" customWidth="1"/>
    <col min="14058" max="14058" width="6.6640625" style="12" customWidth="1"/>
    <col min="14059" max="14059" width="40.6640625" style="12" customWidth="1"/>
    <col min="14060" max="14063" width="9.33203125" style="12" customWidth="1"/>
    <col min="14064" max="14312" width="9.109375" style="12"/>
    <col min="14313" max="14313" width="9.33203125" style="12" customWidth="1"/>
    <col min="14314" max="14314" width="6.6640625" style="12" customWidth="1"/>
    <col min="14315" max="14315" width="40.6640625" style="12" customWidth="1"/>
    <col min="14316" max="14319" width="9.33203125" style="12" customWidth="1"/>
    <col min="14320" max="14568" width="9.109375" style="12"/>
    <col min="14569" max="14569" width="9.33203125" style="12" customWidth="1"/>
    <col min="14570" max="14570" width="6.6640625" style="12" customWidth="1"/>
    <col min="14571" max="14571" width="40.6640625" style="12" customWidth="1"/>
    <col min="14572" max="14575" width="9.33203125" style="12" customWidth="1"/>
    <col min="14576" max="14824" width="9.109375" style="12"/>
    <col min="14825" max="14825" width="9.33203125" style="12" customWidth="1"/>
    <col min="14826" max="14826" width="6.6640625" style="12" customWidth="1"/>
    <col min="14827" max="14827" width="40.6640625" style="12" customWidth="1"/>
    <col min="14828" max="14831" width="9.33203125" style="12" customWidth="1"/>
    <col min="14832" max="15080" width="9.109375" style="12"/>
    <col min="15081" max="15081" width="9.33203125" style="12" customWidth="1"/>
    <col min="15082" max="15082" width="6.6640625" style="12" customWidth="1"/>
    <col min="15083" max="15083" width="40.6640625" style="12" customWidth="1"/>
    <col min="15084" max="15087" width="9.33203125" style="12" customWidth="1"/>
    <col min="15088" max="15336" width="9.109375" style="12"/>
    <col min="15337" max="15337" width="9.33203125" style="12" customWidth="1"/>
    <col min="15338" max="15338" width="6.6640625" style="12" customWidth="1"/>
    <col min="15339" max="15339" width="40.6640625" style="12" customWidth="1"/>
    <col min="15340" max="15343" width="9.33203125" style="12" customWidth="1"/>
    <col min="15344" max="15592" width="9.109375" style="12"/>
    <col min="15593" max="15593" width="9.33203125" style="12" customWidth="1"/>
    <col min="15594" max="15594" width="6.6640625" style="12" customWidth="1"/>
    <col min="15595" max="15595" width="40.6640625" style="12" customWidth="1"/>
    <col min="15596" max="15599" width="9.33203125" style="12" customWidth="1"/>
    <col min="15600" max="15848" width="9.109375" style="12"/>
    <col min="15849" max="15849" width="9.33203125" style="12" customWidth="1"/>
    <col min="15850" max="15850" width="6.6640625" style="12" customWidth="1"/>
    <col min="15851" max="15851" width="40.6640625" style="12" customWidth="1"/>
    <col min="15852" max="15855" width="9.33203125" style="12" customWidth="1"/>
    <col min="15856" max="16104" width="9.109375" style="12"/>
    <col min="16105" max="16105" width="9.33203125" style="12" customWidth="1"/>
    <col min="16106" max="16106" width="6.6640625" style="12" customWidth="1"/>
    <col min="16107" max="16107" width="40.6640625" style="12" customWidth="1"/>
    <col min="16108" max="16111" width="9.33203125" style="12" customWidth="1"/>
    <col min="16112" max="16384" width="9.109375" style="12"/>
  </cols>
  <sheetData>
    <row r="1" spans="1:8" x14ac:dyDescent="0.25">
      <c r="A1" s="22" t="s">
        <v>3680</v>
      </c>
      <c r="B1" s="587"/>
      <c r="C1" s="587"/>
      <c r="D1" s="587"/>
      <c r="E1" s="771" t="s">
        <v>3681</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x14ac:dyDescent="0.25">
      <c r="A5" s="668" t="s">
        <v>3682</v>
      </c>
      <c r="B5" s="668"/>
      <c r="C5" s="669"/>
      <c r="D5" s="619" t="s">
        <v>6831</v>
      </c>
      <c r="E5" s="17"/>
      <c r="F5" s="17"/>
      <c r="G5" s="191"/>
      <c r="H5" s="190"/>
    </row>
    <row r="6" spans="1:8" x14ac:dyDescent="0.25">
      <c r="A6" s="668"/>
      <c r="B6" s="668" t="s">
        <v>3684</v>
      </c>
      <c r="C6" s="669"/>
      <c r="D6" s="620" t="s">
        <v>3689</v>
      </c>
      <c r="E6" s="17"/>
      <c r="F6" s="17"/>
      <c r="G6" s="191"/>
      <c r="H6" s="190"/>
    </row>
    <row r="7" spans="1:8" ht="15.6" x14ac:dyDescent="0.25">
      <c r="A7" s="668"/>
      <c r="B7" s="668"/>
      <c r="C7" s="669" t="s">
        <v>37</v>
      </c>
      <c r="D7" s="620" t="s">
        <v>6858</v>
      </c>
      <c r="E7" s="17" t="s">
        <v>124</v>
      </c>
      <c r="F7" s="17">
        <v>330</v>
      </c>
      <c r="G7" s="187"/>
      <c r="H7" s="190">
        <f>F7*G7</f>
        <v>0</v>
      </c>
    </row>
    <row r="8" spans="1:8" ht="15.6" x14ac:dyDescent="0.25">
      <c r="A8" s="668"/>
      <c r="B8" s="668"/>
      <c r="C8" s="669" t="s">
        <v>39</v>
      </c>
      <c r="D8" s="620" t="s">
        <v>6859</v>
      </c>
      <c r="E8" s="17" t="s">
        <v>124</v>
      </c>
      <c r="F8" s="17">
        <v>70</v>
      </c>
      <c r="G8" s="187"/>
      <c r="H8" s="190">
        <f>F8*G8</f>
        <v>0</v>
      </c>
    </row>
    <row r="9" spans="1:8" ht="15.6" x14ac:dyDescent="0.25">
      <c r="A9" s="668"/>
      <c r="B9" s="668"/>
      <c r="C9" s="669" t="s">
        <v>59</v>
      </c>
      <c r="D9" s="620" t="s">
        <v>6860</v>
      </c>
      <c r="E9" s="17" t="s">
        <v>124</v>
      </c>
      <c r="F9" s="17">
        <v>560</v>
      </c>
      <c r="G9" s="187"/>
      <c r="H9" s="190">
        <f>F9*G9</f>
        <v>0</v>
      </c>
    </row>
    <row r="10" spans="1:8" ht="39.6" x14ac:dyDescent="0.25">
      <c r="A10" s="668" t="s">
        <v>3706</v>
      </c>
      <c r="B10" s="668"/>
      <c r="C10" s="669"/>
      <c r="D10" s="619" t="s">
        <v>3707</v>
      </c>
      <c r="E10" s="17"/>
      <c r="F10" s="17"/>
      <c r="G10" s="191"/>
      <c r="H10" s="190"/>
    </row>
    <row r="11" spans="1:8" x14ac:dyDescent="0.25">
      <c r="A11" s="668"/>
      <c r="B11" s="668" t="s">
        <v>3708</v>
      </c>
      <c r="C11" s="669"/>
      <c r="D11" s="620" t="s">
        <v>6387</v>
      </c>
      <c r="E11" s="17"/>
      <c r="F11" s="17"/>
      <c r="G11" s="191"/>
      <c r="H11" s="190"/>
    </row>
    <row r="12" spans="1:8" ht="15.6" x14ac:dyDescent="0.25">
      <c r="A12" s="668"/>
      <c r="B12" s="668"/>
      <c r="C12" s="669" t="s">
        <v>37</v>
      </c>
      <c r="D12" s="620" t="s">
        <v>2744</v>
      </c>
      <c r="E12" s="17" t="s">
        <v>2269</v>
      </c>
      <c r="F12" s="17">
        <v>67</v>
      </c>
      <c r="G12" s="187"/>
      <c r="H12" s="190">
        <f t="shared" ref="H12:H20" si="0">F12*G12</f>
        <v>0</v>
      </c>
    </row>
    <row r="13" spans="1:8" x14ac:dyDescent="0.25">
      <c r="A13" s="668"/>
      <c r="B13" s="668" t="s">
        <v>3709</v>
      </c>
      <c r="C13" s="669"/>
      <c r="D13" s="620" t="s">
        <v>6386</v>
      </c>
      <c r="E13" s="17"/>
      <c r="F13" s="17"/>
      <c r="G13" s="191"/>
      <c r="H13" s="190"/>
    </row>
    <row r="14" spans="1:8" ht="15.6" x14ac:dyDescent="0.25">
      <c r="A14" s="668"/>
      <c r="B14" s="668"/>
      <c r="C14" s="669" t="s">
        <v>37</v>
      </c>
      <c r="D14" s="620" t="s">
        <v>2744</v>
      </c>
      <c r="E14" s="17" t="s">
        <v>2269</v>
      </c>
      <c r="F14" s="17">
        <v>1140</v>
      </c>
      <c r="G14" s="187"/>
      <c r="H14" s="190">
        <f t="shared" si="0"/>
        <v>0</v>
      </c>
    </row>
    <row r="15" spans="1:8" x14ac:dyDescent="0.25">
      <c r="A15" s="668"/>
      <c r="B15" s="668" t="s">
        <v>6384</v>
      </c>
      <c r="C15" s="669"/>
      <c r="D15" s="620" t="s">
        <v>6383</v>
      </c>
      <c r="E15" s="17"/>
      <c r="F15" s="17"/>
      <c r="G15" s="191"/>
      <c r="H15" s="190"/>
    </row>
    <row r="16" spans="1:8" ht="15.6" x14ac:dyDescent="0.25">
      <c r="A16" s="668"/>
      <c r="B16" s="668"/>
      <c r="C16" s="669" t="s">
        <v>37</v>
      </c>
      <c r="D16" s="620" t="s">
        <v>2744</v>
      </c>
      <c r="E16" s="17" t="s">
        <v>2269</v>
      </c>
      <c r="F16" s="17">
        <v>360</v>
      </c>
      <c r="G16" s="187"/>
      <c r="H16" s="190">
        <f t="shared" si="0"/>
        <v>0</v>
      </c>
    </row>
    <row r="17" spans="1:8" x14ac:dyDescent="0.25">
      <c r="A17" s="668"/>
      <c r="B17" s="668" t="s">
        <v>6381</v>
      </c>
      <c r="C17" s="669"/>
      <c r="D17" s="620" t="s">
        <v>6380</v>
      </c>
      <c r="E17" s="17"/>
      <c r="F17" s="17"/>
      <c r="G17" s="191"/>
      <c r="H17" s="190"/>
    </row>
    <row r="18" spans="1:8" ht="15.6" x14ac:dyDescent="0.25">
      <c r="A18" s="668"/>
      <c r="B18" s="668"/>
      <c r="C18" s="669" t="s">
        <v>37</v>
      </c>
      <c r="D18" s="620" t="s">
        <v>6627</v>
      </c>
      <c r="E18" s="17" t="s">
        <v>2269</v>
      </c>
      <c r="F18" s="17">
        <v>330</v>
      </c>
      <c r="G18" s="187"/>
      <c r="H18" s="190">
        <f t="shared" si="0"/>
        <v>0</v>
      </c>
    </row>
    <row r="19" spans="1:8" ht="15.6" x14ac:dyDescent="0.25">
      <c r="A19" s="668"/>
      <c r="B19" s="668"/>
      <c r="C19" s="669" t="s">
        <v>39</v>
      </c>
      <c r="D19" s="620" t="s">
        <v>6628</v>
      </c>
      <c r="E19" s="17" t="s">
        <v>2269</v>
      </c>
      <c r="F19" s="17">
        <v>430</v>
      </c>
      <c r="G19" s="187"/>
      <c r="H19" s="190">
        <f t="shared" si="0"/>
        <v>0</v>
      </c>
    </row>
    <row r="20" spans="1:8" ht="15.6" x14ac:dyDescent="0.25">
      <c r="A20" s="668"/>
      <c r="B20" s="668"/>
      <c r="C20" s="669" t="s">
        <v>59</v>
      </c>
      <c r="D20" s="620" t="s">
        <v>6629</v>
      </c>
      <c r="E20" s="17" t="s">
        <v>2269</v>
      </c>
      <c r="F20" s="17">
        <v>370</v>
      </c>
      <c r="G20" s="187"/>
      <c r="H20" s="190">
        <f t="shared" si="0"/>
        <v>0</v>
      </c>
    </row>
    <row r="21" spans="1:8" ht="26.4" x14ac:dyDescent="0.25">
      <c r="A21" s="668" t="s">
        <v>3710</v>
      </c>
      <c r="B21" s="668"/>
      <c r="C21" s="669"/>
      <c r="D21" s="619" t="s">
        <v>3711</v>
      </c>
      <c r="E21" s="202"/>
      <c r="F21" s="17"/>
      <c r="G21" s="191"/>
      <c r="H21" s="190"/>
    </row>
    <row r="22" spans="1:8" ht="15.6" x14ac:dyDescent="0.25">
      <c r="A22" s="668"/>
      <c r="B22" s="668" t="s">
        <v>3712</v>
      </c>
      <c r="C22" s="669"/>
      <c r="D22" s="620" t="s">
        <v>6375</v>
      </c>
      <c r="E22" s="17" t="s">
        <v>2269</v>
      </c>
      <c r="F22" s="17">
        <v>820</v>
      </c>
      <c r="G22" s="187"/>
      <c r="H22" s="190">
        <f>F22*G22</f>
        <v>0</v>
      </c>
    </row>
    <row r="23" spans="1:8" x14ac:dyDescent="0.25">
      <c r="A23" s="668"/>
      <c r="B23" s="668"/>
      <c r="C23" s="669"/>
      <c r="D23" s="698"/>
      <c r="E23" s="17"/>
      <c r="F23" s="17"/>
      <c r="G23" s="191"/>
      <c r="H23" s="190"/>
    </row>
    <row r="24" spans="1:8" x14ac:dyDescent="0.25">
      <c r="A24" s="701"/>
      <c r="B24" s="701"/>
      <c r="C24" s="228"/>
      <c r="D24" s="701"/>
      <c r="E24" s="605"/>
      <c r="F24" s="228"/>
      <c r="G24" s="252"/>
      <c r="H24" s="251"/>
    </row>
    <row r="25" spans="1:8" x14ac:dyDescent="0.25">
      <c r="A25" s="701"/>
      <c r="B25" s="701"/>
      <c r="C25" s="228"/>
      <c r="D25" s="701"/>
      <c r="E25" s="605"/>
      <c r="F25" s="228"/>
      <c r="G25" s="252"/>
      <c r="H25" s="251"/>
    </row>
    <row r="26" spans="1:8" x14ac:dyDescent="0.25">
      <c r="A26" s="183" t="s">
        <v>34</v>
      </c>
      <c r="B26" s="183"/>
      <c r="C26" s="183"/>
      <c r="D26" s="183"/>
      <c r="E26" s="606"/>
      <c r="F26" s="185"/>
      <c r="G26" s="198"/>
      <c r="H26" s="174">
        <f>SUM(H5:H25)</f>
        <v>0</v>
      </c>
    </row>
    <row r="27" spans="1:8" x14ac:dyDescent="0.25">
      <c r="E27" s="693"/>
    </row>
    <row r="1048302" spans="5:5" x14ac:dyDescent="0.25">
      <c r="E1048302" s="11"/>
    </row>
  </sheetData>
  <sheetProtection algorithmName="SHA-512" hashValue="aFDeZrW/zduqK//09JBKHimqYHDOKqDcTHtWuzqIIefUJVGVO3n/w9gFwfYxhNOqDI40V2orim/nQxDPAHdoZA==" saltValue="iiVCWnFmQqYzmkukP9gYuw=="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11FA5-2549-4C96-9A66-19C782253488}">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3738</v>
      </c>
      <c r="B1" s="40"/>
      <c r="C1" s="40"/>
      <c r="D1" s="774" t="s">
        <v>3739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3740</v>
      </c>
      <c r="B5" s="192"/>
      <c r="C5" s="100" t="s">
        <v>3741</v>
      </c>
      <c r="D5" s="17"/>
      <c r="E5" s="17"/>
      <c r="F5" s="191"/>
      <c r="G5" s="190"/>
    </row>
    <row r="6" spans="1:8" x14ac:dyDescent="0.25">
      <c r="A6" s="192"/>
      <c r="B6" s="192" t="s">
        <v>3745</v>
      </c>
      <c r="C6" s="101" t="s">
        <v>3742</v>
      </c>
      <c r="D6" s="229" t="s">
        <v>3182</v>
      </c>
      <c r="E6" s="161"/>
      <c r="F6" s="187"/>
      <c r="G6" s="190">
        <f>E6*F6</f>
        <v>0</v>
      </c>
    </row>
    <row r="7" spans="1:8" x14ac:dyDescent="0.25">
      <c r="A7" s="192"/>
      <c r="B7" s="192" t="s">
        <v>3746</v>
      </c>
      <c r="C7" s="59" t="s">
        <v>3743</v>
      </c>
      <c r="D7" s="229" t="s">
        <v>3182</v>
      </c>
      <c r="E7" s="161"/>
      <c r="F7" s="187"/>
      <c r="G7" s="190">
        <f>E7*F7</f>
        <v>0</v>
      </c>
    </row>
    <row r="8" spans="1:8" x14ac:dyDescent="0.25">
      <c r="A8" s="192"/>
      <c r="B8" s="192" t="s">
        <v>3747</v>
      </c>
      <c r="C8" s="101" t="s">
        <v>3744</v>
      </c>
      <c r="D8" s="229" t="s">
        <v>3182</v>
      </c>
      <c r="E8" s="161"/>
      <c r="F8" s="187"/>
      <c r="G8" s="190">
        <f>E8*F8</f>
        <v>0</v>
      </c>
    </row>
    <row r="9" spans="1:8" x14ac:dyDescent="0.25">
      <c r="A9" s="192" t="s">
        <v>3748</v>
      </c>
      <c r="B9" s="192"/>
      <c r="C9" s="100" t="s">
        <v>3183</v>
      </c>
      <c r="D9" s="17"/>
      <c r="E9" s="17"/>
      <c r="F9" s="191"/>
      <c r="G9" s="190"/>
    </row>
    <row r="10" spans="1:8" x14ac:dyDescent="0.25">
      <c r="A10" s="192"/>
      <c r="B10" s="192" t="s">
        <v>3752</v>
      </c>
      <c r="C10" s="101" t="s">
        <v>3749</v>
      </c>
      <c r="D10" s="229" t="s">
        <v>3188</v>
      </c>
      <c r="E10" s="161"/>
      <c r="F10" s="187"/>
      <c r="G10" s="190">
        <f>E10*F10</f>
        <v>0</v>
      </c>
    </row>
    <row r="11" spans="1:8" x14ac:dyDescent="0.25">
      <c r="A11" s="192"/>
      <c r="B11" s="192" t="s">
        <v>3753</v>
      </c>
      <c r="C11" s="101" t="s">
        <v>3750</v>
      </c>
      <c r="D11" s="229" t="s">
        <v>3188</v>
      </c>
      <c r="E11" s="161"/>
      <c r="F11" s="187"/>
      <c r="G11" s="190">
        <f>E11*F11</f>
        <v>0</v>
      </c>
    </row>
    <row r="12" spans="1:8" x14ac:dyDescent="0.25">
      <c r="A12" s="192"/>
      <c r="B12" s="192" t="s">
        <v>3754</v>
      </c>
      <c r="C12" s="59" t="s">
        <v>3187</v>
      </c>
      <c r="D12" s="229" t="s">
        <v>3188</v>
      </c>
      <c r="E12" s="161"/>
      <c r="F12" s="187"/>
      <c r="G12" s="190">
        <f>E12*F12</f>
        <v>0</v>
      </c>
    </row>
    <row r="13" spans="1:8" x14ac:dyDescent="0.25">
      <c r="A13" s="192"/>
      <c r="B13" s="192" t="s">
        <v>3755</v>
      </c>
      <c r="C13" s="101" t="s">
        <v>3751</v>
      </c>
      <c r="D13" s="229" t="s">
        <v>3188</v>
      </c>
      <c r="E13" s="161"/>
      <c r="F13" s="187"/>
      <c r="G13" s="190">
        <f>E13*F13</f>
        <v>0</v>
      </c>
    </row>
    <row r="14" spans="1:8" ht="26.4" x14ac:dyDescent="0.25">
      <c r="A14" s="192" t="s">
        <v>3756</v>
      </c>
      <c r="B14" s="192"/>
      <c r="C14" s="100" t="s">
        <v>3757</v>
      </c>
      <c r="D14" s="229" t="s">
        <v>3188</v>
      </c>
      <c r="E14" s="161"/>
      <c r="F14" s="187"/>
      <c r="G14" s="190">
        <f>E14*F14</f>
        <v>0</v>
      </c>
    </row>
    <row r="15" spans="1:8" x14ac:dyDescent="0.25">
      <c r="A15" s="192"/>
      <c r="B15" s="192"/>
      <c r="C15" s="100"/>
      <c r="D15" s="17"/>
      <c r="E15" s="17"/>
      <c r="F15" s="191"/>
      <c r="G15" s="190"/>
    </row>
    <row r="16" spans="1:8" x14ac:dyDescent="0.25">
      <c r="A16" s="192"/>
      <c r="B16" s="192"/>
      <c r="C16" s="101"/>
      <c r="D16" s="17"/>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51DEB-7012-4DEF-B7DE-E54A017B7F0E}">
  <dimension ref="A1:H104829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3758</v>
      </c>
      <c r="B1" s="40"/>
      <c r="C1" s="40"/>
      <c r="D1" s="774" t="s">
        <v>3759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3760</v>
      </c>
      <c r="B5" s="192"/>
      <c r="C5" s="100" t="s">
        <v>3761</v>
      </c>
      <c r="D5" s="17"/>
      <c r="E5" s="17"/>
      <c r="F5" s="17"/>
      <c r="G5" s="190"/>
    </row>
    <row r="6" spans="1:8" x14ac:dyDescent="0.25">
      <c r="A6" s="192"/>
      <c r="B6" s="192" t="s">
        <v>3762</v>
      </c>
      <c r="C6" s="278" t="s">
        <v>5248</v>
      </c>
      <c r="D6" s="161" t="s">
        <v>429</v>
      </c>
      <c r="E6" s="161"/>
      <c r="F6" s="187"/>
      <c r="G6" s="190">
        <f>E6*F6</f>
        <v>0</v>
      </c>
      <c r="H6" s="307" t="s">
        <v>5398</v>
      </c>
    </row>
    <row r="7" spans="1:8" ht="52.8" x14ac:dyDescent="0.25">
      <c r="A7" s="192"/>
      <c r="B7" s="192" t="s">
        <v>3763</v>
      </c>
      <c r="C7" s="283" t="s">
        <v>5247</v>
      </c>
      <c r="D7" s="161" t="s">
        <v>33</v>
      </c>
      <c r="E7" s="17" t="s">
        <v>4220</v>
      </c>
      <c r="F7" s="17" t="s">
        <v>4221</v>
      </c>
      <c r="G7" s="188"/>
    </row>
    <row r="8" spans="1:8" x14ac:dyDescent="0.25">
      <c r="A8" s="192" t="s">
        <v>3764</v>
      </c>
      <c r="B8" s="192"/>
      <c r="C8" s="285" t="s">
        <v>3765</v>
      </c>
      <c r="D8" s="202"/>
      <c r="E8" s="17"/>
      <c r="F8" s="17"/>
      <c r="G8" s="190"/>
    </row>
    <row r="9" spans="1:8" x14ac:dyDescent="0.25">
      <c r="A9" s="192"/>
      <c r="B9" s="192" t="s">
        <v>3766</v>
      </c>
      <c r="C9" s="278" t="s">
        <v>5249</v>
      </c>
      <c r="D9" s="161" t="s">
        <v>136</v>
      </c>
      <c r="E9" s="161"/>
      <c r="F9" s="187"/>
      <c r="G9" s="190">
        <f>E9*F9</f>
        <v>0</v>
      </c>
      <c r="H9" s="307" t="s">
        <v>5398</v>
      </c>
    </row>
    <row r="10" spans="1:8" x14ac:dyDescent="0.25">
      <c r="A10" s="192"/>
      <c r="B10" s="192" t="s">
        <v>3767</v>
      </c>
      <c r="C10" s="278" t="s">
        <v>5250</v>
      </c>
      <c r="D10" s="161" t="s">
        <v>429</v>
      </c>
      <c r="E10" s="161"/>
      <c r="F10" s="187"/>
      <c r="G10" s="190">
        <f>E10*F10</f>
        <v>0</v>
      </c>
      <c r="H10" s="307" t="s">
        <v>5398</v>
      </c>
    </row>
    <row r="11" spans="1:8" ht="26.4" x14ac:dyDescent="0.25">
      <c r="A11" s="192" t="s">
        <v>3768</v>
      </c>
      <c r="B11" s="192"/>
      <c r="C11" s="285" t="s">
        <v>5251</v>
      </c>
      <c r="D11" s="161" t="s">
        <v>2269</v>
      </c>
      <c r="E11" s="161"/>
      <c r="F11" s="187"/>
      <c r="G11" s="190">
        <f>E11*F11</f>
        <v>0</v>
      </c>
      <c r="H11" s="307" t="s">
        <v>5398</v>
      </c>
    </row>
    <row r="12" spans="1:8" x14ac:dyDescent="0.25">
      <c r="A12" s="192" t="s">
        <v>3769</v>
      </c>
      <c r="B12" s="192"/>
      <c r="C12" s="285" t="s">
        <v>5252</v>
      </c>
      <c r="D12" s="161" t="s">
        <v>429</v>
      </c>
      <c r="E12" s="161"/>
      <c r="F12" s="187"/>
      <c r="G12" s="190">
        <f>E12*F12</f>
        <v>0</v>
      </c>
      <c r="H12" s="307" t="s">
        <v>5398</v>
      </c>
    </row>
    <row r="13" spans="1:8" x14ac:dyDescent="0.25">
      <c r="A13" s="192" t="s">
        <v>3770</v>
      </c>
      <c r="B13" s="192"/>
      <c r="C13" s="285" t="s">
        <v>3771</v>
      </c>
      <c r="D13" s="17"/>
      <c r="E13" s="17"/>
      <c r="F13" s="17"/>
      <c r="G13" s="190"/>
    </row>
    <row r="14" spans="1:8" ht="26.4" x14ac:dyDescent="0.25">
      <c r="A14" s="192"/>
      <c r="B14" s="192" t="s">
        <v>3774</v>
      </c>
      <c r="C14" s="278" t="s">
        <v>3772</v>
      </c>
      <c r="D14" s="209" t="s">
        <v>581</v>
      </c>
      <c r="E14" s="17" t="s">
        <v>4225</v>
      </c>
      <c r="F14" s="17" t="s">
        <v>4226</v>
      </c>
      <c r="G14" s="188"/>
    </row>
    <row r="15" spans="1:8" ht="26.4" x14ac:dyDescent="0.25">
      <c r="A15" s="192"/>
      <c r="B15" s="192" t="s">
        <v>3775</v>
      </c>
      <c r="C15" s="278" t="s">
        <v>3773</v>
      </c>
      <c r="D15" s="209" t="s">
        <v>361</v>
      </c>
      <c r="E15" s="191">
        <f>G14</f>
        <v>0</v>
      </c>
      <c r="F15" s="195"/>
      <c r="G15" s="190">
        <f>E15*F15</f>
        <v>0</v>
      </c>
    </row>
    <row r="16" spans="1:8" ht="26.4" x14ac:dyDescent="0.25">
      <c r="A16" s="192" t="s">
        <v>3776</v>
      </c>
      <c r="B16" s="192"/>
      <c r="C16" s="285" t="s">
        <v>5253</v>
      </c>
      <c r="D16" s="161" t="s">
        <v>429</v>
      </c>
      <c r="E16" s="161"/>
      <c r="F16" s="187"/>
      <c r="G16" s="190">
        <f>E16*F16</f>
        <v>0</v>
      </c>
      <c r="H16" s="307" t="s">
        <v>5398</v>
      </c>
    </row>
    <row r="17" spans="1:8" x14ac:dyDescent="0.25">
      <c r="A17" s="192"/>
      <c r="B17" s="192"/>
      <c r="C17" s="100"/>
      <c r="D17" s="17"/>
      <c r="E17" s="17"/>
      <c r="F17" s="17"/>
      <c r="G17" s="190"/>
    </row>
    <row r="18" spans="1:8" x14ac:dyDescent="0.25">
      <c r="A18" s="242"/>
      <c r="B18" s="242"/>
      <c r="C18" s="243"/>
      <c r="D18" s="120"/>
      <c r="E18" s="228"/>
      <c r="F18" s="228"/>
      <c r="G18" s="251"/>
      <c r="H18" s="323" t="s">
        <v>5421</v>
      </c>
    </row>
    <row r="19" spans="1:8" x14ac:dyDescent="0.25">
      <c r="A19" s="242"/>
      <c r="B19" s="242"/>
      <c r="C19" s="243"/>
      <c r="D19" s="121"/>
      <c r="E19" s="228"/>
      <c r="F19" s="228"/>
      <c r="G19" s="251"/>
    </row>
    <row r="20" spans="1:8" x14ac:dyDescent="0.25">
      <c r="A20" s="168" t="s">
        <v>34</v>
      </c>
      <c r="B20" s="168"/>
      <c r="C20" s="168"/>
      <c r="D20"/>
      <c r="E20" s="185"/>
      <c r="F20" s="185"/>
      <c r="G20" s="174">
        <f>SUM(G5:G19)</f>
        <v>0</v>
      </c>
    </row>
    <row r="21" spans="1:8" x14ac:dyDescent="0.25">
      <c r="D21" s="237"/>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EC62F-9593-40D2-9253-73A02F14D4DC}">
  <sheetPr>
    <tabColor theme="9" tint="0.79998168889431442"/>
  </sheetPr>
  <dimension ref="A1:H1048292"/>
  <sheetViews>
    <sheetView topLeftCell="B1" zoomScaleNormal="100" workbookViewId="0">
      <selection activeCell="G6" sqref="G6"/>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32" width="9.109375" style="12"/>
    <col min="233" max="233" width="9.33203125" style="12" customWidth="1"/>
    <col min="234" max="234" width="6.6640625" style="12" customWidth="1"/>
    <col min="235" max="235" width="40.6640625" style="12" customWidth="1"/>
    <col min="236" max="239" width="9.33203125" style="12" customWidth="1"/>
    <col min="240" max="488" width="9.109375" style="12"/>
    <col min="489" max="489" width="9.33203125" style="12" customWidth="1"/>
    <col min="490" max="490" width="6.6640625" style="12" customWidth="1"/>
    <col min="491" max="491" width="40.6640625" style="12" customWidth="1"/>
    <col min="492" max="495" width="9.33203125" style="12" customWidth="1"/>
    <col min="496" max="744" width="9.109375" style="12"/>
    <col min="745" max="745" width="9.33203125" style="12" customWidth="1"/>
    <col min="746" max="746" width="6.6640625" style="12" customWidth="1"/>
    <col min="747" max="747" width="40.6640625" style="12" customWidth="1"/>
    <col min="748" max="751" width="9.33203125" style="12" customWidth="1"/>
    <col min="752" max="1000" width="9.109375" style="12"/>
    <col min="1001" max="1001" width="9.33203125" style="12" customWidth="1"/>
    <col min="1002" max="1002" width="6.6640625" style="12" customWidth="1"/>
    <col min="1003" max="1003" width="40.6640625" style="12" customWidth="1"/>
    <col min="1004" max="1007" width="9.33203125" style="12" customWidth="1"/>
    <col min="1008" max="1256" width="9.109375" style="12"/>
    <col min="1257" max="1257" width="9.33203125" style="12" customWidth="1"/>
    <col min="1258" max="1258" width="6.6640625" style="12" customWidth="1"/>
    <col min="1259" max="1259" width="40.6640625" style="12" customWidth="1"/>
    <col min="1260" max="1263" width="9.33203125" style="12" customWidth="1"/>
    <col min="1264" max="1512" width="9.109375" style="12"/>
    <col min="1513" max="1513" width="9.33203125" style="12" customWidth="1"/>
    <col min="1514" max="1514" width="6.6640625" style="12" customWidth="1"/>
    <col min="1515" max="1515" width="40.6640625" style="12" customWidth="1"/>
    <col min="1516" max="1519" width="9.33203125" style="12" customWidth="1"/>
    <col min="1520" max="1768" width="9.109375" style="12"/>
    <col min="1769" max="1769" width="9.33203125" style="12" customWidth="1"/>
    <col min="1770" max="1770" width="6.6640625" style="12" customWidth="1"/>
    <col min="1771" max="1771" width="40.6640625" style="12" customWidth="1"/>
    <col min="1772" max="1775" width="9.33203125" style="12" customWidth="1"/>
    <col min="1776" max="2024" width="9.109375" style="12"/>
    <col min="2025" max="2025" width="9.33203125" style="12" customWidth="1"/>
    <col min="2026" max="2026" width="6.6640625" style="12" customWidth="1"/>
    <col min="2027" max="2027" width="40.6640625" style="12" customWidth="1"/>
    <col min="2028" max="2031" width="9.33203125" style="12" customWidth="1"/>
    <col min="2032" max="2280" width="9.109375" style="12"/>
    <col min="2281" max="2281" width="9.33203125" style="12" customWidth="1"/>
    <col min="2282" max="2282" width="6.6640625" style="12" customWidth="1"/>
    <col min="2283" max="2283" width="40.6640625" style="12" customWidth="1"/>
    <col min="2284" max="2287" width="9.33203125" style="12" customWidth="1"/>
    <col min="2288" max="2536" width="9.109375" style="12"/>
    <col min="2537" max="2537" width="9.33203125" style="12" customWidth="1"/>
    <col min="2538" max="2538" width="6.6640625" style="12" customWidth="1"/>
    <col min="2539" max="2539" width="40.6640625" style="12" customWidth="1"/>
    <col min="2540" max="2543" width="9.33203125" style="12" customWidth="1"/>
    <col min="2544" max="2792" width="9.109375" style="12"/>
    <col min="2793" max="2793" width="9.33203125" style="12" customWidth="1"/>
    <col min="2794" max="2794" width="6.6640625" style="12" customWidth="1"/>
    <col min="2795" max="2795" width="40.6640625" style="12" customWidth="1"/>
    <col min="2796" max="2799" width="9.33203125" style="12" customWidth="1"/>
    <col min="2800" max="3048" width="9.109375" style="12"/>
    <col min="3049" max="3049" width="9.33203125" style="12" customWidth="1"/>
    <col min="3050" max="3050" width="6.6640625" style="12" customWidth="1"/>
    <col min="3051" max="3051" width="40.6640625" style="12" customWidth="1"/>
    <col min="3052" max="3055" width="9.33203125" style="12" customWidth="1"/>
    <col min="3056" max="3304" width="9.109375" style="12"/>
    <col min="3305" max="3305" width="9.33203125" style="12" customWidth="1"/>
    <col min="3306" max="3306" width="6.6640625" style="12" customWidth="1"/>
    <col min="3307" max="3307" width="40.6640625" style="12" customWidth="1"/>
    <col min="3308" max="3311" width="9.33203125" style="12" customWidth="1"/>
    <col min="3312" max="3560" width="9.109375" style="12"/>
    <col min="3561" max="3561" width="9.33203125" style="12" customWidth="1"/>
    <col min="3562" max="3562" width="6.6640625" style="12" customWidth="1"/>
    <col min="3563" max="3563" width="40.6640625" style="12" customWidth="1"/>
    <col min="3564" max="3567" width="9.33203125" style="12" customWidth="1"/>
    <col min="3568" max="3816" width="9.109375" style="12"/>
    <col min="3817" max="3817" width="9.33203125" style="12" customWidth="1"/>
    <col min="3818" max="3818" width="6.6640625" style="12" customWidth="1"/>
    <col min="3819" max="3819" width="40.6640625" style="12" customWidth="1"/>
    <col min="3820" max="3823" width="9.33203125" style="12" customWidth="1"/>
    <col min="3824" max="4072" width="9.109375" style="12"/>
    <col min="4073" max="4073" width="9.33203125" style="12" customWidth="1"/>
    <col min="4074" max="4074" width="6.6640625" style="12" customWidth="1"/>
    <col min="4075" max="4075" width="40.6640625" style="12" customWidth="1"/>
    <col min="4076" max="4079" width="9.33203125" style="12" customWidth="1"/>
    <col min="4080" max="4328" width="9.109375" style="12"/>
    <col min="4329" max="4329" width="9.33203125" style="12" customWidth="1"/>
    <col min="4330" max="4330" width="6.6640625" style="12" customWidth="1"/>
    <col min="4331" max="4331" width="40.6640625" style="12" customWidth="1"/>
    <col min="4332" max="4335" width="9.33203125" style="12" customWidth="1"/>
    <col min="4336" max="4584" width="9.109375" style="12"/>
    <col min="4585" max="4585" width="9.33203125" style="12" customWidth="1"/>
    <col min="4586" max="4586" width="6.6640625" style="12" customWidth="1"/>
    <col min="4587" max="4587" width="40.6640625" style="12" customWidth="1"/>
    <col min="4588" max="4591" width="9.33203125" style="12" customWidth="1"/>
    <col min="4592" max="4840" width="9.109375" style="12"/>
    <col min="4841" max="4841" width="9.33203125" style="12" customWidth="1"/>
    <col min="4842" max="4842" width="6.6640625" style="12" customWidth="1"/>
    <col min="4843" max="4843" width="40.6640625" style="12" customWidth="1"/>
    <col min="4844" max="4847" width="9.33203125" style="12" customWidth="1"/>
    <col min="4848" max="5096" width="9.109375" style="12"/>
    <col min="5097" max="5097" width="9.33203125" style="12" customWidth="1"/>
    <col min="5098" max="5098" width="6.6640625" style="12" customWidth="1"/>
    <col min="5099" max="5099" width="40.6640625" style="12" customWidth="1"/>
    <col min="5100" max="5103" width="9.33203125" style="12" customWidth="1"/>
    <col min="5104" max="5352" width="9.109375" style="12"/>
    <col min="5353" max="5353" width="9.33203125" style="12" customWidth="1"/>
    <col min="5354" max="5354" width="6.6640625" style="12" customWidth="1"/>
    <col min="5355" max="5355" width="40.6640625" style="12" customWidth="1"/>
    <col min="5356" max="5359" width="9.33203125" style="12" customWidth="1"/>
    <col min="5360" max="5608" width="9.109375" style="12"/>
    <col min="5609" max="5609" width="9.33203125" style="12" customWidth="1"/>
    <col min="5610" max="5610" width="6.6640625" style="12" customWidth="1"/>
    <col min="5611" max="5611" width="40.6640625" style="12" customWidth="1"/>
    <col min="5612" max="5615" width="9.33203125" style="12" customWidth="1"/>
    <col min="5616" max="5864" width="9.109375" style="12"/>
    <col min="5865" max="5865" width="9.33203125" style="12" customWidth="1"/>
    <col min="5866" max="5866" width="6.6640625" style="12" customWidth="1"/>
    <col min="5867" max="5867" width="40.6640625" style="12" customWidth="1"/>
    <col min="5868" max="5871" width="9.33203125" style="12" customWidth="1"/>
    <col min="5872" max="6120" width="9.109375" style="12"/>
    <col min="6121" max="6121" width="9.33203125" style="12" customWidth="1"/>
    <col min="6122" max="6122" width="6.6640625" style="12" customWidth="1"/>
    <col min="6123" max="6123" width="40.6640625" style="12" customWidth="1"/>
    <col min="6124" max="6127" width="9.33203125" style="12" customWidth="1"/>
    <col min="6128" max="6376" width="9.109375" style="12"/>
    <col min="6377" max="6377" width="9.33203125" style="12" customWidth="1"/>
    <col min="6378" max="6378" width="6.6640625" style="12" customWidth="1"/>
    <col min="6379" max="6379" width="40.6640625" style="12" customWidth="1"/>
    <col min="6380" max="6383" width="9.33203125" style="12" customWidth="1"/>
    <col min="6384" max="6632" width="9.109375" style="12"/>
    <col min="6633" max="6633" width="9.33203125" style="12" customWidth="1"/>
    <col min="6634" max="6634" width="6.6640625" style="12" customWidth="1"/>
    <col min="6635" max="6635" width="40.6640625" style="12" customWidth="1"/>
    <col min="6636" max="6639" width="9.33203125" style="12" customWidth="1"/>
    <col min="6640" max="6888" width="9.109375" style="12"/>
    <col min="6889" max="6889" width="9.33203125" style="12" customWidth="1"/>
    <col min="6890" max="6890" width="6.6640625" style="12" customWidth="1"/>
    <col min="6891" max="6891" width="40.6640625" style="12" customWidth="1"/>
    <col min="6892" max="6895" width="9.33203125" style="12" customWidth="1"/>
    <col min="6896" max="7144" width="9.109375" style="12"/>
    <col min="7145" max="7145" width="9.33203125" style="12" customWidth="1"/>
    <col min="7146" max="7146" width="6.6640625" style="12" customWidth="1"/>
    <col min="7147" max="7147" width="40.6640625" style="12" customWidth="1"/>
    <col min="7148" max="7151" width="9.33203125" style="12" customWidth="1"/>
    <col min="7152" max="7400" width="9.109375" style="12"/>
    <col min="7401" max="7401" width="9.33203125" style="12" customWidth="1"/>
    <col min="7402" max="7402" width="6.6640625" style="12" customWidth="1"/>
    <col min="7403" max="7403" width="40.6640625" style="12" customWidth="1"/>
    <col min="7404" max="7407" width="9.33203125" style="12" customWidth="1"/>
    <col min="7408" max="7656" width="9.109375" style="12"/>
    <col min="7657" max="7657" width="9.33203125" style="12" customWidth="1"/>
    <col min="7658" max="7658" width="6.6640625" style="12" customWidth="1"/>
    <col min="7659" max="7659" width="40.6640625" style="12" customWidth="1"/>
    <col min="7660" max="7663" width="9.33203125" style="12" customWidth="1"/>
    <col min="7664" max="7912" width="9.109375" style="12"/>
    <col min="7913" max="7913" width="9.33203125" style="12" customWidth="1"/>
    <col min="7914" max="7914" width="6.6640625" style="12" customWidth="1"/>
    <col min="7915" max="7915" width="40.6640625" style="12" customWidth="1"/>
    <col min="7916" max="7919" width="9.33203125" style="12" customWidth="1"/>
    <col min="7920" max="8168" width="9.109375" style="12"/>
    <col min="8169" max="8169" width="9.33203125" style="12" customWidth="1"/>
    <col min="8170" max="8170" width="6.6640625" style="12" customWidth="1"/>
    <col min="8171" max="8171" width="40.6640625" style="12" customWidth="1"/>
    <col min="8172" max="8175" width="9.33203125" style="12" customWidth="1"/>
    <col min="8176" max="8424" width="9.109375" style="12"/>
    <col min="8425" max="8425" width="9.33203125" style="12" customWidth="1"/>
    <col min="8426" max="8426" width="6.6640625" style="12" customWidth="1"/>
    <col min="8427" max="8427" width="40.6640625" style="12" customWidth="1"/>
    <col min="8428" max="8431" width="9.33203125" style="12" customWidth="1"/>
    <col min="8432" max="8680" width="9.109375" style="12"/>
    <col min="8681" max="8681" width="9.33203125" style="12" customWidth="1"/>
    <col min="8682" max="8682" width="6.6640625" style="12" customWidth="1"/>
    <col min="8683" max="8683" width="40.6640625" style="12" customWidth="1"/>
    <col min="8684" max="8687" width="9.33203125" style="12" customWidth="1"/>
    <col min="8688" max="8936" width="9.109375" style="12"/>
    <col min="8937" max="8937" width="9.33203125" style="12" customWidth="1"/>
    <col min="8938" max="8938" width="6.6640625" style="12" customWidth="1"/>
    <col min="8939" max="8939" width="40.6640625" style="12" customWidth="1"/>
    <col min="8940" max="8943" width="9.33203125" style="12" customWidth="1"/>
    <col min="8944" max="9192" width="9.109375" style="12"/>
    <col min="9193" max="9193" width="9.33203125" style="12" customWidth="1"/>
    <col min="9194" max="9194" width="6.6640625" style="12" customWidth="1"/>
    <col min="9195" max="9195" width="40.6640625" style="12" customWidth="1"/>
    <col min="9196" max="9199" width="9.33203125" style="12" customWidth="1"/>
    <col min="9200" max="9448" width="9.109375" style="12"/>
    <col min="9449" max="9449" width="9.33203125" style="12" customWidth="1"/>
    <col min="9450" max="9450" width="6.6640625" style="12" customWidth="1"/>
    <col min="9451" max="9451" width="40.6640625" style="12" customWidth="1"/>
    <col min="9452" max="9455" width="9.33203125" style="12" customWidth="1"/>
    <col min="9456" max="9704" width="9.109375" style="12"/>
    <col min="9705" max="9705" width="9.33203125" style="12" customWidth="1"/>
    <col min="9706" max="9706" width="6.6640625" style="12" customWidth="1"/>
    <col min="9707" max="9707" width="40.6640625" style="12" customWidth="1"/>
    <col min="9708" max="9711" width="9.33203125" style="12" customWidth="1"/>
    <col min="9712" max="9960" width="9.109375" style="12"/>
    <col min="9961" max="9961" width="9.33203125" style="12" customWidth="1"/>
    <col min="9962" max="9962" width="6.6640625" style="12" customWidth="1"/>
    <col min="9963" max="9963" width="40.6640625" style="12" customWidth="1"/>
    <col min="9964" max="9967" width="9.33203125" style="12" customWidth="1"/>
    <col min="9968" max="10216" width="9.109375" style="12"/>
    <col min="10217" max="10217" width="9.33203125" style="12" customWidth="1"/>
    <col min="10218" max="10218" width="6.6640625" style="12" customWidth="1"/>
    <col min="10219" max="10219" width="40.6640625" style="12" customWidth="1"/>
    <col min="10220" max="10223" width="9.33203125" style="12" customWidth="1"/>
    <col min="10224" max="10472" width="9.109375" style="12"/>
    <col min="10473" max="10473" width="9.33203125" style="12" customWidth="1"/>
    <col min="10474" max="10474" width="6.6640625" style="12" customWidth="1"/>
    <col min="10475" max="10475" width="40.6640625" style="12" customWidth="1"/>
    <col min="10476" max="10479" width="9.33203125" style="12" customWidth="1"/>
    <col min="10480" max="10728" width="9.109375" style="12"/>
    <col min="10729" max="10729" width="9.33203125" style="12" customWidth="1"/>
    <col min="10730" max="10730" width="6.6640625" style="12" customWidth="1"/>
    <col min="10731" max="10731" width="40.6640625" style="12" customWidth="1"/>
    <col min="10732" max="10735" width="9.33203125" style="12" customWidth="1"/>
    <col min="10736" max="10984" width="9.109375" style="12"/>
    <col min="10985" max="10985" width="9.33203125" style="12" customWidth="1"/>
    <col min="10986" max="10986" width="6.6640625" style="12" customWidth="1"/>
    <col min="10987" max="10987" width="40.6640625" style="12" customWidth="1"/>
    <col min="10988" max="10991" width="9.33203125" style="12" customWidth="1"/>
    <col min="10992" max="11240" width="9.109375" style="12"/>
    <col min="11241" max="11241" width="9.33203125" style="12" customWidth="1"/>
    <col min="11242" max="11242" width="6.6640625" style="12" customWidth="1"/>
    <col min="11243" max="11243" width="40.6640625" style="12" customWidth="1"/>
    <col min="11244" max="11247" width="9.33203125" style="12" customWidth="1"/>
    <col min="11248" max="11496" width="9.109375" style="12"/>
    <col min="11497" max="11497" width="9.33203125" style="12" customWidth="1"/>
    <col min="11498" max="11498" width="6.6640625" style="12" customWidth="1"/>
    <col min="11499" max="11499" width="40.6640625" style="12" customWidth="1"/>
    <col min="11500" max="11503" width="9.33203125" style="12" customWidth="1"/>
    <col min="11504" max="11752" width="9.109375" style="12"/>
    <col min="11753" max="11753" width="9.33203125" style="12" customWidth="1"/>
    <col min="11754" max="11754" width="6.6640625" style="12" customWidth="1"/>
    <col min="11755" max="11755" width="40.6640625" style="12" customWidth="1"/>
    <col min="11756" max="11759" width="9.33203125" style="12" customWidth="1"/>
    <col min="11760" max="12008" width="9.109375" style="12"/>
    <col min="12009" max="12009" width="9.33203125" style="12" customWidth="1"/>
    <col min="12010" max="12010" width="6.6640625" style="12" customWidth="1"/>
    <col min="12011" max="12011" width="40.6640625" style="12" customWidth="1"/>
    <col min="12012" max="12015" width="9.33203125" style="12" customWidth="1"/>
    <col min="12016" max="12264" width="9.109375" style="12"/>
    <col min="12265" max="12265" width="9.33203125" style="12" customWidth="1"/>
    <col min="12266" max="12266" width="6.6640625" style="12" customWidth="1"/>
    <col min="12267" max="12267" width="40.6640625" style="12" customWidth="1"/>
    <col min="12268" max="12271" width="9.33203125" style="12" customWidth="1"/>
    <col min="12272" max="12520" width="9.109375" style="12"/>
    <col min="12521" max="12521" width="9.33203125" style="12" customWidth="1"/>
    <col min="12522" max="12522" width="6.6640625" style="12" customWidth="1"/>
    <col min="12523" max="12523" width="40.6640625" style="12" customWidth="1"/>
    <col min="12524" max="12527" width="9.33203125" style="12" customWidth="1"/>
    <col min="12528" max="12776" width="9.109375" style="12"/>
    <col min="12777" max="12777" width="9.33203125" style="12" customWidth="1"/>
    <col min="12778" max="12778" width="6.6640625" style="12" customWidth="1"/>
    <col min="12779" max="12779" width="40.6640625" style="12" customWidth="1"/>
    <col min="12780" max="12783" width="9.33203125" style="12" customWidth="1"/>
    <col min="12784" max="13032" width="9.109375" style="12"/>
    <col min="13033" max="13033" width="9.33203125" style="12" customWidth="1"/>
    <col min="13034" max="13034" width="6.6640625" style="12" customWidth="1"/>
    <col min="13035" max="13035" width="40.6640625" style="12" customWidth="1"/>
    <col min="13036" max="13039" width="9.33203125" style="12" customWidth="1"/>
    <col min="13040" max="13288" width="9.109375" style="12"/>
    <col min="13289" max="13289" width="9.33203125" style="12" customWidth="1"/>
    <col min="13290" max="13290" width="6.6640625" style="12" customWidth="1"/>
    <col min="13291" max="13291" width="40.6640625" style="12" customWidth="1"/>
    <col min="13292" max="13295" width="9.33203125" style="12" customWidth="1"/>
    <col min="13296" max="13544" width="9.109375" style="12"/>
    <col min="13545" max="13545" width="9.33203125" style="12" customWidth="1"/>
    <col min="13546" max="13546" width="6.6640625" style="12" customWidth="1"/>
    <col min="13547" max="13547" width="40.6640625" style="12" customWidth="1"/>
    <col min="13548" max="13551" width="9.33203125" style="12" customWidth="1"/>
    <col min="13552" max="13800" width="9.109375" style="12"/>
    <col min="13801" max="13801" width="9.33203125" style="12" customWidth="1"/>
    <col min="13802" max="13802" width="6.6640625" style="12" customWidth="1"/>
    <col min="13803" max="13803" width="40.6640625" style="12" customWidth="1"/>
    <col min="13804" max="13807" width="9.33203125" style="12" customWidth="1"/>
    <col min="13808" max="14056" width="9.109375" style="12"/>
    <col min="14057" max="14057" width="9.33203125" style="12" customWidth="1"/>
    <col min="14058" max="14058" width="6.6640625" style="12" customWidth="1"/>
    <col min="14059" max="14059" width="40.6640625" style="12" customWidth="1"/>
    <col min="14060" max="14063" width="9.33203125" style="12" customWidth="1"/>
    <col min="14064" max="14312" width="9.109375" style="12"/>
    <col min="14313" max="14313" width="9.33203125" style="12" customWidth="1"/>
    <col min="14314" max="14314" width="6.6640625" style="12" customWidth="1"/>
    <col min="14315" max="14315" width="40.6640625" style="12" customWidth="1"/>
    <col min="14316" max="14319" width="9.33203125" style="12" customWidth="1"/>
    <col min="14320" max="14568" width="9.109375" style="12"/>
    <col min="14569" max="14569" width="9.33203125" style="12" customWidth="1"/>
    <col min="14570" max="14570" width="6.6640625" style="12" customWidth="1"/>
    <col min="14571" max="14571" width="40.6640625" style="12" customWidth="1"/>
    <col min="14572" max="14575" width="9.33203125" style="12" customWidth="1"/>
    <col min="14576" max="14824" width="9.109375" style="12"/>
    <col min="14825" max="14825" width="9.33203125" style="12" customWidth="1"/>
    <col min="14826" max="14826" width="6.6640625" style="12" customWidth="1"/>
    <col min="14827" max="14827" width="40.6640625" style="12" customWidth="1"/>
    <col min="14828" max="14831" width="9.33203125" style="12" customWidth="1"/>
    <col min="14832" max="15080" width="9.109375" style="12"/>
    <col min="15081" max="15081" width="9.33203125" style="12" customWidth="1"/>
    <col min="15082" max="15082" width="6.6640625" style="12" customWidth="1"/>
    <col min="15083" max="15083" width="40.6640625" style="12" customWidth="1"/>
    <col min="15084" max="15087" width="9.33203125" style="12" customWidth="1"/>
    <col min="15088" max="15336" width="9.109375" style="12"/>
    <col min="15337" max="15337" width="9.33203125" style="12" customWidth="1"/>
    <col min="15338" max="15338" width="6.6640625" style="12" customWidth="1"/>
    <col min="15339" max="15339" width="40.6640625" style="12" customWidth="1"/>
    <col min="15340" max="15343" width="9.33203125" style="12" customWidth="1"/>
    <col min="15344" max="15592" width="9.109375" style="12"/>
    <col min="15593" max="15593" width="9.33203125" style="12" customWidth="1"/>
    <col min="15594" max="15594" width="6.6640625" style="12" customWidth="1"/>
    <col min="15595" max="15595" width="40.6640625" style="12" customWidth="1"/>
    <col min="15596" max="15599" width="9.33203125" style="12" customWidth="1"/>
    <col min="15600" max="15848" width="9.109375" style="12"/>
    <col min="15849" max="15849" width="9.33203125" style="12" customWidth="1"/>
    <col min="15850" max="15850" width="6.6640625" style="12" customWidth="1"/>
    <col min="15851" max="15851" width="40.6640625" style="12" customWidth="1"/>
    <col min="15852" max="15855" width="9.33203125" style="12" customWidth="1"/>
    <col min="15856" max="16104" width="9.109375" style="12"/>
    <col min="16105" max="16105" width="9.33203125" style="12" customWidth="1"/>
    <col min="16106" max="16106" width="6.6640625" style="12" customWidth="1"/>
    <col min="16107" max="16107" width="40.6640625" style="12" customWidth="1"/>
    <col min="16108" max="16111" width="9.33203125" style="12" customWidth="1"/>
    <col min="16112" max="16384" width="9.109375" style="12"/>
  </cols>
  <sheetData>
    <row r="1" spans="1:8" x14ac:dyDescent="0.25">
      <c r="A1" s="22" t="s">
        <v>3777</v>
      </c>
      <c r="B1" s="587"/>
      <c r="C1" s="587"/>
      <c r="D1" s="587"/>
      <c r="E1" s="771" t="s">
        <v>3778</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
      <c r="H3" s="172"/>
    </row>
    <row r="4" spans="1:8" x14ac:dyDescent="0.25">
      <c r="A4" s="668"/>
      <c r="B4" s="668"/>
      <c r="C4" s="669"/>
      <c r="D4" s="15"/>
      <c r="E4" s="228"/>
      <c r="F4" s="228"/>
      <c r="G4" s="228"/>
      <c r="H4" s="251"/>
    </row>
    <row r="5" spans="1:8" x14ac:dyDescent="0.25">
      <c r="A5" s="668" t="s">
        <v>3788</v>
      </c>
      <c r="B5" s="668"/>
      <c r="C5" s="669"/>
      <c r="D5" s="619" t="s">
        <v>3783</v>
      </c>
      <c r="E5" s="202"/>
      <c r="F5" s="17"/>
      <c r="G5" s="17"/>
      <c r="H5" s="190"/>
    </row>
    <row r="6" spans="1:8" x14ac:dyDescent="0.25">
      <c r="A6" s="668"/>
      <c r="B6" s="668" t="s">
        <v>3785</v>
      </c>
      <c r="C6" s="669"/>
      <c r="D6" s="620" t="s">
        <v>6367</v>
      </c>
      <c r="E6" s="17" t="s">
        <v>136</v>
      </c>
      <c r="F6" s="17">
        <v>54</v>
      </c>
      <c r="G6" s="593"/>
      <c r="H6" s="190">
        <f>F6*G6</f>
        <v>0</v>
      </c>
    </row>
    <row r="7" spans="1:8" x14ac:dyDescent="0.25">
      <c r="A7" s="668"/>
      <c r="B7" s="668" t="s">
        <v>3784</v>
      </c>
      <c r="C7" s="669"/>
      <c r="D7" s="620" t="s">
        <v>6366</v>
      </c>
      <c r="E7" s="17" t="s">
        <v>136</v>
      </c>
      <c r="F7" s="17">
        <v>87</v>
      </c>
      <c r="G7" s="593"/>
      <c r="H7" s="190">
        <f>F7*G7</f>
        <v>0</v>
      </c>
    </row>
    <row r="8" spans="1:8" x14ac:dyDescent="0.25">
      <c r="A8" s="668"/>
      <c r="B8" s="668" t="s">
        <v>6365</v>
      </c>
      <c r="C8" s="669"/>
      <c r="D8" s="620" t="s">
        <v>6364</v>
      </c>
      <c r="E8" s="17" t="s">
        <v>136</v>
      </c>
      <c r="F8" s="17">
        <v>30</v>
      </c>
      <c r="G8" s="593"/>
      <c r="H8" s="190">
        <f t="shared" ref="H8:H12" si="0">F8*G8</f>
        <v>0</v>
      </c>
    </row>
    <row r="9" spans="1:8" x14ac:dyDescent="0.25">
      <c r="A9" s="668"/>
      <c r="B9" s="668" t="s">
        <v>6363</v>
      </c>
      <c r="C9" s="669"/>
      <c r="D9" s="620" t="s">
        <v>6362</v>
      </c>
      <c r="E9" s="17" t="s">
        <v>136</v>
      </c>
      <c r="F9" s="17">
        <v>50</v>
      </c>
      <c r="G9" s="593"/>
      <c r="H9" s="190">
        <f t="shared" si="0"/>
        <v>0</v>
      </c>
    </row>
    <row r="10" spans="1:8" x14ac:dyDescent="0.25">
      <c r="A10" s="668"/>
      <c r="B10" s="668" t="s">
        <v>6361</v>
      </c>
      <c r="C10" s="669"/>
      <c r="D10" s="620" t="s">
        <v>6360</v>
      </c>
      <c r="E10" s="17" t="s">
        <v>136</v>
      </c>
      <c r="F10" s="17">
        <v>48</v>
      </c>
      <c r="G10" s="593"/>
      <c r="H10" s="190">
        <f t="shared" si="0"/>
        <v>0</v>
      </c>
    </row>
    <row r="11" spans="1:8" x14ac:dyDescent="0.25">
      <c r="A11" s="668"/>
      <c r="B11" s="668" t="s">
        <v>6359</v>
      </c>
      <c r="C11" s="669"/>
      <c r="D11" s="620" t="s">
        <v>6358</v>
      </c>
      <c r="E11" s="17" t="s">
        <v>136</v>
      </c>
      <c r="F11" s="17">
        <v>32</v>
      </c>
      <c r="G11" s="593"/>
      <c r="H11" s="190">
        <f t="shared" si="0"/>
        <v>0</v>
      </c>
    </row>
    <row r="12" spans="1:8" x14ac:dyDescent="0.25">
      <c r="A12" s="668"/>
      <c r="B12" s="668" t="s">
        <v>6357</v>
      </c>
      <c r="C12" s="669"/>
      <c r="D12" s="620" t="s">
        <v>6630</v>
      </c>
      <c r="E12" s="17" t="s">
        <v>136</v>
      </c>
      <c r="F12" s="17">
        <v>130</v>
      </c>
      <c r="G12" s="593"/>
      <c r="H12" s="190">
        <f t="shared" si="0"/>
        <v>0</v>
      </c>
    </row>
    <row r="13" spans="1:8" x14ac:dyDescent="0.25">
      <c r="A13" s="668"/>
      <c r="B13" s="668"/>
      <c r="C13" s="669"/>
      <c r="D13" s="33"/>
      <c r="E13" s="17"/>
      <c r="F13" s="17"/>
      <c r="G13" s="17"/>
      <c r="H13" s="190"/>
    </row>
    <row r="14" spans="1:8" x14ac:dyDescent="0.25">
      <c r="A14" s="701"/>
      <c r="B14" s="701"/>
      <c r="C14" s="228"/>
      <c r="D14" s="701"/>
      <c r="E14" s="604"/>
      <c r="F14" s="228"/>
      <c r="G14" s="228"/>
      <c r="H14" s="251"/>
    </row>
    <row r="15" spans="1:8" x14ac:dyDescent="0.25">
      <c r="A15" s="701"/>
      <c r="B15" s="701"/>
      <c r="C15" s="228"/>
      <c r="D15" s="701"/>
      <c r="E15" s="605"/>
      <c r="F15" s="228"/>
      <c r="G15" s="228"/>
      <c r="H15" s="251"/>
    </row>
    <row r="16" spans="1:8" x14ac:dyDescent="0.25">
      <c r="A16" s="183" t="s">
        <v>34</v>
      </c>
      <c r="B16" s="183"/>
      <c r="C16" s="183"/>
      <c r="D16" s="183"/>
      <c r="E16" s="606"/>
      <c r="F16" s="185"/>
      <c r="G16" s="185"/>
      <c r="H16" s="174">
        <f>SUM(H5:H15)</f>
        <v>0</v>
      </c>
    </row>
    <row r="17" spans="5:5" x14ac:dyDescent="0.25">
      <c r="E17" s="693"/>
    </row>
    <row r="1048292" spans="5:5" x14ac:dyDescent="0.25">
      <c r="E1048292" s="11"/>
    </row>
  </sheetData>
  <sheetProtection algorithmName="SHA-512" hashValue="m6+Ar87LbgbVas24t7LMqsHKnL96LJwORdqZD5ERHDf+13MR9Ra7nnrP8EgbjWgR8rmPF4s3MTV1LPjwApwBRA==" saltValue="eE3yrhzHjudmHZ5VXKjTvw=="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2B78C-D48A-44C0-A6E8-0CEAF661EC42}">
  <sheetPr>
    <tabColor theme="9" tint="0.79998168889431442"/>
  </sheetPr>
  <dimension ref="A1:H1048295"/>
  <sheetViews>
    <sheetView topLeftCell="B1" zoomScaleNormal="100" workbookViewId="0">
      <selection activeCell="G6" sqref="G6"/>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35" width="9.109375" style="12"/>
    <col min="236" max="236" width="9.33203125" style="12" customWidth="1"/>
    <col min="237" max="237" width="6.6640625" style="12" customWidth="1"/>
    <col min="238" max="238" width="40.6640625" style="12" customWidth="1"/>
    <col min="239" max="242" width="9.33203125" style="12" customWidth="1"/>
    <col min="243" max="491" width="9.109375" style="12"/>
    <col min="492" max="492" width="9.33203125" style="12" customWidth="1"/>
    <col min="493" max="493" width="6.6640625" style="12" customWidth="1"/>
    <col min="494" max="494" width="40.6640625" style="12" customWidth="1"/>
    <col min="495" max="498" width="9.33203125" style="12" customWidth="1"/>
    <col min="499" max="747" width="9.109375" style="12"/>
    <col min="748" max="748" width="9.33203125" style="12" customWidth="1"/>
    <col min="749" max="749" width="6.6640625" style="12" customWidth="1"/>
    <col min="750" max="750" width="40.6640625" style="12" customWidth="1"/>
    <col min="751" max="754" width="9.33203125" style="12" customWidth="1"/>
    <col min="755" max="1003" width="9.109375" style="12"/>
    <col min="1004" max="1004" width="9.33203125" style="12" customWidth="1"/>
    <col min="1005" max="1005" width="6.6640625" style="12" customWidth="1"/>
    <col min="1006" max="1006" width="40.6640625" style="12" customWidth="1"/>
    <col min="1007" max="1010" width="9.33203125" style="12" customWidth="1"/>
    <col min="1011" max="1259" width="9.109375" style="12"/>
    <col min="1260" max="1260" width="9.33203125" style="12" customWidth="1"/>
    <col min="1261" max="1261" width="6.6640625" style="12" customWidth="1"/>
    <col min="1262" max="1262" width="40.6640625" style="12" customWidth="1"/>
    <col min="1263" max="1266" width="9.33203125" style="12" customWidth="1"/>
    <col min="1267" max="1515" width="9.109375" style="12"/>
    <col min="1516" max="1516" width="9.33203125" style="12" customWidth="1"/>
    <col min="1517" max="1517" width="6.6640625" style="12" customWidth="1"/>
    <col min="1518" max="1518" width="40.6640625" style="12" customWidth="1"/>
    <col min="1519" max="1522" width="9.33203125" style="12" customWidth="1"/>
    <col min="1523" max="1771" width="9.109375" style="12"/>
    <col min="1772" max="1772" width="9.33203125" style="12" customWidth="1"/>
    <col min="1773" max="1773" width="6.6640625" style="12" customWidth="1"/>
    <col min="1774" max="1774" width="40.6640625" style="12" customWidth="1"/>
    <col min="1775" max="1778" width="9.33203125" style="12" customWidth="1"/>
    <col min="1779" max="2027" width="9.109375" style="12"/>
    <col min="2028" max="2028" width="9.33203125" style="12" customWidth="1"/>
    <col min="2029" max="2029" width="6.6640625" style="12" customWidth="1"/>
    <col min="2030" max="2030" width="40.6640625" style="12" customWidth="1"/>
    <col min="2031" max="2034" width="9.33203125" style="12" customWidth="1"/>
    <col min="2035" max="2283" width="9.109375" style="12"/>
    <col min="2284" max="2284" width="9.33203125" style="12" customWidth="1"/>
    <col min="2285" max="2285" width="6.6640625" style="12" customWidth="1"/>
    <col min="2286" max="2286" width="40.6640625" style="12" customWidth="1"/>
    <col min="2287" max="2290" width="9.33203125" style="12" customWidth="1"/>
    <col min="2291" max="2539" width="9.109375" style="12"/>
    <col min="2540" max="2540" width="9.33203125" style="12" customWidth="1"/>
    <col min="2541" max="2541" width="6.6640625" style="12" customWidth="1"/>
    <col min="2542" max="2542" width="40.6640625" style="12" customWidth="1"/>
    <col min="2543" max="2546" width="9.33203125" style="12" customWidth="1"/>
    <col min="2547" max="2795" width="9.109375" style="12"/>
    <col min="2796" max="2796" width="9.33203125" style="12" customWidth="1"/>
    <col min="2797" max="2797" width="6.6640625" style="12" customWidth="1"/>
    <col min="2798" max="2798" width="40.6640625" style="12" customWidth="1"/>
    <col min="2799" max="2802" width="9.33203125" style="12" customWidth="1"/>
    <col min="2803" max="3051" width="9.109375" style="12"/>
    <col min="3052" max="3052" width="9.33203125" style="12" customWidth="1"/>
    <col min="3053" max="3053" width="6.6640625" style="12" customWidth="1"/>
    <col min="3054" max="3054" width="40.6640625" style="12" customWidth="1"/>
    <col min="3055" max="3058" width="9.33203125" style="12" customWidth="1"/>
    <col min="3059" max="3307" width="9.109375" style="12"/>
    <col min="3308" max="3308" width="9.33203125" style="12" customWidth="1"/>
    <col min="3309" max="3309" width="6.6640625" style="12" customWidth="1"/>
    <col min="3310" max="3310" width="40.6640625" style="12" customWidth="1"/>
    <col min="3311" max="3314" width="9.33203125" style="12" customWidth="1"/>
    <col min="3315" max="3563" width="9.109375" style="12"/>
    <col min="3564" max="3564" width="9.33203125" style="12" customWidth="1"/>
    <col min="3565" max="3565" width="6.6640625" style="12" customWidth="1"/>
    <col min="3566" max="3566" width="40.6640625" style="12" customWidth="1"/>
    <col min="3567" max="3570" width="9.33203125" style="12" customWidth="1"/>
    <col min="3571" max="3819" width="9.109375" style="12"/>
    <col min="3820" max="3820" width="9.33203125" style="12" customWidth="1"/>
    <col min="3821" max="3821" width="6.6640625" style="12" customWidth="1"/>
    <col min="3822" max="3822" width="40.6640625" style="12" customWidth="1"/>
    <col min="3823" max="3826" width="9.33203125" style="12" customWidth="1"/>
    <col min="3827" max="4075" width="9.109375" style="12"/>
    <col min="4076" max="4076" width="9.33203125" style="12" customWidth="1"/>
    <col min="4077" max="4077" width="6.6640625" style="12" customWidth="1"/>
    <col min="4078" max="4078" width="40.6640625" style="12" customWidth="1"/>
    <col min="4079" max="4082" width="9.33203125" style="12" customWidth="1"/>
    <col min="4083" max="4331" width="9.109375" style="12"/>
    <col min="4332" max="4332" width="9.33203125" style="12" customWidth="1"/>
    <col min="4333" max="4333" width="6.6640625" style="12" customWidth="1"/>
    <col min="4334" max="4334" width="40.6640625" style="12" customWidth="1"/>
    <col min="4335" max="4338" width="9.33203125" style="12" customWidth="1"/>
    <col min="4339" max="4587" width="9.109375" style="12"/>
    <col min="4588" max="4588" width="9.33203125" style="12" customWidth="1"/>
    <col min="4589" max="4589" width="6.6640625" style="12" customWidth="1"/>
    <col min="4590" max="4590" width="40.6640625" style="12" customWidth="1"/>
    <col min="4591" max="4594" width="9.33203125" style="12" customWidth="1"/>
    <col min="4595" max="4843" width="9.109375" style="12"/>
    <col min="4844" max="4844" width="9.33203125" style="12" customWidth="1"/>
    <col min="4845" max="4845" width="6.6640625" style="12" customWidth="1"/>
    <col min="4846" max="4846" width="40.6640625" style="12" customWidth="1"/>
    <col min="4847" max="4850" width="9.33203125" style="12" customWidth="1"/>
    <col min="4851" max="5099" width="9.109375" style="12"/>
    <col min="5100" max="5100" width="9.33203125" style="12" customWidth="1"/>
    <col min="5101" max="5101" width="6.6640625" style="12" customWidth="1"/>
    <col min="5102" max="5102" width="40.6640625" style="12" customWidth="1"/>
    <col min="5103" max="5106" width="9.33203125" style="12" customWidth="1"/>
    <col min="5107" max="5355" width="9.109375" style="12"/>
    <col min="5356" max="5356" width="9.33203125" style="12" customWidth="1"/>
    <col min="5357" max="5357" width="6.6640625" style="12" customWidth="1"/>
    <col min="5358" max="5358" width="40.6640625" style="12" customWidth="1"/>
    <col min="5359" max="5362" width="9.33203125" style="12" customWidth="1"/>
    <col min="5363" max="5611" width="9.109375" style="12"/>
    <col min="5612" max="5612" width="9.33203125" style="12" customWidth="1"/>
    <col min="5613" max="5613" width="6.6640625" style="12" customWidth="1"/>
    <col min="5614" max="5614" width="40.6640625" style="12" customWidth="1"/>
    <col min="5615" max="5618" width="9.33203125" style="12" customWidth="1"/>
    <col min="5619" max="5867" width="9.109375" style="12"/>
    <col min="5868" max="5868" width="9.33203125" style="12" customWidth="1"/>
    <col min="5869" max="5869" width="6.6640625" style="12" customWidth="1"/>
    <col min="5870" max="5870" width="40.6640625" style="12" customWidth="1"/>
    <col min="5871" max="5874" width="9.33203125" style="12" customWidth="1"/>
    <col min="5875" max="6123" width="9.109375" style="12"/>
    <col min="6124" max="6124" width="9.33203125" style="12" customWidth="1"/>
    <col min="6125" max="6125" width="6.6640625" style="12" customWidth="1"/>
    <col min="6126" max="6126" width="40.6640625" style="12" customWidth="1"/>
    <col min="6127" max="6130" width="9.33203125" style="12" customWidth="1"/>
    <col min="6131" max="6379" width="9.109375" style="12"/>
    <col min="6380" max="6380" width="9.33203125" style="12" customWidth="1"/>
    <col min="6381" max="6381" width="6.6640625" style="12" customWidth="1"/>
    <col min="6382" max="6382" width="40.6640625" style="12" customWidth="1"/>
    <col min="6383" max="6386" width="9.33203125" style="12" customWidth="1"/>
    <col min="6387" max="6635" width="9.109375" style="12"/>
    <col min="6636" max="6636" width="9.33203125" style="12" customWidth="1"/>
    <col min="6637" max="6637" width="6.6640625" style="12" customWidth="1"/>
    <col min="6638" max="6638" width="40.6640625" style="12" customWidth="1"/>
    <col min="6639" max="6642" width="9.33203125" style="12" customWidth="1"/>
    <col min="6643" max="6891" width="9.109375" style="12"/>
    <col min="6892" max="6892" width="9.33203125" style="12" customWidth="1"/>
    <col min="6893" max="6893" width="6.6640625" style="12" customWidth="1"/>
    <col min="6894" max="6894" width="40.6640625" style="12" customWidth="1"/>
    <col min="6895" max="6898" width="9.33203125" style="12" customWidth="1"/>
    <col min="6899" max="7147" width="9.109375" style="12"/>
    <col min="7148" max="7148" width="9.33203125" style="12" customWidth="1"/>
    <col min="7149" max="7149" width="6.6640625" style="12" customWidth="1"/>
    <col min="7150" max="7150" width="40.6640625" style="12" customWidth="1"/>
    <col min="7151" max="7154" width="9.33203125" style="12" customWidth="1"/>
    <col min="7155" max="7403" width="9.109375" style="12"/>
    <col min="7404" max="7404" width="9.33203125" style="12" customWidth="1"/>
    <col min="7405" max="7405" width="6.6640625" style="12" customWidth="1"/>
    <col min="7406" max="7406" width="40.6640625" style="12" customWidth="1"/>
    <col min="7407" max="7410" width="9.33203125" style="12" customWidth="1"/>
    <col min="7411" max="7659" width="9.109375" style="12"/>
    <col min="7660" max="7660" width="9.33203125" style="12" customWidth="1"/>
    <col min="7661" max="7661" width="6.6640625" style="12" customWidth="1"/>
    <col min="7662" max="7662" width="40.6640625" style="12" customWidth="1"/>
    <col min="7663" max="7666" width="9.33203125" style="12" customWidth="1"/>
    <col min="7667" max="7915" width="9.109375" style="12"/>
    <col min="7916" max="7916" width="9.33203125" style="12" customWidth="1"/>
    <col min="7917" max="7917" width="6.6640625" style="12" customWidth="1"/>
    <col min="7918" max="7918" width="40.6640625" style="12" customWidth="1"/>
    <col min="7919" max="7922" width="9.33203125" style="12" customWidth="1"/>
    <col min="7923" max="8171" width="9.109375" style="12"/>
    <col min="8172" max="8172" width="9.33203125" style="12" customWidth="1"/>
    <col min="8173" max="8173" width="6.6640625" style="12" customWidth="1"/>
    <col min="8174" max="8174" width="40.6640625" style="12" customWidth="1"/>
    <col min="8175" max="8178" width="9.33203125" style="12" customWidth="1"/>
    <col min="8179" max="8427" width="9.109375" style="12"/>
    <col min="8428" max="8428" width="9.33203125" style="12" customWidth="1"/>
    <col min="8429" max="8429" width="6.6640625" style="12" customWidth="1"/>
    <col min="8430" max="8430" width="40.6640625" style="12" customWidth="1"/>
    <col min="8431" max="8434" width="9.33203125" style="12" customWidth="1"/>
    <col min="8435" max="8683" width="9.109375" style="12"/>
    <col min="8684" max="8684" width="9.33203125" style="12" customWidth="1"/>
    <col min="8685" max="8685" width="6.6640625" style="12" customWidth="1"/>
    <col min="8686" max="8686" width="40.6640625" style="12" customWidth="1"/>
    <col min="8687" max="8690" width="9.33203125" style="12" customWidth="1"/>
    <col min="8691" max="8939" width="9.109375" style="12"/>
    <col min="8940" max="8940" width="9.33203125" style="12" customWidth="1"/>
    <col min="8941" max="8941" width="6.6640625" style="12" customWidth="1"/>
    <col min="8942" max="8942" width="40.6640625" style="12" customWidth="1"/>
    <col min="8943" max="8946" width="9.33203125" style="12" customWidth="1"/>
    <col min="8947" max="9195" width="9.109375" style="12"/>
    <col min="9196" max="9196" width="9.33203125" style="12" customWidth="1"/>
    <col min="9197" max="9197" width="6.6640625" style="12" customWidth="1"/>
    <col min="9198" max="9198" width="40.6640625" style="12" customWidth="1"/>
    <col min="9199" max="9202" width="9.33203125" style="12" customWidth="1"/>
    <col min="9203" max="9451" width="9.109375" style="12"/>
    <col min="9452" max="9452" width="9.33203125" style="12" customWidth="1"/>
    <col min="9453" max="9453" width="6.6640625" style="12" customWidth="1"/>
    <col min="9454" max="9454" width="40.6640625" style="12" customWidth="1"/>
    <col min="9455" max="9458" width="9.33203125" style="12" customWidth="1"/>
    <col min="9459" max="9707" width="9.109375" style="12"/>
    <col min="9708" max="9708" width="9.33203125" style="12" customWidth="1"/>
    <col min="9709" max="9709" width="6.6640625" style="12" customWidth="1"/>
    <col min="9710" max="9710" width="40.6640625" style="12" customWidth="1"/>
    <col min="9711" max="9714" width="9.33203125" style="12" customWidth="1"/>
    <col min="9715" max="9963" width="9.109375" style="12"/>
    <col min="9964" max="9964" width="9.33203125" style="12" customWidth="1"/>
    <col min="9965" max="9965" width="6.6640625" style="12" customWidth="1"/>
    <col min="9966" max="9966" width="40.6640625" style="12" customWidth="1"/>
    <col min="9967" max="9970" width="9.33203125" style="12" customWidth="1"/>
    <col min="9971" max="10219" width="9.109375" style="12"/>
    <col min="10220" max="10220" width="9.33203125" style="12" customWidth="1"/>
    <col min="10221" max="10221" width="6.6640625" style="12" customWidth="1"/>
    <col min="10222" max="10222" width="40.6640625" style="12" customWidth="1"/>
    <col min="10223" max="10226" width="9.33203125" style="12" customWidth="1"/>
    <col min="10227" max="10475" width="9.109375" style="12"/>
    <col min="10476" max="10476" width="9.33203125" style="12" customWidth="1"/>
    <col min="10477" max="10477" width="6.6640625" style="12" customWidth="1"/>
    <col min="10478" max="10478" width="40.6640625" style="12" customWidth="1"/>
    <col min="10479" max="10482" width="9.33203125" style="12" customWidth="1"/>
    <col min="10483" max="10731" width="9.109375" style="12"/>
    <col min="10732" max="10732" width="9.33203125" style="12" customWidth="1"/>
    <col min="10733" max="10733" width="6.6640625" style="12" customWidth="1"/>
    <col min="10734" max="10734" width="40.6640625" style="12" customWidth="1"/>
    <col min="10735" max="10738" width="9.33203125" style="12" customWidth="1"/>
    <col min="10739" max="10987" width="9.109375" style="12"/>
    <col min="10988" max="10988" width="9.33203125" style="12" customWidth="1"/>
    <col min="10989" max="10989" width="6.6640625" style="12" customWidth="1"/>
    <col min="10990" max="10990" width="40.6640625" style="12" customWidth="1"/>
    <col min="10991" max="10994" width="9.33203125" style="12" customWidth="1"/>
    <col min="10995" max="11243" width="9.109375" style="12"/>
    <col min="11244" max="11244" width="9.33203125" style="12" customWidth="1"/>
    <col min="11245" max="11245" width="6.6640625" style="12" customWidth="1"/>
    <col min="11246" max="11246" width="40.6640625" style="12" customWidth="1"/>
    <col min="11247" max="11250" width="9.33203125" style="12" customWidth="1"/>
    <col min="11251" max="11499" width="9.109375" style="12"/>
    <col min="11500" max="11500" width="9.33203125" style="12" customWidth="1"/>
    <col min="11501" max="11501" width="6.6640625" style="12" customWidth="1"/>
    <col min="11502" max="11502" width="40.6640625" style="12" customWidth="1"/>
    <col min="11503" max="11506" width="9.33203125" style="12" customWidth="1"/>
    <col min="11507" max="11755" width="9.109375" style="12"/>
    <col min="11756" max="11756" width="9.33203125" style="12" customWidth="1"/>
    <col min="11757" max="11757" width="6.6640625" style="12" customWidth="1"/>
    <col min="11758" max="11758" width="40.6640625" style="12" customWidth="1"/>
    <col min="11759" max="11762" width="9.33203125" style="12" customWidth="1"/>
    <col min="11763" max="12011" width="9.109375" style="12"/>
    <col min="12012" max="12012" width="9.33203125" style="12" customWidth="1"/>
    <col min="12013" max="12013" width="6.6640625" style="12" customWidth="1"/>
    <col min="12014" max="12014" width="40.6640625" style="12" customWidth="1"/>
    <col min="12015" max="12018" width="9.33203125" style="12" customWidth="1"/>
    <col min="12019" max="12267" width="9.109375" style="12"/>
    <col min="12268" max="12268" width="9.33203125" style="12" customWidth="1"/>
    <col min="12269" max="12269" width="6.6640625" style="12" customWidth="1"/>
    <col min="12270" max="12270" width="40.6640625" style="12" customWidth="1"/>
    <col min="12271" max="12274" width="9.33203125" style="12" customWidth="1"/>
    <col min="12275" max="12523" width="9.109375" style="12"/>
    <col min="12524" max="12524" width="9.33203125" style="12" customWidth="1"/>
    <col min="12525" max="12525" width="6.6640625" style="12" customWidth="1"/>
    <col min="12526" max="12526" width="40.6640625" style="12" customWidth="1"/>
    <col min="12527" max="12530" width="9.33203125" style="12" customWidth="1"/>
    <col min="12531" max="12779" width="9.109375" style="12"/>
    <col min="12780" max="12780" width="9.33203125" style="12" customWidth="1"/>
    <col min="12781" max="12781" width="6.6640625" style="12" customWidth="1"/>
    <col min="12782" max="12782" width="40.6640625" style="12" customWidth="1"/>
    <col min="12783" max="12786" width="9.33203125" style="12" customWidth="1"/>
    <col min="12787" max="13035" width="9.109375" style="12"/>
    <col min="13036" max="13036" width="9.33203125" style="12" customWidth="1"/>
    <col min="13037" max="13037" width="6.6640625" style="12" customWidth="1"/>
    <col min="13038" max="13038" width="40.6640625" style="12" customWidth="1"/>
    <col min="13039" max="13042" width="9.33203125" style="12" customWidth="1"/>
    <col min="13043" max="13291" width="9.109375" style="12"/>
    <col min="13292" max="13292" width="9.33203125" style="12" customWidth="1"/>
    <col min="13293" max="13293" width="6.6640625" style="12" customWidth="1"/>
    <col min="13294" max="13294" width="40.6640625" style="12" customWidth="1"/>
    <col min="13295" max="13298" width="9.33203125" style="12" customWidth="1"/>
    <col min="13299" max="13547" width="9.109375" style="12"/>
    <col min="13548" max="13548" width="9.33203125" style="12" customWidth="1"/>
    <col min="13549" max="13549" width="6.6640625" style="12" customWidth="1"/>
    <col min="13550" max="13550" width="40.6640625" style="12" customWidth="1"/>
    <col min="13551" max="13554" width="9.33203125" style="12" customWidth="1"/>
    <col min="13555" max="13803" width="9.109375" style="12"/>
    <col min="13804" max="13804" width="9.33203125" style="12" customWidth="1"/>
    <col min="13805" max="13805" width="6.6640625" style="12" customWidth="1"/>
    <col min="13806" max="13806" width="40.6640625" style="12" customWidth="1"/>
    <col min="13807" max="13810" width="9.33203125" style="12" customWidth="1"/>
    <col min="13811" max="14059" width="9.109375" style="12"/>
    <col min="14060" max="14060" width="9.33203125" style="12" customWidth="1"/>
    <col min="14061" max="14061" width="6.6640625" style="12" customWidth="1"/>
    <col min="14062" max="14062" width="40.6640625" style="12" customWidth="1"/>
    <col min="14063" max="14066" width="9.33203125" style="12" customWidth="1"/>
    <col min="14067" max="14315" width="9.109375" style="12"/>
    <col min="14316" max="14316" width="9.33203125" style="12" customWidth="1"/>
    <col min="14317" max="14317" width="6.6640625" style="12" customWidth="1"/>
    <col min="14318" max="14318" width="40.6640625" style="12" customWidth="1"/>
    <col min="14319" max="14322" width="9.33203125" style="12" customWidth="1"/>
    <col min="14323" max="14571" width="9.109375" style="12"/>
    <col min="14572" max="14572" width="9.33203125" style="12" customWidth="1"/>
    <col min="14573" max="14573" width="6.6640625" style="12" customWidth="1"/>
    <col min="14574" max="14574" width="40.6640625" style="12" customWidth="1"/>
    <col min="14575" max="14578" width="9.33203125" style="12" customWidth="1"/>
    <col min="14579" max="14827" width="9.109375" style="12"/>
    <col min="14828" max="14828" width="9.33203125" style="12" customWidth="1"/>
    <col min="14829" max="14829" width="6.6640625" style="12" customWidth="1"/>
    <col min="14830" max="14830" width="40.6640625" style="12" customWidth="1"/>
    <col min="14831" max="14834" width="9.33203125" style="12" customWidth="1"/>
    <col min="14835" max="15083" width="9.109375" style="12"/>
    <col min="15084" max="15084" width="9.33203125" style="12" customWidth="1"/>
    <col min="15085" max="15085" width="6.6640625" style="12" customWidth="1"/>
    <col min="15086" max="15086" width="40.6640625" style="12" customWidth="1"/>
    <col min="15087" max="15090" width="9.33203125" style="12" customWidth="1"/>
    <col min="15091" max="15339" width="9.109375" style="12"/>
    <col min="15340" max="15340" width="9.33203125" style="12" customWidth="1"/>
    <col min="15341" max="15341" width="6.6640625" style="12" customWidth="1"/>
    <col min="15342" max="15342" width="40.6640625" style="12" customWidth="1"/>
    <col min="15343" max="15346" width="9.33203125" style="12" customWidth="1"/>
    <col min="15347" max="15595" width="9.109375" style="12"/>
    <col min="15596" max="15596" width="9.33203125" style="12" customWidth="1"/>
    <col min="15597" max="15597" width="6.6640625" style="12" customWidth="1"/>
    <col min="15598" max="15598" width="40.6640625" style="12" customWidth="1"/>
    <col min="15599" max="15602" width="9.33203125" style="12" customWidth="1"/>
    <col min="15603" max="15851" width="9.109375" style="12"/>
    <col min="15852" max="15852" width="9.33203125" style="12" customWidth="1"/>
    <col min="15853" max="15853" width="6.6640625" style="12" customWidth="1"/>
    <col min="15854" max="15854" width="40.6640625" style="12" customWidth="1"/>
    <col min="15855" max="15858" width="9.33203125" style="12" customWidth="1"/>
    <col min="15859" max="16107" width="9.109375" style="12"/>
    <col min="16108" max="16108" width="9.33203125" style="12" customWidth="1"/>
    <col min="16109" max="16109" width="6.6640625" style="12" customWidth="1"/>
    <col min="16110" max="16110" width="40.6640625" style="12" customWidth="1"/>
    <col min="16111" max="16114" width="9.33203125" style="12" customWidth="1"/>
    <col min="16115" max="16384" width="9.109375" style="12"/>
  </cols>
  <sheetData>
    <row r="1" spans="1:8" x14ac:dyDescent="0.25">
      <c r="A1" s="22" t="s">
        <v>3822</v>
      </c>
      <c r="B1" s="587"/>
      <c r="C1" s="587"/>
      <c r="D1" s="587"/>
      <c r="E1" s="771" t="s">
        <v>3823</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ht="26.4" x14ac:dyDescent="0.25">
      <c r="A5" s="668" t="s">
        <v>3824</v>
      </c>
      <c r="B5" s="668"/>
      <c r="C5" s="669"/>
      <c r="D5" s="619" t="s">
        <v>6737</v>
      </c>
      <c r="E5" s="17"/>
      <c r="F5" s="17"/>
      <c r="G5" s="191"/>
      <c r="H5" s="190"/>
    </row>
    <row r="6" spans="1:8" x14ac:dyDescent="0.25">
      <c r="A6" s="668"/>
      <c r="B6" s="668" t="s">
        <v>3828</v>
      </c>
      <c r="C6" s="669"/>
      <c r="D6" s="620" t="s">
        <v>3826</v>
      </c>
      <c r="E6" s="17" t="s">
        <v>136</v>
      </c>
      <c r="F6" s="17">
        <v>36</v>
      </c>
      <c r="G6" s="187"/>
      <c r="H6" s="190">
        <f>F6*G6</f>
        <v>0</v>
      </c>
    </row>
    <row r="7" spans="1:8" x14ac:dyDescent="0.25">
      <c r="A7" s="668" t="s">
        <v>3829</v>
      </c>
      <c r="B7" s="668"/>
      <c r="C7" s="669"/>
      <c r="D7" s="619" t="s">
        <v>6738</v>
      </c>
      <c r="E7" s="17" t="s">
        <v>429</v>
      </c>
      <c r="F7" s="17">
        <v>4</v>
      </c>
      <c r="G7" s="187"/>
      <c r="H7" s="190">
        <f>F7*G7</f>
        <v>0</v>
      </c>
    </row>
    <row r="8" spans="1:8" ht="28.5" customHeight="1" x14ac:dyDescent="0.25">
      <c r="A8" s="668" t="s">
        <v>3839</v>
      </c>
      <c r="B8" s="668"/>
      <c r="C8" s="669"/>
      <c r="D8" s="619" t="s">
        <v>6739</v>
      </c>
      <c r="E8" s="17"/>
      <c r="F8" s="17"/>
      <c r="G8" s="191"/>
      <c r="H8" s="190"/>
    </row>
    <row r="9" spans="1:8" x14ac:dyDescent="0.25">
      <c r="A9" s="668"/>
      <c r="B9" s="668" t="s">
        <v>3846</v>
      </c>
      <c r="C9" s="669"/>
      <c r="D9" s="620" t="s">
        <v>3842</v>
      </c>
      <c r="E9" s="17" t="s">
        <v>429</v>
      </c>
      <c r="F9" s="17">
        <v>2</v>
      </c>
      <c r="G9" s="187"/>
      <c r="H9" s="190">
        <f>F9*G9</f>
        <v>0</v>
      </c>
    </row>
    <row r="10" spans="1:8" x14ac:dyDescent="0.25">
      <c r="A10" s="668" t="s">
        <v>3850</v>
      </c>
      <c r="B10" s="668"/>
      <c r="C10" s="669"/>
      <c r="D10" s="619" t="s">
        <v>3851</v>
      </c>
      <c r="E10" s="17"/>
      <c r="F10" s="17"/>
      <c r="G10" s="191"/>
      <c r="H10" s="190"/>
    </row>
    <row r="11" spans="1:8" x14ac:dyDescent="0.25">
      <c r="A11" s="668"/>
      <c r="B11" s="668" t="s">
        <v>3855</v>
      </c>
      <c r="C11" s="669"/>
      <c r="D11" s="620" t="s">
        <v>3853</v>
      </c>
      <c r="E11" s="17"/>
      <c r="F11" s="17"/>
      <c r="G11" s="191"/>
      <c r="H11" s="190"/>
    </row>
    <row r="12" spans="1:8" ht="26.4" x14ac:dyDescent="0.25">
      <c r="A12" s="668"/>
      <c r="B12" s="668"/>
      <c r="C12" s="669" t="s">
        <v>37</v>
      </c>
      <c r="D12" s="620" t="s">
        <v>6631</v>
      </c>
      <c r="E12" s="17" t="s">
        <v>136</v>
      </c>
      <c r="F12" s="17">
        <v>20</v>
      </c>
      <c r="G12" s="187"/>
      <c r="H12" s="190">
        <f>F12*G12</f>
        <v>0</v>
      </c>
    </row>
    <row r="13" spans="1:8" ht="26.4" x14ac:dyDescent="0.25">
      <c r="A13" s="668" t="s">
        <v>3860</v>
      </c>
      <c r="B13" s="668"/>
      <c r="C13" s="669"/>
      <c r="D13" s="619" t="s">
        <v>6740</v>
      </c>
      <c r="E13" s="17" t="s">
        <v>136</v>
      </c>
      <c r="F13" s="17">
        <v>400</v>
      </c>
      <c r="G13" s="187"/>
      <c r="H13" s="190">
        <f>F13*G13</f>
        <v>0</v>
      </c>
    </row>
    <row r="14" spans="1:8" x14ac:dyDescent="0.25">
      <c r="A14" s="668" t="s">
        <v>3861</v>
      </c>
      <c r="B14" s="668"/>
      <c r="C14" s="669"/>
      <c r="D14" s="619" t="s">
        <v>3862</v>
      </c>
      <c r="E14" s="17"/>
      <c r="F14" s="17"/>
      <c r="G14" s="191"/>
      <c r="H14" s="190"/>
    </row>
    <row r="15" spans="1:8" ht="26.4" x14ac:dyDescent="0.25">
      <c r="A15" s="668"/>
      <c r="B15" s="668" t="s">
        <v>3863</v>
      </c>
      <c r="C15" s="669"/>
      <c r="D15" s="620" t="s">
        <v>6851</v>
      </c>
      <c r="E15" s="17" t="s">
        <v>136</v>
      </c>
      <c r="F15" s="17">
        <v>90</v>
      </c>
      <c r="G15" s="187"/>
      <c r="H15" s="190">
        <f>F15*G15</f>
        <v>0</v>
      </c>
    </row>
    <row r="16" spans="1:8" x14ac:dyDescent="0.25">
      <c r="A16" s="668"/>
      <c r="B16" s="668"/>
      <c r="C16" s="669"/>
      <c r="D16" s="698"/>
      <c r="E16" s="11"/>
      <c r="F16" s="17"/>
      <c r="G16" s="191"/>
      <c r="H16" s="190"/>
    </row>
    <row r="17" spans="1:8" x14ac:dyDescent="0.25">
      <c r="A17" s="15"/>
      <c r="B17" s="15"/>
      <c r="C17" s="17"/>
      <c r="D17" s="15"/>
      <c r="E17" s="239"/>
      <c r="F17" s="17"/>
      <c r="G17" s="191"/>
      <c r="H17" s="190"/>
    </row>
    <row r="18" spans="1:8" x14ac:dyDescent="0.25">
      <c r="A18" s="701"/>
      <c r="B18" s="701"/>
      <c r="C18" s="228"/>
      <c r="D18" s="701"/>
      <c r="E18" s="239"/>
      <c r="F18" s="228"/>
      <c r="G18" s="252"/>
      <c r="H18" s="251"/>
    </row>
    <row r="19" spans="1:8" x14ac:dyDescent="0.25">
      <c r="A19" s="183" t="s">
        <v>34</v>
      </c>
      <c r="B19" s="183"/>
      <c r="C19" s="183"/>
      <c r="D19" s="183"/>
      <c r="F19" s="185"/>
      <c r="G19" s="198"/>
      <c r="H19" s="174">
        <f>SUM(H5:H18)</f>
        <v>0</v>
      </c>
    </row>
    <row r="20" spans="1:8" x14ac:dyDescent="0.25">
      <c r="E20" s="693"/>
    </row>
    <row r="1048295" spans="5:5" x14ac:dyDescent="0.25">
      <c r="E1048295" s="11"/>
    </row>
  </sheetData>
  <sheetProtection algorithmName="SHA-512" hashValue="CM4QKFOPMAtDoVVjgnS1tzAI2ArEzOlAkJ+ESbMdd9EKuDLFscYcmf2pmo2qYCHzyy9zue6IGr8hV2RwG2KJRw==" saltValue="FCj+Xwv5JBPlFHE5DgeUIg==" spinCount="100000" sheet="1" selectLockedCells="1"/>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465EA-010C-4F8A-9EB5-772B279262BC}">
  <dimension ref="A1:I104830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3870</v>
      </c>
      <c r="B1" s="40"/>
      <c r="C1" s="40"/>
      <c r="D1" s="40"/>
      <c r="E1" s="774" t="s">
        <v>3871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3872</v>
      </c>
      <c r="B5" s="192"/>
      <c r="C5" s="193"/>
      <c r="D5" s="302" t="s">
        <v>3873</v>
      </c>
      <c r="E5" s="17"/>
      <c r="F5" s="17"/>
      <c r="G5" s="191"/>
      <c r="H5" s="190"/>
    </row>
    <row r="6" spans="1:9" x14ac:dyDescent="0.25">
      <c r="A6" s="192"/>
      <c r="B6" s="192" t="s">
        <v>3874</v>
      </c>
      <c r="C6" s="193"/>
      <c r="D6" s="303" t="s">
        <v>5282</v>
      </c>
      <c r="E6" s="161" t="s">
        <v>133</v>
      </c>
      <c r="F6" s="161"/>
      <c r="G6" s="187"/>
      <c r="H6" s="190">
        <f>F6*G6</f>
        <v>0</v>
      </c>
      <c r="I6" s="307" t="s">
        <v>5398</v>
      </c>
    </row>
    <row r="7" spans="1:9" x14ac:dyDescent="0.25">
      <c r="A7" s="192"/>
      <c r="B7" s="192" t="s">
        <v>3875</v>
      </c>
      <c r="C7" s="193"/>
      <c r="D7" s="303" t="s">
        <v>5282</v>
      </c>
      <c r="E7" s="161" t="s">
        <v>136</v>
      </c>
      <c r="F7" s="161"/>
      <c r="G7" s="187"/>
      <c r="H7" s="190">
        <f>F7*G7</f>
        <v>0</v>
      </c>
      <c r="I7" s="307" t="s">
        <v>5398</v>
      </c>
    </row>
    <row r="8" spans="1:9" x14ac:dyDescent="0.25">
      <c r="A8" s="192"/>
      <c r="B8" s="192" t="s">
        <v>3876</v>
      </c>
      <c r="C8" s="193"/>
      <c r="D8" s="303" t="s">
        <v>5282</v>
      </c>
      <c r="E8" s="161" t="s">
        <v>429</v>
      </c>
      <c r="F8" s="161"/>
      <c r="G8" s="187"/>
      <c r="H8" s="190">
        <f>F8*G8</f>
        <v>0</v>
      </c>
      <c r="I8" s="307" t="s">
        <v>5398</v>
      </c>
    </row>
    <row r="9" spans="1:9" x14ac:dyDescent="0.25">
      <c r="A9" s="192" t="s">
        <v>3877</v>
      </c>
      <c r="B9" s="192"/>
      <c r="C9" s="193"/>
      <c r="D9" s="100" t="s">
        <v>3878</v>
      </c>
      <c r="E9" s="212"/>
      <c r="F9" s="17"/>
      <c r="G9" s="191"/>
      <c r="H9" s="190"/>
    </row>
    <row r="10" spans="1:9" ht="39.6" x14ac:dyDescent="0.25">
      <c r="A10" s="192"/>
      <c r="B10" s="192" t="s">
        <v>3879</v>
      </c>
      <c r="C10" s="193"/>
      <c r="D10" s="278" t="s">
        <v>5283</v>
      </c>
      <c r="E10" s="161" t="s">
        <v>423</v>
      </c>
      <c r="F10" s="161"/>
      <c r="G10" s="187"/>
      <c r="H10" s="190">
        <f>F10*G10</f>
        <v>0</v>
      </c>
      <c r="I10" s="307" t="s">
        <v>5398</v>
      </c>
    </row>
    <row r="11" spans="1:9" ht="39.6" x14ac:dyDescent="0.25">
      <c r="A11" s="192"/>
      <c r="B11" s="192" t="s">
        <v>3880</v>
      </c>
      <c r="C11" s="193"/>
      <c r="D11" s="278" t="s">
        <v>5283</v>
      </c>
      <c r="E11" s="161" t="s">
        <v>429</v>
      </c>
      <c r="F11" s="161"/>
      <c r="G11" s="187"/>
      <c r="H11" s="190">
        <f>F11*G11</f>
        <v>0</v>
      </c>
      <c r="I11" s="307" t="s">
        <v>5398</v>
      </c>
    </row>
    <row r="12" spans="1:9" x14ac:dyDescent="0.25">
      <c r="A12" s="192" t="s">
        <v>3881</v>
      </c>
      <c r="B12" s="192"/>
      <c r="C12" s="193"/>
      <c r="D12" s="285" t="s">
        <v>5284</v>
      </c>
      <c r="E12" s="17"/>
      <c r="F12" s="17"/>
      <c r="G12" s="191"/>
      <c r="H12" s="190"/>
    </row>
    <row r="13" spans="1:9" x14ac:dyDescent="0.25">
      <c r="A13" s="192"/>
      <c r="B13" s="192" t="s">
        <v>3884</v>
      </c>
      <c r="C13" s="193"/>
      <c r="D13" s="278" t="s">
        <v>3882</v>
      </c>
      <c r="E13" s="17"/>
      <c r="F13" s="17"/>
      <c r="G13" s="191"/>
      <c r="H13" s="190"/>
    </row>
    <row r="14" spans="1:9" ht="26.4" x14ac:dyDescent="0.25">
      <c r="A14" s="192"/>
      <c r="B14" s="192"/>
      <c r="C14" s="193" t="s">
        <v>37</v>
      </c>
      <c r="D14" s="278" t="s">
        <v>5285</v>
      </c>
      <c r="E14" s="161" t="s">
        <v>133</v>
      </c>
      <c r="F14" s="161"/>
      <c r="G14" s="187"/>
      <c r="H14" s="190">
        <f>F14*G14</f>
        <v>0</v>
      </c>
      <c r="I14" s="307" t="s">
        <v>5398</v>
      </c>
    </row>
    <row r="15" spans="1:9" ht="26.4" x14ac:dyDescent="0.25">
      <c r="A15" s="192"/>
      <c r="B15" s="192"/>
      <c r="C15" s="193" t="s">
        <v>39</v>
      </c>
      <c r="D15" s="278" t="s">
        <v>5285</v>
      </c>
      <c r="E15" s="161" t="s">
        <v>136</v>
      </c>
      <c r="F15" s="161"/>
      <c r="G15" s="187"/>
      <c r="H15" s="190">
        <f>F15*G15</f>
        <v>0</v>
      </c>
      <c r="I15" s="307" t="s">
        <v>5398</v>
      </c>
    </row>
    <row r="16" spans="1:9" ht="26.4" x14ac:dyDescent="0.25">
      <c r="A16" s="192"/>
      <c r="B16" s="192"/>
      <c r="C16" s="193" t="s">
        <v>59</v>
      </c>
      <c r="D16" s="278" t="s">
        <v>5285</v>
      </c>
      <c r="E16" s="161" t="s">
        <v>429</v>
      </c>
      <c r="F16" s="161"/>
      <c r="G16" s="187"/>
      <c r="H16" s="190">
        <f>F16*G16</f>
        <v>0</v>
      </c>
      <c r="I16" s="307" t="s">
        <v>5398</v>
      </c>
    </row>
    <row r="17" spans="1:9" x14ac:dyDescent="0.25">
      <c r="A17" s="192"/>
      <c r="B17" s="192" t="s">
        <v>3885</v>
      </c>
      <c r="C17" s="193"/>
      <c r="D17" s="278" t="s">
        <v>3883</v>
      </c>
      <c r="E17" s="17"/>
      <c r="F17" s="17"/>
      <c r="G17" s="191"/>
      <c r="H17" s="190"/>
    </row>
    <row r="18" spans="1:9" ht="26.4" x14ac:dyDescent="0.25">
      <c r="A18" s="192"/>
      <c r="B18" s="192"/>
      <c r="C18" s="193" t="s">
        <v>37</v>
      </c>
      <c r="D18" s="278" t="s">
        <v>5286</v>
      </c>
      <c r="E18" s="161" t="s">
        <v>133</v>
      </c>
      <c r="F18" s="161"/>
      <c r="G18" s="187"/>
      <c r="H18" s="190">
        <f>F18*G18</f>
        <v>0</v>
      </c>
      <c r="I18" s="307" t="s">
        <v>5398</v>
      </c>
    </row>
    <row r="19" spans="1:9" ht="26.4" x14ac:dyDescent="0.25">
      <c r="A19" s="192"/>
      <c r="B19" s="192"/>
      <c r="C19" s="193" t="s">
        <v>39</v>
      </c>
      <c r="D19" s="278" t="s">
        <v>5286</v>
      </c>
      <c r="E19" s="161" t="s">
        <v>136</v>
      </c>
      <c r="F19" s="161"/>
      <c r="G19" s="187"/>
      <c r="H19" s="190">
        <f>F19*G19</f>
        <v>0</v>
      </c>
      <c r="I19" s="307" t="s">
        <v>5398</v>
      </c>
    </row>
    <row r="20" spans="1:9" ht="26.4" x14ac:dyDescent="0.25">
      <c r="A20" s="192"/>
      <c r="B20" s="192"/>
      <c r="C20" s="193" t="s">
        <v>59</v>
      </c>
      <c r="D20" s="278" t="s">
        <v>5286</v>
      </c>
      <c r="E20" s="161" t="s">
        <v>429</v>
      </c>
      <c r="F20" s="161"/>
      <c r="G20" s="187"/>
      <c r="H20" s="190">
        <f>F20*G20</f>
        <v>0</v>
      </c>
      <c r="I20" s="307" t="s">
        <v>5398</v>
      </c>
    </row>
    <row r="21" spans="1:9" x14ac:dyDescent="0.25">
      <c r="A21" s="192"/>
      <c r="B21" s="192"/>
      <c r="C21" s="193"/>
      <c r="D21" s="255"/>
      <c r="E21" s="17"/>
      <c r="F21" s="17"/>
      <c r="G21" s="191"/>
      <c r="H21" s="190"/>
    </row>
    <row r="22" spans="1:9" x14ac:dyDescent="0.25">
      <c r="A22" s="242"/>
      <c r="B22" s="242"/>
      <c r="C22" s="245"/>
      <c r="D22" s="243"/>
      <c r="E22" s="240"/>
      <c r="F22" s="228"/>
      <c r="G22" s="252"/>
      <c r="H22" s="251"/>
      <c r="I22" s="323" t="s">
        <v>5421</v>
      </c>
    </row>
    <row r="23" spans="1:9" x14ac:dyDescent="0.25">
      <c r="A23" s="242"/>
      <c r="B23" s="242"/>
      <c r="C23" s="245"/>
      <c r="D23" s="243"/>
      <c r="E23" s="121"/>
      <c r="F23" s="228"/>
      <c r="G23" s="252"/>
      <c r="H23" s="251"/>
    </row>
    <row r="24" spans="1:9" x14ac:dyDescent="0.25">
      <c r="A24" s="168" t="s">
        <v>34</v>
      </c>
      <c r="B24" s="168"/>
      <c r="C24" s="168"/>
      <c r="D24" s="168"/>
      <c r="E24" s="247"/>
      <c r="F24" s="185"/>
      <c r="G24" s="198"/>
      <c r="H24" s="174">
        <f>SUM(H5:H23)</f>
        <v>0</v>
      </c>
    </row>
    <row r="25" spans="1:9" x14ac:dyDescent="0.25">
      <c r="E25" s="237"/>
    </row>
    <row r="1048300" spans="5:5" x14ac:dyDescent="0.25">
      <c r="E1048300"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309C3-0921-411D-8447-5FCD3A1DA745}">
  <dimension ref="A1:I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3886</v>
      </c>
      <c r="B1" s="40"/>
      <c r="C1" s="40"/>
      <c r="D1" s="774" t="s">
        <v>3887</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95"/>
      <c r="G3" s="89"/>
    </row>
    <row r="4" spans="1:9" x14ac:dyDescent="0.25">
      <c r="A4" s="192"/>
      <c r="B4" s="192"/>
      <c r="C4" s="64"/>
      <c r="D4" s="17"/>
      <c r="E4" s="17"/>
      <c r="F4" s="191"/>
      <c r="G4" s="190"/>
    </row>
    <row r="5" spans="1:9" x14ac:dyDescent="0.25">
      <c r="A5" s="192" t="s">
        <v>3888</v>
      </c>
      <c r="B5" s="192"/>
      <c r="C5" s="100" t="s">
        <v>3889</v>
      </c>
      <c r="D5" s="17"/>
      <c r="E5" s="17"/>
      <c r="F5" s="191"/>
      <c r="G5" s="190"/>
    </row>
    <row r="6" spans="1:9" ht="15.6" x14ac:dyDescent="0.25">
      <c r="A6" s="192"/>
      <c r="B6" s="192" t="s">
        <v>3890</v>
      </c>
      <c r="C6" s="278" t="s">
        <v>5288</v>
      </c>
      <c r="D6" s="161" t="s">
        <v>2269</v>
      </c>
      <c r="E6" s="161"/>
      <c r="F6" s="187"/>
      <c r="G6" s="190">
        <f>E6*F6</f>
        <v>0</v>
      </c>
      <c r="H6" s="307" t="s">
        <v>5398</v>
      </c>
    </row>
    <row r="7" spans="1:9" x14ac:dyDescent="0.25">
      <c r="A7" s="192"/>
      <c r="B7" s="192" t="s">
        <v>3891</v>
      </c>
      <c r="C7" s="278" t="s">
        <v>5288</v>
      </c>
      <c r="D7" s="161" t="s">
        <v>429</v>
      </c>
      <c r="E7" s="161"/>
      <c r="F7" s="187"/>
      <c r="G7" s="190">
        <f>E7*F7</f>
        <v>0</v>
      </c>
      <c r="H7" s="307" t="s">
        <v>5398</v>
      </c>
    </row>
    <row r="8" spans="1:9" x14ac:dyDescent="0.25">
      <c r="A8" s="192"/>
      <c r="B8" s="192" t="s">
        <v>3892</v>
      </c>
      <c r="C8" s="278" t="s">
        <v>5288</v>
      </c>
      <c r="D8" s="161" t="s">
        <v>136</v>
      </c>
      <c r="E8" s="161"/>
      <c r="F8" s="187"/>
      <c r="G8" s="190">
        <f>E8*F8</f>
        <v>0</v>
      </c>
      <c r="H8" s="307" t="s">
        <v>5398</v>
      </c>
      <c r="I8" s="323" t="s">
        <v>5433</v>
      </c>
    </row>
    <row r="9" spans="1:9" x14ac:dyDescent="0.25">
      <c r="A9" s="192"/>
      <c r="B9" s="192" t="s">
        <v>3893</v>
      </c>
      <c r="C9" s="278" t="s">
        <v>5288</v>
      </c>
      <c r="D9" s="161" t="s">
        <v>133</v>
      </c>
      <c r="E9" s="161"/>
      <c r="F9" s="187"/>
      <c r="G9" s="190">
        <f>E9*F9</f>
        <v>0</v>
      </c>
      <c r="H9" s="307" t="s">
        <v>5398</v>
      </c>
    </row>
    <row r="10" spans="1:9" ht="26.4" x14ac:dyDescent="0.25">
      <c r="A10" s="192" t="s">
        <v>3894</v>
      </c>
      <c r="B10" s="192"/>
      <c r="C10" s="285" t="s">
        <v>5287</v>
      </c>
      <c r="D10" s="17"/>
      <c r="E10" s="17"/>
      <c r="F10" s="191"/>
      <c r="G10" s="190"/>
    </row>
    <row r="11" spans="1:9" ht="15.6" x14ac:dyDescent="0.25">
      <c r="A11" s="192"/>
      <c r="B11" s="192" t="s">
        <v>3895</v>
      </c>
      <c r="C11" s="278" t="s">
        <v>5288</v>
      </c>
      <c r="D11" s="161" t="s">
        <v>2269</v>
      </c>
      <c r="E11" s="161"/>
      <c r="F11" s="187"/>
      <c r="G11" s="190">
        <f>E11*F11</f>
        <v>0</v>
      </c>
      <c r="H11" s="307" t="s">
        <v>5398</v>
      </c>
    </row>
    <row r="12" spans="1:9" x14ac:dyDescent="0.25">
      <c r="A12" s="192"/>
      <c r="B12" s="192" t="s">
        <v>3896</v>
      </c>
      <c r="C12" s="278" t="s">
        <v>5288</v>
      </c>
      <c r="D12" s="161" t="s">
        <v>429</v>
      </c>
      <c r="E12" s="161"/>
      <c r="F12" s="187"/>
      <c r="G12" s="190">
        <f>E12*F12</f>
        <v>0</v>
      </c>
      <c r="H12" s="307" t="s">
        <v>5398</v>
      </c>
    </row>
    <row r="13" spans="1:9" x14ac:dyDescent="0.25">
      <c r="A13" s="192"/>
      <c r="B13" s="192" t="s">
        <v>3897</v>
      </c>
      <c r="C13" s="278" t="s">
        <v>5288</v>
      </c>
      <c r="D13" s="161" t="s">
        <v>136</v>
      </c>
      <c r="E13" s="161"/>
      <c r="F13" s="187"/>
      <c r="G13" s="190">
        <f>E13*F13</f>
        <v>0</v>
      </c>
      <c r="H13" s="307" t="s">
        <v>5398</v>
      </c>
    </row>
    <row r="14" spans="1:9" x14ac:dyDescent="0.25">
      <c r="A14" s="192"/>
      <c r="B14" s="192" t="s">
        <v>3898</v>
      </c>
      <c r="C14" s="278" t="s">
        <v>5288</v>
      </c>
      <c r="D14" s="161" t="s">
        <v>133</v>
      </c>
      <c r="E14" s="161"/>
      <c r="F14" s="187"/>
      <c r="G14" s="190">
        <f>E14*F14</f>
        <v>0</v>
      </c>
      <c r="H14" s="307" t="s">
        <v>5398</v>
      </c>
    </row>
    <row r="15" spans="1:9" x14ac:dyDescent="0.25">
      <c r="A15" s="192"/>
      <c r="B15" s="192"/>
      <c r="C15" s="234"/>
      <c r="D15" s="17"/>
      <c r="E15" s="17"/>
      <c r="F15" s="191"/>
      <c r="G15" s="190"/>
    </row>
    <row r="16" spans="1:9" x14ac:dyDescent="0.25">
      <c r="A16" s="64"/>
      <c r="B16" s="64"/>
      <c r="C16" s="60"/>
      <c r="D16" s="121"/>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8D473-BFFB-4CE3-BEAA-AA05E1E09468}">
  <dimension ref="A1:H104828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3901</v>
      </c>
      <c r="B1" s="40"/>
      <c r="C1" s="40"/>
      <c r="D1" s="774" t="s">
        <v>3902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283"/>
      <c r="D4" s="17"/>
      <c r="E4" s="17"/>
      <c r="F4" s="191"/>
      <c r="G4" s="190"/>
    </row>
    <row r="5" spans="1:8" ht="39.6" x14ac:dyDescent="0.25">
      <c r="A5" s="192" t="s">
        <v>3899</v>
      </c>
      <c r="B5" s="192"/>
      <c r="C5" s="285" t="s">
        <v>5289</v>
      </c>
      <c r="D5" s="161" t="s">
        <v>133</v>
      </c>
      <c r="E5" s="161"/>
      <c r="F5" s="187"/>
      <c r="G5" s="190">
        <f>E5*F5</f>
        <v>0</v>
      </c>
      <c r="H5" s="307" t="s">
        <v>5398</v>
      </c>
    </row>
    <row r="6" spans="1:8" ht="26.4" x14ac:dyDescent="0.25">
      <c r="A6" s="192" t="s">
        <v>3900</v>
      </c>
      <c r="B6" s="192"/>
      <c r="C6" s="285" t="s">
        <v>5290</v>
      </c>
      <c r="D6" s="161" t="s">
        <v>429</v>
      </c>
      <c r="E6" s="161"/>
      <c r="F6" s="187"/>
      <c r="G6" s="190">
        <f>E6*F6</f>
        <v>0</v>
      </c>
      <c r="H6" s="307" t="s">
        <v>5398</v>
      </c>
    </row>
    <row r="7" spans="1:8" x14ac:dyDescent="0.25">
      <c r="A7" s="192"/>
      <c r="B7" s="192"/>
      <c r="C7" s="59"/>
      <c r="D7" s="17"/>
      <c r="E7" s="17"/>
      <c r="F7" s="191"/>
      <c r="G7" s="190"/>
    </row>
    <row r="8" spans="1:8" x14ac:dyDescent="0.25">
      <c r="A8" s="242"/>
      <c r="B8" s="242"/>
      <c r="C8" s="60"/>
      <c r="D8" s="121"/>
      <c r="E8" s="17"/>
      <c r="F8" s="191"/>
      <c r="G8" s="190"/>
      <c r="H8" s="323" t="s">
        <v>5421</v>
      </c>
    </row>
    <row r="9" spans="1:8" x14ac:dyDescent="0.25">
      <c r="A9" s="242"/>
      <c r="B9" s="242"/>
      <c r="C9" s="243"/>
      <c r="D9" s="240"/>
      <c r="E9" s="228"/>
      <c r="F9" s="252"/>
      <c r="G9" s="251"/>
    </row>
    <row r="10" spans="1:8" x14ac:dyDescent="0.25">
      <c r="A10" s="168" t="s">
        <v>34</v>
      </c>
      <c r="B10" s="168"/>
      <c r="C10" s="168"/>
      <c r="D10" s="247"/>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2F6C0-C0F9-47C7-BFD3-9705CE932DFA}">
  <dimension ref="A1:H104828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3903</v>
      </c>
      <c r="B1" s="40"/>
      <c r="C1" s="40"/>
      <c r="D1" s="774" t="s">
        <v>3904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3905</v>
      </c>
      <c r="B5" s="192"/>
      <c r="C5" s="159" t="s">
        <v>3906</v>
      </c>
      <c r="D5" s="17"/>
      <c r="E5" s="17"/>
      <c r="F5" s="191"/>
      <c r="G5" s="190"/>
    </row>
    <row r="6" spans="1:8" ht="15.6" x14ac:dyDescent="0.25">
      <c r="A6" s="192"/>
      <c r="B6" s="192" t="s">
        <v>3907</v>
      </c>
      <c r="C6" s="290" t="s">
        <v>5291</v>
      </c>
      <c r="D6" s="161" t="s">
        <v>2269</v>
      </c>
      <c r="E6" s="161"/>
      <c r="F6" s="187"/>
      <c r="G6" s="190">
        <f>E6*F6</f>
        <v>0</v>
      </c>
      <c r="H6" s="307" t="s">
        <v>5398</v>
      </c>
    </row>
    <row r="7" spans="1:8" ht="15.6" x14ac:dyDescent="0.25">
      <c r="A7" s="192"/>
      <c r="B7" s="192" t="s">
        <v>3908</v>
      </c>
      <c r="C7" s="290" t="s">
        <v>5291</v>
      </c>
      <c r="D7" s="161" t="s">
        <v>2269</v>
      </c>
      <c r="E7" s="161"/>
      <c r="F7" s="187"/>
      <c r="G7" s="190">
        <f>E7*F7</f>
        <v>0</v>
      </c>
      <c r="H7" s="307" t="s">
        <v>5398</v>
      </c>
    </row>
    <row r="8" spans="1:8" x14ac:dyDescent="0.25">
      <c r="A8" s="192"/>
      <c r="B8" s="192"/>
      <c r="C8" s="59"/>
      <c r="D8" s="17"/>
      <c r="E8" s="17"/>
      <c r="F8" s="191"/>
      <c r="G8" s="190"/>
    </row>
    <row r="9" spans="1:8" x14ac:dyDescent="0.25">
      <c r="A9" s="192"/>
      <c r="B9" s="192"/>
      <c r="C9" s="101"/>
      <c r="D9" s="17"/>
      <c r="E9" s="17"/>
      <c r="F9" s="191"/>
      <c r="G9" s="190"/>
      <c r="H9" s="323" t="s">
        <v>5421</v>
      </c>
    </row>
    <row r="10" spans="1:8" x14ac:dyDescent="0.25">
      <c r="A10" s="192"/>
      <c r="B10" s="192"/>
      <c r="C10" s="100"/>
      <c r="D10" s="17"/>
      <c r="E10" s="17"/>
      <c r="F10" s="191"/>
      <c r="G10" s="190"/>
    </row>
    <row r="11" spans="1:8" x14ac:dyDescent="0.25">
      <c r="A11" s="168" t="s">
        <v>34</v>
      </c>
      <c r="B11" s="168"/>
      <c r="C11" s="168"/>
      <c r="D11"/>
      <c r="E11" s="185"/>
      <c r="F11" s="198"/>
      <c r="G11" s="174">
        <f>SUM(G5:G10)</f>
        <v>0</v>
      </c>
    </row>
    <row r="12" spans="1:8" x14ac:dyDescent="0.25">
      <c r="D12" s="237"/>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D236B-B4A4-416A-A61B-2353C7152348}">
  <dimension ref="A1:H1048312"/>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3909</v>
      </c>
      <c r="B1" s="40"/>
      <c r="C1" s="40"/>
      <c r="D1" s="774" t="s">
        <v>3910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3911</v>
      </c>
      <c r="B5" s="192"/>
      <c r="C5" s="291" t="s">
        <v>3912</v>
      </c>
      <c r="D5" s="17"/>
      <c r="E5" s="17"/>
      <c r="F5" s="17"/>
      <c r="G5" s="190"/>
    </row>
    <row r="6" spans="1:8" x14ac:dyDescent="0.25">
      <c r="A6" s="192"/>
      <c r="B6" s="192" t="s">
        <v>3913</v>
      </c>
      <c r="C6" s="290" t="s">
        <v>5292</v>
      </c>
      <c r="D6" s="161" t="s">
        <v>33</v>
      </c>
      <c r="E6" s="17" t="s">
        <v>4220</v>
      </c>
      <c r="F6" s="17" t="s">
        <v>4221</v>
      </c>
      <c r="G6" s="188"/>
      <c r="H6" s="307" t="s">
        <v>5398</v>
      </c>
    </row>
    <row r="7" spans="1:8" x14ac:dyDescent="0.25">
      <c r="A7" s="192" t="s">
        <v>3914</v>
      </c>
      <c r="B7" s="192"/>
      <c r="C7" s="291" t="s">
        <v>3915</v>
      </c>
      <c r="D7" s="17"/>
      <c r="E7" s="17"/>
      <c r="F7" s="17"/>
      <c r="G7" s="188"/>
    </row>
    <row r="8" spans="1:8" x14ac:dyDescent="0.25">
      <c r="A8" s="192"/>
      <c r="B8" s="192" t="s">
        <v>3916</v>
      </c>
      <c r="C8" s="290" t="s">
        <v>5293</v>
      </c>
      <c r="D8" s="161" t="s">
        <v>33</v>
      </c>
      <c r="E8" s="17" t="s">
        <v>4220</v>
      </c>
      <c r="F8" s="17" t="s">
        <v>4221</v>
      </c>
      <c r="G8" s="188"/>
      <c r="H8" s="307" t="s">
        <v>5398</v>
      </c>
    </row>
    <row r="9" spans="1:8" x14ac:dyDescent="0.25">
      <c r="A9" s="192"/>
      <c r="B9" s="192" t="s">
        <v>3917</v>
      </c>
      <c r="C9" s="278" t="s">
        <v>5294</v>
      </c>
      <c r="D9" s="161" t="s">
        <v>33</v>
      </c>
      <c r="E9" s="17" t="s">
        <v>4220</v>
      </c>
      <c r="F9" s="17" t="s">
        <v>4221</v>
      </c>
      <c r="G9" s="188"/>
      <c r="H9" s="307" t="s">
        <v>5398</v>
      </c>
    </row>
    <row r="10" spans="1:8" x14ac:dyDescent="0.25">
      <c r="A10" s="192" t="s">
        <v>3918</v>
      </c>
      <c r="B10" s="192"/>
      <c r="C10" s="159" t="s">
        <v>3919</v>
      </c>
      <c r="D10" s="17"/>
      <c r="E10" s="17"/>
      <c r="F10" s="17"/>
      <c r="G10" s="188"/>
    </row>
    <row r="11" spans="1:8" ht="26.4" x14ac:dyDescent="0.25">
      <c r="A11" s="192"/>
      <c r="B11" s="192" t="s">
        <v>3920</v>
      </c>
      <c r="C11" s="290" t="s">
        <v>5295</v>
      </c>
      <c r="D11" s="161" t="s">
        <v>33</v>
      </c>
      <c r="E11" s="17" t="s">
        <v>4220</v>
      </c>
      <c r="F11" s="17" t="s">
        <v>4221</v>
      </c>
      <c r="G11" s="188"/>
      <c r="H11" s="307" t="s">
        <v>5398</v>
      </c>
    </row>
    <row r="12" spans="1:8" x14ac:dyDescent="0.25">
      <c r="A12" s="192"/>
      <c r="B12" s="192" t="s">
        <v>3921</v>
      </c>
      <c r="C12" s="290" t="s">
        <v>5294</v>
      </c>
      <c r="D12" s="161" t="s">
        <v>33</v>
      </c>
      <c r="E12" s="17" t="s">
        <v>4220</v>
      </c>
      <c r="F12" s="17" t="s">
        <v>4221</v>
      </c>
      <c r="G12" s="188"/>
      <c r="H12" s="307" t="s">
        <v>5398</v>
      </c>
    </row>
    <row r="13" spans="1:8" x14ac:dyDescent="0.25">
      <c r="A13" s="192" t="s">
        <v>3922</v>
      </c>
      <c r="B13" s="192"/>
      <c r="C13" s="291" t="s">
        <v>3923</v>
      </c>
      <c r="D13" s="17"/>
      <c r="E13" s="17"/>
      <c r="F13" s="17"/>
      <c r="G13" s="188"/>
    </row>
    <row r="14" spans="1:8" ht="26.4" x14ac:dyDescent="0.25">
      <c r="A14" s="192"/>
      <c r="B14" s="192" t="s">
        <v>3924</v>
      </c>
      <c r="C14" s="290" t="s">
        <v>5296</v>
      </c>
      <c r="D14" s="161" t="s">
        <v>33</v>
      </c>
      <c r="E14" s="17" t="s">
        <v>4220</v>
      </c>
      <c r="F14" s="17" t="s">
        <v>4221</v>
      </c>
      <c r="G14" s="188"/>
      <c r="H14" s="307" t="s">
        <v>5398</v>
      </c>
    </row>
    <row r="15" spans="1:8" x14ac:dyDescent="0.25">
      <c r="A15" s="192"/>
      <c r="B15" s="192" t="s">
        <v>3925</v>
      </c>
      <c r="C15" s="290" t="s">
        <v>5294</v>
      </c>
      <c r="D15" s="161" t="s">
        <v>33</v>
      </c>
      <c r="E15" s="17" t="s">
        <v>4220</v>
      </c>
      <c r="F15" s="17" t="s">
        <v>4221</v>
      </c>
      <c r="G15" s="188"/>
      <c r="H15" s="307" t="s">
        <v>5398</v>
      </c>
    </row>
    <row r="16" spans="1:8" x14ac:dyDescent="0.25">
      <c r="A16" s="192" t="s">
        <v>3926</v>
      </c>
      <c r="B16" s="192"/>
      <c r="C16" s="159" t="s">
        <v>3927</v>
      </c>
      <c r="D16" s="17"/>
      <c r="E16" s="17"/>
      <c r="F16" s="17"/>
      <c r="G16" s="188"/>
    </row>
    <row r="17" spans="1:8" ht="26.4" x14ac:dyDescent="0.25">
      <c r="A17" s="192"/>
      <c r="B17" s="192" t="s">
        <v>3928</v>
      </c>
      <c r="C17" s="290" t="s">
        <v>5297</v>
      </c>
      <c r="D17" s="161" t="s">
        <v>33</v>
      </c>
      <c r="E17" s="17" t="s">
        <v>4220</v>
      </c>
      <c r="F17" s="17" t="s">
        <v>4221</v>
      </c>
      <c r="G17" s="188"/>
      <c r="H17" s="307" t="s">
        <v>5398</v>
      </c>
    </row>
    <row r="18" spans="1:8" x14ac:dyDescent="0.25">
      <c r="A18" s="192"/>
      <c r="B18" s="192" t="s">
        <v>3929</v>
      </c>
      <c r="C18" s="290" t="s">
        <v>5294</v>
      </c>
      <c r="D18" s="161" t="s">
        <v>33</v>
      </c>
      <c r="E18" s="17" t="s">
        <v>4220</v>
      </c>
      <c r="F18" s="17" t="s">
        <v>4221</v>
      </c>
      <c r="G18" s="188"/>
      <c r="H18" s="307" t="s">
        <v>5398</v>
      </c>
    </row>
    <row r="19" spans="1:8" ht="26.4" x14ac:dyDescent="0.25">
      <c r="A19" s="192" t="s">
        <v>3930</v>
      </c>
      <c r="B19" s="192"/>
      <c r="C19" s="159" t="s">
        <v>3952</v>
      </c>
      <c r="D19" s="17"/>
      <c r="E19" s="17"/>
      <c r="F19" s="17"/>
      <c r="G19" s="188"/>
    </row>
    <row r="20" spans="1:8" x14ac:dyDescent="0.25">
      <c r="A20" s="192"/>
      <c r="B20" s="192" t="s">
        <v>3935</v>
      </c>
      <c r="C20" s="160" t="s">
        <v>3931</v>
      </c>
      <c r="D20" s="161" t="s">
        <v>429</v>
      </c>
      <c r="E20" s="161"/>
      <c r="F20" s="187"/>
      <c r="G20" s="190">
        <f>E20*F20</f>
        <v>0</v>
      </c>
    </row>
    <row r="21" spans="1:8" x14ac:dyDescent="0.25">
      <c r="A21" s="192"/>
      <c r="B21" s="192" t="s">
        <v>3936</v>
      </c>
      <c r="C21" s="160" t="s">
        <v>3932</v>
      </c>
      <c r="D21" s="161" t="s">
        <v>429</v>
      </c>
      <c r="E21" s="161"/>
      <c r="F21" s="187"/>
      <c r="G21" s="190">
        <f>E21*F21</f>
        <v>0</v>
      </c>
    </row>
    <row r="22" spans="1:8" x14ac:dyDescent="0.25">
      <c r="A22" s="192"/>
      <c r="B22" s="192" t="s">
        <v>3937</v>
      </c>
      <c r="C22" s="160" t="s">
        <v>3933</v>
      </c>
      <c r="D22" s="161" t="s">
        <v>429</v>
      </c>
      <c r="E22" s="161"/>
      <c r="F22" s="187"/>
      <c r="G22" s="190">
        <f>E22*F22</f>
        <v>0</v>
      </c>
    </row>
    <row r="23" spans="1:8" x14ac:dyDescent="0.25">
      <c r="A23" s="192"/>
      <c r="B23" s="192" t="s">
        <v>3938</v>
      </c>
      <c r="C23" s="160" t="s">
        <v>3934</v>
      </c>
      <c r="D23" s="161" t="s">
        <v>429</v>
      </c>
      <c r="E23" s="161"/>
      <c r="F23" s="187"/>
      <c r="G23" s="190">
        <f>E23*F23</f>
        <v>0</v>
      </c>
    </row>
    <row r="24" spans="1:8" x14ac:dyDescent="0.25">
      <c r="A24" s="192" t="s">
        <v>3939</v>
      </c>
      <c r="B24" s="111"/>
      <c r="C24" s="159" t="s">
        <v>3940</v>
      </c>
      <c r="D24" s="17"/>
      <c r="E24" s="17"/>
      <c r="F24" s="191"/>
      <c r="G24" s="190"/>
    </row>
    <row r="25" spans="1:8" x14ac:dyDescent="0.25">
      <c r="A25" s="192"/>
      <c r="B25" s="192" t="s">
        <v>3941</v>
      </c>
      <c r="C25" s="290" t="s">
        <v>5298</v>
      </c>
      <c r="D25" s="161" t="s">
        <v>429</v>
      </c>
      <c r="E25" s="161"/>
      <c r="F25" s="187"/>
      <c r="G25" s="190">
        <f>E25*F25</f>
        <v>0</v>
      </c>
      <c r="H25" s="307" t="s">
        <v>5398</v>
      </c>
    </row>
    <row r="26" spans="1:8" x14ac:dyDescent="0.25">
      <c r="A26" s="192"/>
      <c r="B26" s="192" t="s">
        <v>3942</v>
      </c>
      <c r="C26" s="290" t="s">
        <v>5294</v>
      </c>
      <c r="D26" s="161" t="s">
        <v>429</v>
      </c>
      <c r="E26" s="161"/>
      <c r="F26" s="187"/>
      <c r="G26" s="190">
        <f>E26*F26</f>
        <v>0</v>
      </c>
      <c r="H26" s="307" t="s">
        <v>5398</v>
      </c>
    </row>
    <row r="27" spans="1:8" x14ac:dyDescent="0.25">
      <c r="A27" s="192" t="s">
        <v>3943</v>
      </c>
      <c r="B27" s="192"/>
      <c r="C27" s="291" t="s">
        <v>3944</v>
      </c>
      <c r="D27" s="17"/>
      <c r="E27" s="17"/>
      <c r="F27" s="191"/>
      <c r="G27" s="190"/>
    </row>
    <row r="28" spans="1:8" x14ac:dyDescent="0.25">
      <c r="A28" s="192"/>
      <c r="B28" s="192" t="s">
        <v>3945</v>
      </c>
      <c r="C28" s="290" t="s">
        <v>5299</v>
      </c>
      <c r="D28" s="209" t="s">
        <v>429</v>
      </c>
      <c r="E28" s="161"/>
      <c r="F28" s="187"/>
      <c r="G28" s="190">
        <f>E28*F28</f>
        <v>0</v>
      </c>
      <c r="H28" s="307" t="s">
        <v>5398</v>
      </c>
    </row>
    <row r="29" spans="1:8" x14ac:dyDescent="0.25">
      <c r="A29" s="192" t="s">
        <v>3946</v>
      </c>
      <c r="B29" s="192"/>
      <c r="C29" s="291" t="s">
        <v>3947</v>
      </c>
      <c r="D29" s="17"/>
      <c r="E29" s="17"/>
      <c r="F29" s="191"/>
      <c r="G29" s="190"/>
    </row>
    <row r="30" spans="1:8" x14ac:dyDescent="0.25">
      <c r="A30" s="192"/>
      <c r="B30" s="192" t="s">
        <v>3948</v>
      </c>
      <c r="C30" s="290" t="s">
        <v>5300</v>
      </c>
      <c r="D30" s="161" t="s">
        <v>429</v>
      </c>
      <c r="E30" s="161"/>
      <c r="F30" s="187"/>
      <c r="G30" s="190">
        <f>E30*F30</f>
        <v>0</v>
      </c>
      <c r="H30" s="307" t="s">
        <v>5398</v>
      </c>
    </row>
    <row r="31" spans="1:8" x14ac:dyDescent="0.25">
      <c r="A31" s="192" t="s">
        <v>3949</v>
      </c>
      <c r="B31" s="192"/>
      <c r="C31" s="291" t="s">
        <v>3950</v>
      </c>
      <c r="D31" s="17"/>
      <c r="E31" s="17"/>
      <c r="F31" s="191"/>
      <c r="G31" s="190"/>
    </row>
    <row r="32" spans="1:8" x14ac:dyDescent="0.25">
      <c r="A32" s="192"/>
      <c r="B32" s="192" t="s">
        <v>3951</v>
      </c>
      <c r="C32" s="290" t="s">
        <v>5301</v>
      </c>
      <c r="D32" s="161" t="s">
        <v>429</v>
      </c>
      <c r="E32" s="161"/>
      <c r="F32" s="187"/>
      <c r="G32" s="190">
        <f>E32*F32</f>
        <v>0</v>
      </c>
      <c r="H32" s="307" t="s">
        <v>5398</v>
      </c>
    </row>
    <row r="33" spans="1:8" x14ac:dyDescent="0.25">
      <c r="A33" s="192"/>
      <c r="B33" s="192"/>
      <c r="C33" s="285"/>
      <c r="D33" s="17"/>
      <c r="E33" s="17"/>
      <c r="F33" s="17"/>
      <c r="G33" s="190"/>
    </row>
    <row r="34" spans="1:8" x14ac:dyDescent="0.25">
      <c r="A34" s="64"/>
      <c r="B34" s="64"/>
      <c r="C34" s="60"/>
      <c r="D34" s="120"/>
      <c r="E34" s="17"/>
      <c r="F34" s="17"/>
      <c r="G34" s="190"/>
      <c r="H34" s="323" t="s">
        <v>5421</v>
      </c>
    </row>
    <row r="35" spans="1:8" x14ac:dyDescent="0.25">
      <c r="A35" s="242"/>
      <c r="B35" s="242"/>
      <c r="C35" s="243"/>
      <c r="D35" s="149"/>
      <c r="E35" s="228"/>
      <c r="F35" s="228"/>
      <c r="G35" s="251"/>
    </row>
    <row r="36" spans="1:8" x14ac:dyDescent="0.25">
      <c r="A36" s="168" t="s">
        <v>34</v>
      </c>
      <c r="B36" s="168"/>
      <c r="C36" s="168"/>
      <c r="D36" s="247"/>
      <c r="E36" s="185"/>
      <c r="F36" s="185"/>
      <c r="G36" s="174">
        <f>SUM(G5:G35)</f>
        <v>0</v>
      </c>
    </row>
    <row r="37" spans="1:8" x14ac:dyDescent="0.25">
      <c r="D37" s="237"/>
    </row>
    <row r="1048312" spans="4:4" x14ac:dyDescent="0.25">
      <c r="D1048312"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4AAE4-C8DF-4AC7-A7EE-985867CD8B66}">
  <dimension ref="A1:J1048289"/>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3953</v>
      </c>
      <c r="B1" s="40"/>
      <c r="C1" s="40"/>
      <c r="D1" s="40"/>
      <c r="E1" s="40"/>
      <c r="F1" s="774" t="s">
        <v>3954</v>
      </c>
      <c r="G1" s="774"/>
      <c r="H1" s="774"/>
      <c r="I1" s="774"/>
    </row>
    <row r="2" spans="1:10" x14ac:dyDescent="0.25">
      <c r="A2" s="42" t="s">
        <v>0</v>
      </c>
      <c r="B2" s="42"/>
      <c r="C2" s="97"/>
      <c r="D2" s="43"/>
      <c r="E2" s="43" t="s">
        <v>1</v>
      </c>
      <c r="F2" s="43" t="s">
        <v>2</v>
      </c>
      <c r="G2" s="43" t="s">
        <v>3</v>
      </c>
      <c r="H2" s="43" t="s">
        <v>4</v>
      </c>
      <c r="I2" s="43" t="s">
        <v>5</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x14ac:dyDescent="0.25">
      <c r="A5" s="192" t="s">
        <v>3955</v>
      </c>
      <c r="B5" s="192"/>
      <c r="C5" s="193"/>
      <c r="D5" s="193"/>
      <c r="E5" s="163"/>
      <c r="F5" s="161"/>
      <c r="G5" s="161"/>
      <c r="H5" s="161"/>
      <c r="I5" s="188"/>
    </row>
    <row r="6" spans="1:10" x14ac:dyDescent="0.25">
      <c r="A6" s="192"/>
      <c r="B6" s="192"/>
      <c r="C6" s="193"/>
      <c r="D6" s="193"/>
      <c r="E6" s="256"/>
      <c r="F6" s="161"/>
      <c r="G6" s="161"/>
      <c r="H6" s="161"/>
      <c r="I6" s="188"/>
    </row>
    <row r="7" spans="1:10" x14ac:dyDescent="0.25">
      <c r="A7" s="192"/>
      <c r="B7" s="192"/>
      <c r="C7" s="193"/>
      <c r="D7" s="193"/>
      <c r="E7" s="163"/>
      <c r="F7" s="161"/>
      <c r="G7" s="161"/>
      <c r="H7" s="161"/>
      <c r="I7" s="188"/>
    </row>
    <row r="8" spans="1:10" x14ac:dyDescent="0.25">
      <c r="A8" s="192"/>
      <c r="B8" s="192"/>
      <c r="C8" s="193"/>
      <c r="D8" s="193"/>
      <c r="E8" s="257"/>
      <c r="F8" s="161"/>
      <c r="G8" s="161"/>
      <c r="H8" s="161"/>
      <c r="I8" s="188"/>
    </row>
    <row r="9" spans="1:10" x14ac:dyDescent="0.25">
      <c r="A9" s="192"/>
      <c r="B9" s="192"/>
      <c r="C9" s="193"/>
      <c r="D9" s="193"/>
      <c r="E9" s="258"/>
      <c r="F9" s="161"/>
      <c r="G9" s="161"/>
      <c r="H9" s="161"/>
      <c r="I9" s="188"/>
    </row>
    <row r="10" spans="1:10" x14ac:dyDescent="0.25">
      <c r="A10" s="64"/>
      <c r="B10" s="64"/>
      <c r="C10" s="161"/>
      <c r="D10" s="161"/>
      <c r="E10" s="60"/>
      <c r="F10" s="249"/>
      <c r="G10" s="161"/>
      <c r="H10" s="161"/>
      <c r="I10" s="188"/>
    </row>
    <row r="11" spans="1:10" x14ac:dyDescent="0.25">
      <c r="A11" s="64"/>
      <c r="B11" s="64"/>
      <c r="C11" s="161"/>
      <c r="D11" s="161"/>
      <c r="E11" s="60"/>
      <c r="F11" s="249"/>
      <c r="G11" s="161"/>
      <c r="H11" s="161"/>
      <c r="I11" s="188"/>
      <c r="J11" s="323" t="s">
        <v>5421</v>
      </c>
    </row>
    <row r="12" spans="1:10" x14ac:dyDescent="0.25">
      <c r="A12" s="242"/>
      <c r="B12" s="242"/>
      <c r="C12" s="245"/>
      <c r="D12" s="245"/>
      <c r="E12" s="243"/>
      <c r="F12" s="235"/>
      <c r="G12" s="245"/>
      <c r="H12" s="245"/>
      <c r="I12" s="250"/>
    </row>
    <row r="13" spans="1:10" x14ac:dyDescent="0.25">
      <c r="A13" s="168" t="s">
        <v>34</v>
      </c>
      <c r="B13" s="168"/>
      <c r="C13" s="168"/>
      <c r="D13" s="168"/>
      <c r="E13" s="168"/>
      <c r="F13" s="244"/>
      <c r="G13" s="184"/>
      <c r="H13" s="184"/>
      <c r="I13" s="174">
        <f>SUM(I5:I12)</f>
        <v>0</v>
      </c>
    </row>
    <row r="14" spans="1:10" x14ac:dyDescent="0.25">
      <c r="F14" s="237"/>
    </row>
    <row r="1048289" spans="6:6" x14ac:dyDescent="0.25">
      <c r="F1048289" s="53"/>
    </row>
  </sheetData>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1B516-64A4-4BDB-8A47-E5A9B742377E}">
  <dimension ref="A1:J1048305"/>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3956</v>
      </c>
      <c r="B1" s="40"/>
      <c r="C1" s="40"/>
      <c r="D1" s="40"/>
      <c r="E1" s="40"/>
      <c r="F1" s="774" t="s">
        <v>3978</v>
      </c>
      <c r="G1" s="774"/>
      <c r="H1" s="774"/>
      <c r="I1" s="774"/>
    </row>
    <row r="2" spans="1:10" x14ac:dyDescent="0.25">
      <c r="A2" s="42" t="s">
        <v>0</v>
      </c>
      <c r="B2" s="42"/>
      <c r="C2" s="97"/>
      <c r="D2" s="43"/>
      <c r="E2" s="43" t="s">
        <v>1</v>
      </c>
      <c r="F2" s="43" t="s">
        <v>2</v>
      </c>
      <c r="G2" s="43" t="s">
        <v>3</v>
      </c>
      <c r="H2" s="43" t="s">
        <v>4</v>
      </c>
      <c r="I2" s="43" t="s">
        <v>5</v>
      </c>
      <c r="J2" s="306" t="s">
        <v>5399</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ht="26.4" x14ac:dyDescent="0.25">
      <c r="A5" s="192" t="s">
        <v>3957</v>
      </c>
      <c r="B5" s="192"/>
      <c r="C5" s="193"/>
      <c r="D5" s="193"/>
      <c r="E5" s="285" t="s">
        <v>3958</v>
      </c>
      <c r="F5" s="17"/>
      <c r="G5" s="17"/>
      <c r="H5" s="17"/>
      <c r="I5" s="190"/>
    </row>
    <row r="6" spans="1:10" ht="39.6" x14ac:dyDescent="0.25">
      <c r="A6" s="192"/>
      <c r="B6" s="192" t="s">
        <v>3960</v>
      </c>
      <c r="C6" s="193"/>
      <c r="D6" s="193"/>
      <c r="E6" s="278" t="s">
        <v>3959</v>
      </c>
      <c r="F6" s="17"/>
      <c r="G6" s="17"/>
      <c r="H6" s="17"/>
      <c r="I6" s="190"/>
    </row>
    <row r="7" spans="1:10" x14ac:dyDescent="0.25">
      <c r="A7" s="192"/>
      <c r="B7" s="192"/>
      <c r="C7" s="193" t="s">
        <v>37</v>
      </c>
      <c r="D7" s="193"/>
      <c r="E7" s="278" t="s">
        <v>5302</v>
      </c>
      <c r="F7" s="17"/>
      <c r="G7" s="17"/>
      <c r="H7" s="17"/>
      <c r="I7" s="190"/>
      <c r="J7" s="307" t="s">
        <v>5398</v>
      </c>
    </row>
    <row r="8" spans="1:10" ht="26.4" x14ac:dyDescent="0.25">
      <c r="A8" s="192"/>
      <c r="B8" s="192"/>
      <c r="C8" s="193"/>
      <c r="D8" s="193" t="s">
        <v>36</v>
      </c>
      <c r="E8" s="278" t="s">
        <v>5303</v>
      </c>
      <c r="F8" s="161" t="s">
        <v>429</v>
      </c>
      <c r="G8" s="161"/>
      <c r="H8" s="187"/>
      <c r="I8" s="190">
        <f>G8*H8</f>
        <v>0</v>
      </c>
      <c r="J8" s="307" t="s">
        <v>5398</v>
      </c>
    </row>
    <row r="9" spans="1:10" x14ac:dyDescent="0.25">
      <c r="A9" s="192"/>
      <c r="B9" s="192"/>
      <c r="C9" s="193"/>
      <c r="D9" s="193" t="s">
        <v>35</v>
      </c>
      <c r="E9" s="278" t="s">
        <v>5304</v>
      </c>
      <c r="F9" s="161" t="s">
        <v>429</v>
      </c>
      <c r="G9" s="161"/>
      <c r="H9" s="187"/>
      <c r="I9" s="190">
        <f>G9*H9</f>
        <v>0</v>
      </c>
      <c r="J9" s="307" t="s">
        <v>5398</v>
      </c>
    </row>
    <row r="10" spans="1:10" x14ac:dyDescent="0.25">
      <c r="A10" s="192"/>
      <c r="B10" s="192"/>
      <c r="C10" s="193" t="s">
        <v>39</v>
      </c>
      <c r="D10" s="193"/>
      <c r="E10" s="278" t="s">
        <v>5305</v>
      </c>
      <c r="F10" s="17"/>
      <c r="G10" s="17"/>
      <c r="H10" s="17"/>
      <c r="I10" s="190"/>
      <c r="J10" s="307" t="s">
        <v>5398</v>
      </c>
    </row>
    <row r="11" spans="1:10" ht="26.4" x14ac:dyDescent="0.25">
      <c r="A11" s="192"/>
      <c r="B11" s="192"/>
      <c r="C11" s="193"/>
      <c r="D11" s="193" t="s">
        <v>36</v>
      </c>
      <c r="E11" s="278" t="s">
        <v>5303</v>
      </c>
      <c r="F11" s="161" t="s">
        <v>429</v>
      </c>
      <c r="G11" s="161"/>
      <c r="H11" s="187"/>
      <c r="I11" s="190">
        <f>G11*H11</f>
        <v>0</v>
      </c>
      <c r="J11" s="307" t="s">
        <v>5398</v>
      </c>
    </row>
    <row r="12" spans="1:10" x14ac:dyDescent="0.25">
      <c r="A12" s="192"/>
      <c r="B12" s="192"/>
      <c r="C12" s="193"/>
      <c r="D12" s="193" t="s">
        <v>35</v>
      </c>
      <c r="E12" s="278" t="s">
        <v>5306</v>
      </c>
      <c r="F12" s="161" t="s">
        <v>429</v>
      </c>
      <c r="G12" s="161"/>
      <c r="H12" s="187"/>
      <c r="I12" s="190">
        <f>G12*H12</f>
        <v>0</v>
      </c>
      <c r="J12" s="307" t="s">
        <v>5398</v>
      </c>
    </row>
    <row r="13" spans="1:10" x14ac:dyDescent="0.25">
      <c r="A13" s="192" t="s">
        <v>3961</v>
      </c>
      <c r="B13" s="192"/>
      <c r="C13" s="193"/>
      <c r="D13" s="193"/>
      <c r="E13" s="100" t="s">
        <v>2545</v>
      </c>
      <c r="F13" s="17"/>
      <c r="G13" s="17"/>
      <c r="H13" s="17"/>
      <c r="I13" s="190"/>
    </row>
    <row r="14" spans="1:10" ht="26.4" x14ac:dyDescent="0.25">
      <c r="A14" s="192"/>
      <c r="B14" s="192" t="s">
        <v>3965</v>
      </c>
      <c r="C14" s="193"/>
      <c r="D14" s="193"/>
      <c r="E14" s="278" t="s">
        <v>5307</v>
      </c>
      <c r="F14" s="161" t="s">
        <v>33</v>
      </c>
      <c r="G14" s="17" t="s">
        <v>4220</v>
      </c>
      <c r="H14" s="17" t="s">
        <v>4221</v>
      </c>
      <c r="I14" s="188"/>
      <c r="J14" s="307" t="s">
        <v>5398</v>
      </c>
    </row>
    <row r="15" spans="1:10" ht="26.4" x14ac:dyDescent="0.25">
      <c r="A15" s="192"/>
      <c r="B15" s="192" t="s">
        <v>3966</v>
      </c>
      <c r="C15" s="193"/>
      <c r="D15" s="193"/>
      <c r="E15" s="278" t="s">
        <v>3962</v>
      </c>
      <c r="F15" s="161" t="s">
        <v>429</v>
      </c>
      <c r="G15" s="161"/>
      <c r="H15" s="187"/>
      <c r="I15" s="190">
        <f>G15*H15</f>
        <v>0</v>
      </c>
    </row>
    <row r="16" spans="1:10" ht="26.4" x14ac:dyDescent="0.25">
      <c r="A16" s="192"/>
      <c r="B16" s="192" t="s">
        <v>3967</v>
      </c>
      <c r="C16" s="193"/>
      <c r="D16" s="193"/>
      <c r="E16" s="278" t="s">
        <v>5308</v>
      </c>
      <c r="F16" s="161" t="s">
        <v>2546</v>
      </c>
      <c r="G16" s="161"/>
      <c r="H16" s="187"/>
      <c r="I16" s="190">
        <f>G16*H16</f>
        <v>0</v>
      </c>
      <c r="J16" s="307" t="s">
        <v>5398</v>
      </c>
    </row>
    <row r="17" spans="1:10" ht="26.4" x14ac:dyDescent="0.25">
      <c r="A17" s="192"/>
      <c r="B17" s="192" t="s">
        <v>3968</v>
      </c>
      <c r="C17" s="193"/>
      <c r="D17" s="193"/>
      <c r="E17" s="278" t="s">
        <v>3963</v>
      </c>
      <c r="F17" s="161" t="s">
        <v>3005</v>
      </c>
      <c r="G17" s="161"/>
      <c r="H17" s="187"/>
      <c r="I17" s="190">
        <f>G17*H17</f>
        <v>0</v>
      </c>
    </row>
    <row r="18" spans="1:10" ht="26.4" x14ac:dyDescent="0.25">
      <c r="A18" s="192"/>
      <c r="B18" s="192" t="s">
        <v>3969</v>
      </c>
      <c r="C18" s="193"/>
      <c r="D18" s="193"/>
      <c r="E18" s="278" t="s">
        <v>3964</v>
      </c>
      <c r="F18" s="161" t="s">
        <v>33</v>
      </c>
      <c r="G18" s="17" t="s">
        <v>4220</v>
      </c>
      <c r="H18" s="17" t="s">
        <v>4221</v>
      </c>
      <c r="I18" s="188"/>
    </row>
    <row r="19" spans="1:10" ht="26.4" x14ac:dyDescent="0.25">
      <c r="A19" s="192" t="s">
        <v>3970</v>
      </c>
      <c r="B19" s="192"/>
      <c r="C19" s="193"/>
      <c r="D19" s="193"/>
      <c r="E19" s="285" t="s">
        <v>5309</v>
      </c>
      <c r="F19" s="161" t="s">
        <v>33</v>
      </c>
      <c r="G19" s="17" t="s">
        <v>4220</v>
      </c>
      <c r="H19" s="17" t="s">
        <v>4221</v>
      </c>
      <c r="I19" s="188"/>
      <c r="J19" s="307" t="s">
        <v>5398</v>
      </c>
    </row>
    <row r="20" spans="1:10" x14ac:dyDescent="0.25">
      <c r="A20" s="192" t="s">
        <v>3971</v>
      </c>
      <c r="B20" s="192"/>
      <c r="C20" s="193"/>
      <c r="D20" s="193"/>
      <c r="E20" s="285" t="s">
        <v>5310</v>
      </c>
      <c r="F20" s="17"/>
      <c r="G20" s="17"/>
      <c r="H20" s="17"/>
      <c r="I20" s="190"/>
      <c r="J20" s="307" t="s">
        <v>5398</v>
      </c>
    </row>
    <row r="21" spans="1:10" ht="66" x14ac:dyDescent="0.25">
      <c r="A21" s="192"/>
      <c r="B21" s="192" t="s">
        <v>3972</v>
      </c>
      <c r="C21" s="193"/>
      <c r="D21" s="193"/>
      <c r="E21" s="278" t="s">
        <v>5311</v>
      </c>
      <c r="F21" s="209" t="s">
        <v>581</v>
      </c>
      <c r="G21" s="17" t="s">
        <v>4225</v>
      </c>
      <c r="H21" s="17" t="s">
        <v>4226</v>
      </c>
      <c r="I21" s="188"/>
      <c r="J21" s="307" t="s">
        <v>5398</v>
      </c>
    </row>
    <row r="22" spans="1:10" ht="26.4" x14ac:dyDescent="0.25">
      <c r="A22" s="192"/>
      <c r="B22" s="192" t="s">
        <v>3973</v>
      </c>
      <c r="C22" s="193"/>
      <c r="D22" s="193"/>
      <c r="E22" s="101" t="s">
        <v>2558</v>
      </c>
      <c r="F22" s="209" t="s">
        <v>361</v>
      </c>
      <c r="G22" s="191">
        <f>I21</f>
        <v>0</v>
      </c>
      <c r="H22" s="195"/>
      <c r="I22" s="190">
        <f>G22*H22</f>
        <v>0</v>
      </c>
    </row>
    <row r="23" spans="1:10" ht="66" x14ac:dyDescent="0.25">
      <c r="A23" s="192" t="s">
        <v>3974</v>
      </c>
      <c r="B23" s="192"/>
      <c r="C23" s="193"/>
      <c r="D23" s="193"/>
      <c r="E23" s="291" t="s">
        <v>5312</v>
      </c>
      <c r="F23" s="161" t="s">
        <v>33</v>
      </c>
      <c r="G23" s="17" t="s">
        <v>4220</v>
      </c>
      <c r="H23" s="17" t="s">
        <v>4221</v>
      </c>
      <c r="I23" s="188"/>
      <c r="J23" s="307" t="s">
        <v>5398</v>
      </c>
    </row>
    <row r="24" spans="1:10" ht="39.6" x14ac:dyDescent="0.25">
      <c r="A24" s="192" t="s">
        <v>3975</v>
      </c>
      <c r="B24" s="111"/>
      <c r="C24" s="193"/>
      <c r="D24" s="193"/>
      <c r="E24" s="291" t="s">
        <v>5313</v>
      </c>
      <c r="F24" s="161" t="s">
        <v>429</v>
      </c>
      <c r="G24" s="161"/>
      <c r="H24" s="187"/>
      <c r="I24" s="190">
        <f>G24*H24</f>
        <v>0</v>
      </c>
      <c r="J24" s="307" t="s">
        <v>5398</v>
      </c>
    </row>
    <row r="25" spans="1:10" ht="26.4" x14ac:dyDescent="0.25">
      <c r="A25" s="192" t="s">
        <v>3976</v>
      </c>
      <c r="B25" s="192"/>
      <c r="C25" s="193"/>
      <c r="D25" s="193"/>
      <c r="E25" s="100" t="s">
        <v>3977</v>
      </c>
      <c r="F25" s="161" t="s">
        <v>33</v>
      </c>
      <c r="G25" s="17" t="s">
        <v>4220</v>
      </c>
      <c r="H25" s="17" t="s">
        <v>4221</v>
      </c>
      <c r="I25" s="188"/>
    </row>
    <row r="26" spans="1:10" x14ac:dyDescent="0.25">
      <c r="A26" s="192"/>
      <c r="B26" s="192"/>
      <c r="C26" s="193"/>
      <c r="D26" s="193"/>
      <c r="E26" s="160"/>
      <c r="F26" s="17"/>
      <c r="G26" s="17"/>
      <c r="H26" s="17"/>
      <c r="I26" s="190"/>
    </row>
    <row r="27" spans="1:10" x14ac:dyDescent="0.25">
      <c r="A27" s="192"/>
      <c r="B27" s="192"/>
      <c r="C27" s="193"/>
      <c r="D27" s="193"/>
      <c r="E27" s="159"/>
      <c r="F27" s="17"/>
      <c r="G27" s="17"/>
      <c r="H27" s="17"/>
      <c r="I27" s="190"/>
      <c r="J27" s="323" t="s">
        <v>5421</v>
      </c>
    </row>
    <row r="28" spans="1:10" x14ac:dyDescent="0.25">
      <c r="A28" s="192"/>
      <c r="B28" s="192"/>
      <c r="C28" s="193"/>
      <c r="D28" s="193"/>
      <c r="E28" s="259"/>
      <c r="F28" s="120"/>
      <c r="G28" s="17"/>
      <c r="H28" s="17"/>
      <c r="I28" s="190"/>
    </row>
    <row r="29" spans="1:10" x14ac:dyDescent="0.25">
      <c r="A29" s="168" t="s">
        <v>34</v>
      </c>
      <c r="B29" s="168"/>
      <c r="C29" s="168"/>
      <c r="D29" s="168"/>
      <c r="E29" s="168"/>
      <c r="F29"/>
      <c r="G29" s="185"/>
      <c r="H29" s="185"/>
      <c r="I29" s="174">
        <f>SUM(I5:I28)</f>
        <v>0</v>
      </c>
    </row>
    <row r="30" spans="1:10" x14ac:dyDescent="0.25">
      <c r="F30" s="237"/>
    </row>
    <row r="1048305" spans="6:6" x14ac:dyDescent="0.25">
      <c r="F1048305" s="53"/>
    </row>
  </sheetData>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33642-488F-46D3-BEBA-36BFC577EDFD}">
  <dimension ref="A1:H1048304"/>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3979</v>
      </c>
      <c r="B1" s="40"/>
      <c r="C1" s="40"/>
      <c r="D1" s="774" t="s">
        <v>3980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3981</v>
      </c>
      <c r="B5" s="192"/>
      <c r="C5" s="100" t="s">
        <v>3982</v>
      </c>
      <c r="D5" s="17"/>
      <c r="E5" s="17"/>
      <c r="F5" s="191"/>
      <c r="G5" s="190"/>
    </row>
    <row r="6" spans="1:8" ht="26.4" x14ac:dyDescent="0.25">
      <c r="A6" s="192"/>
      <c r="B6" s="192" t="s">
        <v>3983</v>
      </c>
      <c r="C6" s="278" t="s">
        <v>5314</v>
      </c>
      <c r="D6" s="161" t="s">
        <v>2269</v>
      </c>
      <c r="E6" s="161"/>
      <c r="F6" s="187"/>
      <c r="G6" s="190">
        <f>E6*F6</f>
        <v>0</v>
      </c>
      <c r="H6" s="307" t="s">
        <v>5398</v>
      </c>
    </row>
    <row r="7" spans="1:8" ht="15.6" x14ac:dyDescent="0.25">
      <c r="A7" s="192"/>
      <c r="B7" s="192" t="s">
        <v>3984</v>
      </c>
      <c r="C7" s="278" t="s">
        <v>5315</v>
      </c>
      <c r="D7" s="161" t="s">
        <v>2269</v>
      </c>
      <c r="E7" s="161"/>
      <c r="F7" s="187"/>
      <c r="G7" s="190">
        <f>E7*F7</f>
        <v>0</v>
      </c>
      <c r="H7" s="307" t="s">
        <v>5398</v>
      </c>
    </row>
    <row r="8" spans="1:8" ht="26.4" x14ac:dyDescent="0.25">
      <c r="A8" s="192"/>
      <c r="B8" s="192" t="s">
        <v>3985</v>
      </c>
      <c r="C8" s="278" t="s">
        <v>5316</v>
      </c>
      <c r="D8" s="161" t="s">
        <v>429</v>
      </c>
      <c r="E8" s="161"/>
      <c r="F8" s="187"/>
      <c r="G8" s="190">
        <f>E8*F8</f>
        <v>0</v>
      </c>
      <c r="H8" s="307" t="s">
        <v>5398</v>
      </c>
    </row>
    <row r="9" spans="1:8" ht="26.4" x14ac:dyDescent="0.25">
      <c r="A9" s="192"/>
      <c r="B9" s="192" t="s">
        <v>3986</v>
      </c>
      <c r="C9" s="278" t="s">
        <v>5316</v>
      </c>
      <c r="D9" s="161" t="s">
        <v>136</v>
      </c>
      <c r="E9" s="161"/>
      <c r="F9" s="187"/>
      <c r="G9" s="190">
        <f>E9*F9</f>
        <v>0</v>
      </c>
      <c r="H9" s="307" t="s">
        <v>5398</v>
      </c>
    </row>
    <row r="10" spans="1:8" x14ac:dyDescent="0.25">
      <c r="A10" s="192" t="s">
        <v>3987</v>
      </c>
      <c r="B10" s="192"/>
      <c r="C10" s="100" t="s">
        <v>3988</v>
      </c>
      <c r="D10" s="17"/>
      <c r="E10" s="17"/>
      <c r="F10" s="191"/>
      <c r="G10" s="190"/>
    </row>
    <row r="11" spans="1:8" ht="15.6" x14ac:dyDescent="0.25">
      <c r="A11" s="192"/>
      <c r="B11" s="192" t="s">
        <v>3989</v>
      </c>
      <c r="C11" s="278" t="s">
        <v>5317</v>
      </c>
      <c r="D11" s="161" t="s">
        <v>2269</v>
      </c>
      <c r="E11" s="161"/>
      <c r="F11" s="187"/>
      <c r="G11" s="190">
        <f>E11*F11</f>
        <v>0</v>
      </c>
      <c r="H11" s="307" t="s">
        <v>5398</v>
      </c>
    </row>
    <row r="12" spans="1:8" x14ac:dyDescent="0.25">
      <c r="A12" s="192" t="s">
        <v>3990</v>
      </c>
      <c r="B12" s="192"/>
      <c r="C12" s="100" t="s">
        <v>3991</v>
      </c>
      <c r="D12" s="17"/>
      <c r="E12" s="17"/>
      <c r="F12" s="191"/>
      <c r="G12" s="190"/>
    </row>
    <row r="13" spans="1:8" ht="26.4" x14ac:dyDescent="0.25">
      <c r="A13" s="192"/>
      <c r="B13" s="192" t="s">
        <v>3992</v>
      </c>
      <c r="C13" s="278" t="s">
        <v>5316</v>
      </c>
      <c r="D13" s="161" t="s">
        <v>429</v>
      </c>
      <c r="E13" s="161"/>
      <c r="F13" s="187"/>
      <c r="G13" s="190">
        <f>E13*F13</f>
        <v>0</v>
      </c>
      <c r="H13" s="307" t="s">
        <v>5398</v>
      </c>
    </row>
    <row r="14" spans="1:8" ht="26.4" x14ac:dyDescent="0.25">
      <c r="A14" s="192"/>
      <c r="B14" s="192" t="s">
        <v>3993</v>
      </c>
      <c r="C14" s="278" t="s">
        <v>5316</v>
      </c>
      <c r="D14" s="161" t="s">
        <v>136</v>
      </c>
      <c r="E14" s="161"/>
      <c r="F14" s="187"/>
      <c r="G14" s="190">
        <f>E14*F14</f>
        <v>0</v>
      </c>
      <c r="H14" s="307" t="s">
        <v>5398</v>
      </c>
    </row>
    <row r="15" spans="1:8" x14ac:dyDescent="0.25">
      <c r="A15" s="192" t="s">
        <v>3994</v>
      </c>
      <c r="B15" s="192"/>
      <c r="C15" s="100" t="s">
        <v>3995</v>
      </c>
      <c r="D15" s="17"/>
      <c r="E15" s="17"/>
      <c r="F15" s="191"/>
      <c r="G15" s="190"/>
    </row>
    <row r="16" spans="1:8" ht="39.6" x14ac:dyDescent="0.25">
      <c r="A16" s="192"/>
      <c r="B16" s="192" t="s">
        <v>3996</v>
      </c>
      <c r="C16" s="278" t="s">
        <v>5318</v>
      </c>
      <c r="D16" s="161" t="s">
        <v>429</v>
      </c>
      <c r="E16" s="161"/>
      <c r="F16" s="187"/>
      <c r="G16" s="190">
        <f>E16*F16</f>
        <v>0</v>
      </c>
      <c r="H16" s="307" t="s">
        <v>5398</v>
      </c>
    </row>
    <row r="17" spans="1:8" x14ac:dyDescent="0.25">
      <c r="A17" s="192" t="s">
        <v>3997</v>
      </c>
      <c r="B17" s="192"/>
      <c r="C17" s="100" t="s">
        <v>3998</v>
      </c>
      <c r="D17" s="17"/>
      <c r="E17" s="17"/>
      <c r="F17" s="191"/>
      <c r="G17" s="190"/>
    </row>
    <row r="18" spans="1:8" ht="39.6" x14ac:dyDescent="0.25">
      <c r="A18" s="192"/>
      <c r="B18" s="192" t="s">
        <v>3999</v>
      </c>
      <c r="C18" s="278" t="s">
        <v>5318</v>
      </c>
      <c r="D18" s="161" t="s">
        <v>429</v>
      </c>
      <c r="E18" s="161"/>
      <c r="F18" s="187"/>
      <c r="G18" s="190">
        <f>E18*F18</f>
        <v>0</v>
      </c>
      <c r="H18" s="307" t="s">
        <v>5398</v>
      </c>
    </row>
    <row r="19" spans="1:8" x14ac:dyDescent="0.25">
      <c r="A19" s="192" t="s">
        <v>4000</v>
      </c>
      <c r="B19" s="192"/>
      <c r="C19" s="100" t="s">
        <v>4001</v>
      </c>
      <c r="D19" s="17"/>
      <c r="E19" s="17"/>
      <c r="F19" s="191"/>
      <c r="G19" s="190"/>
    </row>
    <row r="20" spans="1:8" ht="15.6" x14ac:dyDescent="0.25">
      <c r="A20" s="192"/>
      <c r="B20" s="192" t="s">
        <v>4002</v>
      </c>
      <c r="C20" s="278" t="s">
        <v>5317</v>
      </c>
      <c r="D20" s="161" t="s">
        <v>2269</v>
      </c>
      <c r="E20" s="161"/>
      <c r="F20" s="187"/>
      <c r="G20" s="190">
        <f>E20*F20</f>
        <v>0</v>
      </c>
      <c r="H20" s="307" t="s">
        <v>5398</v>
      </c>
    </row>
    <row r="21" spans="1:8" x14ac:dyDescent="0.25">
      <c r="A21" s="192" t="s">
        <v>4003</v>
      </c>
      <c r="B21" s="192"/>
      <c r="C21" s="285" t="s">
        <v>4004</v>
      </c>
      <c r="D21" s="120"/>
      <c r="E21" s="17"/>
      <c r="F21" s="191"/>
      <c r="G21" s="190"/>
    </row>
    <row r="22" spans="1:8" ht="15.6" x14ac:dyDescent="0.25">
      <c r="A22" s="192"/>
      <c r="B22" s="192" t="s">
        <v>4005</v>
      </c>
      <c r="C22" s="278" t="s">
        <v>5317</v>
      </c>
      <c r="D22" s="161" t="s">
        <v>2269</v>
      </c>
      <c r="E22" s="161"/>
      <c r="F22" s="187"/>
      <c r="G22" s="190">
        <f>E22*F22</f>
        <v>0</v>
      </c>
      <c r="H22" s="307" t="s">
        <v>5398</v>
      </c>
    </row>
    <row r="23" spans="1:8" x14ac:dyDescent="0.25">
      <c r="A23" s="192" t="s">
        <v>4006</v>
      </c>
      <c r="B23" s="192"/>
      <c r="C23" s="285" t="s">
        <v>4007</v>
      </c>
      <c r="D23" s="17"/>
      <c r="E23" s="17"/>
      <c r="F23" s="191"/>
      <c r="G23" s="190"/>
    </row>
    <row r="24" spans="1:8" ht="15.6" x14ac:dyDescent="0.25">
      <c r="A24" s="192"/>
      <c r="B24" s="111" t="s">
        <v>4008</v>
      </c>
      <c r="C24" s="278" t="s">
        <v>5317</v>
      </c>
      <c r="D24" s="161" t="s">
        <v>2269</v>
      </c>
      <c r="E24" s="161"/>
      <c r="F24" s="187"/>
      <c r="G24" s="190">
        <f>E24*F24</f>
        <v>0</v>
      </c>
      <c r="H24" s="307" t="s">
        <v>5398</v>
      </c>
    </row>
    <row r="25" spans="1:8" x14ac:dyDescent="0.25">
      <c r="A25" s="192"/>
      <c r="B25" s="192"/>
      <c r="C25" s="100"/>
      <c r="D25" s="17"/>
      <c r="E25" s="17"/>
      <c r="F25" s="191"/>
      <c r="G25" s="190"/>
    </row>
    <row r="26" spans="1:8" x14ac:dyDescent="0.25">
      <c r="A26" s="192"/>
      <c r="B26" s="192"/>
      <c r="C26" s="160"/>
      <c r="D26" s="17"/>
      <c r="E26" s="17"/>
      <c r="F26" s="191"/>
      <c r="G26" s="190"/>
      <c r="H26" s="323" t="s">
        <v>5421</v>
      </c>
    </row>
    <row r="27" spans="1:8" x14ac:dyDescent="0.25">
      <c r="A27" s="192"/>
      <c r="B27" s="192"/>
      <c r="C27" s="159"/>
      <c r="D27" s="17"/>
      <c r="E27" s="17"/>
      <c r="F27" s="191"/>
      <c r="G27" s="190"/>
      <c r="H27" s="323" t="s">
        <v>5422</v>
      </c>
    </row>
    <row r="28" spans="1:8" x14ac:dyDescent="0.25">
      <c r="A28" s="168" t="s">
        <v>34</v>
      </c>
      <c r="B28" s="168"/>
      <c r="C28" s="168"/>
      <c r="D28"/>
      <c r="E28" s="185"/>
      <c r="F28" s="198"/>
      <c r="G28" s="174">
        <f>SUM(G5:G27)</f>
        <v>0</v>
      </c>
    </row>
    <row r="29" spans="1:8" x14ac:dyDescent="0.25">
      <c r="D29" s="237"/>
    </row>
    <row r="1048304" spans="4:4" x14ac:dyDescent="0.25">
      <c r="D1048304"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124C2-EF16-4668-9AB1-3863304B44DE}">
  <dimension ref="A1:H104829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4009</v>
      </c>
      <c r="B1" s="40"/>
      <c r="C1" s="40"/>
      <c r="D1" s="774" t="s">
        <v>4010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4011</v>
      </c>
      <c r="B5" s="192"/>
      <c r="C5" s="100" t="s">
        <v>4027</v>
      </c>
      <c r="D5" s="17"/>
      <c r="E5" s="17"/>
      <c r="F5" s="191"/>
      <c r="G5" s="190"/>
    </row>
    <row r="6" spans="1:8" ht="26.4" x14ac:dyDescent="0.25">
      <c r="A6" s="192"/>
      <c r="B6" s="192" t="s">
        <v>4012</v>
      </c>
      <c r="C6" s="278" t="s">
        <v>5319</v>
      </c>
      <c r="D6" s="161" t="s">
        <v>124</v>
      </c>
      <c r="E6" s="161"/>
      <c r="F6" s="187"/>
      <c r="G6" s="190">
        <f>E6*F6</f>
        <v>0</v>
      </c>
      <c r="H6" s="307" t="s">
        <v>5398</v>
      </c>
    </row>
    <row r="7" spans="1:8" ht="26.4" x14ac:dyDescent="0.25">
      <c r="A7" s="192"/>
      <c r="B7" s="192" t="s">
        <v>4013</v>
      </c>
      <c r="C7" s="278" t="s">
        <v>5320</v>
      </c>
      <c r="D7" s="161" t="s">
        <v>124</v>
      </c>
      <c r="E7" s="161"/>
      <c r="F7" s="187"/>
      <c r="G7" s="190">
        <f>E7*F7</f>
        <v>0</v>
      </c>
      <c r="H7" s="307" t="s">
        <v>5398</v>
      </c>
    </row>
    <row r="8" spans="1:8" ht="26.4" x14ac:dyDescent="0.25">
      <c r="A8" s="192" t="s">
        <v>4014</v>
      </c>
      <c r="B8" s="192"/>
      <c r="C8" s="285" t="s">
        <v>4015</v>
      </c>
      <c r="D8" s="17"/>
      <c r="E8" s="17"/>
      <c r="F8" s="191"/>
      <c r="G8" s="190"/>
    </row>
    <row r="9" spans="1:8" ht="26.4" x14ac:dyDescent="0.25">
      <c r="A9" s="192"/>
      <c r="B9" s="192" t="s">
        <v>4016</v>
      </c>
      <c r="C9" s="278" t="s">
        <v>5321</v>
      </c>
      <c r="D9" s="161" t="s">
        <v>124</v>
      </c>
      <c r="E9" s="161"/>
      <c r="F9" s="187"/>
      <c r="G9" s="190">
        <f>E9*F9</f>
        <v>0</v>
      </c>
      <c r="H9" s="307" t="s">
        <v>5398</v>
      </c>
    </row>
    <row r="10" spans="1:8" ht="26.4" x14ac:dyDescent="0.25">
      <c r="A10" s="192"/>
      <c r="B10" s="192" t="s">
        <v>4017</v>
      </c>
      <c r="C10" s="278" t="s">
        <v>5320</v>
      </c>
      <c r="D10" s="161" t="s">
        <v>124</v>
      </c>
      <c r="E10" s="161"/>
      <c r="F10" s="187"/>
      <c r="G10" s="190">
        <f>E10*F10</f>
        <v>0</v>
      </c>
      <c r="H10" s="307" t="s">
        <v>5398</v>
      </c>
    </row>
    <row r="11" spans="1:8" ht="39.6" x14ac:dyDescent="0.25">
      <c r="A11" s="192" t="s">
        <v>4018</v>
      </c>
      <c r="B11" s="192"/>
      <c r="C11" s="285" t="s">
        <v>5322</v>
      </c>
      <c r="D11" s="17"/>
      <c r="E11" s="17"/>
      <c r="F11" s="191"/>
      <c r="G11" s="190"/>
      <c r="H11" s="307" t="s">
        <v>5398</v>
      </c>
    </row>
    <row r="12" spans="1:8" ht="26.4" x14ac:dyDescent="0.25">
      <c r="A12" s="192"/>
      <c r="B12" s="192" t="s">
        <v>4019</v>
      </c>
      <c r="C12" s="278" t="s">
        <v>5319</v>
      </c>
      <c r="D12" s="161" t="s">
        <v>133</v>
      </c>
      <c r="E12" s="161"/>
      <c r="F12" s="187"/>
      <c r="G12" s="190">
        <f>E12*F12</f>
        <v>0</v>
      </c>
      <c r="H12" s="307" t="s">
        <v>5398</v>
      </c>
    </row>
    <row r="13" spans="1:8" ht="26.4" x14ac:dyDescent="0.25">
      <c r="A13" s="192"/>
      <c r="B13" s="192" t="s">
        <v>4020</v>
      </c>
      <c r="C13" s="278" t="s">
        <v>5320</v>
      </c>
      <c r="D13" s="161" t="s">
        <v>133</v>
      </c>
      <c r="E13" s="161"/>
      <c r="F13" s="187"/>
      <c r="G13" s="190">
        <f>E13*F13</f>
        <v>0</v>
      </c>
      <c r="H13" s="307" t="s">
        <v>5398</v>
      </c>
    </row>
    <row r="14" spans="1:8" ht="39.6" x14ac:dyDescent="0.25">
      <c r="A14" s="192" t="s">
        <v>4021</v>
      </c>
      <c r="B14" s="192"/>
      <c r="C14" s="285" t="s">
        <v>5323</v>
      </c>
      <c r="D14" s="17"/>
      <c r="E14" s="17"/>
      <c r="F14" s="191"/>
      <c r="G14" s="190"/>
      <c r="H14" s="307" t="s">
        <v>5398</v>
      </c>
    </row>
    <row r="15" spans="1:8" ht="26.4" x14ac:dyDescent="0.25">
      <c r="A15" s="192"/>
      <c r="B15" s="192" t="s">
        <v>4022</v>
      </c>
      <c r="C15" s="278" t="s">
        <v>5321</v>
      </c>
      <c r="D15" s="161" t="s">
        <v>133</v>
      </c>
      <c r="E15" s="161"/>
      <c r="F15" s="187"/>
      <c r="G15" s="190">
        <f>E15*F15</f>
        <v>0</v>
      </c>
      <c r="H15" s="307" t="s">
        <v>5398</v>
      </c>
    </row>
    <row r="16" spans="1:8" ht="26.4" x14ac:dyDescent="0.25">
      <c r="A16" s="192"/>
      <c r="B16" s="192" t="s">
        <v>4023</v>
      </c>
      <c r="C16" s="278" t="s">
        <v>5320</v>
      </c>
      <c r="D16" s="161" t="s">
        <v>133</v>
      </c>
      <c r="E16" s="161"/>
      <c r="F16" s="187"/>
      <c r="G16" s="190">
        <f>E16*F16</f>
        <v>0</v>
      </c>
      <c r="H16" s="307" t="s">
        <v>5398</v>
      </c>
    </row>
    <row r="17" spans="1:8" ht="26.4" x14ac:dyDescent="0.25">
      <c r="A17" s="192" t="s">
        <v>4024</v>
      </c>
      <c r="B17" s="192"/>
      <c r="C17" s="285" t="s">
        <v>5324</v>
      </c>
      <c r="D17" s="161" t="s">
        <v>429</v>
      </c>
      <c r="E17" s="161"/>
      <c r="F17" s="187"/>
      <c r="G17" s="190">
        <f>E17*F17</f>
        <v>0</v>
      </c>
      <c r="H17" s="307" t="s">
        <v>5398</v>
      </c>
    </row>
    <row r="18" spans="1:8" ht="26.4" x14ac:dyDescent="0.25">
      <c r="A18" s="192" t="s">
        <v>4025</v>
      </c>
      <c r="B18" s="192"/>
      <c r="C18" s="100" t="s">
        <v>4026</v>
      </c>
      <c r="D18" s="161" t="s">
        <v>33</v>
      </c>
      <c r="E18" s="161"/>
      <c r="F18" s="161"/>
      <c r="G18" s="190">
        <f>E18*F18</f>
        <v>0</v>
      </c>
    </row>
    <row r="19" spans="1:8" x14ac:dyDescent="0.25">
      <c r="A19" s="192"/>
      <c r="B19" s="192"/>
      <c r="C19" s="100"/>
      <c r="D19" s="17"/>
      <c r="E19" s="17"/>
      <c r="F19" s="191"/>
      <c r="G19" s="190"/>
    </row>
    <row r="20" spans="1:8" x14ac:dyDescent="0.25">
      <c r="A20" s="192"/>
      <c r="B20" s="192"/>
      <c r="C20" s="101"/>
      <c r="D20" s="17"/>
      <c r="E20" s="17"/>
      <c r="F20" s="191"/>
      <c r="G20" s="190"/>
      <c r="H20" s="323" t="s">
        <v>5421</v>
      </c>
    </row>
    <row r="21" spans="1:8" x14ac:dyDescent="0.25">
      <c r="A21" s="168" t="s">
        <v>34</v>
      </c>
      <c r="B21" s="168"/>
      <c r="C21" s="168"/>
      <c r="D21"/>
      <c r="E21" s="185"/>
      <c r="F21" s="198"/>
      <c r="G21" s="174">
        <f>SUM(G5:G20)</f>
        <v>0</v>
      </c>
    </row>
    <row r="22" spans="1:8" x14ac:dyDescent="0.25">
      <c r="D22" s="237"/>
    </row>
    <row r="1048297" spans="4:4" x14ac:dyDescent="0.25">
      <c r="D104829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0C8B7-7118-4302-8DD1-87E6EE76917E}">
  <dimension ref="A1:J1048303"/>
  <sheetViews>
    <sheetView workbookViewId="0"/>
  </sheetViews>
  <sheetFormatPr defaultRowHeight="13.2" x14ac:dyDescent="0.25"/>
  <cols>
    <col min="1" max="1" width="9.6640625" style="41" customWidth="1"/>
    <col min="2" max="2" width="11.109375" style="4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10" ht="48" customHeight="1" x14ac:dyDescent="0.25">
      <c r="A1" s="39" t="s">
        <v>4028</v>
      </c>
      <c r="B1" s="40"/>
      <c r="C1" s="40"/>
      <c r="D1" s="40"/>
      <c r="E1" s="774" t="s">
        <v>4029</v>
      </c>
      <c r="F1" s="774"/>
      <c r="G1" s="774"/>
      <c r="H1" s="774"/>
    </row>
    <row r="2" spans="1:10" x14ac:dyDescent="0.25">
      <c r="A2" s="42" t="s">
        <v>0</v>
      </c>
      <c r="B2" s="42"/>
      <c r="C2" s="97"/>
      <c r="D2" s="43" t="s">
        <v>1</v>
      </c>
      <c r="E2" s="43" t="s">
        <v>2</v>
      </c>
      <c r="F2" s="43" t="s">
        <v>3</v>
      </c>
      <c r="G2" s="43" t="s">
        <v>4</v>
      </c>
      <c r="H2" s="43" t="s">
        <v>5</v>
      </c>
      <c r="I2" s="306" t="s">
        <v>5399</v>
      </c>
    </row>
    <row r="3" spans="1:10" x14ac:dyDescent="0.25">
      <c r="A3" s="44"/>
      <c r="B3" s="44"/>
      <c r="C3" s="98"/>
      <c r="D3" s="45"/>
      <c r="E3" s="6"/>
      <c r="F3" s="6"/>
      <c r="G3" s="95"/>
      <c r="H3" s="89"/>
    </row>
    <row r="4" spans="1:10" x14ac:dyDescent="0.25">
      <c r="A4" s="192"/>
      <c r="B4" s="192"/>
      <c r="C4" s="193"/>
      <c r="D4" s="64"/>
      <c r="E4" s="17"/>
      <c r="F4" s="17"/>
      <c r="G4" s="191"/>
      <c r="H4" s="190"/>
    </row>
    <row r="5" spans="1:10" ht="26.4" x14ac:dyDescent="0.25">
      <c r="A5" s="192" t="s">
        <v>4030</v>
      </c>
      <c r="B5" s="192"/>
      <c r="C5" s="193"/>
      <c r="D5" s="100" t="s">
        <v>5325</v>
      </c>
      <c r="E5" s="209" t="s">
        <v>1152</v>
      </c>
      <c r="F5" s="161"/>
      <c r="G5" s="187"/>
      <c r="H5" s="190">
        <f>F5*G5</f>
        <v>0</v>
      </c>
      <c r="I5" s="307" t="s">
        <v>5398</v>
      </c>
    </row>
    <row r="6" spans="1:10" x14ac:dyDescent="0.25">
      <c r="A6" s="192" t="s">
        <v>4031</v>
      </c>
      <c r="B6" s="192"/>
      <c r="C6" s="193"/>
      <c r="D6" s="100" t="s">
        <v>2547</v>
      </c>
      <c r="E6" s="209" t="s">
        <v>1152</v>
      </c>
      <c r="F6" s="161"/>
      <c r="G6" s="187"/>
      <c r="H6" s="190">
        <f>F6*G6</f>
        <v>0</v>
      </c>
      <c r="I6" s="323" t="s">
        <v>5423</v>
      </c>
    </row>
    <row r="7" spans="1:10" ht="52.8" x14ac:dyDescent="0.25">
      <c r="A7" s="192" t="s">
        <v>4032</v>
      </c>
      <c r="B7" s="192"/>
      <c r="C7" s="193"/>
      <c r="D7" s="100" t="s">
        <v>5326</v>
      </c>
      <c r="E7" s="17"/>
      <c r="F7" s="17"/>
      <c r="G7" s="187"/>
      <c r="H7" s="190"/>
      <c r="I7" s="307" t="s">
        <v>5398</v>
      </c>
    </row>
    <row r="8" spans="1:10" x14ac:dyDescent="0.25">
      <c r="A8" s="192"/>
      <c r="B8" s="192" t="s">
        <v>4033</v>
      </c>
      <c r="C8" s="193"/>
      <c r="D8" s="285" t="s">
        <v>5327</v>
      </c>
      <c r="E8" s="17"/>
      <c r="F8" s="17"/>
      <c r="G8" s="191"/>
      <c r="H8" s="190"/>
      <c r="I8" s="307" t="s">
        <v>5398</v>
      </c>
    </row>
    <row r="9" spans="1:10" x14ac:dyDescent="0.25">
      <c r="A9" s="192"/>
      <c r="B9" s="192"/>
      <c r="C9" s="193" t="s">
        <v>37</v>
      </c>
      <c r="D9" s="278" t="s">
        <v>5328</v>
      </c>
      <c r="E9" s="209" t="s">
        <v>1152</v>
      </c>
      <c r="F9" s="161"/>
      <c r="G9" s="187"/>
      <c r="H9" s="190">
        <f>F9*G9</f>
        <v>0</v>
      </c>
      <c r="I9" s="307" t="s">
        <v>5398</v>
      </c>
    </row>
    <row r="10" spans="1:10" x14ac:dyDescent="0.25">
      <c r="A10" s="192"/>
      <c r="B10" s="192"/>
      <c r="C10" s="193" t="s">
        <v>39</v>
      </c>
      <c r="D10" s="278" t="s">
        <v>5329</v>
      </c>
      <c r="E10" s="272"/>
      <c r="F10" s="161"/>
      <c r="G10" s="187"/>
      <c r="H10" s="190">
        <f>F10*G10</f>
        <v>0</v>
      </c>
      <c r="I10" s="307" t="s">
        <v>5398</v>
      </c>
    </row>
    <row r="11" spans="1:10" x14ac:dyDescent="0.25">
      <c r="A11" s="192"/>
      <c r="B11" s="192" t="s">
        <v>4034</v>
      </c>
      <c r="C11" s="193"/>
      <c r="D11" s="285" t="s">
        <v>5330</v>
      </c>
      <c r="E11" s="17"/>
      <c r="F11" s="17"/>
      <c r="G11" s="191"/>
      <c r="H11" s="190"/>
      <c r="I11" s="307" t="s">
        <v>5398</v>
      </c>
      <c r="J11" s="323" t="s">
        <v>5424</v>
      </c>
    </row>
    <row r="12" spans="1:10" x14ac:dyDescent="0.25">
      <c r="A12" s="192"/>
      <c r="B12" s="192"/>
      <c r="C12" s="193" t="s">
        <v>37</v>
      </c>
      <c r="D12" s="278" t="s">
        <v>5328</v>
      </c>
      <c r="E12" s="209" t="s">
        <v>1152</v>
      </c>
      <c r="F12" s="161"/>
      <c r="G12" s="187"/>
      <c r="H12" s="190">
        <f>F12*G12</f>
        <v>0</v>
      </c>
      <c r="I12" s="307" t="s">
        <v>5398</v>
      </c>
    </row>
    <row r="13" spans="1:10" x14ac:dyDescent="0.25">
      <c r="A13" s="192"/>
      <c r="B13" s="192"/>
      <c r="C13" s="193" t="s">
        <v>39</v>
      </c>
      <c r="D13" s="278" t="s">
        <v>5329</v>
      </c>
      <c r="E13" s="272"/>
      <c r="F13" s="161"/>
      <c r="G13" s="187"/>
      <c r="H13" s="190">
        <f>F13*G13</f>
        <v>0</v>
      </c>
      <c r="I13" s="307" t="s">
        <v>5398</v>
      </c>
    </row>
    <row r="14" spans="1:10" x14ac:dyDescent="0.25">
      <c r="A14" s="192"/>
      <c r="B14" s="192" t="s">
        <v>4035</v>
      </c>
      <c r="C14" s="193"/>
      <c r="D14" s="285" t="s">
        <v>5331</v>
      </c>
      <c r="E14" s="17"/>
      <c r="F14" s="17"/>
      <c r="G14" s="191"/>
      <c r="H14" s="190"/>
      <c r="I14" s="307" t="s">
        <v>5398</v>
      </c>
    </row>
    <row r="15" spans="1:10" x14ac:dyDescent="0.25">
      <c r="A15" s="192"/>
      <c r="B15" s="192"/>
      <c r="C15" s="193" t="s">
        <v>37</v>
      </c>
      <c r="D15" s="278" t="s">
        <v>5328</v>
      </c>
      <c r="E15" s="209" t="s">
        <v>1152</v>
      </c>
      <c r="F15" s="161"/>
      <c r="G15" s="187"/>
      <c r="H15" s="190">
        <f>F15*G15</f>
        <v>0</v>
      </c>
      <c r="I15" s="307" t="s">
        <v>5398</v>
      </c>
    </row>
    <row r="16" spans="1:10" x14ac:dyDescent="0.25">
      <c r="A16" s="192"/>
      <c r="B16" s="192"/>
      <c r="C16" s="193" t="s">
        <v>39</v>
      </c>
      <c r="D16" s="278" t="s">
        <v>5329</v>
      </c>
      <c r="E16" s="272"/>
      <c r="F16" s="161"/>
      <c r="G16" s="187"/>
      <c r="H16" s="190">
        <f>F16*G16</f>
        <v>0</v>
      </c>
      <c r="I16" s="307" t="s">
        <v>5398</v>
      </c>
    </row>
    <row r="17" spans="1:9" x14ac:dyDescent="0.25">
      <c r="A17" s="192"/>
      <c r="B17" s="192" t="s">
        <v>4036</v>
      </c>
      <c r="C17" s="193"/>
      <c r="D17" s="285" t="s">
        <v>5332</v>
      </c>
      <c r="E17" s="17"/>
      <c r="F17" s="17"/>
      <c r="G17" s="191"/>
      <c r="H17" s="190"/>
      <c r="I17" s="307" t="s">
        <v>5398</v>
      </c>
    </row>
    <row r="18" spans="1:9" x14ac:dyDescent="0.25">
      <c r="A18" s="192"/>
      <c r="B18" s="192"/>
      <c r="C18" s="193" t="s">
        <v>37</v>
      </c>
      <c r="D18" s="278" t="s">
        <v>5328</v>
      </c>
      <c r="E18" s="209" t="s">
        <v>1152</v>
      </c>
      <c r="F18" s="161"/>
      <c r="G18" s="187"/>
      <c r="H18" s="190">
        <f>F18*G18</f>
        <v>0</v>
      </c>
      <c r="I18" s="307" t="s">
        <v>5398</v>
      </c>
    </row>
    <row r="19" spans="1:9" x14ac:dyDescent="0.25">
      <c r="A19" s="192"/>
      <c r="B19" s="192"/>
      <c r="C19" s="193" t="s">
        <v>39</v>
      </c>
      <c r="D19" s="278" t="s">
        <v>5329</v>
      </c>
      <c r="E19" s="272"/>
      <c r="F19" s="161"/>
      <c r="G19" s="187"/>
      <c r="H19" s="190">
        <f>F19*G19</f>
        <v>0</v>
      </c>
      <c r="I19" s="307" t="s">
        <v>5398</v>
      </c>
    </row>
    <row r="20" spans="1:9" x14ac:dyDescent="0.25">
      <c r="A20" s="192" t="s">
        <v>4037</v>
      </c>
      <c r="B20" s="192"/>
      <c r="C20" s="193"/>
      <c r="D20" s="285" t="s">
        <v>2548</v>
      </c>
      <c r="E20" s="17"/>
      <c r="F20" s="17"/>
      <c r="G20" s="191"/>
      <c r="H20" s="190"/>
    </row>
    <row r="21" spans="1:9" ht="26.4" x14ac:dyDescent="0.25">
      <c r="A21" s="192"/>
      <c r="B21" s="192" t="s">
        <v>4038</v>
      </c>
      <c r="C21" s="193"/>
      <c r="D21" s="278" t="s">
        <v>5333</v>
      </c>
      <c r="E21" s="161" t="s">
        <v>2269</v>
      </c>
      <c r="F21" s="161"/>
      <c r="G21" s="187"/>
      <c r="H21" s="190">
        <f>F21*G21</f>
        <v>0</v>
      </c>
      <c r="I21" s="307" t="s">
        <v>5398</v>
      </c>
    </row>
    <row r="22" spans="1:9" ht="15.6" x14ac:dyDescent="0.25">
      <c r="A22" s="192"/>
      <c r="B22" s="192" t="s">
        <v>4039</v>
      </c>
      <c r="C22" s="193"/>
      <c r="D22" s="278" t="s">
        <v>5334</v>
      </c>
      <c r="E22" s="161" t="s">
        <v>2269</v>
      </c>
      <c r="F22" s="161"/>
      <c r="G22" s="187"/>
      <c r="H22" s="190">
        <f>F22*G22</f>
        <v>0</v>
      </c>
      <c r="I22" s="307" t="s">
        <v>5398</v>
      </c>
    </row>
    <row r="23" spans="1:9" ht="26.4" x14ac:dyDescent="0.25">
      <c r="A23" s="192" t="s">
        <v>4040</v>
      </c>
      <c r="B23" s="192"/>
      <c r="C23" s="193"/>
      <c r="D23" s="285" t="s">
        <v>5406</v>
      </c>
      <c r="E23" s="161" t="s">
        <v>2269</v>
      </c>
      <c r="F23" s="161"/>
      <c r="G23" s="187"/>
      <c r="H23" s="190">
        <f>F23*G23</f>
        <v>0</v>
      </c>
    </row>
    <row r="24" spans="1:9" x14ac:dyDescent="0.25">
      <c r="A24" s="192"/>
      <c r="B24" s="111"/>
      <c r="C24" s="193"/>
      <c r="D24" s="101"/>
      <c r="E24" s="17"/>
      <c r="F24" s="17"/>
      <c r="G24" s="191"/>
      <c r="H24" s="190"/>
    </row>
    <row r="25" spans="1:9" x14ac:dyDescent="0.25">
      <c r="A25" s="192"/>
      <c r="B25" s="192"/>
      <c r="C25" s="193"/>
      <c r="D25" s="100"/>
      <c r="E25" s="17"/>
      <c r="F25" s="17"/>
      <c r="G25" s="191"/>
      <c r="H25" s="190"/>
      <c r="I25" s="323" t="s">
        <v>5421</v>
      </c>
    </row>
    <row r="26" spans="1:9" x14ac:dyDescent="0.25">
      <c r="A26" s="192"/>
      <c r="B26" s="192"/>
      <c r="C26" s="193"/>
      <c r="D26" s="160"/>
      <c r="E26" s="17"/>
      <c r="F26" s="17"/>
      <c r="G26" s="191"/>
      <c r="H26" s="190"/>
    </row>
    <row r="27" spans="1:9" x14ac:dyDescent="0.25">
      <c r="A27" s="168" t="s">
        <v>34</v>
      </c>
      <c r="B27" s="168"/>
      <c r="C27" s="168"/>
      <c r="D27" s="168"/>
      <c r="E27"/>
      <c r="F27" s="185"/>
      <c r="G27" s="198"/>
      <c r="H27" s="174">
        <f>SUM(H5:H26)</f>
        <v>0</v>
      </c>
    </row>
    <row r="28" spans="1:9" x14ac:dyDescent="0.25">
      <c r="E28" s="237"/>
    </row>
    <row r="1048303" spans="5:5" x14ac:dyDescent="0.25">
      <c r="E1048303" s="53"/>
    </row>
  </sheetData>
  <mergeCells count="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A44A7-3445-4FF8-A31A-23C143E92A51}">
  <dimension ref="A1:H1048300"/>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4041</v>
      </c>
      <c r="B1" s="40"/>
      <c r="C1" s="40"/>
      <c r="D1" s="774" t="s">
        <v>4042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4043</v>
      </c>
      <c r="B5" s="192"/>
      <c r="C5" s="100" t="s">
        <v>4044</v>
      </c>
      <c r="D5" s="120"/>
      <c r="E5" s="17"/>
      <c r="F5" s="191"/>
      <c r="G5" s="190"/>
    </row>
    <row r="6" spans="1:8" ht="39.6" x14ac:dyDescent="0.25">
      <c r="A6" s="192"/>
      <c r="B6" s="192" t="s">
        <v>4045</v>
      </c>
      <c r="C6" s="290" t="s">
        <v>5335</v>
      </c>
      <c r="D6" s="161" t="s">
        <v>429</v>
      </c>
      <c r="E6" s="161"/>
      <c r="F6" s="187"/>
      <c r="G6" s="190">
        <f>E6*F6</f>
        <v>0</v>
      </c>
      <c r="H6" s="307" t="s">
        <v>5398</v>
      </c>
    </row>
    <row r="7" spans="1:8" ht="39.6" x14ac:dyDescent="0.25">
      <c r="A7" s="192"/>
      <c r="B7" s="192" t="s">
        <v>4046</v>
      </c>
      <c r="C7" s="290" t="s">
        <v>5336</v>
      </c>
      <c r="D7" s="161" t="s">
        <v>429</v>
      </c>
      <c r="E7" s="161"/>
      <c r="F7" s="187"/>
      <c r="G7" s="190">
        <f>E7*F7</f>
        <v>0</v>
      </c>
      <c r="H7" s="307" t="s">
        <v>5398</v>
      </c>
    </row>
    <row r="8" spans="1:8" ht="26.4" x14ac:dyDescent="0.25">
      <c r="A8" s="192" t="s">
        <v>4047</v>
      </c>
      <c r="B8" s="192"/>
      <c r="C8" s="285" t="s">
        <v>5337</v>
      </c>
      <c r="D8" s="161" t="s">
        <v>429</v>
      </c>
      <c r="E8" s="161"/>
      <c r="F8" s="187"/>
      <c r="G8" s="190">
        <f>E8*F8</f>
        <v>0</v>
      </c>
      <c r="H8" s="307" t="s">
        <v>5398</v>
      </c>
    </row>
    <row r="9" spans="1:8" x14ac:dyDescent="0.25">
      <c r="A9" s="192" t="s">
        <v>4048</v>
      </c>
      <c r="B9" s="192"/>
      <c r="C9" s="285" t="s">
        <v>2549</v>
      </c>
      <c r="D9" s="120"/>
      <c r="E9" s="17"/>
      <c r="F9" s="191"/>
      <c r="G9" s="190"/>
    </row>
    <row r="10" spans="1:8" ht="26.4" x14ac:dyDescent="0.25">
      <c r="A10" s="192"/>
      <c r="B10" s="192" t="s">
        <v>4049</v>
      </c>
      <c r="C10" s="278" t="s">
        <v>5338</v>
      </c>
      <c r="D10" s="209" t="s">
        <v>1152</v>
      </c>
      <c r="E10" s="161"/>
      <c r="F10" s="187"/>
      <c r="G10" s="190">
        <f>E10*F10</f>
        <v>0</v>
      </c>
      <c r="H10" s="307" t="s">
        <v>5398</v>
      </c>
    </row>
    <row r="11" spans="1:8" ht="26.4" x14ac:dyDescent="0.25">
      <c r="A11" s="192"/>
      <c r="B11" s="192" t="s">
        <v>4050</v>
      </c>
      <c r="C11" s="278" t="s">
        <v>5339</v>
      </c>
      <c r="D11" s="209" t="s">
        <v>1152</v>
      </c>
      <c r="E11" s="161"/>
      <c r="F11" s="187"/>
      <c r="G11" s="190">
        <f>E11*F11</f>
        <v>0</v>
      </c>
      <c r="H11" s="307" t="s">
        <v>5398</v>
      </c>
    </row>
    <row r="12" spans="1:8" x14ac:dyDescent="0.25">
      <c r="A12" s="192" t="s">
        <v>4051</v>
      </c>
      <c r="B12" s="192"/>
      <c r="C12" s="100" t="s">
        <v>2550</v>
      </c>
      <c r="D12" s="161" t="s">
        <v>33</v>
      </c>
      <c r="E12" s="17" t="s">
        <v>4220</v>
      </c>
      <c r="F12" s="191" t="s">
        <v>4221</v>
      </c>
      <c r="G12" s="188"/>
    </row>
    <row r="13" spans="1:8" ht="26.4" x14ac:dyDescent="0.25">
      <c r="A13" s="192" t="s">
        <v>4053</v>
      </c>
      <c r="B13" s="192"/>
      <c r="C13" s="285" t="s">
        <v>5340</v>
      </c>
      <c r="D13" s="161" t="s">
        <v>136</v>
      </c>
      <c r="E13" s="161"/>
      <c r="F13" s="187"/>
      <c r="G13" s="190">
        <f>E13*F13</f>
        <v>0</v>
      </c>
      <c r="H13" s="307" t="s">
        <v>5398</v>
      </c>
    </row>
    <row r="14" spans="1:8" ht="26.4" x14ac:dyDescent="0.25">
      <c r="A14" s="192" t="s">
        <v>4052</v>
      </c>
      <c r="B14" s="192"/>
      <c r="C14" s="285" t="s">
        <v>5341</v>
      </c>
      <c r="D14" s="161" t="s">
        <v>1152</v>
      </c>
      <c r="E14" s="161"/>
      <c r="F14" s="187"/>
      <c r="G14" s="190">
        <f>E14*F14</f>
        <v>0</v>
      </c>
      <c r="H14" s="307" t="s">
        <v>5398</v>
      </c>
    </row>
    <row r="15" spans="1:8" x14ac:dyDescent="0.25">
      <c r="A15" s="192" t="s">
        <v>4054</v>
      </c>
      <c r="B15" s="192"/>
      <c r="C15" s="285" t="s">
        <v>4055</v>
      </c>
      <c r="D15" s="120"/>
      <c r="E15" s="17"/>
      <c r="F15" s="191"/>
      <c r="G15" s="190"/>
    </row>
    <row r="16" spans="1:8" x14ac:dyDescent="0.25">
      <c r="A16" s="192"/>
      <c r="B16" s="192" t="s">
        <v>4202</v>
      </c>
      <c r="C16" s="278" t="s">
        <v>5342</v>
      </c>
      <c r="D16" s="161" t="s">
        <v>136</v>
      </c>
      <c r="E16" s="161"/>
      <c r="F16" s="187"/>
      <c r="G16" s="190">
        <f>E16*F16</f>
        <v>0</v>
      </c>
      <c r="H16" s="307" t="s">
        <v>5398</v>
      </c>
    </row>
    <row r="17" spans="1:8" x14ac:dyDescent="0.25">
      <c r="A17" s="192" t="s">
        <v>4057</v>
      </c>
      <c r="B17" s="192"/>
      <c r="C17" s="100" t="s">
        <v>2551</v>
      </c>
      <c r="D17" s="17"/>
      <c r="E17" s="17"/>
      <c r="F17" s="191"/>
      <c r="G17" s="190"/>
    </row>
    <row r="18" spans="1:8" x14ac:dyDescent="0.25">
      <c r="A18" s="192"/>
      <c r="B18" s="192" t="s">
        <v>4056</v>
      </c>
      <c r="C18" s="101" t="s">
        <v>5425</v>
      </c>
      <c r="D18" s="209" t="s">
        <v>136</v>
      </c>
      <c r="E18" s="161"/>
      <c r="F18" s="187"/>
      <c r="G18" s="190">
        <f>E18*F18</f>
        <v>0</v>
      </c>
      <c r="H18" s="307" t="s">
        <v>5398</v>
      </c>
    </row>
    <row r="19" spans="1:8" x14ac:dyDescent="0.25">
      <c r="A19" s="192"/>
      <c r="B19" s="192" t="s">
        <v>4058</v>
      </c>
      <c r="C19" s="101" t="s">
        <v>2559</v>
      </c>
      <c r="D19" s="161" t="s">
        <v>425</v>
      </c>
      <c r="E19" s="17" t="s">
        <v>4222</v>
      </c>
      <c r="F19" s="191" t="s">
        <v>818</v>
      </c>
      <c r="G19" s="188"/>
    </row>
    <row r="20" spans="1:8" ht="26.4" x14ac:dyDescent="0.25">
      <c r="A20" s="192"/>
      <c r="B20" s="192" t="s">
        <v>4059</v>
      </c>
      <c r="C20" s="101" t="s">
        <v>2560</v>
      </c>
      <c r="D20" s="209" t="s">
        <v>361</v>
      </c>
      <c r="E20" s="197">
        <f>G19</f>
        <v>0</v>
      </c>
      <c r="F20" s="195"/>
      <c r="G20" s="190">
        <f>E20*F20</f>
        <v>0</v>
      </c>
    </row>
    <row r="21" spans="1:8" x14ac:dyDescent="0.25">
      <c r="A21" s="192"/>
      <c r="B21" s="192"/>
      <c r="C21" s="101"/>
      <c r="D21" s="161"/>
      <c r="E21" s="17"/>
      <c r="F21" s="191"/>
      <c r="G21" s="190"/>
    </row>
    <row r="22" spans="1:8" x14ac:dyDescent="0.25">
      <c r="A22" s="192"/>
      <c r="B22" s="192"/>
      <c r="C22" s="101"/>
      <c r="D22" s="161"/>
      <c r="E22" s="17"/>
      <c r="F22" s="191"/>
      <c r="G22" s="190"/>
      <c r="H22" s="323" t="s">
        <v>5421</v>
      </c>
    </row>
    <row r="23" spans="1:8" x14ac:dyDescent="0.25">
      <c r="A23" s="192"/>
      <c r="B23" s="192"/>
      <c r="C23" s="100"/>
      <c r="D23" s="161"/>
      <c r="E23" s="17"/>
      <c r="F23" s="191"/>
      <c r="G23" s="190"/>
    </row>
    <row r="24" spans="1:8" x14ac:dyDescent="0.25">
      <c r="A24" s="168" t="s">
        <v>34</v>
      </c>
      <c r="B24" s="168"/>
      <c r="C24" s="168"/>
      <c r="E24" s="185"/>
      <c r="F24" s="198"/>
      <c r="G24" s="174">
        <f>SUM(G5:G23)</f>
        <v>0</v>
      </c>
    </row>
    <row r="25" spans="1:8" x14ac:dyDescent="0.25">
      <c r="D25" s="237"/>
    </row>
    <row r="1048300" spans="4:4" x14ac:dyDescent="0.25">
      <c r="D1048300"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60F68-FA2B-47C0-B355-9B9B4F7B3C5B}">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4060</v>
      </c>
      <c r="B1" s="40"/>
      <c r="C1" s="40"/>
      <c r="D1" s="774" t="s">
        <v>4061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4062</v>
      </c>
      <c r="B5" s="192"/>
      <c r="C5" s="100" t="s">
        <v>2552</v>
      </c>
      <c r="D5" s="161" t="s">
        <v>33</v>
      </c>
      <c r="E5" s="17" t="s">
        <v>4220</v>
      </c>
      <c r="F5" s="191" t="s">
        <v>4221</v>
      </c>
      <c r="G5" s="188"/>
    </row>
    <row r="6" spans="1:8" ht="15.6" x14ac:dyDescent="0.25">
      <c r="A6" s="192" t="s">
        <v>4063</v>
      </c>
      <c r="B6" s="192"/>
      <c r="C6" s="100" t="s">
        <v>2553</v>
      </c>
      <c r="D6" s="161" t="s">
        <v>2269</v>
      </c>
      <c r="E6" s="161"/>
      <c r="F6" s="187"/>
      <c r="G6" s="190">
        <f>E6*F6</f>
        <v>0</v>
      </c>
    </row>
    <row r="7" spans="1:8" ht="39.6" x14ac:dyDescent="0.25">
      <c r="A7" s="192" t="s">
        <v>4064</v>
      </c>
      <c r="B7" s="192"/>
      <c r="C7" s="100" t="s">
        <v>4065</v>
      </c>
      <c r="D7" s="17"/>
      <c r="E7" s="17"/>
      <c r="F7" s="191"/>
      <c r="G7" s="190"/>
    </row>
    <row r="8" spans="1:8" ht="39.6" x14ac:dyDescent="0.25">
      <c r="A8" s="192"/>
      <c r="B8" s="192" t="s">
        <v>4067</v>
      </c>
      <c r="C8" s="101" t="s">
        <v>5343</v>
      </c>
      <c r="D8" s="161" t="s">
        <v>2269</v>
      </c>
      <c r="E8" s="161"/>
      <c r="F8" s="187"/>
      <c r="G8" s="190">
        <f>E8*F8</f>
        <v>0</v>
      </c>
      <c r="H8" s="307" t="s">
        <v>5398</v>
      </c>
    </row>
    <row r="9" spans="1:8" ht="39.6" x14ac:dyDescent="0.25">
      <c r="A9" s="192"/>
      <c r="B9" s="192" t="s">
        <v>4068</v>
      </c>
      <c r="C9" s="101" t="s">
        <v>4066</v>
      </c>
      <c r="D9" s="161" t="s">
        <v>2269</v>
      </c>
      <c r="E9" s="161"/>
      <c r="F9" s="187"/>
      <c r="G9" s="190">
        <f>E9*F9</f>
        <v>0</v>
      </c>
      <c r="H9" s="307" t="s">
        <v>5398</v>
      </c>
    </row>
    <row r="10" spans="1:8" ht="15.6" x14ac:dyDescent="0.25">
      <c r="A10" s="192" t="s">
        <v>4069</v>
      </c>
      <c r="B10" s="192"/>
      <c r="C10" s="100" t="s">
        <v>4070</v>
      </c>
      <c r="D10" s="161" t="s">
        <v>2269</v>
      </c>
      <c r="E10" s="161"/>
      <c r="F10" s="187"/>
      <c r="G10" s="190">
        <f>E10*F10</f>
        <v>0</v>
      </c>
    </row>
    <row r="11" spans="1:8" x14ac:dyDescent="0.25">
      <c r="A11" s="192" t="s">
        <v>4071</v>
      </c>
      <c r="B11" s="192"/>
      <c r="C11" s="100" t="s">
        <v>4072</v>
      </c>
      <c r="D11" s="161" t="s">
        <v>425</v>
      </c>
      <c r="E11" s="17" t="s">
        <v>4222</v>
      </c>
      <c r="F11" s="17" t="s">
        <v>818</v>
      </c>
      <c r="G11" s="188"/>
    </row>
    <row r="12" spans="1:8" x14ac:dyDescent="0.25">
      <c r="A12" s="192"/>
      <c r="B12" s="192"/>
      <c r="C12" s="100"/>
      <c r="D12" s="17"/>
      <c r="E12" s="17"/>
      <c r="F12" s="191"/>
      <c r="G12" s="190"/>
    </row>
    <row r="13" spans="1:8" x14ac:dyDescent="0.25">
      <c r="A13" s="192"/>
      <c r="B13" s="192"/>
      <c r="C13" s="100"/>
      <c r="D13" s="17"/>
      <c r="E13" s="17"/>
      <c r="F13" s="191"/>
      <c r="G13" s="190"/>
      <c r="H13" s="323" t="s">
        <v>5421</v>
      </c>
    </row>
    <row r="14" spans="1:8" x14ac:dyDescent="0.25">
      <c r="A14" s="192"/>
      <c r="B14" s="192"/>
      <c r="C14" s="100"/>
      <c r="D14" s="17"/>
      <c r="E14" s="17"/>
      <c r="F14" s="191"/>
      <c r="G14" s="190"/>
    </row>
    <row r="15" spans="1:8" x14ac:dyDescent="0.25">
      <c r="A15" s="168" t="s">
        <v>34</v>
      </c>
      <c r="B15" s="168"/>
      <c r="C15" s="168"/>
      <c r="D15"/>
      <c r="E15" s="185"/>
      <c r="F15" s="198"/>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E9296-6C0A-4EEA-9181-F95541EC5265}">
  <dimension ref="A1:H1048288"/>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4073</v>
      </c>
      <c r="B1" s="40"/>
      <c r="C1" s="40"/>
      <c r="D1" s="774" t="s">
        <v>4074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4075</v>
      </c>
      <c r="B5" s="192"/>
      <c r="C5" s="285" t="s">
        <v>5344</v>
      </c>
      <c r="D5" s="161" t="s">
        <v>2269</v>
      </c>
      <c r="E5" s="161"/>
      <c r="F5" s="187"/>
      <c r="G5" s="190">
        <f>E5*F5</f>
        <v>0</v>
      </c>
      <c r="H5" s="307" t="s">
        <v>5398</v>
      </c>
    </row>
    <row r="6" spans="1:8" ht="39.6" x14ac:dyDescent="0.25">
      <c r="A6" s="192" t="s">
        <v>4076</v>
      </c>
      <c r="B6" s="192"/>
      <c r="C6" s="285" t="s">
        <v>5345</v>
      </c>
      <c r="D6" s="161" t="s">
        <v>2269</v>
      </c>
      <c r="E6" s="161"/>
      <c r="F6" s="187"/>
      <c r="G6" s="190">
        <f>E6*F6</f>
        <v>0</v>
      </c>
      <c r="H6" s="307" t="s">
        <v>5398</v>
      </c>
    </row>
    <row r="7" spans="1:8" ht="26.4" x14ac:dyDescent="0.25">
      <c r="A7" s="192" t="s">
        <v>4077</v>
      </c>
      <c r="B7" s="192"/>
      <c r="C7" s="100" t="s">
        <v>4078</v>
      </c>
      <c r="D7" s="161" t="s">
        <v>33</v>
      </c>
      <c r="E7" s="17" t="s">
        <v>4220</v>
      </c>
      <c r="F7" s="17" t="s">
        <v>4221</v>
      </c>
      <c r="G7" s="188"/>
    </row>
    <row r="8" spans="1:8" ht="15.6" x14ac:dyDescent="0.25">
      <c r="A8" s="192" t="s">
        <v>4079</v>
      </c>
      <c r="B8" s="192"/>
      <c r="C8" s="100" t="s">
        <v>2554</v>
      </c>
      <c r="D8" s="161" t="s">
        <v>2269</v>
      </c>
      <c r="E8" s="161"/>
      <c r="F8" s="187"/>
      <c r="G8" s="190">
        <f>E8*F8</f>
        <v>0</v>
      </c>
    </row>
    <row r="9" spans="1:8" x14ac:dyDescent="0.25">
      <c r="A9" s="192"/>
      <c r="B9" s="192"/>
      <c r="C9" s="101"/>
      <c r="D9" s="120"/>
      <c r="E9" s="17"/>
      <c r="F9" s="191"/>
      <c r="G9" s="190"/>
    </row>
    <row r="10" spans="1:8" x14ac:dyDescent="0.25">
      <c r="A10" s="192"/>
      <c r="B10" s="192"/>
      <c r="C10" s="100"/>
      <c r="D10" s="120"/>
      <c r="E10" s="17"/>
      <c r="F10" s="191"/>
      <c r="G10" s="190"/>
      <c r="H10" s="323" t="s">
        <v>5421</v>
      </c>
    </row>
    <row r="11" spans="1:8" x14ac:dyDescent="0.25">
      <c r="A11" s="192"/>
      <c r="B11" s="192"/>
      <c r="C11" s="100"/>
      <c r="D11" s="17"/>
      <c r="E11" s="17"/>
      <c r="F11" s="191"/>
      <c r="G11" s="190"/>
    </row>
    <row r="12" spans="1:8" x14ac:dyDescent="0.25">
      <c r="A12" s="168" t="s">
        <v>34</v>
      </c>
      <c r="B12" s="168"/>
      <c r="C12" s="168"/>
      <c r="D12"/>
      <c r="E12" s="185"/>
      <c r="F12" s="198"/>
      <c r="G12" s="174">
        <f>SUM(G5:G11)</f>
        <v>0</v>
      </c>
    </row>
    <row r="13" spans="1:8" x14ac:dyDescent="0.25">
      <c r="D13" s="237"/>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B9F65-CF3C-40FE-90E4-E514E9FC650D}">
  <dimension ref="A1:H1048299"/>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4080</v>
      </c>
      <c r="B1" s="40"/>
      <c r="C1" s="40"/>
      <c r="D1" s="774" t="s">
        <v>4081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4082</v>
      </c>
      <c r="B5" s="192"/>
      <c r="C5" s="285" t="s">
        <v>5346</v>
      </c>
      <c r="D5" s="161" t="s">
        <v>429</v>
      </c>
      <c r="E5" s="161"/>
      <c r="F5" s="187"/>
      <c r="G5" s="190">
        <f>E5*F5</f>
        <v>0</v>
      </c>
      <c r="H5" s="307" t="s">
        <v>5398</v>
      </c>
    </row>
    <row r="6" spans="1:8" x14ac:dyDescent="0.25">
      <c r="A6" s="192" t="s">
        <v>4083</v>
      </c>
      <c r="B6" s="192"/>
      <c r="C6" s="285" t="s">
        <v>4084</v>
      </c>
      <c r="D6" s="17"/>
      <c r="E6" s="17"/>
      <c r="F6" s="191"/>
      <c r="G6" s="190"/>
    </row>
    <row r="7" spans="1:8" ht="26.4" x14ac:dyDescent="0.25">
      <c r="A7" s="192"/>
      <c r="B7" s="192" t="s">
        <v>4085</v>
      </c>
      <c r="C7" s="278" t="s">
        <v>5347</v>
      </c>
      <c r="D7" s="161" t="s">
        <v>2269</v>
      </c>
      <c r="E7" s="161"/>
      <c r="F7" s="187"/>
      <c r="G7" s="190">
        <f>E7*F7</f>
        <v>0</v>
      </c>
      <c r="H7" s="307" t="s">
        <v>5398</v>
      </c>
    </row>
    <row r="8" spans="1:8" ht="26.4" x14ac:dyDescent="0.25">
      <c r="A8" s="192"/>
      <c r="B8" s="192" t="s">
        <v>4086</v>
      </c>
      <c r="C8" s="278" t="s">
        <v>5348</v>
      </c>
      <c r="D8" s="161" t="s">
        <v>136</v>
      </c>
      <c r="E8" s="161"/>
      <c r="F8" s="187"/>
      <c r="G8" s="190">
        <f>E8*F8</f>
        <v>0</v>
      </c>
      <c r="H8" s="307" t="s">
        <v>5398</v>
      </c>
    </row>
    <row r="9" spans="1:8" x14ac:dyDescent="0.25">
      <c r="A9" s="192" t="s">
        <v>4087</v>
      </c>
      <c r="B9" s="192"/>
      <c r="C9" s="285" t="s">
        <v>4088</v>
      </c>
      <c r="D9" s="120"/>
      <c r="E9" s="17"/>
      <c r="F9" s="191"/>
      <c r="G9" s="190"/>
    </row>
    <row r="10" spans="1:8" x14ac:dyDescent="0.25">
      <c r="A10" s="192"/>
      <c r="B10" s="192" t="s">
        <v>4089</v>
      </c>
      <c r="C10" s="278" t="s">
        <v>5349</v>
      </c>
      <c r="D10" s="209" t="s">
        <v>1152</v>
      </c>
      <c r="E10" s="161"/>
      <c r="F10" s="187"/>
      <c r="G10" s="190">
        <f>E10*F10</f>
        <v>0</v>
      </c>
      <c r="H10" s="307" t="s">
        <v>5398</v>
      </c>
    </row>
    <row r="11" spans="1:8" x14ac:dyDescent="0.25">
      <c r="A11" s="192"/>
      <c r="B11" s="192" t="s">
        <v>4090</v>
      </c>
      <c r="C11" s="278" t="s">
        <v>5350</v>
      </c>
      <c r="D11" s="161" t="s">
        <v>423</v>
      </c>
      <c r="E11" s="161"/>
      <c r="F11" s="187"/>
      <c r="G11" s="190">
        <f>E11*F11</f>
        <v>0</v>
      </c>
      <c r="H11" s="307" t="s">
        <v>5398</v>
      </c>
    </row>
    <row r="12" spans="1:8" x14ac:dyDescent="0.25">
      <c r="A12" s="192" t="s">
        <v>4091</v>
      </c>
      <c r="B12" s="192"/>
      <c r="C12" s="285" t="s">
        <v>4092</v>
      </c>
      <c r="D12" s="17"/>
      <c r="E12" s="17"/>
      <c r="F12" s="191"/>
      <c r="G12" s="190"/>
    </row>
    <row r="13" spans="1:8" ht="26.4" x14ac:dyDescent="0.25">
      <c r="A13" s="192"/>
      <c r="B13" s="192" t="s">
        <v>4093</v>
      </c>
      <c r="C13" s="278" t="s">
        <v>5351</v>
      </c>
      <c r="D13" s="161" t="s">
        <v>429</v>
      </c>
      <c r="E13" s="161"/>
      <c r="F13" s="187"/>
      <c r="G13" s="190">
        <f t="shared" ref="G13:G19" si="0">E13*F13</f>
        <v>0</v>
      </c>
      <c r="H13" s="307" t="s">
        <v>5398</v>
      </c>
    </row>
    <row r="14" spans="1:8" x14ac:dyDescent="0.25">
      <c r="A14" s="192"/>
      <c r="B14" s="192" t="s">
        <v>4094</v>
      </c>
      <c r="C14" s="278" t="s">
        <v>5352</v>
      </c>
      <c r="D14" s="161" t="s">
        <v>423</v>
      </c>
      <c r="E14" s="161"/>
      <c r="F14" s="187"/>
      <c r="G14" s="190">
        <f t="shared" si="0"/>
        <v>0</v>
      </c>
      <c r="H14" s="307" t="s">
        <v>5398</v>
      </c>
    </row>
    <row r="15" spans="1:8" x14ac:dyDescent="0.25">
      <c r="A15" s="192"/>
      <c r="B15" s="192" t="s">
        <v>4095</v>
      </c>
      <c r="C15" s="278" t="s">
        <v>5353</v>
      </c>
      <c r="D15" s="209" t="s">
        <v>429</v>
      </c>
      <c r="E15" s="161"/>
      <c r="F15" s="187"/>
      <c r="G15" s="190">
        <f t="shared" si="0"/>
        <v>0</v>
      </c>
      <c r="H15" s="307" t="s">
        <v>5398</v>
      </c>
    </row>
    <row r="16" spans="1:8" x14ac:dyDescent="0.25">
      <c r="A16" s="192"/>
      <c r="B16" s="192" t="s">
        <v>4096</v>
      </c>
      <c r="C16" s="278" t="s">
        <v>5354</v>
      </c>
      <c r="D16" s="161" t="s">
        <v>429</v>
      </c>
      <c r="E16" s="161"/>
      <c r="F16" s="187"/>
      <c r="G16" s="190">
        <f t="shared" si="0"/>
        <v>0</v>
      </c>
      <c r="H16" s="307" t="s">
        <v>5398</v>
      </c>
    </row>
    <row r="17" spans="1:8" ht="26.4" x14ac:dyDescent="0.25">
      <c r="A17" s="192"/>
      <c r="B17" s="192" t="s">
        <v>4097</v>
      </c>
      <c r="C17" s="278" t="s">
        <v>5355</v>
      </c>
      <c r="D17" s="161" t="s">
        <v>2269</v>
      </c>
      <c r="E17" s="161"/>
      <c r="F17" s="187"/>
      <c r="G17" s="190">
        <f t="shared" si="0"/>
        <v>0</v>
      </c>
      <c r="H17" s="307" t="s">
        <v>5398</v>
      </c>
    </row>
    <row r="18" spans="1:8" ht="26.4" x14ac:dyDescent="0.25">
      <c r="A18" s="192" t="s">
        <v>4098</v>
      </c>
      <c r="B18" s="192"/>
      <c r="C18" s="285" t="s">
        <v>5356</v>
      </c>
      <c r="D18" s="209" t="s">
        <v>429</v>
      </c>
      <c r="E18" s="161"/>
      <c r="F18" s="187"/>
      <c r="G18" s="190">
        <f t="shared" si="0"/>
        <v>0</v>
      </c>
      <c r="H18" s="307" t="s">
        <v>5398</v>
      </c>
    </row>
    <row r="19" spans="1:8" ht="26.4" x14ac:dyDescent="0.25">
      <c r="A19" s="192" t="s">
        <v>4099</v>
      </c>
      <c r="B19" s="192"/>
      <c r="C19" s="285" t="s">
        <v>5357</v>
      </c>
      <c r="D19" s="161" t="s">
        <v>2269</v>
      </c>
      <c r="E19" s="161"/>
      <c r="F19" s="187"/>
      <c r="G19" s="190">
        <f t="shared" si="0"/>
        <v>0</v>
      </c>
      <c r="H19" s="307" t="s">
        <v>5398</v>
      </c>
    </row>
    <row r="20" spans="1:8" x14ac:dyDescent="0.25">
      <c r="A20" s="192"/>
      <c r="B20" s="192"/>
      <c r="C20" s="101"/>
      <c r="D20" s="120"/>
      <c r="E20" s="17"/>
      <c r="F20" s="191"/>
      <c r="G20" s="190"/>
    </row>
    <row r="21" spans="1:8" x14ac:dyDescent="0.25">
      <c r="A21" s="192"/>
      <c r="B21" s="192"/>
      <c r="C21" s="101"/>
      <c r="D21" s="17"/>
      <c r="E21" s="17"/>
      <c r="F21" s="191"/>
      <c r="G21" s="190"/>
      <c r="H21" s="323" t="s">
        <v>5421</v>
      </c>
    </row>
    <row r="22" spans="1:8" x14ac:dyDescent="0.25">
      <c r="A22" s="192"/>
      <c r="B22" s="192"/>
      <c r="C22" s="101"/>
      <c r="D22" s="17"/>
      <c r="E22" s="17"/>
      <c r="F22" s="191"/>
      <c r="G22" s="190"/>
    </row>
    <row r="23" spans="1:8" x14ac:dyDescent="0.25">
      <c r="A23" s="168" t="s">
        <v>34</v>
      </c>
      <c r="B23" s="168"/>
      <c r="C23" s="168"/>
      <c r="D23"/>
      <c r="E23" s="185"/>
      <c r="F23" s="198"/>
      <c r="G23" s="174">
        <f>SUM(G5:G22)</f>
        <v>0</v>
      </c>
    </row>
    <row r="24" spans="1:8" x14ac:dyDescent="0.25">
      <c r="D24" s="237"/>
    </row>
    <row r="1048299" spans="4:4" x14ac:dyDescent="0.25">
      <c r="D1048299"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93E97-0C9E-497E-B77D-CC9EB0BCA07A}">
  <dimension ref="A1:H104831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4100</v>
      </c>
      <c r="B1" s="40"/>
      <c r="C1" s="40"/>
      <c r="D1" s="774" t="s">
        <v>4101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4104</v>
      </c>
      <c r="B5" s="192"/>
      <c r="C5" s="285" t="s">
        <v>5358</v>
      </c>
      <c r="D5" s="161" t="s">
        <v>136</v>
      </c>
      <c r="E5" s="161"/>
      <c r="F5" s="187"/>
      <c r="G5" s="190">
        <f>E5*F5</f>
        <v>0</v>
      </c>
      <c r="H5" s="307" t="s">
        <v>5398</v>
      </c>
    </row>
    <row r="6" spans="1:8" ht="26.4" x14ac:dyDescent="0.25">
      <c r="A6" s="192" t="s">
        <v>4103</v>
      </c>
      <c r="B6" s="192"/>
      <c r="C6" s="285" t="s">
        <v>5359</v>
      </c>
      <c r="D6" s="161" t="s">
        <v>429</v>
      </c>
      <c r="E6" s="161"/>
      <c r="F6" s="187"/>
      <c r="G6" s="190">
        <f>E6*F6</f>
        <v>0</v>
      </c>
      <c r="H6" s="307" t="s">
        <v>5398</v>
      </c>
    </row>
    <row r="7" spans="1:8" x14ac:dyDescent="0.25">
      <c r="A7" s="192" t="s">
        <v>4105</v>
      </c>
      <c r="B7" s="192"/>
      <c r="C7" s="100" t="s">
        <v>4106</v>
      </c>
      <c r="D7" s="17"/>
      <c r="E7" s="17"/>
      <c r="F7" s="191"/>
      <c r="G7" s="190"/>
    </row>
    <row r="8" spans="1:8" x14ac:dyDescent="0.25">
      <c r="A8" s="192"/>
      <c r="B8" s="192" t="s">
        <v>4107</v>
      </c>
      <c r="C8" s="278" t="s">
        <v>5360</v>
      </c>
      <c r="D8" s="161" t="s">
        <v>136</v>
      </c>
      <c r="E8" s="161"/>
      <c r="F8" s="187"/>
      <c r="G8" s="190">
        <f>E8*F8</f>
        <v>0</v>
      </c>
      <c r="H8" s="307" t="s">
        <v>5398</v>
      </c>
    </row>
    <row r="9" spans="1:8" ht="26.4" x14ac:dyDescent="0.25">
      <c r="A9" s="192" t="s">
        <v>4108</v>
      </c>
      <c r="B9" s="192"/>
      <c r="C9" s="285" t="s">
        <v>4109</v>
      </c>
      <c r="D9" s="120"/>
      <c r="E9" s="17"/>
      <c r="F9" s="191"/>
      <c r="G9" s="190"/>
    </row>
    <row r="10" spans="1:8" x14ac:dyDescent="0.25">
      <c r="A10" s="192"/>
      <c r="B10" s="192" t="s">
        <v>4110</v>
      </c>
      <c r="C10" s="278" t="s">
        <v>5265</v>
      </c>
      <c r="D10" s="209" t="s">
        <v>429</v>
      </c>
      <c r="E10" s="161"/>
      <c r="F10" s="187"/>
      <c r="G10" s="190">
        <f>E10*F10</f>
        <v>0</v>
      </c>
      <c r="H10" s="307" t="s">
        <v>5398</v>
      </c>
    </row>
    <row r="11" spans="1:8" x14ac:dyDescent="0.25">
      <c r="A11" s="192"/>
      <c r="B11" s="192" t="s">
        <v>4111</v>
      </c>
      <c r="C11" s="278" t="s">
        <v>5266</v>
      </c>
      <c r="D11" s="161" t="s">
        <v>429</v>
      </c>
      <c r="E11" s="161"/>
      <c r="F11" s="187"/>
      <c r="G11" s="190">
        <f>E11*F11</f>
        <v>0</v>
      </c>
      <c r="H11" s="307" t="s">
        <v>5398</v>
      </c>
    </row>
    <row r="12" spans="1:8" ht="39.6" x14ac:dyDescent="0.25">
      <c r="A12" s="192" t="s">
        <v>4112</v>
      </c>
      <c r="B12" s="192"/>
      <c r="C12" s="285" t="s">
        <v>5361</v>
      </c>
      <c r="D12" s="17"/>
      <c r="E12" s="17"/>
      <c r="F12" s="191"/>
      <c r="G12" s="190"/>
    </row>
    <row r="13" spans="1:8" x14ac:dyDescent="0.25">
      <c r="A13" s="192"/>
      <c r="B13" s="192" t="s">
        <v>4113</v>
      </c>
      <c r="C13" s="278" t="s">
        <v>5362</v>
      </c>
      <c r="D13" s="161" t="s">
        <v>429</v>
      </c>
      <c r="E13" s="161"/>
      <c r="F13" s="187"/>
      <c r="G13" s="190">
        <f>E13*F13</f>
        <v>0</v>
      </c>
      <c r="H13" s="307" t="s">
        <v>5398</v>
      </c>
    </row>
    <row r="14" spans="1:8" x14ac:dyDescent="0.25">
      <c r="A14" s="192"/>
      <c r="B14" s="192" t="s">
        <v>4114</v>
      </c>
      <c r="C14" s="278" t="s">
        <v>5266</v>
      </c>
      <c r="D14" s="161" t="s">
        <v>429</v>
      </c>
      <c r="E14" s="161"/>
      <c r="F14" s="187"/>
      <c r="G14" s="190">
        <f>E14*F14</f>
        <v>0</v>
      </c>
      <c r="H14" s="307" t="s">
        <v>5398</v>
      </c>
    </row>
    <row r="15" spans="1:8" x14ac:dyDescent="0.25">
      <c r="A15" s="192" t="s">
        <v>4115</v>
      </c>
      <c r="B15" s="192"/>
      <c r="C15" s="285" t="s">
        <v>5363</v>
      </c>
      <c r="D15" s="209" t="s">
        <v>136</v>
      </c>
      <c r="E15" s="161"/>
      <c r="F15" s="187"/>
      <c r="G15" s="190">
        <f>E15*F15</f>
        <v>0</v>
      </c>
      <c r="H15" s="307" t="s">
        <v>5398</v>
      </c>
    </row>
    <row r="16" spans="1:8" ht="26.4" x14ac:dyDescent="0.25">
      <c r="A16" s="192" t="s">
        <v>4116</v>
      </c>
      <c r="B16" s="192"/>
      <c r="C16" s="285" t="s">
        <v>5364</v>
      </c>
      <c r="D16" s="161" t="s">
        <v>2269</v>
      </c>
      <c r="E16" s="161"/>
      <c r="F16" s="187"/>
      <c r="G16" s="190">
        <f>E16*F16</f>
        <v>0</v>
      </c>
      <c r="H16" s="307" t="s">
        <v>5398</v>
      </c>
    </row>
    <row r="17" spans="1:8" ht="26.4" x14ac:dyDescent="0.25">
      <c r="A17" s="192" t="s">
        <v>4117</v>
      </c>
      <c r="B17" s="192"/>
      <c r="C17" s="285" t="s">
        <v>5365</v>
      </c>
      <c r="D17" s="161" t="s">
        <v>429</v>
      </c>
      <c r="E17" s="161"/>
      <c r="F17" s="187"/>
      <c r="G17" s="190">
        <f>E17*F17</f>
        <v>0</v>
      </c>
      <c r="H17" s="307" t="s">
        <v>5398</v>
      </c>
    </row>
    <row r="18" spans="1:8" ht="26.4" x14ac:dyDescent="0.25">
      <c r="A18" s="192" t="s">
        <v>4118</v>
      </c>
      <c r="B18" s="192"/>
      <c r="C18" s="285" t="s">
        <v>5366</v>
      </c>
      <c r="D18" s="120"/>
      <c r="E18" s="17"/>
      <c r="F18" s="191"/>
      <c r="G18" s="190"/>
      <c r="H18" s="307" t="s">
        <v>5398</v>
      </c>
    </row>
    <row r="19" spans="1:8" x14ac:dyDescent="0.25">
      <c r="A19" s="192"/>
      <c r="B19" s="192" t="s">
        <v>4122</v>
      </c>
      <c r="C19" s="278" t="s">
        <v>4119</v>
      </c>
      <c r="D19" s="161" t="s">
        <v>429</v>
      </c>
      <c r="E19" s="161"/>
      <c r="F19" s="187"/>
      <c r="G19" s="190">
        <f>E19*F19</f>
        <v>0</v>
      </c>
    </row>
    <row r="20" spans="1:8" x14ac:dyDescent="0.25">
      <c r="A20" s="192"/>
      <c r="B20" s="192" t="s">
        <v>4121</v>
      </c>
      <c r="C20" s="278" t="s">
        <v>4120</v>
      </c>
      <c r="D20" s="209" t="s">
        <v>429</v>
      </c>
      <c r="E20" s="161"/>
      <c r="F20" s="187"/>
      <c r="G20" s="190">
        <f>E20*F20</f>
        <v>0</v>
      </c>
    </row>
    <row r="21" spans="1:8" ht="26.4" x14ac:dyDescent="0.25">
      <c r="A21" s="192" t="s">
        <v>4123</v>
      </c>
      <c r="B21" s="192"/>
      <c r="C21" s="285" t="s">
        <v>5367</v>
      </c>
      <c r="D21" s="161" t="s">
        <v>429</v>
      </c>
      <c r="E21" s="161"/>
      <c r="F21" s="187"/>
      <c r="G21" s="190">
        <f>E21*F21</f>
        <v>0</v>
      </c>
      <c r="H21" s="307" t="s">
        <v>5398</v>
      </c>
    </row>
    <row r="22" spans="1:8" ht="26.4" x14ac:dyDescent="0.25">
      <c r="A22" s="192" t="s">
        <v>4124</v>
      </c>
      <c r="B22" s="192"/>
      <c r="C22" s="285" t="s">
        <v>5368</v>
      </c>
      <c r="D22" s="161" t="s">
        <v>429</v>
      </c>
      <c r="E22" s="161"/>
      <c r="F22" s="187"/>
      <c r="G22" s="190">
        <f>E22*F22</f>
        <v>0</v>
      </c>
      <c r="H22" s="307" t="s">
        <v>5398</v>
      </c>
    </row>
    <row r="23" spans="1:8" x14ac:dyDescent="0.25">
      <c r="A23" s="192" t="s">
        <v>4102</v>
      </c>
      <c r="B23" s="192"/>
      <c r="C23" s="285" t="s">
        <v>4125</v>
      </c>
      <c r="D23" s="17"/>
      <c r="E23" s="17"/>
      <c r="F23" s="191"/>
      <c r="G23" s="190"/>
    </row>
    <row r="24" spans="1:8" x14ac:dyDescent="0.25">
      <c r="A24" s="192"/>
      <c r="B24" s="111" t="s">
        <v>4126</v>
      </c>
      <c r="C24" s="278" t="s">
        <v>5369</v>
      </c>
      <c r="D24" s="161" t="s">
        <v>429</v>
      </c>
      <c r="E24" s="161"/>
      <c r="F24" s="187"/>
      <c r="G24" s="190">
        <f>E24*F24</f>
        <v>0</v>
      </c>
      <c r="H24" s="307" t="s">
        <v>5398</v>
      </c>
    </row>
    <row r="25" spans="1:8" x14ac:dyDescent="0.25">
      <c r="A25" s="192"/>
      <c r="B25" s="192" t="s">
        <v>4127</v>
      </c>
      <c r="C25" s="278" t="s">
        <v>5370</v>
      </c>
      <c r="D25" s="161" t="s">
        <v>429</v>
      </c>
      <c r="E25" s="161"/>
      <c r="F25" s="187"/>
      <c r="G25" s="190">
        <f>E25*F25</f>
        <v>0</v>
      </c>
      <c r="H25" s="307" t="s">
        <v>5398</v>
      </c>
    </row>
    <row r="26" spans="1:8" ht="26.4" x14ac:dyDescent="0.25">
      <c r="A26" s="192" t="s">
        <v>4128</v>
      </c>
      <c r="B26" s="192"/>
      <c r="C26" s="285" t="s">
        <v>5371</v>
      </c>
      <c r="D26" s="161" t="s">
        <v>429</v>
      </c>
      <c r="E26" s="161"/>
      <c r="F26" s="187"/>
      <c r="G26" s="190">
        <f>E26*F26</f>
        <v>0</v>
      </c>
      <c r="H26" s="307" t="s">
        <v>5398</v>
      </c>
    </row>
    <row r="27" spans="1:8" x14ac:dyDescent="0.25">
      <c r="A27" s="192" t="s">
        <v>4129</v>
      </c>
      <c r="B27" s="192"/>
      <c r="C27" s="285" t="s">
        <v>4130</v>
      </c>
      <c r="D27" s="17"/>
      <c r="E27" s="17"/>
      <c r="F27" s="191"/>
      <c r="G27" s="190"/>
    </row>
    <row r="28" spans="1:8" x14ac:dyDescent="0.25">
      <c r="A28" s="192"/>
      <c r="B28" s="192" t="s">
        <v>4133</v>
      </c>
      <c r="C28" s="278" t="s">
        <v>4131</v>
      </c>
      <c r="D28" s="209" t="s">
        <v>429</v>
      </c>
      <c r="E28" s="161"/>
      <c r="F28" s="187"/>
      <c r="G28" s="190">
        <f>E28*F28</f>
        <v>0</v>
      </c>
    </row>
    <row r="29" spans="1:8" x14ac:dyDescent="0.25">
      <c r="A29" s="192"/>
      <c r="B29" s="192" t="s">
        <v>4134</v>
      </c>
      <c r="C29" s="278" t="s">
        <v>4132</v>
      </c>
      <c r="D29" s="161" t="s">
        <v>429</v>
      </c>
      <c r="E29" s="161"/>
      <c r="F29" s="187"/>
      <c r="G29" s="190">
        <f>E29*F29</f>
        <v>0</v>
      </c>
    </row>
    <row r="30" spans="1:8" x14ac:dyDescent="0.25">
      <c r="A30" s="192" t="s">
        <v>4135</v>
      </c>
      <c r="B30" s="192"/>
      <c r="C30" s="285" t="s">
        <v>4136</v>
      </c>
      <c r="D30" s="17"/>
      <c r="E30" s="17"/>
      <c r="F30" s="191"/>
      <c r="G30" s="190"/>
    </row>
    <row r="31" spans="1:8" x14ac:dyDescent="0.25">
      <c r="A31" s="192"/>
      <c r="B31" s="192" t="s">
        <v>4137</v>
      </c>
      <c r="C31" s="278" t="s">
        <v>5372</v>
      </c>
      <c r="D31" s="161" t="s">
        <v>136</v>
      </c>
      <c r="E31" s="161"/>
      <c r="F31" s="187"/>
      <c r="G31" s="190">
        <f>E31*F31</f>
        <v>0</v>
      </c>
      <c r="H31" s="307" t="s">
        <v>5398</v>
      </c>
    </row>
    <row r="32" spans="1:8" x14ac:dyDescent="0.25">
      <c r="A32" s="192"/>
      <c r="B32" s="192" t="s">
        <v>4138</v>
      </c>
      <c r="C32" s="278" t="s">
        <v>5372</v>
      </c>
      <c r="D32" s="161" t="s">
        <v>429</v>
      </c>
      <c r="E32" s="161"/>
      <c r="F32" s="187"/>
      <c r="G32" s="190">
        <f>E32*F32</f>
        <v>0</v>
      </c>
      <c r="H32" s="307" t="s">
        <v>5398</v>
      </c>
    </row>
    <row r="33" spans="1:8" ht="15.6" x14ac:dyDescent="0.25">
      <c r="A33" s="192"/>
      <c r="B33" s="192" t="s">
        <v>4139</v>
      </c>
      <c r="C33" s="278" t="s">
        <v>5372</v>
      </c>
      <c r="D33" s="161" t="s">
        <v>2269</v>
      </c>
      <c r="E33" s="161"/>
      <c r="F33" s="187"/>
      <c r="G33" s="190">
        <f>E33*F33</f>
        <v>0</v>
      </c>
      <c r="H33" s="307" t="s">
        <v>5398</v>
      </c>
    </row>
    <row r="34" spans="1:8" x14ac:dyDescent="0.25">
      <c r="A34" s="192" t="s">
        <v>4140</v>
      </c>
      <c r="B34" s="192"/>
      <c r="C34" s="100" t="s">
        <v>2555</v>
      </c>
      <c r="D34" s="17"/>
      <c r="E34" s="17"/>
      <c r="F34" s="191"/>
      <c r="G34" s="190"/>
    </row>
    <row r="35" spans="1:8" x14ac:dyDescent="0.25">
      <c r="A35" s="192"/>
      <c r="B35" s="192" t="s">
        <v>4141</v>
      </c>
      <c r="C35" s="278" t="s">
        <v>5372</v>
      </c>
      <c r="D35" s="161" t="s">
        <v>136</v>
      </c>
      <c r="E35" s="161"/>
      <c r="F35" s="187"/>
      <c r="G35" s="190">
        <f>E35*F35</f>
        <v>0</v>
      </c>
      <c r="H35" s="307" t="s">
        <v>5398</v>
      </c>
    </row>
    <row r="36" spans="1:8" ht="15.6" x14ac:dyDescent="0.25">
      <c r="A36" s="192"/>
      <c r="B36" s="192" t="s">
        <v>4142</v>
      </c>
      <c r="C36" s="278" t="s">
        <v>5372</v>
      </c>
      <c r="D36" s="161" t="s">
        <v>2269</v>
      </c>
      <c r="E36" s="161"/>
      <c r="F36" s="187"/>
      <c r="G36" s="190">
        <f>E36*F36</f>
        <v>0</v>
      </c>
      <c r="H36" s="307" t="s">
        <v>5398</v>
      </c>
    </row>
    <row r="37" spans="1:8" x14ac:dyDescent="0.25">
      <c r="A37" s="192" t="s">
        <v>4143</v>
      </c>
      <c r="B37" s="192"/>
      <c r="C37" s="285" t="s">
        <v>5373</v>
      </c>
      <c r="D37" s="161" t="s">
        <v>425</v>
      </c>
      <c r="E37" s="17" t="s">
        <v>4222</v>
      </c>
      <c r="F37" s="17" t="s">
        <v>818</v>
      </c>
      <c r="G37" s="188"/>
      <c r="H37" s="307" t="s">
        <v>5398</v>
      </c>
    </row>
    <row r="38" spans="1:8" x14ac:dyDescent="0.25">
      <c r="A38" s="192"/>
      <c r="B38" s="192"/>
      <c r="C38" s="101"/>
      <c r="D38" s="120"/>
      <c r="E38" s="17"/>
      <c r="F38" s="191"/>
      <c r="G38" s="190"/>
    </row>
    <row r="39" spans="1:8" x14ac:dyDescent="0.25">
      <c r="A39" s="192"/>
      <c r="B39" s="192"/>
      <c r="C39" s="101"/>
      <c r="D39" s="120"/>
      <c r="E39" s="17"/>
      <c r="F39" s="191"/>
      <c r="G39" s="190"/>
      <c r="H39" s="323" t="s">
        <v>5421</v>
      </c>
    </row>
    <row r="40" spans="1:8" x14ac:dyDescent="0.25">
      <c r="A40" s="192"/>
      <c r="B40" s="192"/>
      <c r="C40" s="100"/>
      <c r="D40" s="17"/>
      <c r="E40" s="17"/>
      <c r="F40" s="191"/>
      <c r="G40" s="190"/>
    </row>
    <row r="41" spans="1:8" x14ac:dyDescent="0.25">
      <c r="A41" s="168" t="s">
        <v>34</v>
      </c>
      <c r="B41" s="168"/>
      <c r="C41" s="168"/>
      <c r="D41"/>
      <c r="E41" s="185"/>
      <c r="F41" s="198"/>
      <c r="G41" s="174">
        <f>SUM(G5:G40)</f>
        <v>0</v>
      </c>
    </row>
    <row r="42" spans="1:8" x14ac:dyDescent="0.25">
      <c r="D42" s="237"/>
    </row>
    <row r="1048317" spans="4:4" x14ac:dyDescent="0.25">
      <c r="D1048317"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1E7F4-4EA3-47E2-8988-B9DAABAD66B6}">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4144</v>
      </c>
      <c r="B1" s="40"/>
      <c r="C1" s="40"/>
      <c r="D1" s="774" t="s">
        <v>4145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4146</v>
      </c>
      <c r="B5" s="192"/>
      <c r="C5" s="100" t="s">
        <v>2556</v>
      </c>
      <c r="D5" s="17"/>
      <c r="E5" s="17"/>
      <c r="F5" s="17"/>
      <c r="G5" s="190"/>
    </row>
    <row r="6" spans="1:8" ht="26.4" x14ac:dyDescent="0.25">
      <c r="A6" s="192"/>
      <c r="B6" s="192" t="s">
        <v>4147</v>
      </c>
      <c r="C6" s="278" t="s">
        <v>5374</v>
      </c>
      <c r="D6" s="161" t="s">
        <v>33</v>
      </c>
      <c r="E6" s="17" t="s">
        <v>4220</v>
      </c>
      <c r="F6" s="17" t="s">
        <v>4221</v>
      </c>
      <c r="G6" s="188"/>
      <c r="H6" s="307" t="s">
        <v>5398</v>
      </c>
    </row>
    <row r="7" spans="1:8" x14ac:dyDescent="0.25">
      <c r="A7" s="192"/>
      <c r="B7" s="192" t="s">
        <v>4148</v>
      </c>
      <c r="C7" s="278" t="s">
        <v>2561</v>
      </c>
      <c r="D7" s="161" t="s">
        <v>33</v>
      </c>
      <c r="E7" s="17" t="s">
        <v>4220</v>
      </c>
      <c r="F7" s="17" t="s">
        <v>4221</v>
      </c>
      <c r="G7" s="188"/>
    </row>
    <row r="8" spans="1:8" x14ac:dyDescent="0.25">
      <c r="A8" s="192" t="s">
        <v>4149</v>
      </c>
      <c r="B8" s="192"/>
      <c r="C8" s="285" t="s">
        <v>2557</v>
      </c>
      <c r="D8" s="17"/>
      <c r="E8" s="17"/>
      <c r="F8" s="17"/>
      <c r="G8" s="190"/>
    </row>
    <row r="9" spans="1:8" ht="26.4" x14ac:dyDescent="0.25">
      <c r="A9" s="192"/>
      <c r="B9" s="192" t="s">
        <v>4150</v>
      </c>
      <c r="C9" s="278" t="s">
        <v>5375</v>
      </c>
      <c r="D9" s="209" t="s">
        <v>33</v>
      </c>
      <c r="E9" s="17" t="s">
        <v>4220</v>
      </c>
      <c r="F9" s="17" t="s">
        <v>4221</v>
      </c>
      <c r="G9" s="188"/>
      <c r="H9" s="307" t="s">
        <v>5398</v>
      </c>
    </row>
    <row r="10" spans="1:8" ht="26.4" x14ac:dyDescent="0.25">
      <c r="A10" s="192"/>
      <c r="B10" s="192" t="s">
        <v>4151</v>
      </c>
      <c r="C10" s="278" t="s">
        <v>2562</v>
      </c>
      <c r="D10" s="209" t="s">
        <v>33</v>
      </c>
      <c r="E10" s="17" t="s">
        <v>4220</v>
      </c>
      <c r="F10" s="17" t="s">
        <v>4221</v>
      </c>
      <c r="G10" s="188"/>
    </row>
    <row r="11" spans="1:8" ht="26.4" x14ac:dyDescent="0.25">
      <c r="A11" s="192" t="s">
        <v>4152</v>
      </c>
      <c r="B11" s="192"/>
      <c r="C11" s="285" t="s">
        <v>5376</v>
      </c>
      <c r="D11" s="161" t="s">
        <v>429</v>
      </c>
      <c r="E11" s="161"/>
      <c r="F11" s="187"/>
      <c r="G11" s="190">
        <f>E11*F11</f>
        <v>0</v>
      </c>
      <c r="H11" s="307" t="s">
        <v>5398</v>
      </c>
    </row>
    <row r="12" spans="1:8" x14ac:dyDescent="0.25">
      <c r="A12" s="192"/>
      <c r="B12" s="192"/>
      <c r="C12" s="100"/>
      <c r="D12" s="17"/>
      <c r="E12" s="17"/>
      <c r="F12" s="17"/>
      <c r="G12" s="190"/>
    </row>
    <row r="13" spans="1:8" x14ac:dyDescent="0.25">
      <c r="A13" s="192"/>
      <c r="B13" s="192"/>
      <c r="C13" s="101"/>
      <c r="D13" s="17"/>
      <c r="E13" s="17"/>
      <c r="F13" s="17"/>
      <c r="G13" s="190"/>
      <c r="H13" s="323" t="s">
        <v>5421</v>
      </c>
    </row>
    <row r="14" spans="1:8" x14ac:dyDescent="0.25">
      <c r="A14" s="192"/>
      <c r="B14" s="192"/>
      <c r="C14" s="101"/>
      <c r="D14" s="17"/>
      <c r="E14" s="17"/>
      <c r="F14" s="17"/>
      <c r="G14" s="190"/>
    </row>
    <row r="15" spans="1:8" x14ac:dyDescent="0.25">
      <c r="A15" s="168" t="s">
        <v>34</v>
      </c>
      <c r="B15" s="168"/>
      <c r="C15" s="168"/>
      <c r="D15"/>
      <c r="E15" s="185"/>
      <c r="F15" s="185"/>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F6401-9B83-400E-865B-F7519414553E}">
  <dimension ref="A1:H1048286"/>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4153</v>
      </c>
      <c r="B1" s="40"/>
      <c r="C1" s="40"/>
      <c r="D1" s="774" t="s">
        <v>4154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4155</v>
      </c>
      <c r="B5" s="192"/>
      <c r="C5" s="285" t="s">
        <v>5377</v>
      </c>
      <c r="D5" s="161" t="s">
        <v>429</v>
      </c>
      <c r="E5" s="161"/>
      <c r="F5" s="187"/>
      <c r="G5" s="190">
        <f>E5*F5</f>
        <v>0</v>
      </c>
      <c r="H5" s="307" t="s">
        <v>5398</v>
      </c>
    </row>
    <row r="6" spans="1:8" ht="26.4" x14ac:dyDescent="0.25">
      <c r="A6" s="192" t="s">
        <v>4156</v>
      </c>
      <c r="B6" s="192"/>
      <c r="C6" s="285" t="s">
        <v>5378</v>
      </c>
      <c r="D6" s="161" t="s">
        <v>429</v>
      </c>
      <c r="E6" s="161"/>
      <c r="F6" s="187"/>
      <c r="G6" s="190">
        <f>E6*F6</f>
        <v>0</v>
      </c>
      <c r="H6" s="307" t="s">
        <v>5398</v>
      </c>
    </row>
    <row r="7" spans="1:8" x14ac:dyDescent="0.25">
      <c r="A7" s="192"/>
      <c r="B7" s="192"/>
      <c r="C7" s="101"/>
      <c r="D7" s="17"/>
      <c r="E7" s="17"/>
      <c r="F7" s="191"/>
      <c r="G7" s="190"/>
    </row>
    <row r="8" spans="1:8" x14ac:dyDescent="0.25">
      <c r="A8" s="192"/>
      <c r="B8" s="192"/>
      <c r="C8" s="100"/>
      <c r="D8" s="17"/>
      <c r="E8" s="17"/>
      <c r="F8" s="191"/>
      <c r="G8" s="190"/>
      <c r="H8" s="323" t="s">
        <v>5421</v>
      </c>
    </row>
    <row r="9" spans="1:8" x14ac:dyDescent="0.25">
      <c r="A9" s="192"/>
      <c r="B9" s="192"/>
      <c r="C9" s="101"/>
      <c r="D9" s="120"/>
      <c r="E9" s="17"/>
      <c r="F9" s="191"/>
      <c r="G9" s="190"/>
    </row>
    <row r="10" spans="1:8" x14ac:dyDescent="0.25">
      <c r="A10" s="168" t="s">
        <v>34</v>
      </c>
      <c r="B10" s="168"/>
      <c r="C10" s="168"/>
      <c r="D10"/>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7E3D5-A2F0-42B0-8A1E-6D55B34C9F8E}">
  <sheetPr>
    <tabColor theme="9" tint="0.79998168889431442"/>
  </sheetPr>
  <dimension ref="A1:I1048291"/>
  <sheetViews>
    <sheetView topLeftCell="B1" zoomScaleNormal="100" workbookViewId="0">
      <selection activeCell="H14" sqref="H14"/>
    </sheetView>
  </sheetViews>
  <sheetFormatPr defaultRowHeight="13.2" x14ac:dyDescent="0.25"/>
  <cols>
    <col min="1" max="1" width="9.6640625" style="12" customWidth="1"/>
    <col min="2" max="2" width="11.109375" style="12" customWidth="1"/>
    <col min="3" max="4" width="3.88671875" style="12" customWidth="1"/>
    <col min="5" max="5" width="40.6640625" style="12" customWidth="1"/>
    <col min="6" max="6" width="25.5546875" style="12" bestFit="1" customWidth="1"/>
    <col min="7" max="9" width="20.6640625" style="12" customWidth="1"/>
    <col min="10" max="230" width="9.109375" style="12"/>
    <col min="231" max="231" width="9.33203125" style="12" customWidth="1"/>
    <col min="232" max="232" width="6.6640625" style="12" customWidth="1"/>
    <col min="233" max="233" width="40.6640625" style="12" customWidth="1"/>
    <col min="234" max="237" width="9.33203125" style="12" customWidth="1"/>
    <col min="238" max="486" width="9.109375" style="12"/>
    <col min="487" max="487" width="9.33203125" style="12" customWidth="1"/>
    <col min="488" max="488" width="6.6640625" style="12" customWidth="1"/>
    <col min="489" max="489" width="40.6640625" style="12" customWidth="1"/>
    <col min="490" max="493" width="9.33203125" style="12" customWidth="1"/>
    <col min="494" max="742" width="9.109375" style="12"/>
    <col min="743" max="743" width="9.33203125" style="12" customWidth="1"/>
    <col min="744" max="744" width="6.6640625" style="12" customWidth="1"/>
    <col min="745" max="745" width="40.6640625" style="12" customWidth="1"/>
    <col min="746" max="749" width="9.33203125" style="12" customWidth="1"/>
    <col min="750" max="998" width="9.109375" style="12"/>
    <col min="999" max="999" width="9.33203125" style="12" customWidth="1"/>
    <col min="1000" max="1000" width="6.6640625" style="12" customWidth="1"/>
    <col min="1001" max="1001" width="40.6640625" style="12" customWidth="1"/>
    <col min="1002" max="1005" width="9.33203125" style="12" customWidth="1"/>
    <col min="1006" max="1254" width="9.109375" style="12"/>
    <col min="1255" max="1255" width="9.33203125" style="12" customWidth="1"/>
    <col min="1256" max="1256" width="6.6640625" style="12" customWidth="1"/>
    <col min="1257" max="1257" width="40.6640625" style="12" customWidth="1"/>
    <col min="1258" max="1261" width="9.33203125" style="12" customWidth="1"/>
    <col min="1262" max="1510" width="9.109375" style="12"/>
    <col min="1511" max="1511" width="9.33203125" style="12" customWidth="1"/>
    <col min="1512" max="1512" width="6.6640625" style="12" customWidth="1"/>
    <col min="1513" max="1513" width="40.6640625" style="12" customWidth="1"/>
    <col min="1514" max="1517" width="9.33203125" style="12" customWidth="1"/>
    <col min="1518" max="1766" width="9.109375" style="12"/>
    <col min="1767" max="1767" width="9.33203125" style="12" customWidth="1"/>
    <col min="1768" max="1768" width="6.6640625" style="12" customWidth="1"/>
    <col min="1769" max="1769" width="40.6640625" style="12" customWidth="1"/>
    <col min="1770" max="1773" width="9.33203125" style="12" customWidth="1"/>
    <col min="1774" max="2022" width="9.109375" style="12"/>
    <col min="2023" max="2023" width="9.33203125" style="12" customWidth="1"/>
    <col min="2024" max="2024" width="6.6640625" style="12" customWidth="1"/>
    <col min="2025" max="2025" width="40.6640625" style="12" customWidth="1"/>
    <col min="2026" max="2029" width="9.33203125" style="12" customWidth="1"/>
    <col min="2030" max="2278" width="9.109375" style="12"/>
    <col min="2279" max="2279" width="9.33203125" style="12" customWidth="1"/>
    <col min="2280" max="2280" width="6.6640625" style="12" customWidth="1"/>
    <col min="2281" max="2281" width="40.6640625" style="12" customWidth="1"/>
    <col min="2282" max="2285" width="9.33203125" style="12" customWidth="1"/>
    <col min="2286" max="2534" width="9.109375" style="12"/>
    <col min="2535" max="2535" width="9.33203125" style="12" customWidth="1"/>
    <col min="2536" max="2536" width="6.6640625" style="12" customWidth="1"/>
    <col min="2537" max="2537" width="40.6640625" style="12" customWidth="1"/>
    <col min="2538" max="2541" width="9.33203125" style="12" customWidth="1"/>
    <col min="2542" max="2790" width="9.109375" style="12"/>
    <col min="2791" max="2791" width="9.33203125" style="12" customWidth="1"/>
    <col min="2792" max="2792" width="6.6640625" style="12" customWidth="1"/>
    <col min="2793" max="2793" width="40.6640625" style="12" customWidth="1"/>
    <col min="2794" max="2797" width="9.33203125" style="12" customWidth="1"/>
    <col min="2798" max="3046" width="9.109375" style="12"/>
    <col min="3047" max="3047" width="9.33203125" style="12" customWidth="1"/>
    <col min="3048" max="3048" width="6.6640625" style="12" customWidth="1"/>
    <col min="3049" max="3049" width="40.6640625" style="12" customWidth="1"/>
    <col min="3050" max="3053" width="9.33203125" style="12" customWidth="1"/>
    <col min="3054" max="3302" width="9.109375" style="12"/>
    <col min="3303" max="3303" width="9.33203125" style="12" customWidth="1"/>
    <col min="3304" max="3304" width="6.6640625" style="12" customWidth="1"/>
    <col min="3305" max="3305" width="40.6640625" style="12" customWidth="1"/>
    <col min="3306" max="3309" width="9.33203125" style="12" customWidth="1"/>
    <col min="3310" max="3558" width="9.109375" style="12"/>
    <col min="3559" max="3559" width="9.33203125" style="12" customWidth="1"/>
    <col min="3560" max="3560" width="6.6640625" style="12" customWidth="1"/>
    <col min="3561" max="3561" width="40.6640625" style="12" customWidth="1"/>
    <col min="3562" max="3565" width="9.33203125" style="12" customWidth="1"/>
    <col min="3566" max="3814" width="9.109375" style="12"/>
    <col min="3815" max="3815" width="9.33203125" style="12" customWidth="1"/>
    <col min="3816" max="3816" width="6.6640625" style="12" customWidth="1"/>
    <col min="3817" max="3817" width="40.6640625" style="12" customWidth="1"/>
    <col min="3818" max="3821" width="9.33203125" style="12" customWidth="1"/>
    <col min="3822" max="4070" width="9.109375" style="12"/>
    <col min="4071" max="4071" width="9.33203125" style="12" customWidth="1"/>
    <col min="4072" max="4072" width="6.6640625" style="12" customWidth="1"/>
    <col min="4073" max="4073" width="40.6640625" style="12" customWidth="1"/>
    <col min="4074" max="4077" width="9.33203125" style="12" customWidth="1"/>
    <col min="4078" max="4326" width="9.109375" style="12"/>
    <col min="4327" max="4327" width="9.33203125" style="12" customWidth="1"/>
    <col min="4328" max="4328" width="6.6640625" style="12" customWidth="1"/>
    <col min="4329" max="4329" width="40.6640625" style="12" customWidth="1"/>
    <col min="4330" max="4333" width="9.33203125" style="12" customWidth="1"/>
    <col min="4334" max="4582" width="9.109375" style="12"/>
    <col min="4583" max="4583" width="9.33203125" style="12" customWidth="1"/>
    <col min="4584" max="4584" width="6.6640625" style="12" customWidth="1"/>
    <col min="4585" max="4585" width="40.6640625" style="12" customWidth="1"/>
    <col min="4586" max="4589" width="9.33203125" style="12" customWidth="1"/>
    <col min="4590" max="4838" width="9.109375" style="12"/>
    <col min="4839" max="4839" width="9.33203125" style="12" customWidth="1"/>
    <col min="4840" max="4840" width="6.6640625" style="12" customWidth="1"/>
    <col min="4841" max="4841" width="40.6640625" style="12" customWidth="1"/>
    <col min="4842" max="4845" width="9.33203125" style="12" customWidth="1"/>
    <col min="4846" max="5094" width="9.109375" style="12"/>
    <col min="5095" max="5095" width="9.33203125" style="12" customWidth="1"/>
    <col min="5096" max="5096" width="6.6640625" style="12" customWidth="1"/>
    <col min="5097" max="5097" width="40.6640625" style="12" customWidth="1"/>
    <col min="5098" max="5101" width="9.33203125" style="12" customWidth="1"/>
    <col min="5102" max="5350" width="9.109375" style="12"/>
    <col min="5351" max="5351" width="9.33203125" style="12" customWidth="1"/>
    <col min="5352" max="5352" width="6.6640625" style="12" customWidth="1"/>
    <col min="5353" max="5353" width="40.6640625" style="12" customWidth="1"/>
    <col min="5354" max="5357" width="9.33203125" style="12" customWidth="1"/>
    <col min="5358" max="5606" width="9.109375" style="12"/>
    <col min="5607" max="5607" width="9.33203125" style="12" customWidth="1"/>
    <col min="5608" max="5608" width="6.6640625" style="12" customWidth="1"/>
    <col min="5609" max="5609" width="40.6640625" style="12" customWidth="1"/>
    <col min="5610" max="5613" width="9.33203125" style="12" customWidth="1"/>
    <col min="5614" max="5862" width="9.109375" style="12"/>
    <col min="5863" max="5863" width="9.33203125" style="12" customWidth="1"/>
    <col min="5864" max="5864" width="6.6640625" style="12" customWidth="1"/>
    <col min="5865" max="5865" width="40.6640625" style="12" customWidth="1"/>
    <col min="5866" max="5869" width="9.33203125" style="12" customWidth="1"/>
    <col min="5870" max="6118" width="9.109375" style="12"/>
    <col min="6119" max="6119" width="9.33203125" style="12" customWidth="1"/>
    <col min="6120" max="6120" width="6.6640625" style="12" customWidth="1"/>
    <col min="6121" max="6121" width="40.6640625" style="12" customWidth="1"/>
    <col min="6122" max="6125" width="9.33203125" style="12" customWidth="1"/>
    <col min="6126" max="6374" width="9.109375" style="12"/>
    <col min="6375" max="6375" width="9.33203125" style="12" customWidth="1"/>
    <col min="6376" max="6376" width="6.6640625" style="12" customWidth="1"/>
    <col min="6377" max="6377" width="40.6640625" style="12" customWidth="1"/>
    <col min="6378" max="6381" width="9.33203125" style="12" customWidth="1"/>
    <col min="6382" max="6630" width="9.109375" style="12"/>
    <col min="6631" max="6631" width="9.33203125" style="12" customWidth="1"/>
    <col min="6632" max="6632" width="6.6640625" style="12" customWidth="1"/>
    <col min="6633" max="6633" width="40.6640625" style="12" customWidth="1"/>
    <col min="6634" max="6637" width="9.33203125" style="12" customWidth="1"/>
    <col min="6638" max="6886" width="9.109375" style="12"/>
    <col min="6887" max="6887" width="9.33203125" style="12" customWidth="1"/>
    <col min="6888" max="6888" width="6.6640625" style="12" customWidth="1"/>
    <col min="6889" max="6889" width="40.6640625" style="12" customWidth="1"/>
    <col min="6890" max="6893" width="9.33203125" style="12" customWidth="1"/>
    <col min="6894" max="7142" width="9.109375" style="12"/>
    <col min="7143" max="7143" width="9.33203125" style="12" customWidth="1"/>
    <col min="7144" max="7144" width="6.6640625" style="12" customWidth="1"/>
    <col min="7145" max="7145" width="40.6640625" style="12" customWidth="1"/>
    <col min="7146" max="7149" width="9.33203125" style="12" customWidth="1"/>
    <col min="7150" max="7398" width="9.109375" style="12"/>
    <col min="7399" max="7399" width="9.33203125" style="12" customWidth="1"/>
    <col min="7400" max="7400" width="6.6640625" style="12" customWidth="1"/>
    <col min="7401" max="7401" width="40.6640625" style="12" customWidth="1"/>
    <col min="7402" max="7405" width="9.33203125" style="12" customWidth="1"/>
    <col min="7406" max="7654" width="9.109375" style="12"/>
    <col min="7655" max="7655" width="9.33203125" style="12" customWidth="1"/>
    <col min="7656" max="7656" width="6.6640625" style="12" customWidth="1"/>
    <col min="7657" max="7657" width="40.6640625" style="12" customWidth="1"/>
    <col min="7658" max="7661" width="9.33203125" style="12" customWidth="1"/>
    <col min="7662" max="7910" width="9.109375" style="12"/>
    <col min="7911" max="7911" width="9.33203125" style="12" customWidth="1"/>
    <col min="7912" max="7912" width="6.6640625" style="12" customWidth="1"/>
    <col min="7913" max="7913" width="40.6640625" style="12" customWidth="1"/>
    <col min="7914" max="7917" width="9.33203125" style="12" customWidth="1"/>
    <col min="7918" max="8166" width="9.109375" style="12"/>
    <col min="8167" max="8167" width="9.33203125" style="12" customWidth="1"/>
    <col min="8168" max="8168" width="6.6640625" style="12" customWidth="1"/>
    <col min="8169" max="8169" width="40.6640625" style="12" customWidth="1"/>
    <col min="8170" max="8173" width="9.33203125" style="12" customWidth="1"/>
    <col min="8174" max="8422" width="9.109375" style="12"/>
    <col min="8423" max="8423" width="9.33203125" style="12" customWidth="1"/>
    <col min="8424" max="8424" width="6.6640625" style="12" customWidth="1"/>
    <col min="8425" max="8425" width="40.6640625" style="12" customWidth="1"/>
    <col min="8426" max="8429" width="9.33203125" style="12" customWidth="1"/>
    <col min="8430" max="8678" width="9.109375" style="12"/>
    <col min="8679" max="8679" width="9.33203125" style="12" customWidth="1"/>
    <col min="8680" max="8680" width="6.6640625" style="12" customWidth="1"/>
    <col min="8681" max="8681" width="40.6640625" style="12" customWidth="1"/>
    <col min="8682" max="8685" width="9.33203125" style="12" customWidth="1"/>
    <col min="8686" max="8934" width="9.109375" style="12"/>
    <col min="8935" max="8935" width="9.33203125" style="12" customWidth="1"/>
    <col min="8936" max="8936" width="6.6640625" style="12" customWidth="1"/>
    <col min="8937" max="8937" width="40.6640625" style="12" customWidth="1"/>
    <col min="8938" max="8941" width="9.33203125" style="12" customWidth="1"/>
    <col min="8942" max="9190" width="9.109375" style="12"/>
    <col min="9191" max="9191" width="9.33203125" style="12" customWidth="1"/>
    <col min="9192" max="9192" width="6.6640625" style="12" customWidth="1"/>
    <col min="9193" max="9193" width="40.6640625" style="12" customWidth="1"/>
    <col min="9194" max="9197" width="9.33203125" style="12" customWidth="1"/>
    <col min="9198" max="9446" width="9.109375" style="12"/>
    <col min="9447" max="9447" width="9.33203125" style="12" customWidth="1"/>
    <col min="9448" max="9448" width="6.6640625" style="12" customWidth="1"/>
    <col min="9449" max="9449" width="40.6640625" style="12" customWidth="1"/>
    <col min="9450" max="9453" width="9.33203125" style="12" customWidth="1"/>
    <col min="9454" max="9702" width="9.109375" style="12"/>
    <col min="9703" max="9703" width="9.33203125" style="12" customWidth="1"/>
    <col min="9704" max="9704" width="6.6640625" style="12" customWidth="1"/>
    <col min="9705" max="9705" width="40.6640625" style="12" customWidth="1"/>
    <col min="9706" max="9709" width="9.33203125" style="12" customWidth="1"/>
    <col min="9710" max="9958" width="9.109375" style="12"/>
    <col min="9959" max="9959" width="9.33203125" style="12" customWidth="1"/>
    <col min="9960" max="9960" width="6.6640625" style="12" customWidth="1"/>
    <col min="9961" max="9961" width="40.6640625" style="12" customWidth="1"/>
    <col min="9962" max="9965" width="9.33203125" style="12" customWidth="1"/>
    <col min="9966" max="10214" width="9.109375" style="12"/>
    <col min="10215" max="10215" width="9.33203125" style="12" customWidth="1"/>
    <col min="10216" max="10216" width="6.6640625" style="12" customWidth="1"/>
    <col min="10217" max="10217" width="40.6640625" style="12" customWidth="1"/>
    <col min="10218" max="10221" width="9.33203125" style="12" customWidth="1"/>
    <col min="10222" max="10470" width="9.109375" style="12"/>
    <col min="10471" max="10471" width="9.33203125" style="12" customWidth="1"/>
    <col min="10472" max="10472" width="6.6640625" style="12" customWidth="1"/>
    <col min="10473" max="10473" width="40.6640625" style="12" customWidth="1"/>
    <col min="10474" max="10477" width="9.33203125" style="12" customWidth="1"/>
    <col min="10478" max="10726" width="9.109375" style="12"/>
    <col min="10727" max="10727" width="9.33203125" style="12" customWidth="1"/>
    <col min="10728" max="10728" width="6.6640625" style="12" customWidth="1"/>
    <col min="10729" max="10729" width="40.6640625" style="12" customWidth="1"/>
    <col min="10730" max="10733" width="9.33203125" style="12" customWidth="1"/>
    <col min="10734" max="10982" width="9.109375" style="12"/>
    <col min="10983" max="10983" width="9.33203125" style="12" customWidth="1"/>
    <col min="10984" max="10984" width="6.6640625" style="12" customWidth="1"/>
    <col min="10985" max="10985" width="40.6640625" style="12" customWidth="1"/>
    <col min="10986" max="10989" width="9.33203125" style="12" customWidth="1"/>
    <col min="10990" max="11238" width="9.109375" style="12"/>
    <col min="11239" max="11239" width="9.33203125" style="12" customWidth="1"/>
    <col min="11240" max="11240" width="6.6640625" style="12" customWidth="1"/>
    <col min="11241" max="11241" width="40.6640625" style="12" customWidth="1"/>
    <col min="11242" max="11245" width="9.33203125" style="12" customWidth="1"/>
    <col min="11246" max="11494" width="9.109375" style="12"/>
    <col min="11495" max="11495" width="9.33203125" style="12" customWidth="1"/>
    <col min="11496" max="11496" width="6.6640625" style="12" customWidth="1"/>
    <col min="11497" max="11497" width="40.6640625" style="12" customWidth="1"/>
    <col min="11498" max="11501" width="9.33203125" style="12" customWidth="1"/>
    <col min="11502" max="11750" width="9.109375" style="12"/>
    <col min="11751" max="11751" width="9.33203125" style="12" customWidth="1"/>
    <col min="11752" max="11752" width="6.6640625" style="12" customWidth="1"/>
    <col min="11753" max="11753" width="40.6640625" style="12" customWidth="1"/>
    <col min="11754" max="11757" width="9.33203125" style="12" customWidth="1"/>
    <col min="11758" max="12006" width="9.109375" style="12"/>
    <col min="12007" max="12007" width="9.33203125" style="12" customWidth="1"/>
    <col min="12008" max="12008" width="6.6640625" style="12" customWidth="1"/>
    <col min="12009" max="12009" width="40.6640625" style="12" customWidth="1"/>
    <col min="12010" max="12013" width="9.33203125" style="12" customWidth="1"/>
    <col min="12014" max="12262" width="9.109375" style="12"/>
    <col min="12263" max="12263" width="9.33203125" style="12" customWidth="1"/>
    <col min="12264" max="12264" width="6.6640625" style="12" customWidth="1"/>
    <col min="12265" max="12265" width="40.6640625" style="12" customWidth="1"/>
    <col min="12266" max="12269" width="9.33203125" style="12" customWidth="1"/>
    <col min="12270" max="12518" width="9.109375" style="12"/>
    <col min="12519" max="12519" width="9.33203125" style="12" customWidth="1"/>
    <col min="12520" max="12520" width="6.6640625" style="12" customWidth="1"/>
    <col min="12521" max="12521" width="40.6640625" style="12" customWidth="1"/>
    <col min="12522" max="12525" width="9.33203125" style="12" customWidth="1"/>
    <col min="12526" max="12774" width="9.109375" style="12"/>
    <col min="12775" max="12775" width="9.33203125" style="12" customWidth="1"/>
    <col min="12776" max="12776" width="6.6640625" style="12" customWidth="1"/>
    <col min="12777" max="12777" width="40.6640625" style="12" customWidth="1"/>
    <col min="12778" max="12781" width="9.33203125" style="12" customWidth="1"/>
    <col min="12782" max="13030" width="9.109375" style="12"/>
    <col min="13031" max="13031" width="9.33203125" style="12" customWidth="1"/>
    <col min="13032" max="13032" width="6.6640625" style="12" customWidth="1"/>
    <col min="13033" max="13033" width="40.6640625" style="12" customWidth="1"/>
    <col min="13034" max="13037" width="9.33203125" style="12" customWidth="1"/>
    <col min="13038" max="13286" width="9.109375" style="12"/>
    <col min="13287" max="13287" width="9.33203125" style="12" customWidth="1"/>
    <col min="13288" max="13288" width="6.6640625" style="12" customWidth="1"/>
    <col min="13289" max="13289" width="40.6640625" style="12" customWidth="1"/>
    <col min="13290" max="13293" width="9.33203125" style="12" customWidth="1"/>
    <col min="13294" max="13542" width="9.109375" style="12"/>
    <col min="13543" max="13543" width="9.33203125" style="12" customWidth="1"/>
    <col min="13544" max="13544" width="6.6640625" style="12" customWidth="1"/>
    <col min="13545" max="13545" width="40.6640625" style="12" customWidth="1"/>
    <col min="13546" max="13549" width="9.33203125" style="12" customWidth="1"/>
    <col min="13550" max="13798" width="9.109375" style="12"/>
    <col min="13799" max="13799" width="9.33203125" style="12" customWidth="1"/>
    <col min="13800" max="13800" width="6.6640625" style="12" customWidth="1"/>
    <col min="13801" max="13801" width="40.6640625" style="12" customWidth="1"/>
    <col min="13802" max="13805" width="9.33203125" style="12" customWidth="1"/>
    <col min="13806" max="14054" width="9.109375" style="12"/>
    <col min="14055" max="14055" width="9.33203125" style="12" customWidth="1"/>
    <col min="14056" max="14056" width="6.6640625" style="12" customWidth="1"/>
    <col min="14057" max="14057" width="40.6640625" style="12" customWidth="1"/>
    <col min="14058" max="14061" width="9.33203125" style="12" customWidth="1"/>
    <col min="14062" max="14310" width="9.109375" style="12"/>
    <col min="14311" max="14311" width="9.33203125" style="12" customWidth="1"/>
    <col min="14312" max="14312" width="6.6640625" style="12" customWidth="1"/>
    <col min="14313" max="14313" width="40.6640625" style="12" customWidth="1"/>
    <col min="14314" max="14317" width="9.33203125" style="12" customWidth="1"/>
    <col min="14318" max="14566" width="9.109375" style="12"/>
    <col min="14567" max="14567" width="9.33203125" style="12" customWidth="1"/>
    <col min="14568" max="14568" width="6.6640625" style="12" customWidth="1"/>
    <col min="14569" max="14569" width="40.6640625" style="12" customWidth="1"/>
    <col min="14570" max="14573" width="9.33203125" style="12" customWidth="1"/>
    <col min="14574" max="14822" width="9.109375" style="12"/>
    <col min="14823" max="14823" width="9.33203125" style="12" customWidth="1"/>
    <col min="14824" max="14824" width="6.6640625" style="12" customWidth="1"/>
    <col min="14825" max="14825" width="40.6640625" style="12" customWidth="1"/>
    <col min="14826" max="14829" width="9.33203125" style="12" customWidth="1"/>
    <col min="14830" max="15078" width="9.109375" style="12"/>
    <col min="15079" max="15079" width="9.33203125" style="12" customWidth="1"/>
    <col min="15080" max="15080" width="6.6640625" style="12" customWidth="1"/>
    <col min="15081" max="15081" width="40.6640625" style="12" customWidth="1"/>
    <col min="15082" max="15085" width="9.33203125" style="12" customWidth="1"/>
    <col min="15086" max="15334" width="9.109375" style="12"/>
    <col min="15335" max="15335" width="9.33203125" style="12" customWidth="1"/>
    <col min="15336" max="15336" width="6.6640625" style="12" customWidth="1"/>
    <col min="15337" max="15337" width="40.6640625" style="12" customWidth="1"/>
    <col min="15338" max="15341" width="9.33203125" style="12" customWidth="1"/>
    <col min="15342" max="15590" width="9.109375" style="12"/>
    <col min="15591" max="15591" width="9.33203125" style="12" customWidth="1"/>
    <col min="15592" max="15592" width="6.6640625" style="12" customWidth="1"/>
    <col min="15593" max="15593" width="40.6640625" style="12" customWidth="1"/>
    <col min="15594" max="15597" width="9.33203125" style="12" customWidth="1"/>
    <col min="15598" max="15846" width="9.109375" style="12"/>
    <col min="15847" max="15847" width="9.33203125" style="12" customWidth="1"/>
    <col min="15848" max="15848" width="6.6640625" style="12" customWidth="1"/>
    <col min="15849" max="15849" width="40.6640625" style="12" customWidth="1"/>
    <col min="15850" max="15853" width="9.33203125" style="12" customWidth="1"/>
    <col min="15854" max="16102" width="9.109375" style="12"/>
    <col min="16103" max="16103" width="9.33203125" style="12" customWidth="1"/>
    <col min="16104" max="16104" width="6.6640625" style="12" customWidth="1"/>
    <col min="16105" max="16105" width="40.6640625" style="12" customWidth="1"/>
    <col min="16106" max="16109" width="9.33203125" style="12" customWidth="1"/>
    <col min="16110" max="16384" width="9.109375" style="12"/>
  </cols>
  <sheetData>
    <row r="1" spans="1:9" x14ac:dyDescent="0.25">
      <c r="A1" s="22" t="s">
        <v>4158</v>
      </c>
      <c r="B1" s="587"/>
      <c r="C1" s="587"/>
      <c r="D1" s="587"/>
      <c r="E1" s="587"/>
      <c r="F1" s="771" t="s">
        <v>4157</v>
      </c>
      <c r="G1" s="771"/>
      <c r="H1" s="771"/>
      <c r="I1" s="771"/>
    </row>
    <row r="2" spans="1:9" ht="12.75" customHeight="1" x14ac:dyDescent="0.25">
      <c r="A2" s="23" t="s">
        <v>0</v>
      </c>
      <c r="B2" s="23"/>
      <c r="C2" s="616"/>
      <c r="D2" s="9"/>
      <c r="E2" s="9" t="s">
        <v>1</v>
      </c>
      <c r="F2" s="9" t="s">
        <v>2</v>
      </c>
      <c r="G2" s="9" t="s">
        <v>3</v>
      </c>
      <c r="H2" s="9" t="s">
        <v>4</v>
      </c>
      <c r="I2" s="9" t="s">
        <v>5</v>
      </c>
    </row>
    <row r="3" spans="1:9" x14ac:dyDescent="0.25">
      <c r="A3" s="13"/>
      <c r="B3" s="13"/>
      <c r="C3" s="617"/>
      <c r="D3" s="11"/>
      <c r="E3" s="173"/>
      <c r="F3" s="11"/>
      <c r="G3" s="11"/>
      <c r="H3" s="11"/>
      <c r="I3" s="172"/>
    </row>
    <row r="4" spans="1:9" x14ac:dyDescent="0.25">
      <c r="A4" s="668"/>
      <c r="B4" s="668"/>
      <c r="C4" s="669"/>
      <c r="D4" s="669"/>
      <c r="E4" s="15"/>
      <c r="F4" s="17"/>
      <c r="G4" s="17"/>
      <c r="H4" s="17"/>
      <c r="I4" s="190"/>
    </row>
    <row r="5" spans="1:9" x14ac:dyDescent="0.25">
      <c r="A5" s="668" t="s">
        <v>4160</v>
      </c>
      <c r="B5" s="668"/>
      <c r="C5" s="669"/>
      <c r="D5" s="669"/>
      <c r="E5" s="619" t="s">
        <v>4161</v>
      </c>
      <c r="F5" s="17"/>
      <c r="G5" s="17"/>
      <c r="H5" s="17"/>
      <c r="I5" s="190"/>
    </row>
    <row r="6" spans="1:9" ht="26.4" x14ac:dyDescent="0.25">
      <c r="A6" s="668"/>
      <c r="B6" s="668" t="s">
        <v>4173</v>
      </c>
      <c r="C6" s="669"/>
      <c r="D6" s="669"/>
      <c r="E6" s="620" t="s">
        <v>4162</v>
      </c>
      <c r="F6" s="17"/>
      <c r="G6" s="17"/>
      <c r="H6" s="17"/>
      <c r="I6" s="190"/>
    </row>
    <row r="7" spans="1:9" x14ac:dyDescent="0.25">
      <c r="A7" s="668"/>
      <c r="B7" s="668"/>
      <c r="C7" s="669" t="s">
        <v>37</v>
      </c>
      <c r="D7" s="669"/>
      <c r="E7" s="620" t="s">
        <v>4163</v>
      </c>
      <c r="F7" s="17" t="s">
        <v>581</v>
      </c>
      <c r="G7" s="17" t="s">
        <v>4225</v>
      </c>
      <c r="H7" s="17" t="s">
        <v>4226</v>
      </c>
      <c r="I7" s="190">
        <v>60000</v>
      </c>
    </row>
    <row r="8" spans="1:9" ht="26.4" x14ac:dyDescent="0.25">
      <c r="A8" s="668"/>
      <c r="B8" s="668"/>
      <c r="C8" s="669"/>
      <c r="D8" s="669" t="s">
        <v>36</v>
      </c>
      <c r="E8" s="620" t="s">
        <v>4164</v>
      </c>
      <c r="F8" s="17" t="s">
        <v>361</v>
      </c>
      <c r="G8" s="191">
        <f>I7</f>
        <v>60000</v>
      </c>
      <c r="H8" s="195"/>
      <c r="I8" s="190">
        <f>G8*H8</f>
        <v>0</v>
      </c>
    </row>
    <row r="9" spans="1:9" x14ac:dyDescent="0.25">
      <c r="A9" s="668"/>
      <c r="B9" s="668"/>
      <c r="C9" s="669" t="s">
        <v>39</v>
      </c>
      <c r="D9" s="669"/>
      <c r="E9" s="620" t="s">
        <v>4165</v>
      </c>
      <c r="F9" s="17" t="s">
        <v>581</v>
      </c>
      <c r="G9" s="17" t="s">
        <v>4225</v>
      </c>
      <c r="H9" s="17" t="s">
        <v>4226</v>
      </c>
      <c r="I9" s="190">
        <v>140000</v>
      </c>
    </row>
    <row r="10" spans="1:9" ht="26.4" x14ac:dyDescent="0.25">
      <c r="A10" s="668"/>
      <c r="B10" s="668"/>
      <c r="C10" s="669"/>
      <c r="D10" s="669" t="s">
        <v>36</v>
      </c>
      <c r="E10" s="620" t="s">
        <v>4166</v>
      </c>
      <c r="F10" s="17" t="s">
        <v>361</v>
      </c>
      <c r="G10" s="191">
        <f>I9</f>
        <v>140000</v>
      </c>
      <c r="H10" s="195"/>
      <c r="I10" s="190">
        <f>G10*H10</f>
        <v>0</v>
      </c>
    </row>
    <row r="11" spans="1:9" x14ac:dyDescent="0.25">
      <c r="A11" s="668"/>
      <c r="B11" s="668"/>
      <c r="C11" s="669" t="s">
        <v>59</v>
      </c>
      <c r="D11" s="669"/>
      <c r="E11" s="620" t="s">
        <v>4167</v>
      </c>
      <c r="F11" s="17" t="s">
        <v>581</v>
      </c>
      <c r="G11" s="17" t="s">
        <v>4225</v>
      </c>
      <c r="H11" s="17" t="s">
        <v>4226</v>
      </c>
      <c r="I11" s="190">
        <v>30000</v>
      </c>
    </row>
    <row r="12" spans="1:9" ht="26.4" x14ac:dyDescent="0.25">
      <c r="A12" s="668"/>
      <c r="B12" s="668"/>
      <c r="C12" s="669"/>
      <c r="D12" s="669" t="s">
        <v>36</v>
      </c>
      <c r="E12" s="620" t="s">
        <v>4168</v>
      </c>
      <c r="F12" s="17" t="s">
        <v>361</v>
      </c>
      <c r="G12" s="197">
        <f>I11</f>
        <v>30000</v>
      </c>
      <c r="H12" s="195"/>
      <c r="I12" s="190">
        <f>G12*H12</f>
        <v>0</v>
      </c>
    </row>
    <row r="13" spans="1:9" x14ac:dyDescent="0.25">
      <c r="A13" s="668"/>
      <c r="B13" s="668"/>
      <c r="C13" s="669" t="s">
        <v>42</v>
      </c>
      <c r="D13" s="669"/>
      <c r="E13" s="620" t="s">
        <v>4169</v>
      </c>
      <c r="F13" s="17" t="s">
        <v>581</v>
      </c>
      <c r="G13" s="17" t="s">
        <v>4225</v>
      </c>
      <c r="H13" s="17" t="s">
        <v>4226</v>
      </c>
      <c r="I13" s="190">
        <v>10000</v>
      </c>
    </row>
    <row r="14" spans="1:9" ht="26.4" x14ac:dyDescent="0.25">
      <c r="A14" s="668"/>
      <c r="B14" s="668"/>
      <c r="C14" s="669"/>
      <c r="D14" s="669" t="s">
        <v>36</v>
      </c>
      <c r="E14" s="620" t="s">
        <v>4170</v>
      </c>
      <c r="F14" s="17" t="s">
        <v>361</v>
      </c>
      <c r="G14" s="197">
        <f>I13</f>
        <v>10000</v>
      </c>
      <c r="H14" s="195"/>
      <c r="I14" s="190">
        <f>G14*H14</f>
        <v>0</v>
      </c>
    </row>
    <row r="15" spans="1:9" x14ac:dyDescent="0.25">
      <c r="A15" s="183" t="s">
        <v>34</v>
      </c>
      <c r="B15" s="183"/>
      <c r="C15" s="183"/>
      <c r="D15" s="183"/>
      <c r="E15" s="183"/>
      <c r="G15" s="185"/>
      <c r="H15" s="185"/>
      <c r="I15" s="174">
        <f>SUM(I5:I14)</f>
        <v>240000</v>
      </c>
    </row>
    <row r="16" spans="1:9" x14ac:dyDescent="0.25">
      <c r="F16" s="693"/>
    </row>
    <row r="1048291" spans="6:6" x14ac:dyDescent="0.25">
      <c r="F1048291" s="11"/>
    </row>
  </sheetData>
  <sheetProtection algorithmName="SHA-512" hashValue="dfRuCRgcynbqeiZJy+v7sigDCEgMAjkKvuNFhM9fMUhg06f/txaCOv7PqC/VwecvR590LyqT1gb2iwJgjg9yOw==" saltValue="evJDRuT/ulyVbmYskONezQ==" spinCount="100000" sheet="1" objects="1" scenarios="1" selectLockedCells="1"/>
  <mergeCells count="1">
    <mergeCell ref="F1:I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F811E-0E22-4804-A71B-E7DA6FCACEEE}">
  <dimension ref="A1:I85"/>
  <sheetViews>
    <sheetView workbookViewId="0">
      <selection sqref="A1:D1"/>
    </sheetView>
  </sheetViews>
  <sheetFormatPr defaultRowHeight="13.2" x14ac:dyDescent="0.25"/>
  <cols>
    <col min="1" max="1" width="9.33203125" style="41" customWidth="1"/>
    <col min="2" max="3" width="3.88671875" style="41" customWidth="1"/>
    <col min="4" max="4" width="40.6640625" style="41" customWidth="1"/>
    <col min="5" max="5" width="25.5546875" style="4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775" t="s">
        <v>5407</v>
      </c>
      <c r="B1" s="776"/>
      <c r="C1" s="776"/>
      <c r="D1" s="777"/>
      <c r="E1" s="775" t="s">
        <v>2518</v>
      </c>
      <c r="F1" s="776"/>
      <c r="G1" s="776"/>
      <c r="H1" s="777"/>
    </row>
    <row r="2" spans="1:9" x14ac:dyDescent="0.25">
      <c r="A2" s="260" t="s">
        <v>0</v>
      </c>
      <c r="B2" s="260"/>
      <c r="C2" s="260"/>
      <c r="D2" s="260" t="s">
        <v>1</v>
      </c>
      <c r="E2" s="260" t="s">
        <v>2</v>
      </c>
      <c r="F2" s="260" t="s">
        <v>3</v>
      </c>
      <c r="G2" s="260" t="s">
        <v>4</v>
      </c>
      <c r="H2" s="260" t="s">
        <v>5</v>
      </c>
      <c r="I2" s="306" t="s">
        <v>5399</v>
      </c>
    </row>
    <row r="3" spans="1:9" x14ac:dyDescent="0.25">
      <c r="A3" s="261"/>
      <c r="B3" s="261"/>
      <c r="C3" s="261"/>
      <c r="D3" s="261"/>
      <c r="E3" s="267"/>
      <c r="F3" s="267"/>
      <c r="G3" s="267"/>
      <c r="H3" s="270"/>
    </row>
    <row r="4" spans="1:9" x14ac:dyDescent="0.25">
      <c r="A4" s="261"/>
      <c r="B4" s="261"/>
      <c r="C4" s="261"/>
      <c r="D4" s="261"/>
      <c r="E4" s="267"/>
      <c r="F4" s="267"/>
      <c r="G4" s="267"/>
      <c r="H4" s="270"/>
    </row>
    <row r="5" spans="1:9" x14ac:dyDescent="0.25">
      <c r="A5" s="48" t="s">
        <v>81</v>
      </c>
      <c r="B5" s="44"/>
      <c r="C5" s="44"/>
      <c r="D5" s="150" t="s">
        <v>82</v>
      </c>
      <c r="E5" s="6"/>
      <c r="F5" s="6"/>
      <c r="G5" s="6"/>
      <c r="H5" s="89"/>
    </row>
    <row r="6" spans="1:9" x14ac:dyDescent="0.25">
      <c r="A6" s="44"/>
      <c r="B6" s="53" t="s">
        <v>37</v>
      </c>
      <c r="C6" s="53"/>
      <c r="D6" s="64" t="s">
        <v>2519</v>
      </c>
      <c r="E6" s="209" t="s">
        <v>581</v>
      </c>
      <c r="F6" s="6" t="s">
        <v>4225</v>
      </c>
      <c r="G6" s="6" t="s">
        <v>4226</v>
      </c>
      <c r="H6" s="52"/>
    </row>
    <row r="7" spans="1:9" ht="26.4" x14ac:dyDescent="0.25">
      <c r="A7" s="48" t="s">
        <v>83</v>
      </c>
      <c r="B7" s="46"/>
      <c r="C7" s="46"/>
      <c r="D7" s="150" t="s">
        <v>84</v>
      </c>
      <c r="E7" s="6"/>
      <c r="F7" s="6"/>
      <c r="G7" s="6"/>
      <c r="H7" s="89"/>
    </row>
    <row r="8" spans="1:9" ht="26.4" x14ac:dyDescent="0.25">
      <c r="A8" s="44"/>
      <c r="B8" s="53" t="s">
        <v>37</v>
      </c>
      <c r="C8" s="53"/>
      <c r="D8" s="64" t="s">
        <v>2520</v>
      </c>
      <c r="E8" s="209" t="s">
        <v>581</v>
      </c>
      <c r="F8" s="6" t="s">
        <v>4225</v>
      </c>
      <c r="G8" s="6" t="s">
        <v>4226</v>
      </c>
      <c r="H8" s="52"/>
    </row>
    <row r="9" spans="1:9" ht="26.4" x14ac:dyDescent="0.25">
      <c r="A9" s="44"/>
      <c r="B9" s="53" t="s">
        <v>39</v>
      </c>
      <c r="C9" s="53"/>
      <c r="D9" s="64" t="s">
        <v>2521</v>
      </c>
      <c r="E9" s="53" t="s">
        <v>361</v>
      </c>
      <c r="F9" s="95">
        <f>H8</f>
        <v>0</v>
      </c>
      <c r="G9" s="196"/>
      <c r="H9" s="89">
        <f>F9*G9</f>
        <v>0</v>
      </c>
    </row>
    <row r="10" spans="1:9" x14ac:dyDescent="0.25">
      <c r="A10" s="48" t="s">
        <v>85</v>
      </c>
      <c r="B10" s="46"/>
      <c r="C10" s="46"/>
      <c r="D10" s="150" t="s">
        <v>86</v>
      </c>
      <c r="E10" s="6"/>
      <c r="F10" s="6"/>
      <c r="G10" s="6"/>
      <c r="H10" s="89"/>
    </row>
    <row r="11" spans="1:9" ht="39.6" x14ac:dyDescent="0.25">
      <c r="A11" s="44"/>
      <c r="B11" s="53" t="s">
        <v>37</v>
      </c>
      <c r="C11" s="46"/>
      <c r="D11" s="64" t="s">
        <v>2522</v>
      </c>
      <c r="E11" s="6"/>
      <c r="F11" s="6"/>
      <c r="G11" s="6"/>
      <c r="H11" s="89"/>
    </row>
    <row r="12" spans="1:9" ht="52.8" x14ac:dyDescent="0.25">
      <c r="A12" s="44"/>
      <c r="B12" s="46"/>
      <c r="C12" s="53" t="s">
        <v>36</v>
      </c>
      <c r="D12" s="64" t="s">
        <v>2526</v>
      </c>
      <c r="E12" s="161" t="s">
        <v>429</v>
      </c>
      <c r="F12" s="46"/>
      <c r="G12" s="46"/>
      <c r="H12" s="89">
        <f>F12*G12</f>
        <v>0</v>
      </c>
    </row>
    <row r="13" spans="1:9" ht="52.8" x14ac:dyDescent="0.25">
      <c r="A13" s="44"/>
      <c r="B13" s="46"/>
      <c r="C13" s="53" t="s">
        <v>35</v>
      </c>
      <c r="D13" s="64" t="s">
        <v>2527</v>
      </c>
      <c r="E13" s="161" t="s">
        <v>429</v>
      </c>
      <c r="F13" s="46"/>
      <c r="G13" s="46"/>
      <c r="H13" s="89">
        <f>F13*G13</f>
        <v>0</v>
      </c>
    </row>
    <row r="14" spans="1:9" ht="52.8" x14ac:dyDescent="0.25">
      <c r="A14" s="44"/>
      <c r="B14" s="46"/>
      <c r="C14" s="53" t="s">
        <v>49</v>
      </c>
      <c r="D14" s="64" t="s">
        <v>2528</v>
      </c>
      <c r="E14" s="161" t="s">
        <v>429</v>
      </c>
      <c r="F14" s="46"/>
      <c r="G14" s="46"/>
      <c r="H14" s="89">
        <f>F14*G14</f>
        <v>0</v>
      </c>
    </row>
    <row r="15" spans="1:9" ht="39.6" x14ac:dyDescent="0.25">
      <c r="A15" s="44"/>
      <c r="B15" s="46"/>
      <c r="C15" s="53" t="s">
        <v>2523</v>
      </c>
      <c r="D15" s="64" t="s">
        <v>2525</v>
      </c>
      <c r="E15" s="161" t="s">
        <v>429</v>
      </c>
      <c r="F15" s="46"/>
      <c r="G15" s="46"/>
      <c r="H15" s="89">
        <f>F15*G15</f>
        <v>0</v>
      </c>
    </row>
    <row r="16" spans="1:9" x14ac:dyDescent="0.25">
      <c r="A16" s="44"/>
      <c r="B16" s="53" t="s">
        <v>39</v>
      </c>
      <c r="C16" s="46"/>
      <c r="D16" s="64" t="s">
        <v>2524</v>
      </c>
      <c r="E16" s="53" t="s">
        <v>80</v>
      </c>
      <c r="F16" s="46"/>
      <c r="G16" s="46"/>
      <c r="H16" s="89">
        <f>F16*G16</f>
        <v>0</v>
      </c>
    </row>
    <row r="17" spans="1:8" ht="26.4" x14ac:dyDescent="0.25">
      <c r="A17" s="48" t="s">
        <v>87</v>
      </c>
      <c r="B17" s="46"/>
      <c r="C17" s="46"/>
      <c r="D17" s="150" t="s">
        <v>88</v>
      </c>
      <c r="E17" s="6"/>
      <c r="F17" s="6"/>
      <c r="G17" s="6"/>
      <c r="H17" s="89"/>
    </row>
    <row r="18" spans="1:8" ht="52.8" x14ac:dyDescent="0.25">
      <c r="A18" s="44"/>
      <c r="B18" s="53" t="s">
        <v>37</v>
      </c>
      <c r="C18" s="44"/>
      <c r="D18" s="64" t="s">
        <v>2531</v>
      </c>
      <c r="E18" s="53" t="s">
        <v>80</v>
      </c>
      <c r="F18" s="46"/>
      <c r="G18" s="46"/>
      <c r="H18" s="89">
        <f>F18*G18</f>
        <v>0</v>
      </c>
    </row>
    <row r="19" spans="1:8" ht="19.2" customHeight="1" x14ac:dyDescent="0.25">
      <c r="A19" s="44"/>
      <c r="B19" s="53" t="s">
        <v>39</v>
      </c>
      <c r="C19" s="44"/>
      <c r="D19" s="64" t="s">
        <v>2529</v>
      </c>
      <c r="E19" s="53" t="s">
        <v>95</v>
      </c>
      <c r="F19" s="46"/>
      <c r="G19" s="46"/>
      <c r="H19" s="89">
        <f>F19*G19</f>
        <v>0</v>
      </c>
    </row>
    <row r="20" spans="1:8" ht="20.399999999999999" customHeight="1" x14ac:dyDescent="0.25">
      <c r="A20" s="44"/>
      <c r="B20" s="53" t="s">
        <v>59</v>
      </c>
      <c r="C20" s="44"/>
      <c r="D20" s="64" t="s">
        <v>2530</v>
      </c>
      <c r="E20" s="53" t="s">
        <v>95</v>
      </c>
      <c r="F20" s="46"/>
      <c r="G20" s="46"/>
      <c r="H20" s="89">
        <f>F20*G20</f>
        <v>0</v>
      </c>
    </row>
    <row r="21" spans="1:8" ht="26.4" x14ac:dyDescent="0.25">
      <c r="A21" s="48" t="s">
        <v>89</v>
      </c>
      <c r="B21" s="44"/>
      <c r="C21" s="44"/>
      <c r="D21" s="150" t="s">
        <v>90</v>
      </c>
      <c r="E21" s="6"/>
      <c r="F21" s="6"/>
      <c r="G21" s="6"/>
      <c r="H21" s="89"/>
    </row>
    <row r="22" spans="1:8" ht="66" x14ac:dyDescent="0.25">
      <c r="A22" s="262"/>
      <c r="B22" s="53" t="s">
        <v>37</v>
      </c>
      <c r="C22" s="262"/>
      <c r="D22" s="64" t="s">
        <v>2534</v>
      </c>
      <c r="E22" s="51" t="s">
        <v>425</v>
      </c>
      <c r="F22" s="6" t="s">
        <v>4222</v>
      </c>
      <c r="G22" s="6" t="s">
        <v>818</v>
      </c>
      <c r="H22" s="151"/>
    </row>
    <row r="23" spans="1:8" ht="26.4" x14ac:dyDescent="0.25">
      <c r="A23" s="262"/>
      <c r="B23" s="53" t="s">
        <v>39</v>
      </c>
      <c r="C23" s="262"/>
      <c r="D23" s="64" t="s">
        <v>2532</v>
      </c>
      <c r="E23" s="53" t="s">
        <v>361</v>
      </c>
      <c r="F23" s="95">
        <f>H22</f>
        <v>0</v>
      </c>
      <c r="G23" s="196"/>
      <c r="H23" s="89">
        <f>F23*G23</f>
        <v>0</v>
      </c>
    </row>
    <row r="24" spans="1:8" ht="39.6" x14ac:dyDescent="0.25">
      <c r="A24" s="262"/>
      <c r="B24" s="53" t="s">
        <v>59</v>
      </c>
      <c r="C24" s="262"/>
      <c r="D24" s="64" t="s">
        <v>2535</v>
      </c>
      <c r="E24" s="161" t="s">
        <v>33</v>
      </c>
      <c r="F24" s="6" t="s">
        <v>4220</v>
      </c>
      <c r="G24" s="6" t="s">
        <v>4221</v>
      </c>
      <c r="H24" s="151"/>
    </row>
    <row r="25" spans="1:8" ht="39.6" x14ac:dyDescent="0.25">
      <c r="A25" s="262"/>
      <c r="B25" s="53" t="s">
        <v>42</v>
      </c>
      <c r="C25" s="262"/>
      <c r="D25" s="64" t="s">
        <v>2533</v>
      </c>
      <c r="E25" s="53" t="s">
        <v>33</v>
      </c>
      <c r="F25" s="6" t="s">
        <v>4220</v>
      </c>
      <c r="G25" s="6" t="s">
        <v>4221</v>
      </c>
      <c r="H25" s="151"/>
    </row>
    <row r="26" spans="1:8" ht="26.4" x14ac:dyDescent="0.25">
      <c r="A26" s="263" t="s">
        <v>91</v>
      </c>
      <c r="B26" s="262"/>
      <c r="C26" s="262"/>
      <c r="D26" s="150" t="s">
        <v>92</v>
      </c>
      <c r="E26" s="154"/>
      <c r="F26" s="154"/>
      <c r="G26" s="154"/>
      <c r="H26" s="155"/>
    </row>
    <row r="27" spans="1:8" x14ac:dyDescent="0.25">
      <c r="A27" s="262"/>
      <c r="B27" s="53" t="s">
        <v>37</v>
      </c>
      <c r="C27" s="262"/>
      <c r="D27" s="264" t="s">
        <v>2536</v>
      </c>
      <c r="E27" s="154"/>
      <c r="F27" s="154"/>
      <c r="G27" s="154"/>
      <c r="H27" s="155"/>
    </row>
    <row r="28" spans="1:8" x14ac:dyDescent="0.25">
      <c r="A28" s="262"/>
      <c r="B28" s="53"/>
      <c r="C28" s="53" t="s">
        <v>36</v>
      </c>
      <c r="D28" s="264" t="s">
        <v>2537</v>
      </c>
      <c r="E28" s="208" t="s">
        <v>425</v>
      </c>
      <c r="F28" s="6" t="s">
        <v>4222</v>
      </c>
      <c r="G28" s="6" t="s">
        <v>818</v>
      </c>
      <c r="H28" s="151"/>
    </row>
    <row r="29" spans="1:8" x14ac:dyDescent="0.25">
      <c r="A29" s="262"/>
      <c r="B29" s="53"/>
      <c r="C29" s="53" t="s">
        <v>35</v>
      </c>
      <c r="D29" s="264" t="s">
        <v>2538</v>
      </c>
      <c r="E29" s="208" t="s">
        <v>425</v>
      </c>
      <c r="F29" s="6" t="s">
        <v>4222</v>
      </c>
      <c r="G29" s="6" t="s">
        <v>818</v>
      </c>
      <c r="H29" s="151"/>
    </row>
    <row r="30" spans="1:8" x14ac:dyDescent="0.25">
      <c r="A30" s="262"/>
      <c r="B30" s="53"/>
      <c r="C30" s="53" t="s">
        <v>49</v>
      </c>
      <c r="D30" s="264" t="s">
        <v>2539</v>
      </c>
      <c r="E30" s="208" t="s">
        <v>425</v>
      </c>
      <c r="F30" s="6" t="s">
        <v>4222</v>
      </c>
      <c r="G30" s="6" t="s">
        <v>818</v>
      </c>
      <c r="H30" s="151"/>
    </row>
    <row r="31" spans="1:8" ht="26.4" x14ac:dyDescent="0.25">
      <c r="A31" s="262"/>
      <c r="B31" s="53"/>
      <c r="C31" s="53" t="s">
        <v>2523</v>
      </c>
      <c r="D31" s="265" t="s">
        <v>2540</v>
      </c>
      <c r="E31" s="53" t="s">
        <v>361</v>
      </c>
      <c r="F31" s="138">
        <f>H28+H29+H30</f>
        <v>0</v>
      </c>
      <c r="G31" s="196"/>
      <c r="H31" s="89">
        <f>F31*G31</f>
        <v>0</v>
      </c>
    </row>
    <row r="32" spans="1:8" x14ac:dyDescent="0.25">
      <c r="A32" s="262"/>
      <c r="B32" s="53" t="s">
        <v>39</v>
      </c>
      <c r="C32" s="262"/>
      <c r="D32" s="264" t="s">
        <v>2541</v>
      </c>
      <c r="E32" s="203"/>
      <c r="F32" s="154"/>
      <c r="G32" s="154"/>
      <c r="H32" s="155"/>
    </row>
    <row r="33" spans="1:8" x14ac:dyDescent="0.25">
      <c r="A33" s="262"/>
      <c r="B33" s="53"/>
      <c r="C33" s="53" t="s">
        <v>36</v>
      </c>
      <c r="D33" s="86" t="s">
        <v>2542</v>
      </c>
      <c r="E33" s="225" t="s">
        <v>581</v>
      </c>
      <c r="F33" s="154" t="s">
        <v>4225</v>
      </c>
      <c r="G33" s="154" t="s">
        <v>4226</v>
      </c>
      <c r="H33" s="151"/>
    </row>
    <row r="34" spans="1:8" x14ac:dyDescent="0.25">
      <c r="A34" s="262"/>
      <c r="B34" s="53"/>
      <c r="C34" s="53" t="s">
        <v>35</v>
      </c>
      <c r="D34" s="86" t="s">
        <v>2543</v>
      </c>
      <c r="E34" s="225" t="s">
        <v>95</v>
      </c>
      <c r="F34" s="152"/>
      <c r="G34" s="152"/>
      <c r="H34" s="155">
        <f>F34*G34</f>
        <v>0</v>
      </c>
    </row>
    <row r="35" spans="1:8" x14ac:dyDescent="0.25">
      <c r="A35" s="262"/>
      <c r="B35" s="53" t="s">
        <v>59</v>
      </c>
      <c r="C35" s="262"/>
      <c r="D35" s="264" t="s">
        <v>4429</v>
      </c>
      <c r="E35" s="225" t="s">
        <v>425</v>
      </c>
      <c r="F35" s="6" t="s">
        <v>4222</v>
      </c>
      <c r="G35" s="6" t="s">
        <v>818</v>
      </c>
      <c r="H35" s="151"/>
    </row>
    <row r="36" spans="1:8" x14ac:dyDescent="0.25">
      <c r="A36" s="262"/>
      <c r="B36" s="53" t="s">
        <v>42</v>
      </c>
      <c r="C36" s="262"/>
      <c r="D36" s="264" t="s">
        <v>2544</v>
      </c>
      <c r="E36" s="225" t="s">
        <v>33</v>
      </c>
      <c r="F36" s="6" t="s">
        <v>4220</v>
      </c>
      <c r="G36" s="6" t="s">
        <v>4221</v>
      </c>
      <c r="H36" s="151"/>
    </row>
    <row r="37" spans="1:8" x14ac:dyDescent="0.25">
      <c r="A37" s="262" t="s">
        <v>5454</v>
      </c>
      <c r="B37" s="262"/>
      <c r="C37" s="262"/>
      <c r="D37" s="326" t="s">
        <v>5455</v>
      </c>
      <c r="E37" s="154"/>
      <c r="F37" s="154"/>
      <c r="G37" s="154"/>
      <c r="H37" s="155"/>
    </row>
    <row r="38" spans="1:8" x14ac:dyDescent="0.25">
      <c r="A38" s="263" t="s">
        <v>5456</v>
      </c>
      <c r="B38" s="262"/>
      <c r="C38" s="262"/>
      <c r="D38" s="327" t="s">
        <v>5457</v>
      </c>
      <c r="E38" s="154"/>
      <c r="F38" s="154"/>
      <c r="G38" s="154"/>
      <c r="H38" s="155"/>
    </row>
    <row r="39" spans="1:8" x14ac:dyDescent="0.25">
      <c r="A39" s="262"/>
      <c r="B39" s="263" t="s">
        <v>37</v>
      </c>
      <c r="C39" s="262"/>
      <c r="D39" s="12" t="s">
        <v>5458</v>
      </c>
      <c r="E39" s="154"/>
      <c r="F39" s="154"/>
      <c r="G39" s="154"/>
      <c r="H39" s="155"/>
    </row>
    <row r="40" spans="1:8" x14ac:dyDescent="0.25">
      <c r="A40" s="262"/>
      <c r="B40" s="262"/>
      <c r="C40" s="263" t="s">
        <v>36</v>
      </c>
      <c r="D40" s="34" t="s">
        <v>5459</v>
      </c>
      <c r="E40" s="161" t="s">
        <v>33</v>
      </c>
      <c r="F40" s="6" t="s">
        <v>4220</v>
      </c>
      <c r="G40" s="6" t="s">
        <v>4221</v>
      </c>
      <c r="H40" s="151"/>
    </row>
    <row r="41" spans="1:8" x14ac:dyDescent="0.25">
      <c r="A41" s="262"/>
      <c r="B41" s="262"/>
      <c r="C41" s="263" t="s">
        <v>35</v>
      </c>
      <c r="D41" s="34" t="s">
        <v>5460</v>
      </c>
      <c r="E41" s="161" t="s">
        <v>33</v>
      </c>
      <c r="F41" s="6" t="s">
        <v>4220</v>
      </c>
      <c r="G41" s="6" t="s">
        <v>4221</v>
      </c>
      <c r="H41" s="151"/>
    </row>
    <row r="42" spans="1:8" x14ac:dyDescent="0.25">
      <c r="A42" s="262"/>
      <c r="B42" s="262"/>
      <c r="C42" s="263" t="s">
        <v>49</v>
      </c>
      <c r="D42" s="34" t="s">
        <v>5461</v>
      </c>
      <c r="E42" s="161" t="s">
        <v>33</v>
      </c>
      <c r="F42" s="6" t="s">
        <v>4220</v>
      </c>
      <c r="G42" s="6" t="s">
        <v>4221</v>
      </c>
      <c r="H42" s="151"/>
    </row>
    <row r="43" spans="1:8" x14ac:dyDescent="0.25">
      <c r="A43" s="262"/>
      <c r="B43" s="262"/>
      <c r="C43" s="263" t="s">
        <v>2523</v>
      </c>
      <c r="D43" s="34" t="s">
        <v>5462</v>
      </c>
      <c r="E43" s="161" t="s">
        <v>33</v>
      </c>
      <c r="F43" s="6" t="s">
        <v>4220</v>
      </c>
      <c r="G43" s="6" t="s">
        <v>4221</v>
      </c>
      <c r="H43" s="151"/>
    </row>
    <row r="44" spans="1:8" x14ac:dyDescent="0.25">
      <c r="A44" s="262"/>
      <c r="B44" s="263" t="s">
        <v>39</v>
      </c>
      <c r="C44" s="262"/>
      <c r="D44" s="12" t="s">
        <v>5463</v>
      </c>
      <c r="E44" s="6"/>
      <c r="F44" s="6"/>
      <c r="G44" s="6"/>
      <c r="H44" s="155"/>
    </row>
    <row r="45" spans="1:8" x14ac:dyDescent="0.25">
      <c r="A45" s="262"/>
      <c r="B45" s="262"/>
      <c r="C45" s="263" t="s">
        <v>36</v>
      </c>
      <c r="D45" s="34" t="s">
        <v>5464</v>
      </c>
      <c r="E45" s="161" t="s">
        <v>33</v>
      </c>
      <c r="F45" s="6" t="s">
        <v>4220</v>
      </c>
      <c r="G45" s="6" t="s">
        <v>4221</v>
      </c>
      <c r="H45" s="151"/>
    </row>
    <row r="46" spans="1:8" x14ac:dyDescent="0.25">
      <c r="A46" s="262"/>
      <c r="B46" s="262"/>
      <c r="C46" s="263" t="s">
        <v>35</v>
      </c>
      <c r="D46" s="34" t="s">
        <v>5465</v>
      </c>
      <c r="E46" s="161" t="s">
        <v>33</v>
      </c>
      <c r="F46" s="6" t="s">
        <v>4220</v>
      </c>
      <c r="G46" s="6" t="s">
        <v>4221</v>
      </c>
      <c r="H46" s="151"/>
    </row>
    <row r="47" spans="1:8" x14ac:dyDescent="0.25">
      <c r="A47" s="262"/>
      <c r="B47" s="262"/>
      <c r="C47" s="263" t="s">
        <v>49</v>
      </c>
      <c r="D47" s="34" t="s">
        <v>5466</v>
      </c>
      <c r="E47" s="161" t="s">
        <v>33</v>
      </c>
      <c r="F47" s="6" t="s">
        <v>4220</v>
      </c>
      <c r="G47" s="6" t="s">
        <v>4221</v>
      </c>
      <c r="H47" s="151"/>
    </row>
    <row r="48" spans="1:8" x14ac:dyDescent="0.25">
      <c r="A48" s="262"/>
      <c r="B48" s="262"/>
      <c r="C48" s="263" t="s">
        <v>2523</v>
      </c>
      <c r="D48" s="34" t="s">
        <v>5467</v>
      </c>
      <c r="E48" s="161" t="s">
        <v>33</v>
      </c>
      <c r="F48" s="6" t="s">
        <v>4220</v>
      </c>
      <c r="G48" s="6" t="s">
        <v>4221</v>
      </c>
      <c r="H48" s="151"/>
    </row>
    <row r="49" spans="1:9" ht="26.4" x14ac:dyDescent="0.25">
      <c r="A49" s="263" t="s">
        <v>5468</v>
      </c>
      <c r="B49" s="262"/>
      <c r="C49" s="262"/>
      <c r="D49" s="328" t="s">
        <v>5469</v>
      </c>
      <c r="E49" s="6"/>
      <c r="F49" s="6"/>
      <c r="G49" s="6"/>
      <c r="H49" s="155"/>
    </row>
    <row r="50" spans="1:9" x14ac:dyDescent="0.25">
      <c r="A50" s="262"/>
      <c r="B50" s="263" t="s">
        <v>37</v>
      </c>
      <c r="C50" s="262"/>
      <c r="D50" s="12" t="s">
        <v>5470</v>
      </c>
      <c r="E50" s="161" t="s">
        <v>33</v>
      </c>
      <c r="F50" s="6" t="s">
        <v>4220</v>
      </c>
      <c r="G50" s="6" t="s">
        <v>4221</v>
      </c>
      <c r="H50" s="151"/>
    </row>
    <row r="51" spans="1:9" ht="25.5" customHeight="1" x14ac:dyDescent="0.25">
      <c r="A51" s="262"/>
      <c r="B51" s="263" t="s">
        <v>39</v>
      </c>
      <c r="C51" s="262"/>
      <c r="D51" s="329" t="s">
        <v>5471</v>
      </c>
      <c r="E51" s="161" t="s">
        <v>33</v>
      </c>
      <c r="F51" s="6" t="s">
        <v>4220</v>
      </c>
      <c r="G51" s="6" t="s">
        <v>4221</v>
      </c>
      <c r="H51" s="151"/>
    </row>
    <row r="52" spans="1:9" ht="39.6" x14ac:dyDescent="0.25">
      <c r="A52" s="262"/>
      <c r="B52" s="263" t="s">
        <v>59</v>
      </c>
      <c r="C52" s="262"/>
      <c r="D52" s="329" t="s">
        <v>5472</v>
      </c>
      <c r="E52" s="161" t="s">
        <v>33</v>
      </c>
      <c r="F52" s="6" t="s">
        <v>4220</v>
      </c>
      <c r="G52" s="6" t="s">
        <v>4221</v>
      </c>
      <c r="H52" s="151"/>
    </row>
    <row r="53" spans="1:9" x14ac:dyDescent="0.25">
      <c r="A53" s="263" t="s">
        <v>5473</v>
      </c>
      <c r="B53" s="262"/>
      <c r="C53" s="262"/>
      <c r="D53" s="327" t="s">
        <v>5474</v>
      </c>
      <c r="E53" s="154"/>
      <c r="F53" s="154"/>
      <c r="G53" s="154"/>
      <c r="H53" s="155"/>
    </row>
    <row r="54" spans="1:9" x14ac:dyDescent="0.25">
      <c r="A54" s="262"/>
      <c r="B54" s="263" t="s">
        <v>37</v>
      </c>
      <c r="C54" s="262"/>
      <c r="D54" s="12" t="s">
        <v>5475</v>
      </c>
      <c r="E54" s="161" t="s">
        <v>33</v>
      </c>
      <c r="F54" s="6" t="s">
        <v>4220</v>
      </c>
      <c r="G54" s="6" t="s">
        <v>4221</v>
      </c>
      <c r="H54" s="151"/>
    </row>
    <row r="55" spans="1:9" x14ac:dyDescent="0.25">
      <c r="A55" s="262"/>
      <c r="B55" s="263" t="s">
        <v>39</v>
      </c>
      <c r="C55" s="262"/>
      <c r="D55" s="12" t="s">
        <v>5476</v>
      </c>
      <c r="E55" s="161" t="s">
        <v>33</v>
      </c>
      <c r="F55" s="6" t="s">
        <v>4220</v>
      </c>
      <c r="G55" s="6" t="s">
        <v>4221</v>
      </c>
      <c r="H55" s="151"/>
    </row>
    <row r="56" spans="1:9" x14ac:dyDescent="0.25">
      <c r="A56" s="262"/>
      <c r="B56" s="263" t="s">
        <v>59</v>
      </c>
      <c r="C56" s="262"/>
      <c r="D56" s="12" t="s">
        <v>5477</v>
      </c>
      <c r="E56" s="161" t="s">
        <v>33</v>
      </c>
      <c r="F56" s="6" t="s">
        <v>4220</v>
      </c>
      <c r="G56" s="6" t="s">
        <v>4221</v>
      </c>
      <c r="H56" s="151"/>
    </row>
    <row r="57" spans="1:9" ht="26.4" x14ac:dyDescent="0.25">
      <c r="A57" s="262"/>
      <c r="B57" s="263" t="s">
        <v>42</v>
      </c>
      <c r="C57" s="262"/>
      <c r="D57" s="329" t="s">
        <v>5478</v>
      </c>
      <c r="E57" s="161" t="s">
        <v>33</v>
      </c>
      <c r="F57" s="6" t="s">
        <v>4220</v>
      </c>
      <c r="G57" s="6" t="s">
        <v>4221</v>
      </c>
      <c r="H57" s="151"/>
    </row>
    <row r="58" spans="1:9" x14ac:dyDescent="0.25">
      <c r="A58" s="263" t="s">
        <v>5479</v>
      </c>
      <c r="B58" s="262"/>
      <c r="C58" s="262"/>
      <c r="D58" s="327" t="s">
        <v>5480</v>
      </c>
      <c r="E58" s="154"/>
      <c r="F58" s="154"/>
      <c r="G58" s="154"/>
      <c r="H58" s="155"/>
    </row>
    <row r="59" spans="1:9" x14ac:dyDescent="0.25">
      <c r="A59" s="262"/>
      <c r="B59" s="263" t="s">
        <v>37</v>
      </c>
      <c r="C59" s="262"/>
      <c r="D59" s="12" t="s">
        <v>5481</v>
      </c>
      <c r="E59" s="154"/>
      <c r="F59" s="154"/>
      <c r="G59" s="154"/>
      <c r="H59" s="155"/>
    </row>
    <row r="60" spans="1:9" x14ac:dyDescent="0.25">
      <c r="A60" s="262"/>
      <c r="B60" s="262"/>
      <c r="C60" s="263" t="s">
        <v>36</v>
      </c>
      <c r="D60" s="34" t="s">
        <v>5482</v>
      </c>
      <c r="E60" s="335" t="s">
        <v>5486</v>
      </c>
      <c r="F60" s="331"/>
      <c r="G60" s="331"/>
      <c r="H60" s="332"/>
      <c r="I60" s="334" t="s">
        <v>5490</v>
      </c>
    </row>
    <row r="61" spans="1:9" x14ac:dyDescent="0.25">
      <c r="A61" s="262"/>
      <c r="B61" s="262"/>
      <c r="C61" s="263" t="s">
        <v>35</v>
      </c>
      <c r="D61" s="34" t="s">
        <v>5483</v>
      </c>
      <c r="E61" s="333" t="s">
        <v>5486</v>
      </c>
      <c r="F61" s="331"/>
      <c r="G61" s="331"/>
      <c r="H61" s="332"/>
    </row>
    <row r="62" spans="1:9" x14ac:dyDescent="0.25">
      <c r="A62" s="262"/>
      <c r="B62" s="262"/>
      <c r="C62" s="263" t="s">
        <v>49</v>
      </c>
      <c r="D62" s="34" t="s">
        <v>5484</v>
      </c>
      <c r="E62" s="330" t="s">
        <v>5486</v>
      </c>
      <c r="F62" s="331"/>
      <c r="G62" s="331"/>
      <c r="H62" s="332"/>
    </row>
    <row r="63" spans="1:9" x14ac:dyDescent="0.25">
      <c r="A63" s="262"/>
      <c r="B63" s="262"/>
      <c r="C63" s="263" t="s">
        <v>2523</v>
      </c>
      <c r="D63" s="34" t="s">
        <v>5485</v>
      </c>
      <c r="E63" s="335" t="s">
        <v>5486</v>
      </c>
      <c r="F63" s="331"/>
      <c r="G63" s="331"/>
      <c r="H63" s="332"/>
    </row>
    <row r="64" spans="1:9" x14ac:dyDescent="0.25">
      <c r="A64" s="262"/>
      <c r="B64" s="263" t="s">
        <v>39</v>
      </c>
      <c r="C64" s="263" t="s">
        <v>36</v>
      </c>
      <c r="D64" s="34" t="s">
        <v>5487</v>
      </c>
      <c r="E64" s="51" t="s">
        <v>425</v>
      </c>
      <c r="F64" s="6" t="s">
        <v>4222</v>
      </c>
      <c r="G64" s="6" t="s">
        <v>818</v>
      </c>
      <c r="H64" s="151"/>
    </row>
    <row r="65" spans="1:8" ht="26.4" x14ac:dyDescent="0.25">
      <c r="A65" s="262"/>
      <c r="B65" s="262"/>
      <c r="C65" s="263" t="s">
        <v>35</v>
      </c>
      <c r="D65" s="34" t="s">
        <v>5488</v>
      </c>
      <c r="E65" s="53" t="s">
        <v>361</v>
      </c>
      <c r="F65" s="95">
        <f>H64</f>
        <v>0</v>
      </c>
      <c r="G65" s="196"/>
      <c r="H65" s="89">
        <f>F65*G65</f>
        <v>0</v>
      </c>
    </row>
    <row r="66" spans="1:8" x14ac:dyDescent="0.25">
      <c r="A66" s="263" t="s">
        <v>5489</v>
      </c>
      <c r="B66" s="262"/>
      <c r="C66" s="262"/>
      <c r="D66" s="327" t="s">
        <v>5491</v>
      </c>
      <c r="E66" s="154"/>
      <c r="F66" s="154"/>
      <c r="G66" s="154"/>
      <c r="H66" s="155"/>
    </row>
    <row r="67" spans="1:8" x14ac:dyDescent="0.25">
      <c r="A67" s="262"/>
      <c r="B67" s="263" t="s">
        <v>37</v>
      </c>
      <c r="C67" s="262"/>
      <c r="D67" s="34" t="s">
        <v>5492</v>
      </c>
      <c r="E67" s="161" t="s">
        <v>33</v>
      </c>
      <c r="F67" s="6" t="s">
        <v>4220</v>
      </c>
      <c r="G67" s="6" t="s">
        <v>4221</v>
      </c>
      <c r="H67" s="151"/>
    </row>
    <row r="68" spans="1:8" x14ac:dyDescent="0.25">
      <c r="A68" s="262"/>
      <c r="B68" s="263" t="s">
        <v>39</v>
      </c>
      <c r="C68" s="262"/>
      <c r="D68" s="12" t="s">
        <v>5493</v>
      </c>
      <c r="E68" s="161" t="s">
        <v>33</v>
      </c>
      <c r="F68" s="6" t="s">
        <v>4220</v>
      </c>
      <c r="G68" s="6" t="s">
        <v>4221</v>
      </c>
      <c r="H68" s="151"/>
    </row>
    <row r="69" spans="1:8" x14ac:dyDescent="0.25">
      <c r="A69" s="262"/>
      <c r="B69" s="263" t="s">
        <v>59</v>
      </c>
      <c r="C69" s="262"/>
      <c r="D69" s="12" t="s">
        <v>5494</v>
      </c>
      <c r="E69" s="161" t="s">
        <v>33</v>
      </c>
      <c r="F69" s="6" t="s">
        <v>4220</v>
      </c>
      <c r="G69" s="6" t="s">
        <v>4221</v>
      </c>
      <c r="H69" s="151"/>
    </row>
    <row r="70" spans="1:8" x14ac:dyDescent="0.25">
      <c r="A70" s="262"/>
      <c r="B70" s="263" t="s">
        <v>42</v>
      </c>
      <c r="C70" s="262"/>
      <c r="D70" s="12" t="s">
        <v>5495</v>
      </c>
      <c r="E70" s="161" t="s">
        <v>33</v>
      </c>
      <c r="F70" s="6" t="s">
        <v>4220</v>
      </c>
      <c r="G70" s="6" t="s">
        <v>4221</v>
      </c>
      <c r="H70" s="151"/>
    </row>
    <row r="71" spans="1:8" x14ac:dyDescent="0.25">
      <c r="A71" s="262"/>
      <c r="B71" s="263" t="s">
        <v>43</v>
      </c>
      <c r="C71" s="262"/>
      <c r="D71" s="12" t="s">
        <v>5496</v>
      </c>
      <c r="E71" s="161" t="s">
        <v>33</v>
      </c>
      <c r="F71" s="6" t="s">
        <v>4220</v>
      </c>
      <c r="G71" s="6" t="s">
        <v>4221</v>
      </c>
      <c r="H71" s="151"/>
    </row>
    <row r="72" spans="1:8" x14ac:dyDescent="0.25">
      <c r="A72" s="263" t="s">
        <v>5497</v>
      </c>
      <c r="B72" s="262"/>
      <c r="C72" s="262"/>
      <c r="D72" s="327" t="s">
        <v>5498</v>
      </c>
      <c r="E72" s="161" t="s">
        <v>33</v>
      </c>
      <c r="F72" s="6" t="s">
        <v>4220</v>
      </c>
      <c r="G72" s="6" t="s">
        <v>4221</v>
      </c>
      <c r="H72" s="151"/>
    </row>
    <row r="73" spans="1:8" ht="26.4" x14ac:dyDescent="0.25">
      <c r="A73" s="263" t="s">
        <v>5499</v>
      </c>
      <c r="B73" s="262"/>
      <c r="C73" s="262"/>
      <c r="D73" s="328" t="s">
        <v>5500</v>
      </c>
      <c r="E73" s="154"/>
      <c r="F73" s="154"/>
      <c r="G73" s="154"/>
      <c r="H73" s="155"/>
    </row>
    <row r="74" spans="1:8" x14ac:dyDescent="0.25">
      <c r="A74" s="262"/>
      <c r="B74" s="263" t="s">
        <v>37</v>
      </c>
      <c r="C74" s="263" t="s">
        <v>36</v>
      </c>
      <c r="D74" s="34" t="s">
        <v>5501</v>
      </c>
      <c r="E74" s="225" t="s">
        <v>581</v>
      </c>
      <c r="F74" s="154" t="s">
        <v>4225</v>
      </c>
      <c r="G74" s="154" t="s">
        <v>4226</v>
      </c>
      <c r="H74" s="151"/>
    </row>
    <row r="75" spans="1:8" ht="26.4" x14ac:dyDescent="0.25">
      <c r="A75" s="262"/>
      <c r="B75" s="262"/>
      <c r="C75" s="263" t="s">
        <v>35</v>
      </c>
      <c r="D75" s="34" t="s">
        <v>5502</v>
      </c>
      <c r="E75" s="53" t="s">
        <v>361</v>
      </c>
      <c r="F75" s="95">
        <f>H74</f>
        <v>0</v>
      </c>
      <c r="G75" s="196"/>
      <c r="H75" s="89">
        <f>F75*G75</f>
        <v>0</v>
      </c>
    </row>
    <row r="76" spans="1:8" x14ac:dyDescent="0.25">
      <c r="A76" s="262"/>
      <c r="B76" s="263" t="s">
        <v>39</v>
      </c>
      <c r="C76" s="263" t="s">
        <v>36</v>
      </c>
      <c r="D76" s="34" t="s">
        <v>5503</v>
      </c>
      <c r="E76" s="225" t="s">
        <v>581</v>
      </c>
      <c r="F76" s="154" t="s">
        <v>4225</v>
      </c>
      <c r="G76" s="154" t="s">
        <v>4226</v>
      </c>
      <c r="H76" s="151"/>
    </row>
    <row r="77" spans="1:8" ht="26.4" x14ac:dyDescent="0.25">
      <c r="A77" s="262"/>
      <c r="B77" s="262"/>
      <c r="C77" s="263" t="s">
        <v>35</v>
      </c>
      <c r="D77" s="34" t="s">
        <v>5504</v>
      </c>
      <c r="E77" s="53" t="s">
        <v>361</v>
      </c>
      <c r="F77" s="95">
        <f>H76</f>
        <v>0</v>
      </c>
      <c r="G77" s="196"/>
      <c r="H77" s="89">
        <f>F77*G77</f>
        <v>0</v>
      </c>
    </row>
    <row r="78" spans="1:8" x14ac:dyDescent="0.25">
      <c r="A78" s="263" t="s">
        <v>5505</v>
      </c>
      <c r="B78" s="262"/>
      <c r="C78" s="262"/>
      <c r="D78" s="327" t="s">
        <v>5506</v>
      </c>
      <c r="E78" s="161" t="s">
        <v>33</v>
      </c>
      <c r="F78" s="6" t="s">
        <v>4220</v>
      </c>
      <c r="G78" s="6" t="s">
        <v>4221</v>
      </c>
      <c r="H78" s="151"/>
    </row>
    <row r="79" spans="1:8" x14ac:dyDescent="0.25">
      <c r="A79" s="263" t="s">
        <v>5507</v>
      </c>
      <c r="B79" s="262"/>
      <c r="C79" s="262"/>
      <c r="D79" s="327" t="s">
        <v>5508</v>
      </c>
      <c r="E79" s="161" t="s">
        <v>33</v>
      </c>
      <c r="F79" s="6" t="s">
        <v>4220</v>
      </c>
      <c r="G79" s="6" t="s">
        <v>4221</v>
      </c>
      <c r="H79" s="151"/>
    </row>
    <row r="80" spans="1:8" x14ac:dyDescent="0.25">
      <c r="A80" s="263" t="s">
        <v>5509</v>
      </c>
      <c r="B80" s="262"/>
      <c r="C80" s="262"/>
      <c r="D80" s="327" t="s">
        <v>5510</v>
      </c>
      <c r="E80" s="154"/>
      <c r="F80" s="154"/>
      <c r="G80" s="154"/>
      <c r="H80" s="155"/>
    </row>
    <row r="81" spans="1:9" ht="52.8" x14ac:dyDescent="0.25">
      <c r="A81" s="262"/>
      <c r="B81" s="263" t="s">
        <v>37</v>
      </c>
      <c r="C81" s="262"/>
      <c r="D81" s="329" t="s">
        <v>5511</v>
      </c>
      <c r="E81" s="51" t="s">
        <v>425</v>
      </c>
      <c r="F81" s="6" t="s">
        <v>4222</v>
      </c>
      <c r="G81" s="6" t="s">
        <v>818</v>
      </c>
      <c r="H81" s="151"/>
      <c r="I81" s="264" t="s">
        <v>5519</v>
      </c>
    </row>
    <row r="82" spans="1:9" ht="26.4" x14ac:dyDescent="0.25">
      <c r="A82" s="262"/>
      <c r="B82" s="263" t="s">
        <v>39</v>
      </c>
      <c r="C82" s="262"/>
      <c r="D82" s="329" t="s">
        <v>5512</v>
      </c>
      <c r="E82" s="53" t="s">
        <v>361</v>
      </c>
      <c r="F82" s="95">
        <f>H81</f>
        <v>0</v>
      </c>
      <c r="G82" s="196"/>
      <c r="H82" s="89">
        <f>F82*G82</f>
        <v>0</v>
      </c>
      <c r="I82" s="264" t="s">
        <v>5520</v>
      </c>
    </row>
    <row r="83" spans="1:9" ht="39.6" x14ac:dyDescent="0.25">
      <c r="A83" s="262"/>
      <c r="B83" s="263" t="s">
        <v>59</v>
      </c>
      <c r="C83" s="262"/>
      <c r="D83" s="329" t="s">
        <v>5513</v>
      </c>
      <c r="E83" s="161" t="s">
        <v>33</v>
      </c>
      <c r="F83" s="6" t="s">
        <v>4220</v>
      </c>
      <c r="G83" s="6" t="s">
        <v>4221</v>
      </c>
      <c r="H83" s="151"/>
      <c r="I83" s="264" t="s">
        <v>5517</v>
      </c>
    </row>
    <row r="84" spans="1:9" ht="39.6" x14ac:dyDescent="0.25">
      <c r="A84" s="262"/>
      <c r="B84" s="263" t="s">
        <v>42</v>
      </c>
      <c r="C84" s="262"/>
      <c r="D84" s="329" t="s">
        <v>5514</v>
      </c>
      <c r="E84" s="161" t="s">
        <v>33</v>
      </c>
      <c r="F84" s="6" t="s">
        <v>4220</v>
      </c>
      <c r="G84" s="6" t="s">
        <v>4221</v>
      </c>
      <c r="H84" s="151"/>
      <c r="I84" s="264" t="s">
        <v>5518</v>
      </c>
    </row>
    <row r="85" spans="1:9" x14ac:dyDescent="0.25">
      <c r="A85" s="77" t="s">
        <v>34</v>
      </c>
      <c r="B85" s="266"/>
      <c r="C85" s="266"/>
      <c r="D85" s="168"/>
      <c r="E85" s="268"/>
      <c r="F85" s="269"/>
      <c r="G85" s="269"/>
      <c r="H85" s="271">
        <f>SUM(H5:H84)</f>
        <v>0</v>
      </c>
    </row>
  </sheetData>
  <mergeCells count="2">
    <mergeCell ref="A1:D1"/>
    <mergeCell ref="E1:H1"/>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0179C-3429-49ED-878C-EF7B9C2D2B56}">
  <sheetPr>
    <tabColor theme="9" tint="0.79998168889431442"/>
  </sheetPr>
  <dimension ref="A1:I127"/>
  <sheetViews>
    <sheetView workbookViewId="0">
      <selection sqref="A1:B1"/>
    </sheetView>
  </sheetViews>
  <sheetFormatPr defaultColWidth="9.109375" defaultRowHeight="13.2" x14ac:dyDescent="0.25"/>
  <cols>
    <col min="1" max="1" width="9.109375" style="12"/>
    <col min="2" max="2" width="72.44140625" style="12" customWidth="1"/>
    <col min="3" max="3" width="21.5546875" style="12" customWidth="1"/>
    <col min="4" max="4" width="20.6640625" style="12" customWidth="1"/>
    <col min="5" max="16384" width="9.109375" style="12"/>
  </cols>
  <sheetData>
    <row r="1" spans="1:4" x14ac:dyDescent="0.25">
      <c r="A1" s="768" t="s">
        <v>6849</v>
      </c>
      <c r="B1" s="768"/>
    </row>
    <row r="2" spans="1:4" ht="12.75" customHeight="1" x14ac:dyDescent="0.25">
      <c r="B2" s="19"/>
    </row>
    <row r="3" spans="1:4" x14ac:dyDescent="0.25">
      <c r="A3" s="770" t="s">
        <v>4206</v>
      </c>
      <c r="B3" s="770"/>
    </row>
    <row r="4" spans="1:4" ht="12.75" hidden="1" customHeight="1" x14ac:dyDescent="0.25">
      <c r="A4" s="18" t="s">
        <v>96</v>
      </c>
      <c r="B4" s="37" t="s">
        <v>38</v>
      </c>
      <c r="C4" s="599">
        <f>'C1.2 (5)'!H87</f>
        <v>0</v>
      </c>
    </row>
    <row r="5" spans="1:4" hidden="1" x14ac:dyDescent="0.25">
      <c r="A5" s="18" t="s">
        <v>200</v>
      </c>
      <c r="B5" s="37" t="s">
        <v>201</v>
      </c>
      <c r="C5" s="599">
        <f>'C1.3 (5)'!H20</f>
        <v>0</v>
      </c>
    </row>
    <row r="6" spans="1:4" hidden="1" x14ac:dyDescent="0.25">
      <c r="A6" s="18" t="s">
        <v>210</v>
      </c>
      <c r="B6" s="37" t="s">
        <v>211</v>
      </c>
      <c r="C6" s="599">
        <f>'C1.4 (5)'!G107</f>
        <v>0</v>
      </c>
    </row>
    <row r="7" spans="1:4" hidden="1" x14ac:dyDescent="0.25">
      <c r="A7" s="18" t="s">
        <v>389</v>
      </c>
      <c r="B7" s="37" t="s">
        <v>390</v>
      </c>
      <c r="C7" s="599">
        <f>'C1.5 (5)'!I116</f>
        <v>0</v>
      </c>
    </row>
    <row r="8" spans="1:4" hidden="1" x14ac:dyDescent="0.25">
      <c r="A8" s="18" t="s">
        <v>477</v>
      </c>
      <c r="B8" s="37" t="s">
        <v>7</v>
      </c>
      <c r="C8" s="599">
        <f>'C1.6 (5)'!G41</f>
        <v>0</v>
      </c>
    </row>
    <row r="9" spans="1:4" x14ac:dyDescent="0.25">
      <c r="A9" s="18" t="s">
        <v>531</v>
      </c>
      <c r="B9" s="37" t="s">
        <v>532</v>
      </c>
      <c r="C9" s="600">
        <f>'C1.7 (B1)'!H11</f>
        <v>0</v>
      </c>
      <c r="D9" s="602">
        <f>SUM(C4:C9)</f>
        <v>0</v>
      </c>
    </row>
    <row r="10" spans="1:4" x14ac:dyDescent="0.25">
      <c r="A10" s="18"/>
      <c r="B10" s="37"/>
      <c r="C10" s="599"/>
    </row>
    <row r="11" spans="1:4" hidden="1" x14ac:dyDescent="0.25">
      <c r="A11" s="768" t="s">
        <v>4205</v>
      </c>
      <c r="B11" s="768"/>
      <c r="C11" s="599"/>
    </row>
    <row r="12" spans="1:4" hidden="1" x14ac:dyDescent="0.25">
      <c r="A12" s="18" t="s">
        <v>550</v>
      </c>
      <c r="B12" s="37" t="s">
        <v>551</v>
      </c>
      <c r="C12" s="599">
        <f>'C2.1 (5)'!H152</f>
        <v>0</v>
      </c>
    </row>
    <row r="13" spans="1:4" hidden="1" x14ac:dyDescent="0.25">
      <c r="A13" s="18" t="s">
        <v>707</v>
      </c>
      <c r="B13" s="37" t="s">
        <v>708</v>
      </c>
      <c r="C13" s="599">
        <f>'C2.2 (5)'!H74</f>
        <v>0</v>
      </c>
    </row>
    <row r="14" spans="1:4" hidden="1" x14ac:dyDescent="0.25">
      <c r="A14" s="18" t="s">
        <v>766</v>
      </c>
      <c r="B14" s="37" t="s">
        <v>767</v>
      </c>
      <c r="C14" s="599">
        <f>'C2.3 (5)'!H226</f>
        <v>0</v>
      </c>
    </row>
    <row r="15" spans="1:4" hidden="1" x14ac:dyDescent="0.25">
      <c r="A15" s="18" t="s">
        <v>928</v>
      </c>
      <c r="B15" s="37" t="s">
        <v>929</v>
      </c>
      <c r="C15" s="600">
        <f>'C2.4 (5)'!H26</f>
        <v>0</v>
      </c>
      <c r="D15" s="602">
        <f>SUM(C12:C15)</f>
        <v>0</v>
      </c>
    </row>
    <row r="16" spans="1:4" hidden="1" x14ac:dyDescent="0.25">
      <c r="A16" s="18"/>
      <c r="B16" s="37"/>
      <c r="C16" s="599"/>
    </row>
    <row r="17" spans="1:4" x14ac:dyDescent="0.25">
      <c r="A17" s="768" t="s">
        <v>4207</v>
      </c>
      <c r="B17" s="768"/>
      <c r="C17" s="599"/>
    </row>
    <row r="18" spans="1:4" x14ac:dyDescent="0.25">
      <c r="A18" s="18" t="s">
        <v>949</v>
      </c>
      <c r="B18" s="37" t="s">
        <v>8</v>
      </c>
      <c r="C18" s="599">
        <f>'C3.1 (5)'!H96</f>
        <v>513000</v>
      </c>
    </row>
    <row r="19" spans="1:4" x14ac:dyDescent="0.25">
      <c r="A19" s="18" t="s">
        <v>1050</v>
      </c>
      <c r="B19" s="37" t="s">
        <v>1051</v>
      </c>
      <c r="C19" s="600">
        <f>'C3.2 (B1)'!I11</f>
        <v>0</v>
      </c>
      <c r="D19" s="602">
        <f>SUM(C18:C20)</f>
        <v>513000</v>
      </c>
    </row>
    <row r="20" spans="1:4" ht="39.6" hidden="1" x14ac:dyDescent="0.25">
      <c r="A20" s="18" t="s">
        <v>1156</v>
      </c>
      <c r="B20" s="37" t="s">
        <v>1157</v>
      </c>
      <c r="C20" s="600">
        <f>'C3.3 (5)'!H84</f>
        <v>0</v>
      </c>
    </row>
    <row r="21" spans="1:4" x14ac:dyDescent="0.25">
      <c r="A21" s="18"/>
      <c r="B21" s="37"/>
      <c r="C21" s="599"/>
    </row>
    <row r="22" spans="1:4" hidden="1" x14ac:dyDescent="0.25">
      <c r="A22" s="768" t="s">
        <v>4208</v>
      </c>
      <c r="B22" s="768"/>
      <c r="C22" s="599"/>
    </row>
    <row r="23" spans="1:4" hidden="1" x14ac:dyDescent="0.25">
      <c r="A23" s="18" t="s">
        <v>1212</v>
      </c>
      <c r="B23" s="37" t="s">
        <v>22</v>
      </c>
      <c r="C23" s="599">
        <f>'C4.1 (5)'!H88</f>
        <v>0</v>
      </c>
    </row>
    <row r="24" spans="1:4" hidden="1" x14ac:dyDescent="0.25">
      <c r="A24" s="18" t="s">
        <v>1336</v>
      </c>
      <c r="B24" s="37" t="s">
        <v>1337</v>
      </c>
      <c r="C24" s="599">
        <f>'C4.2 (5)'!H70</f>
        <v>0</v>
      </c>
    </row>
    <row r="25" spans="1:4" hidden="1" x14ac:dyDescent="0.25">
      <c r="A25" s="18" t="s">
        <v>1418</v>
      </c>
      <c r="B25" s="37" t="s">
        <v>1419</v>
      </c>
      <c r="C25" s="599">
        <f>'C4.3 (5)'!I118</f>
        <v>0</v>
      </c>
    </row>
    <row r="26" spans="1:4" hidden="1" x14ac:dyDescent="0.25">
      <c r="A26" s="18" t="s">
        <v>1550</v>
      </c>
      <c r="B26" s="37" t="s">
        <v>1551</v>
      </c>
      <c r="C26" s="599">
        <f>'C4.4 (5)'!H80</f>
        <v>0</v>
      </c>
    </row>
    <row r="27" spans="1:4" hidden="1" x14ac:dyDescent="0.25">
      <c r="A27" s="18" t="s">
        <v>1612</v>
      </c>
      <c r="B27" s="37" t="s">
        <v>1613</v>
      </c>
      <c r="C27" s="600"/>
      <c r="D27" s="602">
        <f>SUM(C23:C27)</f>
        <v>0</v>
      </c>
    </row>
    <row r="28" spans="1:4" hidden="1" x14ac:dyDescent="0.25">
      <c r="A28" s="18"/>
      <c r="B28" s="37"/>
      <c r="C28" s="599"/>
    </row>
    <row r="29" spans="1:4" hidden="1" x14ac:dyDescent="0.25">
      <c r="A29" s="768" t="s">
        <v>4209</v>
      </c>
      <c r="B29" s="768"/>
      <c r="C29" s="599"/>
    </row>
    <row r="30" spans="1:4" hidden="1" x14ac:dyDescent="0.25">
      <c r="A30" s="18" t="s">
        <v>1614</v>
      </c>
      <c r="B30" s="37" t="s">
        <v>1615</v>
      </c>
      <c r="C30" s="599">
        <f>'C5.1 (5)'!I95</f>
        <v>0</v>
      </c>
    </row>
    <row r="31" spans="1:4" hidden="1" x14ac:dyDescent="0.25">
      <c r="A31" s="18" t="s">
        <v>1704</v>
      </c>
      <c r="B31" s="37" t="s">
        <v>1705</v>
      </c>
      <c r="C31" s="599">
        <f>'C5.2 (5)'!H51</f>
        <v>0</v>
      </c>
    </row>
    <row r="32" spans="1:4" hidden="1" x14ac:dyDescent="0.25">
      <c r="A32" s="18" t="s">
        <v>1753</v>
      </c>
      <c r="B32" s="37" t="s">
        <v>1754</v>
      </c>
      <c r="C32" s="599">
        <f>'C5.3 (5)'!H92</f>
        <v>0</v>
      </c>
    </row>
    <row r="33" spans="1:9" hidden="1" x14ac:dyDescent="0.25">
      <c r="A33" s="18" t="s">
        <v>1815</v>
      </c>
      <c r="B33" s="37" t="s">
        <v>1816</v>
      </c>
      <c r="C33" s="599">
        <f>'C5.4 (5)'!H51</f>
        <v>0</v>
      </c>
    </row>
    <row r="34" spans="1:9" hidden="1" x14ac:dyDescent="0.25">
      <c r="A34" s="18" t="s">
        <v>1866</v>
      </c>
      <c r="B34" s="37" t="s">
        <v>1867</v>
      </c>
      <c r="C34" s="600">
        <f>'C5.5 (5)'!I202</f>
        <v>0</v>
      </c>
      <c r="D34" s="602">
        <f>SUM(C30:C34)</f>
        <v>0</v>
      </c>
      <c r="I34" s="12" t="s">
        <v>5439</v>
      </c>
    </row>
    <row r="35" spans="1:9" hidden="1" x14ac:dyDescent="0.25">
      <c r="A35" s="18"/>
      <c r="B35" s="37"/>
      <c r="C35" s="599"/>
    </row>
    <row r="36" spans="1:9" hidden="1" x14ac:dyDescent="0.25">
      <c r="A36" s="768" t="s">
        <v>4210</v>
      </c>
      <c r="B36" s="768"/>
      <c r="C36" s="599"/>
    </row>
    <row r="37" spans="1:9" hidden="1" x14ac:dyDescent="0.25">
      <c r="A37" s="18" t="s">
        <v>1971</v>
      </c>
      <c r="B37" s="37" t="s">
        <v>1972</v>
      </c>
      <c r="C37" s="599">
        <f>'C6.1 (5)'!H52</f>
        <v>0</v>
      </c>
    </row>
    <row r="38" spans="1:9" hidden="1" x14ac:dyDescent="0.25">
      <c r="A38" s="18" t="s">
        <v>2021</v>
      </c>
      <c r="B38" s="37" t="s">
        <v>2022</v>
      </c>
      <c r="C38" s="600">
        <f>'C6.2 (5)'!G16</f>
        <v>0</v>
      </c>
      <c r="D38" s="602">
        <f>SUM(C37:C38)</f>
        <v>0</v>
      </c>
    </row>
    <row r="39" spans="1:9" hidden="1" x14ac:dyDescent="0.25">
      <c r="A39" s="18"/>
      <c r="B39" s="37"/>
      <c r="C39" s="599"/>
    </row>
    <row r="40" spans="1:9" hidden="1" x14ac:dyDescent="0.25">
      <c r="A40" s="768" t="s">
        <v>4211</v>
      </c>
      <c r="B40" s="768"/>
      <c r="C40" s="599"/>
    </row>
    <row r="41" spans="1:9" hidden="1" x14ac:dyDescent="0.25">
      <c r="A41" s="18" t="s">
        <v>2036</v>
      </c>
      <c r="B41" s="37" t="s">
        <v>2037</v>
      </c>
      <c r="C41" s="599">
        <f>'C7.1 (5)'!G16</f>
        <v>0</v>
      </c>
    </row>
    <row r="42" spans="1:9" ht="26.4" hidden="1" x14ac:dyDescent="0.25">
      <c r="A42" s="18" t="s">
        <v>2054</v>
      </c>
      <c r="B42" s="37" t="s">
        <v>2055</v>
      </c>
      <c r="C42" s="599">
        <f>'C7.2 (5)'!H38</f>
        <v>0</v>
      </c>
    </row>
    <row r="43" spans="1:9" hidden="1" x14ac:dyDescent="0.25">
      <c r="A43" s="18" t="s">
        <v>2073</v>
      </c>
      <c r="B43" s="37" t="s">
        <v>2074</v>
      </c>
      <c r="C43" s="599">
        <f>'C7.3 (5)'!G48</f>
        <v>0</v>
      </c>
    </row>
    <row r="44" spans="1:9" hidden="1" x14ac:dyDescent="0.25">
      <c r="A44" s="18" t="s">
        <v>2130</v>
      </c>
      <c r="B44" s="37" t="s">
        <v>2131</v>
      </c>
      <c r="C44" s="599">
        <f>'C7.4 (5)'!G8</f>
        <v>0</v>
      </c>
    </row>
    <row r="45" spans="1:9" hidden="1" x14ac:dyDescent="0.25">
      <c r="A45" s="18" t="s">
        <v>2137</v>
      </c>
      <c r="B45" s="37" t="s">
        <v>2135</v>
      </c>
      <c r="C45" s="599">
        <f>'C7.5 (5)'!G9</f>
        <v>0</v>
      </c>
    </row>
    <row r="46" spans="1:9" hidden="1" x14ac:dyDescent="0.25">
      <c r="A46" s="18" t="s">
        <v>2138</v>
      </c>
      <c r="B46" s="37" t="s">
        <v>2139</v>
      </c>
      <c r="C46" s="600">
        <f>'C7.6 (5)'!G9</f>
        <v>0</v>
      </c>
      <c r="D46" s="602">
        <f>SUM(C41:C46)</f>
        <v>0</v>
      </c>
    </row>
    <row r="47" spans="1:9" hidden="1" x14ac:dyDescent="0.25">
      <c r="A47" s="18"/>
      <c r="B47" s="37"/>
      <c r="C47" s="599"/>
    </row>
    <row r="48" spans="1:9" hidden="1" x14ac:dyDescent="0.25">
      <c r="A48" s="768" t="s">
        <v>4212</v>
      </c>
      <c r="B48" s="768"/>
      <c r="C48" s="599"/>
    </row>
    <row r="49" spans="1:4" hidden="1" x14ac:dyDescent="0.25">
      <c r="A49" s="18" t="s">
        <v>2141</v>
      </c>
      <c r="B49" s="37" t="s">
        <v>27</v>
      </c>
      <c r="C49" s="599">
        <f>'C8.1 (5)'!G17</f>
        <v>0</v>
      </c>
    </row>
    <row r="50" spans="1:4" hidden="1" x14ac:dyDescent="0.25">
      <c r="A50" s="18" t="s">
        <v>2158</v>
      </c>
      <c r="B50" s="37" t="s">
        <v>2159</v>
      </c>
      <c r="C50" s="599">
        <f>'C8.2 (5)'!H22</f>
        <v>0</v>
      </c>
    </row>
    <row r="51" spans="1:4" hidden="1" x14ac:dyDescent="0.25">
      <c r="A51" s="18" t="s">
        <v>2173</v>
      </c>
      <c r="B51" s="37" t="s">
        <v>2174</v>
      </c>
      <c r="C51" s="599">
        <f>'C8.3 (5)'!G12</f>
        <v>0</v>
      </c>
    </row>
    <row r="52" spans="1:4" hidden="1" x14ac:dyDescent="0.25">
      <c r="A52" s="18" t="s">
        <v>2180</v>
      </c>
      <c r="B52" s="37" t="s">
        <v>2181</v>
      </c>
      <c r="C52" s="599">
        <f>'C8.4 (5)'!H16</f>
        <v>0</v>
      </c>
    </row>
    <row r="53" spans="1:4" hidden="1" x14ac:dyDescent="0.25">
      <c r="A53" s="18" t="s">
        <v>2187</v>
      </c>
      <c r="B53" s="37" t="s">
        <v>2188</v>
      </c>
      <c r="C53" s="599">
        <f>'C8.5 (5)'!H18</f>
        <v>0</v>
      </c>
    </row>
    <row r="54" spans="1:4" hidden="1" x14ac:dyDescent="0.25">
      <c r="A54" s="18" t="s">
        <v>2203</v>
      </c>
      <c r="B54" s="37" t="s">
        <v>2204</v>
      </c>
      <c r="C54" s="599">
        <f>'C8.6 (5)'!G11</f>
        <v>0</v>
      </c>
    </row>
    <row r="55" spans="1:4" hidden="1" x14ac:dyDescent="0.25">
      <c r="A55" s="18" t="s">
        <v>2209</v>
      </c>
      <c r="B55" s="37" t="s">
        <v>2210</v>
      </c>
      <c r="C55" s="599">
        <f>'C8.7 (5)'!G14</f>
        <v>0</v>
      </c>
    </row>
    <row r="56" spans="1:4" hidden="1" x14ac:dyDescent="0.25">
      <c r="A56" s="18" t="s">
        <v>2221</v>
      </c>
      <c r="B56" s="37" t="s">
        <v>2222</v>
      </c>
      <c r="C56" s="599">
        <f>'C8.8 (5)'!H68</f>
        <v>0</v>
      </c>
    </row>
    <row r="57" spans="1:4" hidden="1" x14ac:dyDescent="0.25">
      <c r="A57" s="18" t="s">
        <v>2253</v>
      </c>
      <c r="B57" s="37" t="s">
        <v>2254</v>
      </c>
      <c r="C57" s="600">
        <f>'C8.9 (5)'!G20</f>
        <v>0</v>
      </c>
      <c r="D57" s="602">
        <f>SUM(C49:C57)</f>
        <v>0</v>
      </c>
    </row>
    <row r="58" spans="1:4" hidden="1" x14ac:dyDescent="0.25">
      <c r="A58" s="18"/>
      <c r="B58" s="37"/>
      <c r="C58" s="599"/>
    </row>
    <row r="59" spans="1:4" hidden="1" x14ac:dyDescent="0.25">
      <c r="A59" s="768" t="s">
        <v>2281</v>
      </c>
      <c r="B59" s="768"/>
      <c r="C59" s="599"/>
    </row>
    <row r="60" spans="1:4" hidden="1" x14ac:dyDescent="0.25">
      <c r="A60" s="18" t="s">
        <v>2280</v>
      </c>
      <c r="B60" s="37" t="s">
        <v>2281</v>
      </c>
      <c r="C60" s="600">
        <f>'C9.1 (5)'!H104</f>
        <v>0</v>
      </c>
      <c r="D60" s="602">
        <f>SUM(C60)</f>
        <v>0</v>
      </c>
    </row>
    <row r="61" spans="1:4" hidden="1" x14ac:dyDescent="0.25">
      <c r="A61" s="18"/>
      <c r="B61" s="37"/>
      <c r="C61" s="599"/>
    </row>
    <row r="62" spans="1:4" hidden="1" x14ac:dyDescent="0.25">
      <c r="A62" s="768" t="s">
        <v>4213</v>
      </c>
      <c r="B62" s="768"/>
      <c r="C62" s="599"/>
    </row>
    <row r="63" spans="1:4" hidden="1" x14ac:dyDescent="0.25">
      <c r="A63" s="18" t="s">
        <v>2365</v>
      </c>
      <c r="B63" s="37" t="s">
        <v>4195</v>
      </c>
      <c r="C63" s="600">
        <f>'C10.1 (5)'!H128</f>
        <v>0</v>
      </c>
      <c r="D63" s="602">
        <f>SUM(C63)</f>
        <v>0</v>
      </c>
    </row>
    <row r="64" spans="1:4" hidden="1" x14ac:dyDescent="0.25">
      <c r="A64" s="18"/>
      <c r="B64" s="37"/>
      <c r="C64" s="599"/>
    </row>
    <row r="65" spans="1:4" x14ac:dyDescent="0.25">
      <c r="A65" s="768" t="s">
        <v>4214</v>
      </c>
      <c r="B65" s="768"/>
      <c r="C65" s="599"/>
    </row>
    <row r="66" spans="1:4" ht="26.4" x14ac:dyDescent="0.25">
      <c r="A66" s="18" t="s">
        <v>2517</v>
      </c>
      <c r="B66" s="37" t="s">
        <v>2608</v>
      </c>
      <c r="C66" s="600">
        <f>'C11.1 (B1)'!H16</f>
        <v>26000</v>
      </c>
      <c r="D66" s="602">
        <f>SUM(C66:C74)</f>
        <v>26000</v>
      </c>
    </row>
    <row r="67" spans="1:4" hidden="1" x14ac:dyDescent="0.25">
      <c r="A67" s="18" t="s">
        <v>2567</v>
      </c>
      <c r="B67" s="37" t="s">
        <v>2609</v>
      </c>
      <c r="C67" s="599">
        <f>'C11.2 (5)'!H31</f>
        <v>0</v>
      </c>
    </row>
    <row r="68" spans="1:4" hidden="1" x14ac:dyDescent="0.25">
      <c r="A68" s="18" t="s">
        <v>2621</v>
      </c>
      <c r="B68" s="37" t="s">
        <v>2622</v>
      </c>
      <c r="C68" s="599">
        <f>'C11.3 (5)'!F11</f>
        <v>0</v>
      </c>
    </row>
    <row r="69" spans="1:4" hidden="1" x14ac:dyDescent="0.25">
      <c r="A69" s="18" t="s">
        <v>2629</v>
      </c>
      <c r="B69" s="37" t="s">
        <v>2628</v>
      </c>
      <c r="C69" s="599">
        <f>'C11.4 (5)'!H79</f>
        <v>0</v>
      </c>
    </row>
    <row r="70" spans="1:4" hidden="1" x14ac:dyDescent="0.25">
      <c r="A70" s="18" t="s">
        <v>2724</v>
      </c>
      <c r="B70" s="37" t="s">
        <v>2725</v>
      </c>
      <c r="C70" s="599">
        <f>'C11.5 (5)'!I73</f>
        <v>0</v>
      </c>
    </row>
    <row r="71" spans="1:4" hidden="1" x14ac:dyDescent="0.25">
      <c r="A71" s="18" t="s">
        <v>2793</v>
      </c>
      <c r="B71" s="37" t="s">
        <v>4203</v>
      </c>
      <c r="C71" s="599">
        <f>'C11.6 (5)'!H106</f>
        <v>0</v>
      </c>
    </row>
    <row r="72" spans="1:4" hidden="1" x14ac:dyDescent="0.25">
      <c r="A72" s="18" t="s">
        <v>2882</v>
      </c>
      <c r="B72" s="37" t="s">
        <v>2883</v>
      </c>
      <c r="C72" s="599">
        <f>'C11.7 (5)'!G88</f>
        <v>0</v>
      </c>
    </row>
    <row r="73" spans="1:4" hidden="1" x14ac:dyDescent="0.25">
      <c r="A73" s="18" t="s">
        <v>2993</v>
      </c>
      <c r="B73" s="37" t="s">
        <v>2994</v>
      </c>
      <c r="C73" s="599">
        <f>'C11.8 (5)'!H54</f>
        <v>0</v>
      </c>
    </row>
    <row r="74" spans="1:4" hidden="1" x14ac:dyDescent="0.25">
      <c r="A74" s="18" t="s">
        <v>3063</v>
      </c>
      <c r="B74" s="37" t="s">
        <v>3064</v>
      </c>
      <c r="C74" s="600">
        <f>'C11.9 (5)'!G14</f>
        <v>0</v>
      </c>
    </row>
    <row r="75" spans="1:4" hidden="1" x14ac:dyDescent="0.25">
      <c r="A75" s="18"/>
      <c r="B75" s="37"/>
      <c r="C75" s="599"/>
    </row>
    <row r="76" spans="1:4" hidden="1" x14ac:dyDescent="0.25">
      <c r="A76" s="768" t="s">
        <v>4215</v>
      </c>
      <c r="B76" s="768"/>
      <c r="C76" s="599"/>
    </row>
    <row r="77" spans="1:4" hidden="1" x14ac:dyDescent="0.25">
      <c r="A77" s="18" t="s">
        <v>3077</v>
      </c>
      <c r="B77" s="37" t="s">
        <v>3078</v>
      </c>
      <c r="C77" s="599">
        <f>'C12.1 (5)'!H77</f>
        <v>0</v>
      </c>
    </row>
    <row r="78" spans="1:4" hidden="1" x14ac:dyDescent="0.25">
      <c r="A78" s="18" t="s">
        <v>3161</v>
      </c>
      <c r="B78" s="37" t="s">
        <v>3162</v>
      </c>
      <c r="C78" s="599">
        <f>'C12.2 (5)'!G33</f>
        <v>0</v>
      </c>
    </row>
    <row r="79" spans="1:4" hidden="1" x14ac:dyDescent="0.25">
      <c r="A79" s="18" t="s">
        <v>3207</v>
      </c>
      <c r="B79" s="37" t="s">
        <v>3208</v>
      </c>
      <c r="C79" s="599">
        <f>'C12.3 (5)'!G81</f>
        <v>0</v>
      </c>
    </row>
    <row r="80" spans="1:4" hidden="1" x14ac:dyDescent="0.25">
      <c r="A80" s="18" t="s">
        <v>3326</v>
      </c>
      <c r="B80" s="37" t="s">
        <v>3327</v>
      </c>
      <c r="C80" s="599">
        <f>'C12.4 (5)'!G40</f>
        <v>0</v>
      </c>
    </row>
    <row r="81" spans="1:4" hidden="1" x14ac:dyDescent="0.25">
      <c r="A81" s="18" t="s">
        <v>3377</v>
      </c>
      <c r="B81" s="37" t="s">
        <v>3378</v>
      </c>
      <c r="C81" s="599">
        <f>'C12.5 (5)'!G26</f>
        <v>0</v>
      </c>
    </row>
    <row r="82" spans="1:4" hidden="1" x14ac:dyDescent="0.25">
      <c r="A82" s="18" t="s">
        <v>3405</v>
      </c>
      <c r="B82" s="37" t="s">
        <v>3406</v>
      </c>
      <c r="C82" s="599">
        <f>'C12.6 (5)'!H46</f>
        <v>0</v>
      </c>
    </row>
    <row r="83" spans="1:4" hidden="1" x14ac:dyDescent="0.25">
      <c r="A83" s="18" t="s">
        <v>3456</v>
      </c>
      <c r="B83" s="37" t="s">
        <v>3457</v>
      </c>
      <c r="C83" s="599">
        <f>'C12.7 (5)'!G15</f>
        <v>0</v>
      </c>
    </row>
    <row r="84" spans="1:4" hidden="1" x14ac:dyDescent="0.25">
      <c r="A84" s="18" t="s">
        <v>3467</v>
      </c>
      <c r="B84" s="37" t="s">
        <v>3468</v>
      </c>
      <c r="C84" s="599">
        <f>'C12.8 (5)'!G27</f>
        <v>0</v>
      </c>
    </row>
    <row r="85" spans="1:4" hidden="1" x14ac:dyDescent="0.25">
      <c r="A85" s="18" t="s">
        <v>3492</v>
      </c>
      <c r="B85" s="37" t="s">
        <v>3493</v>
      </c>
      <c r="C85" s="599">
        <f>'C12.9 (5)'!F20</f>
        <v>0</v>
      </c>
    </row>
    <row r="86" spans="1:4" hidden="1" x14ac:dyDescent="0.25">
      <c r="A86" s="18" t="s">
        <v>3507</v>
      </c>
      <c r="B86" s="37" t="s">
        <v>3508</v>
      </c>
      <c r="C86" s="599">
        <f>'C12.10 (5)'!F15</f>
        <v>0</v>
      </c>
    </row>
    <row r="87" spans="1:4" hidden="1" x14ac:dyDescent="0.25">
      <c r="A87" s="18" t="s">
        <v>3520</v>
      </c>
      <c r="B87" s="37" t="s">
        <v>3521</v>
      </c>
      <c r="C87" s="599">
        <f>'C12.11 (5)'!F14</f>
        <v>0</v>
      </c>
    </row>
    <row r="88" spans="1:4" hidden="1" x14ac:dyDescent="0.25">
      <c r="A88" s="18" t="s">
        <v>3523</v>
      </c>
      <c r="B88" s="37" t="s">
        <v>3524</v>
      </c>
      <c r="C88" s="600">
        <f>'C12.12 (5)'!G18</f>
        <v>0</v>
      </c>
      <c r="D88" s="602">
        <f>SUM(C77:C88)</f>
        <v>0</v>
      </c>
    </row>
    <row r="89" spans="1:4" hidden="1" x14ac:dyDescent="0.25">
      <c r="A89" s="18"/>
      <c r="B89" s="37"/>
      <c r="C89" s="599"/>
    </row>
    <row r="90" spans="1:4" x14ac:dyDescent="0.25">
      <c r="A90" s="19" t="s">
        <v>4216</v>
      </c>
      <c r="B90" s="37"/>
      <c r="C90" s="599"/>
    </row>
    <row r="91" spans="1:4" x14ac:dyDescent="0.25">
      <c r="A91" s="18" t="s">
        <v>3541</v>
      </c>
      <c r="B91" s="37" t="s">
        <v>3542</v>
      </c>
      <c r="C91" s="599">
        <f>'C13.1 (B1)'!H33</f>
        <v>0</v>
      </c>
    </row>
    <row r="92" spans="1:4" x14ac:dyDescent="0.25">
      <c r="A92" s="18" t="s">
        <v>3651</v>
      </c>
      <c r="B92" s="37" t="s">
        <v>3652</v>
      </c>
      <c r="C92" s="599">
        <f>'C13.2 (B1)'!G18</f>
        <v>0</v>
      </c>
    </row>
    <row r="93" spans="1:4" x14ac:dyDescent="0.25">
      <c r="A93" s="18" t="s">
        <v>3670</v>
      </c>
      <c r="B93" s="37" t="s">
        <v>3668</v>
      </c>
      <c r="C93" s="599">
        <f>'C13.3 (B1)'!H22</f>
        <v>0</v>
      </c>
    </row>
    <row r="94" spans="1:4" x14ac:dyDescent="0.25">
      <c r="A94" s="18" t="s">
        <v>3680</v>
      </c>
      <c r="B94" s="37" t="s">
        <v>3681</v>
      </c>
      <c r="C94" s="599">
        <f>'C13.4 (B1)'!H26</f>
        <v>0</v>
      </c>
    </row>
    <row r="95" spans="1:4" hidden="1" x14ac:dyDescent="0.25">
      <c r="A95" s="18" t="s">
        <v>3738</v>
      </c>
      <c r="B95" s="37" t="s">
        <v>3739</v>
      </c>
      <c r="C95" s="599">
        <f>'C13.5 (5)'!G18</f>
        <v>0</v>
      </c>
    </row>
    <row r="96" spans="1:4" hidden="1" x14ac:dyDescent="0.25">
      <c r="A96" s="18" t="s">
        <v>3758</v>
      </c>
      <c r="B96" s="37" t="s">
        <v>3759</v>
      </c>
      <c r="C96" s="599">
        <f>'C13.6 (5)'!G20</f>
        <v>0</v>
      </c>
    </row>
    <row r="97" spans="1:4" x14ac:dyDescent="0.25">
      <c r="A97" s="18" t="s">
        <v>3777</v>
      </c>
      <c r="B97" s="37" t="s">
        <v>3778</v>
      </c>
      <c r="C97" s="599">
        <f>'C13.7 (B1)'!H16</f>
        <v>0</v>
      </c>
    </row>
    <row r="98" spans="1:4" x14ac:dyDescent="0.25">
      <c r="A98" s="18" t="s">
        <v>3822</v>
      </c>
      <c r="B98" s="37" t="s">
        <v>3823</v>
      </c>
      <c r="C98" s="600">
        <f>'C13.8 (B1)'!H19</f>
        <v>0</v>
      </c>
      <c r="D98" s="602">
        <f>SUM(C91:C104)</f>
        <v>0</v>
      </c>
    </row>
    <row r="99" spans="1:4" hidden="1" x14ac:dyDescent="0.25">
      <c r="A99" s="18" t="s">
        <v>3870</v>
      </c>
      <c r="B99" s="37" t="s">
        <v>3871</v>
      </c>
      <c r="C99" s="599">
        <f>'C13.9 (5)'!H24</f>
        <v>0</v>
      </c>
    </row>
    <row r="100" spans="1:4" hidden="1" x14ac:dyDescent="0.25">
      <c r="A100" s="18" t="s">
        <v>3886</v>
      </c>
      <c r="B100" s="37" t="s">
        <v>3887</v>
      </c>
      <c r="C100" s="599">
        <f>'C13.10 (5)'!G18</f>
        <v>0</v>
      </c>
    </row>
    <row r="101" spans="1:4" hidden="1" x14ac:dyDescent="0.25">
      <c r="A101" s="18" t="s">
        <v>3901</v>
      </c>
      <c r="B101" s="37" t="s">
        <v>3902</v>
      </c>
      <c r="C101" s="599">
        <f>'C13.11 (5)'!G10</f>
        <v>0</v>
      </c>
    </row>
    <row r="102" spans="1:4" hidden="1" x14ac:dyDescent="0.25">
      <c r="A102" s="18" t="s">
        <v>3903</v>
      </c>
      <c r="B102" s="37" t="s">
        <v>3904</v>
      </c>
      <c r="C102" s="599">
        <f>'C13.12 (5)'!G11</f>
        <v>0</v>
      </c>
    </row>
    <row r="103" spans="1:4" hidden="1" x14ac:dyDescent="0.25">
      <c r="A103" s="18" t="s">
        <v>3909</v>
      </c>
      <c r="B103" s="37" t="s">
        <v>3910</v>
      </c>
      <c r="C103" s="599">
        <f>'C13.13 (5)'!G36</f>
        <v>0</v>
      </c>
    </row>
    <row r="104" spans="1:4" hidden="1" x14ac:dyDescent="0.25">
      <c r="A104" s="18" t="s">
        <v>3953</v>
      </c>
      <c r="B104" s="37" t="s">
        <v>3954</v>
      </c>
      <c r="C104" s="600">
        <f>'C13.14 (5)'!I13</f>
        <v>0</v>
      </c>
    </row>
    <row r="105" spans="1:4" hidden="1" x14ac:dyDescent="0.25">
      <c r="A105" s="18"/>
      <c r="B105" s="37"/>
      <c r="C105" s="599"/>
    </row>
    <row r="106" spans="1:4" hidden="1" x14ac:dyDescent="0.25">
      <c r="A106" s="768" t="s">
        <v>4217</v>
      </c>
      <c r="B106" s="768"/>
      <c r="C106" s="599"/>
    </row>
    <row r="107" spans="1:4" hidden="1" x14ac:dyDescent="0.25">
      <c r="A107" s="18" t="s">
        <v>3956</v>
      </c>
      <c r="B107" s="37" t="s">
        <v>3978</v>
      </c>
      <c r="C107" s="599">
        <f>'C14.1 (5)'!I29</f>
        <v>0</v>
      </c>
    </row>
    <row r="108" spans="1:4" ht="26.4" hidden="1" x14ac:dyDescent="0.25">
      <c r="A108" s="18" t="s">
        <v>3979</v>
      </c>
      <c r="B108" s="37" t="s">
        <v>3980</v>
      </c>
      <c r="C108" s="599">
        <f>'C14.2 (5)'!G28</f>
        <v>0</v>
      </c>
    </row>
    <row r="109" spans="1:4" hidden="1" x14ac:dyDescent="0.25">
      <c r="A109" s="18" t="s">
        <v>4009</v>
      </c>
      <c r="B109" s="37" t="s">
        <v>4010</v>
      </c>
      <c r="C109" s="599">
        <f>'C14.3 (5)'!G21</f>
        <v>0</v>
      </c>
    </row>
    <row r="110" spans="1:4" hidden="1" x14ac:dyDescent="0.25">
      <c r="A110" s="18" t="s">
        <v>4028</v>
      </c>
      <c r="B110" s="37" t="s">
        <v>4029</v>
      </c>
      <c r="C110" s="599">
        <f>'C14.4 (5)'!H27</f>
        <v>0</v>
      </c>
    </row>
    <row r="111" spans="1:4" hidden="1" x14ac:dyDescent="0.25">
      <c r="A111" s="18" t="s">
        <v>4041</v>
      </c>
      <c r="B111" s="37" t="s">
        <v>4042</v>
      </c>
      <c r="C111" s="599">
        <f>'C14.5 (5)'!G24</f>
        <v>0</v>
      </c>
    </row>
    <row r="112" spans="1:4" hidden="1" x14ac:dyDescent="0.25">
      <c r="A112" s="18" t="s">
        <v>4060</v>
      </c>
      <c r="B112" s="37" t="s">
        <v>4061</v>
      </c>
      <c r="C112" s="599">
        <f>'C14.6 (5)'!G15</f>
        <v>0</v>
      </c>
    </row>
    <row r="113" spans="1:4" hidden="1" x14ac:dyDescent="0.25">
      <c r="A113" s="18" t="s">
        <v>4073</v>
      </c>
      <c r="B113" s="37" t="s">
        <v>4074</v>
      </c>
      <c r="C113" s="599">
        <f>'C14.7 (5)'!G12</f>
        <v>0</v>
      </c>
    </row>
    <row r="114" spans="1:4" hidden="1" x14ac:dyDescent="0.25">
      <c r="A114" s="18" t="s">
        <v>4080</v>
      </c>
      <c r="B114" s="37" t="s">
        <v>4081</v>
      </c>
      <c r="C114" s="599">
        <f>'C14.8 (5)'!G23</f>
        <v>0</v>
      </c>
    </row>
    <row r="115" spans="1:4" hidden="1" x14ac:dyDescent="0.25">
      <c r="A115" s="18" t="s">
        <v>4100</v>
      </c>
      <c r="B115" s="37" t="s">
        <v>4101</v>
      </c>
      <c r="C115" s="599">
        <f>'C14.9 (5)'!G41</f>
        <v>0</v>
      </c>
    </row>
    <row r="116" spans="1:4" hidden="1" x14ac:dyDescent="0.25">
      <c r="A116" s="18" t="s">
        <v>4144</v>
      </c>
      <c r="B116" s="37" t="s">
        <v>4145</v>
      </c>
      <c r="C116" s="599">
        <f>'C14.10 (5)'!G15</f>
        <v>0</v>
      </c>
    </row>
    <row r="117" spans="1:4" hidden="1" x14ac:dyDescent="0.25">
      <c r="A117" s="18" t="s">
        <v>4153</v>
      </c>
      <c r="B117" s="37" t="s">
        <v>4154</v>
      </c>
      <c r="C117" s="600">
        <f>'C14.11 (5)'!G10</f>
        <v>0</v>
      </c>
      <c r="D117" s="602">
        <f>SUM(C107:C117)</f>
        <v>0</v>
      </c>
    </row>
    <row r="118" spans="1:4" x14ac:dyDescent="0.25">
      <c r="A118" s="18"/>
      <c r="B118" s="37"/>
      <c r="C118" s="599"/>
    </row>
    <row r="119" spans="1:4" x14ac:dyDescent="0.25">
      <c r="A119" s="768" t="s">
        <v>4218</v>
      </c>
      <c r="B119" s="768"/>
      <c r="C119" s="599"/>
    </row>
    <row r="120" spans="1:4" x14ac:dyDescent="0.25">
      <c r="A120" s="18" t="s">
        <v>4158</v>
      </c>
      <c r="B120" s="37" t="s">
        <v>4157</v>
      </c>
      <c r="C120" s="600">
        <f>'C20.1 (B1)'!I15</f>
        <v>240000</v>
      </c>
      <c r="D120" s="602">
        <f>SUM(C120)</f>
        <v>240000</v>
      </c>
    </row>
    <row r="121" spans="1:4" x14ac:dyDescent="0.25">
      <c r="A121" s="18"/>
      <c r="B121" s="37"/>
      <c r="C121" s="599"/>
    </row>
    <row r="122" spans="1:4" ht="24" hidden="1" customHeight="1" x14ac:dyDescent="0.25">
      <c r="A122" s="769" t="s">
        <v>4219</v>
      </c>
      <c r="B122" s="769"/>
      <c r="C122" s="599"/>
    </row>
    <row r="123" spans="1:4" hidden="1" x14ac:dyDescent="0.25">
      <c r="A123" s="18" t="s">
        <v>4204</v>
      </c>
      <c r="B123" s="37" t="s">
        <v>2518</v>
      </c>
      <c r="C123" s="600">
        <f>'Sect D - D1000 (5)'!H85</f>
        <v>0</v>
      </c>
      <c r="D123" s="603">
        <f>SUM(C123)</f>
        <v>0</v>
      </c>
    </row>
    <row r="124" spans="1:4" hidden="1" x14ac:dyDescent="0.25">
      <c r="A124" s="18"/>
      <c r="B124" s="37"/>
      <c r="C124" s="599"/>
    </row>
    <row r="125" spans="1:4" x14ac:dyDescent="0.25">
      <c r="B125" s="18"/>
    </row>
    <row r="126" spans="1:4" ht="13.8" thickBot="1" x14ac:dyDescent="0.3">
      <c r="B126" s="19" t="s">
        <v>6670</v>
      </c>
      <c r="C126" s="546">
        <f>SUM(C5:C125)</f>
        <v>779000</v>
      </c>
      <c r="D126" s="602"/>
    </row>
    <row r="127" spans="1:4" ht="13.8" thickTop="1" x14ac:dyDescent="0.25">
      <c r="B127" s="18"/>
    </row>
  </sheetData>
  <sheetProtection algorithmName="SHA-512" hashValue="89EO2sgzAfwsTA4CuCRG2TJYpoK3L+fPZAeGdy82hbli3JqUShFzW6PLdCy3Dy3mwrNAhc9Z6fv5C6tqOdI9yg==" saltValue="T3DF4ouhp1dGyh+0DA8sDw==" spinCount="100000" sheet="1" objects="1" scenarios="1" selectLockedCells="1"/>
  <mergeCells count="16">
    <mergeCell ref="A17:B17"/>
    <mergeCell ref="A1:B1"/>
    <mergeCell ref="A3:B3"/>
    <mergeCell ref="A11:B11"/>
    <mergeCell ref="A122:B122"/>
    <mergeCell ref="A22:B22"/>
    <mergeCell ref="A29:B29"/>
    <mergeCell ref="A36:B36"/>
    <mergeCell ref="A40:B40"/>
    <mergeCell ref="A48:B48"/>
    <mergeCell ref="A59:B59"/>
    <mergeCell ref="A62:B62"/>
    <mergeCell ref="A65:B65"/>
    <mergeCell ref="A76:B76"/>
    <mergeCell ref="A106:B106"/>
    <mergeCell ref="A119:B119"/>
  </mergeCells>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B1: DITHOKENG RIVER</oddHeader>
  </headerFooter>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C4671-38F9-4F81-A49F-9132C105A9DE}">
  <dimension ref="A1:K87"/>
  <sheetViews>
    <sheetView workbookViewId="0"/>
  </sheetViews>
  <sheetFormatPr defaultRowHeight="13.2" x14ac:dyDescent="0.25"/>
  <cols>
    <col min="1" max="1" width="10.5546875" style="41" customWidth="1"/>
    <col min="2" max="2" width="10.88671875" style="41" customWidth="1"/>
    <col min="3" max="3" width="3.109375" style="41" bestFit="1" customWidth="1"/>
    <col min="4" max="4" width="40.6640625" style="41" customWidth="1"/>
    <col min="5" max="5" width="18.4414062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11" x14ac:dyDescent="0.25">
      <c r="A1" s="39" t="s">
        <v>96</v>
      </c>
      <c r="B1" s="40"/>
      <c r="C1" s="40"/>
      <c r="D1" s="96"/>
      <c r="E1" s="774" t="s">
        <v>38</v>
      </c>
      <c r="F1" s="774"/>
      <c r="G1" s="774"/>
      <c r="H1" s="774"/>
    </row>
    <row r="2" spans="1:11" x14ac:dyDescent="0.25">
      <c r="A2" s="42" t="s">
        <v>0</v>
      </c>
      <c r="B2" s="42"/>
      <c r="C2" s="97"/>
      <c r="D2" s="43" t="s">
        <v>1</v>
      </c>
      <c r="E2" s="43" t="s">
        <v>2</v>
      </c>
      <c r="F2" s="43" t="s">
        <v>3</v>
      </c>
      <c r="G2" s="43" t="s">
        <v>4</v>
      </c>
      <c r="H2" s="43" t="s">
        <v>5</v>
      </c>
      <c r="I2" s="323"/>
    </row>
    <row r="3" spans="1:11" x14ac:dyDescent="0.25">
      <c r="A3" s="44"/>
      <c r="B3" s="44"/>
      <c r="C3" s="98"/>
      <c r="D3" s="45"/>
      <c r="E3" s="46"/>
      <c r="F3" s="46"/>
      <c r="G3" s="45"/>
      <c r="H3" s="45"/>
    </row>
    <row r="4" spans="1:11" x14ac:dyDescent="0.25">
      <c r="A4" s="47"/>
      <c r="B4" s="47"/>
      <c r="C4" s="99"/>
      <c r="D4" s="45"/>
      <c r="E4" s="46"/>
      <c r="F4" s="46"/>
      <c r="G4" s="45"/>
      <c r="H4" s="45"/>
    </row>
    <row r="5" spans="1:11" x14ac:dyDescent="0.25">
      <c r="A5" s="44" t="s">
        <v>97</v>
      </c>
      <c r="B5" s="44"/>
      <c r="C5" s="98"/>
      <c r="D5" s="100" t="s">
        <v>98</v>
      </c>
      <c r="E5" s="6"/>
      <c r="F5" s="6"/>
      <c r="G5" s="92"/>
      <c r="H5" s="89"/>
    </row>
    <row r="6" spans="1:11" ht="26.4" x14ac:dyDescent="0.25">
      <c r="A6" s="44"/>
      <c r="B6" s="44" t="s">
        <v>99</v>
      </c>
      <c r="C6" s="98"/>
      <c r="D6" s="101" t="s">
        <v>100</v>
      </c>
      <c r="E6" s="46" t="s">
        <v>80</v>
      </c>
      <c r="F6" s="46"/>
      <c r="G6" s="94"/>
      <c r="H6" s="89">
        <f>F6*G6</f>
        <v>0</v>
      </c>
    </row>
    <row r="7" spans="1:11" ht="26.4" hidden="1" x14ac:dyDescent="0.25">
      <c r="A7" s="44"/>
      <c r="B7" s="44" t="s">
        <v>101</v>
      </c>
      <c r="C7" s="98"/>
      <c r="D7" s="101" t="s">
        <v>4432</v>
      </c>
      <c r="E7" s="46" t="s">
        <v>80</v>
      </c>
      <c r="F7" s="46"/>
      <c r="G7" s="94"/>
      <c r="H7" s="89">
        <f>F7*G7</f>
        <v>0</v>
      </c>
      <c r="I7" s="307"/>
    </row>
    <row r="8" spans="1:11" x14ac:dyDescent="0.25">
      <c r="A8" s="44" t="s">
        <v>102</v>
      </c>
      <c r="B8" s="44"/>
      <c r="C8" s="98"/>
      <c r="D8" s="102" t="s">
        <v>103</v>
      </c>
      <c r="E8" s="6"/>
      <c r="F8" s="6"/>
      <c r="G8" s="95"/>
      <c r="H8" s="89"/>
    </row>
    <row r="9" spans="1:11" hidden="1" x14ac:dyDescent="0.25">
      <c r="A9" s="44"/>
      <c r="B9" s="48" t="s">
        <v>104</v>
      </c>
      <c r="C9" s="103"/>
      <c r="D9" s="104" t="s">
        <v>105</v>
      </c>
      <c r="E9" s="53" t="s">
        <v>33</v>
      </c>
      <c r="F9" s="11" t="s">
        <v>4220</v>
      </c>
      <c r="G9" s="114" t="s">
        <v>4221</v>
      </c>
      <c r="H9" s="52"/>
    </row>
    <row r="10" spans="1:11" ht="26.4" hidden="1" x14ac:dyDescent="0.25">
      <c r="A10" s="44"/>
      <c r="B10" s="48" t="s">
        <v>106</v>
      </c>
      <c r="C10" s="103"/>
      <c r="D10" s="101" t="s">
        <v>107</v>
      </c>
      <c r="E10" s="53" t="s">
        <v>427</v>
      </c>
      <c r="F10" s="46"/>
      <c r="G10" s="94"/>
      <c r="H10" s="89">
        <f>F10*G10</f>
        <v>0</v>
      </c>
      <c r="K10" s="502"/>
    </row>
    <row r="11" spans="1:11" x14ac:dyDescent="0.25">
      <c r="A11" s="44"/>
      <c r="B11" s="48" t="s">
        <v>108</v>
      </c>
      <c r="C11" s="103"/>
      <c r="D11" s="104" t="s">
        <v>109</v>
      </c>
      <c r="E11" s="53" t="s">
        <v>33</v>
      </c>
      <c r="F11" s="11" t="s">
        <v>4220</v>
      </c>
      <c r="G11" s="114" t="s">
        <v>4221</v>
      </c>
      <c r="H11" s="52"/>
    </row>
    <row r="12" spans="1:11" x14ac:dyDescent="0.25">
      <c r="A12" s="44"/>
      <c r="B12" s="48" t="s">
        <v>110</v>
      </c>
      <c r="C12" s="103"/>
      <c r="D12" s="104" t="s">
        <v>111</v>
      </c>
      <c r="E12" s="53" t="s">
        <v>33</v>
      </c>
      <c r="F12" s="11" t="s">
        <v>4220</v>
      </c>
      <c r="G12" s="114" t="s">
        <v>4221</v>
      </c>
      <c r="H12" s="52"/>
    </row>
    <row r="13" spans="1:11" ht="26.4" x14ac:dyDescent="0.25">
      <c r="A13" s="44"/>
      <c r="B13" s="48" t="s">
        <v>112</v>
      </c>
      <c r="C13" s="103"/>
      <c r="D13" s="104" t="s">
        <v>113</v>
      </c>
      <c r="E13" s="53" t="s">
        <v>80</v>
      </c>
      <c r="F13" s="46"/>
      <c r="G13" s="94"/>
      <c r="H13" s="89">
        <f>F13*G13</f>
        <v>0</v>
      </c>
    </row>
    <row r="14" spans="1:11" ht="39.6" x14ac:dyDescent="0.25">
      <c r="A14" s="44"/>
      <c r="B14" s="48" t="s">
        <v>114</v>
      </c>
      <c r="C14" s="103"/>
      <c r="D14" s="104" t="s">
        <v>115</v>
      </c>
      <c r="E14" s="53" t="s">
        <v>80</v>
      </c>
      <c r="F14" s="46"/>
      <c r="G14" s="94"/>
      <c r="H14" s="89">
        <f>F14*G14</f>
        <v>0</v>
      </c>
    </row>
    <row r="15" spans="1:11" ht="52.8" hidden="1" x14ac:dyDescent="0.25">
      <c r="A15" s="48" t="s">
        <v>116</v>
      </c>
      <c r="B15" s="44"/>
      <c r="C15" s="98"/>
      <c r="D15" s="102" t="s">
        <v>117</v>
      </c>
      <c r="E15" s="6"/>
      <c r="F15" s="6"/>
      <c r="G15" s="95"/>
      <c r="H15" s="89"/>
    </row>
    <row r="16" spans="1:11" hidden="1" x14ac:dyDescent="0.25">
      <c r="A16" s="44"/>
      <c r="B16" s="48" t="s">
        <v>118</v>
      </c>
      <c r="C16" s="103"/>
      <c r="D16" s="101" t="s">
        <v>119</v>
      </c>
      <c r="E16" s="53" t="s">
        <v>421</v>
      </c>
      <c r="F16" s="46"/>
      <c r="G16" s="94"/>
      <c r="H16" s="89">
        <f t="shared" ref="H16:H25" si="0">F16*G16</f>
        <v>0</v>
      </c>
    </row>
    <row r="17" spans="1:8" hidden="1" x14ac:dyDescent="0.25">
      <c r="A17" s="44"/>
      <c r="B17" s="48" t="s">
        <v>120</v>
      </c>
      <c r="C17" s="103"/>
      <c r="D17" s="101" t="s">
        <v>121</v>
      </c>
      <c r="E17" s="53" t="s">
        <v>422</v>
      </c>
      <c r="F17" s="46"/>
      <c r="G17" s="94"/>
      <c r="H17" s="89">
        <f t="shared" si="0"/>
        <v>0</v>
      </c>
    </row>
    <row r="18" spans="1:8" ht="15.6" hidden="1" x14ac:dyDescent="0.25">
      <c r="A18" s="44"/>
      <c r="B18" s="48" t="s">
        <v>122</v>
      </c>
      <c r="C18" s="103"/>
      <c r="D18" s="101" t="s">
        <v>123</v>
      </c>
      <c r="E18" s="53" t="s">
        <v>124</v>
      </c>
      <c r="F18" s="46"/>
      <c r="G18" s="94"/>
      <c r="H18" s="89">
        <f t="shared" si="0"/>
        <v>0</v>
      </c>
    </row>
    <row r="19" spans="1:8" hidden="1" x14ac:dyDescent="0.25">
      <c r="A19" s="44"/>
      <c r="B19" s="48" t="s">
        <v>125</v>
      </c>
      <c r="C19" s="103"/>
      <c r="D19" s="104" t="s">
        <v>126</v>
      </c>
      <c r="E19" s="53" t="s">
        <v>422</v>
      </c>
      <c r="F19" s="46"/>
      <c r="G19" s="94"/>
      <c r="H19" s="89">
        <f t="shared" si="0"/>
        <v>0</v>
      </c>
    </row>
    <row r="20" spans="1:8" ht="26.4" hidden="1" x14ac:dyDescent="0.25">
      <c r="A20" s="44"/>
      <c r="B20" s="48" t="s">
        <v>127</v>
      </c>
      <c r="C20" s="103"/>
      <c r="D20" s="104" t="s">
        <v>128</v>
      </c>
      <c r="E20" s="53" t="s">
        <v>124</v>
      </c>
      <c r="F20" s="46"/>
      <c r="G20" s="94"/>
      <c r="H20" s="89">
        <f t="shared" si="0"/>
        <v>0</v>
      </c>
    </row>
    <row r="21" spans="1:8" ht="26.4" hidden="1" x14ac:dyDescent="0.25">
      <c r="A21" s="44"/>
      <c r="B21" s="48" t="s">
        <v>129</v>
      </c>
      <c r="C21" s="103"/>
      <c r="D21" s="104" t="s">
        <v>130</v>
      </c>
      <c r="E21" s="53" t="s">
        <v>423</v>
      </c>
      <c r="F21" s="46"/>
      <c r="G21" s="94"/>
      <c r="H21" s="89">
        <f t="shared" si="0"/>
        <v>0</v>
      </c>
    </row>
    <row r="22" spans="1:8" ht="26.4" hidden="1" x14ac:dyDescent="0.25">
      <c r="A22" s="44"/>
      <c r="B22" s="48" t="s">
        <v>131</v>
      </c>
      <c r="C22" s="103"/>
      <c r="D22" s="104" t="s">
        <v>132</v>
      </c>
      <c r="E22" s="51" t="s">
        <v>133</v>
      </c>
      <c r="F22" s="46"/>
      <c r="G22" s="94"/>
      <c r="H22" s="89">
        <f t="shared" si="0"/>
        <v>0</v>
      </c>
    </row>
    <row r="23" spans="1:8" ht="26.4" hidden="1" x14ac:dyDescent="0.25">
      <c r="A23" s="44"/>
      <c r="B23" s="48" t="s">
        <v>134</v>
      </c>
      <c r="C23" s="103"/>
      <c r="D23" s="104" t="s">
        <v>135</v>
      </c>
      <c r="E23" s="53" t="s">
        <v>136</v>
      </c>
      <c r="F23" s="46"/>
      <c r="G23" s="94"/>
      <c r="H23" s="89">
        <f t="shared" si="0"/>
        <v>0</v>
      </c>
    </row>
    <row r="24" spans="1:8" ht="26.4" hidden="1" x14ac:dyDescent="0.25">
      <c r="A24" s="44"/>
      <c r="B24" s="48" t="s">
        <v>137</v>
      </c>
      <c r="C24" s="103"/>
      <c r="D24" s="104" t="s">
        <v>138</v>
      </c>
      <c r="E24" s="53" t="s">
        <v>422</v>
      </c>
      <c r="F24" s="46"/>
      <c r="G24" s="94"/>
      <c r="H24" s="89">
        <f t="shared" si="0"/>
        <v>0</v>
      </c>
    </row>
    <row r="25" spans="1:8" ht="26.4" hidden="1" x14ac:dyDescent="0.25">
      <c r="A25" s="44"/>
      <c r="B25" s="48" t="s">
        <v>139</v>
      </c>
      <c r="C25" s="103"/>
      <c r="D25" s="104" t="s">
        <v>140</v>
      </c>
      <c r="E25" s="53" t="s">
        <v>1678</v>
      </c>
      <c r="F25" s="46"/>
      <c r="G25" s="94"/>
      <c r="H25" s="89">
        <f t="shared" si="0"/>
        <v>0</v>
      </c>
    </row>
    <row r="26" spans="1:8" ht="26.4" hidden="1" x14ac:dyDescent="0.25">
      <c r="A26" s="44"/>
      <c r="B26" s="48" t="s">
        <v>141</v>
      </c>
      <c r="C26" s="103"/>
      <c r="D26" s="104" t="s">
        <v>142</v>
      </c>
      <c r="E26" s="53" t="s">
        <v>425</v>
      </c>
      <c r="F26" s="11"/>
      <c r="G26" s="114"/>
      <c r="H26" s="52"/>
    </row>
    <row r="27" spans="1:8" ht="26.4" hidden="1" x14ac:dyDescent="0.25">
      <c r="A27" s="44"/>
      <c r="B27" s="48" t="s">
        <v>143</v>
      </c>
      <c r="C27" s="103"/>
      <c r="D27" s="104" t="s">
        <v>144</v>
      </c>
      <c r="E27" s="51" t="s">
        <v>361</v>
      </c>
      <c r="F27" s="95"/>
      <c r="G27" s="105"/>
      <c r="H27" s="89">
        <f>G27*F27</f>
        <v>0</v>
      </c>
    </row>
    <row r="28" spans="1:8" ht="26.4" hidden="1" x14ac:dyDescent="0.25">
      <c r="A28" s="44"/>
      <c r="B28" s="48" t="s">
        <v>146</v>
      </c>
      <c r="C28" s="103"/>
      <c r="D28" s="104" t="s">
        <v>145</v>
      </c>
      <c r="E28" s="53" t="s">
        <v>80</v>
      </c>
      <c r="F28" s="46"/>
      <c r="G28" s="94"/>
      <c r="H28" s="89">
        <f>F28*G28</f>
        <v>0</v>
      </c>
    </row>
    <row r="29" spans="1:8" x14ac:dyDescent="0.25">
      <c r="A29" s="48" t="s">
        <v>147</v>
      </c>
      <c r="B29" s="44"/>
      <c r="C29" s="98"/>
      <c r="D29" s="100" t="s">
        <v>148</v>
      </c>
      <c r="E29" s="53" t="s">
        <v>80</v>
      </c>
      <c r="F29" s="46"/>
      <c r="G29" s="94"/>
      <c r="H29" s="89">
        <f>F29*G29</f>
        <v>0</v>
      </c>
    </row>
    <row r="30" spans="1:8" x14ac:dyDescent="0.25">
      <c r="A30" s="48" t="s">
        <v>149</v>
      </c>
      <c r="B30" s="44"/>
      <c r="C30" s="98"/>
      <c r="D30" s="100" t="s">
        <v>150</v>
      </c>
      <c r="E30" s="6"/>
      <c r="F30" s="6"/>
      <c r="G30" s="95"/>
      <c r="H30" s="89"/>
    </row>
    <row r="31" spans="1:8" x14ac:dyDescent="0.25">
      <c r="A31" s="44"/>
      <c r="B31" s="48" t="s">
        <v>151</v>
      </c>
      <c r="C31" s="103"/>
      <c r="D31" s="69" t="s">
        <v>152</v>
      </c>
      <c r="E31" s="53" t="s">
        <v>33</v>
      </c>
      <c r="F31" s="11" t="s">
        <v>4220</v>
      </c>
      <c r="G31" s="114" t="s">
        <v>4221</v>
      </c>
      <c r="H31" s="52"/>
    </row>
    <row r="32" spans="1:8" x14ac:dyDescent="0.25">
      <c r="A32" s="44"/>
      <c r="B32" s="48" t="s">
        <v>153</v>
      </c>
      <c r="C32" s="103"/>
      <c r="D32" s="69" t="s">
        <v>154</v>
      </c>
      <c r="E32" s="53" t="s">
        <v>80</v>
      </c>
      <c r="F32" s="46">
        <v>36</v>
      </c>
      <c r="G32" s="94">
        <v>40000</v>
      </c>
      <c r="H32" s="89"/>
    </row>
    <row r="33" spans="1:8" hidden="1" x14ac:dyDescent="0.25">
      <c r="A33" s="55" t="s">
        <v>155</v>
      </c>
      <c r="B33" s="44"/>
      <c r="C33" s="98"/>
      <c r="D33" s="67" t="s">
        <v>156</v>
      </c>
      <c r="E33" s="6"/>
      <c r="F33" s="6"/>
      <c r="G33" s="95"/>
      <c r="H33" s="89"/>
    </row>
    <row r="34" spans="1:8" hidden="1" x14ac:dyDescent="0.25">
      <c r="A34" s="45"/>
      <c r="B34" s="48" t="s">
        <v>157</v>
      </c>
      <c r="C34" s="103"/>
      <c r="D34" s="106" t="s">
        <v>158</v>
      </c>
      <c r="E34" s="53" t="s">
        <v>429</v>
      </c>
      <c r="F34" s="46"/>
      <c r="G34" s="94"/>
      <c r="H34" s="89">
        <f>F34*G34</f>
        <v>0</v>
      </c>
    </row>
    <row r="35" spans="1:8" hidden="1" x14ac:dyDescent="0.25">
      <c r="A35" s="45"/>
      <c r="B35" s="55" t="s">
        <v>160</v>
      </c>
      <c r="C35" s="103"/>
      <c r="D35" s="106" t="s">
        <v>159</v>
      </c>
      <c r="E35" s="53" t="s">
        <v>425</v>
      </c>
      <c r="F35" s="11" t="s">
        <v>4222</v>
      </c>
      <c r="G35" s="114" t="s">
        <v>818</v>
      </c>
      <c r="H35" s="52"/>
    </row>
    <row r="36" spans="1:8" ht="26.4" hidden="1" x14ac:dyDescent="0.25">
      <c r="A36" s="45"/>
      <c r="B36" s="55" t="s">
        <v>161</v>
      </c>
      <c r="C36" s="103"/>
      <c r="D36" s="106" t="s">
        <v>162</v>
      </c>
      <c r="E36" s="51" t="s">
        <v>361</v>
      </c>
      <c r="F36" s="95">
        <f>H35</f>
        <v>0</v>
      </c>
      <c r="G36" s="105"/>
      <c r="H36" s="89">
        <f>G36*F36</f>
        <v>0</v>
      </c>
    </row>
    <row r="37" spans="1:8" x14ac:dyDescent="0.25">
      <c r="A37" s="55" t="s">
        <v>5426</v>
      </c>
      <c r="B37" s="58"/>
      <c r="C37" s="107"/>
      <c r="D37" s="67" t="s">
        <v>163</v>
      </c>
      <c r="E37" s="6"/>
      <c r="F37" s="6"/>
      <c r="G37" s="95"/>
      <c r="H37" s="89"/>
    </row>
    <row r="38" spans="1:8" x14ac:dyDescent="0.25">
      <c r="A38" s="45"/>
      <c r="B38" s="58" t="s">
        <v>164</v>
      </c>
      <c r="C38" s="107"/>
      <c r="D38" s="106" t="s">
        <v>165</v>
      </c>
      <c r="E38" s="53" t="s">
        <v>425</v>
      </c>
      <c r="F38" s="11" t="s">
        <v>4222</v>
      </c>
      <c r="G38" s="114" t="s">
        <v>818</v>
      </c>
      <c r="H38" s="52"/>
    </row>
    <row r="39" spans="1:8" ht="26.4" x14ac:dyDescent="0.25">
      <c r="A39" s="45"/>
      <c r="B39" s="58" t="s">
        <v>166</v>
      </c>
      <c r="C39" s="107"/>
      <c r="D39" s="106" t="s">
        <v>5427</v>
      </c>
      <c r="E39" s="51" t="s">
        <v>361</v>
      </c>
      <c r="F39" s="95">
        <f>H38</f>
        <v>0</v>
      </c>
      <c r="G39" s="105"/>
      <c r="H39" s="89">
        <f>G39*F39</f>
        <v>0</v>
      </c>
    </row>
    <row r="40" spans="1:8" x14ac:dyDescent="0.25">
      <c r="A40" s="45"/>
      <c r="B40" s="58" t="s">
        <v>167</v>
      </c>
      <c r="C40" s="107"/>
      <c r="D40" s="106" t="s">
        <v>168</v>
      </c>
      <c r="E40" s="53" t="s">
        <v>425</v>
      </c>
      <c r="F40" s="11" t="s">
        <v>4222</v>
      </c>
      <c r="G40" s="114" t="s">
        <v>818</v>
      </c>
      <c r="H40" s="52"/>
    </row>
    <row r="41" spans="1:8" ht="26.4" x14ac:dyDescent="0.25">
      <c r="A41" s="45"/>
      <c r="B41" s="58" t="s">
        <v>169</v>
      </c>
      <c r="C41" s="107"/>
      <c r="D41" s="106" t="s">
        <v>5428</v>
      </c>
      <c r="E41" s="51" t="s">
        <v>361</v>
      </c>
      <c r="F41" s="95">
        <f>H40</f>
        <v>0</v>
      </c>
      <c r="G41" s="105"/>
      <c r="H41" s="89"/>
    </row>
    <row r="42" spans="1:8" x14ac:dyDescent="0.25">
      <c r="A42" s="55" t="s">
        <v>170</v>
      </c>
      <c r="B42" s="58"/>
      <c r="C42" s="107"/>
      <c r="D42" s="108" t="s">
        <v>171</v>
      </c>
      <c r="E42" s="11"/>
      <c r="F42" s="6"/>
      <c r="G42" s="95"/>
      <c r="H42" s="89"/>
    </row>
    <row r="43" spans="1:8" x14ac:dyDescent="0.25">
      <c r="A43" s="45"/>
      <c r="B43" s="58" t="s">
        <v>172</v>
      </c>
      <c r="C43" s="107"/>
      <c r="D43" s="69" t="s">
        <v>66</v>
      </c>
      <c r="E43" s="11"/>
      <c r="F43" s="6"/>
      <c r="G43" s="95"/>
      <c r="H43" s="89"/>
    </row>
    <row r="44" spans="1:8" x14ac:dyDescent="0.25">
      <c r="A44" s="45"/>
      <c r="B44" s="109"/>
      <c r="C44" s="107" t="s">
        <v>37</v>
      </c>
      <c r="D44" s="106" t="s">
        <v>176</v>
      </c>
      <c r="E44" s="53" t="s">
        <v>3005</v>
      </c>
      <c r="F44" s="46"/>
      <c r="G44" s="94"/>
      <c r="H44" s="89">
        <f t="shared" ref="H44:H49" si="1">F44*G44</f>
        <v>0</v>
      </c>
    </row>
    <row r="45" spans="1:8" x14ac:dyDescent="0.25">
      <c r="A45" s="45"/>
      <c r="B45" s="109"/>
      <c r="C45" s="107" t="s">
        <v>39</v>
      </c>
      <c r="D45" s="106" t="s">
        <v>177</v>
      </c>
      <c r="E45" s="53" t="s">
        <v>3005</v>
      </c>
      <c r="F45" s="46"/>
      <c r="G45" s="94"/>
      <c r="H45" s="89">
        <f t="shared" si="1"/>
        <v>0</v>
      </c>
    </row>
    <row r="46" spans="1:8" x14ac:dyDescent="0.25">
      <c r="A46" s="45"/>
      <c r="B46" s="109"/>
      <c r="C46" s="107" t="s">
        <v>59</v>
      </c>
      <c r="D46" s="106" t="s">
        <v>178</v>
      </c>
      <c r="E46" s="53" t="s">
        <v>3005</v>
      </c>
      <c r="F46" s="46"/>
      <c r="G46" s="94"/>
      <c r="H46" s="89">
        <f t="shared" si="1"/>
        <v>0</v>
      </c>
    </row>
    <row r="47" spans="1:8" x14ac:dyDescent="0.25">
      <c r="A47" s="45"/>
      <c r="B47" s="109"/>
      <c r="C47" s="107" t="s">
        <v>42</v>
      </c>
      <c r="D47" s="106" t="s">
        <v>179</v>
      </c>
      <c r="E47" s="53" t="s">
        <v>3005</v>
      </c>
      <c r="F47" s="46"/>
      <c r="G47" s="94"/>
      <c r="H47" s="89">
        <f t="shared" si="1"/>
        <v>0</v>
      </c>
    </row>
    <row r="48" spans="1:8" x14ac:dyDescent="0.25">
      <c r="A48" s="45"/>
      <c r="B48" s="109"/>
      <c r="C48" s="107" t="s">
        <v>43</v>
      </c>
      <c r="D48" s="106" t="s">
        <v>180</v>
      </c>
      <c r="E48" s="53" t="s">
        <v>3005</v>
      </c>
      <c r="F48" s="46"/>
      <c r="G48" s="94"/>
      <c r="H48" s="89">
        <f t="shared" si="1"/>
        <v>0</v>
      </c>
    </row>
    <row r="49" spans="1:9" hidden="1" x14ac:dyDescent="0.25">
      <c r="A49" s="45"/>
      <c r="B49" s="109"/>
      <c r="C49" s="107" t="s">
        <v>45</v>
      </c>
      <c r="D49" s="106" t="s">
        <v>181</v>
      </c>
      <c r="E49" s="53" t="s">
        <v>3005</v>
      </c>
      <c r="F49" s="46"/>
      <c r="G49" s="94"/>
      <c r="H49" s="89">
        <f t="shared" si="1"/>
        <v>0</v>
      </c>
    </row>
    <row r="50" spans="1:9" ht="26.4" x14ac:dyDescent="0.25">
      <c r="A50" s="45"/>
      <c r="B50" s="58" t="s">
        <v>173</v>
      </c>
      <c r="C50" s="107"/>
      <c r="D50" s="106" t="s">
        <v>4433</v>
      </c>
      <c r="E50" s="11"/>
      <c r="F50" s="6"/>
      <c r="G50" s="95"/>
      <c r="H50" s="89"/>
      <c r="I50" s="307"/>
    </row>
    <row r="51" spans="1:9" x14ac:dyDescent="0.25">
      <c r="A51" s="45"/>
      <c r="B51" s="76"/>
      <c r="C51" s="107" t="s">
        <v>37</v>
      </c>
      <c r="D51" s="69" t="s">
        <v>182</v>
      </c>
      <c r="E51" s="53" t="s">
        <v>3005</v>
      </c>
      <c r="F51" s="46"/>
      <c r="G51" s="94"/>
      <c r="H51" s="89">
        <f t="shared" ref="H51:H59" si="2">F51*G51</f>
        <v>0</v>
      </c>
      <c r="I51" s="307"/>
    </row>
    <row r="52" spans="1:9" x14ac:dyDescent="0.25">
      <c r="A52" s="45"/>
      <c r="B52" s="76"/>
      <c r="C52" s="107" t="s">
        <v>39</v>
      </c>
      <c r="D52" s="68" t="s">
        <v>183</v>
      </c>
      <c r="E52" s="53" t="s">
        <v>3005</v>
      </c>
      <c r="F52" s="46"/>
      <c r="G52" s="94"/>
      <c r="H52" s="89">
        <f t="shared" si="2"/>
        <v>0</v>
      </c>
      <c r="I52" s="307"/>
    </row>
    <row r="53" spans="1:9" x14ac:dyDescent="0.25">
      <c r="A53" s="45"/>
      <c r="B53" s="76"/>
      <c r="C53" s="107" t="s">
        <v>59</v>
      </c>
      <c r="D53" s="68" t="s">
        <v>184</v>
      </c>
      <c r="E53" s="53" t="s">
        <v>3005</v>
      </c>
      <c r="F53" s="46"/>
      <c r="G53" s="94"/>
      <c r="H53" s="89">
        <f t="shared" si="2"/>
        <v>0</v>
      </c>
      <c r="I53" s="307"/>
    </row>
    <row r="54" spans="1:9" x14ac:dyDescent="0.25">
      <c r="A54" s="45"/>
      <c r="B54" s="76"/>
      <c r="C54" s="107" t="s">
        <v>42</v>
      </c>
      <c r="D54" s="68" t="s">
        <v>185</v>
      </c>
      <c r="E54" s="53" t="s">
        <v>3005</v>
      </c>
      <c r="F54" s="46"/>
      <c r="G54" s="94"/>
      <c r="H54" s="89">
        <f t="shared" si="2"/>
        <v>0</v>
      </c>
      <c r="I54" s="307"/>
    </row>
    <row r="55" spans="1:9" x14ac:dyDescent="0.25">
      <c r="A55" s="45"/>
      <c r="B55" s="76"/>
      <c r="C55" s="107" t="s">
        <v>43</v>
      </c>
      <c r="D55" s="68" t="s">
        <v>186</v>
      </c>
      <c r="E55" s="53" t="s">
        <v>3005</v>
      </c>
      <c r="F55" s="46"/>
      <c r="G55" s="94"/>
      <c r="H55" s="89">
        <f t="shared" si="2"/>
        <v>0</v>
      </c>
      <c r="I55" s="307"/>
    </row>
    <row r="56" spans="1:9" x14ac:dyDescent="0.25">
      <c r="A56" s="45"/>
      <c r="B56" s="76"/>
      <c r="C56" s="107" t="s">
        <v>45</v>
      </c>
      <c r="D56" s="68" t="s">
        <v>187</v>
      </c>
      <c r="E56" s="53" t="s">
        <v>3005</v>
      </c>
      <c r="F56" s="46"/>
      <c r="G56" s="94"/>
      <c r="H56" s="89">
        <f t="shared" si="2"/>
        <v>0</v>
      </c>
      <c r="I56" s="307"/>
    </row>
    <row r="57" spans="1:9" x14ac:dyDescent="0.25">
      <c r="A57" s="45"/>
      <c r="B57" s="76"/>
      <c r="C57" s="107" t="s">
        <v>46</v>
      </c>
      <c r="D57" s="68" t="s">
        <v>188</v>
      </c>
      <c r="E57" s="53" t="s">
        <v>3005</v>
      </c>
      <c r="F57" s="46"/>
      <c r="G57" s="94"/>
      <c r="H57" s="89">
        <f t="shared" si="2"/>
        <v>0</v>
      </c>
      <c r="I57" s="307"/>
    </row>
    <row r="58" spans="1:9" ht="15.6" x14ac:dyDescent="0.25">
      <c r="A58" s="45"/>
      <c r="B58" s="76"/>
      <c r="C58" s="107" t="s">
        <v>47</v>
      </c>
      <c r="D58" s="277" t="s">
        <v>6469</v>
      </c>
      <c r="E58" s="53" t="s">
        <v>3005</v>
      </c>
      <c r="F58" s="46"/>
      <c r="G58" s="94"/>
      <c r="H58" s="89">
        <f t="shared" si="2"/>
        <v>0</v>
      </c>
      <c r="I58" s="307"/>
    </row>
    <row r="59" spans="1:9" x14ac:dyDescent="0.25">
      <c r="A59" s="45"/>
      <c r="B59" s="76"/>
      <c r="C59" s="107" t="s">
        <v>47</v>
      </c>
      <c r="D59" s="277" t="s">
        <v>6470</v>
      </c>
      <c r="E59" s="53" t="s">
        <v>3005</v>
      </c>
      <c r="F59" s="46"/>
      <c r="G59" s="94"/>
      <c r="H59" s="89">
        <f t="shared" si="2"/>
        <v>0</v>
      </c>
      <c r="I59" s="307"/>
    </row>
    <row r="60" spans="1:9" x14ac:dyDescent="0.25">
      <c r="A60" s="45"/>
      <c r="B60" s="58" t="s">
        <v>174</v>
      </c>
      <c r="C60" s="107"/>
      <c r="D60" s="277" t="s">
        <v>4434</v>
      </c>
      <c r="E60" s="11"/>
      <c r="F60" s="6"/>
      <c r="G60" s="95"/>
      <c r="H60" s="89"/>
      <c r="I60" s="307"/>
    </row>
    <row r="61" spans="1:9" x14ac:dyDescent="0.25">
      <c r="A61" s="45"/>
      <c r="B61" s="76"/>
      <c r="C61" s="107" t="s">
        <v>37</v>
      </c>
      <c r="D61" s="68" t="s">
        <v>189</v>
      </c>
      <c r="E61" s="53" t="s">
        <v>422</v>
      </c>
      <c r="F61" s="46"/>
      <c r="G61" s="94"/>
      <c r="H61" s="89">
        <f>F61*G61</f>
        <v>0</v>
      </c>
      <c r="I61" s="307"/>
    </row>
    <row r="62" spans="1:9" x14ac:dyDescent="0.25">
      <c r="A62" s="45"/>
      <c r="B62" s="76"/>
      <c r="C62" s="107" t="s">
        <v>39</v>
      </c>
      <c r="D62" s="68" t="s">
        <v>6471</v>
      </c>
      <c r="E62" s="53" t="s">
        <v>422</v>
      </c>
      <c r="F62" s="46"/>
      <c r="G62" s="94"/>
      <c r="H62" s="89">
        <f>F62*G62</f>
        <v>0</v>
      </c>
      <c r="I62" s="307"/>
    </row>
    <row r="63" spans="1:9" hidden="1" x14ac:dyDescent="0.25">
      <c r="A63" s="45"/>
      <c r="B63" s="76"/>
      <c r="C63" s="107" t="s">
        <v>59</v>
      </c>
      <c r="D63" s="68" t="s">
        <v>190</v>
      </c>
      <c r="E63" s="53" t="s">
        <v>422</v>
      </c>
      <c r="F63" s="46"/>
      <c r="G63" s="94"/>
      <c r="H63" s="89">
        <f>F63*G63</f>
        <v>0</v>
      </c>
      <c r="I63" s="307"/>
    </row>
    <row r="64" spans="1:9" x14ac:dyDescent="0.25">
      <c r="A64" s="45"/>
      <c r="B64" s="76"/>
      <c r="C64" s="107" t="s">
        <v>42</v>
      </c>
      <c r="D64" s="277" t="s">
        <v>6472</v>
      </c>
      <c r="E64" s="53" t="s">
        <v>422</v>
      </c>
      <c r="F64" s="46"/>
      <c r="G64" s="94"/>
      <c r="H64" s="89">
        <f>F64*G64</f>
        <v>0</v>
      </c>
      <c r="I64" s="307"/>
    </row>
    <row r="65" spans="1:9" x14ac:dyDescent="0.25">
      <c r="A65" s="45"/>
      <c r="B65" s="58" t="s">
        <v>175</v>
      </c>
      <c r="C65" s="107"/>
      <c r="D65" s="110" t="s">
        <v>67</v>
      </c>
      <c r="E65" s="11"/>
      <c r="F65" s="6"/>
      <c r="G65" s="95"/>
      <c r="H65" s="89"/>
    </row>
    <row r="66" spans="1:9" x14ac:dyDescent="0.25">
      <c r="A66" s="45"/>
      <c r="B66" s="76"/>
      <c r="C66" s="107" t="s">
        <v>37</v>
      </c>
      <c r="D66" s="59" t="s">
        <v>191</v>
      </c>
      <c r="E66" s="53" t="s">
        <v>425</v>
      </c>
      <c r="F66" s="11" t="s">
        <v>4222</v>
      </c>
      <c r="G66" s="114" t="s">
        <v>818</v>
      </c>
      <c r="H66" s="52"/>
    </row>
    <row r="67" spans="1:9" ht="26.4" x14ac:dyDescent="0.25">
      <c r="A67" s="45"/>
      <c r="B67" s="76"/>
      <c r="C67" s="107" t="s">
        <v>39</v>
      </c>
      <c r="D67" s="106" t="s">
        <v>192</v>
      </c>
      <c r="E67" s="51" t="s">
        <v>361</v>
      </c>
      <c r="F67" s="95">
        <f>H66</f>
        <v>0</v>
      </c>
      <c r="G67" s="105"/>
      <c r="H67" s="89">
        <f>G67*F67</f>
        <v>0</v>
      </c>
    </row>
    <row r="68" spans="1:9" x14ac:dyDescent="0.25">
      <c r="A68" s="55" t="s">
        <v>194</v>
      </c>
      <c r="B68" s="58"/>
      <c r="C68" s="107"/>
      <c r="D68" s="67" t="s">
        <v>193</v>
      </c>
      <c r="E68" s="11"/>
      <c r="F68" s="6"/>
      <c r="G68" s="95"/>
      <c r="H68" s="89"/>
    </row>
    <row r="69" spans="1:9" ht="39.6" hidden="1" x14ac:dyDescent="0.25">
      <c r="A69" s="45"/>
      <c r="B69" s="58" t="s">
        <v>195</v>
      </c>
      <c r="C69" s="107"/>
      <c r="D69" s="278" t="s">
        <v>4435</v>
      </c>
      <c r="E69" s="53" t="s">
        <v>428</v>
      </c>
      <c r="F69" s="46"/>
      <c r="G69" s="274"/>
      <c r="H69" s="52"/>
      <c r="I69" s="307"/>
    </row>
    <row r="70" spans="1:9" ht="26.4" x14ac:dyDescent="0.25">
      <c r="A70" s="45"/>
      <c r="B70" s="58" t="s">
        <v>196</v>
      </c>
      <c r="C70" s="107"/>
      <c r="D70" s="59" t="s">
        <v>198</v>
      </c>
      <c r="E70" s="53" t="s">
        <v>425</v>
      </c>
      <c r="F70" s="11" t="s">
        <v>4222</v>
      </c>
      <c r="G70" s="114" t="s">
        <v>818</v>
      </c>
      <c r="H70" s="52"/>
    </row>
    <row r="71" spans="1:9" ht="26.4" hidden="1" x14ac:dyDescent="0.25">
      <c r="A71" s="45"/>
      <c r="B71" s="58" t="s">
        <v>197</v>
      </c>
      <c r="C71" s="107"/>
      <c r="D71" s="106" t="s">
        <v>199</v>
      </c>
      <c r="E71" s="51" t="s">
        <v>361</v>
      </c>
      <c r="F71" s="95">
        <f>H70</f>
        <v>0</v>
      </c>
      <c r="G71" s="105"/>
      <c r="H71" s="89">
        <f>G71*F71</f>
        <v>0</v>
      </c>
    </row>
    <row r="72" spans="1:9" ht="15" customHeight="1" x14ac:dyDescent="0.25">
      <c r="A72" s="45" t="s">
        <v>5385</v>
      </c>
      <c r="B72" s="58"/>
      <c r="C72" s="58"/>
      <c r="D72" s="67" t="s">
        <v>5382</v>
      </c>
      <c r="E72" s="336"/>
      <c r="F72" s="6"/>
      <c r="G72" s="95"/>
      <c r="H72" s="52"/>
    </row>
    <row r="73" spans="1:9" x14ac:dyDescent="0.25">
      <c r="A73" s="45"/>
      <c r="B73" s="58" t="s">
        <v>5383</v>
      </c>
      <c r="C73" s="58"/>
      <c r="D73" s="59" t="s">
        <v>5384</v>
      </c>
      <c r="E73" s="11" t="s">
        <v>581</v>
      </c>
      <c r="F73" s="11" t="s">
        <v>4225</v>
      </c>
      <c r="G73" s="114" t="s">
        <v>4226</v>
      </c>
      <c r="H73" s="52"/>
      <c r="I73" s="323"/>
    </row>
    <row r="74" spans="1:9" x14ac:dyDescent="0.25">
      <c r="A74" s="45"/>
      <c r="B74" s="58"/>
      <c r="C74" s="58"/>
      <c r="D74" s="59"/>
      <c r="E74" s="11"/>
      <c r="F74" s="11"/>
      <c r="G74" s="114"/>
      <c r="H74" s="52"/>
    </row>
    <row r="75" spans="1:9" x14ac:dyDescent="0.25">
      <c r="A75" s="45"/>
      <c r="B75" s="58"/>
      <c r="C75" s="58"/>
      <c r="D75" s="59"/>
      <c r="E75" s="11"/>
      <c r="F75" s="11"/>
      <c r="G75" s="114"/>
      <c r="H75" s="52"/>
    </row>
    <row r="76" spans="1:9" x14ac:dyDescent="0.25">
      <c r="A76" s="45"/>
      <c r="B76" s="58"/>
      <c r="C76" s="58"/>
      <c r="D76" s="59"/>
      <c r="E76" s="11"/>
      <c r="F76" s="11"/>
      <c r="G76" s="114"/>
      <c r="H76" s="52"/>
    </row>
    <row r="77" spans="1:9" x14ac:dyDescent="0.25">
      <c r="A77" s="45"/>
      <c r="B77" s="58"/>
      <c r="C77" s="58"/>
      <c r="D77" s="59"/>
      <c r="E77" s="11"/>
      <c r="F77" s="11"/>
      <c r="G77" s="114"/>
      <c r="H77" s="52"/>
    </row>
    <row r="78" spans="1:9" x14ac:dyDescent="0.25">
      <c r="A78" s="45"/>
      <c r="B78" s="58"/>
      <c r="C78" s="58"/>
      <c r="D78" s="59"/>
      <c r="E78" s="11"/>
      <c r="F78" s="11"/>
      <c r="G78" s="114"/>
      <c r="H78" s="52"/>
    </row>
    <row r="79" spans="1:9" x14ac:dyDescent="0.25">
      <c r="A79" s="45"/>
      <c r="B79" s="58"/>
      <c r="C79" s="58"/>
      <c r="D79" s="59"/>
      <c r="E79" s="11"/>
      <c r="F79" s="11"/>
      <c r="G79" s="114"/>
      <c r="H79" s="52"/>
    </row>
    <row r="80" spans="1:9" x14ac:dyDescent="0.25">
      <c r="A80" s="45"/>
      <c r="B80" s="58"/>
      <c r="C80" s="58"/>
      <c r="D80" s="59"/>
      <c r="E80" s="11"/>
      <c r="F80" s="11"/>
      <c r="G80" s="114"/>
      <c r="H80" s="52"/>
    </row>
    <row r="81" spans="1:9" x14ac:dyDescent="0.25">
      <c r="A81" s="45"/>
      <c r="B81" s="58"/>
      <c r="C81" s="58"/>
      <c r="D81" s="59"/>
      <c r="E81" s="11"/>
      <c r="F81" s="11"/>
      <c r="G81" s="114"/>
      <c r="H81" s="52"/>
    </row>
    <row r="82" spans="1:9" x14ac:dyDescent="0.25">
      <c r="A82" s="45"/>
      <c r="B82" s="58"/>
      <c r="C82" s="58"/>
      <c r="D82" s="59"/>
      <c r="E82" s="11"/>
      <c r="F82" s="11"/>
      <c r="G82" s="114"/>
      <c r="H82" s="52"/>
    </row>
    <row r="83" spans="1:9" x14ac:dyDescent="0.25">
      <c r="A83" s="45"/>
      <c r="B83" s="58"/>
      <c r="C83" s="58"/>
      <c r="D83" s="59"/>
      <c r="E83" s="11"/>
      <c r="F83" s="11"/>
      <c r="G83" s="114"/>
      <c r="H83" s="52"/>
    </row>
    <row r="84" spans="1:9" x14ac:dyDescent="0.25">
      <c r="A84" s="45"/>
      <c r="B84" s="58"/>
      <c r="C84" s="58"/>
      <c r="D84" s="59"/>
      <c r="E84" s="11"/>
      <c r="F84" s="11"/>
      <c r="G84" s="114"/>
      <c r="H84" s="52"/>
    </row>
    <row r="85" spans="1:9" x14ac:dyDescent="0.25">
      <c r="A85" s="45"/>
      <c r="B85" s="58"/>
      <c r="C85" s="58"/>
      <c r="D85" s="59"/>
      <c r="E85" s="11"/>
      <c r="F85" s="11"/>
      <c r="G85" s="114"/>
      <c r="H85" s="52"/>
      <c r="I85" s="323"/>
    </row>
    <row r="86" spans="1:9" x14ac:dyDescent="0.25">
      <c r="A86" s="45"/>
      <c r="B86" s="58"/>
      <c r="C86" s="58"/>
      <c r="D86" s="111"/>
      <c r="E86" s="11"/>
      <c r="F86" s="6"/>
      <c r="G86" s="95"/>
      <c r="H86" s="52"/>
    </row>
    <row r="87" spans="1:9" x14ac:dyDescent="0.25">
      <c r="A87" s="77" t="s">
        <v>34</v>
      </c>
      <c r="B87" s="78"/>
      <c r="C87" s="112"/>
      <c r="D87" s="79"/>
      <c r="E87" s="2"/>
      <c r="F87" s="177"/>
      <c r="G87" s="178"/>
      <c r="H87" s="113">
        <f>SUM(H5:H86)</f>
        <v>0</v>
      </c>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843E-CB7C-425C-BB9F-A43BB84B17C0}">
  <dimension ref="A1:H176"/>
  <sheetViews>
    <sheetView workbookViewId="0"/>
  </sheetViews>
  <sheetFormatPr defaultRowHeight="13.2" x14ac:dyDescent="0.25"/>
  <cols>
    <col min="1" max="1" width="9.33203125" style="41" customWidth="1"/>
    <col min="2" max="2" width="9" style="41" bestFit="1" customWidth="1"/>
    <col min="3" max="3" width="3.33203125" style="41" customWidth="1"/>
    <col min="4" max="4" width="40.6640625" style="41" customWidth="1"/>
    <col min="5" max="5" width="17.44140625" style="41" bestFit="1" customWidth="1"/>
    <col min="6" max="8" width="20.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200</v>
      </c>
      <c r="B1" s="40"/>
      <c r="C1" s="40"/>
      <c r="D1" s="96"/>
      <c r="E1" s="774" t="s">
        <v>201</v>
      </c>
      <c r="F1" s="774"/>
      <c r="G1" s="774"/>
      <c r="H1" s="774"/>
    </row>
    <row r="2" spans="1:8" x14ac:dyDescent="0.25">
      <c r="A2" s="42" t="s">
        <v>0</v>
      </c>
      <c r="B2" s="42"/>
      <c r="C2" s="42"/>
      <c r="D2" s="43" t="s">
        <v>1</v>
      </c>
      <c r="E2" s="43" t="s">
        <v>2</v>
      </c>
      <c r="F2" s="43" t="s">
        <v>3</v>
      </c>
      <c r="G2" s="43" t="s">
        <v>4</v>
      </c>
      <c r="H2" s="43" t="s">
        <v>5</v>
      </c>
    </row>
    <row r="3" spans="1:8" x14ac:dyDescent="0.25">
      <c r="A3" s="44"/>
      <c r="B3" s="44"/>
      <c r="C3" s="44"/>
      <c r="D3" s="45"/>
      <c r="E3" s="46"/>
      <c r="F3" s="46"/>
      <c r="G3" s="45"/>
      <c r="H3" s="45"/>
    </row>
    <row r="4" spans="1:8" x14ac:dyDescent="0.25">
      <c r="A4" s="47"/>
      <c r="B4" s="47"/>
      <c r="C4" s="47"/>
      <c r="D4" s="45"/>
      <c r="E4" s="46"/>
      <c r="F4" s="46"/>
      <c r="G4" s="45"/>
      <c r="H4" s="45"/>
    </row>
    <row r="5" spans="1:8" x14ac:dyDescent="0.25">
      <c r="A5" s="44" t="s">
        <v>5386</v>
      </c>
      <c r="B5" s="44"/>
      <c r="C5" s="44"/>
      <c r="D5" s="49" t="s">
        <v>202</v>
      </c>
      <c r="E5" s="46"/>
      <c r="F5" s="46"/>
      <c r="G5" s="45"/>
      <c r="H5" s="54"/>
    </row>
    <row r="6" spans="1:8" x14ac:dyDescent="0.25">
      <c r="A6" s="44"/>
      <c r="B6" s="48" t="s">
        <v>203</v>
      </c>
      <c r="C6" s="48"/>
      <c r="D6" s="115" t="s">
        <v>40</v>
      </c>
      <c r="E6" s="11" t="s">
        <v>33</v>
      </c>
      <c r="F6" s="11" t="s">
        <v>4220</v>
      </c>
      <c r="G6" s="114" t="s">
        <v>4221</v>
      </c>
      <c r="H6" s="52"/>
    </row>
    <row r="7" spans="1:8" x14ac:dyDescent="0.25">
      <c r="A7" s="44"/>
      <c r="B7" s="48" t="s">
        <v>204</v>
      </c>
      <c r="C7" s="48"/>
      <c r="D7" s="115" t="s">
        <v>41</v>
      </c>
      <c r="E7" s="11" t="s">
        <v>33</v>
      </c>
      <c r="F7" s="11" t="s">
        <v>4220</v>
      </c>
      <c r="G7" s="114" t="s">
        <v>4221</v>
      </c>
      <c r="H7" s="52"/>
    </row>
    <row r="8" spans="1:8" x14ac:dyDescent="0.25">
      <c r="A8" s="44"/>
      <c r="B8" s="48" t="s">
        <v>205</v>
      </c>
      <c r="C8" s="48"/>
      <c r="D8" s="115" t="s">
        <v>206</v>
      </c>
      <c r="E8" s="11"/>
      <c r="F8" s="46"/>
      <c r="G8" s="94"/>
      <c r="H8" s="89"/>
    </row>
    <row r="9" spans="1:8" x14ac:dyDescent="0.25">
      <c r="A9" s="44"/>
      <c r="B9" s="48"/>
      <c r="C9" s="73" t="s">
        <v>37</v>
      </c>
      <c r="D9" s="304" t="s">
        <v>5515</v>
      </c>
      <c r="E9" s="11" t="s">
        <v>80</v>
      </c>
      <c r="F9" s="46"/>
      <c r="G9" s="94"/>
      <c r="H9" s="89">
        <f t="shared" ref="H9:H10" si="0">F9*G9</f>
        <v>0</v>
      </c>
    </row>
    <row r="10" spans="1:8" x14ac:dyDescent="0.25">
      <c r="A10" s="44"/>
      <c r="B10" s="48"/>
      <c r="C10" s="73" t="s">
        <v>39</v>
      </c>
      <c r="D10" s="304" t="s">
        <v>5516</v>
      </c>
      <c r="E10" s="11" t="s">
        <v>80</v>
      </c>
      <c r="F10" s="46"/>
      <c r="G10" s="94"/>
      <c r="H10" s="89">
        <f t="shared" si="0"/>
        <v>0</v>
      </c>
    </row>
    <row r="11" spans="1:8" x14ac:dyDescent="0.25">
      <c r="A11" s="44"/>
      <c r="B11" s="48" t="s">
        <v>5387</v>
      </c>
      <c r="C11" s="73"/>
      <c r="D11" s="304" t="s">
        <v>5391</v>
      </c>
      <c r="E11" s="11"/>
      <c r="F11" s="46"/>
      <c r="G11" s="94"/>
      <c r="H11" s="89"/>
    </row>
    <row r="12" spans="1:8" x14ac:dyDescent="0.25">
      <c r="A12" s="44"/>
      <c r="B12" s="48"/>
      <c r="C12" s="73" t="s">
        <v>37</v>
      </c>
      <c r="D12" s="304" t="s">
        <v>5388</v>
      </c>
      <c r="E12" s="11" t="s">
        <v>5393</v>
      </c>
      <c r="F12" s="46"/>
      <c r="G12" s="94"/>
      <c r="H12" s="89">
        <f t="shared" ref="H12:H14" si="1">F12*G12</f>
        <v>0</v>
      </c>
    </row>
    <row r="13" spans="1:8" x14ac:dyDescent="0.25">
      <c r="A13" s="44"/>
      <c r="B13" s="48"/>
      <c r="C13" s="73" t="s">
        <v>39</v>
      </c>
      <c r="D13" s="304" t="s">
        <v>5389</v>
      </c>
      <c r="E13" s="11" t="s">
        <v>5393</v>
      </c>
      <c r="F13" s="46"/>
      <c r="G13" s="94"/>
      <c r="H13" s="89">
        <f t="shared" si="1"/>
        <v>0</v>
      </c>
    </row>
    <row r="14" spans="1:8" x14ac:dyDescent="0.25">
      <c r="A14" s="44"/>
      <c r="B14" s="48"/>
      <c r="C14" s="73" t="s">
        <v>59</v>
      </c>
      <c r="D14" s="304" t="s">
        <v>5392</v>
      </c>
      <c r="E14" s="11" t="s">
        <v>80</v>
      </c>
      <c r="F14" s="46"/>
      <c r="G14" s="94"/>
      <c r="H14" s="89">
        <f t="shared" si="1"/>
        <v>0</v>
      </c>
    </row>
    <row r="15" spans="1:8" x14ac:dyDescent="0.25">
      <c r="A15" s="44"/>
      <c r="B15" s="48"/>
      <c r="C15" s="73" t="s">
        <v>42</v>
      </c>
      <c r="D15" s="304" t="s">
        <v>5390</v>
      </c>
      <c r="E15" s="11" t="s">
        <v>581</v>
      </c>
      <c r="F15" s="46" t="s">
        <v>4223</v>
      </c>
      <c r="G15" s="94" t="s">
        <v>4224</v>
      </c>
      <c r="H15" s="89"/>
    </row>
    <row r="16" spans="1:8" ht="15.6" x14ac:dyDescent="0.25">
      <c r="A16" s="44" t="s">
        <v>207</v>
      </c>
      <c r="B16" s="48"/>
      <c r="C16" s="73"/>
      <c r="D16" s="116" t="s">
        <v>208</v>
      </c>
      <c r="E16" s="27" t="s">
        <v>209</v>
      </c>
      <c r="F16" s="46"/>
      <c r="G16" s="94"/>
      <c r="H16" s="89">
        <f>F16*G16</f>
        <v>0</v>
      </c>
    </row>
    <row r="17" spans="1:8" x14ac:dyDescent="0.25">
      <c r="A17" s="44"/>
      <c r="B17" s="48"/>
      <c r="C17" s="48"/>
      <c r="D17" s="117"/>
      <c r="E17" s="11"/>
      <c r="F17" s="6"/>
      <c r="G17" s="5"/>
      <c r="H17" s="45"/>
    </row>
    <row r="18" spans="1:8" x14ac:dyDescent="0.25">
      <c r="A18" s="44"/>
      <c r="B18" s="48"/>
      <c r="C18" s="48"/>
      <c r="D18" s="117"/>
      <c r="E18" s="11"/>
      <c r="F18" s="6"/>
      <c r="G18" s="5"/>
      <c r="H18" s="45"/>
    </row>
    <row r="19" spans="1:8" x14ac:dyDescent="0.25">
      <c r="A19" s="44"/>
      <c r="B19" s="48"/>
      <c r="C19" s="48"/>
      <c r="D19" s="117"/>
      <c r="E19" s="11"/>
      <c r="F19" s="6"/>
      <c r="G19" s="5"/>
      <c r="H19" s="45"/>
    </row>
    <row r="20" spans="1:8" x14ac:dyDescent="0.25">
      <c r="A20" s="77" t="s">
        <v>34</v>
      </c>
      <c r="B20" s="78"/>
      <c r="C20" s="112"/>
      <c r="D20" s="79"/>
      <c r="E20" s="2"/>
      <c r="F20" s="2"/>
      <c r="G20" s="2"/>
      <c r="H20" s="113">
        <f>SUM(H5:H19)</f>
        <v>0</v>
      </c>
    </row>
    <row r="21" spans="1:8" x14ac:dyDescent="0.25">
      <c r="A21" s="118"/>
      <c r="B21" s="118"/>
      <c r="C21" s="118"/>
      <c r="D21" s="118"/>
      <c r="E21" s="118"/>
      <c r="F21" s="118"/>
      <c r="G21" s="118"/>
      <c r="H21" s="118"/>
    </row>
    <row r="156" spans="1:6" x14ac:dyDescent="0.25">
      <c r="F156" s="82" t="s">
        <v>136</v>
      </c>
    </row>
    <row r="157" spans="1:6" x14ac:dyDescent="0.25">
      <c r="F157" s="82" t="s">
        <v>136</v>
      </c>
    </row>
    <row r="159" spans="1:6" x14ac:dyDescent="0.25">
      <c r="A159" s="83"/>
    </row>
    <row r="160" spans="1:6" x14ac:dyDescent="0.25">
      <c r="A160" s="83"/>
      <c r="B160" s="84"/>
    </row>
    <row r="161" spans="1:5" x14ac:dyDescent="0.25">
      <c r="A161" s="83"/>
      <c r="B161" s="84"/>
    </row>
    <row r="162" spans="1:5" ht="52.8" x14ac:dyDescent="0.25">
      <c r="A162" s="83" t="s">
        <v>870</v>
      </c>
      <c r="B162" s="84"/>
      <c r="E162" s="85" t="s">
        <v>871</v>
      </c>
    </row>
    <row r="163" spans="1:5" ht="66" x14ac:dyDescent="0.25">
      <c r="A163" s="83"/>
      <c r="B163" s="41" t="s">
        <v>872</v>
      </c>
      <c r="E163" s="86" t="s">
        <v>873</v>
      </c>
    </row>
    <row r="164" spans="1:5" x14ac:dyDescent="0.25">
      <c r="A164" s="83"/>
      <c r="E164" s="87" t="s">
        <v>713</v>
      </c>
    </row>
    <row r="165" spans="1:5" x14ac:dyDescent="0.25">
      <c r="A165" s="83"/>
      <c r="E165" s="87" t="s">
        <v>713</v>
      </c>
    </row>
    <row r="166" spans="1:5" ht="39.6" x14ac:dyDescent="0.25">
      <c r="A166" s="83" t="s">
        <v>874</v>
      </c>
      <c r="E166" s="85" t="s">
        <v>875</v>
      </c>
    </row>
    <row r="167" spans="1:5" ht="26.4" x14ac:dyDescent="0.25">
      <c r="A167" s="83"/>
      <c r="B167" s="41" t="s">
        <v>876</v>
      </c>
      <c r="E167" s="86" t="s">
        <v>879</v>
      </c>
    </row>
    <row r="168" spans="1:5" ht="26.4" x14ac:dyDescent="0.25">
      <c r="A168" s="83"/>
      <c r="B168" s="84" t="s">
        <v>877</v>
      </c>
      <c r="E168" s="86" t="s">
        <v>880</v>
      </c>
    </row>
    <row r="169" spans="1:5" ht="39.6" x14ac:dyDescent="0.25">
      <c r="A169" s="83"/>
      <c r="B169" s="84" t="s">
        <v>878</v>
      </c>
      <c r="E169" s="86" t="s">
        <v>694</v>
      </c>
    </row>
    <row r="170" spans="1:5" ht="51" x14ac:dyDescent="0.25">
      <c r="A170" s="83" t="s">
        <v>882</v>
      </c>
      <c r="B170" s="84"/>
      <c r="E170" s="88" t="s">
        <v>883</v>
      </c>
    </row>
    <row r="171" spans="1:5" x14ac:dyDescent="0.25">
      <c r="A171" s="83"/>
      <c r="B171" s="84" t="s">
        <v>881</v>
      </c>
    </row>
    <row r="172" spans="1:5" x14ac:dyDescent="0.25">
      <c r="A172" s="83"/>
      <c r="B172" s="84"/>
    </row>
    <row r="173" spans="1:5" x14ac:dyDescent="0.25">
      <c r="A173" s="83"/>
      <c r="B173" s="84"/>
    </row>
    <row r="174" spans="1:5" x14ac:dyDescent="0.25">
      <c r="A174" s="83"/>
      <c r="B174" s="84"/>
    </row>
    <row r="175" spans="1:5" x14ac:dyDescent="0.25">
      <c r="A175" s="83"/>
      <c r="B175" s="84"/>
    </row>
    <row r="176" spans="1:5" x14ac:dyDescent="0.25">
      <c r="B176" s="41" t="s">
        <v>884</v>
      </c>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D3856-D569-401C-958C-863D9A66F058}">
  <dimension ref="A1:G1048531"/>
  <sheetViews>
    <sheetView workbookViewId="0"/>
  </sheetViews>
  <sheetFormatPr defaultRowHeight="13.2" x14ac:dyDescent="0.25"/>
  <cols>
    <col min="1" max="1" width="9.33203125" style="41" customWidth="1"/>
    <col min="2" max="2" width="9" style="41" bestFit="1" customWidth="1"/>
    <col min="3" max="3" width="40.6640625" style="41" customWidth="1"/>
    <col min="4" max="4" width="17.44140625" style="41" bestFit="1" customWidth="1"/>
    <col min="5" max="7" width="20.6640625" style="41" customWidth="1"/>
    <col min="8"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x14ac:dyDescent="0.25">
      <c r="A1" s="39" t="s">
        <v>210</v>
      </c>
      <c r="B1" s="40"/>
      <c r="C1" s="40"/>
      <c r="D1" s="774" t="s">
        <v>211</v>
      </c>
      <c r="E1" s="774"/>
      <c r="F1" s="774"/>
      <c r="G1" s="774"/>
    </row>
    <row r="2" spans="1:7" x14ac:dyDescent="0.25">
      <c r="A2" s="42" t="s">
        <v>0</v>
      </c>
      <c r="B2" s="42"/>
      <c r="C2" s="43" t="s">
        <v>1</v>
      </c>
      <c r="D2" s="43" t="s">
        <v>2</v>
      </c>
      <c r="E2" s="43" t="s">
        <v>3</v>
      </c>
      <c r="F2" s="43" t="s">
        <v>4</v>
      </c>
      <c r="G2" s="43" t="s">
        <v>5</v>
      </c>
    </row>
    <row r="3" spans="1:7" x14ac:dyDescent="0.25">
      <c r="A3" s="44"/>
      <c r="B3" s="44"/>
      <c r="C3" s="45"/>
      <c r="D3" s="46"/>
      <c r="E3" s="46"/>
      <c r="F3" s="45"/>
      <c r="G3" s="45"/>
    </row>
    <row r="4" spans="1:7" x14ac:dyDescent="0.25">
      <c r="A4" s="47"/>
      <c r="B4" s="47"/>
      <c r="C4" s="45"/>
      <c r="D4" s="46"/>
      <c r="E4" s="46"/>
      <c r="F4" s="45"/>
      <c r="G4" s="45"/>
    </row>
    <row r="5" spans="1:7" x14ac:dyDescent="0.25">
      <c r="A5" s="48" t="s">
        <v>212</v>
      </c>
      <c r="B5" s="44"/>
      <c r="C5" s="49" t="s">
        <v>213</v>
      </c>
      <c r="D5" s="6"/>
      <c r="E5" s="6"/>
      <c r="F5" s="5"/>
      <c r="G5" s="89"/>
    </row>
    <row r="6" spans="1:7" ht="15.6" x14ac:dyDescent="0.25">
      <c r="A6" s="44"/>
      <c r="B6" s="48" t="s">
        <v>214</v>
      </c>
      <c r="C6" s="50" t="s">
        <v>228</v>
      </c>
      <c r="D6" s="27" t="s">
        <v>209</v>
      </c>
      <c r="E6" s="6"/>
      <c r="F6" s="91"/>
      <c r="G6" s="89">
        <f t="shared" ref="G6:G17" si="0">E6*F6</f>
        <v>0</v>
      </c>
    </row>
    <row r="7" spans="1:7" ht="15.6" x14ac:dyDescent="0.25">
      <c r="A7" s="44"/>
      <c r="B7" s="48" t="s">
        <v>215</v>
      </c>
      <c r="C7" s="50" t="s">
        <v>229</v>
      </c>
      <c r="D7" s="27" t="s">
        <v>209</v>
      </c>
      <c r="E7" s="6"/>
      <c r="F7" s="91"/>
      <c r="G7" s="89">
        <f t="shared" si="0"/>
        <v>0</v>
      </c>
    </row>
    <row r="8" spans="1:7" ht="15.6" x14ac:dyDescent="0.25">
      <c r="A8" s="44"/>
      <c r="B8" s="48" t="s">
        <v>216</v>
      </c>
      <c r="C8" s="50" t="s">
        <v>230</v>
      </c>
      <c r="D8" s="27" t="s">
        <v>209</v>
      </c>
      <c r="E8" s="6"/>
      <c r="F8" s="91"/>
      <c r="G8" s="89">
        <f t="shared" si="0"/>
        <v>0</v>
      </c>
    </row>
    <row r="9" spans="1:7" ht="26.4" x14ac:dyDescent="0.25">
      <c r="A9" s="44"/>
      <c r="B9" s="48" t="s">
        <v>217</v>
      </c>
      <c r="C9" s="50" t="s">
        <v>231</v>
      </c>
      <c r="D9" s="27" t="s">
        <v>209</v>
      </c>
      <c r="E9" s="6"/>
      <c r="F9" s="91"/>
      <c r="G9" s="89">
        <f t="shared" si="0"/>
        <v>0</v>
      </c>
    </row>
    <row r="10" spans="1:7" ht="15.6" x14ac:dyDescent="0.25">
      <c r="A10" s="44"/>
      <c r="B10" s="48" t="s">
        <v>218</v>
      </c>
      <c r="C10" s="50" t="s">
        <v>232</v>
      </c>
      <c r="D10" s="27" t="s">
        <v>209</v>
      </c>
      <c r="E10" s="6"/>
      <c r="F10" s="91"/>
      <c r="G10" s="89">
        <f t="shared" si="0"/>
        <v>0</v>
      </c>
    </row>
    <row r="11" spans="1:7" x14ac:dyDescent="0.25">
      <c r="A11" s="44"/>
      <c r="B11" s="48" t="s">
        <v>219</v>
      </c>
      <c r="C11" s="50" t="s">
        <v>6</v>
      </c>
      <c r="D11" s="11" t="s">
        <v>429</v>
      </c>
      <c r="E11" s="6"/>
      <c r="F11" s="91"/>
      <c r="G11" s="89">
        <f t="shared" si="0"/>
        <v>0</v>
      </c>
    </row>
    <row r="12" spans="1:7" x14ac:dyDescent="0.25">
      <c r="A12" s="44"/>
      <c r="B12" s="48" t="s">
        <v>220</v>
      </c>
      <c r="C12" s="275" t="s">
        <v>4436</v>
      </c>
      <c r="D12" s="11" t="s">
        <v>429</v>
      </c>
      <c r="E12" s="6"/>
      <c r="F12" s="91"/>
      <c r="G12" s="89">
        <f t="shared" si="0"/>
        <v>0</v>
      </c>
    </row>
    <row r="13" spans="1:7" x14ac:dyDescent="0.25">
      <c r="A13" s="44"/>
      <c r="B13" s="48" t="s">
        <v>221</v>
      </c>
      <c r="C13" s="275" t="s">
        <v>233</v>
      </c>
      <c r="D13" s="11" t="s">
        <v>429</v>
      </c>
      <c r="E13" s="6"/>
      <c r="F13" s="91"/>
      <c r="G13" s="89">
        <f t="shared" si="0"/>
        <v>0</v>
      </c>
    </row>
    <row r="14" spans="1:7" x14ac:dyDescent="0.25">
      <c r="A14" s="44"/>
      <c r="B14" s="48" t="s">
        <v>222</v>
      </c>
      <c r="C14" s="275" t="s">
        <v>4437</v>
      </c>
      <c r="D14" s="11" t="s">
        <v>429</v>
      </c>
      <c r="E14" s="6"/>
      <c r="F14" s="91"/>
      <c r="G14" s="89">
        <f t="shared" si="0"/>
        <v>0</v>
      </c>
    </row>
    <row r="15" spans="1:7" ht="26.4" hidden="1" x14ac:dyDescent="0.25">
      <c r="A15" s="44"/>
      <c r="B15" s="48" t="s">
        <v>223</v>
      </c>
      <c r="C15" s="275" t="s">
        <v>4438</v>
      </c>
      <c r="D15" s="11" t="s">
        <v>429</v>
      </c>
      <c r="E15" s="6"/>
      <c r="F15" s="91"/>
      <c r="G15" s="89">
        <f t="shared" si="0"/>
        <v>0</v>
      </c>
    </row>
    <row r="16" spans="1:7" ht="26.4" hidden="1" x14ac:dyDescent="0.25">
      <c r="A16" s="44"/>
      <c r="B16" s="48" t="s">
        <v>224</v>
      </c>
      <c r="C16" s="275" t="s">
        <v>4439</v>
      </c>
      <c r="D16" s="11" t="s">
        <v>429</v>
      </c>
      <c r="E16" s="6"/>
      <c r="F16" s="91"/>
      <c r="G16" s="89">
        <f t="shared" si="0"/>
        <v>0</v>
      </c>
    </row>
    <row r="17" spans="1:7" ht="26.4" hidden="1" x14ac:dyDescent="0.25">
      <c r="A17" s="44"/>
      <c r="B17" s="48" t="s">
        <v>225</v>
      </c>
      <c r="C17" s="275" t="s">
        <v>4440</v>
      </c>
      <c r="D17" s="11" t="s">
        <v>429</v>
      </c>
      <c r="E17" s="6"/>
      <c r="F17" s="91"/>
      <c r="G17" s="89">
        <f t="shared" si="0"/>
        <v>0</v>
      </c>
    </row>
    <row r="18" spans="1:7" x14ac:dyDescent="0.25">
      <c r="A18" s="45"/>
      <c r="B18" s="48" t="s">
        <v>226</v>
      </c>
      <c r="C18" s="50" t="s">
        <v>234</v>
      </c>
      <c r="D18" s="11" t="s">
        <v>425</v>
      </c>
      <c r="E18" s="11" t="s">
        <v>4222</v>
      </c>
      <c r="F18" s="90" t="s">
        <v>818</v>
      </c>
      <c r="G18" s="38"/>
    </row>
    <row r="19" spans="1:7" ht="26.4" x14ac:dyDescent="0.25">
      <c r="A19" s="45"/>
      <c r="B19" s="48" t="s">
        <v>227</v>
      </c>
      <c r="C19" s="50" t="s">
        <v>235</v>
      </c>
      <c r="D19" s="27" t="s">
        <v>361</v>
      </c>
      <c r="E19" s="95">
        <f>G18</f>
        <v>0</v>
      </c>
      <c r="F19" s="93"/>
      <c r="G19" s="89">
        <f>E19*F19</f>
        <v>0</v>
      </c>
    </row>
    <row r="20" spans="1:7" x14ac:dyDescent="0.25">
      <c r="A20" s="55" t="s">
        <v>236</v>
      </c>
      <c r="B20" s="56"/>
      <c r="C20" s="57" t="s">
        <v>53</v>
      </c>
      <c r="D20" s="6"/>
      <c r="E20" s="6"/>
      <c r="F20" s="6"/>
      <c r="G20" s="89"/>
    </row>
    <row r="21" spans="1:7" ht="15.6" x14ac:dyDescent="0.25">
      <c r="A21" s="55"/>
      <c r="B21" s="58" t="s">
        <v>245</v>
      </c>
      <c r="C21" s="59" t="s">
        <v>54</v>
      </c>
      <c r="D21" s="27" t="s">
        <v>209</v>
      </c>
      <c r="E21" s="6"/>
      <c r="F21" s="91"/>
      <c r="G21" s="89">
        <f t="shared" ref="G21:G31" si="1">E21*F21</f>
        <v>0</v>
      </c>
    </row>
    <row r="22" spans="1:7" ht="15.6" x14ac:dyDescent="0.25">
      <c r="A22" s="55"/>
      <c r="B22" s="58" t="s">
        <v>246</v>
      </c>
      <c r="C22" s="59" t="s">
        <v>237</v>
      </c>
      <c r="D22" s="27" t="s">
        <v>209</v>
      </c>
      <c r="E22" s="6"/>
      <c r="F22" s="91"/>
      <c r="G22" s="89">
        <f t="shared" si="1"/>
        <v>0</v>
      </c>
    </row>
    <row r="23" spans="1:7" ht="15.6" x14ac:dyDescent="0.25">
      <c r="A23" s="55"/>
      <c r="B23" s="58" t="s">
        <v>247</v>
      </c>
      <c r="C23" s="59" t="s">
        <v>238</v>
      </c>
      <c r="D23" s="27" t="s">
        <v>209</v>
      </c>
      <c r="E23" s="6"/>
      <c r="F23" s="91"/>
      <c r="G23" s="89">
        <f t="shared" si="1"/>
        <v>0</v>
      </c>
    </row>
    <row r="24" spans="1:7" ht="26.4" x14ac:dyDescent="0.25">
      <c r="A24" s="55"/>
      <c r="B24" s="58" t="s">
        <v>248</v>
      </c>
      <c r="C24" s="59" t="s">
        <v>239</v>
      </c>
      <c r="D24" s="27" t="s">
        <v>209</v>
      </c>
      <c r="E24" s="6"/>
      <c r="F24" s="91"/>
      <c r="G24" s="89">
        <f t="shared" si="1"/>
        <v>0</v>
      </c>
    </row>
    <row r="25" spans="1:7" ht="26.4" x14ac:dyDescent="0.25">
      <c r="A25" s="55"/>
      <c r="B25" s="58" t="s">
        <v>249</v>
      </c>
      <c r="C25" s="59" t="s">
        <v>240</v>
      </c>
      <c r="D25" s="27" t="s">
        <v>209</v>
      </c>
      <c r="E25" s="6"/>
      <c r="F25" s="91"/>
      <c r="G25" s="89">
        <f t="shared" si="1"/>
        <v>0</v>
      </c>
    </row>
    <row r="26" spans="1:7" ht="15.6" x14ac:dyDescent="0.25">
      <c r="A26" s="55"/>
      <c r="B26" s="58" t="s">
        <v>250</v>
      </c>
      <c r="C26" s="59" t="s">
        <v>55</v>
      </c>
      <c r="D26" s="27" t="s">
        <v>209</v>
      </c>
      <c r="E26" s="6"/>
      <c r="F26" s="91"/>
      <c r="G26" s="89">
        <f t="shared" si="1"/>
        <v>0</v>
      </c>
    </row>
    <row r="27" spans="1:7" ht="15.6" x14ac:dyDescent="0.25">
      <c r="A27" s="55"/>
      <c r="B27" s="58" t="s">
        <v>251</v>
      </c>
      <c r="C27" s="59" t="s">
        <v>56</v>
      </c>
      <c r="D27" s="27" t="s">
        <v>209</v>
      </c>
      <c r="E27" s="6"/>
      <c r="F27" s="91"/>
      <c r="G27" s="89">
        <f t="shared" si="1"/>
        <v>0</v>
      </c>
    </row>
    <row r="28" spans="1:7" ht="15.6" x14ac:dyDescent="0.25">
      <c r="A28" s="55"/>
      <c r="B28" s="58" t="s">
        <v>252</v>
      </c>
      <c r="C28" s="59" t="s">
        <v>241</v>
      </c>
      <c r="D28" s="27" t="s">
        <v>209</v>
      </c>
      <c r="E28" s="6"/>
      <c r="F28" s="91"/>
      <c r="G28" s="89">
        <f t="shared" si="1"/>
        <v>0</v>
      </c>
    </row>
    <row r="29" spans="1:7" ht="15.6" x14ac:dyDescent="0.25">
      <c r="A29" s="55"/>
      <c r="B29" s="58" t="s">
        <v>253</v>
      </c>
      <c r="C29" s="59" t="s">
        <v>242</v>
      </c>
      <c r="D29" s="27" t="s">
        <v>209</v>
      </c>
      <c r="E29" s="6"/>
      <c r="F29" s="91"/>
      <c r="G29" s="89">
        <f t="shared" si="1"/>
        <v>0</v>
      </c>
    </row>
    <row r="30" spans="1:7" ht="15.6" hidden="1" x14ac:dyDescent="0.25">
      <c r="A30" s="55"/>
      <c r="B30" s="58" t="s">
        <v>254</v>
      </c>
      <c r="C30" s="59" t="s">
        <v>243</v>
      </c>
      <c r="D30" s="27" t="s">
        <v>209</v>
      </c>
      <c r="E30" s="6"/>
      <c r="F30" s="91"/>
      <c r="G30" s="89">
        <f t="shared" si="1"/>
        <v>0</v>
      </c>
    </row>
    <row r="31" spans="1:7" ht="26.4" hidden="1" x14ac:dyDescent="0.25">
      <c r="A31" s="55"/>
      <c r="B31" s="58" t="s">
        <v>255</v>
      </c>
      <c r="C31" s="59" t="s">
        <v>244</v>
      </c>
      <c r="D31" s="27" t="s">
        <v>209</v>
      </c>
      <c r="E31" s="6"/>
      <c r="F31" s="91"/>
      <c r="G31" s="89">
        <f t="shared" si="1"/>
        <v>0</v>
      </c>
    </row>
    <row r="32" spans="1:7" x14ac:dyDescent="0.25">
      <c r="A32" s="55" t="s">
        <v>256</v>
      </c>
      <c r="B32" s="58"/>
      <c r="C32" s="57" t="s">
        <v>50</v>
      </c>
      <c r="D32" s="6"/>
      <c r="E32" s="6"/>
      <c r="F32" s="6"/>
      <c r="G32" s="89"/>
    </row>
    <row r="33" spans="1:7" hidden="1" x14ac:dyDescent="0.25">
      <c r="A33" s="55"/>
      <c r="B33" s="58" t="s">
        <v>257</v>
      </c>
      <c r="C33" s="59" t="s">
        <v>295</v>
      </c>
      <c r="D33" s="11" t="s">
        <v>429</v>
      </c>
      <c r="E33" s="6"/>
      <c r="F33" s="91"/>
      <c r="G33" s="89">
        <f t="shared" ref="G33:G70" si="2">E33*F33</f>
        <v>0</v>
      </c>
    </row>
    <row r="34" spans="1:7" x14ac:dyDescent="0.25">
      <c r="A34" s="55"/>
      <c r="B34" s="58" t="s">
        <v>258</v>
      </c>
      <c r="C34" s="59" t="s">
        <v>296</v>
      </c>
      <c r="D34" s="11" t="s">
        <v>429</v>
      </c>
      <c r="E34" s="6"/>
      <c r="F34" s="91"/>
      <c r="G34" s="89">
        <f t="shared" si="2"/>
        <v>0</v>
      </c>
    </row>
    <row r="35" spans="1:7" x14ac:dyDescent="0.25">
      <c r="A35" s="55"/>
      <c r="B35" s="58" t="s">
        <v>259</v>
      </c>
      <c r="C35" s="59" t="s">
        <v>297</v>
      </c>
      <c r="D35" s="11" t="s">
        <v>429</v>
      </c>
      <c r="E35" s="6"/>
      <c r="F35" s="91"/>
      <c r="G35" s="89">
        <f t="shared" si="2"/>
        <v>0</v>
      </c>
    </row>
    <row r="36" spans="1:7" x14ac:dyDescent="0.25">
      <c r="A36" s="55"/>
      <c r="B36" s="58" t="s">
        <v>260</v>
      </c>
      <c r="C36" s="59" t="s">
        <v>298</v>
      </c>
      <c r="D36" s="11" t="s">
        <v>429</v>
      </c>
      <c r="E36" s="6"/>
      <c r="F36" s="91"/>
      <c r="G36" s="89">
        <f t="shared" si="2"/>
        <v>0</v>
      </c>
    </row>
    <row r="37" spans="1:7" ht="26.4" x14ac:dyDescent="0.25">
      <c r="A37" s="55"/>
      <c r="B37" s="58" t="s">
        <v>261</v>
      </c>
      <c r="C37" s="278" t="s">
        <v>4441</v>
      </c>
      <c r="D37" s="11" t="s">
        <v>429</v>
      </c>
      <c r="E37" s="6"/>
      <c r="F37" s="91"/>
      <c r="G37" s="89">
        <f t="shared" si="2"/>
        <v>0</v>
      </c>
    </row>
    <row r="38" spans="1:7" hidden="1" x14ac:dyDescent="0.25">
      <c r="A38" s="55"/>
      <c r="B38" s="58" t="s">
        <v>262</v>
      </c>
      <c r="C38" s="278" t="s">
        <v>4442</v>
      </c>
      <c r="D38" s="11" t="s">
        <v>429</v>
      </c>
      <c r="E38" s="6"/>
      <c r="F38" s="91"/>
      <c r="G38" s="89">
        <f t="shared" si="2"/>
        <v>0</v>
      </c>
    </row>
    <row r="39" spans="1:7" x14ac:dyDescent="0.25">
      <c r="A39" s="55"/>
      <c r="B39" s="58" t="s">
        <v>263</v>
      </c>
      <c r="C39" s="59" t="s">
        <v>299</v>
      </c>
      <c r="D39" s="11" t="s">
        <v>429</v>
      </c>
      <c r="E39" s="6"/>
      <c r="F39" s="91"/>
      <c r="G39" s="89">
        <f t="shared" si="2"/>
        <v>0</v>
      </c>
    </row>
    <row r="40" spans="1:7" x14ac:dyDescent="0.25">
      <c r="A40" s="55"/>
      <c r="B40" s="58" t="s">
        <v>264</v>
      </c>
      <c r="C40" s="59" t="s">
        <v>300</v>
      </c>
      <c r="D40" s="11" t="s">
        <v>429</v>
      </c>
      <c r="E40" s="6"/>
      <c r="F40" s="91"/>
      <c r="G40" s="89">
        <f t="shared" si="2"/>
        <v>0</v>
      </c>
    </row>
    <row r="41" spans="1:7" x14ac:dyDescent="0.25">
      <c r="A41" s="55"/>
      <c r="B41" s="58" t="s">
        <v>265</v>
      </c>
      <c r="C41" s="59" t="s">
        <v>301</v>
      </c>
      <c r="D41" s="11" t="s">
        <v>429</v>
      </c>
      <c r="E41" s="6"/>
      <c r="F41" s="91"/>
      <c r="G41" s="89">
        <f t="shared" si="2"/>
        <v>0</v>
      </c>
    </row>
    <row r="42" spans="1:7" x14ac:dyDescent="0.25">
      <c r="A42" s="55"/>
      <c r="B42" s="58" t="s">
        <v>266</v>
      </c>
      <c r="C42" s="59" t="s">
        <v>302</v>
      </c>
      <c r="D42" s="11" t="s">
        <v>429</v>
      </c>
      <c r="E42" s="6"/>
      <c r="F42" s="91"/>
      <c r="G42" s="89">
        <f t="shared" si="2"/>
        <v>0</v>
      </c>
    </row>
    <row r="43" spans="1:7" x14ac:dyDescent="0.25">
      <c r="A43" s="55"/>
      <c r="B43" s="58" t="s">
        <v>267</v>
      </c>
      <c r="C43" s="59" t="s">
        <v>303</v>
      </c>
      <c r="D43" s="11" t="s">
        <v>429</v>
      </c>
      <c r="E43" s="6"/>
      <c r="F43" s="91"/>
      <c r="G43" s="89">
        <f t="shared" si="2"/>
        <v>0</v>
      </c>
    </row>
    <row r="44" spans="1:7" x14ac:dyDescent="0.25">
      <c r="A44" s="55"/>
      <c r="B44" s="58" t="s">
        <v>268</v>
      </c>
      <c r="C44" s="59" t="s">
        <v>304</v>
      </c>
      <c r="D44" s="11" t="s">
        <v>429</v>
      </c>
      <c r="E44" s="6"/>
      <c r="F44" s="91"/>
      <c r="G44" s="89">
        <f t="shared" si="2"/>
        <v>0</v>
      </c>
    </row>
    <row r="45" spans="1:7" x14ac:dyDescent="0.25">
      <c r="A45" s="55"/>
      <c r="B45" s="58" t="s">
        <v>269</v>
      </c>
      <c r="C45" s="59" t="s">
        <v>305</v>
      </c>
      <c r="D45" s="11" t="s">
        <v>429</v>
      </c>
      <c r="E45" s="6"/>
      <c r="F45" s="91"/>
      <c r="G45" s="89">
        <f t="shared" si="2"/>
        <v>0</v>
      </c>
    </row>
    <row r="46" spans="1:7" x14ac:dyDescent="0.25">
      <c r="A46" s="55"/>
      <c r="B46" s="58" t="s">
        <v>270</v>
      </c>
      <c r="C46" s="59" t="s">
        <v>306</v>
      </c>
      <c r="D46" s="11" t="s">
        <v>429</v>
      </c>
      <c r="E46" s="6"/>
      <c r="F46" s="91"/>
      <c r="G46" s="89">
        <f t="shared" si="2"/>
        <v>0</v>
      </c>
    </row>
    <row r="47" spans="1:7" ht="26.4" x14ac:dyDescent="0.25">
      <c r="A47" s="55"/>
      <c r="B47" s="58" t="s">
        <v>271</v>
      </c>
      <c r="C47" s="59" t="s">
        <v>4229</v>
      </c>
      <c r="D47" s="11" t="s">
        <v>429</v>
      </c>
      <c r="E47" s="6"/>
      <c r="F47" s="91"/>
      <c r="G47" s="89">
        <f t="shared" si="2"/>
        <v>0</v>
      </c>
    </row>
    <row r="48" spans="1:7" ht="14.25" customHeight="1" x14ac:dyDescent="0.25">
      <c r="A48" s="55"/>
      <c r="B48" s="58" t="s">
        <v>272</v>
      </c>
      <c r="C48" s="59" t="s">
        <v>4230</v>
      </c>
      <c r="D48" s="11" t="s">
        <v>429</v>
      </c>
      <c r="E48" s="6"/>
      <c r="F48" s="91"/>
      <c r="G48" s="89">
        <f t="shared" si="2"/>
        <v>0</v>
      </c>
    </row>
    <row r="49" spans="1:7" hidden="1" x14ac:dyDescent="0.25">
      <c r="A49" s="55"/>
      <c r="B49" s="58" t="s">
        <v>273</v>
      </c>
      <c r="C49" s="59" t="s">
        <v>307</v>
      </c>
      <c r="D49" s="11" t="s">
        <v>429</v>
      </c>
      <c r="E49" s="6"/>
      <c r="F49" s="91"/>
      <c r="G49" s="89">
        <f t="shared" si="2"/>
        <v>0</v>
      </c>
    </row>
    <row r="50" spans="1:7" hidden="1" x14ac:dyDescent="0.25">
      <c r="A50" s="55"/>
      <c r="B50" s="58" t="s">
        <v>274</v>
      </c>
      <c r="C50" s="59" t="s">
        <v>308</v>
      </c>
      <c r="D50" s="11" t="s">
        <v>429</v>
      </c>
      <c r="E50" s="6"/>
      <c r="F50" s="91"/>
      <c r="G50" s="89">
        <f t="shared" si="2"/>
        <v>0</v>
      </c>
    </row>
    <row r="51" spans="1:7" x14ac:dyDescent="0.25">
      <c r="A51" s="55"/>
      <c r="B51" s="58" t="s">
        <v>275</v>
      </c>
      <c r="C51" s="59" t="s">
        <v>309</v>
      </c>
      <c r="D51" s="11" t="s">
        <v>429</v>
      </c>
      <c r="E51" s="6"/>
      <c r="F51" s="91"/>
      <c r="G51" s="89">
        <f t="shared" si="2"/>
        <v>0</v>
      </c>
    </row>
    <row r="52" spans="1:7" x14ac:dyDescent="0.25">
      <c r="A52" s="55"/>
      <c r="B52" s="58" t="s">
        <v>276</v>
      </c>
      <c r="C52" s="59" t="s">
        <v>310</v>
      </c>
      <c r="D52" s="11" t="s">
        <v>429</v>
      </c>
      <c r="E52" s="6"/>
      <c r="F52" s="91"/>
      <c r="G52" s="89">
        <f t="shared" si="2"/>
        <v>0</v>
      </c>
    </row>
    <row r="53" spans="1:7" x14ac:dyDescent="0.25">
      <c r="A53" s="55"/>
      <c r="B53" s="58" t="s">
        <v>277</v>
      </c>
      <c r="C53" s="59" t="s">
        <v>311</v>
      </c>
      <c r="D53" s="11" t="s">
        <v>429</v>
      </c>
      <c r="E53" s="6"/>
      <c r="F53" s="91"/>
      <c r="G53" s="89">
        <f t="shared" si="2"/>
        <v>0</v>
      </c>
    </row>
    <row r="54" spans="1:7" x14ac:dyDescent="0.25">
      <c r="A54" s="55"/>
      <c r="B54" s="58" t="s">
        <v>278</v>
      </c>
      <c r="C54" s="59" t="s">
        <v>312</v>
      </c>
      <c r="D54" s="11" t="s">
        <v>429</v>
      </c>
      <c r="E54" s="6"/>
      <c r="F54" s="91"/>
      <c r="G54" s="89">
        <f t="shared" si="2"/>
        <v>0</v>
      </c>
    </row>
    <row r="55" spans="1:7" x14ac:dyDescent="0.25">
      <c r="A55" s="55"/>
      <c r="B55" s="58" t="s">
        <v>279</v>
      </c>
      <c r="C55" s="59" t="s">
        <v>313</v>
      </c>
      <c r="D55" s="11" t="s">
        <v>429</v>
      </c>
      <c r="E55" s="6"/>
      <c r="F55" s="91"/>
      <c r="G55" s="89">
        <f t="shared" si="2"/>
        <v>0</v>
      </c>
    </row>
    <row r="56" spans="1:7" x14ac:dyDescent="0.25">
      <c r="A56" s="55"/>
      <c r="B56" s="58" t="s">
        <v>280</v>
      </c>
      <c r="C56" s="59" t="s">
        <v>314</v>
      </c>
      <c r="D56" s="11" t="s">
        <v>429</v>
      </c>
      <c r="E56" s="6"/>
      <c r="F56" s="91"/>
      <c r="G56" s="89">
        <f t="shared" si="2"/>
        <v>0</v>
      </c>
    </row>
    <row r="57" spans="1:7" x14ac:dyDescent="0.25">
      <c r="A57" s="55"/>
      <c r="B57" s="58" t="s">
        <v>281</v>
      </c>
      <c r="C57" s="59" t="s">
        <v>315</v>
      </c>
      <c r="D57" s="11" t="s">
        <v>429</v>
      </c>
      <c r="E57" s="6"/>
      <c r="F57" s="91"/>
      <c r="G57" s="89">
        <f t="shared" si="2"/>
        <v>0</v>
      </c>
    </row>
    <row r="58" spans="1:7" hidden="1" x14ac:dyDescent="0.25">
      <c r="A58" s="55"/>
      <c r="B58" s="58" t="s">
        <v>282</v>
      </c>
      <c r="C58" s="59" t="s">
        <v>316</v>
      </c>
      <c r="D58" s="11" t="s">
        <v>429</v>
      </c>
      <c r="E58" s="6"/>
      <c r="F58" s="91"/>
      <c r="G58" s="89">
        <f t="shared" si="2"/>
        <v>0</v>
      </c>
    </row>
    <row r="59" spans="1:7" x14ac:dyDescent="0.25">
      <c r="A59" s="55"/>
      <c r="B59" s="58" t="s">
        <v>283</v>
      </c>
      <c r="C59" s="59" t="s">
        <v>317</v>
      </c>
      <c r="D59" s="11" t="s">
        <v>429</v>
      </c>
      <c r="E59" s="6"/>
      <c r="F59" s="91"/>
      <c r="G59" s="89">
        <f t="shared" si="2"/>
        <v>0</v>
      </c>
    </row>
    <row r="60" spans="1:7" x14ac:dyDescent="0.25">
      <c r="A60" s="55"/>
      <c r="B60" s="58" t="s">
        <v>284</v>
      </c>
      <c r="C60" s="59" t="s">
        <v>318</v>
      </c>
      <c r="D60" s="11" t="s">
        <v>429</v>
      </c>
      <c r="E60" s="6"/>
      <c r="F60" s="91"/>
      <c r="G60" s="89">
        <f t="shared" si="2"/>
        <v>0</v>
      </c>
    </row>
    <row r="61" spans="1:7" x14ac:dyDescent="0.25">
      <c r="A61" s="55"/>
      <c r="B61" s="58" t="s">
        <v>285</v>
      </c>
      <c r="C61" s="59" t="s">
        <v>319</v>
      </c>
      <c r="D61" s="11" t="s">
        <v>429</v>
      </c>
      <c r="E61" s="6"/>
      <c r="F61" s="91"/>
      <c r="G61" s="89">
        <f t="shared" si="2"/>
        <v>0</v>
      </c>
    </row>
    <row r="62" spans="1:7" hidden="1" x14ac:dyDescent="0.25">
      <c r="A62" s="55"/>
      <c r="B62" s="58" t="s">
        <v>286</v>
      </c>
      <c r="C62" s="59" t="s">
        <v>320</v>
      </c>
      <c r="D62" s="11" t="s">
        <v>429</v>
      </c>
      <c r="E62" s="6"/>
      <c r="F62" s="91"/>
      <c r="G62" s="89">
        <f t="shared" si="2"/>
        <v>0</v>
      </c>
    </row>
    <row r="63" spans="1:7" hidden="1" x14ac:dyDescent="0.25">
      <c r="A63" s="55"/>
      <c r="B63" s="58" t="s">
        <v>287</v>
      </c>
      <c r="C63" s="59" t="s">
        <v>321</v>
      </c>
      <c r="D63" s="11" t="s">
        <v>429</v>
      </c>
      <c r="E63" s="6"/>
      <c r="F63" s="91"/>
      <c r="G63" s="89">
        <f t="shared" si="2"/>
        <v>0</v>
      </c>
    </row>
    <row r="64" spans="1:7" ht="26.4" hidden="1" x14ac:dyDescent="0.25">
      <c r="A64" s="55"/>
      <c r="B64" s="58" t="s">
        <v>288</v>
      </c>
      <c r="C64" s="59" t="s">
        <v>322</v>
      </c>
      <c r="D64" s="11" t="s">
        <v>429</v>
      </c>
      <c r="E64" s="6"/>
      <c r="F64" s="91"/>
      <c r="G64" s="89">
        <f t="shared" si="2"/>
        <v>0</v>
      </c>
    </row>
    <row r="65" spans="1:7" hidden="1" x14ac:dyDescent="0.25">
      <c r="A65" s="55"/>
      <c r="B65" s="58" t="s">
        <v>289</v>
      </c>
      <c r="C65" s="59" t="s">
        <v>323</v>
      </c>
      <c r="D65" s="11" t="s">
        <v>429</v>
      </c>
      <c r="E65" s="6"/>
      <c r="F65" s="91"/>
      <c r="G65" s="89">
        <f t="shared" si="2"/>
        <v>0</v>
      </c>
    </row>
    <row r="66" spans="1:7" x14ac:dyDescent="0.25">
      <c r="A66" s="55"/>
      <c r="B66" s="58" t="s">
        <v>290</v>
      </c>
      <c r="C66" s="59" t="s">
        <v>324</v>
      </c>
      <c r="D66" s="11" t="s">
        <v>429</v>
      </c>
      <c r="E66" s="6"/>
      <c r="F66" s="91"/>
      <c r="G66" s="89">
        <f t="shared" si="2"/>
        <v>0</v>
      </c>
    </row>
    <row r="67" spans="1:7" ht="26.4" x14ac:dyDescent="0.25">
      <c r="A67" s="55"/>
      <c r="B67" s="58" t="s">
        <v>291</v>
      </c>
      <c r="C67" s="59" t="s">
        <v>4227</v>
      </c>
      <c r="D67" s="11" t="s">
        <v>429</v>
      </c>
      <c r="E67" s="6"/>
      <c r="F67" s="91"/>
      <c r="G67" s="89">
        <f t="shared" si="2"/>
        <v>0</v>
      </c>
    </row>
    <row r="68" spans="1:7" x14ac:dyDescent="0.25">
      <c r="A68" s="55"/>
      <c r="B68" s="58" t="s">
        <v>292</v>
      </c>
      <c r="C68" s="59" t="s">
        <v>325</v>
      </c>
      <c r="D68" s="11" t="s">
        <v>429</v>
      </c>
      <c r="E68" s="6"/>
      <c r="F68" s="91"/>
      <c r="G68" s="89">
        <f t="shared" si="2"/>
        <v>0</v>
      </c>
    </row>
    <row r="69" spans="1:7" x14ac:dyDescent="0.25">
      <c r="A69" s="55"/>
      <c r="B69" s="58" t="s">
        <v>293</v>
      </c>
      <c r="C69" s="59" t="s">
        <v>326</v>
      </c>
      <c r="D69" s="11" t="s">
        <v>429</v>
      </c>
      <c r="E69" s="6"/>
      <c r="F69" s="91"/>
      <c r="G69" s="89">
        <f t="shared" si="2"/>
        <v>0</v>
      </c>
    </row>
    <row r="70" spans="1:7" ht="26.4" hidden="1" x14ac:dyDescent="0.25">
      <c r="A70" s="55"/>
      <c r="B70" s="58" t="s">
        <v>294</v>
      </c>
      <c r="C70" s="60" t="s">
        <v>4228</v>
      </c>
      <c r="D70" s="11" t="s">
        <v>429</v>
      </c>
      <c r="E70" s="6"/>
      <c r="F70" s="91"/>
      <c r="G70" s="89">
        <f t="shared" si="2"/>
        <v>0</v>
      </c>
    </row>
    <row r="71" spans="1:7" x14ac:dyDescent="0.25">
      <c r="A71" s="55" t="s">
        <v>327</v>
      </c>
      <c r="B71" s="58"/>
      <c r="C71" s="61" t="s">
        <v>328</v>
      </c>
      <c r="D71" s="6"/>
      <c r="E71" s="6"/>
      <c r="F71" s="6"/>
      <c r="G71" s="89"/>
    </row>
    <row r="72" spans="1:7" ht="39.6" x14ac:dyDescent="0.25">
      <c r="A72" s="55"/>
      <c r="B72" s="58" t="s">
        <v>329</v>
      </c>
      <c r="C72" s="62" t="s">
        <v>345</v>
      </c>
      <c r="D72" s="27" t="s">
        <v>581</v>
      </c>
      <c r="E72" s="11" t="s">
        <v>4223</v>
      </c>
      <c r="F72" s="11" t="s">
        <v>4224</v>
      </c>
      <c r="G72" s="52"/>
    </row>
    <row r="73" spans="1:7" ht="26.4" x14ac:dyDescent="0.25">
      <c r="A73" s="55"/>
      <c r="B73" s="58" t="s">
        <v>330</v>
      </c>
      <c r="C73" s="62" t="s">
        <v>346</v>
      </c>
      <c r="D73" s="27" t="s">
        <v>361</v>
      </c>
      <c r="E73" s="95">
        <f>G72</f>
        <v>0</v>
      </c>
      <c r="F73" s="93"/>
      <c r="G73" s="89">
        <f>E73*F73</f>
        <v>0</v>
      </c>
    </row>
    <row r="74" spans="1:7" ht="39.6" hidden="1" x14ac:dyDescent="0.25">
      <c r="A74" s="55"/>
      <c r="B74" s="58" t="s">
        <v>331</v>
      </c>
      <c r="C74" s="62" t="s">
        <v>347</v>
      </c>
      <c r="D74" s="27" t="s">
        <v>581</v>
      </c>
      <c r="E74" s="11" t="s">
        <v>4223</v>
      </c>
      <c r="F74" s="11" t="s">
        <v>4224</v>
      </c>
      <c r="G74" s="52"/>
    </row>
    <row r="75" spans="1:7" ht="26.4" hidden="1" x14ac:dyDescent="0.25">
      <c r="A75" s="55"/>
      <c r="B75" s="58" t="s">
        <v>332</v>
      </c>
      <c r="C75" s="62" t="s">
        <v>348</v>
      </c>
      <c r="D75" s="27" t="s">
        <v>361</v>
      </c>
      <c r="E75" s="95">
        <f>G74</f>
        <v>0</v>
      </c>
      <c r="F75" s="93">
        <v>0.1</v>
      </c>
      <c r="G75" s="89">
        <f>E75*F75</f>
        <v>0</v>
      </c>
    </row>
    <row r="76" spans="1:7" ht="26.4" x14ac:dyDescent="0.25">
      <c r="A76" s="55"/>
      <c r="B76" s="58" t="s">
        <v>333</v>
      </c>
      <c r="C76" s="62" t="s">
        <v>349</v>
      </c>
      <c r="D76" s="27" t="s">
        <v>581</v>
      </c>
      <c r="E76" s="11" t="s">
        <v>4223</v>
      </c>
      <c r="F76" s="11" t="s">
        <v>4224</v>
      </c>
      <c r="G76" s="52"/>
    </row>
    <row r="77" spans="1:7" ht="26.4" x14ac:dyDescent="0.25">
      <c r="A77" s="55"/>
      <c r="B77" s="58" t="s">
        <v>334</v>
      </c>
      <c r="C77" s="62" t="s">
        <v>350</v>
      </c>
      <c r="D77" s="27" t="s">
        <v>361</v>
      </c>
      <c r="E77" s="95">
        <f>G76</f>
        <v>0</v>
      </c>
      <c r="F77" s="93"/>
      <c r="G77" s="89">
        <f>E77*F77</f>
        <v>0</v>
      </c>
    </row>
    <row r="78" spans="1:7" ht="26.4" x14ac:dyDescent="0.25">
      <c r="A78" s="55"/>
      <c r="B78" s="58" t="s">
        <v>335</v>
      </c>
      <c r="C78" s="62" t="s">
        <v>351</v>
      </c>
      <c r="D78" s="27" t="s">
        <v>581</v>
      </c>
      <c r="E78" s="11" t="s">
        <v>4223</v>
      </c>
      <c r="F78" s="11" t="s">
        <v>4224</v>
      </c>
      <c r="G78" s="52"/>
    </row>
    <row r="79" spans="1:7" ht="26.4" x14ac:dyDescent="0.25">
      <c r="A79" s="55"/>
      <c r="B79" s="58" t="s">
        <v>336</v>
      </c>
      <c r="C79" s="62" t="s">
        <v>352</v>
      </c>
      <c r="D79" s="27" t="s">
        <v>361</v>
      </c>
      <c r="E79" s="95">
        <f>G78</f>
        <v>0</v>
      </c>
      <c r="F79" s="93"/>
      <c r="G79" s="89">
        <f>E79*F79</f>
        <v>0</v>
      </c>
    </row>
    <row r="80" spans="1:7" ht="52.8" hidden="1" x14ac:dyDescent="0.25">
      <c r="A80" s="55"/>
      <c r="B80" s="58" t="s">
        <v>337</v>
      </c>
      <c r="C80" s="62" t="s">
        <v>353</v>
      </c>
      <c r="D80" s="27" t="s">
        <v>581</v>
      </c>
      <c r="E80" s="11" t="s">
        <v>4223</v>
      </c>
      <c r="F80" s="11" t="s">
        <v>4224</v>
      </c>
      <c r="G80" s="52"/>
    </row>
    <row r="81" spans="1:7" ht="26.4" hidden="1" x14ac:dyDescent="0.25">
      <c r="A81" s="55"/>
      <c r="B81" s="58" t="s">
        <v>338</v>
      </c>
      <c r="C81" s="62" t="s">
        <v>354</v>
      </c>
      <c r="D81" s="27" t="s">
        <v>361</v>
      </c>
      <c r="E81" s="95">
        <f>G80</f>
        <v>0</v>
      </c>
      <c r="F81" s="93"/>
      <c r="G81" s="89">
        <f>E81*F81</f>
        <v>0</v>
      </c>
    </row>
    <row r="82" spans="1:7" ht="52.8" x14ac:dyDescent="0.25">
      <c r="A82" s="55"/>
      <c r="B82" s="58" t="s">
        <v>339</v>
      </c>
      <c r="C82" s="62" t="s">
        <v>355</v>
      </c>
      <c r="D82" s="27" t="s">
        <v>581</v>
      </c>
      <c r="E82" s="11" t="s">
        <v>4223</v>
      </c>
      <c r="F82" s="11" t="s">
        <v>4224</v>
      </c>
      <c r="G82" s="52"/>
    </row>
    <row r="83" spans="1:7" ht="26.4" x14ac:dyDescent="0.25">
      <c r="A83" s="55"/>
      <c r="B83" s="58" t="s">
        <v>340</v>
      </c>
      <c r="C83" s="62" t="s">
        <v>356</v>
      </c>
      <c r="D83" s="27" t="s">
        <v>361</v>
      </c>
      <c r="E83" s="95">
        <f>G82</f>
        <v>0</v>
      </c>
      <c r="F83" s="93"/>
      <c r="G83" s="89">
        <f>E83*F83</f>
        <v>0</v>
      </c>
    </row>
    <row r="84" spans="1:7" ht="39.6" x14ac:dyDescent="0.25">
      <c r="A84" s="55"/>
      <c r="B84" s="58" t="s">
        <v>341</v>
      </c>
      <c r="C84" s="62" t="s">
        <v>357</v>
      </c>
      <c r="D84" s="27" t="s">
        <v>581</v>
      </c>
      <c r="E84" s="11" t="s">
        <v>4223</v>
      </c>
      <c r="F84" s="11" t="s">
        <v>4224</v>
      </c>
      <c r="G84" s="52"/>
    </row>
    <row r="85" spans="1:7" ht="26.4" x14ac:dyDescent="0.25">
      <c r="A85" s="55"/>
      <c r="B85" s="58" t="s">
        <v>342</v>
      </c>
      <c r="C85" s="62" t="s">
        <v>358</v>
      </c>
      <c r="D85" s="27" t="s">
        <v>361</v>
      </c>
      <c r="E85" s="95">
        <f>G84</f>
        <v>0</v>
      </c>
      <c r="F85" s="93"/>
      <c r="G85" s="89">
        <f>E85*F85</f>
        <v>0</v>
      </c>
    </row>
    <row r="86" spans="1:7" ht="66" x14ac:dyDescent="0.25">
      <c r="A86" s="55"/>
      <c r="B86" s="58" t="s">
        <v>343</v>
      </c>
      <c r="C86" s="62" t="s">
        <v>359</v>
      </c>
      <c r="D86" s="27" t="s">
        <v>581</v>
      </c>
      <c r="E86" s="11" t="s">
        <v>4223</v>
      </c>
      <c r="F86" s="11" t="s">
        <v>4224</v>
      </c>
      <c r="G86" s="52"/>
    </row>
    <row r="87" spans="1:7" ht="26.4" x14ac:dyDescent="0.25">
      <c r="A87" s="55"/>
      <c r="B87" s="58" t="s">
        <v>344</v>
      </c>
      <c r="C87" s="63" t="s">
        <v>360</v>
      </c>
      <c r="D87" s="27" t="s">
        <v>361</v>
      </c>
      <c r="E87" s="95">
        <f>G86</f>
        <v>0</v>
      </c>
      <c r="F87" s="93"/>
      <c r="G87" s="89">
        <f>E87*F87</f>
        <v>0</v>
      </c>
    </row>
    <row r="88" spans="1:7" ht="26.4" x14ac:dyDescent="0.25">
      <c r="A88" s="64" t="s">
        <v>362</v>
      </c>
      <c r="B88" s="65"/>
      <c r="C88" s="66" t="s">
        <v>363</v>
      </c>
      <c r="D88" s="119"/>
      <c r="E88" s="6"/>
      <c r="F88" s="6"/>
      <c r="G88" s="89"/>
    </row>
    <row r="89" spans="1:7" x14ac:dyDescent="0.25">
      <c r="A89" s="64"/>
      <c r="B89" s="65" t="s">
        <v>364</v>
      </c>
      <c r="C89" s="62" t="s">
        <v>57</v>
      </c>
      <c r="D89" s="11" t="s">
        <v>33</v>
      </c>
      <c r="E89" s="11" t="s">
        <v>4220</v>
      </c>
      <c r="F89" s="114" t="s">
        <v>4221</v>
      </c>
      <c r="G89" s="52"/>
    </row>
    <row r="90" spans="1:7" x14ac:dyDescent="0.25">
      <c r="A90" s="64"/>
      <c r="B90" s="65" t="s">
        <v>365</v>
      </c>
      <c r="C90" s="63" t="s">
        <v>58</v>
      </c>
      <c r="D90" s="120" t="s">
        <v>80</v>
      </c>
      <c r="E90" s="6"/>
      <c r="F90" s="91"/>
      <c r="G90" s="89">
        <f>E90*F90</f>
        <v>0</v>
      </c>
    </row>
    <row r="91" spans="1:7" hidden="1" x14ac:dyDescent="0.25">
      <c r="A91" s="64" t="s">
        <v>366</v>
      </c>
      <c r="B91" s="65"/>
      <c r="C91" s="67" t="s">
        <v>367</v>
      </c>
      <c r="D91" s="120"/>
      <c r="E91" s="6"/>
      <c r="F91" s="6"/>
      <c r="G91" s="89"/>
    </row>
    <row r="92" spans="1:7" hidden="1" x14ac:dyDescent="0.25">
      <c r="A92" s="64"/>
      <c r="B92" s="65" t="s">
        <v>368</v>
      </c>
      <c r="C92" s="68" t="s">
        <v>370</v>
      </c>
      <c r="D92" s="120" t="s">
        <v>80</v>
      </c>
      <c r="E92" s="6"/>
      <c r="F92" s="91"/>
      <c r="G92" s="89">
        <f>E92*F92</f>
        <v>0</v>
      </c>
    </row>
    <row r="93" spans="1:7" hidden="1" x14ac:dyDescent="0.25">
      <c r="A93" s="55"/>
      <c r="B93" s="58" t="s">
        <v>369</v>
      </c>
      <c r="C93" s="69" t="s">
        <v>371</v>
      </c>
      <c r="D93" s="120" t="s">
        <v>80</v>
      </c>
      <c r="E93" s="6"/>
      <c r="F93" s="91"/>
      <c r="G93" s="89">
        <f>E93*F93</f>
        <v>0</v>
      </c>
    </row>
    <row r="94" spans="1:7" x14ac:dyDescent="0.25">
      <c r="A94" s="55" t="s">
        <v>372</v>
      </c>
      <c r="B94" s="58"/>
      <c r="C94" s="70" t="s">
        <v>373</v>
      </c>
      <c r="D94" s="120"/>
      <c r="E94" s="6"/>
      <c r="F94" s="6"/>
      <c r="G94" s="89"/>
    </row>
    <row r="95" spans="1:7" ht="26.4" x14ac:dyDescent="0.25">
      <c r="A95" s="55"/>
      <c r="B95" s="58" t="s">
        <v>374</v>
      </c>
      <c r="C95" s="279" t="s">
        <v>6475</v>
      </c>
      <c r="D95" s="120" t="s">
        <v>430</v>
      </c>
      <c r="E95" s="6"/>
      <c r="F95" s="91"/>
      <c r="G95" s="89">
        <f>E95*F95</f>
        <v>0</v>
      </c>
    </row>
    <row r="96" spans="1:7" x14ac:dyDescent="0.25">
      <c r="A96" s="55"/>
      <c r="B96" s="58" t="s">
        <v>375</v>
      </c>
      <c r="C96" s="50" t="s">
        <v>376</v>
      </c>
      <c r="D96" s="17" t="s">
        <v>422</v>
      </c>
      <c r="E96" s="6"/>
      <c r="F96" s="91"/>
      <c r="G96" s="89">
        <f>E96*F96</f>
        <v>0</v>
      </c>
    </row>
    <row r="97" spans="1:7" ht="26.4" x14ac:dyDescent="0.25">
      <c r="A97" s="55" t="s">
        <v>377</v>
      </c>
      <c r="B97" s="58"/>
      <c r="C97" s="71" t="s">
        <v>378</v>
      </c>
      <c r="D97" s="121"/>
      <c r="E97" s="6"/>
      <c r="F97" s="6"/>
      <c r="G97" s="89"/>
    </row>
    <row r="98" spans="1:7" ht="39.6" x14ac:dyDescent="0.25">
      <c r="A98" s="55"/>
      <c r="B98" s="58" t="s">
        <v>379</v>
      </c>
      <c r="C98" s="72" t="s">
        <v>385</v>
      </c>
      <c r="D98" s="11" t="s">
        <v>33</v>
      </c>
      <c r="E98" s="11" t="s">
        <v>4220</v>
      </c>
      <c r="F98" s="114" t="s">
        <v>4221</v>
      </c>
      <c r="G98" s="52"/>
    </row>
    <row r="99" spans="1:7" ht="39.6" x14ac:dyDescent="0.25">
      <c r="A99" s="55"/>
      <c r="B99" s="58" t="s">
        <v>380</v>
      </c>
      <c r="C99" s="72" t="s">
        <v>386</v>
      </c>
      <c r="D99" s="120" t="s">
        <v>80</v>
      </c>
      <c r="E99" s="6"/>
      <c r="F99" s="91"/>
      <c r="G99" s="89">
        <f>E99*F99</f>
        <v>0</v>
      </c>
    </row>
    <row r="100" spans="1:7" ht="26.4" hidden="1" x14ac:dyDescent="0.25">
      <c r="A100" s="55"/>
      <c r="B100" s="58" t="s">
        <v>381</v>
      </c>
      <c r="C100" s="72" t="s">
        <v>387</v>
      </c>
      <c r="D100" s="11" t="s">
        <v>33</v>
      </c>
      <c r="E100" s="11" t="s">
        <v>4220</v>
      </c>
      <c r="F100" s="114" t="s">
        <v>4221</v>
      </c>
      <c r="G100" s="52"/>
    </row>
    <row r="101" spans="1:7" ht="39.6" hidden="1" x14ac:dyDescent="0.25">
      <c r="A101" s="55"/>
      <c r="B101" s="58" t="s">
        <v>382</v>
      </c>
      <c r="C101" s="72" t="s">
        <v>388</v>
      </c>
      <c r="D101" s="120" t="s">
        <v>80</v>
      </c>
      <c r="E101" s="6"/>
      <c r="F101" s="91"/>
      <c r="G101" s="89">
        <f>E101*F101</f>
        <v>0</v>
      </c>
    </row>
    <row r="102" spans="1:7" ht="26.4" x14ac:dyDescent="0.25">
      <c r="A102" s="55"/>
      <c r="B102" s="58" t="s">
        <v>383</v>
      </c>
      <c r="C102" s="279" t="s">
        <v>6476</v>
      </c>
      <c r="D102" s="11" t="s">
        <v>33</v>
      </c>
      <c r="E102" s="11" t="s">
        <v>4220</v>
      </c>
      <c r="F102" s="114" t="s">
        <v>4221</v>
      </c>
      <c r="G102" s="52"/>
    </row>
    <row r="103" spans="1:7" ht="26.4" x14ac:dyDescent="0.25">
      <c r="A103" s="55"/>
      <c r="B103" s="58" t="s">
        <v>384</v>
      </c>
      <c r="C103" s="280" t="s">
        <v>6477</v>
      </c>
      <c r="D103" s="120" t="s">
        <v>80</v>
      </c>
      <c r="E103" s="6"/>
      <c r="F103" s="91"/>
      <c r="G103" s="89">
        <f>E103*F103</f>
        <v>0</v>
      </c>
    </row>
    <row r="104" spans="1:7" x14ac:dyDescent="0.25">
      <c r="A104" s="55"/>
      <c r="B104" s="58"/>
      <c r="C104" s="73"/>
      <c r="D104" s="13"/>
      <c r="E104" s="6"/>
      <c r="F104" s="6"/>
      <c r="G104" s="52"/>
    </row>
    <row r="105" spans="1:7" x14ac:dyDescent="0.25">
      <c r="A105" s="55"/>
      <c r="B105" s="58"/>
      <c r="C105" s="74"/>
      <c r="D105" s="153"/>
      <c r="E105" s="6"/>
      <c r="F105" s="6"/>
      <c r="G105" s="52"/>
    </row>
    <row r="106" spans="1:7" x14ac:dyDescent="0.25">
      <c r="A106" s="45"/>
      <c r="B106" s="58"/>
      <c r="C106" s="45"/>
      <c r="D106" s="129"/>
      <c r="E106" s="6"/>
      <c r="F106" s="6"/>
      <c r="G106" s="52"/>
    </row>
    <row r="107" spans="1:7" x14ac:dyDescent="0.25">
      <c r="A107" s="77" t="s">
        <v>34</v>
      </c>
      <c r="B107" s="78"/>
      <c r="C107" s="79"/>
      <c r="D107" s="179"/>
      <c r="E107" s="2"/>
      <c r="F107" s="2"/>
      <c r="G107" s="113">
        <f>SUM(G5:G106)</f>
        <v>0</v>
      </c>
    </row>
    <row r="108" spans="1:7" x14ac:dyDescent="0.25">
      <c r="D108" s="81"/>
    </row>
    <row r="1048531" spans="4:4" x14ac:dyDescent="0.25">
      <c r="D104853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CAC3F-7F31-40A9-8D26-5CB5E0676A7D}">
  <dimension ref="A1:I117"/>
  <sheetViews>
    <sheetView workbookViewId="0"/>
  </sheetViews>
  <sheetFormatPr defaultRowHeight="13.2" x14ac:dyDescent="0.25"/>
  <cols>
    <col min="1" max="1" width="9.33203125" style="41" customWidth="1"/>
    <col min="2" max="2" width="10.109375" style="517" customWidth="1"/>
    <col min="3" max="3" width="3.109375" style="517" bestFit="1" customWidth="1"/>
    <col min="4" max="4" width="3.109375" style="517" customWidth="1"/>
    <col min="5" max="5" width="40.6640625" style="536" customWidth="1"/>
    <col min="6" max="6" width="17.44140625" style="41" bestFit="1" customWidth="1"/>
    <col min="7" max="7" width="18.109375" style="41" customWidth="1"/>
    <col min="8" max="9" width="19.44140625" style="41" customWidth="1"/>
    <col min="10"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x14ac:dyDescent="0.25">
      <c r="A1" s="39" t="s">
        <v>389</v>
      </c>
      <c r="B1" s="503"/>
      <c r="C1" s="503"/>
      <c r="D1" s="503"/>
      <c r="E1" s="518"/>
      <c r="F1" s="774" t="s">
        <v>390</v>
      </c>
      <c r="G1" s="774"/>
      <c r="H1" s="774"/>
      <c r="I1" s="774"/>
    </row>
    <row r="2" spans="1:9" x14ac:dyDescent="0.25">
      <c r="A2" s="42" t="s">
        <v>0</v>
      </c>
      <c r="B2" s="505"/>
      <c r="C2" s="504"/>
      <c r="D2" s="505"/>
      <c r="E2" s="519" t="s">
        <v>1</v>
      </c>
      <c r="F2" s="43" t="s">
        <v>2</v>
      </c>
      <c r="G2" s="43" t="s">
        <v>3</v>
      </c>
      <c r="H2" s="43" t="s">
        <v>4</v>
      </c>
      <c r="I2" s="43" t="s">
        <v>5</v>
      </c>
    </row>
    <row r="3" spans="1:9" x14ac:dyDescent="0.25">
      <c r="A3" s="44"/>
      <c r="B3" s="507"/>
      <c r="C3" s="506"/>
      <c r="D3" s="507"/>
      <c r="E3" s="520"/>
      <c r="F3" s="46"/>
      <c r="G3" s="46"/>
      <c r="H3" s="45"/>
      <c r="I3" s="45"/>
    </row>
    <row r="4" spans="1:9" x14ac:dyDescent="0.25">
      <c r="A4" s="47"/>
      <c r="B4" s="509"/>
      <c r="C4" s="508"/>
      <c r="D4" s="509"/>
      <c r="E4" s="520"/>
      <c r="F4" s="46"/>
      <c r="G4" s="46"/>
      <c r="H4" s="45"/>
      <c r="I4" s="45"/>
    </row>
    <row r="5" spans="1:9" ht="26.4" x14ac:dyDescent="0.25">
      <c r="A5" s="48" t="s">
        <v>391</v>
      </c>
      <c r="B5" s="507"/>
      <c r="C5" s="506"/>
      <c r="D5" s="507"/>
      <c r="E5" s="521" t="s">
        <v>392</v>
      </c>
      <c r="F5" s="6"/>
      <c r="G5" s="6"/>
      <c r="H5" s="95"/>
      <c r="I5" s="89"/>
    </row>
    <row r="6" spans="1:9" ht="26.4" x14ac:dyDescent="0.25">
      <c r="A6" s="44"/>
      <c r="B6" s="511" t="s">
        <v>393</v>
      </c>
      <c r="C6" s="506"/>
      <c r="D6" s="507"/>
      <c r="E6" s="522" t="s">
        <v>392</v>
      </c>
      <c r="F6" s="120" t="s">
        <v>80</v>
      </c>
      <c r="G6" s="6"/>
      <c r="H6" s="91"/>
      <c r="I6" s="89">
        <f>G6*H6</f>
        <v>0</v>
      </c>
    </row>
    <row r="7" spans="1:9" ht="26.4" hidden="1" x14ac:dyDescent="0.25">
      <c r="A7" s="44"/>
      <c r="B7" s="511" t="s">
        <v>395</v>
      </c>
      <c r="C7" s="506"/>
      <c r="D7" s="507"/>
      <c r="E7" s="523" t="s">
        <v>394</v>
      </c>
      <c r="F7" s="27"/>
      <c r="G7" s="6"/>
      <c r="H7" s="95"/>
      <c r="I7" s="89"/>
    </row>
    <row r="8" spans="1:9" ht="26.4" hidden="1" x14ac:dyDescent="0.25">
      <c r="A8" s="44"/>
      <c r="B8" s="511"/>
      <c r="C8" s="510" t="s">
        <v>37</v>
      </c>
      <c r="D8" s="511"/>
      <c r="E8" s="522" t="s">
        <v>396</v>
      </c>
      <c r="F8" s="27" t="s">
        <v>209</v>
      </c>
      <c r="G8" s="6"/>
      <c r="H8" s="91"/>
      <c r="I8" s="89">
        <f>G8*H8</f>
        <v>0</v>
      </c>
    </row>
    <row r="9" spans="1:9" ht="26.4" hidden="1" x14ac:dyDescent="0.25">
      <c r="A9" s="44"/>
      <c r="B9" s="511"/>
      <c r="C9" s="510" t="s">
        <v>39</v>
      </c>
      <c r="D9" s="511"/>
      <c r="E9" s="522" t="s">
        <v>397</v>
      </c>
      <c r="F9" s="27" t="s">
        <v>209</v>
      </c>
      <c r="G9" s="6"/>
      <c r="H9" s="91"/>
      <c r="I9" s="89">
        <f>G9*H9</f>
        <v>0</v>
      </c>
    </row>
    <row r="10" spans="1:9" ht="26.4" hidden="1" x14ac:dyDescent="0.25">
      <c r="A10" s="44"/>
      <c r="B10" s="511"/>
      <c r="C10" s="510" t="s">
        <v>59</v>
      </c>
      <c r="D10" s="511"/>
      <c r="E10" s="523" t="s">
        <v>4231</v>
      </c>
      <c r="F10" s="27" t="s">
        <v>209</v>
      </c>
      <c r="G10" s="6"/>
      <c r="H10" s="91"/>
      <c r="I10" s="89">
        <f>G10*H10</f>
        <v>0</v>
      </c>
    </row>
    <row r="11" spans="1:9" x14ac:dyDescent="0.25">
      <c r="A11" s="48" t="s">
        <v>398</v>
      </c>
      <c r="B11" s="511"/>
      <c r="C11" s="506"/>
      <c r="D11" s="507"/>
      <c r="E11" s="524" t="s">
        <v>399</v>
      </c>
      <c r="F11" s="120" t="s">
        <v>80</v>
      </c>
      <c r="G11" s="6"/>
      <c r="H11" s="91"/>
      <c r="I11" s="89">
        <f>G11*H11</f>
        <v>0</v>
      </c>
    </row>
    <row r="12" spans="1:9" x14ac:dyDescent="0.25">
      <c r="A12" s="48" t="s">
        <v>400</v>
      </c>
      <c r="B12" s="511"/>
      <c r="C12" s="506"/>
      <c r="D12" s="507"/>
      <c r="E12" s="524" t="s">
        <v>401</v>
      </c>
      <c r="F12" s="120" t="s">
        <v>80</v>
      </c>
      <c r="G12" s="6"/>
      <c r="H12" s="91"/>
      <c r="I12" s="89">
        <f>G12*H12</f>
        <v>0</v>
      </c>
    </row>
    <row r="13" spans="1:9" x14ac:dyDescent="0.25">
      <c r="A13" s="48" t="s">
        <v>5448</v>
      </c>
      <c r="B13" s="511"/>
      <c r="C13" s="506"/>
      <c r="D13" s="507"/>
      <c r="E13" s="524" t="s">
        <v>402</v>
      </c>
      <c r="F13" s="11"/>
      <c r="G13" s="6"/>
      <c r="H13" s="95"/>
      <c r="I13" s="89"/>
    </row>
    <row r="14" spans="1:9" ht="26.4" x14ac:dyDescent="0.25">
      <c r="A14" s="47"/>
      <c r="B14" s="509" t="s">
        <v>1757</v>
      </c>
      <c r="C14" s="508"/>
      <c r="D14" s="509"/>
      <c r="E14" s="520" t="s">
        <v>1760</v>
      </c>
      <c r="F14" s="46"/>
      <c r="G14" s="46"/>
      <c r="H14" s="45"/>
      <c r="I14" s="45"/>
    </row>
    <row r="15" spans="1:9" ht="26.25" customHeight="1" x14ac:dyDescent="0.25">
      <c r="A15" s="47"/>
      <c r="B15" s="509" t="s">
        <v>1759</v>
      </c>
      <c r="C15" s="508" t="s">
        <v>61</v>
      </c>
      <c r="D15" s="509"/>
      <c r="E15" s="520" t="s">
        <v>6478</v>
      </c>
      <c r="F15" s="46" t="s">
        <v>5582</v>
      </c>
      <c r="G15" s="46"/>
      <c r="H15" s="45"/>
      <c r="I15" s="45">
        <f>IF(F15="%",G15*H15/100,G15*H15)</f>
        <v>0</v>
      </c>
    </row>
    <row r="16" spans="1:9" ht="26.4" x14ac:dyDescent="0.25">
      <c r="A16" s="47"/>
      <c r="B16" s="509"/>
      <c r="C16" s="508" t="s">
        <v>64</v>
      </c>
      <c r="D16" s="509"/>
      <c r="E16" s="520" t="s">
        <v>6479</v>
      </c>
      <c r="F16" s="46" t="s">
        <v>5582</v>
      </c>
      <c r="G16" s="46"/>
      <c r="H16" s="45"/>
      <c r="I16" s="45">
        <f>IF(F16="%",G16*H16/100,G16*H16)</f>
        <v>0</v>
      </c>
    </row>
    <row r="17" spans="1:9" ht="26.4" x14ac:dyDescent="0.25">
      <c r="A17" s="47"/>
      <c r="B17" s="509" t="s">
        <v>1914</v>
      </c>
      <c r="C17" s="508"/>
      <c r="D17" s="509"/>
      <c r="E17" s="520" t="s">
        <v>6079</v>
      </c>
      <c r="F17" s="46"/>
      <c r="G17" s="46"/>
      <c r="H17" s="45"/>
      <c r="I17" s="45"/>
    </row>
    <row r="18" spans="1:9" ht="26.4" x14ac:dyDescent="0.25">
      <c r="A18" s="47"/>
      <c r="B18" s="509" t="s">
        <v>1915</v>
      </c>
      <c r="C18" s="508"/>
      <c r="D18" s="509"/>
      <c r="E18" s="520" t="s">
        <v>6077</v>
      </c>
      <c r="F18" s="46"/>
      <c r="G18" s="46"/>
      <c r="H18" s="45"/>
      <c r="I18" s="45"/>
    </row>
    <row r="19" spans="1:9" ht="26.4" x14ac:dyDescent="0.25">
      <c r="A19" s="47"/>
      <c r="B19" s="509"/>
      <c r="C19" s="508" t="s">
        <v>37</v>
      </c>
      <c r="D19" s="509"/>
      <c r="E19" s="520" t="s">
        <v>6480</v>
      </c>
      <c r="F19" s="46" t="s">
        <v>5582</v>
      </c>
      <c r="G19" s="46"/>
      <c r="H19" s="45"/>
      <c r="I19" s="45">
        <f>IF(F19="%",G19*H19/100,G19*H19)</f>
        <v>0</v>
      </c>
    </row>
    <row r="20" spans="1:9" x14ac:dyDescent="0.25">
      <c r="A20" s="47"/>
      <c r="B20" s="509" t="s">
        <v>1931</v>
      </c>
      <c r="C20" s="508"/>
      <c r="D20" s="509"/>
      <c r="E20" s="520" t="s">
        <v>5762</v>
      </c>
      <c r="F20" s="46"/>
      <c r="G20" s="46"/>
      <c r="H20" s="45"/>
      <c r="I20" s="45"/>
    </row>
    <row r="21" spans="1:9" x14ac:dyDescent="0.25">
      <c r="A21" s="47"/>
      <c r="B21" s="509" t="s">
        <v>1935</v>
      </c>
      <c r="C21" s="508"/>
      <c r="D21" s="509"/>
      <c r="E21" s="520" t="s">
        <v>6073</v>
      </c>
      <c r="F21" s="46" t="s">
        <v>5582</v>
      </c>
      <c r="G21" s="46"/>
      <c r="H21" s="45"/>
      <c r="I21" s="45">
        <f>IF(F21="%",G21*H21/100,G21*H21)</f>
        <v>0</v>
      </c>
    </row>
    <row r="22" spans="1:9" x14ac:dyDescent="0.25">
      <c r="A22" s="47"/>
      <c r="B22" s="509" t="s">
        <v>1821</v>
      </c>
      <c r="C22" s="508"/>
      <c r="D22" s="509"/>
      <c r="E22" s="520" t="s">
        <v>1822</v>
      </c>
      <c r="F22" s="46"/>
      <c r="G22" s="46"/>
      <c r="H22" s="45"/>
      <c r="I22" s="45"/>
    </row>
    <row r="23" spans="1:9" x14ac:dyDescent="0.25">
      <c r="A23" s="47"/>
      <c r="B23" s="509" t="s">
        <v>1823</v>
      </c>
      <c r="C23" s="508"/>
      <c r="D23" s="509"/>
      <c r="E23" s="520" t="s">
        <v>5779</v>
      </c>
      <c r="F23" s="46"/>
      <c r="G23" s="46"/>
      <c r="H23" s="45"/>
      <c r="I23" s="45"/>
    </row>
    <row r="24" spans="1:9" x14ac:dyDescent="0.25">
      <c r="A24" s="47"/>
      <c r="B24" s="509"/>
      <c r="C24" s="508"/>
      <c r="D24" s="509"/>
      <c r="E24" s="520" t="s">
        <v>6481</v>
      </c>
      <c r="F24" s="46" t="s">
        <v>5582</v>
      </c>
      <c r="G24" s="46"/>
      <c r="H24" s="45"/>
      <c r="I24" s="45">
        <f>IF(F24="%",G24*H24/100,G24*H24)</f>
        <v>0</v>
      </c>
    </row>
    <row r="25" spans="1:9" x14ac:dyDescent="0.25">
      <c r="A25" s="47"/>
      <c r="B25" s="509" t="s">
        <v>1595</v>
      </c>
      <c r="C25" s="508"/>
      <c r="D25" s="509"/>
      <c r="E25" s="520" t="s">
        <v>5806</v>
      </c>
      <c r="F25" s="46"/>
      <c r="G25" s="46"/>
      <c r="H25" s="45"/>
      <c r="I25" s="45"/>
    </row>
    <row r="26" spans="1:9" x14ac:dyDescent="0.25">
      <c r="A26" s="47"/>
      <c r="B26" s="509" t="s">
        <v>1598</v>
      </c>
      <c r="C26" s="508"/>
      <c r="D26" s="509"/>
      <c r="E26" s="520" t="s">
        <v>1596</v>
      </c>
      <c r="F26" s="46"/>
      <c r="G26" s="46"/>
      <c r="H26" s="45"/>
      <c r="I26" s="45"/>
    </row>
    <row r="27" spans="1:9" x14ac:dyDescent="0.25">
      <c r="A27" s="47"/>
      <c r="B27" s="509"/>
      <c r="C27" s="508"/>
      <c r="D27" s="509"/>
      <c r="E27" s="520" t="s">
        <v>6482</v>
      </c>
      <c r="F27" s="46" t="s">
        <v>5577</v>
      </c>
      <c r="G27" s="46"/>
      <c r="H27" s="45"/>
      <c r="I27" s="45">
        <f>IF(F27="%",G27*H27/100,G27*H27)</f>
        <v>0</v>
      </c>
    </row>
    <row r="28" spans="1:9" x14ac:dyDescent="0.25">
      <c r="A28" s="47"/>
      <c r="B28" s="509" t="s">
        <v>1847</v>
      </c>
      <c r="C28" s="508"/>
      <c r="D28" s="509"/>
      <c r="E28" s="520" t="s">
        <v>24</v>
      </c>
      <c r="F28" s="46" t="s">
        <v>5562</v>
      </c>
      <c r="G28" s="46"/>
      <c r="H28" s="45"/>
      <c r="I28" s="45">
        <f>IF(F28="%",G28*H28/100,G28*H28)</f>
        <v>0</v>
      </c>
    </row>
    <row r="29" spans="1:9" x14ac:dyDescent="0.25">
      <c r="A29" s="47"/>
      <c r="B29" s="509" t="s">
        <v>2142</v>
      </c>
      <c r="C29" s="508"/>
      <c r="D29" s="509"/>
      <c r="E29" s="520" t="s">
        <v>28</v>
      </c>
      <c r="F29" s="46"/>
      <c r="G29" s="46"/>
      <c r="H29" s="45"/>
      <c r="I29" s="45"/>
    </row>
    <row r="30" spans="1:9" x14ac:dyDescent="0.25">
      <c r="A30" s="47"/>
      <c r="B30" s="509" t="s">
        <v>2143</v>
      </c>
      <c r="C30" s="508"/>
      <c r="D30" s="509"/>
      <c r="E30" s="520" t="s">
        <v>2148</v>
      </c>
      <c r="F30" s="46" t="s">
        <v>5595</v>
      </c>
      <c r="G30" s="46"/>
      <c r="H30" s="45"/>
      <c r="I30" s="45">
        <f>IF(F30="%",G30*H30/100,G30*H30)</f>
        <v>0</v>
      </c>
    </row>
    <row r="31" spans="1:9" x14ac:dyDescent="0.25">
      <c r="A31" s="47"/>
      <c r="B31" s="509" t="s">
        <v>2145</v>
      </c>
      <c r="C31" s="508"/>
      <c r="D31" s="509"/>
      <c r="E31" s="520" t="s">
        <v>1855</v>
      </c>
      <c r="F31" s="46" t="s">
        <v>5595</v>
      </c>
      <c r="G31" s="46"/>
      <c r="H31" s="45"/>
      <c r="I31" s="45">
        <f>IF(F31="%",G31*H31/100,G31*H31)</f>
        <v>0</v>
      </c>
    </row>
    <row r="32" spans="1:9" x14ac:dyDescent="0.25">
      <c r="A32" s="47"/>
      <c r="B32" s="509" t="s">
        <v>2292</v>
      </c>
      <c r="C32" s="508"/>
      <c r="D32" s="509"/>
      <c r="E32" s="520" t="s">
        <v>5752</v>
      </c>
      <c r="F32" s="46"/>
      <c r="G32" s="46"/>
      <c r="H32" s="45"/>
      <c r="I32" s="45"/>
    </row>
    <row r="33" spans="1:9" ht="26.4" x14ac:dyDescent="0.25">
      <c r="A33" s="47"/>
      <c r="B33" s="509" t="s">
        <v>2294</v>
      </c>
      <c r="C33" s="508"/>
      <c r="D33" s="509"/>
      <c r="E33" s="520" t="s">
        <v>6061</v>
      </c>
      <c r="F33" s="46" t="s">
        <v>5595</v>
      </c>
      <c r="G33" s="46"/>
      <c r="H33" s="45"/>
      <c r="I33" s="45">
        <f>IF(F33="%",G33*H33/100,G33*H33)</f>
        <v>0</v>
      </c>
    </row>
    <row r="34" spans="1:9" x14ac:dyDescent="0.25">
      <c r="A34" s="47"/>
      <c r="B34" s="509" t="s">
        <v>2311</v>
      </c>
      <c r="C34" s="508"/>
      <c r="D34" s="509"/>
      <c r="E34" s="520" t="s">
        <v>6059</v>
      </c>
      <c r="F34" s="46"/>
      <c r="G34" s="46"/>
      <c r="H34" s="45"/>
      <c r="I34" s="45"/>
    </row>
    <row r="35" spans="1:9" ht="39.6" x14ac:dyDescent="0.25">
      <c r="A35" s="47"/>
      <c r="B35" s="509"/>
      <c r="C35" s="508" t="s">
        <v>43</v>
      </c>
      <c r="D35" s="509"/>
      <c r="E35" s="520" t="s">
        <v>6483</v>
      </c>
      <c r="F35" s="46" t="s">
        <v>5577</v>
      </c>
      <c r="G35" s="46"/>
      <c r="H35" s="45"/>
      <c r="I35" s="45">
        <f>IF(F35="%",G35*H35/100,G35*H35)</f>
        <v>0</v>
      </c>
    </row>
    <row r="36" spans="1:9" x14ac:dyDescent="0.25">
      <c r="A36" s="47"/>
      <c r="B36" s="509" t="s">
        <v>2405</v>
      </c>
      <c r="C36" s="508"/>
      <c r="D36" s="509"/>
      <c r="E36" s="520" t="s">
        <v>31</v>
      </c>
      <c r="F36" s="46"/>
      <c r="G36" s="46"/>
      <c r="H36" s="45"/>
      <c r="I36" s="45"/>
    </row>
    <row r="37" spans="1:9" ht="26.4" x14ac:dyDescent="0.25">
      <c r="A37" s="47"/>
      <c r="B37" s="509" t="s">
        <v>2410</v>
      </c>
      <c r="C37" s="508"/>
      <c r="D37" s="509"/>
      <c r="E37" s="520" t="s">
        <v>5737</v>
      </c>
      <c r="F37" s="46" t="s">
        <v>5595</v>
      </c>
      <c r="G37" s="46"/>
      <c r="H37" s="45"/>
      <c r="I37" s="45">
        <f>IF(F37="%",G37*H37/100,G37*H37)</f>
        <v>0</v>
      </c>
    </row>
    <row r="38" spans="1:9" x14ac:dyDescent="0.25">
      <c r="A38" s="47"/>
      <c r="B38" s="509" t="s">
        <v>2421</v>
      </c>
      <c r="C38" s="508"/>
      <c r="D38" s="509"/>
      <c r="E38" s="520" t="s">
        <v>5735</v>
      </c>
      <c r="F38" s="46"/>
      <c r="G38" s="46"/>
      <c r="H38" s="45"/>
      <c r="I38" s="45"/>
    </row>
    <row r="39" spans="1:9" x14ac:dyDescent="0.25">
      <c r="A39" s="47"/>
      <c r="B39" s="509" t="s">
        <v>2425</v>
      </c>
      <c r="C39" s="508"/>
      <c r="D39" s="509"/>
      <c r="E39" s="520" t="s">
        <v>4376</v>
      </c>
      <c r="F39" s="46" t="s">
        <v>5582</v>
      </c>
      <c r="G39" s="46"/>
      <c r="H39" s="45"/>
      <c r="I39" s="45">
        <f>IF(F39="%",G39*H39/100,G39*H39)</f>
        <v>0</v>
      </c>
    </row>
    <row r="40" spans="1:9" ht="26.4" x14ac:dyDescent="0.25">
      <c r="A40" s="47"/>
      <c r="B40" s="509" t="s">
        <v>2495</v>
      </c>
      <c r="C40" s="508"/>
      <c r="D40" s="509"/>
      <c r="E40" s="520" t="s">
        <v>2496</v>
      </c>
      <c r="F40" s="46"/>
      <c r="G40" s="46"/>
      <c r="H40" s="45"/>
      <c r="I40" s="45"/>
    </row>
    <row r="41" spans="1:9" ht="39.6" x14ac:dyDescent="0.25">
      <c r="A41" s="47"/>
      <c r="B41" s="509" t="s">
        <v>2498</v>
      </c>
      <c r="C41" s="508"/>
      <c r="D41" s="509"/>
      <c r="E41" s="520" t="s">
        <v>6051</v>
      </c>
      <c r="F41" s="46" t="s">
        <v>5556</v>
      </c>
      <c r="G41" s="46"/>
      <c r="H41" s="45"/>
      <c r="I41" s="45">
        <f>IF(F41="%",G41*H41/100,G41*H41)</f>
        <v>0</v>
      </c>
    </row>
    <row r="42" spans="1:9" x14ac:dyDescent="0.25">
      <c r="A42" s="47"/>
      <c r="B42" s="509" t="s">
        <v>2803</v>
      </c>
      <c r="C42" s="508"/>
      <c r="D42" s="509"/>
      <c r="E42" s="520" t="s">
        <v>6049</v>
      </c>
      <c r="F42" s="46"/>
      <c r="G42" s="46"/>
      <c r="H42" s="45"/>
      <c r="I42" s="45"/>
    </row>
    <row r="43" spans="1:9" ht="26.4" x14ac:dyDescent="0.25">
      <c r="A43" s="47"/>
      <c r="B43" s="509"/>
      <c r="C43" s="508" t="s">
        <v>39</v>
      </c>
      <c r="D43" s="509"/>
      <c r="E43" s="520" t="s">
        <v>6484</v>
      </c>
      <c r="F43" s="46" t="s">
        <v>5548</v>
      </c>
      <c r="G43" s="46"/>
      <c r="H43" s="45"/>
      <c r="I43" s="45">
        <f>IF(F43="%",G43*H43/100,G43*H43)</f>
        <v>0</v>
      </c>
    </row>
    <row r="44" spans="1:9" ht="26.4" x14ac:dyDescent="0.25">
      <c r="A44" s="47"/>
      <c r="B44" s="509"/>
      <c r="C44" s="508" t="s">
        <v>59</v>
      </c>
      <c r="D44" s="509"/>
      <c r="E44" s="520" t="s">
        <v>6485</v>
      </c>
      <c r="F44" s="46" t="s">
        <v>5548</v>
      </c>
      <c r="G44" s="46"/>
      <c r="H44" s="45"/>
      <c r="I44" s="45">
        <f>IF(F44="%",G44*H44/100,G44*H44)</f>
        <v>0</v>
      </c>
    </row>
    <row r="45" spans="1:9" x14ac:dyDescent="0.25">
      <c r="A45" s="47"/>
      <c r="B45" s="509" t="s">
        <v>2805</v>
      </c>
      <c r="C45" s="508"/>
      <c r="D45" s="509"/>
      <c r="E45" s="520" t="s">
        <v>6045</v>
      </c>
      <c r="F45" s="46"/>
      <c r="G45" s="46"/>
      <c r="H45" s="45"/>
      <c r="I45" s="45"/>
    </row>
    <row r="46" spans="1:9" ht="26.4" x14ac:dyDescent="0.25">
      <c r="A46" s="47"/>
      <c r="B46" s="509"/>
      <c r="C46" s="508" t="s">
        <v>42</v>
      </c>
      <c r="D46" s="509"/>
      <c r="E46" s="520" t="s">
        <v>6486</v>
      </c>
      <c r="F46" s="46" t="s">
        <v>5548</v>
      </c>
      <c r="G46" s="46"/>
      <c r="H46" s="45"/>
      <c r="I46" s="45">
        <f>IF(F46="%",G46*H46/100,G46*H46)</f>
        <v>0</v>
      </c>
    </row>
    <row r="47" spans="1:9" ht="39.6" x14ac:dyDescent="0.25">
      <c r="A47" s="47"/>
      <c r="B47" s="509" t="s">
        <v>2807</v>
      </c>
      <c r="C47" s="508"/>
      <c r="D47" s="509"/>
      <c r="E47" s="520" t="s">
        <v>6042</v>
      </c>
      <c r="F47" s="46" t="s">
        <v>5556</v>
      </c>
      <c r="G47" s="46"/>
      <c r="H47" s="45"/>
      <c r="I47" s="45">
        <f>IF(F47="%",G47*H47/100,G47*H47)</f>
        <v>0</v>
      </c>
    </row>
    <row r="48" spans="1:9" x14ac:dyDescent="0.25">
      <c r="A48" s="47"/>
      <c r="B48" s="509" t="s">
        <v>2907</v>
      </c>
      <c r="C48" s="508"/>
      <c r="D48" s="509"/>
      <c r="E48" s="520" t="s">
        <v>2906</v>
      </c>
      <c r="F48" s="46"/>
      <c r="G48" s="46"/>
      <c r="H48" s="45"/>
      <c r="I48" s="45"/>
    </row>
    <row r="49" spans="1:9" x14ac:dyDescent="0.25">
      <c r="A49" s="47"/>
      <c r="B49" s="509" t="s">
        <v>2908</v>
      </c>
      <c r="C49" s="508"/>
      <c r="D49" s="509"/>
      <c r="E49" s="520" t="s">
        <v>6039</v>
      </c>
      <c r="F49" s="46" t="s">
        <v>5555</v>
      </c>
      <c r="G49" s="46"/>
      <c r="H49" s="45"/>
      <c r="I49" s="45">
        <f>IF(F49="%",G49*H49/100,G49*H49)</f>
        <v>0</v>
      </c>
    </row>
    <row r="50" spans="1:9" x14ac:dyDescent="0.25">
      <c r="A50" s="47"/>
      <c r="B50" s="509" t="s">
        <v>2909</v>
      </c>
      <c r="C50" s="508"/>
      <c r="D50" s="509"/>
      <c r="E50" s="520" t="s">
        <v>6037</v>
      </c>
      <c r="F50" s="46" t="s">
        <v>5555</v>
      </c>
      <c r="G50" s="46"/>
      <c r="H50" s="45"/>
      <c r="I50" s="45">
        <f>IF(F50="%",G50*H50/100,G50*H50)</f>
        <v>0</v>
      </c>
    </row>
    <row r="51" spans="1:9" ht="26.4" x14ac:dyDescent="0.25">
      <c r="A51" s="47"/>
      <c r="B51" s="509" t="s">
        <v>2979</v>
      </c>
      <c r="C51" s="508"/>
      <c r="D51" s="509"/>
      <c r="E51" s="520" t="s">
        <v>2980</v>
      </c>
      <c r="F51" s="46" t="s">
        <v>5555</v>
      </c>
      <c r="G51" s="46"/>
      <c r="H51" s="45"/>
      <c r="I51" s="45">
        <f>IF(F51="%",G51*H51/100,G51*H51)</f>
        <v>0</v>
      </c>
    </row>
    <row r="52" spans="1:9" ht="26.4" x14ac:dyDescent="0.25">
      <c r="A52" s="47"/>
      <c r="B52" s="509" t="s">
        <v>2983</v>
      </c>
      <c r="C52" s="508"/>
      <c r="D52" s="509"/>
      <c r="E52" s="520" t="s">
        <v>2984</v>
      </c>
      <c r="F52" s="46"/>
      <c r="G52" s="46"/>
      <c r="H52" s="45"/>
      <c r="I52" s="45"/>
    </row>
    <row r="53" spans="1:9" x14ac:dyDescent="0.25">
      <c r="A53" s="47"/>
      <c r="B53" s="509" t="s">
        <v>2985</v>
      </c>
      <c r="C53" s="508"/>
      <c r="D53" s="509"/>
      <c r="E53" s="520" t="s">
        <v>2988</v>
      </c>
      <c r="F53" s="46" t="s">
        <v>5556</v>
      </c>
      <c r="G53" s="46"/>
      <c r="H53" s="45"/>
      <c r="I53" s="45">
        <f>IF(F53="%",G53*H53/100,G53*H53)</f>
        <v>0</v>
      </c>
    </row>
    <row r="54" spans="1:9" x14ac:dyDescent="0.25">
      <c r="A54" s="47"/>
      <c r="B54" s="509" t="s">
        <v>2987</v>
      </c>
      <c r="C54" s="508"/>
      <c r="D54" s="509"/>
      <c r="E54" s="520" t="s">
        <v>2990</v>
      </c>
      <c r="F54" s="46" t="s">
        <v>5556</v>
      </c>
      <c r="G54" s="46"/>
      <c r="H54" s="45"/>
      <c r="I54" s="45">
        <f>IF(F54="%",G54*H54/100,G54*H54)</f>
        <v>0</v>
      </c>
    </row>
    <row r="55" spans="1:9" x14ac:dyDescent="0.25">
      <c r="A55" s="47"/>
      <c r="B55" s="509" t="s">
        <v>2991</v>
      </c>
      <c r="C55" s="508"/>
      <c r="D55" s="509"/>
      <c r="E55" s="520" t="s">
        <v>2992</v>
      </c>
      <c r="F55" s="46" t="s">
        <v>5548</v>
      </c>
      <c r="G55" s="46"/>
      <c r="H55" s="45"/>
      <c r="I55" s="45">
        <f>IF(F55="%",G55*H55/100,G55*H55)</f>
        <v>0</v>
      </c>
    </row>
    <row r="56" spans="1:9" x14ac:dyDescent="0.25">
      <c r="A56" s="47"/>
      <c r="B56" s="509" t="s">
        <v>2963</v>
      </c>
      <c r="C56" s="508"/>
      <c r="D56" s="509"/>
      <c r="E56" s="520" t="s">
        <v>6030</v>
      </c>
      <c r="F56" s="46"/>
      <c r="G56" s="46"/>
      <c r="H56" s="45"/>
      <c r="I56" s="45"/>
    </row>
    <row r="57" spans="1:9" x14ac:dyDescent="0.25">
      <c r="A57" s="47"/>
      <c r="B57" s="509"/>
      <c r="C57" s="508" t="s">
        <v>42</v>
      </c>
      <c r="D57" s="509"/>
      <c r="E57" s="520" t="s">
        <v>6487</v>
      </c>
      <c r="F57" s="46"/>
      <c r="G57" s="46"/>
      <c r="H57" s="45"/>
      <c r="I57" s="45"/>
    </row>
    <row r="58" spans="1:9" x14ac:dyDescent="0.25">
      <c r="A58" s="47"/>
      <c r="B58" s="509"/>
      <c r="C58" s="508"/>
      <c r="D58" s="509" t="s">
        <v>36</v>
      </c>
      <c r="E58" s="520" t="s">
        <v>6488</v>
      </c>
      <c r="F58" s="46" t="s">
        <v>5548</v>
      </c>
      <c r="G58" s="46"/>
      <c r="H58" s="45"/>
      <c r="I58" s="45">
        <f>IF(F58="%",G58*H58/100,G58*H58)</f>
        <v>0</v>
      </c>
    </row>
    <row r="59" spans="1:9" x14ac:dyDescent="0.25">
      <c r="A59" s="48" t="s">
        <v>403</v>
      </c>
      <c r="B59" s="511"/>
      <c r="C59" s="506"/>
      <c r="D59" s="507"/>
      <c r="E59" s="521" t="s">
        <v>404</v>
      </c>
      <c r="F59" s="11"/>
      <c r="G59" s="6"/>
      <c r="H59" s="95"/>
      <c r="I59" s="89"/>
    </row>
    <row r="60" spans="1:9" x14ac:dyDescent="0.25">
      <c r="A60" s="44"/>
      <c r="B60" s="511" t="s">
        <v>405</v>
      </c>
      <c r="C60" s="506"/>
      <c r="D60" s="507"/>
      <c r="E60" s="522" t="s">
        <v>119</v>
      </c>
      <c r="F60" s="27" t="s">
        <v>421</v>
      </c>
      <c r="G60" s="6"/>
      <c r="H60" s="91"/>
      <c r="I60" s="89">
        <f t="shared" ref="I60:I69" si="0">G60*H60</f>
        <v>0</v>
      </c>
    </row>
    <row r="61" spans="1:9" x14ac:dyDescent="0.25">
      <c r="A61" s="44"/>
      <c r="B61" s="511" t="s">
        <v>406</v>
      </c>
      <c r="C61" s="506"/>
      <c r="D61" s="507"/>
      <c r="E61" s="522" t="s">
        <v>121</v>
      </c>
      <c r="F61" s="27" t="s">
        <v>422</v>
      </c>
      <c r="G61" s="6"/>
      <c r="H61" s="91"/>
      <c r="I61" s="89">
        <f t="shared" si="0"/>
        <v>0</v>
      </c>
    </row>
    <row r="62" spans="1:9" ht="15.6" x14ac:dyDescent="0.25">
      <c r="A62" s="45"/>
      <c r="B62" s="511" t="s">
        <v>407</v>
      </c>
      <c r="C62" s="512"/>
      <c r="D62" s="512"/>
      <c r="E62" s="522" t="s">
        <v>123</v>
      </c>
      <c r="F62" s="27" t="s">
        <v>426</v>
      </c>
      <c r="G62" s="6"/>
      <c r="H62" s="91"/>
      <c r="I62" s="89">
        <f t="shared" si="0"/>
        <v>0</v>
      </c>
    </row>
    <row r="63" spans="1:9" x14ac:dyDescent="0.25">
      <c r="A63" s="45"/>
      <c r="B63" s="511" t="s">
        <v>408</v>
      </c>
      <c r="C63" s="512"/>
      <c r="D63" s="512"/>
      <c r="E63" s="522" t="s">
        <v>126</v>
      </c>
      <c r="F63" s="27" t="s">
        <v>422</v>
      </c>
      <c r="G63" s="6"/>
      <c r="H63" s="91"/>
      <c r="I63" s="89">
        <f t="shared" si="0"/>
        <v>0</v>
      </c>
    </row>
    <row r="64" spans="1:9" ht="26.4" x14ac:dyDescent="0.25">
      <c r="A64" s="55"/>
      <c r="B64" s="511" t="s">
        <v>409</v>
      </c>
      <c r="C64" s="512"/>
      <c r="D64" s="512"/>
      <c r="E64" s="522" t="s">
        <v>128</v>
      </c>
      <c r="F64" s="27" t="s">
        <v>426</v>
      </c>
      <c r="G64" s="6"/>
      <c r="H64" s="91"/>
      <c r="I64" s="89">
        <f t="shared" si="0"/>
        <v>0</v>
      </c>
    </row>
    <row r="65" spans="1:9" ht="26.4" x14ac:dyDescent="0.25">
      <c r="A65" s="55"/>
      <c r="B65" s="511" t="s">
        <v>410</v>
      </c>
      <c r="C65" s="512"/>
      <c r="D65" s="512"/>
      <c r="E65" s="522" t="s">
        <v>130</v>
      </c>
      <c r="F65" s="27" t="s">
        <v>423</v>
      </c>
      <c r="G65" s="6"/>
      <c r="H65" s="91"/>
      <c r="I65" s="89">
        <f t="shared" si="0"/>
        <v>0</v>
      </c>
    </row>
    <row r="66" spans="1:9" ht="26.4" x14ac:dyDescent="0.25">
      <c r="A66" s="55"/>
      <c r="B66" s="511" t="s">
        <v>411</v>
      </c>
      <c r="C66" s="512"/>
      <c r="D66" s="512"/>
      <c r="E66" s="522" t="s">
        <v>132</v>
      </c>
      <c r="F66" s="27" t="s">
        <v>424</v>
      </c>
      <c r="G66" s="6"/>
      <c r="H66" s="91"/>
      <c r="I66" s="89">
        <f t="shared" si="0"/>
        <v>0</v>
      </c>
    </row>
    <row r="67" spans="1:9" x14ac:dyDescent="0.25">
      <c r="A67" s="55"/>
      <c r="B67" s="511" t="s">
        <v>412</v>
      </c>
      <c r="C67" s="512"/>
      <c r="D67" s="512"/>
      <c r="E67" s="522" t="s">
        <v>417</v>
      </c>
      <c r="F67" s="27" t="s">
        <v>136</v>
      </c>
      <c r="G67" s="6"/>
      <c r="H67" s="91"/>
      <c r="I67" s="89">
        <f t="shared" si="0"/>
        <v>0</v>
      </c>
    </row>
    <row r="68" spans="1:9" ht="26.4" hidden="1" x14ac:dyDescent="0.25">
      <c r="A68" s="55"/>
      <c r="B68" s="511" t="s">
        <v>413</v>
      </c>
      <c r="C68" s="512"/>
      <c r="D68" s="512"/>
      <c r="E68" s="522" t="s">
        <v>418</v>
      </c>
      <c r="F68" s="27" t="s">
        <v>422</v>
      </c>
      <c r="G68" s="6"/>
      <c r="H68" s="91"/>
      <c r="I68" s="89">
        <f t="shared" si="0"/>
        <v>0</v>
      </c>
    </row>
    <row r="69" spans="1:9" ht="26.4" hidden="1" x14ac:dyDescent="0.25">
      <c r="A69" s="55"/>
      <c r="B69" s="511" t="s">
        <v>414</v>
      </c>
      <c r="C69" s="512"/>
      <c r="D69" s="512"/>
      <c r="E69" s="522" t="s">
        <v>419</v>
      </c>
      <c r="F69" s="27" t="s">
        <v>1678</v>
      </c>
      <c r="G69" s="6"/>
      <c r="H69" s="91"/>
      <c r="I69" s="89">
        <f t="shared" si="0"/>
        <v>0</v>
      </c>
    </row>
    <row r="70" spans="1:9" ht="26.4" x14ac:dyDescent="0.25">
      <c r="A70" s="55"/>
      <c r="B70" s="511" t="s">
        <v>415</v>
      </c>
      <c r="C70" s="512"/>
      <c r="D70" s="512"/>
      <c r="E70" s="522" t="s">
        <v>142</v>
      </c>
      <c r="F70" s="27" t="s">
        <v>425</v>
      </c>
      <c r="G70" s="11" t="s">
        <v>4222</v>
      </c>
      <c r="H70" s="114" t="s">
        <v>818</v>
      </c>
      <c r="I70" s="52"/>
    </row>
    <row r="71" spans="1:9" ht="26.4" x14ac:dyDescent="0.25">
      <c r="A71" s="55"/>
      <c r="B71" s="511" t="s">
        <v>416</v>
      </c>
      <c r="C71" s="512"/>
      <c r="D71" s="512"/>
      <c r="E71" s="523" t="s">
        <v>420</v>
      </c>
      <c r="F71" s="51" t="s">
        <v>361</v>
      </c>
      <c r="G71" s="138">
        <f>I70</f>
        <v>0</v>
      </c>
      <c r="H71" s="139"/>
      <c r="I71" s="89">
        <f>G71*H71</f>
        <v>0</v>
      </c>
    </row>
    <row r="72" spans="1:9" hidden="1" x14ac:dyDescent="0.25">
      <c r="A72" s="55" t="s">
        <v>432</v>
      </c>
      <c r="B72" s="511"/>
      <c r="C72" s="512"/>
      <c r="D72" s="512"/>
      <c r="E72" s="525" t="s">
        <v>431</v>
      </c>
      <c r="F72" s="27" t="s">
        <v>422</v>
      </c>
      <c r="G72" s="6"/>
      <c r="H72" s="91"/>
      <c r="I72" s="89">
        <f>G72*H72</f>
        <v>0</v>
      </c>
    </row>
    <row r="73" spans="1:9" x14ac:dyDescent="0.25">
      <c r="A73" s="55" t="s">
        <v>433</v>
      </c>
      <c r="B73" s="511"/>
      <c r="C73" s="512"/>
      <c r="D73" s="512"/>
      <c r="E73" s="525" t="s">
        <v>434</v>
      </c>
      <c r="F73" s="120"/>
      <c r="G73" s="6"/>
      <c r="H73" s="95"/>
      <c r="I73" s="89"/>
    </row>
    <row r="74" spans="1:9" ht="26.4" x14ac:dyDescent="0.25">
      <c r="A74" s="55"/>
      <c r="B74" s="512" t="s">
        <v>435</v>
      </c>
      <c r="C74" s="513"/>
      <c r="D74" s="513"/>
      <c r="E74" s="526" t="s">
        <v>440</v>
      </c>
      <c r="F74" s="17"/>
      <c r="G74" s="6"/>
      <c r="H74" s="95"/>
      <c r="I74" s="89"/>
    </row>
    <row r="75" spans="1:9" ht="26.4" x14ac:dyDescent="0.25">
      <c r="A75" s="55"/>
      <c r="B75" s="512"/>
      <c r="C75" s="514" t="s">
        <v>37</v>
      </c>
      <c r="D75" s="514"/>
      <c r="E75" s="527" t="s">
        <v>6489</v>
      </c>
      <c r="F75" s="17" t="s">
        <v>429</v>
      </c>
      <c r="G75" s="6"/>
      <c r="H75" s="91"/>
      <c r="I75" s="89">
        <f>G75*H75</f>
        <v>0</v>
      </c>
    </row>
    <row r="76" spans="1:9" ht="26.4" x14ac:dyDescent="0.25">
      <c r="A76" s="55"/>
      <c r="B76" s="512"/>
      <c r="C76" s="514" t="s">
        <v>39</v>
      </c>
      <c r="D76" s="514"/>
      <c r="E76" s="527" t="s">
        <v>6490</v>
      </c>
      <c r="F76" s="17" t="s">
        <v>429</v>
      </c>
      <c r="G76" s="6"/>
      <c r="H76" s="91"/>
      <c r="I76" s="89">
        <f>G76*H76</f>
        <v>0</v>
      </c>
    </row>
    <row r="77" spans="1:9" x14ac:dyDescent="0.25">
      <c r="A77" s="55"/>
      <c r="B77" s="512" t="s">
        <v>436</v>
      </c>
      <c r="C77" s="514"/>
      <c r="D77" s="514"/>
      <c r="E77" s="526" t="s">
        <v>4234</v>
      </c>
      <c r="F77" s="17" t="s">
        <v>429</v>
      </c>
      <c r="G77" s="6"/>
      <c r="H77" s="91"/>
      <c r="I77" s="89">
        <f>G77*H77</f>
        <v>0</v>
      </c>
    </row>
    <row r="78" spans="1:9" x14ac:dyDescent="0.25">
      <c r="A78" s="55"/>
      <c r="B78" s="512" t="s">
        <v>437</v>
      </c>
      <c r="C78" s="514"/>
      <c r="D78" s="514"/>
      <c r="E78" s="526" t="s">
        <v>60</v>
      </c>
      <c r="F78" s="120" t="s">
        <v>446</v>
      </c>
      <c r="G78" s="6"/>
      <c r="H78" s="91"/>
      <c r="I78" s="89">
        <f>G78*H78</f>
        <v>0</v>
      </c>
    </row>
    <row r="79" spans="1:9" x14ac:dyDescent="0.25">
      <c r="A79" s="55"/>
      <c r="B79" s="512" t="s">
        <v>438</v>
      </c>
      <c r="C79" s="514"/>
      <c r="D79" s="514"/>
      <c r="E79" s="526" t="s">
        <v>441</v>
      </c>
      <c r="F79" s="120" t="s">
        <v>446</v>
      </c>
      <c r="G79" s="6"/>
      <c r="H79" s="91"/>
      <c r="I79" s="89">
        <f>G79*H79</f>
        <v>0</v>
      </c>
    </row>
    <row r="80" spans="1:9" x14ac:dyDescent="0.25">
      <c r="A80" s="55"/>
      <c r="B80" s="512" t="s">
        <v>439</v>
      </c>
      <c r="C80" s="514"/>
      <c r="D80" s="514"/>
      <c r="E80" s="526" t="s">
        <v>442</v>
      </c>
      <c r="F80" s="120"/>
      <c r="G80" s="6"/>
      <c r="H80" s="95"/>
      <c r="I80" s="89"/>
    </row>
    <row r="81" spans="1:9" ht="39.6" x14ac:dyDescent="0.25">
      <c r="A81" s="55"/>
      <c r="B81" s="512"/>
      <c r="C81" s="514" t="s">
        <v>37</v>
      </c>
      <c r="D81" s="514"/>
      <c r="E81" s="527" t="s">
        <v>4443</v>
      </c>
      <c r="F81" s="17"/>
      <c r="G81" s="6"/>
      <c r="H81" s="95"/>
      <c r="I81" s="89"/>
    </row>
    <row r="82" spans="1:9" hidden="1" x14ac:dyDescent="0.25">
      <c r="A82" s="55"/>
      <c r="B82" s="512"/>
      <c r="C82" s="514"/>
      <c r="D82" s="514" t="s">
        <v>36</v>
      </c>
      <c r="E82" s="526" t="s">
        <v>4233</v>
      </c>
      <c r="F82" s="17" t="s">
        <v>429</v>
      </c>
      <c r="G82" s="6"/>
      <c r="H82" s="91"/>
      <c r="I82" s="89">
        <f t="shared" ref="I82:I88" si="1">G82*H82</f>
        <v>0</v>
      </c>
    </row>
    <row r="83" spans="1:9" ht="26.4" x14ac:dyDescent="0.25">
      <c r="A83" s="55"/>
      <c r="B83" s="512"/>
      <c r="C83" s="514"/>
      <c r="D83" s="514" t="s">
        <v>35</v>
      </c>
      <c r="E83" s="526" t="s">
        <v>4232</v>
      </c>
      <c r="F83" s="17" t="s">
        <v>429</v>
      </c>
      <c r="G83" s="6"/>
      <c r="H83" s="91"/>
      <c r="I83" s="89">
        <f t="shared" si="1"/>
        <v>0</v>
      </c>
    </row>
    <row r="84" spans="1:9" ht="26.4" x14ac:dyDescent="0.25">
      <c r="A84" s="55"/>
      <c r="B84" s="512"/>
      <c r="C84" s="514" t="s">
        <v>39</v>
      </c>
      <c r="D84" s="514"/>
      <c r="E84" s="526" t="s">
        <v>443</v>
      </c>
      <c r="F84" s="17" t="s">
        <v>429</v>
      </c>
      <c r="G84" s="6"/>
      <c r="H84" s="91"/>
      <c r="I84" s="89">
        <f t="shared" si="1"/>
        <v>0</v>
      </c>
    </row>
    <row r="85" spans="1:9" ht="26.4" hidden="1" x14ac:dyDescent="0.25">
      <c r="A85" s="55"/>
      <c r="B85" s="512"/>
      <c r="C85" s="514" t="s">
        <v>59</v>
      </c>
      <c r="D85" s="514"/>
      <c r="E85" s="527" t="s">
        <v>4444</v>
      </c>
      <c r="F85" s="17" t="s">
        <v>429</v>
      </c>
      <c r="G85" s="6"/>
      <c r="H85" s="91"/>
      <c r="I85" s="89">
        <f t="shared" si="1"/>
        <v>0</v>
      </c>
    </row>
    <row r="86" spans="1:9" ht="26.4" hidden="1" x14ac:dyDescent="0.25">
      <c r="A86" s="55"/>
      <c r="B86" s="512"/>
      <c r="C86" s="514" t="s">
        <v>42</v>
      </c>
      <c r="D86" s="514"/>
      <c r="E86" s="527" t="s">
        <v>4445</v>
      </c>
      <c r="F86" s="17" t="s">
        <v>429</v>
      </c>
      <c r="G86" s="6"/>
      <c r="H86" s="91"/>
      <c r="I86" s="89">
        <f t="shared" si="1"/>
        <v>0</v>
      </c>
    </row>
    <row r="87" spans="1:9" ht="26.4" x14ac:dyDescent="0.25">
      <c r="A87" s="55"/>
      <c r="B87" s="512"/>
      <c r="C87" s="514" t="s">
        <v>43</v>
      </c>
      <c r="D87" s="514"/>
      <c r="E87" s="526" t="s">
        <v>444</v>
      </c>
      <c r="F87" s="17" t="s">
        <v>429</v>
      </c>
      <c r="G87" s="6"/>
      <c r="H87" s="91"/>
      <c r="I87" s="89">
        <f t="shared" si="1"/>
        <v>0</v>
      </c>
    </row>
    <row r="88" spans="1:9" ht="26.4" hidden="1" x14ac:dyDescent="0.25">
      <c r="A88" s="55"/>
      <c r="B88" s="512"/>
      <c r="C88" s="514" t="s">
        <v>45</v>
      </c>
      <c r="D88" s="514"/>
      <c r="E88" s="526" t="s">
        <v>445</v>
      </c>
      <c r="F88" s="120" t="s">
        <v>80</v>
      </c>
      <c r="G88" s="6"/>
      <c r="H88" s="91"/>
      <c r="I88" s="89">
        <f t="shared" si="1"/>
        <v>0</v>
      </c>
    </row>
    <row r="89" spans="1:9" x14ac:dyDescent="0.25">
      <c r="A89" s="55"/>
      <c r="B89" s="512" t="s">
        <v>447</v>
      </c>
      <c r="C89" s="515"/>
      <c r="D89" s="515"/>
      <c r="E89" s="526" t="s">
        <v>448</v>
      </c>
      <c r="F89" s="129"/>
      <c r="G89" s="6"/>
      <c r="H89" s="95"/>
      <c r="I89" s="89"/>
    </row>
    <row r="90" spans="1:9" ht="39.6" x14ac:dyDescent="0.25">
      <c r="A90" s="55"/>
      <c r="B90" s="512"/>
      <c r="C90" s="514" t="s">
        <v>37</v>
      </c>
      <c r="D90" s="515"/>
      <c r="E90" s="527" t="s">
        <v>4446</v>
      </c>
      <c r="F90" s="120" t="s">
        <v>80</v>
      </c>
      <c r="G90" s="6"/>
      <c r="H90" s="91"/>
      <c r="I90" s="89">
        <f t="shared" ref="I90:I95" si="2">G90*H90</f>
        <v>0</v>
      </c>
    </row>
    <row r="91" spans="1:9" ht="26.4" x14ac:dyDescent="0.25">
      <c r="A91" s="55"/>
      <c r="B91" s="512"/>
      <c r="C91" s="514" t="s">
        <v>39</v>
      </c>
      <c r="D91" s="515"/>
      <c r="E91" s="527" t="s">
        <v>443</v>
      </c>
      <c r="F91" s="120" t="s">
        <v>80</v>
      </c>
      <c r="G91" s="6"/>
      <c r="H91" s="91"/>
      <c r="I91" s="89">
        <f t="shared" si="2"/>
        <v>0</v>
      </c>
    </row>
    <row r="92" spans="1:9" ht="26.4" hidden="1" x14ac:dyDescent="0.25">
      <c r="A92" s="55"/>
      <c r="B92" s="512"/>
      <c r="C92" s="514" t="s">
        <v>59</v>
      </c>
      <c r="D92" s="512"/>
      <c r="E92" s="527" t="s">
        <v>4444</v>
      </c>
      <c r="F92" s="120" t="s">
        <v>80</v>
      </c>
      <c r="G92" s="6"/>
      <c r="H92" s="91"/>
      <c r="I92" s="89">
        <f t="shared" si="2"/>
        <v>0</v>
      </c>
    </row>
    <row r="93" spans="1:9" ht="26.4" hidden="1" x14ac:dyDescent="0.25">
      <c r="A93" s="55"/>
      <c r="B93" s="512"/>
      <c r="C93" s="514" t="s">
        <v>42</v>
      </c>
      <c r="D93" s="512"/>
      <c r="E93" s="527" t="s">
        <v>4445</v>
      </c>
      <c r="F93" s="120" t="s">
        <v>80</v>
      </c>
      <c r="G93" s="6"/>
      <c r="H93" s="91"/>
      <c r="I93" s="89">
        <f t="shared" si="2"/>
        <v>0</v>
      </c>
    </row>
    <row r="94" spans="1:9" ht="26.4" x14ac:dyDescent="0.25">
      <c r="A94" s="55"/>
      <c r="B94" s="512"/>
      <c r="C94" s="514" t="s">
        <v>43</v>
      </c>
      <c r="D94" s="512"/>
      <c r="E94" s="526" t="s">
        <v>444</v>
      </c>
      <c r="F94" s="120" t="s">
        <v>80</v>
      </c>
      <c r="G94" s="6"/>
      <c r="H94" s="91"/>
      <c r="I94" s="89">
        <f t="shared" si="2"/>
        <v>0</v>
      </c>
    </row>
    <row r="95" spans="1:9" ht="26.4" hidden="1" x14ac:dyDescent="0.25">
      <c r="A95" s="55"/>
      <c r="B95" s="512"/>
      <c r="C95" s="514" t="s">
        <v>45</v>
      </c>
      <c r="D95" s="512"/>
      <c r="E95" s="528" t="s">
        <v>445</v>
      </c>
      <c r="F95" s="120" t="s">
        <v>80</v>
      </c>
      <c r="G95" s="6"/>
      <c r="H95" s="91"/>
      <c r="I95" s="89">
        <f t="shared" si="2"/>
        <v>0</v>
      </c>
    </row>
    <row r="96" spans="1:9" hidden="1" x14ac:dyDescent="0.25">
      <c r="A96" s="55"/>
      <c r="B96" s="512" t="s">
        <v>449</v>
      </c>
      <c r="C96" s="512"/>
      <c r="D96" s="512"/>
      <c r="E96" s="522" t="s">
        <v>450</v>
      </c>
      <c r="F96" s="11"/>
      <c r="G96" s="6"/>
      <c r="H96" s="95"/>
      <c r="I96" s="89"/>
    </row>
    <row r="97" spans="1:9" ht="12.75" hidden="1" customHeight="1" x14ac:dyDescent="0.25">
      <c r="A97" s="55"/>
      <c r="B97" s="512"/>
      <c r="C97" s="514" t="s">
        <v>37</v>
      </c>
      <c r="D97" s="512"/>
      <c r="E97" s="522" t="s">
        <v>4235</v>
      </c>
      <c r="F97" s="11" t="s">
        <v>136</v>
      </c>
      <c r="G97" s="6"/>
      <c r="H97" s="91"/>
      <c r="I97" s="89">
        <f t="shared" ref="I97:I103" si="3">G97*H97</f>
        <v>0</v>
      </c>
    </row>
    <row r="98" spans="1:9" ht="14.25" hidden="1" customHeight="1" x14ac:dyDescent="0.25">
      <c r="A98" s="55"/>
      <c r="B98" s="512"/>
      <c r="C98" s="514" t="s">
        <v>39</v>
      </c>
      <c r="D98" s="512"/>
      <c r="E98" s="522" t="s">
        <v>4236</v>
      </c>
      <c r="F98" s="11" t="s">
        <v>136</v>
      </c>
      <c r="G98" s="6"/>
      <c r="H98" s="91"/>
      <c r="I98" s="89">
        <f t="shared" si="3"/>
        <v>0</v>
      </c>
    </row>
    <row r="99" spans="1:9" ht="26.4" hidden="1" x14ac:dyDescent="0.25">
      <c r="A99" s="55"/>
      <c r="B99" s="512"/>
      <c r="C99" s="514" t="s">
        <v>59</v>
      </c>
      <c r="D99" s="512"/>
      <c r="E99" s="523" t="s">
        <v>4237</v>
      </c>
      <c r="F99" s="11" t="s">
        <v>136</v>
      </c>
      <c r="G99" s="6"/>
      <c r="H99" s="91"/>
      <c r="I99" s="89">
        <f t="shared" si="3"/>
        <v>0</v>
      </c>
    </row>
    <row r="100" spans="1:9" x14ac:dyDescent="0.25">
      <c r="A100" s="55"/>
      <c r="B100" s="512" t="s">
        <v>451</v>
      </c>
      <c r="C100" s="512"/>
      <c r="D100" s="512"/>
      <c r="E100" s="522" t="s">
        <v>452</v>
      </c>
      <c r="F100" s="11" t="s">
        <v>80</v>
      </c>
      <c r="G100" s="6"/>
      <c r="H100" s="91"/>
      <c r="I100" s="89">
        <f t="shared" si="3"/>
        <v>0</v>
      </c>
    </row>
    <row r="101" spans="1:9" x14ac:dyDescent="0.25">
      <c r="A101" s="55"/>
      <c r="B101" s="512" t="s">
        <v>453</v>
      </c>
      <c r="C101" s="512"/>
      <c r="D101" s="512"/>
      <c r="E101" s="523" t="s">
        <v>454</v>
      </c>
      <c r="F101" s="11" t="s">
        <v>80</v>
      </c>
      <c r="G101" s="6"/>
      <c r="H101" s="91"/>
      <c r="I101" s="89">
        <f t="shared" si="3"/>
        <v>0</v>
      </c>
    </row>
    <row r="102" spans="1:9" x14ac:dyDescent="0.25">
      <c r="A102" s="55" t="s">
        <v>455</v>
      </c>
      <c r="B102" s="512"/>
      <c r="C102" s="512"/>
      <c r="D102" s="512"/>
      <c r="E102" s="524" t="s">
        <v>65</v>
      </c>
      <c r="F102" s="11" t="s">
        <v>456</v>
      </c>
      <c r="G102" s="6"/>
      <c r="H102" s="91"/>
      <c r="I102" s="89">
        <f t="shared" si="3"/>
        <v>0</v>
      </c>
    </row>
    <row r="103" spans="1:9" x14ac:dyDescent="0.25">
      <c r="A103" s="55" t="s">
        <v>457</v>
      </c>
      <c r="B103" s="512"/>
      <c r="C103" s="512"/>
      <c r="D103" s="512"/>
      <c r="E103" s="524" t="s">
        <v>458</v>
      </c>
      <c r="F103" s="11" t="s">
        <v>80</v>
      </c>
      <c r="G103" s="6"/>
      <c r="H103" s="91"/>
      <c r="I103" s="89">
        <f t="shared" si="3"/>
        <v>0</v>
      </c>
    </row>
    <row r="104" spans="1:9" x14ac:dyDescent="0.25">
      <c r="A104" s="55" t="s">
        <v>459</v>
      </c>
      <c r="B104" s="512"/>
      <c r="C104" s="512"/>
      <c r="D104" s="512"/>
      <c r="E104" s="529" t="s">
        <v>460</v>
      </c>
      <c r="F104" s="11"/>
      <c r="G104" s="6"/>
      <c r="H104" s="95"/>
      <c r="I104" s="89"/>
    </row>
    <row r="105" spans="1:9" ht="26.4" x14ac:dyDescent="0.25">
      <c r="A105" s="55"/>
      <c r="B105" s="512" t="s">
        <v>461</v>
      </c>
      <c r="C105" s="512"/>
      <c r="D105" s="512"/>
      <c r="E105" s="530" t="s">
        <v>463</v>
      </c>
      <c r="F105" s="11" t="s">
        <v>80</v>
      </c>
      <c r="G105" s="6"/>
      <c r="H105" s="91"/>
      <c r="I105" s="89">
        <f>G105*H105</f>
        <v>0</v>
      </c>
    </row>
    <row r="106" spans="1:9" ht="26.4" x14ac:dyDescent="0.25">
      <c r="A106" s="55"/>
      <c r="B106" s="512" t="s">
        <v>462</v>
      </c>
      <c r="C106" s="512"/>
      <c r="D106" s="512"/>
      <c r="E106" s="531" t="s">
        <v>464</v>
      </c>
      <c r="F106" s="11" t="s">
        <v>80</v>
      </c>
      <c r="G106" s="6"/>
      <c r="H106" s="91"/>
      <c r="I106" s="89">
        <f>G106*H106</f>
        <v>0</v>
      </c>
    </row>
    <row r="107" spans="1:9" x14ac:dyDescent="0.25">
      <c r="A107" s="55" t="s">
        <v>465</v>
      </c>
      <c r="B107" s="512"/>
      <c r="C107" s="512"/>
      <c r="D107" s="512"/>
      <c r="E107" s="532" t="s">
        <v>466</v>
      </c>
      <c r="F107" s="11"/>
      <c r="G107" s="6"/>
      <c r="H107" s="95"/>
      <c r="I107" s="89"/>
    </row>
    <row r="108" spans="1:9" x14ac:dyDescent="0.25">
      <c r="A108" s="55"/>
      <c r="B108" s="512" t="s">
        <v>467</v>
      </c>
      <c r="C108" s="512"/>
      <c r="D108" s="512"/>
      <c r="E108" s="533" t="s">
        <v>469</v>
      </c>
      <c r="F108" s="11" t="s">
        <v>429</v>
      </c>
      <c r="G108" s="6"/>
      <c r="H108" s="91"/>
      <c r="I108" s="89">
        <f>G108*H108</f>
        <v>0</v>
      </c>
    </row>
    <row r="109" spans="1:9" x14ac:dyDescent="0.25">
      <c r="A109" s="55"/>
      <c r="B109" s="512" t="s">
        <v>468</v>
      </c>
      <c r="C109" s="512"/>
      <c r="D109" s="512"/>
      <c r="E109" s="531" t="s">
        <v>470</v>
      </c>
      <c r="F109" s="11" t="s">
        <v>429</v>
      </c>
      <c r="G109" s="6"/>
      <c r="H109" s="91"/>
      <c r="I109" s="89">
        <f>G109*H109</f>
        <v>0</v>
      </c>
    </row>
    <row r="110" spans="1:9" ht="26.4" x14ac:dyDescent="0.25">
      <c r="A110" s="55" t="s">
        <v>471</v>
      </c>
      <c r="B110" s="512"/>
      <c r="C110" s="512"/>
      <c r="D110" s="512"/>
      <c r="E110" s="529" t="s">
        <v>472</v>
      </c>
      <c r="F110" s="11"/>
      <c r="G110" s="6"/>
      <c r="H110" s="95"/>
      <c r="I110" s="89"/>
    </row>
    <row r="111" spans="1:9" ht="26.4" x14ac:dyDescent="0.25">
      <c r="A111" s="55"/>
      <c r="B111" s="512" t="s">
        <v>473</v>
      </c>
      <c r="C111" s="512"/>
      <c r="D111" s="512"/>
      <c r="E111" s="533" t="s">
        <v>475</v>
      </c>
      <c r="F111" s="11" t="s">
        <v>425</v>
      </c>
      <c r="G111" s="11" t="s">
        <v>4222</v>
      </c>
      <c r="H111" s="114" t="s">
        <v>818</v>
      </c>
      <c r="I111" s="52"/>
    </row>
    <row r="112" spans="1:9" ht="26.4" x14ac:dyDescent="0.25">
      <c r="A112" s="55"/>
      <c r="B112" s="512" t="s">
        <v>474</v>
      </c>
      <c r="C112" s="512"/>
      <c r="D112" s="512"/>
      <c r="E112" s="531" t="s">
        <v>476</v>
      </c>
      <c r="F112" s="11" t="s">
        <v>361</v>
      </c>
      <c r="G112" s="140">
        <f>I111</f>
        <v>0</v>
      </c>
      <c r="H112" s="139"/>
      <c r="I112" s="89">
        <f>G112*H112</f>
        <v>0</v>
      </c>
    </row>
    <row r="113" spans="1:9" x14ac:dyDescent="0.25">
      <c r="A113" s="55"/>
      <c r="B113" s="512"/>
      <c r="C113" s="512"/>
      <c r="D113" s="512"/>
      <c r="E113" s="531"/>
      <c r="F113" s="11"/>
      <c r="G113" s="5"/>
      <c r="H113" s="5"/>
      <c r="I113" s="52"/>
    </row>
    <row r="114" spans="1:9" x14ac:dyDescent="0.25">
      <c r="A114" s="55"/>
      <c r="B114" s="512"/>
      <c r="C114" s="512"/>
      <c r="D114" s="512"/>
      <c r="E114" s="523"/>
      <c r="F114" s="11"/>
      <c r="G114" s="5"/>
      <c r="H114" s="5"/>
      <c r="I114" s="52"/>
    </row>
    <row r="115" spans="1:9" x14ac:dyDescent="0.25">
      <c r="A115" s="55"/>
      <c r="B115" s="512"/>
      <c r="C115" s="512"/>
      <c r="D115" s="512"/>
      <c r="E115" s="525"/>
      <c r="F115" s="6"/>
      <c r="G115" s="5"/>
      <c r="H115" s="5"/>
      <c r="I115" s="52"/>
    </row>
    <row r="116" spans="1:9" x14ac:dyDescent="0.25">
      <c r="A116" s="77" t="s">
        <v>34</v>
      </c>
      <c r="B116" s="534"/>
      <c r="C116" s="516"/>
      <c r="D116" s="516"/>
      <c r="E116" s="535"/>
      <c r="F116" s="179"/>
      <c r="G116" s="2"/>
      <c r="H116" s="2"/>
      <c r="I116" s="113">
        <f>SUM(I5:I115)</f>
        <v>0</v>
      </c>
    </row>
    <row r="117" spans="1:9" x14ac:dyDescent="0.25">
      <c r="F117" s="81"/>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CA881-3070-435A-B44A-324B552DFBFC}">
  <dimension ref="A1:G1048458"/>
  <sheetViews>
    <sheetView workbookViewId="0"/>
  </sheetViews>
  <sheetFormatPr defaultRowHeight="13.2" x14ac:dyDescent="0.25"/>
  <cols>
    <col min="1" max="1" width="9.33203125" style="41" customWidth="1"/>
    <col min="2" max="2" width="9" style="41" bestFit="1" customWidth="1"/>
    <col min="3" max="3" width="40.6640625" style="41" customWidth="1"/>
    <col min="4" max="4" width="17.44140625" style="41" bestFit="1" customWidth="1"/>
    <col min="5" max="7" width="20.6640625" style="41" customWidth="1"/>
    <col min="8"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x14ac:dyDescent="0.25">
      <c r="A1" s="130" t="s">
        <v>477</v>
      </c>
      <c r="B1" s="131"/>
      <c r="C1" s="131"/>
      <c r="D1" s="779" t="s">
        <v>7</v>
      </c>
      <c r="E1" s="779"/>
      <c r="F1" s="779"/>
      <c r="G1" s="780"/>
    </row>
    <row r="2" spans="1:7" x14ac:dyDescent="0.25">
      <c r="A2" s="132" t="s">
        <v>0</v>
      </c>
      <c r="B2" s="132"/>
      <c r="C2" s="133" t="s">
        <v>1</v>
      </c>
      <c r="D2" s="134" t="s">
        <v>2</v>
      </c>
      <c r="E2" s="134" t="s">
        <v>3</v>
      </c>
      <c r="F2" s="134" t="s">
        <v>4</v>
      </c>
      <c r="G2" s="134" t="s">
        <v>5</v>
      </c>
    </row>
    <row r="3" spans="1:7" x14ac:dyDescent="0.25">
      <c r="A3" s="44"/>
      <c r="B3" s="44"/>
      <c r="C3" s="64"/>
      <c r="D3" s="46"/>
      <c r="E3" s="46"/>
      <c r="F3" s="45"/>
      <c r="G3" s="45"/>
    </row>
    <row r="4" spans="1:7" x14ac:dyDescent="0.25">
      <c r="A4" s="47"/>
      <c r="B4" s="47"/>
      <c r="C4" s="64"/>
      <c r="D4" s="46"/>
      <c r="E4" s="46"/>
      <c r="F4" s="45"/>
      <c r="G4" s="45"/>
    </row>
    <row r="5" spans="1:7" x14ac:dyDescent="0.25">
      <c r="A5" s="48" t="s">
        <v>478</v>
      </c>
      <c r="B5" s="44"/>
      <c r="C5" s="125" t="s">
        <v>479</v>
      </c>
      <c r="D5" s="6"/>
      <c r="E5" s="6"/>
      <c r="F5" s="5"/>
      <c r="G5" s="92"/>
    </row>
    <row r="6" spans="1:7" ht="26.4" x14ac:dyDescent="0.25">
      <c r="A6" s="44"/>
      <c r="B6" s="48" t="s">
        <v>480</v>
      </c>
      <c r="C6" s="59" t="s">
        <v>484</v>
      </c>
      <c r="D6" s="27" t="s">
        <v>421</v>
      </c>
      <c r="E6" s="46"/>
      <c r="F6" s="94"/>
      <c r="G6" s="89">
        <f>E6*F6</f>
        <v>0</v>
      </c>
    </row>
    <row r="7" spans="1:7" ht="26.4" hidden="1" x14ac:dyDescent="0.25">
      <c r="A7" s="44"/>
      <c r="B7" s="48" t="s">
        <v>481</v>
      </c>
      <c r="C7" s="59" t="s">
        <v>485</v>
      </c>
      <c r="D7" s="27" t="s">
        <v>421</v>
      </c>
      <c r="E7" s="46"/>
      <c r="F7" s="94"/>
      <c r="G7" s="89">
        <f>E7*F7</f>
        <v>0</v>
      </c>
    </row>
    <row r="8" spans="1:7" ht="26.4" x14ac:dyDescent="0.25">
      <c r="A8" s="44"/>
      <c r="B8" s="48" t="s">
        <v>482</v>
      </c>
      <c r="C8" s="278" t="s">
        <v>4447</v>
      </c>
      <c r="D8" s="27" t="s">
        <v>422</v>
      </c>
      <c r="E8" s="46"/>
      <c r="F8" s="94"/>
      <c r="G8" s="89">
        <f>E8*F8</f>
        <v>0</v>
      </c>
    </row>
    <row r="9" spans="1:7" ht="26.4" hidden="1" x14ac:dyDescent="0.25">
      <c r="A9" s="44"/>
      <c r="B9" s="48" t="s">
        <v>483</v>
      </c>
      <c r="C9" s="281" t="s">
        <v>4448</v>
      </c>
      <c r="D9" s="27" t="s">
        <v>209</v>
      </c>
      <c r="E9" s="46"/>
      <c r="F9" s="94"/>
      <c r="G9" s="89">
        <f>E9*F9</f>
        <v>0</v>
      </c>
    </row>
    <row r="10" spans="1:7" x14ac:dyDescent="0.25">
      <c r="A10" s="48" t="s">
        <v>486</v>
      </c>
      <c r="B10" s="48"/>
      <c r="C10" s="128" t="s">
        <v>487</v>
      </c>
      <c r="D10" s="27"/>
      <c r="E10" s="6"/>
      <c r="F10" s="95"/>
      <c r="G10" s="89"/>
    </row>
    <row r="11" spans="1:7" ht="26.4" x14ac:dyDescent="0.25">
      <c r="A11" s="48"/>
      <c r="B11" s="48" t="s">
        <v>488</v>
      </c>
      <c r="C11" s="59" t="s">
        <v>492</v>
      </c>
      <c r="D11" s="27" t="s">
        <v>421</v>
      </c>
      <c r="E11" s="46"/>
      <c r="F11" s="94"/>
      <c r="G11" s="89">
        <f>E11*F11</f>
        <v>0</v>
      </c>
    </row>
    <row r="12" spans="1:7" ht="39.6" hidden="1" x14ac:dyDescent="0.25">
      <c r="A12" s="48"/>
      <c r="B12" s="48" t="s">
        <v>489</v>
      </c>
      <c r="C12" s="59" t="s">
        <v>493</v>
      </c>
      <c r="D12" s="27" t="s">
        <v>421</v>
      </c>
      <c r="E12" s="46"/>
      <c r="F12" s="94"/>
      <c r="G12" s="89">
        <f>E12*F12</f>
        <v>0</v>
      </c>
    </row>
    <row r="13" spans="1:7" ht="26.4" hidden="1" x14ac:dyDescent="0.25">
      <c r="A13" s="48"/>
      <c r="B13" s="48" t="s">
        <v>490</v>
      </c>
      <c r="C13" s="278" t="s">
        <v>4449</v>
      </c>
      <c r="D13" s="27" t="s">
        <v>422</v>
      </c>
      <c r="E13" s="46"/>
      <c r="F13" s="94"/>
      <c r="G13" s="89">
        <f>E13*F13</f>
        <v>0</v>
      </c>
    </row>
    <row r="14" spans="1:7" ht="26.4" hidden="1" x14ac:dyDescent="0.25">
      <c r="A14" s="44"/>
      <c r="B14" s="48" t="s">
        <v>491</v>
      </c>
      <c r="C14" s="281" t="s">
        <v>4450</v>
      </c>
      <c r="D14" s="27" t="s">
        <v>209</v>
      </c>
      <c r="E14" s="46"/>
      <c r="F14" s="94"/>
      <c r="G14" s="89">
        <f>E14*F14</f>
        <v>0</v>
      </c>
    </row>
    <row r="15" spans="1:7" ht="26.4" x14ac:dyDescent="0.25">
      <c r="A15" s="48" t="s">
        <v>494</v>
      </c>
      <c r="B15" s="48"/>
      <c r="C15" s="125" t="s">
        <v>495</v>
      </c>
      <c r="D15" s="11"/>
      <c r="E15" s="6"/>
      <c r="F15" s="95"/>
      <c r="G15" s="89"/>
    </row>
    <row r="16" spans="1:7" ht="26.4" x14ac:dyDescent="0.25">
      <c r="A16" s="44"/>
      <c r="B16" s="48" t="s">
        <v>496</v>
      </c>
      <c r="C16" s="59" t="s">
        <v>4238</v>
      </c>
      <c r="D16" s="17" t="s">
        <v>429</v>
      </c>
      <c r="E16" s="46"/>
      <c r="F16" s="94"/>
      <c r="G16" s="89">
        <f>E16*F16</f>
        <v>0</v>
      </c>
    </row>
    <row r="17" spans="1:7" x14ac:dyDescent="0.25">
      <c r="A17" s="44"/>
      <c r="B17" s="48" t="s">
        <v>497</v>
      </c>
      <c r="C17" s="59" t="s">
        <v>4239</v>
      </c>
      <c r="D17" s="17" t="s">
        <v>429</v>
      </c>
      <c r="E17" s="46"/>
      <c r="F17" s="94"/>
      <c r="G17" s="89">
        <f>E17*F17</f>
        <v>0</v>
      </c>
    </row>
    <row r="18" spans="1:7" x14ac:dyDescent="0.25">
      <c r="A18" s="45"/>
      <c r="B18" s="48" t="s">
        <v>498</v>
      </c>
      <c r="C18" s="59" t="s">
        <v>4240</v>
      </c>
      <c r="D18" s="17" t="s">
        <v>429</v>
      </c>
      <c r="E18" s="46"/>
      <c r="F18" s="94"/>
      <c r="G18" s="89">
        <f>E18*F18</f>
        <v>0</v>
      </c>
    </row>
    <row r="19" spans="1:7" hidden="1" x14ac:dyDescent="0.25">
      <c r="A19" s="45"/>
      <c r="B19" s="48" t="s">
        <v>499</v>
      </c>
      <c r="C19" s="106" t="s">
        <v>500</v>
      </c>
      <c r="D19" s="27" t="s">
        <v>421</v>
      </c>
      <c r="E19" s="46"/>
      <c r="F19" s="94"/>
      <c r="G19" s="89">
        <f>E19*F19</f>
        <v>0</v>
      </c>
    </row>
    <row r="20" spans="1:7" hidden="1" x14ac:dyDescent="0.25">
      <c r="A20" s="55" t="s">
        <v>501</v>
      </c>
      <c r="B20" s="48"/>
      <c r="C20" s="125" t="s">
        <v>502</v>
      </c>
      <c r="D20" s="27"/>
      <c r="E20" s="6"/>
      <c r="F20" s="95"/>
      <c r="G20" s="141"/>
    </row>
    <row r="21" spans="1:7" ht="26.4" hidden="1" x14ac:dyDescent="0.25">
      <c r="A21" s="45"/>
      <c r="B21" s="48" t="s">
        <v>503</v>
      </c>
      <c r="C21" s="282" t="s">
        <v>4451</v>
      </c>
      <c r="D21" s="11" t="s">
        <v>33</v>
      </c>
      <c r="E21" s="11"/>
      <c r="F21" s="114"/>
      <c r="G21" s="141"/>
    </row>
    <row r="22" spans="1:7" ht="26.4" hidden="1" x14ac:dyDescent="0.25">
      <c r="A22" s="55" t="s">
        <v>504</v>
      </c>
      <c r="B22" s="48"/>
      <c r="C22" s="108" t="s">
        <v>505</v>
      </c>
      <c r="D22" s="27" t="s">
        <v>426</v>
      </c>
      <c r="E22" s="46"/>
      <c r="F22" s="94"/>
      <c r="G22" s="89">
        <f>E22*F22</f>
        <v>0</v>
      </c>
    </row>
    <row r="23" spans="1:7" ht="15.6" hidden="1" x14ac:dyDescent="0.25">
      <c r="A23" s="55" t="s">
        <v>506</v>
      </c>
      <c r="B23" s="48"/>
      <c r="C23" s="67" t="s">
        <v>507</v>
      </c>
      <c r="D23" s="27" t="s">
        <v>426</v>
      </c>
      <c r="E23" s="46"/>
      <c r="F23" s="94"/>
      <c r="G23" s="89">
        <f>E23*F23</f>
        <v>0</v>
      </c>
    </row>
    <row r="24" spans="1:7" x14ac:dyDescent="0.25">
      <c r="A24" s="55" t="s">
        <v>508</v>
      </c>
      <c r="B24" s="48"/>
      <c r="C24" s="67" t="s">
        <v>509</v>
      </c>
      <c r="D24" s="27" t="s">
        <v>421</v>
      </c>
      <c r="E24" s="46"/>
      <c r="F24" s="94"/>
      <c r="G24" s="89">
        <f>E24*F24</f>
        <v>0</v>
      </c>
    </row>
    <row r="25" spans="1:7" hidden="1" x14ac:dyDescent="0.25">
      <c r="A25" s="55" t="s">
        <v>510</v>
      </c>
      <c r="B25" s="48"/>
      <c r="C25" s="127" t="s">
        <v>511</v>
      </c>
      <c r="D25" s="27"/>
      <c r="E25" s="6"/>
      <c r="F25" s="95"/>
      <c r="G25" s="142"/>
    </row>
    <row r="26" spans="1:7" hidden="1" x14ac:dyDescent="0.25">
      <c r="A26" s="55"/>
      <c r="B26" s="48" t="s">
        <v>512</v>
      </c>
      <c r="C26" s="59" t="s">
        <v>518</v>
      </c>
      <c r="D26" s="17" t="s">
        <v>429</v>
      </c>
      <c r="E26" s="46"/>
      <c r="F26" s="94"/>
      <c r="G26" s="89">
        <f t="shared" ref="G26:G31" si="0">E26*F26</f>
        <v>0</v>
      </c>
    </row>
    <row r="27" spans="1:7" hidden="1" x14ac:dyDescent="0.25">
      <c r="A27" s="55"/>
      <c r="B27" s="48" t="s">
        <v>513</v>
      </c>
      <c r="C27" s="59" t="s">
        <v>519</v>
      </c>
      <c r="D27" s="17" t="s">
        <v>429</v>
      </c>
      <c r="E27" s="46"/>
      <c r="F27" s="94"/>
      <c r="G27" s="89">
        <f t="shared" si="0"/>
        <v>0</v>
      </c>
    </row>
    <row r="28" spans="1:7" ht="26.4" hidden="1" x14ac:dyDescent="0.25">
      <c r="A28" s="55"/>
      <c r="B28" s="48" t="s">
        <v>514</v>
      </c>
      <c r="C28" s="59" t="s">
        <v>4241</v>
      </c>
      <c r="D28" s="17" t="s">
        <v>429</v>
      </c>
      <c r="E28" s="46"/>
      <c r="F28" s="94"/>
      <c r="G28" s="89">
        <f t="shared" si="0"/>
        <v>0</v>
      </c>
    </row>
    <row r="29" spans="1:7" ht="25.5" hidden="1" customHeight="1" x14ac:dyDescent="0.25">
      <c r="A29" s="55"/>
      <c r="B29" s="48" t="s">
        <v>515</v>
      </c>
      <c r="C29" s="59" t="s">
        <v>4242</v>
      </c>
      <c r="D29" s="17" t="s">
        <v>429</v>
      </c>
      <c r="E29" s="46"/>
      <c r="F29" s="94"/>
      <c r="G29" s="89">
        <f t="shared" si="0"/>
        <v>0</v>
      </c>
    </row>
    <row r="30" spans="1:7" ht="25.5" hidden="1" customHeight="1" x14ac:dyDescent="0.25">
      <c r="A30" s="55"/>
      <c r="B30" s="48" t="s">
        <v>516</v>
      </c>
      <c r="C30" s="59" t="s">
        <v>4243</v>
      </c>
      <c r="D30" s="17" t="s">
        <v>429</v>
      </c>
      <c r="E30" s="46"/>
      <c r="F30" s="94"/>
      <c r="G30" s="89">
        <f t="shared" si="0"/>
        <v>0</v>
      </c>
    </row>
    <row r="31" spans="1:7" ht="26.4" hidden="1" x14ac:dyDescent="0.25">
      <c r="A31" s="55"/>
      <c r="B31" s="48" t="s">
        <v>517</v>
      </c>
      <c r="C31" s="106" t="s">
        <v>4244</v>
      </c>
      <c r="D31" s="17" t="s">
        <v>429</v>
      </c>
      <c r="E31" s="46"/>
      <c r="F31" s="94"/>
      <c r="G31" s="89">
        <f t="shared" si="0"/>
        <v>0</v>
      </c>
    </row>
    <row r="32" spans="1:7" x14ac:dyDescent="0.25">
      <c r="A32" s="55" t="s">
        <v>520</v>
      </c>
      <c r="B32" s="48"/>
      <c r="C32" s="125" t="s">
        <v>521</v>
      </c>
      <c r="D32" s="17"/>
      <c r="E32" s="6"/>
      <c r="F32" s="95"/>
      <c r="G32" s="142"/>
    </row>
    <row r="33" spans="1:7" ht="15.6" x14ac:dyDescent="0.25">
      <c r="A33" s="55"/>
      <c r="B33" s="48" t="s">
        <v>522</v>
      </c>
      <c r="C33" s="59" t="s">
        <v>524</v>
      </c>
      <c r="D33" s="27" t="s">
        <v>426</v>
      </c>
      <c r="E33" s="46"/>
      <c r="F33" s="94"/>
      <c r="G33" s="89">
        <f>E33*F33</f>
        <v>0</v>
      </c>
    </row>
    <row r="34" spans="1:7" ht="15.6" x14ac:dyDescent="0.25">
      <c r="A34" s="55"/>
      <c r="B34" s="48" t="s">
        <v>523</v>
      </c>
      <c r="C34" s="106" t="s">
        <v>525</v>
      </c>
      <c r="D34" s="27" t="s">
        <v>426</v>
      </c>
      <c r="E34" s="46"/>
      <c r="F34" s="94"/>
      <c r="G34" s="89">
        <f>E34*F34</f>
        <v>0</v>
      </c>
    </row>
    <row r="35" spans="1:7" hidden="1" x14ac:dyDescent="0.25">
      <c r="A35" s="55" t="s">
        <v>526</v>
      </c>
      <c r="B35" s="48"/>
      <c r="C35" s="136" t="s">
        <v>527</v>
      </c>
      <c r="D35" s="17"/>
      <c r="E35" s="6"/>
      <c r="F35" s="95"/>
      <c r="G35" s="142"/>
    </row>
    <row r="36" spans="1:7" ht="26.4" hidden="1" x14ac:dyDescent="0.25">
      <c r="A36" s="55"/>
      <c r="B36" s="48" t="s">
        <v>528</v>
      </c>
      <c r="C36" s="137" t="s">
        <v>4452</v>
      </c>
      <c r="D36" s="27" t="s">
        <v>425</v>
      </c>
      <c r="E36" s="11"/>
      <c r="F36" s="114"/>
      <c r="G36" s="141"/>
    </row>
    <row r="37" spans="1:7" ht="26.4" hidden="1" x14ac:dyDescent="0.25">
      <c r="A37" s="55"/>
      <c r="B37" s="48" t="s">
        <v>529</v>
      </c>
      <c r="C37" s="106" t="s">
        <v>530</v>
      </c>
      <c r="D37" s="27" t="s">
        <v>361</v>
      </c>
      <c r="E37" s="95"/>
      <c r="F37" s="139"/>
      <c r="G37" s="89">
        <f>F37*E37</f>
        <v>0</v>
      </c>
    </row>
    <row r="38" spans="1:7" x14ac:dyDescent="0.25">
      <c r="A38" s="55"/>
      <c r="B38" s="58"/>
      <c r="C38" s="111"/>
      <c r="D38" s="11"/>
      <c r="E38" s="5"/>
      <c r="F38" s="5"/>
      <c r="G38" s="141"/>
    </row>
    <row r="39" spans="1:7" x14ac:dyDescent="0.25">
      <c r="A39" s="55"/>
      <c r="B39" s="58"/>
      <c r="C39" s="60"/>
      <c r="D39" s="11"/>
      <c r="E39" s="5"/>
      <c r="F39" s="5"/>
      <c r="G39" s="141"/>
    </row>
    <row r="40" spans="1:7" x14ac:dyDescent="0.25">
      <c r="A40" s="55"/>
      <c r="B40" s="58"/>
      <c r="C40" s="61"/>
      <c r="D40" s="6"/>
      <c r="E40" s="5"/>
      <c r="F40" s="5"/>
      <c r="G40" s="141"/>
    </row>
    <row r="41" spans="1:7" x14ac:dyDescent="0.25">
      <c r="A41" s="77" t="s">
        <v>34</v>
      </c>
      <c r="B41" s="78"/>
      <c r="C41" s="79"/>
      <c r="D41" s="179"/>
      <c r="E41" s="2"/>
      <c r="F41" s="2"/>
      <c r="G41" s="80">
        <f>SUM(G6:G40)</f>
        <v>0</v>
      </c>
    </row>
    <row r="42" spans="1:7" x14ac:dyDescent="0.25">
      <c r="D42" s="81"/>
    </row>
    <row r="1048458" spans="4:4" x14ac:dyDescent="0.25">
      <c r="D1048458"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1580C-EA3D-4E83-BC74-E083CBB1E6C2}">
  <dimension ref="A1:H1048446"/>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6.5546875" style="41" bestFit="1" customWidth="1"/>
    <col min="6" max="8" width="20.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531</v>
      </c>
      <c r="B1" s="40"/>
      <c r="C1" s="40"/>
      <c r="D1" s="40"/>
      <c r="E1" s="774" t="s">
        <v>532</v>
      </c>
      <c r="F1" s="774"/>
      <c r="G1" s="774"/>
      <c r="H1" s="774"/>
    </row>
    <row r="2" spans="1:8" x14ac:dyDescent="0.25">
      <c r="A2" s="42" t="s">
        <v>0</v>
      </c>
      <c r="B2" s="42"/>
      <c r="C2" s="122"/>
      <c r="D2" s="43" t="s">
        <v>1</v>
      </c>
      <c r="E2" s="43" t="s">
        <v>2</v>
      </c>
      <c r="F2" s="43" t="s">
        <v>3</v>
      </c>
      <c r="G2" s="43" t="s">
        <v>4</v>
      </c>
      <c r="H2" s="43" t="s">
        <v>5</v>
      </c>
    </row>
    <row r="3" spans="1:8" x14ac:dyDescent="0.25">
      <c r="A3" s="44"/>
      <c r="B3" s="44"/>
      <c r="C3" s="123"/>
      <c r="D3" s="45"/>
      <c r="E3" s="46"/>
      <c r="F3" s="46"/>
      <c r="G3" s="45"/>
      <c r="H3" s="45"/>
    </row>
    <row r="4" spans="1:8" x14ac:dyDescent="0.25">
      <c r="A4" s="47"/>
      <c r="B4" s="47"/>
      <c r="C4" s="124"/>
      <c r="D4" s="45"/>
      <c r="E4" s="46"/>
      <c r="F4" s="46"/>
      <c r="G4" s="45"/>
      <c r="H4" s="45"/>
    </row>
    <row r="5" spans="1:8" x14ac:dyDescent="0.25">
      <c r="A5" s="48" t="s">
        <v>533</v>
      </c>
      <c r="B5" s="44"/>
      <c r="C5" s="123"/>
      <c r="D5" s="125" t="s">
        <v>534</v>
      </c>
      <c r="E5" s="6"/>
      <c r="F5" s="6"/>
      <c r="G5" s="5"/>
      <c r="H5" s="92"/>
    </row>
    <row r="6" spans="1:8" ht="26.4" x14ac:dyDescent="0.25">
      <c r="A6" s="44"/>
      <c r="B6" s="48" t="s">
        <v>535</v>
      </c>
      <c r="C6" s="123"/>
      <c r="D6" s="59" t="s">
        <v>538</v>
      </c>
      <c r="E6" s="27" t="s">
        <v>426</v>
      </c>
      <c r="F6" s="46"/>
      <c r="G6" s="52"/>
      <c r="H6" s="89">
        <f>F6*G6</f>
        <v>0</v>
      </c>
    </row>
    <row r="7" spans="1:8" ht="25.5" hidden="1" customHeight="1" x14ac:dyDescent="0.25">
      <c r="A7" s="44"/>
      <c r="B7" s="48" t="s">
        <v>536</v>
      </c>
      <c r="C7" s="123"/>
      <c r="D7" s="59" t="s">
        <v>539</v>
      </c>
      <c r="E7" s="27" t="s">
        <v>426</v>
      </c>
      <c r="F7" s="46"/>
      <c r="G7" s="52"/>
      <c r="H7" s="89">
        <f>F7*G7</f>
        <v>0</v>
      </c>
    </row>
    <row r="8" spans="1:8" ht="39.6" hidden="1" x14ac:dyDescent="0.25">
      <c r="A8" s="44"/>
      <c r="B8" s="48" t="s">
        <v>537</v>
      </c>
      <c r="C8" s="126"/>
      <c r="D8" s="106" t="s">
        <v>540</v>
      </c>
      <c r="E8" s="27" t="s">
        <v>426</v>
      </c>
      <c r="F8" s="46"/>
      <c r="G8" s="52"/>
      <c r="H8" s="89">
        <f>F8*G8</f>
        <v>0</v>
      </c>
    </row>
    <row r="9" spans="1:8" x14ac:dyDescent="0.25">
      <c r="A9" s="48" t="s">
        <v>541</v>
      </c>
      <c r="B9" s="48"/>
      <c r="C9" s="126"/>
      <c r="D9" s="127" t="s">
        <v>542</v>
      </c>
      <c r="E9" s="27"/>
      <c r="F9" s="6"/>
      <c r="G9" s="89"/>
      <c r="H9" s="92"/>
    </row>
    <row r="10" spans="1:8" ht="26.4" x14ac:dyDescent="0.25">
      <c r="A10" s="44"/>
      <c r="B10" s="48" t="s">
        <v>543</v>
      </c>
      <c r="C10" s="126"/>
      <c r="D10" s="62" t="s">
        <v>545</v>
      </c>
      <c r="E10" s="120"/>
      <c r="F10" s="6"/>
      <c r="G10" s="89"/>
      <c r="H10" s="92"/>
    </row>
    <row r="11" spans="1:8" ht="25.5" customHeight="1" x14ac:dyDescent="0.25">
      <c r="A11" s="44"/>
      <c r="B11" s="48"/>
      <c r="C11" s="126" t="s">
        <v>37</v>
      </c>
      <c r="D11" s="62" t="s">
        <v>546</v>
      </c>
      <c r="E11" s="120" t="s">
        <v>549</v>
      </c>
      <c r="F11" s="46"/>
      <c r="G11" s="52"/>
      <c r="H11" s="89">
        <f>F11*G11</f>
        <v>0</v>
      </c>
    </row>
    <row r="12" spans="1:8" ht="25.5" customHeight="1" x14ac:dyDescent="0.25">
      <c r="A12" s="44"/>
      <c r="B12" s="48"/>
      <c r="C12" s="126" t="s">
        <v>39</v>
      </c>
      <c r="D12" s="62" t="s">
        <v>547</v>
      </c>
      <c r="E12" s="120" t="s">
        <v>549</v>
      </c>
      <c r="F12" s="46"/>
      <c r="G12" s="52"/>
      <c r="H12" s="89">
        <f>F12*G12</f>
        <v>0</v>
      </c>
    </row>
    <row r="13" spans="1:8" ht="26.4" x14ac:dyDescent="0.25">
      <c r="A13" s="48"/>
      <c r="B13" s="48" t="s">
        <v>544</v>
      </c>
      <c r="C13" s="123"/>
      <c r="D13" s="62" t="s">
        <v>4430</v>
      </c>
      <c r="E13" s="120"/>
      <c r="F13" s="6"/>
      <c r="G13" s="89"/>
      <c r="H13" s="92"/>
    </row>
    <row r="14" spans="1:8" ht="25.5" customHeight="1" x14ac:dyDescent="0.25">
      <c r="A14" s="48"/>
      <c r="B14" s="48"/>
      <c r="C14" s="126" t="s">
        <v>37</v>
      </c>
      <c r="D14" s="279" t="s">
        <v>4453</v>
      </c>
      <c r="E14" s="120" t="s">
        <v>549</v>
      </c>
      <c r="F14" s="46"/>
      <c r="G14" s="52"/>
      <c r="H14" s="89">
        <f>F14*G14</f>
        <v>0</v>
      </c>
    </row>
    <row r="15" spans="1:8" ht="25.5" customHeight="1" x14ac:dyDescent="0.25">
      <c r="A15" s="48"/>
      <c r="B15" s="48"/>
      <c r="C15" s="126" t="s">
        <v>39</v>
      </c>
      <c r="D15" s="62" t="s">
        <v>548</v>
      </c>
      <c r="E15" s="120" t="s">
        <v>549</v>
      </c>
      <c r="F15" s="46"/>
      <c r="G15" s="52"/>
      <c r="H15" s="89">
        <f>F15*G15</f>
        <v>0</v>
      </c>
    </row>
    <row r="16" spans="1:8" ht="25.5" customHeight="1" x14ac:dyDescent="0.25">
      <c r="A16" s="48"/>
      <c r="B16" s="48"/>
      <c r="C16" s="143" t="s">
        <v>59</v>
      </c>
      <c r="D16" s="144" t="s">
        <v>4431</v>
      </c>
      <c r="E16" s="149" t="s">
        <v>549</v>
      </c>
      <c r="F16" s="46"/>
      <c r="G16" s="52"/>
      <c r="H16" s="89">
        <f>F16*G16</f>
        <v>0</v>
      </c>
    </row>
    <row r="17" spans="1:8" x14ac:dyDescent="0.25">
      <c r="A17" s="145"/>
      <c r="B17" s="146"/>
      <c r="C17" s="146"/>
      <c r="D17" s="147"/>
      <c r="E17" s="11"/>
      <c r="F17" s="180"/>
      <c r="G17" s="180"/>
      <c r="H17" s="135"/>
    </row>
    <row r="18" spans="1:8" x14ac:dyDescent="0.25">
      <c r="A18" s="145"/>
      <c r="B18" s="146"/>
      <c r="C18" s="146"/>
      <c r="D18" s="60"/>
      <c r="E18" s="11"/>
      <c r="F18" s="180"/>
      <c r="G18" s="180"/>
      <c r="H18" s="135"/>
    </row>
    <row r="19" spans="1:8" x14ac:dyDescent="0.25">
      <c r="A19" s="145"/>
      <c r="B19" s="146"/>
      <c r="C19" s="146"/>
      <c r="D19" s="148"/>
      <c r="E19" s="181"/>
      <c r="F19" s="180"/>
      <c r="G19" s="180"/>
      <c r="H19" s="135"/>
    </row>
    <row r="20" spans="1:8" x14ac:dyDescent="0.25">
      <c r="A20" s="77" t="s">
        <v>34</v>
      </c>
      <c r="B20" s="78"/>
      <c r="C20" s="112"/>
      <c r="D20" s="79"/>
      <c r="E20" s="179"/>
      <c r="F20" s="2"/>
      <c r="G20" s="2"/>
      <c r="H20" s="113">
        <f>SUM(H6:H19)</f>
        <v>0</v>
      </c>
    </row>
    <row r="21" spans="1:8" x14ac:dyDescent="0.25">
      <c r="E21" s="81"/>
    </row>
    <row r="1048446" spans="5:5" x14ac:dyDescent="0.25">
      <c r="E104844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D63CE-CE34-4D0A-B1F9-0761B6EFD3F4}">
  <dimension ref="A1:H15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19.332031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550</v>
      </c>
      <c r="B1" s="40"/>
      <c r="C1" s="40"/>
      <c r="D1" s="40"/>
      <c r="E1" s="774" t="s">
        <v>551</v>
      </c>
      <c r="F1" s="774"/>
      <c r="G1" s="774"/>
      <c r="H1" s="774"/>
    </row>
    <row r="2" spans="1:8" x14ac:dyDescent="0.25">
      <c r="A2" s="42" t="s">
        <v>0</v>
      </c>
      <c r="B2" s="42"/>
      <c r="C2" s="122"/>
      <c r="D2" s="43" t="s">
        <v>1</v>
      </c>
      <c r="E2" s="43" t="s">
        <v>2</v>
      </c>
      <c r="F2" s="43" t="s">
        <v>3</v>
      </c>
      <c r="G2" s="43" t="s">
        <v>4</v>
      </c>
      <c r="H2" s="43" t="s">
        <v>5</v>
      </c>
    </row>
    <row r="3" spans="1:8" x14ac:dyDescent="0.25">
      <c r="A3" s="44"/>
      <c r="B3" s="44"/>
      <c r="C3" s="123"/>
      <c r="D3" s="45"/>
      <c r="E3" s="46"/>
      <c r="F3" s="46"/>
      <c r="G3" s="45"/>
      <c r="H3" s="45"/>
    </row>
    <row r="4" spans="1:8" x14ac:dyDescent="0.25">
      <c r="A4" s="47"/>
      <c r="B4" s="47"/>
      <c r="C4" s="124"/>
      <c r="D4" s="45"/>
      <c r="E4" s="46"/>
      <c r="F4" s="46"/>
      <c r="G4" s="45"/>
      <c r="H4" s="45"/>
    </row>
    <row r="5" spans="1:8" ht="26.4" x14ac:dyDescent="0.25">
      <c r="A5" s="48" t="s">
        <v>552</v>
      </c>
      <c r="B5" s="44"/>
      <c r="C5" s="44"/>
      <c r="D5" s="128" t="s">
        <v>553</v>
      </c>
      <c r="E5" s="6"/>
      <c r="F5" s="6"/>
      <c r="G5" s="5"/>
      <c r="H5" s="92"/>
    </row>
    <row r="6" spans="1:8" x14ac:dyDescent="0.25">
      <c r="A6" s="44"/>
      <c r="B6" s="48" t="s">
        <v>554</v>
      </c>
      <c r="C6" s="44"/>
      <c r="D6" s="101" t="s">
        <v>558</v>
      </c>
      <c r="E6" s="11" t="s">
        <v>33</v>
      </c>
      <c r="F6" s="11" t="s">
        <v>4220</v>
      </c>
      <c r="G6" s="114" t="s">
        <v>4221</v>
      </c>
      <c r="H6" s="52"/>
    </row>
    <row r="7" spans="1:8" ht="26.4" x14ac:dyDescent="0.25">
      <c r="A7" s="44"/>
      <c r="B7" s="48" t="s">
        <v>6494</v>
      </c>
      <c r="C7" s="44"/>
      <c r="D7" s="101" t="s">
        <v>559</v>
      </c>
      <c r="E7" s="27" t="s">
        <v>581</v>
      </c>
      <c r="F7" s="11" t="s">
        <v>4223</v>
      </c>
      <c r="G7" s="11" t="s">
        <v>4224</v>
      </c>
      <c r="H7" s="89"/>
    </row>
    <row r="8" spans="1:8" x14ac:dyDescent="0.25">
      <c r="A8" s="44"/>
      <c r="B8" s="48"/>
      <c r="C8" s="44" t="s">
        <v>37</v>
      </c>
      <c r="D8" s="101" t="s">
        <v>6491</v>
      </c>
      <c r="E8" s="27"/>
      <c r="F8" s="11"/>
      <c r="G8" s="11"/>
      <c r="H8" s="89"/>
    </row>
    <row r="9" spans="1:8" ht="26.4" x14ac:dyDescent="0.25">
      <c r="A9" s="44"/>
      <c r="B9" s="48"/>
      <c r="C9" s="44" t="s">
        <v>36</v>
      </c>
      <c r="D9" s="101" t="s">
        <v>6492</v>
      </c>
      <c r="E9" s="27" t="s">
        <v>581</v>
      </c>
      <c r="F9" s="11" t="s">
        <v>4223</v>
      </c>
      <c r="G9" s="11" t="s">
        <v>4224</v>
      </c>
      <c r="H9" s="89"/>
    </row>
    <row r="10" spans="1:8" x14ac:dyDescent="0.25">
      <c r="A10" s="44"/>
      <c r="B10" s="48"/>
      <c r="C10" s="44" t="s">
        <v>39</v>
      </c>
      <c r="D10" s="101" t="s">
        <v>6493</v>
      </c>
      <c r="E10" s="27"/>
      <c r="F10" s="11"/>
      <c r="G10" s="11"/>
      <c r="H10" s="89"/>
    </row>
    <row r="11" spans="1:8" ht="26.4" x14ac:dyDescent="0.25">
      <c r="A11" s="44"/>
      <c r="B11" s="48"/>
      <c r="C11" s="44" t="s">
        <v>36</v>
      </c>
      <c r="D11" s="101" t="s">
        <v>6495</v>
      </c>
      <c r="E11" s="27" t="s">
        <v>581</v>
      </c>
      <c r="F11" s="11" t="s">
        <v>4223</v>
      </c>
      <c r="G11" s="11" t="s">
        <v>4224</v>
      </c>
      <c r="H11" s="89"/>
    </row>
    <row r="12" spans="1:8" ht="26.4" x14ac:dyDescent="0.25">
      <c r="A12" s="44"/>
      <c r="B12" s="48" t="s">
        <v>556</v>
      </c>
      <c r="C12" s="48"/>
      <c r="D12" s="101" t="s">
        <v>560</v>
      </c>
      <c r="E12" s="27"/>
      <c r="F12" s="95"/>
      <c r="G12" s="196"/>
      <c r="H12" s="89"/>
    </row>
    <row r="13" spans="1:8" ht="26.4" x14ac:dyDescent="0.25">
      <c r="A13" s="44"/>
      <c r="B13" s="48"/>
      <c r="C13" s="48" t="s">
        <v>37</v>
      </c>
      <c r="D13" s="101" t="s">
        <v>6496</v>
      </c>
      <c r="E13" s="27" t="s">
        <v>361</v>
      </c>
      <c r="F13" s="95">
        <f>H9</f>
        <v>0</v>
      </c>
      <c r="G13" s="196"/>
      <c r="H13" s="89">
        <f>G13*F13</f>
        <v>0</v>
      </c>
    </row>
    <row r="14" spans="1:8" ht="26.4" x14ac:dyDescent="0.25">
      <c r="A14" s="44"/>
      <c r="B14" s="48"/>
      <c r="C14" s="48" t="s">
        <v>39</v>
      </c>
      <c r="D14" s="101" t="s">
        <v>6497</v>
      </c>
      <c r="E14" s="27" t="s">
        <v>361</v>
      </c>
      <c r="F14" s="95">
        <f>H11</f>
        <v>0</v>
      </c>
      <c r="G14" s="196"/>
      <c r="H14" s="89">
        <f>G14*F14</f>
        <v>0</v>
      </c>
    </row>
    <row r="15" spans="1:8" ht="26.4" hidden="1" x14ac:dyDescent="0.25">
      <c r="A15" s="44"/>
      <c r="B15" s="48" t="s">
        <v>557</v>
      </c>
      <c r="C15" s="48"/>
      <c r="D15" s="101" t="s">
        <v>561</v>
      </c>
      <c r="E15" s="27" t="s">
        <v>425</v>
      </c>
      <c r="F15" s="11" t="s">
        <v>4222</v>
      </c>
      <c r="G15" s="114" t="s">
        <v>818</v>
      </c>
      <c r="H15" s="52"/>
    </row>
    <row r="16" spans="1:8" ht="26.4" x14ac:dyDescent="0.25">
      <c r="A16" s="48" t="s">
        <v>562</v>
      </c>
      <c r="B16" s="48"/>
      <c r="C16" s="48"/>
      <c r="D16" s="100" t="s">
        <v>563</v>
      </c>
      <c r="E16" s="27"/>
      <c r="F16" s="6"/>
      <c r="G16" s="6"/>
      <c r="H16" s="89"/>
    </row>
    <row r="17" spans="1:8" ht="26.4" hidden="1" x14ac:dyDescent="0.25">
      <c r="A17" s="44"/>
      <c r="B17" s="48" t="s">
        <v>564</v>
      </c>
      <c r="C17" s="48"/>
      <c r="D17" s="283" t="s">
        <v>4454</v>
      </c>
      <c r="E17" s="27" t="s">
        <v>581</v>
      </c>
      <c r="F17" s="11" t="s">
        <v>4223</v>
      </c>
      <c r="G17" s="11" t="s">
        <v>4224</v>
      </c>
      <c r="H17" s="52"/>
    </row>
    <row r="18" spans="1:8" ht="26.4" hidden="1" x14ac:dyDescent="0.25">
      <c r="A18" s="44"/>
      <c r="B18" s="48" t="s">
        <v>565</v>
      </c>
      <c r="C18" s="48"/>
      <c r="D18" s="101" t="s">
        <v>569</v>
      </c>
      <c r="E18" s="27" t="s">
        <v>361</v>
      </c>
      <c r="F18" s="95">
        <f>H17</f>
        <v>0</v>
      </c>
      <c r="G18" s="196"/>
      <c r="H18" s="89">
        <f>G18*F18</f>
        <v>0</v>
      </c>
    </row>
    <row r="19" spans="1:8" hidden="1" x14ac:dyDescent="0.25">
      <c r="A19" s="44"/>
      <c r="B19" s="48" t="s">
        <v>566</v>
      </c>
      <c r="C19" s="48"/>
      <c r="D19" s="101" t="s">
        <v>570</v>
      </c>
      <c r="E19" s="27" t="s">
        <v>581</v>
      </c>
      <c r="F19" s="11" t="s">
        <v>4223</v>
      </c>
      <c r="G19" s="11" t="s">
        <v>4224</v>
      </c>
      <c r="H19" s="52"/>
    </row>
    <row r="20" spans="1:8" ht="26.4" hidden="1" x14ac:dyDescent="0.25">
      <c r="A20" s="44"/>
      <c r="B20" s="48" t="s">
        <v>567</v>
      </c>
      <c r="C20" s="48"/>
      <c r="D20" s="101" t="s">
        <v>571</v>
      </c>
      <c r="E20" s="27" t="s">
        <v>361</v>
      </c>
      <c r="F20" s="95">
        <f>H19</f>
        <v>0</v>
      </c>
      <c r="G20" s="196"/>
      <c r="H20" s="89">
        <f>G20*F20</f>
        <v>0</v>
      </c>
    </row>
    <row r="21" spans="1:8" ht="26.4" x14ac:dyDescent="0.25">
      <c r="A21" s="44"/>
      <c r="B21" s="48" t="s">
        <v>568</v>
      </c>
      <c r="C21" s="48"/>
      <c r="D21" s="64" t="s">
        <v>572</v>
      </c>
      <c r="E21" s="27" t="s">
        <v>426</v>
      </c>
      <c r="F21" s="46"/>
      <c r="G21" s="46"/>
      <c r="H21" s="89">
        <f>F21*G21</f>
        <v>0</v>
      </c>
    </row>
    <row r="22" spans="1:8" hidden="1" x14ac:dyDescent="0.25">
      <c r="A22" s="48" t="s">
        <v>573</v>
      </c>
      <c r="B22" s="48"/>
      <c r="C22" s="48"/>
      <c r="D22" s="100" t="s">
        <v>574</v>
      </c>
      <c r="E22" s="27" t="s">
        <v>33</v>
      </c>
      <c r="F22" s="11"/>
      <c r="G22" s="114"/>
      <c r="H22" s="52"/>
    </row>
    <row r="23" spans="1:8" ht="26.4" hidden="1" x14ac:dyDescent="0.25">
      <c r="A23" s="48" t="s">
        <v>575</v>
      </c>
      <c r="B23" s="48"/>
      <c r="C23" s="48"/>
      <c r="D23" s="100" t="s">
        <v>576</v>
      </c>
      <c r="E23" s="27"/>
      <c r="F23" s="6"/>
      <c r="G23" s="6"/>
      <c r="H23" s="89"/>
    </row>
    <row r="24" spans="1:8" hidden="1" x14ac:dyDescent="0.25">
      <c r="A24" s="44"/>
      <c r="B24" s="48" t="s">
        <v>577</v>
      </c>
      <c r="C24" s="48"/>
      <c r="D24" s="101" t="s">
        <v>579</v>
      </c>
      <c r="E24" s="27" t="s">
        <v>581</v>
      </c>
      <c r="F24" s="11"/>
      <c r="G24" s="11"/>
      <c r="H24" s="52"/>
    </row>
    <row r="25" spans="1:8" ht="26.4" hidden="1" x14ac:dyDescent="0.25">
      <c r="A25" s="44"/>
      <c r="B25" s="48" t="s">
        <v>578</v>
      </c>
      <c r="C25" s="48"/>
      <c r="D25" s="60" t="s">
        <v>580</v>
      </c>
      <c r="E25" s="27" t="s">
        <v>361</v>
      </c>
      <c r="F25" s="95"/>
      <c r="G25" s="196"/>
      <c r="H25" s="89">
        <f>G25*F25</f>
        <v>0</v>
      </c>
    </row>
    <row r="26" spans="1:8" ht="26.4" hidden="1" x14ac:dyDescent="0.25">
      <c r="A26" s="48" t="s">
        <v>582</v>
      </c>
      <c r="B26" s="48"/>
      <c r="C26" s="48"/>
      <c r="D26" s="128" t="s">
        <v>583</v>
      </c>
      <c r="E26" s="27" t="s">
        <v>33</v>
      </c>
      <c r="F26" s="11"/>
      <c r="G26" s="114"/>
      <c r="H26" s="52"/>
    </row>
    <row r="27" spans="1:8" x14ac:dyDescent="0.25">
      <c r="A27" s="48" t="s">
        <v>584</v>
      </c>
      <c r="B27" s="48"/>
      <c r="C27" s="48"/>
      <c r="D27" s="100" t="s">
        <v>585</v>
      </c>
      <c r="E27" s="27"/>
      <c r="F27" s="6"/>
      <c r="G27" s="6"/>
      <c r="H27" s="89"/>
    </row>
    <row r="28" spans="1:8" x14ac:dyDescent="0.25">
      <c r="A28" s="44"/>
      <c r="B28" s="48" t="s">
        <v>586</v>
      </c>
      <c r="C28" s="48"/>
      <c r="D28" s="64" t="s">
        <v>4245</v>
      </c>
      <c r="E28" s="27"/>
      <c r="F28" s="6"/>
      <c r="G28" s="6"/>
      <c r="H28" s="89"/>
    </row>
    <row r="29" spans="1:8" ht="15.6" x14ac:dyDescent="0.25">
      <c r="A29" s="44"/>
      <c r="B29" s="48"/>
      <c r="C29" s="48" t="s">
        <v>37</v>
      </c>
      <c r="D29" s="101" t="s">
        <v>4246</v>
      </c>
      <c r="E29" s="27" t="s">
        <v>426</v>
      </c>
      <c r="F29" s="46"/>
      <c r="G29" s="46"/>
      <c r="H29" s="89">
        <f>F29*G29</f>
        <v>0</v>
      </c>
    </row>
    <row r="30" spans="1:8" ht="15.6" hidden="1" x14ac:dyDescent="0.25">
      <c r="A30" s="44"/>
      <c r="B30" s="48"/>
      <c r="C30" s="48" t="s">
        <v>39</v>
      </c>
      <c r="D30" s="101" t="s">
        <v>4247</v>
      </c>
      <c r="E30" s="27" t="s">
        <v>426</v>
      </c>
      <c r="F30" s="46"/>
      <c r="G30" s="46"/>
      <c r="H30" s="89">
        <f>F30*G30</f>
        <v>0</v>
      </c>
    </row>
    <row r="31" spans="1:8" ht="26.4" hidden="1" x14ac:dyDescent="0.25">
      <c r="A31" s="44"/>
      <c r="B31" s="48"/>
      <c r="C31" s="48" t="s">
        <v>59</v>
      </c>
      <c r="D31" s="101" t="s">
        <v>4248</v>
      </c>
      <c r="E31" s="27" t="s">
        <v>426</v>
      </c>
      <c r="F31" s="46"/>
      <c r="G31" s="46"/>
      <c r="H31" s="89">
        <f>F31*G31</f>
        <v>0</v>
      </c>
    </row>
    <row r="32" spans="1:8" hidden="1" x14ac:dyDescent="0.25">
      <c r="A32" s="44"/>
      <c r="B32" s="48" t="s">
        <v>587</v>
      </c>
      <c r="C32" s="48"/>
      <c r="D32" s="101" t="s">
        <v>4249</v>
      </c>
      <c r="E32" s="27"/>
      <c r="F32" s="6"/>
      <c r="G32" s="6"/>
      <c r="H32" s="89"/>
    </row>
    <row r="33" spans="1:8" ht="15.6" hidden="1" x14ac:dyDescent="0.25">
      <c r="A33" s="44"/>
      <c r="B33" s="48"/>
      <c r="C33" s="48" t="s">
        <v>37</v>
      </c>
      <c r="D33" s="101" t="s">
        <v>4246</v>
      </c>
      <c r="E33" s="27" t="s">
        <v>426</v>
      </c>
      <c r="F33" s="46"/>
      <c r="G33" s="46"/>
      <c r="H33" s="89">
        <f>F33*G33</f>
        <v>0</v>
      </c>
    </row>
    <row r="34" spans="1:8" ht="15.6" hidden="1" x14ac:dyDescent="0.25">
      <c r="A34" s="44"/>
      <c r="B34" s="48"/>
      <c r="C34" s="48" t="s">
        <v>39</v>
      </c>
      <c r="D34" s="101" t="s">
        <v>4247</v>
      </c>
      <c r="E34" s="27" t="s">
        <v>426</v>
      </c>
      <c r="F34" s="46"/>
      <c r="G34" s="46"/>
      <c r="H34" s="89">
        <f>F34*G34</f>
        <v>0</v>
      </c>
    </row>
    <row r="35" spans="1:8" ht="26.4" hidden="1" x14ac:dyDescent="0.25">
      <c r="A35" s="44"/>
      <c r="B35" s="48"/>
      <c r="C35" s="48" t="s">
        <v>59</v>
      </c>
      <c r="D35" s="101" t="s">
        <v>4250</v>
      </c>
      <c r="E35" s="27" t="s">
        <v>426</v>
      </c>
      <c r="F35" s="46"/>
      <c r="G35" s="46"/>
      <c r="H35" s="89">
        <f>F35*G35</f>
        <v>0</v>
      </c>
    </row>
    <row r="36" spans="1:8" ht="25.5" hidden="1" customHeight="1" x14ac:dyDescent="0.25">
      <c r="A36" s="44"/>
      <c r="B36" s="48" t="s">
        <v>588</v>
      </c>
      <c r="C36" s="48"/>
      <c r="D36" s="101" t="s">
        <v>4251</v>
      </c>
      <c r="E36" s="27"/>
      <c r="F36" s="6"/>
      <c r="G36" s="6"/>
      <c r="H36" s="89"/>
    </row>
    <row r="37" spans="1:8" ht="15.6" hidden="1" x14ac:dyDescent="0.25">
      <c r="A37" s="44"/>
      <c r="B37" s="48"/>
      <c r="C37" s="48" t="s">
        <v>37</v>
      </c>
      <c r="D37" s="101" t="s">
        <v>4246</v>
      </c>
      <c r="E37" s="27" t="s">
        <v>426</v>
      </c>
      <c r="F37" s="46"/>
      <c r="G37" s="46"/>
      <c r="H37" s="89">
        <f>F37*G37</f>
        <v>0</v>
      </c>
    </row>
    <row r="38" spans="1:8" ht="15.6" hidden="1" x14ac:dyDescent="0.25">
      <c r="A38" s="44"/>
      <c r="B38" s="48"/>
      <c r="C38" s="48" t="s">
        <v>39</v>
      </c>
      <c r="D38" s="101" t="s">
        <v>4247</v>
      </c>
      <c r="E38" s="27" t="s">
        <v>426</v>
      </c>
      <c r="F38" s="46"/>
      <c r="G38" s="46"/>
      <c r="H38" s="89">
        <f>F38*G38</f>
        <v>0</v>
      </c>
    </row>
    <row r="39" spans="1:8" ht="26.4" hidden="1" x14ac:dyDescent="0.25">
      <c r="A39" s="44"/>
      <c r="B39" s="48"/>
      <c r="C39" s="48" t="s">
        <v>59</v>
      </c>
      <c r="D39" s="101" t="s">
        <v>4250</v>
      </c>
      <c r="E39" s="27" t="s">
        <v>426</v>
      </c>
      <c r="F39" s="46"/>
      <c r="G39" s="46"/>
      <c r="H39" s="89">
        <f>F39*G39</f>
        <v>0</v>
      </c>
    </row>
    <row r="40" spans="1:8" ht="26.4" hidden="1" x14ac:dyDescent="0.25">
      <c r="A40" s="48" t="s">
        <v>589</v>
      </c>
      <c r="B40" s="48"/>
      <c r="C40" s="48"/>
      <c r="D40" s="100" t="s">
        <v>590</v>
      </c>
      <c r="E40" s="27"/>
      <c r="F40" s="6"/>
      <c r="G40" s="6"/>
      <c r="H40" s="89"/>
    </row>
    <row r="41" spans="1:8" ht="15.6" hidden="1" x14ac:dyDescent="0.25">
      <c r="A41" s="44"/>
      <c r="B41" s="48" t="s">
        <v>591</v>
      </c>
      <c r="C41" s="48"/>
      <c r="D41" s="101" t="s">
        <v>593</v>
      </c>
      <c r="E41" s="27" t="s">
        <v>426</v>
      </c>
      <c r="F41" s="46"/>
      <c r="G41" s="46"/>
      <c r="H41" s="89">
        <f>F41*G41</f>
        <v>0</v>
      </c>
    </row>
    <row r="42" spans="1:8" ht="15.6" hidden="1" x14ac:dyDescent="0.25">
      <c r="A42" s="44"/>
      <c r="B42" s="48" t="s">
        <v>592</v>
      </c>
      <c r="C42" s="48"/>
      <c r="D42" s="101" t="s">
        <v>594</v>
      </c>
      <c r="E42" s="27" t="s">
        <v>426</v>
      </c>
      <c r="F42" s="46"/>
      <c r="G42" s="46"/>
      <c r="H42" s="89">
        <f>F42*G42</f>
        <v>0</v>
      </c>
    </row>
    <row r="43" spans="1:8" ht="26.4" hidden="1" x14ac:dyDescent="0.25">
      <c r="A43" s="48" t="s">
        <v>595</v>
      </c>
      <c r="B43" s="48"/>
      <c r="C43" s="48"/>
      <c r="D43" s="100" t="s">
        <v>596</v>
      </c>
      <c r="E43" s="27" t="s">
        <v>426</v>
      </c>
      <c r="F43" s="46"/>
      <c r="G43" s="46"/>
      <c r="H43" s="89">
        <f>F43*G43</f>
        <v>0</v>
      </c>
    </row>
    <row r="44" spans="1:8" ht="26.4" hidden="1" x14ac:dyDescent="0.25">
      <c r="A44" s="48" t="s">
        <v>597</v>
      </c>
      <c r="B44" s="48"/>
      <c r="C44" s="48"/>
      <c r="D44" s="100" t="s">
        <v>598</v>
      </c>
      <c r="E44" s="27"/>
      <c r="F44" s="6"/>
      <c r="G44" s="6"/>
      <c r="H44" s="89"/>
    </row>
    <row r="45" spans="1:8" hidden="1" x14ac:dyDescent="0.25">
      <c r="A45" s="44"/>
      <c r="B45" s="48" t="s">
        <v>599</v>
      </c>
      <c r="C45" s="48"/>
      <c r="D45" s="283" t="s">
        <v>4455</v>
      </c>
      <c r="E45" s="27"/>
      <c r="F45" s="6"/>
      <c r="G45" s="6"/>
      <c r="H45" s="89"/>
    </row>
    <row r="46" spans="1:8" ht="15.6" hidden="1" x14ac:dyDescent="0.25">
      <c r="A46" s="44"/>
      <c r="B46" s="48"/>
      <c r="C46" s="48" t="s">
        <v>37</v>
      </c>
      <c r="D46" s="101" t="s">
        <v>4246</v>
      </c>
      <c r="E46" s="27" t="s">
        <v>426</v>
      </c>
      <c r="F46" s="46"/>
      <c r="G46" s="46"/>
      <c r="H46" s="89">
        <f>F46*G46</f>
        <v>0</v>
      </c>
    </row>
    <row r="47" spans="1:8" ht="15.6" hidden="1" x14ac:dyDescent="0.25">
      <c r="A47" s="44"/>
      <c r="B47" s="48"/>
      <c r="C47" s="48" t="s">
        <v>39</v>
      </c>
      <c r="D47" s="101" t="s">
        <v>4252</v>
      </c>
      <c r="E47" s="27" t="s">
        <v>426</v>
      </c>
      <c r="F47" s="46"/>
      <c r="G47" s="46"/>
      <c r="H47" s="89">
        <f>F47*G47</f>
        <v>0</v>
      </c>
    </row>
    <row r="48" spans="1:8" ht="26.4" hidden="1" x14ac:dyDescent="0.25">
      <c r="A48" s="44"/>
      <c r="B48" s="48" t="s">
        <v>600</v>
      </c>
      <c r="C48" s="48"/>
      <c r="D48" s="278" t="s">
        <v>4456</v>
      </c>
      <c r="E48" s="27"/>
      <c r="F48" s="6"/>
      <c r="G48" s="6"/>
      <c r="H48" s="89"/>
    </row>
    <row r="49" spans="1:8" ht="15.6" hidden="1" x14ac:dyDescent="0.25">
      <c r="A49" s="44"/>
      <c r="B49" s="48"/>
      <c r="C49" s="48" t="s">
        <v>37</v>
      </c>
      <c r="D49" s="278" t="s">
        <v>4246</v>
      </c>
      <c r="E49" s="27" t="s">
        <v>426</v>
      </c>
      <c r="F49" s="46"/>
      <c r="G49" s="46"/>
      <c r="H49" s="89">
        <f>F49*G49</f>
        <v>0</v>
      </c>
    </row>
    <row r="50" spans="1:8" ht="15.6" hidden="1" x14ac:dyDescent="0.25">
      <c r="A50" s="44"/>
      <c r="B50" s="48"/>
      <c r="C50" s="48" t="s">
        <v>39</v>
      </c>
      <c r="D50" s="278" t="s">
        <v>4252</v>
      </c>
      <c r="E50" s="27" t="s">
        <v>426</v>
      </c>
      <c r="F50" s="46"/>
      <c r="G50" s="46"/>
      <c r="H50" s="89">
        <f>F50*G50</f>
        <v>0</v>
      </c>
    </row>
    <row r="51" spans="1:8" ht="26.4" hidden="1" x14ac:dyDescent="0.25">
      <c r="A51" s="44"/>
      <c r="B51" s="48" t="s">
        <v>601</v>
      </c>
      <c r="C51" s="48"/>
      <c r="D51" s="278" t="s">
        <v>4457</v>
      </c>
      <c r="E51" s="27"/>
      <c r="F51" s="6"/>
      <c r="G51" s="6"/>
      <c r="H51" s="89"/>
    </row>
    <row r="52" spans="1:8" ht="15.6" hidden="1" x14ac:dyDescent="0.25">
      <c r="A52" s="44"/>
      <c r="B52" s="48"/>
      <c r="C52" s="48" t="s">
        <v>37</v>
      </c>
      <c r="D52" s="101" t="s">
        <v>4246</v>
      </c>
      <c r="E52" s="27" t="s">
        <v>426</v>
      </c>
      <c r="F52" s="46"/>
      <c r="G52" s="46"/>
      <c r="H52" s="89">
        <f>F52*G52</f>
        <v>0</v>
      </c>
    </row>
    <row r="53" spans="1:8" ht="15.6" hidden="1" x14ac:dyDescent="0.25">
      <c r="A53" s="44"/>
      <c r="B53" s="48"/>
      <c r="C53" s="48" t="s">
        <v>39</v>
      </c>
      <c r="D53" s="101" t="s">
        <v>4252</v>
      </c>
      <c r="E53" s="27" t="s">
        <v>426</v>
      </c>
      <c r="F53" s="46"/>
      <c r="G53" s="46"/>
      <c r="H53" s="89">
        <f>F53*G53</f>
        <v>0</v>
      </c>
    </row>
    <row r="54" spans="1:8" ht="26.4" hidden="1" x14ac:dyDescent="0.25">
      <c r="A54" s="44"/>
      <c r="B54" s="48" t="s">
        <v>602</v>
      </c>
      <c r="C54" s="48"/>
      <c r="D54" s="278" t="s">
        <v>4518</v>
      </c>
      <c r="E54" s="27"/>
      <c r="F54" s="6"/>
      <c r="G54" s="6"/>
      <c r="H54" s="89"/>
    </row>
    <row r="55" spans="1:8" ht="15.6" hidden="1" x14ac:dyDescent="0.25">
      <c r="A55" s="44"/>
      <c r="B55" s="48"/>
      <c r="C55" s="48" t="s">
        <v>37</v>
      </c>
      <c r="D55" s="101" t="s">
        <v>4246</v>
      </c>
      <c r="E55" s="27" t="s">
        <v>426</v>
      </c>
      <c r="F55" s="46"/>
      <c r="G55" s="46"/>
      <c r="H55" s="89">
        <f>F55*G55</f>
        <v>0</v>
      </c>
    </row>
    <row r="56" spans="1:8" ht="15.6" hidden="1" x14ac:dyDescent="0.25">
      <c r="A56" s="44"/>
      <c r="B56" s="48"/>
      <c r="C56" s="48" t="s">
        <v>39</v>
      </c>
      <c r="D56" s="101" t="s">
        <v>4252</v>
      </c>
      <c r="E56" s="27" t="s">
        <v>426</v>
      </c>
      <c r="F56" s="46"/>
      <c r="G56" s="46"/>
      <c r="H56" s="89">
        <f>F56*G56</f>
        <v>0</v>
      </c>
    </row>
    <row r="57" spans="1:8" ht="26.4" hidden="1" x14ac:dyDescent="0.25">
      <c r="A57" s="48" t="s">
        <v>603</v>
      </c>
      <c r="B57" s="48"/>
      <c r="C57" s="48"/>
      <c r="D57" s="57" t="s">
        <v>4253</v>
      </c>
      <c r="E57" s="27"/>
      <c r="F57" s="6"/>
      <c r="G57" s="6"/>
      <c r="H57" s="89"/>
    </row>
    <row r="58" spans="1:8" ht="15.6" hidden="1" x14ac:dyDescent="0.25">
      <c r="A58" s="44"/>
      <c r="B58" s="48" t="s">
        <v>604</v>
      </c>
      <c r="C58" s="48"/>
      <c r="D58" s="59" t="s">
        <v>606</v>
      </c>
      <c r="E58" s="27" t="s">
        <v>426</v>
      </c>
      <c r="F58" s="46"/>
      <c r="G58" s="46"/>
      <c r="H58" s="89">
        <f>F58*G58</f>
        <v>0</v>
      </c>
    </row>
    <row r="59" spans="1:8" ht="15.6" hidden="1" x14ac:dyDescent="0.25">
      <c r="A59" s="44"/>
      <c r="B59" s="48" t="s">
        <v>605</v>
      </c>
      <c r="C59" s="48"/>
      <c r="D59" s="101" t="s">
        <v>607</v>
      </c>
      <c r="E59" s="27" t="s">
        <v>426</v>
      </c>
      <c r="F59" s="46"/>
      <c r="G59" s="46"/>
      <c r="H59" s="89">
        <f>F59*G59</f>
        <v>0</v>
      </c>
    </row>
    <row r="60" spans="1:8" x14ac:dyDescent="0.25">
      <c r="A60" s="48" t="s">
        <v>608</v>
      </c>
      <c r="B60" s="48"/>
      <c r="C60" s="48"/>
      <c r="D60" s="284" t="s">
        <v>609</v>
      </c>
      <c r="E60" s="27"/>
      <c r="F60" s="6"/>
      <c r="G60" s="6"/>
      <c r="H60" s="89"/>
    </row>
    <row r="61" spans="1:8" ht="39.6" x14ac:dyDescent="0.25">
      <c r="A61" s="48"/>
      <c r="B61" s="48" t="s">
        <v>610</v>
      </c>
      <c r="C61" s="48"/>
      <c r="D61" s="283" t="s">
        <v>4458</v>
      </c>
      <c r="E61" s="27"/>
      <c r="F61" s="6"/>
      <c r="G61" s="6"/>
      <c r="H61" s="89"/>
    </row>
    <row r="62" spans="1:8" ht="15.6" x14ac:dyDescent="0.25">
      <c r="A62" s="48"/>
      <c r="B62" s="48"/>
      <c r="C62" s="48" t="s">
        <v>37</v>
      </c>
      <c r="D62" s="283" t="s">
        <v>612</v>
      </c>
      <c r="E62" s="27" t="s">
        <v>426</v>
      </c>
      <c r="F62" s="46"/>
      <c r="G62" s="46"/>
      <c r="H62" s="89">
        <f>F62*G62</f>
        <v>0</v>
      </c>
    </row>
    <row r="63" spans="1:8" ht="15.6" hidden="1" x14ac:dyDescent="0.25">
      <c r="A63" s="48"/>
      <c r="B63" s="48"/>
      <c r="C63" s="48" t="s">
        <v>39</v>
      </c>
      <c r="D63" s="283" t="s">
        <v>613</v>
      </c>
      <c r="E63" s="27" t="s">
        <v>426</v>
      </c>
      <c r="F63" s="46"/>
      <c r="G63" s="46"/>
      <c r="H63" s="89">
        <f>F63*G63</f>
        <v>0</v>
      </c>
    </row>
    <row r="64" spans="1:8" ht="15.6" x14ac:dyDescent="0.25">
      <c r="A64" s="48"/>
      <c r="B64" s="48"/>
      <c r="C64" s="48" t="s">
        <v>59</v>
      </c>
      <c r="D64" s="283" t="s">
        <v>614</v>
      </c>
      <c r="E64" s="27" t="s">
        <v>426</v>
      </c>
      <c r="F64" s="46"/>
      <c r="G64" s="46"/>
      <c r="H64" s="89">
        <f>F64*G64</f>
        <v>0</v>
      </c>
    </row>
    <row r="65" spans="1:8" ht="15.6" hidden="1" x14ac:dyDescent="0.25">
      <c r="A65" s="48"/>
      <c r="B65" s="48"/>
      <c r="C65" s="48" t="s">
        <v>42</v>
      </c>
      <c r="D65" s="283" t="s">
        <v>615</v>
      </c>
      <c r="E65" s="27" t="s">
        <v>426</v>
      </c>
      <c r="F65" s="46"/>
      <c r="G65" s="46"/>
      <c r="H65" s="89">
        <f>F65*G65</f>
        <v>0</v>
      </c>
    </row>
    <row r="66" spans="1:8" ht="14.25" hidden="1" customHeight="1" x14ac:dyDescent="0.25">
      <c r="A66" s="48"/>
      <c r="B66" s="48"/>
      <c r="C66" s="48" t="s">
        <v>43</v>
      </c>
      <c r="D66" s="283" t="s">
        <v>4459</v>
      </c>
      <c r="E66" s="27" t="s">
        <v>426</v>
      </c>
      <c r="F66" s="46"/>
      <c r="G66" s="46"/>
      <c r="H66" s="89">
        <f>F66*G66</f>
        <v>0</v>
      </c>
    </row>
    <row r="67" spans="1:8" ht="52.8" hidden="1" x14ac:dyDescent="0.25">
      <c r="A67" s="48"/>
      <c r="B67" s="48" t="s">
        <v>611</v>
      </c>
      <c r="C67" s="48"/>
      <c r="D67" s="283" t="s">
        <v>4460</v>
      </c>
      <c r="E67" s="27"/>
      <c r="F67" s="6"/>
      <c r="G67" s="6"/>
      <c r="H67" s="89"/>
    </row>
    <row r="68" spans="1:8" ht="15.6" hidden="1" x14ac:dyDescent="0.25">
      <c r="A68" s="48"/>
      <c r="B68" s="48"/>
      <c r="C68" s="48" t="s">
        <v>37</v>
      </c>
      <c r="D68" s="283" t="s">
        <v>612</v>
      </c>
      <c r="E68" s="27" t="s">
        <v>426</v>
      </c>
      <c r="F68" s="46"/>
      <c r="G68" s="46"/>
      <c r="H68" s="89">
        <f>F68*G68</f>
        <v>0</v>
      </c>
    </row>
    <row r="69" spans="1:8" ht="15.6" hidden="1" x14ac:dyDescent="0.25">
      <c r="A69" s="48"/>
      <c r="B69" s="48"/>
      <c r="C69" s="48" t="s">
        <v>39</v>
      </c>
      <c r="D69" s="283" t="s">
        <v>613</v>
      </c>
      <c r="E69" s="27" t="s">
        <v>426</v>
      </c>
      <c r="F69" s="46"/>
      <c r="G69" s="46"/>
      <c r="H69" s="89">
        <f>F69*G69</f>
        <v>0</v>
      </c>
    </row>
    <row r="70" spans="1:8" ht="15.6" hidden="1" x14ac:dyDescent="0.25">
      <c r="A70" s="48"/>
      <c r="B70" s="48"/>
      <c r="C70" s="48" t="s">
        <v>59</v>
      </c>
      <c r="D70" s="283" t="s">
        <v>614</v>
      </c>
      <c r="E70" s="27" t="s">
        <v>426</v>
      </c>
      <c r="F70" s="46"/>
      <c r="G70" s="46"/>
      <c r="H70" s="89">
        <f>F70*G70</f>
        <v>0</v>
      </c>
    </row>
    <row r="71" spans="1:8" ht="15.6" hidden="1" x14ac:dyDescent="0.25">
      <c r="A71" s="48"/>
      <c r="B71" s="48"/>
      <c r="C71" s="48" t="s">
        <v>42</v>
      </c>
      <c r="D71" s="283" t="s">
        <v>615</v>
      </c>
      <c r="E71" s="27" t="s">
        <v>426</v>
      </c>
      <c r="F71" s="46"/>
      <c r="G71" s="46"/>
      <c r="H71" s="89">
        <f>F71*G71</f>
        <v>0</v>
      </c>
    </row>
    <row r="72" spans="1:8" ht="14.25" hidden="1" customHeight="1" x14ac:dyDescent="0.25">
      <c r="A72" s="48"/>
      <c r="B72" s="48"/>
      <c r="C72" s="48" t="s">
        <v>43</v>
      </c>
      <c r="D72" s="283" t="s">
        <v>4459</v>
      </c>
      <c r="E72" s="27" t="s">
        <v>426</v>
      </c>
      <c r="F72" s="46"/>
      <c r="G72" s="46"/>
      <c r="H72" s="89">
        <f>F72*G72</f>
        <v>0</v>
      </c>
    </row>
    <row r="73" spans="1:8" ht="39.6" hidden="1" x14ac:dyDescent="0.25">
      <c r="A73" s="48" t="s">
        <v>616</v>
      </c>
      <c r="B73" s="48"/>
      <c r="C73" s="48"/>
      <c r="D73" s="100" t="s">
        <v>617</v>
      </c>
      <c r="E73" s="27"/>
      <c r="F73" s="6"/>
      <c r="G73" s="6"/>
      <c r="H73" s="89"/>
    </row>
    <row r="74" spans="1:8" ht="15.6" hidden="1" x14ac:dyDescent="0.25">
      <c r="A74" s="44"/>
      <c r="B74" s="48" t="s">
        <v>618</v>
      </c>
      <c r="C74" s="48"/>
      <c r="D74" s="283" t="s">
        <v>4461</v>
      </c>
      <c r="E74" s="27" t="s">
        <v>209</v>
      </c>
      <c r="F74" s="46"/>
      <c r="G74" s="46"/>
      <c r="H74" s="89">
        <f>F74*G74</f>
        <v>0</v>
      </c>
    </row>
    <row r="75" spans="1:8" ht="15.6" hidden="1" x14ac:dyDescent="0.25">
      <c r="A75" s="44"/>
      <c r="B75" s="48" t="s">
        <v>619</v>
      </c>
      <c r="C75" s="48"/>
      <c r="D75" s="283" t="s">
        <v>4462</v>
      </c>
      <c r="E75" s="27" t="s">
        <v>426</v>
      </c>
      <c r="F75" s="46"/>
      <c r="G75" s="46"/>
      <c r="H75" s="89">
        <f>F75*G75</f>
        <v>0</v>
      </c>
    </row>
    <row r="76" spans="1:8" ht="15.6" hidden="1" x14ac:dyDescent="0.25">
      <c r="A76" s="44"/>
      <c r="B76" s="48" t="s">
        <v>620</v>
      </c>
      <c r="C76" s="48"/>
      <c r="D76" s="283" t="s">
        <v>4463</v>
      </c>
      <c r="E76" s="27" t="s">
        <v>426</v>
      </c>
      <c r="F76" s="46"/>
      <c r="G76" s="46"/>
      <c r="H76" s="89">
        <f>F76*G76</f>
        <v>0</v>
      </c>
    </row>
    <row r="77" spans="1:8" ht="26.4" x14ac:dyDescent="0.25">
      <c r="A77" s="48" t="s">
        <v>621</v>
      </c>
      <c r="B77" s="48"/>
      <c r="C77" s="48"/>
      <c r="D77" s="100" t="s">
        <v>622</v>
      </c>
      <c r="E77" s="27"/>
      <c r="F77" s="6"/>
      <c r="G77" s="6"/>
      <c r="H77" s="89"/>
    </row>
    <row r="78" spans="1:8" ht="39.6" x14ac:dyDescent="0.25">
      <c r="A78" s="44"/>
      <c r="B78" s="48" t="s">
        <v>623</v>
      </c>
      <c r="C78" s="48"/>
      <c r="D78" s="278" t="s">
        <v>4464</v>
      </c>
      <c r="E78" s="27" t="s">
        <v>426</v>
      </c>
      <c r="F78" s="46"/>
      <c r="G78" s="46"/>
      <c r="H78" s="89">
        <f>F78*G78</f>
        <v>0</v>
      </c>
    </row>
    <row r="79" spans="1:8" ht="39.6" hidden="1" x14ac:dyDescent="0.25">
      <c r="A79" s="44"/>
      <c r="B79" s="48" t="s">
        <v>624</v>
      </c>
      <c r="C79" s="48"/>
      <c r="D79" s="283" t="s">
        <v>4465</v>
      </c>
      <c r="E79" s="27" t="s">
        <v>426</v>
      </c>
      <c r="F79" s="46"/>
      <c r="G79" s="46"/>
      <c r="H79" s="89">
        <f>F79*G79</f>
        <v>0</v>
      </c>
    </row>
    <row r="80" spans="1:8" ht="39.6" hidden="1" x14ac:dyDescent="0.25">
      <c r="A80" s="44"/>
      <c r="B80" s="48" t="s">
        <v>625</v>
      </c>
      <c r="C80" s="48"/>
      <c r="D80" s="283" t="s">
        <v>4466</v>
      </c>
      <c r="E80" s="27" t="s">
        <v>426</v>
      </c>
      <c r="F80" s="46"/>
      <c r="G80" s="46"/>
      <c r="H80" s="89">
        <f>F80*G80</f>
        <v>0</v>
      </c>
    </row>
    <row r="81" spans="1:8" hidden="1" x14ac:dyDescent="0.25">
      <c r="A81" s="44"/>
      <c r="B81" s="48" t="s">
        <v>626</v>
      </c>
      <c r="C81" s="48"/>
      <c r="D81" s="283" t="s">
        <v>4467</v>
      </c>
      <c r="E81" s="11" t="s">
        <v>423</v>
      </c>
      <c r="F81" s="46"/>
      <c r="G81" s="46"/>
      <c r="H81" s="89">
        <f>F81*G81</f>
        <v>0</v>
      </c>
    </row>
    <row r="82" spans="1:8" ht="25.5" hidden="1" customHeight="1" x14ac:dyDescent="0.25">
      <c r="A82" s="48" t="s">
        <v>627</v>
      </c>
      <c r="B82" s="48"/>
      <c r="C82" s="48"/>
      <c r="D82" s="100" t="s">
        <v>628</v>
      </c>
      <c r="E82" s="27"/>
      <c r="F82" s="6"/>
      <c r="G82" s="6"/>
      <c r="H82" s="89"/>
    </row>
    <row r="83" spans="1:8" ht="26.4" hidden="1" x14ac:dyDescent="0.25">
      <c r="A83" s="44"/>
      <c r="B83" s="48" t="s">
        <v>629</v>
      </c>
      <c r="C83" s="48"/>
      <c r="D83" s="64" t="s">
        <v>4256</v>
      </c>
      <c r="E83" s="27" t="s">
        <v>426</v>
      </c>
      <c r="F83" s="46"/>
      <c r="G83" s="46"/>
      <c r="H83" s="89">
        <f>F83*G83</f>
        <v>0</v>
      </c>
    </row>
    <row r="84" spans="1:8" ht="26.4" hidden="1" x14ac:dyDescent="0.25">
      <c r="A84" s="44"/>
      <c r="B84" s="48" t="s">
        <v>630</v>
      </c>
      <c r="C84" s="48"/>
      <c r="D84" s="64" t="s">
        <v>4255</v>
      </c>
      <c r="E84" s="27" t="s">
        <v>426</v>
      </c>
      <c r="F84" s="46"/>
      <c r="G84" s="46"/>
      <c r="H84" s="89">
        <f>F84*G84</f>
        <v>0</v>
      </c>
    </row>
    <row r="85" spans="1:8" ht="26.4" hidden="1" x14ac:dyDescent="0.25">
      <c r="A85" s="44"/>
      <c r="B85" s="48" t="s">
        <v>631</v>
      </c>
      <c r="C85" s="48"/>
      <c r="D85" s="64" t="s">
        <v>4254</v>
      </c>
      <c r="E85" s="27" t="s">
        <v>426</v>
      </c>
      <c r="F85" s="46"/>
      <c r="G85" s="46"/>
      <c r="H85" s="89">
        <f>F85*G85</f>
        <v>0</v>
      </c>
    </row>
    <row r="86" spans="1:8" hidden="1" x14ac:dyDescent="0.25">
      <c r="A86" s="48" t="s">
        <v>632</v>
      </c>
      <c r="B86" s="48"/>
      <c r="C86" s="48"/>
      <c r="D86" s="100" t="s">
        <v>633</v>
      </c>
      <c r="E86" s="27"/>
      <c r="F86" s="6"/>
      <c r="G86" s="6"/>
      <c r="H86" s="89"/>
    </row>
    <row r="87" spans="1:8" ht="15.6" hidden="1" x14ac:dyDescent="0.25">
      <c r="A87" s="44"/>
      <c r="B87" s="48" t="s">
        <v>634</v>
      </c>
      <c r="C87" s="48"/>
      <c r="D87" s="64" t="s">
        <v>636</v>
      </c>
      <c r="E87" s="27" t="s">
        <v>426</v>
      </c>
      <c r="F87" s="46"/>
      <c r="G87" s="46"/>
      <c r="H87" s="89">
        <f>F87*G87</f>
        <v>0</v>
      </c>
    </row>
    <row r="88" spans="1:8" ht="15.6" hidden="1" x14ac:dyDescent="0.25">
      <c r="A88" s="44"/>
      <c r="B88" s="48" t="s">
        <v>635</v>
      </c>
      <c r="C88" s="48"/>
      <c r="D88" s="64" t="s">
        <v>637</v>
      </c>
      <c r="E88" s="27" t="s">
        <v>426</v>
      </c>
      <c r="F88" s="46"/>
      <c r="G88" s="46"/>
      <c r="H88" s="89">
        <f>F88*G88</f>
        <v>0</v>
      </c>
    </row>
    <row r="89" spans="1:8" ht="39.6" hidden="1" x14ac:dyDescent="0.25">
      <c r="A89" s="48" t="s">
        <v>638</v>
      </c>
      <c r="B89" s="48"/>
      <c r="C89" s="48"/>
      <c r="D89" s="285" t="s">
        <v>4468</v>
      </c>
      <c r="E89" s="11" t="s">
        <v>136</v>
      </c>
      <c r="F89" s="46"/>
      <c r="G89" s="46"/>
      <c r="H89" s="89">
        <f>F89*G89</f>
        <v>0</v>
      </c>
    </row>
    <row r="90" spans="1:8" ht="26.4" x14ac:dyDescent="0.25">
      <c r="A90" s="48" t="s">
        <v>639</v>
      </c>
      <c r="B90" s="48"/>
      <c r="C90" s="48"/>
      <c r="D90" s="150" t="s">
        <v>640</v>
      </c>
      <c r="E90" s="27"/>
      <c r="F90" s="6"/>
      <c r="G90" s="6"/>
      <c r="H90" s="89"/>
    </row>
    <row r="91" spans="1:8" ht="39.6" hidden="1" x14ac:dyDescent="0.25">
      <c r="A91" s="44"/>
      <c r="B91" s="48" t="s">
        <v>641</v>
      </c>
      <c r="C91" s="48"/>
      <c r="D91" s="64" t="s">
        <v>643</v>
      </c>
      <c r="E91" s="27" t="s">
        <v>426</v>
      </c>
      <c r="F91" s="46"/>
      <c r="G91" s="46"/>
      <c r="H91" s="89">
        <f>F91*G91</f>
        <v>0</v>
      </c>
    </row>
    <row r="92" spans="1:8" ht="26.4" x14ac:dyDescent="0.25">
      <c r="A92" s="44"/>
      <c r="B92" s="48" t="s">
        <v>642</v>
      </c>
      <c r="C92" s="48"/>
      <c r="D92" s="64" t="s">
        <v>644</v>
      </c>
      <c r="E92" s="27" t="s">
        <v>426</v>
      </c>
      <c r="F92" s="46"/>
      <c r="G92" s="46"/>
      <c r="H92" s="89">
        <f>F92*G92</f>
        <v>0</v>
      </c>
    </row>
    <row r="93" spans="1:8" hidden="1" x14ac:dyDescent="0.25">
      <c r="A93" s="48" t="s">
        <v>645</v>
      </c>
      <c r="B93" s="48"/>
      <c r="C93" s="48"/>
      <c r="D93" s="150" t="s">
        <v>646</v>
      </c>
      <c r="E93" s="27"/>
      <c r="F93" s="6"/>
      <c r="G93" s="6"/>
      <c r="H93" s="89"/>
    </row>
    <row r="94" spans="1:8" ht="26.4" hidden="1" x14ac:dyDescent="0.25">
      <c r="A94" s="44"/>
      <c r="B94" s="48" t="s">
        <v>647</v>
      </c>
      <c r="C94" s="48"/>
      <c r="D94" s="64" t="s">
        <v>649</v>
      </c>
      <c r="E94" s="27" t="s">
        <v>209</v>
      </c>
      <c r="F94" s="46"/>
      <c r="G94" s="46"/>
      <c r="H94" s="89">
        <f>F94*G94</f>
        <v>0</v>
      </c>
    </row>
    <row r="95" spans="1:8" ht="38.25" hidden="1" customHeight="1" x14ac:dyDescent="0.25">
      <c r="A95" s="44"/>
      <c r="B95" s="48" t="s">
        <v>648</v>
      </c>
      <c r="C95" s="48"/>
      <c r="D95" s="283" t="s">
        <v>4469</v>
      </c>
      <c r="E95" s="11" t="s">
        <v>136</v>
      </c>
      <c r="F95" s="46"/>
      <c r="G95" s="46"/>
      <c r="H95" s="89">
        <f>F95*G95</f>
        <v>0</v>
      </c>
    </row>
    <row r="96" spans="1:8" hidden="1" x14ac:dyDescent="0.25">
      <c r="A96" s="48" t="s">
        <v>650</v>
      </c>
      <c r="B96" s="48"/>
      <c r="C96" s="48"/>
      <c r="D96" s="100" t="s">
        <v>651</v>
      </c>
      <c r="E96" s="27"/>
      <c r="F96" s="6"/>
      <c r="G96" s="6"/>
      <c r="H96" s="89"/>
    </row>
    <row r="97" spans="1:8" hidden="1" x14ac:dyDescent="0.25">
      <c r="A97" s="44"/>
      <c r="B97" s="48" t="s">
        <v>652</v>
      </c>
      <c r="C97" s="48"/>
      <c r="D97" s="60" t="s">
        <v>654</v>
      </c>
      <c r="E97" s="11" t="s">
        <v>33</v>
      </c>
      <c r="F97" s="11"/>
      <c r="G97" s="114"/>
      <c r="H97" s="52"/>
    </row>
    <row r="98" spans="1:8" hidden="1" x14ac:dyDescent="0.25">
      <c r="A98" s="44"/>
      <c r="B98" s="48" t="s">
        <v>653</v>
      </c>
      <c r="C98" s="48"/>
      <c r="D98" s="60" t="s">
        <v>655</v>
      </c>
      <c r="E98" s="11" t="s">
        <v>33</v>
      </c>
      <c r="F98" s="11"/>
      <c r="G98" s="114"/>
      <c r="H98" s="52"/>
    </row>
    <row r="99" spans="1:8" ht="38.25" hidden="1" customHeight="1" x14ac:dyDescent="0.25">
      <c r="A99" s="48" t="s">
        <v>656</v>
      </c>
      <c r="B99" s="48"/>
      <c r="C99" s="48"/>
      <c r="D99" s="285" t="s">
        <v>4470</v>
      </c>
      <c r="E99" s="27"/>
      <c r="F99" s="6"/>
      <c r="G99" s="6"/>
      <c r="H99" s="89"/>
    </row>
    <row r="100" spans="1:8" hidden="1" x14ac:dyDescent="0.25">
      <c r="A100" s="44"/>
      <c r="B100" s="48" t="s">
        <v>657</v>
      </c>
      <c r="C100" s="48"/>
      <c r="D100" s="64" t="s">
        <v>660</v>
      </c>
      <c r="E100" s="11" t="s">
        <v>33</v>
      </c>
      <c r="F100" s="11"/>
      <c r="G100" s="114"/>
      <c r="H100" s="52"/>
    </row>
    <row r="101" spans="1:8" hidden="1" x14ac:dyDescent="0.25">
      <c r="A101" s="44"/>
      <c r="B101" s="48" t="s">
        <v>658</v>
      </c>
      <c r="C101" s="48"/>
      <c r="D101" s="64" t="s">
        <v>661</v>
      </c>
      <c r="E101" s="27" t="s">
        <v>44</v>
      </c>
      <c r="F101" s="46"/>
      <c r="G101" s="46"/>
      <c r="H101" s="89">
        <f>F101*G101</f>
        <v>0</v>
      </c>
    </row>
    <row r="102" spans="1:8" hidden="1" x14ac:dyDescent="0.25">
      <c r="A102" s="44"/>
      <c r="B102" s="48" t="s">
        <v>659</v>
      </c>
      <c r="C102" s="48"/>
      <c r="D102" s="64" t="s">
        <v>662</v>
      </c>
      <c r="E102" s="11" t="s">
        <v>33</v>
      </c>
      <c r="F102" s="11"/>
      <c r="G102" s="114"/>
      <c r="H102" s="52"/>
    </row>
    <row r="103" spans="1:8" ht="26.4" hidden="1" x14ac:dyDescent="0.25">
      <c r="A103" s="48" t="s">
        <v>663</v>
      </c>
      <c r="B103" s="48"/>
      <c r="C103" s="48"/>
      <c r="D103" s="100" t="s">
        <v>664</v>
      </c>
      <c r="E103" s="11"/>
      <c r="F103" s="6"/>
      <c r="G103" s="6"/>
      <c r="H103" s="89"/>
    </row>
    <row r="104" spans="1:8" ht="26.4" hidden="1" x14ac:dyDescent="0.25">
      <c r="A104" s="44"/>
      <c r="B104" s="48" t="s">
        <v>665</v>
      </c>
      <c r="C104" s="48"/>
      <c r="D104" s="283" t="s">
        <v>4471</v>
      </c>
      <c r="E104" s="11" t="s">
        <v>667</v>
      </c>
      <c r="F104" s="46"/>
      <c r="G104" s="46"/>
      <c r="H104" s="89">
        <f>F104*G104</f>
        <v>0</v>
      </c>
    </row>
    <row r="105" spans="1:8" ht="26.4" hidden="1" x14ac:dyDescent="0.25">
      <c r="A105" s="44"/>
      <c r="B105" s="48" t="s">
        <v>666</v>
      </c>
      <c r="C105" s="48"/>
      <c r="D105" s="283" t="s">
        <v>4472</v>
      </c>
      <c r="E105" s="11" t="s">
        <v>667</v>
      </c>
      <c r="F105" s="46"/>
      <c r="G105" s="46"/>
      <c r="H105" s="89">
        <f>F105*G105</f>
        <v>0</v>
      </c>
    </row>
    <row r="106" spans="1:8" ht="26.4" hidden="1" x14ac:dyDescent="0.25">
      <c r="A106" s="48" t="s">
        <v>668</v>
      </c>
      <c r="B106" s="48"/>
      <c r="C106" s="48"/>
      <c r="D106" s="150" t="s">
        <v>669</v>
      </c>
      <c r="E106" s="11"/>
      <c r="F106" s="6"/>
      <c r="G106" s="6"/>
      <c r="H106" s="89"/>
    </row>
    <row r="107" spans="1:8" ht="28.2" hidden="1" x14ac:dyDescent="0.25">
      <c r="A107" s="44"/>
      <c r="B107" s="48" t="s">
        <v>670</v>
      </c>
      <c r="C107" s="48"/>
      <c r="D107" s="283" t="s">
        <v>4473</v>
      </c>
      <c r="E107" s="11"/>
      <c r="F107" s="6"/>
      <c r="G107" s="6"/>
      <c r="H107" s="89"/>
    </row>
    <row r="108" spans="1:8" ht="26.4" hidden="1" x14ac:dyDescent="0.25">
      <c r="A108" s="44"/>
      <c r="B108" s="48"/>
      <c r="C108" s="48" t="s">
        <v>37</v>
      </c>
      <c r="D108" s="283" t="s">
        <v>4474</v>
      </c>
      <c r="E108" s="17" t="s">
        <v>429</v>
      </c>
      <c r="F108" s="46"/>
      <c r="G108" s="46"/>
      <c r="H108" s="89">
        <f>F108*G108</f>
        <v>0</v>
      </c>
    </row>
    <row r="109" spans="1:8" ht="26.4" hidden="1" x14ac:dyDescent="0.25">
      <c r="A109" s="44"/>
      <c r="B109" s="48"/>
      <c r="C109" s="48" t="s">
        <v>39</v>
      </c>
      <c r="D109" s="283" t="s">
        <v>4474</v>
      </c>
      <c r="E109" s="17" t="s">
        <v>429</v>
      </c>
      <c r="F109" s="46"/>
      <c r="G109" s="46"/>
      <c r="H109" s="89">
        <f>F109*G109</f>
        <v>0</v>
      </c>
    </row>
    <row r="110" spans="1:8" ht="26.4" hidden="1" x14ac:dyDescent="0.25">
      <c r="A110" s="44"/>
      <c r="B110" s="48"/>
      <c r="C110" s="48" t="s">
        <v>59</v>
      </c>
      <c r="D110" s="283" t="s">
        <v>4475</v>
      </c>
      <c r="E110" s="17" t="s">
        <v>429</v>
      </c>
      <c r="F110" s="46"/>
      <c r="G110" s="46"/>
      <c r="H110" s="89">
        <f>F110*G110</f>
        <v>0</v>
      </c>
    </row>
    <row r="111" spans="1:8" ht="41.4" hidden="1" x14ac:dyDescent="0.25">
      <c r="A111" s="44"/>
      <c r="B111" s="48" t="s">
        <v>671</v>
      </c>
      <c r="C111" s="48"/>
      <c r="D111" s="283" t="s">
        <v>4476</v>
      </c>
      <c r="E111" s="11"/>
      <c r="F111" s="6"/>
      <c r="G111" s="6"/>
      <c r="H111" s="89"/>
    </row>
    <row r="112" spans="1:8" ht="26.4" hidden="1" x14ac:dyDescent="0.25">
      <c r="A112" s="44"/>
      <c r="B112" s="48"/>
      <c r="C112" s="48" t="s">
        <v>37</v>
      </c>
      <c r="D112" s="283" t="s">
        <v>4477</v>
      </c>
      <c r="E112" s="11" t="s">
        <v>136</v>
      </c>
      <c r="F112" s="46"/>
      <c r="G112" s="46"/>
      <c r="H112" s="89">
        <f>F112*G112</f>
        <v>0</v>
      </c>
    </row>
    <row r="113" spans="1:8" ht="26.4" hidden="1" x14ac:dyDescent="0.25">
      <c r="A113" s="44"/>
      <c r="B113" s="48"/>
      <c r="C113" s="48" t="s">
        <v>39</v>
      </c>
      <c r="D113" s="283" t="s">
        <v>4477</v>
      </c>
      <c r="E113" s="11" t="s">
        <v>136</v>
      </c>
      <c r="F113" s="46"/>
      <c r="G113" s="46"/>
      <c r="H113" s="89">
        <f>F113*G113</f>
        <v>0</v>
      </c>
    </row>
    <row r="114" spans="1:8" ht="26.4" hidden="1" x14ac:dyDescent="0.25">
      <c r="A114" s="44"/>
      <c r="B114" s="48"/>
      <c r="C114" s="48" t="s">
        <v>59</v>
      </c>
      <c r="D114" s="283" t="s">
        <v>4478</v>
      </c>
      <c r="E114" s="11" t="s">
        <v>136</v>
      </c>
      <c r="F114" s="46"/>
      <c r="G114" s="46"/>
      <c r="H114" s="89">
        <f>F114*G114</f>
        <v>0</v>
      </c>
    </row>
    <row r="115" spans="1:8" ht="26.4" hidden="1" x14ac:dyDescent="0.25">
      <c r="A115" s="48" t="s">
        <v>673</v>
      </c>
      <c r="B115" s="48"/>
      <c r="C115" s="48"/>
      <c r="D115" s="100" t="s">
        <v>672</v>
      </c>
      <c r="E115" s="27"/>
      <c r="F115" s="6"/>
      <c r="G115" s="6"/>
      <c r="H115" s="89"/>
    </row>
    <row r="116" spans="1:8" ht="52.8" hidden="1" x14ac:dyDescent="0.25">
      <c r="A116" s="44"/>
      <c r="B116" s="48" t="s">
        <v>674</v>
      </c>
      <c r="C116" s="48"/>
      <c r="D116" s="283" t="s">
        <v>4479</v>
      </c>
      <c r="E116" s="27" t="s">
        <v>426</v>
      </c>
      <c r="F116" s="46"/>
      <c r="G116" s="46"/>
      <c r="H116" s="89">
        <f t="shared" ref="H116:H123" si="0">F116*G116</f>
        <v>0</v>
      </c>
    </row>
    <row r="117" spans="1:8" ht="52.8" hidden="1" x14ac:dyDescent="0.25">
      <c r="A117" s="44"/>
      <c r="B117" s="48" t="s">
        <v>675</v>
      </c>
      <c r="C117" s="48"/>
      <c r="D117" s="283" t="s">
        <v>4480</v>
      </c>
      <c r="E117" s="27" t="s">
        <v>426</v>
      </c>
      <c r="F117" s="46"/>
      <c r="G117" s="46"/>
      <c r="H117" s="89">
        <f t="shared" si="0"/>
        <v>0</v>
      </c>
    </row>
    <row r="118" spans="1:8" ht="79.2" hidden="1" x14ac:dyDescent="0.25">
      <c r="A118" s="48"/>
      <c r="B118" s="48" t="s">
        <v>676</v>
      </c>
      <c r="C118" s="48"/>
      <c r="D118" s="283" t="s">
        <v>4481</v>
      </c>
      <c r="E118" s="27" t="s">
        <v>426</v>
      </c>
      <c r="F118" s="46"/>
      <c r="G118" s="46"/>
      <c r="H118" s="89">
        <f t="shared" si="0"/>
        <v>0</v>
      </c>
    </row>
    <row r="119" spans="1:8" ht="66" hidden="1" x14ac:dyDescent="0.25">
      <c r="A119" s="44"/>
      <c r="B119" s="48" t="s">
        <v>677</v>
      </c>
      <c r="C119" s="48"/>
      <c r="D119" s="283" t="s">
        <v>4482</v>
      </c>
      <c r="E119" s="27" t="s">
        <v>426</v>
      </c>
      <c r="F119" s="46"/>
      <c r="G119" s="46"/>
      <c r="H119" s="89">
        <f t="shared" si="0"/>
        <v>0</v>
      </c>
    </row>
    <row r="120" spans="1:8" ht="26.4" hidden="1" x14ac:dyDescent="0.25">
      <c r="A120" s="44"/>
      <c r="B120" s="48" t="s">
        <v>678</v>
      </c>
      <c r="C120" s="48"/>
      <c r="D120" s="283" t="s">
        <v>4483</v>
      </c>
      <c r="E120" s="27" t="s">
        <v>209</v>
      </c>
      <c r="F120" s="46"/>
      <c r="G120" s="46"/>
      <c r="H120" s="89">
        <f t="shared" si="0"/>
        <v>0</v>
      </c>
    </row>
    <row r="121" spans="1:8" ht="26.4" hidden="1" x14ac:dyDescent="0.25">
      <c r="A121" s="44"/>
      <c r="B121" s="48" t="s">
        <v>679</v>
      </c>
      <c r="C121" s="48"/>
      <c r="D121" s="283" t="s">
        <v>4484</v>
      </c>
      <c r="E121" s="27" t="s">
        <v>209</v>
      </c>
      <c r="F121" s="46"/>
      <c r="G121" s="46"/>
      <c r="H121" s="89">
        <f t="shared" si="0"/>
        <v>0</v>
      </c>
    </row>
    <row r="122" spans="1:8" ht="39.6" hidden="1" x14ac:dyDescent="0.25">
      <c r="A122" s="48"/>
      <c r="B122" s="48" t="s">
        <v>680</v>
      </c>
      <c r="C122" s="44"/>
      <c r="D122" s="283" t="s">
        <v>4485</v>
      </c>
      <c r="E122" s="27" t="s">
        <v>133</v>
      </c>
      <c r="F122" s="46"/>
      <c r="G122" s="46"/>
      <c r="H122" s="89">
        <f t="shared" si="0"/>
        <v>0</v>
      </c>
    </row>
    <row r="123" spans="1:8" ht="39.6" hidden="1" x14ac:dyDescent="0.25">
      <c r="A123" s="48"/>
      <c r="B123" s="48" t="s">
        <v>681</v>
      </c>
      <c r="C123" s="48"/>
      <c r="D123" s="283" t="s">
        <v>4486</v>
      </c>
      <c r="E123" s="27" t="s">
        <v>209</v>
      </c>
      <c r="F123" s="46"/>
      <c r="G123" s="46"/>
      <c r="H123" s="89">
        <f t="shared" si="0"/>
        <v>0</v>
      </c>
    </row>
    <row r="124" spans="1:8" hidden="1" x14ac:dyDescent="0.25">
      <c r="A124" s="48" t="s">
        <v>682</v>
      </c>
      <c r="B124" s="48"/>
      <c r="C124" s="48"/>
      <c r="D124" s="100" t="s">
        <v>683</v>
      </c>
      <c r="E124" s="120"/>
      <c r="F124" s="6"/>
      <c r="G124" s="6"/>
      <c r="H124" s="89"/>
    </row>
    <row r="125" spans="1:8" hidden="1" x14ac:dyDescent="0.25">
      <c r="A125" s="48"/>
      <c r="B125" s="48" t="s">
        <v>684</v>
      </c>
      <c r="C125" s="48"/>
      <c r="D125" s="64" t="s">
        <v>687</v>
      </c>
      <c r="E125" s="120"/>
      <c r="F125" s="6"/>
      <c r="G125" s="6"/>
      <c r="H125" s="89"/>
    </row>
    <row r="126" spans="1:8" ht="15.6" hidden="1" x14ac:dyDescent="0.25">
      <c r="A126" s="55"/>
      <c r="B126" s="55"/>
      <c r="C126" s="48" t="s">
        <v>37</v>
      </c>
      <c r="D126" s="64" t="s">
        <v>4257</v>
      </c>
      <c r="E126" s="27" t="s">
        <v>209</v>
      </c>
      <c r="F126" s="46"/>
      <c r="G126" s="46"/>
      <c r="H126" s="89">
        <f>F126*G126</f>
        <v>0</v>
      </c>
    </row>
    <row r="127" spans="1:8" ht="15.6" hidden="1" x14ac:dyDescent="0.25">
      <c r="A127" s="55"/>
      <c r="B127" s="55"/>
      <c r="C127" s="48" t="s">
        <v>39</v>
      </c>
      <c r="D127" s="64" t="s">
        <v>4258</v>
      </c>
      <c r="E127" s="27" t="s">
        <v>209</v>
      </c>
      <c r="F127" s="46"/>
      <c r="G127" s="46"/>
      <c r="H127" s="89">
        <f>F127*G127</f>
        <v>0</v>
      </c>
    </row>
    <row r="128" spans="1:8" ht="15.6" hidden="1" x14ac:dyDescent="0.25">
      <c r="A128" s="55"/>
      <c r="B128" s="55"/>
      <c r="C128" s="48" t="s">
        <v>59</v>
      </c>
      <c r="D128" s="64" t="s">
        <v>4259</v>
      </c>
      <c r="E128" s="27" t="s">
        <v>209</v>
      </c>
      <c r="F128" s="46"/>
      <c r="G128" s="46"/>
      <c r="H128" s="89">
        <f>F128*G128</f>
        <v>0</v>
      </c>
    </row>
    <row r="129" spans="1:8" hidden="1" x14ac:dyDescent="0.25">
      <c r="A129" s="75"/>
      <c r="B129" s="110" t="s">
        <v>685</v>
      </c>
      <c r="C129" s="75"/>
      <c r="D129" s="64" t="s">
        <v>688</v>
      </c>
      <c r="E129" s="153"/>
      <c r="F129" s="154"/>
      <c r="G129" s="154"/>
      <c r="H129" s="155"/>
    </row>
    <row r="130" spans="1:8" ht="15.6" hidden="1" x14ac:dyDescent="0.25">
      <c r="A130" s="75"/>
      <c r="B130" s="75"/>
      <c r="C130" s="48" t="s">
        <v>37</v>
      </c>
      <c r="D130" s="64" t="s">
        <v>4257</v>
      </c>
      <c r="E130" s="27" t="s">
        <v>209</v>
      </c>
      <c r="F130" s="152"/>
      <c r="G130" s="152"/>
      <c r="H130" s="89">
        <f>F130*G130</f>
        <v>0</v>
      </c>
    </row>
    <row r="131" spans="1:8" ht="15.6" hidden="1" x14ac:dyDescent="0.25">
      <c r="A131" s="75"/>
      <c r="B131" s="75"/>
      <c r="C131" s="48" t="s">
        <v>39</v>
      </c>
      <c r="D131" s="64" t="s">
        <v>4258</v>
      </c>
      <c r="E131" s="27" t="s">
        <v>209</v>
      </c>
      <c r="F131" s="152"/>
      <c r="G131" s="152"/>
      <c r="H131" s="89">
        <f>F131*G131</f>
        <v>0</v>
      </c>
    </row>
    <row r="132" spans="1:8" ht="15.6" hidden="1" x14ac:dyDescent="0.25">
      <c r="A132" s="75"/>
      <c r="B132" s="75"/>
      <c r="C132" s="48" t="s">
        <v>59</v>
      </c>
      <c r="D132" s="64" t="s">
        <v>4259</v>
      </c>
      <c r="E132" s="27" t="s">
        <v>209</v>
      </c>
      <c r="F132" s="152"/>
      <c r="G132" s="152"/>
      <c r="H132" s="89">
        <f>F132*G132</f>
        <v>0</v>
      </c>
    </row>
    <row r="133" spans="1:8" ht="26.4" hidden="1" x14ac:dyDescent="0.25">
      <c r="A133" s="75"/>
      <c r="B133" s="110" t="s">
        <v>686</v>
      </c>
      <c r="C133" s="75"/>
      <c r="D133" s="283" t="s">
        <v>4487</v>
      </c>
      <c r="E133" s="153"/>
      <c r="F133" s="154"/>
      <c r="G133" s="154"/>
      <c r="H133" s="155"/>
    </row>
    <row r="134" spans="1:8" ht="15.6" hidden="1" x14ac:dyDescent="0.25">
      <c r="A134" s="75"/>
      <c r="B134" s="75"/>
      <c r="C134" s="48" t="s">
        <v>37</v>
      </c>
      <c r="D134" s="64" t="s">
        <v>4257</v>
      </c>
      <c r="E134" s="27" t="s">
        <v>209</v>
      </c>
      <c r="F134" s="152"/>
      <c r="G134" s="152"/>
      <c r="H134" s="89">
        <f>F134*G134</f>
        <v>0</v>
      </c>
    </row>
    <row r="135" spans="1:8" ht="15.6" hidden="1" x14ac:dyDescent="0.25">
      <c r="A135" s="75"/>
      <c r="B135" s="75"/>
      <c r="C135" s="48" t="s">
        <v>39</v>
      </c>
      <c r="D135" s="64" t="s">
        <v>4258</v>
      </c>
      <c r="E135" s="27" t="s">
        <v>209</v>
      </c>
      <c r="F135" s="152"/>
      <c r="G135" s="152"/>
      <c r="H135" s="89">
        <f>F135*G135</f>
        <v>0</v>
      </c>
    </row>
    <row r="136" spans="1:8" ht="15.6" hidden="1" x14ac:dyDescent="0.25">
      <c r="A136" s="75"/>
      <c r="B136" s="75"/>
      <c r="C136" s="48" t="s">
        <v>59</v>
      </c>
      <c r="D136" s="64" t="s">
        <v>4259</v>
      </c>
      <c r="E136" s="27" t="s">
        <v>209</v>
      </c>
      <c r="F136" s="152"/>
      <c r="G136" s="152"/>
      <c r="H136" s="89">
        <f>F136*G136</f>
        <v>0</v>
      </c>
    </row>
    <row r="137" spans="1:8" hidden="1" x14ac:dyDescent="0.25">
      <c r="A137" s="110" t="s">
        <v>689</v>
      </c>
      <c r="B137" s="75"/>
      <c r="C137" s="75"/>
      <c r="D137" s="150" t="s">
        <v>690</v>
      </c>
      <c r="E137" s="153"/>
      <c r="F137" s="154"/>
      <c r="G137" s="154"/>
      <c r="H137" s="155"/>
    </row>
    <row r="138" spans="1:8" ht="26.4" hidden="1" x14ac:dyDescent="0.25">
      <c r="A138" s="75"/>
      <c r="B138" s="110" t="s">
        <v>691</v>
      </c>
      <c r="C138" s="75"/>
      <c r="D138" s="283" t="s">
        <v>4488</v>
      </c>
      <c r="E138" s="11" t="s">
        <v>136</v>
      </c>
      <c r="F138" s="152"/>
      <c r="G138" s="152"/>
      <c r="H138" s="89">
        <f>F138*G138</f>
        <v>0</v>
      </c>
    </row>
    <row r="139" spans="1:8" ht="26.4" hidden="1" x14ac:dyDescent="0.25">
      <c r="A139" s="75"/>
      <c r="B139" s="110" t="s">
        <v>692</v>
      </c>
      <c r="C139" s="75"/>
      <c r="D139" s="283" t="s">
        <v>4488</v>
      </c>
      <c r="E139" s="11" t="s">
        <v>136</v>
      </c>
      <c r="F139" s="152"/>
      <c r="G139" s="152"/>
      <c r="H139" s="89">
        <f>F139*G139</f>
        <v>0</v>
      </c>
    </row>
    <row r="140" spans="1:8" hidden="1" x14ac:dyDescent="0.25">
      <c r="A140" s="75"/>
      <c r="B140" s="110" t="s">
        <v>693</v>
      </c>
      <c r="C140" s="75"/>
      <c r="D140" s="283" t="s">
        <v>4489</v>
      </c>
      <c r="E140" s="11" t="s">
        <v>136</v>
      </c>
      <c r="F140" s="152"/>
      <c r="G140" s="152"/>
      <c r="H140" s="89">
        <f>F140*G140</f>
        <v>0</v>
      </c>
    </row>
    <row r="141" spans="1:8" hidden="1" x14ac:dyDescent="0.25">
      <c r="A141" s="110" t="s">
        <v>695</v>
      </c>
      <c r="B141" s="75"/>
      <c r="C141" s="75"/>
      <c r="D141" s="150" t="s">
        <v>696</v>
      </c>
      <c r="E141" s="153"/>
      <c r="F141" s="154"/>
      <c r="G141" s="154"/>
      <c r="H141" s="155"/>
    </row>
    <row r="142" spans="1:8" ht="26.4" hidden="1" x14ac:dyDescent="0.25">
      <c r="A142" s="75"/>
      <c r="B142" s="110" t="s">
        <v>697</v>
      </c>
      <c r="C142" s="75"/>
      <c r="D142" s="283" t="s">
        <v>4490</v>
      </c>
      <c r="E142" s="11" t="s">
        <v>136</v>
      </c>
      <c r="F142" s="152"/>
      <c r="G142" s="152"/>
      <c r="H142" s="89">
        <f>F142*G142</f>
        <v>0</v>
      </c>
    </row>
    <row r="143" spans="1:8" ht="26.4" hidden="1" x14ac:dyDescent="0.25">
      <c r="A143" s="75"/>
      <c r="B143" s="110" t="s">
        <v>698</v>
      </c>
      <c r="C143" s="75"/>
      <c r="D143" s="283" t="s">
        <v>4490</v>
      </c>
      <c r="E143" s="11" t="s">
        <v>136</v>
      </c>
      <c r="F143" s="152"/>
      <c r="G143" s="152"/>
      <c r="H143" s="89">
        <f>F143*G143</f>
        <v>0</v>
      </c>
    </row>
    <row r="144" spans="1:8" hidden="1" x14ac:dyDescent="0.25">
      <c r="A144" s="75"/>
      <c r="B144" s="110" t="s">
        <v>699</v>
      </c>
      <c r="C144" s="75"/>
      <c r="D144" s="283" t="s">
        <v>4491</v>
      </c>
      <c r="E144" s="11" t="s">
        <v>136</v>
      </c>
      <c r="F144" s="152"/>
      <c r="G144" s="152"/>
      <c r="H144" s="89">
        <f>F144*G144</f>
        <v>0</v>
      </c>
    </row>
    <row r="145" spans="1:8" ht="39.6" hidden="1" x14ac:dyDescent="0.25">
      <c r="A145" s="110" t="s">
        <v>700</v>
      </c>
      <c r="B145" s="75"/>
      <c r="C145" s="75"/>
      <c r="D145" s="150" t="s">
        <v>701</v>
      </c>
      <c r="E145" s="153"/>
      <c r="F145" s="154"/>
      <c r="G145" s="154"/>
      <c r="H145" s="155"/>
    </row>
    <row r="146" spans="1:8" ht="15.6" hidden="1" x14ac:dyDescent="0.25">
      <c r="A146" s="75"/>
      <c r="B146" s="110" t="s">
        <v>702</v>
      </c>
      <c r="C146" s="75"/>
      <c r="D146" s="64" t="s">
        <v>705</v>
      </c>
      <c r="E146" s="27" t="s">
        <v>426</v>
      </c>
      <c r="F146" s="152"/>
      <c r="G146" s="152"/>
      <c r="H146" s="89">
        <f>F146*G146</f>
        <v>0</v>
      </c>
    </row>
    <row r="147" spans="1:8" ht="15.6" hidden="1" x14ac:dyDescent="0.25">
      <c r="A147" s="75"/>
      <c r="B147" s="110" t="s">
        <v>703</v>
      </c>
      <c r="C147" s="75"/>
      <c r="D147" s="64" t="s">
        <v>75</v>
      </c>
      <c r="E147" s="27" t="s">
        <v>426</v>
      </c>
      <c r="F147" s="152"/>
      <c r="G147" s="152"/>
      <c r="H147" s="89">
        <f>F147*G147</f>
        <v>0</v>
      </c>
    </row>
    <row r="148" spans="1:8" ht="15.6" hidden="1" x14ac:dyDescent="0.25">
      <c r="A148" s="75"/>
      <c r="B148" s="110" t="s">
        <v>704</v>
      </c>
      <c r="C148" s="75"/>
      <c r="D148" s="64" t="s">
        <v>706</v>
      </c>
      <c r="E148" s="27" t="s">
        <v>426</v>
      </c>
      <c r="F148" s="152"/>
      <c r="G148" s="152"/>
      <c r="H148" s="89">
        <f>F148*G148</f>
        <v>0</v>
      </c>
    </row>
    <row r="149" spans="1:8" x14ac:dyDescent="0.25">
      <c r="A149" s="75"/>
      <c r="B149" s="75"/>
      <c r="C149" s="75"/>
      <c r="D149" s="75"/>
      <c r="E149" s="153"/>
      <c r="F149" s="154"/>
      <c r="G149" s="154"/>
      <c r="H149" s="151"/>
    </row>
    <row r="150" spans="1:8" x14ac:dyDescent="0.25">
      <c r="A150" s="75"/>
      <c r="B150" s="75"/>
      <c r="C150" s="75"/>
      <c r="D150" s="75"/>
      <c r="E150" s="153"/>
      <c r="F150" s="153"/>
      <c r="G150" s="153"/>
      <c r="H150" s="151"/>
    </row>
    <row r="151" spans="1:8" x14ac:dyDescent="0.25">
      <c r="A151" s="74"/>
      <c r="B151" s="74"/>
      <c r="C151" s="74"/>
      <c r="D151" s="74"/>
      <c r="E151" s="182"/>
      <c r="F151" s="182"/>
      <c r="G151" s="182"/>
      <c r="H151" s="151"/>
    </row>
    <row r="152" spans="1:8" x14ac:dyDescent="0.25">
      <c r="A152" s="77" t="s">
        <v>34</v>
      </c>
      <c r="B152" s="78"/>
      <c r="C152" s="112"/>
      <c r="D152" s="79"/>
      <c r="E152" s="179"/>
      <c r="F152" s="4"/>
      <c r="G152" s="4"/>
      <c r="H152" s="113">
        <f>SUM(H5:H151)</f>
        <v>0</v>
      </c>
    </row>
    <row r="154" spans="1:8" x14ac:dyDescent="0.25">
      <c r="F154" s="82"/>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rowBreaks count="1" manualBreakCount="1">
    <brk id="50" max="7" man="1"/>
  </rowBreaks>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4C248-21EC-421D-9B53-3CC984FE3760}">
  <dimension ref="A1:H1048475"/>
  <sheetViews>
    <sheetView workbookViewId="0"/>
  </sheetViews>
  <sheetFormatPr defaultRowHeight="13.2" x14ac:dyDescent="0.25"/>
  <cols>
    <col min="1" max="1" width="9.33203125" customWidth="1"/>
    <col min="2" max="2" width="9" bestFit="1" customWidth="1"/>
    <col min="3" max="3" width="3.109375" bestFit="1" customWidth="1"/>
    <col min="4" max="4" width="40.6640625" customWidth="1"/>
    <col min="5" max="5" width="18.44140625" bestFit="1" customWidth="1"/>
    <col min="6" max="8" width="19.5546875" customWidth="1"/>
    <col min="257" max="257" width="9.33203125" customWidth="1"/>
    <col min="258" max="258" width="6.6640625" customWidth="1"/>
    <col min="259" max="259" width="40.6640625" customWidth="1"/>
    <col min="260" max="263" width="9.33203125" customWidth="1"/>
    <col min="513" max="513" width="9.33203125" customWidth="1"/>
    <col min="514" max="514" width="6.6640625" customWidth="1"/>
    <col min="515" max="515" width="40.6640625" customWidth="1"/>
    <col min="516" max="519" width="9.33203125" customWidth="1"/>
    <col min="769" max="769" width="9.33203125" customWidth="1"/>
    <col min="770" max="770" width="6.6640625" customWidth="1"/>
    <col min="771" max="771" width="40.6640625" customWidth="1"/>
    <col min="772" max="775" width="9.33203125" customWidth="1"/>
    <col min="1025" max="1025" width="9.33203125" customWidth="1"/>
    <col min="1026" max="1026" width="6.6640625" customWidth="1"/>
    <col min="1027" max="1027" width="40.6640625" customWidth="1"/>
    <col min="1028" max="1031" width="9.33203125" customWidth="1"/>
    <col min="1281" max="1281" width="9.33203125" customWidth="1"/>
    <col min="1282" max="1282" width="6.6640625" customWidth="1"/>
    <col min="1283" max="1283" width="40.6640625" customWidth="1"/>
    <col min="1284" max="1287" width="9.33203125" customWidth="1"/>
    <col min="1537" max="1537" width="9.33203125" customWidth="1"/>
    <col min="1538" max="1538" width="6.6640625" customWidth="1"/>
    <col min="1539" max="1539" width="40.6640625" customWidth="1"/>
    <col min="1540" max="1543" width="9.33203125" customWidth="1"/>
    <col min="1793" max="1793" width="9.33203125" customWidth="1"/>
    <col min="1794" max="1794" width="6.6640625" customWidth="1"/>
    <col min="1795" max="1795" width="40.6640625" customWidth="1"/>
    <col min="1796" max="1799" width="9.33203125" customWidth="1"/>
    <col min="2049" max="2049" width="9.33203125" customWidth="1"/>
    <col min="2050" max="2050" width="6.6640625" customWidth="1"/>
    <col min="2051" max="2051" width="40.6640625" customWidth="1"/>
    <col min="2052" max="2055" width="9.33203125" customWidth="1"/>
    <col min="2305" max="2305" width="9.33203125" customWidth="1"/>
    <col min="2306" max="2306" width="6.6640625" customWidth="1"/>
    <col min="2307" max="2307" width="40.6640625" customWidth="1"/>
    <col min="2308" max="2311" width="9.33203125" customWidth="1"/>
    <col min="2561" max="2561" width="9.33203125" customWidth="1"/>
    <col min="2562" max="2562" width="6.6640625" customWidth="1"/>
    <col min="2563" max="2563" width="40.6640625" customWidth="1"/>
    <col min="2564" max="2567" width="9.33203125" customWidth="1"/>
    <col min="2817" max="2817" width="9.33203125" customWidth="1"/>
    <col min="2818" max="2818" width="6.6640625" customWidth="1"/>
    <col min="2819" max="2819" width="40.6640625" customWidth="1"/>
    <col min="2820" max="2823" width="9.33203125" customWidth="1"/>
    <col min="3073" max="3073" width="9.33203125" customWidth="1"/>
    <col min="3074" max="3074" width="6.6640625" customWidth="1"/>
    <col min="3075" max="3075" width="40.6640625" customWidth="1"/>
    <col min="3076" max="3079" width="9.33203125" customWidth="1"/>
    <col min="3329" max="3329" width="9.33203125" customWidth="1"/>
    <col min="3330" max="3330" width="6.6640625" customWidth="1"/>
    <col min="3331" max="3331" width="40.6640625" customWidth="1"/>
    <col min="3332" max="3335" width="9.33203125" customWidth="1"/>
    <col min="3585" max="3585" width="9.33203125" customWidth="1"/>
    <col min="3586" max="3586" width="6.6640625" customWidth="1"/>
    <col min="3587" max="3587" width="40.6640625" customWidth="1"/>
    <col min="3588" max="3591" width="9.33203125" customWidth="1"/>
    <col min="3841" max="3841" width="9.33203125" customWidth="1"/>
    <col min="3842" max="3842" width="6.6640625" customWidth="1"/>
    <col min="3843" max="3843" width="40.6640625" customWidth="1"/>
    <col min="3844" max="3847" width="9.33203125" customWidth="1"/>
    <col min="4097" max="4097" width="9.33203125" customWidth="1"/>
    <col min="4098" max="4098" width="6.6640625" customWidth="1"/>
    <col min="4099" max="4099" width="40.6640625" customWidth="1"/>
    <col min="4100" max="4103" width="9.33203125" customWidth="1"/>
    <col min="4353" max="4353" width="9.33203125" customWidth="1"/>
    <col min="4354" max="4354" width="6.6640625" customWidth="1"/>
    <col min="4355" max="4355" width="40.6640625" customWidth="1"/>
    <col min="4356" max="4359" width="9.33203125" customWidth="1"/>
    <col min="4609" max="4609" width="9.33203125" customWidth="1"/>
    <col min="4610" max="4610" width="6.6640625" customWidth="1"/>
    <col min="4611" max="4611" width="40.6640625" customWidth="1"/>
    <col min="4612" max="4615" width="9.33203125" customWidth="1"/>
    <col min="4865" max="4865" width="9.33203125" customWidth="1"/>
    <col min="4866" max="4866" width="6.6640625" customWidth="1"/>
    <col min="4867" max="4867" width="40.6640625" customWidth="1"/>
    <col min="4868" max="4871" width="9.33203125" customWidth="1"/>
    <col min="5121" max="5121" width="9.33203125" customWidth="1"/>
    <col min="5122" max="5122" width="6.6640625" customWidth="1"/>
    <col min="5123" max="5123" width="40.6640625" customWidth="1"/>
    <col min="5124" max="5127" width="9.33203125" customWidth="1"/>
    <col min="5377" max="5377" width="9.33203125" customWidth="1"/>
    <col min="5378" max="5378" width="6.6640625" customWidth="1"/>
    <col min="5379" max="5379" width="40.6640625" customWidth="1"/>
    <col min="5380" max="5383" width="9.33203125" customWidth="1"/>
    <col min="5633" max="5633" width="9.33203125" customWidth="1"/>
    <col min="5634" max="5634" width="6.6640625" customWidth="1"/>
    <col min="5635" max="5635" width="40.6640625" customWidth="1"/>
    <col min="5636" max="5639" width="9.33203125" customWidth="1"/>
    <col min="5889" max="5889" width="9.33203125" customWidth="1"/>
    <col min="5890" max="5890" width="6.6640625" customWidth="1"/>
    <col min="5891" max="5891" width="40.6640625" customWidth="1"/>
    <col min="5892" max="5895" width="9.33203125" customWidth="1"/>
    <col min="6145" max="6145" width="9.33203125" customWidth="1"/>
    <col min="6146" max="6146" width="6.6640625" customWidth="1"/>
    <col min="6147" max="6147" width="40.6640625" customWidth="1"/>
    <col min="6148" max="6151" width="9.33203125" customWidth="1"/>
    <col min="6401" max="6401" width="9.33203125" customWidth="1"/>
    <col min="6402" max="6402" width="6.6640625" customWidth="1"/>
    <col min="6403" max="6403" width="40.6640625" customWidth="1"/>
    <col min="6404" max="6407" width="9.33203125" customWidth="1"/>
    <col min="6657" max="6657" width="9.33203125" customWidth="1"/>
    <col min="6658" max="6658" width="6.6640625" customWidth="1"/>
    <col min="6659" max="6659" width="40.6640625" customWidth="1"/>
    <col min="6660" max="6663" width="9.33203125" customWidth="1"/>
    <col min="6913" max="6913" width="9.33203125" customWidth="1"/>
    <col min="6914" max="6914" width="6.6640625" customWidth="1"/>
    <col min="6915" max="6915" width="40.6640625" customWidth="1"/>
    <col min="6916" max="6919" width="9.33203125" customWidth="1"/>
    <col min="7169" max="7169" width="9.33203125" customWidth="1"/>
    <col min="7170" max="7170" width="6.6640625" customWidth="1"/>
    <col min="7171" max="7171" width="40.6640625" customWidth="1"/>
    <col min="7172" max="7175" width="9.33203125" customWidth="1"/>
    <col min="7425" max="7425" width="9.33203125" customWidth="1"/>
    <col min="7426" max="7426" width="6.6640625" customWidth="1"/>
    <col min="7427" max="7427" width="40.6640625" customWidth="1"/>
    <col min="7428" max="7431" width="9.33203125" customWidth="1"/>
    <col min="7681" max="7681" width="9.33203125" customWidth="1"/>
    <col min="7682" max="7682" width="6.6640625" customWidth="1"/>
    <col min="7683" max="7683" width="40.6640625" customWidth="1"/>
    <col min="7684" max="7687" width="9.33203125" customWidth="1"/>
    <col min="7937" max="7937" width="9.33203125" customWidth="1"/>
    <col min="7938" max="7938" width="6.6640625" customWidth="1"/>
    <col min="7939" max="7939" width="40.6640625" customWidth="1"/>
    <col min="7940" max="7943" width="9.33203125" customWidth="1"/>
    <col min="8193" max="8193" width="9.33203125" customWidth="1"/>
    <col min="8194" max="8194" width="6.6640625" customWidth="1"/>
    <col min="8195" max="8195" width="40.6640625" customWidth="1"/>
    <col min="8196" max="8199" width="9.33203125" customWidth="1"/>
    <col min="8449" max="8449" width="9.33203125" customWidth="1"/>
    <col min="8450" max="8450" width="6.6640625" customWidth="1"/>
    <col min="8451" max="8451" width="40.6640625" customWidth="1"/>
    <col min="8452" max="8455" width="9.33203125" customWidth="1"/>
    <col min="8705" max="8705" width="9.33203125" customWidth="1"/>
    <col min="8706" max="8706" width="6.6640625" customWidth="1"/>
    <col min="8707" max="8707" width="40.6640625" customWidth="1"/>
    <col min="8708" max="8711" width="9.33203125" customWidth="1"/>
    <col min="8961" max="8961" width="9.33203125" customWidth="1"/>
    <col min="8962" max="8962" width="6.6640625" customWidth="1"/>
    <col min="8963" max="8963" width="40.6640625" customWidth="1"/>
    <col min="8964" max="8967" width="9.33203125" customWidth="1"/>
    <col min="9217" max="9217" width="9.33203125" customWidth="1"/>
    <col min="9218" max="9218" width="6.6640625" customWidth="1"/>
    <col min="9219" max="9219" width="40.6640625" customWidth="1"/>
    <col min="9220" max="9223" width="9.33203125" customWidth="1"/>
    <col min="9473" max="9473" width="9.33203125" customWidth="1"/>
    <col min="9474" max="9474" width="6.6640625" customWidth="1"/>
    <col min="9475" max="9475" width="40.6640625" customWidth="1"/>
    <col min="9476" max="9479" width="9.33203125" customWidth="1"/>
    <col min="9729" max="9729" width="9.33203125" customWidth="1"/>
    <col min="9730" max="9730" width="6.6640625" customWidth="1"/>
    <col min="9731" max="9731" width="40.6640625" customWidth="1"/>
    <col min="9732" max="9735" width="9.33203125" customWidth="1"/>
    <col min="9985" max="9985" width="9.33203125" customWidth="1"/>
    <col min="9986" max="9986" width="6.6640625" customWidth="1"/>
    <col min="9987" max="9987" width="40.6640625" customWidth="1"/>
    <col min="9988" max="9991" width="9.33203125" customWidth="1"/>
    <col min="10241" max="10241" width="9.33203125" customWidth="1"/>
    <col min="10242" max="10242" width="6.6640625" customWidth="1"/>
    <col min="10243" max="10243" width="40.6640625" customWidth="1"/>
    <col min="10244" max="10247" width="9.33203125" customWidth="1"/>
    <col min="10497" max="10497" width="9.33203125" customWidth="1"/>
    <col min="10498" max="10498" width="6.6640625" customWidth="1"/>
    <col min="10499" max="10499" width="40.6640625" customWidth="1"/>
    <col min="10500" max="10503" width="9.33203125" customWidth="1"/>
    <col min="10753" max="10753" width="9.33203125" customWidth="1"/>
    <col min="10754" max="10754" width="6.6640625" customWidth="1"/>
    <col min="10755" max="10755" width="40.6640625" customWidth="1"/>
    <col min="10756" max="10759" width="9.33203125" customWidth="1"/>
    <col min="11009" max="11009" width="9.33203125" customWidth="1"/>
    <col min="11010" max="11010" width="6.6640625" customWidth="1"/>
    <col min="11011" max="11011" width="40.6640625" customWidth="1"/>
    <col min="11012" max="11015" width="9.33203125" customWidth="1"/>
    <col min="11265" max="11265" width="9.33203125" customWidth="1"/>
    <col min="11266" max="11266" width="6.6640625" customWidth="1"/>
    <col min="11267" max="11267" width="40.6640625" customWidth="1"/>
    <col min="11268" max="11271" width="9.33203125" customWidth="1"/>
    <col min="11521" max="11521" width="9.33203125" customWidth="1"/>
    <col min="11522" max="11522" width="6.6640625" customWidth="1"/>
    <col min="11523" max="11523" width="40.6640625" customWidth="1"/>
    <col min="11524" max="11527" width="9.33203125" customWidth="1"/>
    <col min="11777" max="11777" width="9.33203125" customWidth="1"/>
    <col min="11778" max="11778" width="6.6640625" customWidth="1"/>
    <col min="11779" max="11779" width="40.6640625" customWidth="1"/>
    <col min="11780" max="11783" width="9.33203125" customWidth="1"/>
    <col min="12033" max="12033" width="9.33203125" customWidth="1"/>
    <col min="12034" max="12034" width="6.6640625" customWidth="1"/>
    <col min="12035" max="12035" width="40.6640625" customWidth="1"/>
    <col min="12036" max="12039" width="9.33203125" customWidth="1"/>
    <col min="12289" max="12289" width="9.33203125" customWidth="1"/>
    <col min="12290" max="12290" width="6.6640625" customWidth="1"/>
    <col min="12291" max="12291" width="40.6640625" customWidth="1"/>
    <col min="12292" max="12295" width="9.33203125" customWidth="1"/>
    <col min="12545" max="12545" width="9.33203125" customWidth="1"/>
    <col min="12546" max="12546" width="6.6640625" customWidth="1"/>
    <col min="12547" max="12547" width="40.6640625" customWidth="1"/>
    <col min="12548" max="12551" width="9.33203125" customWidth="1"/>
    <col min="12801" max="12801" width="9.33203125" customWidth="1"/>
    <col min="12802" max="12802" width="6.6640625" customWidth="1"/>
    <col min="12803" max="12803" width="40.6640625" customWidth="1"/>
    <col min="12804" max="12807" width="9.33203125" customWidth="1"/>
    <col min="13057" max="13057" width="9.33203125" customWidth="1"/>
    <col min="13058" max="13058" width="6.6640625" customWidth="1"/>
    <col min="13059" max="13059" width="40.6640625" customWidth="1"/>
    <col min="13060" max="13063" width="9.33203125" customWidth="1"/>
    <col min="13313" max="13313" width="9.33203125" customWidth="1"/>
    <col min="13314" max="13314" width="6.6640625" customWidth="1"/>
    <col min="13315" max="13315" width="40.6640625" customWidth="1"/>
    <col min="13316" max="13319" width="9.33203125" customWidth="1"/>
    <col min="13569" max="13569" width="9.33203125" customWidth="1"/>
    <col min="13570" max="13570" width="6.6640625" customWidth="1"/>
    <col min="13571" max="13571" width="40.6640625" customWidth="1"/>
    <col min="13572" max="13575" width="9.33203125" customWidth="1"/>
    <col min="13825" max="13825" width="9.33203125" customWidth="1"/>
    <col min="13826" max="13826" width="6.6640625" customWidth="1"/>
    <col min="13827" max="13827" width="40.6640625" customWidth="1"/>
    <col min="13828" max="13831" width="9.33203125" customWidth="1"/>
    <col min="14081" max="14081" width="9.33203125" customWidth="1"/>
    <col min="14082" max="14082" width="6.6640625" customWidth="1"/>
    <col min="14083" max="14083" width="40.6640625" customWidth="1"/>
    <col min="14084" max="14087" width="9.33203125" customWidth="1"/>
    <col min="14337" max="14337" width="9.33203125" customWidth="1"/>
    <col min="14338" max="14338" width="6.6640625" customWidth="1"/>
    <col min="14339" max="14339" width="40.6640625" customWidth="1"/>
    <col min="14340" max="14343" width="9.33203125" customWidth="1"/>
    <col min="14593" max="14593" width="9.33203125" customWidth="1"/>
    <col min="14594" max="14594" width="6.6640625" customWidth="1"/>
    <col min="14595" max="14595" width="40.6640625" customWidth="1"/>
    <col min="14596" max="14599" width="9.33203125" customWidth="1"/>
    <col min="14849" max="14849" width="9.33203125" customWidth="1"/>
    <col min="14850" max="14850" width="6.6640625" customWidth="1"/>
    <col min="14851" max="14851" width="40.6640625" customWidth="1"/>
    <col min="14852" max="14855" width="9.33203125" customWidth="1"/>
    <col min="15105" max="15105" width="9.33203125" customWidth="1"/>
    <col min="15106" max="15106" width="6.6640625" customWidth="1"/>
    <col min="15107" max="15107" width="40.6640625" customWidth="1"/>
    <col min="15108" max="15111" width="9.33203125" customWidth="1"/>
    <col min="15361" max="15361" width="9.33203125" customWidth="1"/>
    <col min="15362" max="15362" width="6.6640625" customWidth="1"/>
    <col min="15363" max="15363" width="40.6640625" customWidth="1"/>
    <col min="15364" max="15367" width="9.33203125" customWidth="1"/>
    <col min="15617" max="15617" width="9.33203125" customWidth="1"/>
    <col min="15618" max="15618" width="6.6640625" customWidth="1"/>
    <col min="15619" max="15619" width="40.6640625" customWidth="1"/>
    <col min="15620" max="15623" width="9.33203125" customWidth="1"/>
    <col min="15873" max="15873" width="9.33203125" customWidth="1"/>
    <col min="15874" max="15874" width="6.6640625" customWidth="1"/>
    <col min="15875" max="15875" width="40.6640625" customWidth="1"/>
    <col min="15876" max="15879" width="9.33203125" customWidth="1"/>
    <col min="16129" max="16129" width="9.33203125" customWidth="1"/>
    <col min="16130" max="16130" width="6.6640625" customWidth="1"/>
    <col min="16131" max="16131" width="40.6640625" customWidth="1"/>
    <col min="16132" max="16135" width="9.33203125" customWidth="1"/>
  </cols>
  <sheetData>
    <row r="1" spans="1:8" x14ac:dyDescent="0.25">
      <c r="A1" s="22" t="s">
        <v>707</v>
      </c>
      <c r="B1" s="10"/>
      <c r="C1" s="10"/>
      <c r="D1" s="10"/>
      <c r="E1" s="771" t="s">
        <v>708</v>
      </c>
      <c r="F1" s="771"/>
      <c r="G1" s="771"/>
      <c r="H1" s="771"/>
    </row>
    <row r="2" spans="1:8" x14ac:dyDescent="0.25">
      <c r="A2" s="23" t="s">
        <v>0</v>
      </c>
      <c r="B2" s="23"/>
      <c r="C2" s="24"/>
      <c r="D2" s="9" t="s">
        <v>1</v>
      </c>
      <c r="E2" s="9" t="s">
        <v>2</v>
      </c>
      <c r="F2" s="9" t="s">
        <v>3</v>
      </c>
      <c r="G2" s="9" t="s">
        <v>4</v>
      </c>
      <c r="H2" s="9" t="s">
        <v>5</v>
      </c>
    </row>
    <row r="3" spans="1:8" x14ac:dyDescent="0.25">
      <c r="A3" s="7"/>
      <c r="B3" s="7"/>
      <c r="C3" s="20"/>
      <c r="D3" s="5"/>
      <c r="E3" s="6"/>
      <c r="F3" s="6"/>
      <c r="G3" s="5"/>
      <c r="H3" s="5"/>
    </row>
    <row r="4" spans="1:8" x14ac:dyDescent="0.25">
      <c r="A4" s="8"/>
      <c r="B4" s="8"/>
      <c r="C4" s="25"/>
      <c r="D4" s="5"/>
      <c r="E4" s="6"/>
      <c r="F4" s="6"/>
      <c r="G4" s="5"/>
      <c r="H4" s="5"/>
    </row>
    <row r="5" spans="1:8" x14ac:dyDescent="0.25">
      <c r="A5" s="13" t="s">
        <v>709</v>
      </c>
      <c r="B5" s="7"/>
      <c r="C5" s="20"/>
      <c r="D5" s="31" t="s">
        <v>712</v>
      </c>
      <c r="E5" s="6"/>
      <c r="F5" s="6"/>
      <c r="G5" s="5"/>
      <c r="H5" s="38"/>
    </row>
    <row r="6" spans="1:8" ht="39.6" x14ac:dyDescent="0.25">
      <c r="A6" s="7"/>
      <c r="B6" s="13" t="s">
        <v>710</v>
      </c>
      <c r="C6" s="20"/>
      <c r="D6" s="286" t="s">
        <v>5981</v>
      </c>
      <c r="E6" s="11"/>
      <c r="F6" s="6"/>
      <c r="G6" s="5"/>
      <c r="H6" s="38"/>
    </row>
    <row r="7" spans="1:8" x14ac:dyDescent="0.25">
      <c r="A7" s="7"/>
      <c r="B7" s="13"/>
      <c r="C7" s="21" t="s">
        <v>37</v>
      </c>
      <c r="D7" s="287" t="s">
        <v>4426</v>
      </c>
      <c r="E7" s="11" t="s">
        <v>136</v>
      </c>
      <c r="F7" s="6"/>
      <c r="G7" s="91"/>
      <c r="H7" s="89">
        <f>F7*G7</f>
        <v>0</v>
      </c>
    </row>
    <row r="8" spans="1:8" ht="26.4" hidden="1" x14ac:dyDescent="0.25">
      <c r="A8" s="7"/>
      <c r="B8" s="13"/>
      <c r="C8" s="21" t="s">
        <v>39</v>
      </c>
      <c r="D8" s="287" t="s">
        <v>4493</v>
      </c>
      <c r="E8" s="11" t="s">
        <v>136</v>
      </c>
      <c r="F8" s="6"/>
      <c r="G8" s="91"/>
      <c r="H8" s="89">
        <f>F8*G8</f>
        <v>0</v>
      </c>
    </row>
    <row r="9" spans="1:8" ht="39.6" x14ac:dyDescent="0.25">
      <c r="A9" s="7"/>
      <c r="B9" s="13" t="s">
        <v>711</v>
      </c>
      <c r="C9" s="21"/>
      <c r="D9" s="287" t="s">
        <v>5984</v>
      </c>
      <c r="E9" s="27"/>
      <c r="F9" s="6"/>
      <c r="G9" s="91"/>
      <c r="H9" s="38"/>
    </row>
    <row r="10" spans="1:8" x14ac:dyDescent="0.25">
      <c r="A10" s="13"/>
      <c r="B10" s="13"/>
      <c r="C10" s="21" t="s">
        <v>37</v>
      </c>
      <c r="D10" s="287" t="s">
        <v>6498</v>
      </c>
      <c r="E10" s="11" t="s">
        <v>136</v>
      </c>
      <c r="F10" s="6"/>
      <c r="G10" s="91"/>
      <c r="H10" s="89">
        <f>F10*G10</f>
        <v>0</v>
      </c>
    </row>
    <row r="11" spans="1:8" hidden="1" x14ac:dyDescent="0.25">
      <c r="A11" s="7"/>
      <c r="B11" s="13"/>
      <c r="C11" s="21" t="s">
        <v>39</v>
      </c>
      <c r="D11" s="287" t="s">
        <v>4494</v>
      </c>
      <c r="E11" s="11" t="s">
        <v>136</v>
      </c>
      <c r="F11" s="6"/>
      <c r="G11" s="91"/>
      <c r="H11" s="89">
        <f>F11*G11</f>
        <v>0</v>
      </c>
    </row>
    <row r="12" spans="1:8" ht="26.4" x14ac:dyDescent="0.25">
      <c r="A12" s="13" t="s">
        <v>714</v>
      </c>
      <c r="B12" s="13"/>
      <c r="C12" s="21"/>
      <c r="D12" s="31" t="s">
        <v>715</v>
      </c>
      <c r="E12" s="27"/>
      <c r="F12" s="6"/>
      <c r="G12" s="91"/>
      <c r="H12" s="38"/>
    </row>
    <row r="13" spans="1:8" ht="39.6" x14ac:dyDescent="0.25">
      <c r="A13" s="7"/>
      <c r="B13" s="13" t="s">
        <v>716</v>
      </c>
      <c r="C13" s="21"/>
      <c r="D13" s="287" t="s">
        <v>5981</v>
      </c>
      <c r="E13" s="27"/>
      <c r="F13" s="6"/>
      <c r="G13" s="91"/>
      <c r="H13" s="38"/>
    </row>
    <row r="14" spans="1:8" ht="26.4" hidden="1" x14ac:dyDescent="0.25">
      <c r="A14" s="7"/>
      <c r="B14" s="13"/>
      <c r="C14" s="21" t="s">
        <v>37</v>
      </c>
      <c r="D14" s="287" t="s">
        <v>4492</v>
      </c>
      <c r="E14" s="11" t="s">
        <v>136</v>
      </c>
      <c r="F14" s="6"/>
      <c r="G14" s="91"/>
      <c r="H14" s="89">
        <f>F14*G14</f>
        <v>0</v>
      </c>
    </row>
    <row r="15" spans="1:8" ht="26.4" hidden="1" x14ac:dyDescent="0.25">
      <c r="A15" s="7"/>
      <c r="B15" s="13"/>
      <c r="C15" s="21" t="s">
        <v>39</v>
      </c>
      <c r="D15" s="287" t="s">
        <v>4493</v>
      </c>
      <c r="E15" s="11" t="s">
        <v>136</v>
      </c>
      <c r="F15" s="6"/>
      <c r="G15" s="91"/>
      <c r="H15" s="89">
        <f>F15*G15</f>
        <v>0</v>
      </c>
    </row>
    <row r="16" spans="1:8" ht="26.4" hidden="1" x14ac:dyDescent="0.25">
      <c r="A16" s="7"/>
      <c r="B16" s="13" t="s">
        <v>717</v>
      </c>
      <c r="C16" s="21"/>
      <c r="D16" s="287" t="s">
        <v>4495</v>
      </c>
      <c r="E16" s="27"/>
      <c r="F16" s="6"/>
      <c r="G16" s="91"/>
      <c r="H16" s="38"/>
    </row>
    <row r="17" spans="1:8" hidden="1" x14ac:dyDescent="0.25">
      <c r="A17" s="13"/>
      <c r="B17" s="13"/>
      <c r="C17" s="21" t="s">
        <v>37</v>
      </c>
      <c r="D17" s="287" t="s">
        <v>4494</v>
      </c>
      <c r="E17" s="11" t="s">
        <v>136</v>
      </c>
      <c r="F17" s="6"/>
      <c r="G17" s="91"/>
      <c r="H17" s="89">
        <f>F17*G17</f>
        <v>0</v>
      </c>
    </row>
    <row r="18" spans="1:8" hidden="1" x14ac:dyDescent="0.25">
      <c r="A18" s="13"/>
      <c r="B18" s="13"/>
      <c r="C18" s="21" t="s">
        <v>39</v>
      </c>
      <c r="D18" s="287" t="s">
        <v>4494</v>
      </c>
      <c r="E18" s="11" t="s">
        <v>136</v>
      </c>
      <c r="F18" s="6"/>
      <c r="G18" s="91"/>
      <c r="H18" s="89">
        <f>F18*G18</f>
        <v>0</v>
      </c>
    </row>
    <row r="19" spans="1:8" hidden="1" x14ac:dyDescent="0.25">
      <c r="A19" s="13" t="s">
        <v>719</v>
      </c>
      <c r="B19" s="13"/>
      <c r="C19" s="21"/>
      <c r="D19" s="31" t="s">
        <v>718</v>
      </c>
      <c r="E19" s="27"/>
      <c r="F19" s="6"/>
      <c r="G19" s="91"/>
      <c r="H19" s="38"/>
    </row>
    <row r="20" spans="1:8" ht="26.4" hidden="1" x14ac:dyDescent="0.25">
      <c r="A20" s="7"/>
      <c r="B20" s="13" t="s">
        <v>720</v>
      </c>
      <c r="C20" s="21"/>
      <c r="D20" s="287" t="s">
        <v>4496</v>
      </c>
      <c r="E20" s="27"/>
      <c r="F20" s="6"/>
      <c r="G20" s="91"/>
      <c r="H20" s="38"/>
    </row>
    <row r="21" spans="1:8" ht="26.4" hidden="1" x14ac:dyDescent="0.25">
      <c r="A21" s="13"/>
      <c r="B21" s="13"/>
      <c r="C21" s="21" t="s">
        <v>37</v>
      </c>
      <c r="D21" s="287" t="s">
        <v>4492</v>
      </c>
      <c r="E21" s="11" t="s">
        <v>136</v>
      </c>
      <c r="F21" s="6"/>
      <c r="G21" s="91"/>
      <c r="H21" s="89">
        <f>F21*G21</f>
        <v>0</v>
      </c>
    </row>
    <row r="22" spans="1:8" ht="26.4" hidden="1" x14ac:dyDescent="0.25">
      <c r="A22" s="13"/>
      <c r="B22" s="13"/>
      <c r="C22" s="21" t="s">
        <v>39</v>
      </c>
      <c r="D22" s="287" t="s">
        <v>4493</v>
      </c>
      <c r="E22" s="11" t="s">
        <v>136</v>
      </c>
      <c r="F22" s="6"/>
      <c r="G22" s="91"/>
      <c r="H22" s="89">
        <f>F22*G22</f>
        <v>0</v>
      </c>
    </row>
    <row r="23" spans="1:8" ht="26.4" hidden="1" x14ac:dyDescent="0.25">
      <c r="A23" s="7"/>
      <c r="B23" s="13" t="s">
        <v>721</v>
      </c>
      <c r="C23" s="21"/>
      <c r="D23" s="287" t="s">
        <v>4496</v>
      </c>
      <c r="E23" s="27"/>
      <c r="F23" s="6"/>
      <c r="G23" s="91"/>
      <c r="H23" s="38"/>
    </row>
    <row r="24" spans="1:8" hidden="1" x14ac:dyDescent="0.25">
      <c r="A24" s="7"/>
      <c r="B24" s="13"/>
      <c r="C24" s="21" t="s">
        <v>37</v>
      </c>
      <c r="D24" s="287" t="s">
        <v>4494</v>
      </c>
      <c r="E24" s="11" t="s">
        <v>136</v>
      </c>
      <c r="F24" s="6"/>
      <c r="G24" s="91"/>
      <c r="H24" s="89">
        <f>F24*G24</f>
        <v>0</v>
      </c>
    </row>
    <row r="25" spans="1:8" hidden="1" x14ac:dyDescent="0.25">
      <c r="A25" s="7"/>
      <c r="B25" s="13"/>
      <c r="C25" s="21" t="s">
        <v>39</v>
      </c>
      <c r="D25" s="287" t="s">
        <v>4494</v>
      </c>
      <c r="E25" s="11" t="s">
        <v>136</v>
      </c>
      <c r="F25" s="6"/>
      <c r="G25" s="91"/>
      <c r="H25" s="89">
        <f>F25*G25</f>
        <v>0</v>
      </c>
    </row>
    <row r="26" spans="1:8" x14ac:dyDescent="0.25">
      <c r="A26" s="7"/>
      <c r="B26" s="13"/>
      <c r="C26" s="21" t="s">
        <v>37</v>
      </c>
      <c r="D26" s="287" t="s">
        <v>4426</v>
      </c>
      <c r="E26" s="11" t="s">
        <v>136</v>
      </c>
      <c r="F26" s="6"/>
      <c r="G26" s="91"/>
      <c r="H26" s="89">
        <f>F26*G26</f>
        <v>0</v>
      </c>
    </row>
    <row r="27" spans="1:8" ht="26.4" x14ac:dyDescent="0.25">
      <c r="A27" s="13" t="s">
        <v>722</v>
      </c>
      <c r="B27" s="13"/>
      <c r="C27" s="21"/>
      <c r="D27" s="32" t="s">
        <v>723</v>
      </c>
      <c r="E27" s="27"/>
      <c r="F27" s="6"/>
      <c r="G27" s="91"/>
      <c r="H27" s="38"/>
    </row>
    <row r="28" spans="1:8" ht="15.6" x14ac:dyDescent="0.25">
      <c r="A28" s="7"/>
      <c r="B28" s="13" t="s">
        <v>724</v>
      </c>
      <c r="C28" s="21"/>
      <c r="D28" s="33" t="s">
        <v>731</v>
      </c>
      <c r="E28" s="27" t="s">
        <v>426</v>
      </c>
      <c r="F28" s="6"/>
      <c r="G28" s="91"/>
      <c r="H28" s="89">
        <f>F28*G28</f>
        <v>0</v>
      </c>
    </row>
    <row r="29" spans="1:8" ht="15.6" hidden="1" x14ac:dyDescent="0.25">
      <c r="A29" s="7"/>
      <c r="B29" s="13" t="s">
        <v>725</v>
      </c>
      <c r="C29" s="21"/>
      <c r="D29" s="33" t="s">
        <v>732</v>
      </c>
      <c r="E29" s="27" t="s">
        <v>426</v>
      </c>
      <c r="F29" s="6"/>
      <c r="G29" s="91"/>
      <c r="H29" s="89">
        <f>F29*G29</f>
        <v>0</v>
      </c>
    </row>
    <row r="30" spans="1:8" ht="15.6" hidden="1" x14ac:dyDescent="0.25">
      <c r="A30" s="7"/>
      <c r="B30" s="13" t="s">
        <v>726</v>
      </c>
      <c r="C30" s="21"/>
      <c r="D30" s="33" t="s">
        <v>733</v>
      </c>
      <c r="E30" s="27" t="s">
        <v>426</v>
      </c>
      <c r="F30" s="6"/>
      <c r="G30" s="91"/>
      <c r="H30" s="89">
        <f>F30*G30</f>
        <v>0</v>
      </c>
    </row>
    <row r="31" spans="1:8" ht="26.4" hidden="1" x14ac:dyDescent="0.25">
      <c r="A31" s="7"/>
      <c r="B31" s="13" t="s">
        <v>727</v>
      </c>
      <c r="C31" s="21"/>
      <c r="D31" s="33" t="s">
        <v>734</v>
      </c>
      <c r="E31" s="27" t="s">
        <v>426</v>
      </c>
      <c r="F31" s="6"/>
      <c r="G31" s="91"/>
      <c r="H31" s="89">
        <f>F31*G31</f>
        <v>0</v>
      </c>
    </row>
    <row r="32" spans="1:8" hidden="1" x14ac:dyDescent="0.25">
      <c r="A32" s="7"/>
      <c r="B32" s="13" t="s">
        <v>728</v>
      </c>
      <c r="C32" s="21"/>
      <c r="D32" s="287" t="s">
        <v>735</v>
      </c>
      <c r="E32" s="27"/>
      <c r="F32" s="6"/>
      <c r="G32" s="91"/>
      <c r="H32" s="38"/>
    </row>
    <row r="33" spans="1:8" ht="15.6" hidden="1" x14ac:dyDescent="0.25">
      <c r="A33" s="7"/>
      <c r="B33" s="13"/>
      <c r="C33" s="21" t="s">
        <v>37</v>
      </c>
      <c r="D33" s="287" t="s">
        <v>4497</v>
      </c>
      <c r="E33" s="27" t="s">
        <v>426</v>
      </c>
      <c r="F33" s="6"/>
      <c r="G33" s="91"/>
      <c r="H33" s="89">
        <f>F33*G33</f>
        <v>0</v>
      </c>
    </row>
    <row r="34" spans="1:8" ht="15.6" hidden="1" x14ac:dyDescent="0.25">
      <c r="A34" s="7"/>
      <c r="B34" s="13"/>
      <c r="C34" s="21" t="s">
        <v>39</v>
      </c>
      <c r="D34" s="287" t="s">
        <v>4498</v>
      </c>
      <c r="E34" s="27" t="s">
        <v>426</v>
      </c>
      <c r="F34" s="6"/>
      <c r="G34" s="91"/>
      <c r="H34" s="89">
        <f>F34*G34</f>
        <v>0</v>
      </c>
    </row>
    <row r="35" spans="1:8" ht="26.4" hidden="1" x14ac:dyDescent="0.25">
      <c r="A35" s="7"/>
      <c r="B35" s="13" t="s">
        <v>729</v>
      </c>
      <c r="C35" s="21"/>
      <c r="D35" s="287" t="s">
        <v>736</v>
      </c>
      <c r="E35" s="27" t="s">
        <v>426</v>
      </c>
      <c r="F35" s="6"/>
      <c r="G35" s="91"/>
      <c r="H35" s="89">
        <f>F35*G35</f>
        <v>0</v>
      </c>
    </row>
    <row r="36" spans="1:8" ht="26.4" hidden="1" x14ac:dyDescent="0.25">
      <c r="A36" s="13"/>
      <c r="B36" s="13" t="s">
        <v>730</v>
      </c>
      <c r="C36" s="21"/>
      <c r="D36" s="287" t="s">
        <v>4499</v>
      </c>
      <c r="E36" s="27" t="s">
        <v>423</v>
      </c>
      <c r="F36" s="6"/>
      <c r="G36" s="91"/>
      <c r="H36" s="89">
        <f>F36*G36</f>
        <v>0</v>
      </c>
    </row>
    <row r="37" spans="1:8" ht="26.4" hidden="1" x14ac:dyDescent="0.25">
      <c r="A37" s="13" t="s">
        <v>737</v>
      </c>
      <c r="B37" s="13"/>
      <c r="C37" s="21"/>
      <c r="D37" s="31" t="s">
        <v>738</v>
      </c>
      <c r="E37" s="27"/>
      <c r="F37" s="6"/>
      <c r="G37" s="91"/>
      <c r="H37" s="38"/>
    </row>
    <row r="38" spans="1:8" ht="15.6" hidden="1" x14ac:dyDescent="0.25">
      <c r="A38" s="7"/>
      <c r="B38" s="13" t="s">
        <v>739</v>
      </c>
      <c r="C38" s="21"/>
      <c r="D38" s="287" t="s">
        <v>4500</v>
      </c>
      <c r="E38" s="27" t="s">
        <v>426</v>
      </c>
      <c r="F38" s="6"/>
      <c r="G38" s="91"/>
      <c r="H38" s="89">
        <f>F38*G38</f>
        <v>0</v>
      </c>
    </row>
    <row r="39" spans="1:8" ht="26.4" hidden="1" x14ac:dyDescent="0.25">
      <c r="A39" s="13"/>
      <c r="B39" s="13" t="s">
        <v>740</v>
      </c>
      <c r="C39" s="21"/>
      <c r="D39" s="287" t="s">
        <v>4501</v>
      </c>
      <c r="E39" s="27" t="s">
        <v>426</v>
      </c>
      <c r="F39" s="6"/>
      <c r="G39" s="91"/>
      <c r="H39" s="89">
        <f>F39*G39</f>
        <v>0</v>
      </c>
    </row>
    <row r="40" spans="1:8" ht="26.4" x14ac:dyDescent="0.25">
      <c r="A40" s="13" t="s">
        <v>741</v>
      </c>
      <c r="B40" s="13"/>
      <c r="C40" s="21"/>
      <c r="D40" s="31" t="s">
        <v>742</v>
      </c>
      <c r="E40" s="27"/>
      <c r="F40" s="6"/>
      <c r="G40" s="91"/>
      <c r="H40" s="38"/>
    </row>
    <row r="41" spans="1:8" ht="26.4" x14ac:dyDescent="0.25">
      <c r="A41" s="7"/>
      <c r="B41" s="13" t="s">
        <v>743</v>
      </c>
      <c r="C41" s="21"/>
      <c r="D41" s="287" t="s">
        <v>6499</v>
      </c>
      <c r="E41" s="17" t="s">
        <v>429</v>
      </c>
      <c r="F41" s="6"/>
      <c r="G41" s="91"/>
      <c r="H41" s="89">
        <f>F41*G41</f>
        <v>0</v>
      </c>
    </row>
    <row r="42" spans="1:8" hidden="1" x14ac:dyDescent="0.25">
      <c r="A42" s="7"/>
      <c r="B42" s="13" t="s">
        <v>744</v>
      </c>
      <c r="C42" s="21"/>
      <c r="D42" s="287" t="s">
        <v>4502</v>
      </c>
      <c r="E42" s="17" t="s">
        <v>429</v>
      </c>
      <c r="F42" s="6"/>
      <c r="G42" s="91"/>
      <c r="H42" s="89">
        <f>F42*G42</f>
        <v>0</v>
      </c>
    </row>
    <row r="43" spans="1:8" ht="26.4" x14ac:dyDescent="0.25">
      <c r="A43" s="7"/>
      <c r="B43" s="13" t="s">
        <v>745</v>
      </c>
      <c r="C43" s="21"/>
      <c r="D43" s="287" t="s">
        <v>6500</v>
      </c>
      <c r="E43" s="11" t="s">
        <v>136</v>
      </c>
      <c r="F43" s="6"/>
      <c r="G43" s="91"/>
      <c r="H43" s="89">
        <f>F43*G43</f>
        <v>0</v>
      </c>
    </row>
    <row r="44" spans="1:8" x14ac:dyDescent="0.25">
      <c r="A44" s="7"/>
      <c r="B44" s="13" t="s">
        <v>746</v>
      </c>
      <c r="C44" s="21"/>
      <c r="D44" s="287" t="s">
        <v>6501</v>
      </c>
      <c r="E44" s="17" t="s">
        <v>429</v>
      </c>
      <c r="F44" s="6"/>
      <c r="G44" s="91"/>
      <c r="H44" s="89">
        <f>F44*G44</f>
        <v>0</v>
      </c>
    </row>
    <row r="45" spans="1:8" hidden="1" x14ac:dyDescent="0.25">
      <c r="A45" s="7"/>
      <c r="B45" s="13" t="s">
        <v>747</v>
      </c>
      <c r="C45" s="21"/>
      <c r="D45" s="287" t="s">
        <v>748</v>
      </c>
      <c r="E45" s="27"/>
      <c r="F45" s="6"/>
      <c r="G45" s="91"/>
      <c r="H45" s="38"/>
    </row>
    <row r="46" spans="1:8" hidden="1" x14ac:dyDescent="0.25">
      <c r="A46" s="7"/>
      <c r="B46" s="13"/>
      <c r="C46" s="21" t="s">
        <v>37</v>
      </c>
      <c r="D46" s="287" t="s">
        <v>4503</v>
      </c>
      <c r="E46" s="17" t="s">
        <v>429</v>
      </c>
      <c r="F46" s="6"/>
      <c r="G46" s="91"/>
      <c r="H46" s="89">
        <f>F46*G46</f>
        <v>0</v>
      </c>
    </row>
    <row r="47" spans="1:8" hidden="1" x14ac:dyDescent="0.25">
      <c r="A47" s="7"/>
      <c r="B47" s="13"/>
      <c r="C47" s="21" t="s">
        <v>39</v>
      </c>
      <c r="D47" s="287" t="s">
        <v>4503</v>
      </c>
      <c r="E47" s="11" t="s">
        <v>136</v>
      </c>
      <c r="F47" s="6"/>
      <c r="G47" s="91"/>
      <c r="H47" s="89">
        <f>F47*G47</f>
        <v>0</v>
      </c>
    </row>
    <row r="48" spans="1:8" ht="26.4" hidden="1" x14ac:dyDescent="0.25">
      <c r="A48" s="13" t="s">
        <v>749</v>
      </c>
      <c r="B48" s="13"/>
      <c r="C48" s="21"/>
      <c r="D48" s="288" t="s">
        <v>750</v>
      </c>
      <c r="E48" s="27"/>
      <c r="F48" s="6"/>
      <c r="G48" s="91"/>
      <c r="H48" s="38"/>
    </row>
    <row r="49" spans="1:8" ht="26.4" hidden="1" x14ac:dyDescent="0.25">
      <c r="A49" s="7"/>
      <c r="B49" s="13" t="s">
        <v>751</v>
      </c>
      <c r="C49" s="21"/>
      <c r="D49" s="287" t="s">
        <v>4504</v>
      </c>
      <c r="E49" s="27"/>
      <c r="F49" s="6"/>
      <c r="G49" s="91"/>
      <c r="H49" s="38"/>
    </row>
    <row r="50" spans="1:8" ht="26.4" hidden="1" x14ac:dyDescent="0.25">
      <c r="A50" s="7"/>
      <c r="B50" s="13"/>
      <c r="C50" s="21" t="s">
        <v>37</v>
      </c>
      <c r="D50" s="287" t="s">
        <v>4505</v>
      </c>
      <c r="E50" s="17" t="s">
        <v>429</v>
      </c>
      <c r="F50" s="6"/>
      <c r="G50" s="91"/>
      <c r="H50" s="89">
        <f>F50*G50</f>
        <v>0</v>
      </c>
    </row>
    <row r="51" spans="1:8" ht="26.4" hidden="1" x14ac:dyDescent="0.25">
      <c r="A51" s="7"/>
      <c r="B51" s="13"/>
      <c r="C51" s="21" t="s">
        <v>39</v>
      </c>
      <c r="D51" s="287" t="s">
        <v>4506</v>
      </c>
      <c r="E51" s="17" t="s">
        <v>429</v>
      </c>
      <c r="F51" s="6"/>
      <c r="G51" s="91"/>
      <c r="H51" s="89">
        <f>F51*G51</f>
        <v>0</v>
      </c>
    </row>
    <row r="52" spans="1:8" ht="26.4" hidden="1" x14ac:dyDescent="0.25">
      <c r="A52" s="7"/>
      <c r="B52" s="13" t="s">
        <v>752</v>
      </c>
      <c r="C52" s="21"/>
      <c r="D52" s="287" t="s">
        <v>4507</v>
      </c>
      <c r="E52" s="27"/>
      <c r="F52" s="6"/>
      <c r="G52" s="91"/>
      <c r="H52" s="38"/>
    </row>
    <row r="53" spans="1:8" hidden="1" x14ac:dyDescent="0.25">
      <c r="A53" s="13"/>
      <c r="B53" s="13"/>
      <c r="C53" s="21" t="s">
        <v>37</v>
      </c>
      <c r="D53" s="287" t="s">
        <v>4508</v>
      </c>
      <c r="E53" s="17" t="s">
        <v>429</v>
      </c>
      <c r="F53" s="6"/>
      <c r="G53" s="91"/>
      <c r="H53" s="89">
        <f>F53*G53</f>
        <v>0</v>
      </c>
    </row>
    <row r="54" spans="1:8" hidden="1" x14ac:dyDescent="0.25">
      <c r="A54" s="7"/>
      <c r="B54" s="13"/>
      <c r="C54" s="21" t="s">
        <v>39</v>
      </c>
      <c r="D54" s="287" t="s">
        <v>4508</v>
      </c>
      <c r="E54" s="17" t="s">
        <v>429</v>
      </c>
      <c r="F54" s="6"/>
      <c r="G54" s="91"/>
      <c r="H54" s="89">
        <f>F54*G54</f>
        <v>0</v>
      </c>
    </row>
    <row r="55" spans="1:8" ht="26.4" hidden="1" x14ac:dyDescent="0.25">
      <c r="A55" s="7"/>
      <c r="B55" s="13" t="s">
        <v>753</v>
      </c>
      <c r="C55" s="21"/>
      <c r="D55" s="287" t="s">
        <v>4509</v>
      </c>
      <c r="E55" s="27"/>
      <c r="F55" s="6"/>
      <c r="G55" s="91"/>
      <c r="H55" s="38"/>
    </row>
    <row r="56" spans="1:8" hidden="1" x14ac:dyDescent="0.25">
      <c r="A56" s="13"/>
      <c r="B56" s="13"/>
      <c r="C56" s="21" t="s">
        <v>37</v>
      </c>
      <c r="D56" s="287" t="s">
        <v>4508</v>
      </c>
      <c r="E56" s="17" t="s">
        <v>429</v>
      </c>
      <c r="F56" s="6"/>
      <c r="G56" s="91"/>
      <c r="H56" s="89">
        <f>F56*G56</f>
        <v>0</v>
      </c>
    </row>
    <row r="57" spans="1:8" hidden="1" x14ac:dyDescent="0.25">
      <c r="A57" s="13"/>
      <c r="B57" s="13"/>
      <c r="C57" s="21" t="s">
        <v>39</v>
      </c>
      <c r="D57" s="287" t="s">
        <v>4508</v>
      </c>
      <c r="E57" s="17" t="s">
        <v>429</v>
      </c>
      <c r="F57" s="6"/>
      <c r="G57" s="91"/>
      <c r="H57" s="89">
        <f>F57*G57</f>
        <v>0</v>
      </c>
    </row>
    <row r="58" spans="1:8" hidden="1" x14ac:dyDescent="0.25">
      <c r="A58" s="13"/>
      <c r="B58" s="13" t="s">
        <v>754</v>
      </c>
      <c r="C58" s="21"/>
      <c r="D58" s="287" t="s">
        <v>755</v>
      </c>
      <c r="E58" s="27"/>
      <c r="F58" s="6"/>
      <c r="G58" s="91"/>
      <c r="H58" s="38"/>
    </row>
    <row r="59" spans="1:8" ht="26.4" hidden="1" x14ac:dyDescent="0.25">
      <c r="A59" s="13"/>
      <c r="B59" s="13"/>
      <c r="C59" s="21" t="s">
        <v>37</v>
      </c>
      <c r="D59" s="287" t="s">
        <v>4510</v>
      </c>
      <c r="E59" s="17" t="s">
        <v>429</v>
      </c>
      <c r="F59" s="6"/>
      <c r="G59" s="91"/>
      <c r="H59" s="89">
        <f>F59*G59</f>
        <v>0</v>
      </c>
    </row>
    <row r="60" spans="1:8" ht="26.4" hidden="1" x14ac:dyDescent="0.25">
      <c r="A60" s="13"/>
      <c r="B60" s="13"/>
      <c r="C60" s="21" t="s">
        <v>39</v>
      </c>
      <c r="D60" s="287" t="s">
        <v>4510</v>
      </c>
      <c r="E60" s="17" t="s">
        <v>429</v>
      </c>
      <c r="F60" s="6"/>
      <c r="G60" s="91"/>
      <c r="H60" s="89">
        <f>F60*G60</f>
        <v>0</v>
      </c>
    </row>
    <row r="61" spans="1:8" ht="26.4" hidden="1" x14ac:dyDescent="0.25">
      <c r="A61" s="13" t="s">
        <v>756</v>
      </c>
      <c r="B61" s="13"/>
      <c r="C61" s="21"/>
      <c r="D61" s="288" t="s">
        <v>4511</v>
      </c>
      <c r="E61" s="27"/>
      <c r="F61" s="6"/>
      <c r="G61" s="91"/>
      <c r="H61" s="38"/>
    </row>
    <row r="62" spans="1:8" ht="26.4" hidden="1" x14ac:dyDescent="0.25">
      <c r="A62" s="13"/>
      <c r="B62" s="13" t="s">
        <v>757</v>
      </c>
      <c r="C62" s="21"/>
      <c r="D62" s="287" t="s">
        <v>4512</v>
      </c>
      <c r="E62" s="17" t="s">
        <v>429</v>
      </c>
      <c r="F62" s="6"/>
      <c r="G62" s="91"/>
      <c r="H62" s="89">
        <f>F62*G62</f>
        <v>0</v>
      </c>
    </row>
    <row r="63" spans="1:8" ht="26.4" hidden="1" x14ac:dyDescent="0.25">
      <c r="A63" s="13"/>
      <c r="B63" s="13" t="s">
        <v>758</v>
      </c>
      <c r="C63" s="21"/>
      <c r="D63" s="287" t="s">
        <v>4512</v>
      </c>
      <c r="E63" s="17" t="s">
        <v>429</v>
      </c>
      <c r="F63" s="6"/>
      <c r="G63" s="91"/>
      <c r="H63" s="89">
        <f>F63*G63</f>
        <v>0</v>
      </c>
    </row>
    <row r="64" spans="1:8" ht="26.4" hidden="1" x14ac:dyDescent="0.25">
      <c r="A64" s="13"/>
      <c r="B64" s="13" t="s">
        <v>759</v>
      </c>
      <c r="C64" s="21"/>
      <c r="D64" s="287" t="s">
        <v>4512</v>
      </c>
      <c r="E64" s="17" t="s">
        <v>429</v>
      </c>
      <c r="F64" s="6"/>
      <c r="G64" s="91"/>
      <c r="H64" s="89">
        <f>F64*G64</f>
        <v>0</v>
      </c>
    </row>
    <row r="65" spans="1:8" hidden="1" x14ac:dyDescent="0.25">
      <c r="A65" s="13"/>
      <c r="B65" s="13" t="s">
        <v>760</v>
      </c>
      <c r="C65" s="21"/>
      <c r="D65" s="287" t="s">
        <v>4491</v>
      </c>
      <c r="E65" s="17" t="s">
        <v>429</v>
      </c>
      <c r="F65" s="6"/>
      <c r="G65" s="91"/>
      <c r="H65" s="89">
        <f>F65*G65</f>
        <v>0</v>
      </c>
    </row>
    <row r="66" spans="1:8" ht="39.6" hidden="1" x14ac:dyDescent="0.25">
      <c r="A66" s="13" t="s">
        <v>761</v>
      </c>
      <c r="B66" s="13"/>
      <c r="C66" s="21"/>
      <c r="D66" s="289" t="s">
        <v>4513</v>
      </c>
      <c r="E66" s="27"/>
      <c r="F66" s="6"/>
      <c r="G66" s="91"/>
      <c r="H66" s="38"/>
    </row>
    <row r="67" spans="1:8" ht="26.4" hidden="1" x14ac:dyDescent="0.25">
      <c r="A67" s="13"/>
      <c r="B67" s="13" t="s">
        <v>762</v>
      </c>
      <c r="C67" s="21"/>
      <c r="D67" s="287" t="s">
        <v>4512</v>
      </c>
      <c r="E67" s="17" t="s">
        <v>429</v>
      </c>
      <c r="F67" s="6"/>
      <c r="G67" s="91"/>
      <c r="H67" s="89">
        <f>F67*G67</f>
        <v>0</v>
      </c>
    </row>
    <row r="68" spans="1:8" ht="26.4" hidden="1" x14ac:dyDescent="0.25">
      <c r="A68" s="13"/>
      <c r="B68" s="13" t="s">
        <v>763</v>
      </c>
      <c r="C68" s="21"/>
      <c r="D68" s="287" t="s">
        <v>4512</v>
      </c>
      <c r="E68" s="17" t="s">
        <v>429</v>
      </c>
      <c r="F68" s="6"/>
      <c r="G68" s="91"/>
      <c r="H68" s="89">
        <f>F68*G68</f>
        <v>0</v>
      </c>
    </row>
    <row r="69" spans="1:8" ht="26.4" hidden="1" x14ac:dyDescent="0.25">
      <c r="A69" s="13"/>
      <c r="B69" s="13" t="s">
        <v>764</v>
      </c>
      <c r="C69" s="21"/>
      <c r="D69" s="287" t="s">
        <v>4512</v>
      </c>
      <c r="E69" s="17" t="s">
        <v>429</v>
      </c>
      <c r="F69" s="6"/>
      <c r="G69" s="91"/>
      <c r="H69" s="89">
        <f>F69*G69</f>
        <v>0</v>
      </c>
    </row>
    <row r="70" spans="1:8" hidden="1" x14ac:dyDescent="0.25">
      <c r="A70" s="7"/>
      <c r="B70" s="13" t="s">
        <v>765</v>
      </c>
      <c r="C70" s="21"/>
      <c r="D70" s="287" t="s">
        <v>4491</v>
      </c>
      <c r="E70" s="17" t="s">
        <v>429</v>
      </c>
      <c r="F70" s="6"/>
      <c r="G70" s="38"/>
      <c r="H70" s="89">
        <f>F70*G70</f>
        <v>0</v>
      </c>
    </row>
    <row r="71" spans="1:8" x14ac:dyDescent="0.25">
      <c r="A71" s="7"/>
      <c r="B71" s="13"/>
      <c r="C71" s="21"/>
      <c r="D71" s="15"/>
      <c r="E71" s="27"/>
      <c r="F71" s="6"/>
      <c r="G71" s="5"/>
      <c r="H71" s="38"/>
    </row>
    <row r="72" spans="1:8" x14ac:dyDescent="0.25">
      <c r="A72" s="7"/>
      <c r="B72" s="13"/>
      <c r="C72" s="21"/>
      <c r="D72" s="15"/>
      <c r="E72" s="27"/>
      <c r="F72" s="6"/>
      <c r="G72" s="5"/>
      <c r="H72" s="38"/>
    </row>
    <row r="73" spans="1:8" x14ac:dyDescent="0.25">
      <c r="A73" s="7"/>
      <c r="B73" s="13"/>
      <c r="C73" s="21"/>
      <c r="D73" s="30"/>
      <c r="E73" s="27"/>
      <c r="F73" s="6"/>
      <c r="G73" s="5"/>
      <c r="H73" s="38"/>
    </row>
    <row r="74" spans="1:8" x14ac:dyDescent="0.25">
      <c r="A74" s="2" t="s">
        <v>34</v>
      </c>
      <c r="B74" s="4"/>
      <c r="C74" s="14"/>
      <c r="D74" s="3"/>
      <c r="E74" s="179"/>
      <c r="F74" s="4"/>
      <c r="G74" s="4"/>
      <c r="H74" s="156">
        <f>SUM(H5:H73)</f>
        <v>0</v>
      </c>
    </row>
    <row r="1048475" spans="5:5" x14ac:dyDescent="0.25">
      <c r="E1048475" s="11"/>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6B5D-FC3E-4D13-88EA-8A22568A2EEF}">
  <dimension ref="A1:I10485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9" ht="48" customHeight="1" x14ac:dyDescent="0.25">
      <c r="A1" s="39" t="s">
        <v>766</v>
      </c>
      <c r="B1" s="40"/>
      <c r="C1" s="40"/>
      <c r="D1" s="40"/>
      <c r="E1" s="774" t="s">
        <v>767</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x14ac:dyDescent="0.25">
      <c r="A5" s="48" t="s">
        <v>768</v>
      </c>
      <c r="B5" s="44"/>
      <c r="C5" s="46"/>
      <c r="D5" s="157" t="s">
        <v>927</v>
      </c>
      <c r="E5" s="6"/>
      <c r="F5" s="6"/>
      <c r="G5" s="6"/>
      <c r="H5" s="89"/>
    </row>
    <row r="6" spans="1:9" ht="39.6" x14ac:dyDescent="0.25">
      <c r="A6" s="44"/>
      <c r="B6" s="48" t="s">
        <v>769</v>
      </c>
      <c r="C6" s="46"/>
      <c r="D6" s="290" t="s">
        <v>4514</v>
      </c>
      <c r="E6" s="11"/>
      <c r="F6" s="6"/>
      <c r="G6" s="6"/>
      <c r="H6" s="89"/>
      <c r="I6" s="307" t="s">
        <v>5398</v>
      </c>
    </row>
    <row r="7" spans="1:9" x14ac:dyDescent="0.25">
      <c r="A7" s="44"/>
      <c r="B7" s="48"/>
      <c r="C7" s="53" t="s">
        <v>37</v>
      </c>
      <c r="D7" s="290" t="s">
        <v>4494</v>
      </c>
      <c r="E7" s="11" t="s">
        <v>136</v>
      </c>
      <c r="F7" s="46"/>
      <c r="G7" s="94"/>
      <c r="H7" s="89">
        <f>F7*G7</f>
        <v>0</v>
      </c>
      <c r="I7" s="307" t="s">
        <v>5398</v>
      </c>
    </row>
    <row r="8" spans="1:9" x14ac:dyDescent="0.25">
      <c r="A8" s="44"/>
      <c r="B8" s="48"/>
      <c r="C8" s="53" t="s">
        <v>39</v>
      </c>
      <c r="D8" s="290" t="s">
        <v>4494</v>
      </c>
      <c r="E8" s="11" t="s">
        <v>136</v>
      </c>
      <c r="F8" s="46"/>
      <c r="G8" s="94"/>
      <c r="H8" s="89">
        <f>F8*G8</f>
        <v>0</v>
      </c>
      <c r="I8" s="307" t="s">
        <v>5398</v>
      </c>
    </row>
    <row r="9" spans="1:9" ht="39.6" x14ac:dyDescent="0.25">
      <c r="A9" s="44"/>
      <c r="B9" s="48" t="s">
        <v>770</v>
      </c>
      <c r="C9" s="53"/>
      <c r="D9" s="290" t="s">
        <v>4515</v>
      </c>
      <c r="E9" s="27"/>
      <c r="F9" s="6"/>
      <c r="G9" s="95"/>
      <c r="H9" s="89"/>
      <c r="I9" s="307" t="s">
        <v>5398</v>
      </c>
    </row>
    <row r="10" spans="1:9" x14ac:dyDescent="0.25">
      <c r="A10" s="48"/>
      <c r="B10" s="48"/>
      <c r="C10" s="53" t="s">
        <v>37</v>
      </c>
      <c r="D10" s="290" t="s">
        <v>4494</v>
      </c>
      <c r="E10" s="11" t="s">
        <v>136</v>
      </c>
      <c r="F10" s="46"/>
      <c r="G10" s="94"/>
      <c r="H10" s="89">
        <f>F10*G10</f>
        <v>0</v>
      </c>
      <c r="I10" s="307" t="s">
        <v>5398</v>
      </c>
    </row>
    <row r="11" spans="1:9" x14ac:dyDescent="0.25">
      <c r="A11" s="44"/>
      <c r="B11" s="48"/>
      <c r="C11" s="53" t="s">
        <v>39</v>
      </c>
      <c r="D11" s="290" t="s">
        <v>4494</v>
      </c>
      <c r="E11" s="11" t="s">
        <v>136</v>
      </c>
      <c r="F11" s="46"/>
      <c r="G11" s="94"/>
      <c r="H11" s="89">
        <f>F11*G11</f>
        <v>0</v>
      </c>
      <c r="I11" s="307" t="s">
        <v>5398</v>
      </c>
    </row>
    <row r="12" spans="1:9" x14ac:dyDescent="0.25">
      <c r="A12" s="44"/>
      <c r="B12" s="48" t="s">
        <v>771</v>
      </c>
      <c r="C12" s="53"/>
      <c r="D12" s="290" t="s">
        <v>4516</v>
      </c>
      <c r="E12" s="276"/>
      <c r="F12" s="46"/>
      <c r="G12" s="94"/>
      <c r="H12" s="89">
        <f>F12*G12</f>
        <v>0</v>
      </c>
      <c r="I12" s="307" t="s">
        <v>5398</v>
      </c>
    </row>
    <row r="13" spans="1:9" x14ac:dyDescent="0.25">
      <c r="A13" s="48" t="s">
        <v>772</v>
      </c>
      <c r="B13" s="48"/>
      <c r="C13" s="53"/>
      <c r="D13" s="291" t="s">
        <v>773</v>
      </c>
      <c r="E13" s="27"/>
      <c r="F13" s="6"/>
      <c r="G13" s="95"/>
      <c r="H13" s="89"/>
    </row>
    <row r="14" spans="1:9" ht="26.4" x14ac:dyDescent="0.25">
      <c r="A14" s="44"/>
      <c r="B14" s="48" t="s">
        <v>774</v>
      </c>
      <c r="C14" s="53"/>
      <c r="D14" s="290" t="s">
        <v>4517</v>
      </c>
      <c r="E14" s="27"/>
      <c r="F14" s="6"/>
      <c r="G14" s="95"/>
      <c r="H14" s="89"/>
      <c r="I14" s="307" t="s">
        <v>5398</v>
      </c>
    </row>
    <row r="15" spans="1:9" x14ac:dyDescent="0.25">
      <c r="A15" s="44"/>
      <c r="B15" s="48"/>
      <c r="C15" s="53" t="s">
        <v>37</v>
      </c>
      <c r="D15" s="290" t="s">
        <v>4494</v>
      </c>
      <c r="E15" s="17" t="s">
        <v>429</v>
      </c>
      <c r="F15" s="46"/>
      <c r="G15" s="94"/>
      <c r="H15" s="89">
        <f>F15*G15</f>
        <v>0</v>
      </c>
      <c r="I15" s="307" t="s">
        <v>5398</v>
      </c>
    </row>
    <row r="16" spans="1:9" x14ac:dyDescent="0.25">
      <c r="A16" s="44"/>
      <c r="B16" s="48"/>
      <c r="C16" s="53" t="s">
        <v>39</v>
      </c>
      <c r="D16" s="290" t="s">
        <v>4494</v>
      </c>
      <c r="E16" s="17" t="s">
        <v>429</v>
      </c>
      <c r="F16" s="46"/>
      <c r="G16" s="94"/>
      <c r="H16" s="89">
        <f>F16*G16</f>
        <v>0</v>
      </c>
      <c r="I16" s="307" t="s">
        <v>5398</v>
      </c>
    </row>
    <row r="17" spans="1:9" ht="26.4" x14ac:dyDescent="0.25">
      <c r="A17" s="44"/>
      <c r="B17" s="48" t="s">
        <v>775</v>
      </c>
      <c r="C17" s="53"/>
      <c r="D17" s="290" t="s">
        <v>4517</v>
      </c>
      <c r="E17" s="27"/>
      <c r="F17" s="6"/>
      <c r="G17" s="95"/>
      <c r="H17" s="89"/>
      <c r="I17" s="307" t="s">
        <v>5398</v>
      </c>
    </row>
    <row r="18" spans="1:9" x14ac:dyDescent="0.25">
      <c r="A18" s="48"/>
      <c r="B18" s="48"/>
      <c r="C18" s="53" t="s">
        <v>37</v>
      </c>
      <c r="D18" s="290" t="s">
        <v>4494</v>
      </c>
      <c r="E18" s="17" t="s">
        <v>429</v>
      </c>
      <c r="F18" s="46"/>
      <c r="G18" s="94"/>
      <c r="H18" s="89">
        <f>F18*G18</f>
        <v>0</v>
      </c>
      <c r="I18" s="307" t="s">
        <v>5398</v>
      </c>
    </row>
    <row r="19" spans="1:9" x14ac:dyDescent="0.25">
      <c r="A19" s="48"/>
      <c r="B19" s="48"/>
      <c r="C19" s="53" t="s">
        <v>39</v>
      </c>
      <c r="D19" s="290" t="s">
        <v>4494</v>
      </c>
      <c r="E19" s="17" t="s">
        <v>429</v>
      </c>
      <c r="F19" s="46"/>
      <c r="G19" s="94"/>
      <c r="H19" s="89">
        <f>F19*G19</f>
        <v>0</v>
      </c>
      <c r="I19" s="307" t="s">
        <v>5398</v>
      </c>
    </row>
    <row r="20" spans="1:9" x14ac:dyDescent="0.25">
      <c r="A20" s="48"/>
      <c r="B20" s="48" t="s">
        <v>776</v>
      </c>
      <c r="C20" s="53"/>
      <c r="D20" s="290" t="s">
        <v>4516</v>
      </c>
      <c r="E20" s="276"/>
      <c r="F20" s="46"/>
      <c r="G20" s="94"/>
      <c r="H20" s="89">
        <f>F20*G20</f>
        <v>0</v>
      </c>
      <c r="I20" s="307" t="s">
        <v>5398</v>
      </c>
    </row>
    <row r="21" spans="1:9" ht="39.6" x14ac:dyDescent="0.25">
      <c r="A21" s="48" t="s">
        <v>777</v>
      </c>
      <c r="B21" s="48"/>
      <c r="C21" s="53"/>
      <c r="D21" s="100" t="s">
        <v>4519</v>
      </c>
      <c r="E21" s="27"/>
      <c r="F21" s="6"/>
      <c r="G21" s="95"/>
      <c r="H21" s="89"/>
    </row>
    <row r="22" spans="1:9" x14ac:dyDescent="0.25">
      <c r="A22" s="44"/>
      <c r="B22" s="48" t="s">
        <v>778</v>
      </c>
      <c r="C22" s="53"/>
      <c r="D22" s="160" t="s">
        <v>781</v>
      </c>
      <c r="E22" s="27"/>
      <c r="F22" s="6"/>
      <c r="G22" s="95"/>
      <c r="H22" s="89"/>
    </row>
    <row r="23" spans="1:9" ht="15.6" x14ac:dyDescent="0.25">
      <c r="A23" s="48"/>
      <c r="B23" s="48"/>
      <c r="C23" s="53" t="s">
        <v>37</v>
      </c>
      <c r="D23" s="160" t="s">
        <v>612</v>
      </c>
      <c r="E23" s="27" t="s">
        <v>426</v>
      </c>
      <c r="F23" s="46"/>
      <c r="G23" s="94"/>
      <c r="H23" s="89">
        <f>F23*G23</f>
        <v>0</v>
      </c>
    </row>
    <row r="24" spans="1:9" ht="15.6" x14ac:dyDescent="0.25">
      <c r="A24" s="48"/>
      <c r="B24" s="48"/>
      <c r="C24" s="53" t="s">
        <v>39</v>
      </c>
      <c r="D24" s="160" t="s">
        <v>4520</v>
      </c>
      <c r="E24" s="27" t="s">
        <v>426</v>
      </c>
      <c r="F24" s="46"/>
      <c r="G24" s="94"/>
      <c r="H24" s="89">
        <f>F24*G24</f>
        <v>0</v>
      </c>
    </row>
    <row r="25" spans="1:9" ht="15.6" x14ac:dyDescent="0.25">
      <c r="A25" s="44"/>
      <c r="B25" s="48"/>
      <c r="C25" s="53" t="s">
        <v>59</v>
      </c>
      <c r="D25" s="160" t="s">
        <v>614</v>
      </c>
      <c r="E25" s="27" t="s">
        <v>426</v>
      </c>
      <c r="F25" s="46"/>
      <c r="G25" s="94"/>
      <c r="H25" s="89">
        <f>F25*G25</f>
        <v>0</v>
      </c>
    </row>
    <row r="26" spans="1:9" ht="15.6" x14ac:dyDescent="0.25">
      <c r="A26" s="44"/>
      <c r="B26" s="48"/>
      <c r="C26" s="53" t="s">
        <v>42</v>
      </c>
      <c r="D26" s="160" t="s">
        <v>615</v>
      </c>
      <c r="E26" s="27" t="s">
        <v>426</v>
      </c>
      <c r="F26" s="46"/>
      <c r="G26" s="94"/>
      <c r="H26" s="89">
        <f>F26*G26</f>
        <v>0</v>
      </c>
    </row>
    <row r="27" spans="1:9" ht="15.6" x14ac:dyDescent="0.25">
      <c r="A27" s="44"/>
      <c r="B27" s="48"/>
      <c r="C27" s="53" t="s">
        <v>43</v>
      </c>
      <c r="D27" s="160" t="s">
        <v>735</v>
      </c>
      <c r="E27" s="27" t="s">
        <v>426</v>
      </c>
      <c r="F27" s="46"/>
      <c r="G27" s="94"/>
      <c r="H27" s="89">
        <f>F27*G27</f>
        <v>0</v>
      </c>
    </row>
    <row r="28" spans="1:9" x14ac:dyDescent="0.25">
      <c r="A28" s="48"/>
      <c r="B28" s="48" t="s">
        <v>779</v>
      </c>
      <c r="C28" s="53"/>
      <c r="D28" s="160" t="s">
        <v>783</v>
      </c>
      <c r="E28" s="27"/>
      <c r="F28" s="6"/>
      <c r="G28" s="95"/>
      <c r="H28" s="89"/>
    </row>
    <row r="29" spans="1:9" ht="15.6" x14ac:dyDescent="0.25">
      <c r="A29" s="44"/>
      <c r="B29" s="48"/>
      <c r="C29" s="53" t="s">
        <v>37</v>
      </c>
      <c r="D29" s="160" t="s">
        <v>612</v>
      </c>
      <c r="E29" s="27" t="s">
        <v>426</v>
      </c>
      <c r="F29" s="46"/>
      <c r="G29" s="94"/>
      <c r="H29" s="89">
        <f t="shared" ref="H29:H34" si="0">F29*G29</f>
        <v>0</v>
      </c>
    </row>
    <row r="30" spans="1:9" ht="15.6" x14ac:dyDescent="0.25">
      <c r="A30" s="44"/>
      <c r="B30" s="48"/>
      <c r="C30" s="53" t="s">
        <v>39</v>
      </c>
      <c r="D30" s="160" t="s">
        <v>782</v>
      </c>
      <c r="E30" s="27" t="s">
        <v>426</v>
      </c>
      <c r="F30" s="46"/>
      <c r="G30" s="94"/>
      <c r="H30" s="89">
        <f t="shared" si="0"/>
        <v>0</v>
      </c>
    </row>
    <row r="31" spans="1:9" ht="15.6" x14ac:dyDescent="0.25">
      <c r="A31" s="44"/>
      <c r="B31" s="48"/>
      <c r="C31" s="53" t="s">
        <v>59</v>
      </c>
      <c r="D31" s="160" t="s">
        <v>614</v>
      </c>
      <c r="E31" s="27" t="s">
        <v>426</v>
      </c>
      <c r="F31" s="46"/>
      <c r="G31" s="94"/>
      <c r="H31" s="89">
        <f t="shared" si="0"/>
        <v>0</v>
      </c>
    </row>
    <row r="32" spans="1:9" ht="15.6" x14ac:dyDescent="0.25">
      <c r="A32" s="44"/>
      <c r="B32" s="48"/>
      <c r="C32" s="53" t="s">
        <v>42</v>
      </c>
      <c r="D32" s="160" t="s">
        <v>615</v>
      </c>
      <c r="E32" s="27" t="s">
        <v>426</v>
      </c>
      <c r="F32" s="46"/>
      <c r="G32" s="94"/>
      <c r="H32" s="89">
        <f t="shared" si="0"/>
        <v>0</v>
      </c>
    </row>
    <row r="33" spans="1:9" ht="15.6" x14ac:dyDescent="0.25">
      <c r="A33" s="44"/>
      <c r="B33" s="48"/>
      <c r="C33" s="53" t="s">
        <v>43</v>
      </c>
      <c r="D33" s="160" t="s">
        <v>735</v>
      </c>
      <c r="E33" s="27" t="s">
        <v>426</v>
      </c>
      <c r="F33" s="46"/>
      <c r="G33" s="94"/>
      <c r="H33" s="89">
        <f t="shared" si="0"/>
        <v>0</v>
      </c>
    </row>
    <row r="34" spans="1:9" ht="25.5" customHeight="1" x14ac:dyDescent="0.25">
      <c r="A34" s="44"/>
      <c r="B34" s="48" t="s">
        <v>780</v>
      </c>
      <c r="C34" s="53"/>
      <c r="D34" s="64" t="s">
        <v>784</v>
      </c>
      <c r="E34" s="27" t="s">
        <v>426</v>
      </c>
      <c r="F34" s="46"/>
      <c r="G34" s="94"/>
      <c r="H34" s="89">
        <f t="shared" si="0"/>
        <v>0</v>
      </c>
    </row>
    <row r="35" spans="1:9" ht="26.4" x14ac:dyDescent="0.25">
      <c r="A35" s="48" t="s">
        <v>785</v>
      </c>
      <c r="B35" s="48"/>
      <c r="C35" s="53"/>
      <c r="D35" s="159" t="s">
        <v>786</v>
      </c>
      <c r="E35" s="27"/>
      <c r="F35" s="6"/>
      <c r="G35" s="95"/>
      <c r="H35" s="89"/>
    </row>
    <row r="36" spans="1:9" ht="26.4" x14ac:dyDescent="0.25">
      <c r="A36" s="44"/>
      <c r="B36" s="48" t="s">
        <v>787</v>
      </c>
      <c r="C36" s="53"/>
      <c r="D36" s="290" t="s">
        <v>4521</v>
      </c>
      <c r="E36" s="27" t="s">
        <v>426</v>
      </c>
      <c r="F36" s="46"/>
      <c r="G36" s="94"/>
      <c r="H36" s="89">
        <f>F36*G36</f>
        <v>0</v>
      </c>
      <c r="I36" s="307" t="s">
        <v>5398</v>
      </c>
    </row>
    <row r="37" spans="1:9" ht="26.4" x14ac:dyDescent="0.25">
      <c r="A37" s="48"/>
      <c r="B37" s="48" t="s">
        <v>788</v>
      </c>
      <c r="C37" s="53"/>
      <c r="D37" s="290" t="s">
        <v>4522</v>
      </c>
      <c r="E37" s="27" t="s">
        <v>426</v>
      </c>
      <c r="F37" s="46"/>
      <c r="G37" s="94"/>
      <c r="H37" s="89">
        <f>F37*G37</f>
        <v>0</v>
      </c>
      <c r="I37" s="307" t="s">
        <v>5398</v>
      </c>
    </row>
    <row r="38" spans="1:9" ht="26.4" x14ac:dyDescent="0.25">
      <c r="A38" s="48" t="s">
        <v>789</v>
      </c>
      <c r="B38" s="48"/>
      <c r="C38" s="53"/>
      <c r="D38" s="159" t="s">
        <v>790</v>
      </c>
      <c r="E38" s="27"/>
      <c r="F38" s="6"/>
      <c r="G38" s="95"/>
      <c r="H38" s="89"/>
    </row>
    <row r="39" spans="1:9" ht="26.4" x14ac:dyDescent="0.25">
      <c r="A39" s="44"/>
      <c r="B39" s="48" t="s">
        <v>791</v>
      </c>
      <c r="C39" s="53"/>
      <c r="D39" s="290" t="s">
        <v>4523</v>
      </c>
      <c r="E39" s="27"/>
      <c r="F39" s="6"/>
      <c r="G39" s="95"/>
      <c r="H39" s="89"/>
      <c r="I39" s="307" t="s">
        <v>5398</v>
      </c>
    </row>
    <row r="40" spans="1:9" x14ac:dyDescent="0.25">
      <c r="A40" s="48"/>
      <c r="B40" s="48"/>
      <c r="C40" s="53" t="s">
        <v>37</v>
      </c>
      <c r="D40" s="290" t="s">
        <v>4524</v>
      </c>
      <c r="E40" s="17" t="s">
        <v>429</v>
      </c>
      <c r="F40" s="46"/>
      <c r="G40" s="94"/>
      <c r="H40" s="89">
        <f>F40*G40</f>
        <v>0</v>
      </c>
      <c r="I40" s="307" t="s">
        <v>5398</v>
      </c>
    </row>
    <row r="41" spans="1:9" x14ac:dyDescent="0.25">
      <c r="A41" s="48"/>
      <c r="B41" s="48"/>
      <c r="C41" s="53" t="s">
        <v>39</v>
      </c>
      <c r="D41" s="290" t="s">
        <v>4524</v>
      </c>
      <c r="E41" s="17" t="s">
        <v>429</v>
      </c>
      <c r="F41" s="46"/>
      <c r="G41" s="94"/>
      <c r="H41" s="89">
        <f>F41*G41</f>
        <v>0</v>
      </c>
      <c r="I41" s="307" t="s">
        <v>5398</v>
      </c>
    </row>
    <row r="42" spans="1:9" ht="39.6" x14ac:dyDescent="0.25">
      <c r="A42" s="44"/>
      <c r="B42" s="48" t="s">
        <v>792</v>
      </c>
      <c r="C42" s="53"/>
      <c r="D42" s="290" t="s">
        <v>4525</v>
      </c>
      <c r="E42" s="17"/>
      <c r="F42" s="6"/>
      <c r="G42" s="95"/>
      <c r="H42" s="89"/>
      <c r="I42" s="307" t="s">
        <v>5398</v>
      </c>
    </row>
    <row r="43" spans="1:9" x14ac:dyDescent="0.25">
      <c r="A43" s="44"/>
      <c r="B43" s="48"/>
      <c r="C43" s="53" t="s">
        <v>37</v>
      </c>
      <c r="D43" s="290" t="s">
        <v>4524</v>
      </c>
      <c r="E43" s="17" t="s">
        <v>429</v>
      </c>
      <c r="F43" s="46"/>
      <c r="G43" s="94"/>
      <c r="H43" s="89">
        <f>F43*G43</f>
        <v>0</v>
      </c>
      <c r="I43" s="307" t="s">
        <v>5398</v>
      </c>
    </row>
    <row r="44" spans="1:9" x14ac:dyDescent="0.25">
      <c r="A44" s="44"/>
      <c r="B44" s="48"/>
      <c r="C44" s="53" t="s">
        <v>39</v>
      </c>
      <c r="D44" s="290" t="s">
        <v>4524</v>
      </c>
      <c r="E44" s="17" t="s">
        <v>429</v>
      </c>
      <c r="F44" s="46"/>
      <c r="G44" s="94"/>
      <c r="H44" s="89">
        <f>F44*G44</f>
        <v>0</v>
      </c>
      <c r="I44" s="307" t="s">
        <v>5398</v>
      </c>
    </row>
    <row r="45" spans="1:9" ht="26.4" x14ac:dyDescent="0.25">
      <c r="A45" s="44"/>
      <c r="B45" s="48" t="s">
        <v>793</v>
      </c>
      <c r="C45" s="53"/>
      <c r="D45" s="290" t="s">
        <v>4526</v>
      </c>
      <c r="E45" s="17"/>
      <c r="F45" s="6"/>
      <c r="G45" s="95"/>
      <c r="H45" s="89"/>
      <c r="I45" s="307" t="s">
        <v>5398</v>
      </c>
    </row>
    <row r="46" spans="1:9" x14ac:dyDescent="0.25">
      <c r="A46" s="44"/>
      <c r="B46" s="48"/>
      <c r="C46" s="53" t="s">
        <v>37</v>
      </c>
      <c r="D46" s="290" t="s">
        <v>4524</v>
      </c>
      <c r="E46" s="17" t="s">
        <v>429</v>
      </c>
      <c r="F46" s="46"/>
      <c r="G46" s="94"/>
      <c r="H46" s="89">
        <f>F46*G46</f>
        <v>0</v>
      </c>
      <c r="I46" s="307" t="s">
        <v>5398</v>
      </c>
    </row>
    <row r="47" spans="1:9" x14ac:dyDescent="0.25">
      <c r="A47" s="44"/>
      <c r="B47" s="48"/>
      <c r="C47" s="53" t="s">
        <v>39</v>
      </c>
      <c r="D47" s="290" t="s">
        <v>4524</v>
      </c>
      <c r="E47" s="17" t="s">
        <v>429</v>
      </c>
      <c r="F47" s="46"/>
      <c r="G47" s="94"/>
      <c r="H47" s="89">
        <f>F47*G47</f>
        <v>0</v>
      </c>
      <c r="I47" s="307" t="s">
        <v>5398</v>
      </c>
    </row>
    <row r="48" spans="1:9" ht="26.4" x14ac:dyDescent="0.25">
      <c r="A48" s="44"/>
      <c r="B48" s="48" t="s">
        <v>794</v>
      </c>
      <c r="C48" s="53"/>
      <c r="D48" s="290" t="s">
        <v>4527</v>
      </c>
      <c r="E48" s="11"/>
      <c r="F48" s="6"/>
      <c r="G48" s="95"/>
      <c r="H48" s="89"/>
      <c r="I48" s="307" t="s">
        <v>5398</v>
      </c>
    </row>
    <row r="49" spans="1:9" x14ac:dyDescent="0.25">
      <c r="A49" s="48"/>
      <c r="B49" s="48"/>
      <c r="C49" s="53" t="s">
        <v>37</v>
      </c>
      <c r="D49" s="290" t="s">
        <v>4508</v>
      </c>
      <c r="E49" s="17" t="s">
        <v>429</v>
      </c>
      <c r="F49" s="46"/>
      <c r="G49" s="94"/>
      <c r="H49" s="89">
        <f>F49*G49</f>
        <v>0</v>
      </c>
      <c r="I49" s="307" t="s">
        <v>5398</v>
      </c>
    </row>
    <row r="50" spans="1:9" x14ac:dyDescent="0.25">
      <c r="A50" s="44"/>
      <c r="B50" s="48"/>
      <c r="C50" s="53" t="s">
        <v>39</v>
      </c>
      <c r="D50" s="290" t="s">
        <v>4508</v>
      </c>
      <c r="E50" s="17" t="s">
        <v>429</v>
      </c>
      <c r="F50" s="46"/>
      <c r="G50" s="94"/>
      <c r="H50" s="89">
        <f>F50*G50</f>
        <v>0</v>
      </c>
      <c r="I50" s="307" t="s">
        <v>5398</v>
      </c>
    </row>
    <row r="51" spans="1:9" ht="26.4" x14ac:dyDescent="0.25">
      <c r="A51" s="44"/>
      <c r="B51" s="48" t="s">
        <v>795</v>
      </c>
      <c r="C51" s="53"/>
      <c r="D51" s="290" t="s">
        <v>4528</v>
      </c>
      <c r="E51" s="17"/>
      <c r="F51" s="6"/>
      <c r="G51" s="95"/>
      <c r="H51" s="89"/>
      <c r="I51" s="307" t="s">
        <v>5398</v>
      </c>
    </row>
    <row r="52" spans="1:9" x14ac:dyDescent="0.25">
      <c r="A52" s="44"/>
      <c r="B52" s="48"/>
      <c r="C52" s="53" t="s">
        <v>37</v>
      </c>
      <c r="D52" s="290" t="s">
        <v>4524</v>
      </c>
      <c r="E52" s="17" t="s">
        <v>429</v>
      </c>
      <c r="F52" s="46"/>
      <c r="G52" s="94"/>
      <c r="H52" s="89">
        <f>F52*G52</f>
        <v>0</v>
      </c>
      <c r="I52" s="307" t="s">
        <v>5398</v>
      </c>
    </row>
    <row r="53" spans="1:9" x14ac:dyDescent="0.25">
      <c r="A53" s="44"/>
      <c r="B53" s="48"/>
      <c r="C53" s="53" t="s">
        <v>39</v>
      </c>
      <c r="D53" s="290" t="s">
        <v>4524</v>
      </c>
      <c r="E53" s="17" t="s">
        <v>429</v>
      </c>
      <c r="F53" s="46"/>
      <c r="G53" s="94"/>
      <c r="H53" s="89">
        <f>F53*G53</f>
        <v>0</v>
      </c>
      <c r="I53" s="307" t="s">
        <v>5398</v>
      </c>
    </row>
    <row r="54" spans="1:9" ht="26.4" x14ac:dyDescent="0.25">
      <c r="A54" s="48" t="s">
        <v>796</v>
      </c>
      <c r="B54" s="48"/>
      <c r="C54" s="53"/>
      <c r="D54" s="159" t="s">
        <v>797</v>
      </c>
      <c r="E54" s="17"/>
      <c r="F54" s="6"/>
      <c r="G54" s="95"/>
      <c r="H54" s="89"/>
    </row>
    <row r="55" spans="1:9" ht="26.4" x14ac:dyDescent="0.25">
      <c r="A55" s="44"/>
      <c r="B55" s="48" t="s">
        <v>798</v>
      </c>
      <c r="C55" s="53"/>
      <c r="D55" s="290" t="s">
        <v>4529</v>
      </c>
      <c r="E55" s="17" t="s">
        <v>429</v>
      </c>
      <c r="F55" s="46"/>
      <c r="G55" s="94"/>
      <c r="H55" s="89">
        <f>F55*G55</f>
        <v>0</v>
      </c>
      <c r="I55" s="307" t="s">
        <v>5398</v>
      </c>
    </row>
    <row r="56" spans="1:9" ht="26.4" x14ac:dyDescent="0.25">
      <c r="A56" s="44"/>
      <c r="B56" s="48" t="s">
        <v>799</v>
      </c>
      <c r="C56" s="53"/>
      <c r="D56" s="290" t="s">
        <v>4529</v>
      </c>
      <c r="E56" s="17" t="s">
        <v>429</v>
      </c>
      <c r="F56" s="46"/>
      <c r="G56" s="94"/>
      <c r="H56" s="89">
        <f>F56*G56</f>
        <v>0</v>
      </c>
      <c r="I56" s="307" t="s">
        <v>5398</v>
      </c>
    </row>
    <row r="57" spans="1:9" ht="26.4" x14ac:dyDescent="0.25">
      <c r="A57" s="48"/>
      <c r="B57" s="48" t="s">
        <v>800</v>
      </c>
      <c r="C57" s="53"/>
      <c r="D57" s="290" t="s">
        <v>4529</v>
      </c>
      <c r="E57" s="17" t="s">
        <v>429</v>
      </c>
      <c r="F57" s="46"/>
      <c r="G57" s="94"/>
      <c r="H57" s="89">
        <f>F57*G57</f>
        <v>0</v>
      </c>
      <c r="I57" s="307" t="s">
        <v>5398</v>
      </c>
    </row>
    <row r="58" spans="1:9" x14ac:dyDescent="0.25">
      <c r="A58" s="48"/>
      <c r="B58" s="48" t="s">
        <v>801</v>
      </c>
      <c r="C58" s="53"/>
      <c r="D58" s="290" t="s">
        <v>4491</v>
      </c>
      <c r="E58" s="17" t="s">
        <v>429</v>
      </c>
      <c r="F58" s="46"/>
      <c r="G58" s="94"/>
      <c r="H58" s="89">
        <f>F58*G58</f>
        <v>0</v>
      </c>
      <c r="I58" s="307" t="s">
        <v>5398</v>
      </c>
    </row>
    <row r="59" spans="1:9" ht="26.4" x14ac:dyDescent="0.25">
      <c r="A59" s="48" t="s">
        <v>802</v>
      </c>
      <c r="B59" s="48"/>
      <c r="C59" s="53"/>
      <c r="D59" s="291" t="s">
        <v>4530</v>
      </c>
      <c r="E59" s="27"/>
      <c r="F59" s="6"/>
      <c r="G59" s="95"/>
      <c r="H59" s="89"/>
    </row>
    <row r="60" spans="1:9" ht="26.4" x14ac:dyDescent="0.25">
      <c r="A60" s="48"/>
      <c r="B60" s="48" t="s">
        <v>803</v>
      </c>
      <c r="C60" s="53"/>
      <c r="D60" s="290" t="s">
        <v>4531</v>
      </c>
      <c r="E60" s="17" t="s">
        <v>429</v>
      </c>
      <c r="F60" s="46"/>
      <c r="G60" s="94"/>
      <c r="H60" s="89">
        <f>F60*G60</f>
        <v>0</v>
      </c>
      <c r="I60" s="307" t="s">
        <v>5398</v>
      </c>
    </row>
    <row r="61" spans="1:9" ht="26.4" x14ac:dyDescent="0.25">
      <c r="A61" s="48"/>
      <c r="B61" s="48" t="s">
        <v>805</v>
      </c>
      <c r="C61" s="53"/>
      <c r="D61" s="290" t="s">
        <v>4532</v>
      </c>
      <c r="E61" s="27" t="s">
        <v>426</v>
      </c>
      <c r="F61" s="46"/>
      <c r="G61" s="94"/>
      <c r="H61" s="89">
        <f>F61*G61</f>
        <v>0</v>
      </c>
      <c r="I61" s="307" t="s">
        <v>5398</v>
      </c>
    </row>
    <row r="62" spans="1:9" ht="26.4" x14ac:dyDescent="0.25">
      <c r="A62" s="48"/>
      <c r="B62" s="48" t="s">
        <v>804</v>
      </c>
      <c r="C62" s="53"/>
      <c r="D62" s="290" t="s">
        <v>4533</v>
      </c>
      <c r="E62" s="17" t="s">
        <v>429</v>
      </c>
      <c r="F62" s="46"/>
      <c r="G62" s="94"/>
      <c r="H62" s="89">
        <f>F62*G62</f>
        <v>0</v>
      </c>
      <c r="I62" s="307" t="s">
        <v>5398</v>
      </c>
    </row>
    <row r="63" spans="1:9" x14ac:dyDescent="0.25">
      <c r="A63" s="48"/>
      <c r="B63" s="48" t="s">
        <v>806</v>
      </c>
      <c r="C63" s="53"/>
      <c r="D63" s="290" t="s">
        <v>4534</v>
      </c>
      <c r="E63" s="17" t="s">
        <v>429</v>
      </c>
      <c r="F63" s="46"/>
      <c r="G63" s="94"/>
      <c r="H63" s="89">
        <f>F63*G63</f>
        <v>0</v>
      </c>
      <c r="I63" s="307" t="s">
        <v>5398</v>
      </c>
    </row>
    <row r="64" spans="1:9" x14ac:dyDescent="0.25">
      <c r="A64" s="48"/>
      <c r="B64" s="48" t="s">
        <v>807</v>
      </c>
      <c r="C64" s="53"/>
      <c r="D64" s="290" t="s">
        <v>748</v>
      </c>
      <c r="E64" s="27"/>
      <c r="F64" s="6"/>
      <c r="G64" s="95"/>
      <c r="H64" s="89"/>
    </row>
    <row r="65" spans="1:9" x14ac:dyDescent="0.25">
      <c r="A65" s="48"/>
      <c r="B65" s="48"/>
      <c r="C65" s="53" t="s">
        <v>37</v>
      </c>
      <c r="D65" s="290" t="s">
        <v>4503</v>
      </c>
      <c r="E65" s="17" t="s">
        <v>429</v>
      </c>
      <c r="F65" s="46"/>
      <c r="G65" s="94"/>
      <c r="H65" s="89">
        <f>F65*G65</f>
        <v>0</v>
      </c>
      <c r="I65" s="307" t="s">
        <v>5398</v>
      </c>
    </row>
    <row r="66" spans="1:9" x14ac:dyDescent="0.25">
      <c r="A66" s="48"/>
      <c r="B66" s="48"/>
      <c r="C66" s="53" t="s">
        <v>39</v>
      </c>
      <c r="D66" s="290" t="s">
        <v>4503</v>
      </c>
      <c r="E66" s="17" t="s">
        <v>429</v>
      </c>
      <c r="F66" s="46"/>
      <c r="G66" s="94"/>
      <c r="H66" s="89">
        <f>F66*G66</f>
        <v>0</v>
      </c>
      <c r="I66" s="307" t="s">
        <v>5398</v>
      </c>
    </row>
    <row r="67" spans="1:9" ht="26.4" x14ac:dyDescent="0.25">
      <c r="A67" s="48" t="s">
        <v>808</v>
      </c>
      <c r="B67" s="48"/>
      <c r="C67" s="53"/>
      <c r="D67" s="159" t="s">
        <v>817</v>
      </c>
      <c r="E67" s="17"/>
      <c r="F67" s="6"/>
      <c r="G67" s="95"/>
      <c r="H67" s="89"/>
    </row>
    <row r="68" spans="1:9" ht="26.4" x14ac:dyDescent="0.25">
      <c r="A68" s="48"/>
      <c r="B68" s="48" t="s">
        <v>809</v>
      </c>
      <c r="C68" s="53"/>
      <c r="D68" s="290" t="s">
        <v>4536</v>
      </c>
      <c r="E68" s="17"/>
      <c r="F68" s="6"/>
      <c r="G68" s="95"/>
      <c r="H68" s="89"/>
      <c r="I68" s="307" t="s">
        <v>5398</v>
      </c>
    </row>
    <row r="69" spans="1:9" x14ac:dyDescent="0.25">
      <c r="A69" s="48"/>
      <c r="B69" s="48"/>
      <c r="C69" s="53" t="s">
        <v>37</v>
      </c>
      <c r="D69" s="290" t="s">
        <v>4537</v>
      </c>
      <c r="E69" s="17" t="s">
        <v>429</v>
      </c>
      <c r="F69" s="46"/>
      <c r="G69" s="94"/>
      <c r="H69" s="89">
        <f>F69*G69</f>
        <v>0</v>
      </c>
      <c r="I69" s="307" t="s">
        <v>5398</v>
      </c>
    </row>
    <row r="70" spans="1:9" x14ac:dyDescent="0.25">
      <c r="A70" s="48"/>
      <c r="B70" s="48"/>
      <c r="C70" s="53" t="s">
        <v>39</v>
      </c>
      <c r="D70" s="290" t="s">
        <v>4537</v>
      </c>
      <c r="E70" s="17" t="s">
        <v>429</v>
      </c>
      <c r="F70" s="46"/>
      <c r="G70" s="94"/>
      <c r="H70" s="89">
        <f>F70*G70</f>
        <v>0</v>
      </c>
      <c r="I70" s="307" t="s">
        <v>5398</v>
      </c>
    </row>
    <row r="71" spans="1:9" x14ac:dyDescent="0.25">
      <c r="A71" s="48"/>
      <c r="B71" s="48"/>
      <c r="C71" s="53" t="s">
        <v>59</v>
      </c>
      <c r="D71" s="160" t="s">
        <v>4535</v>
      </c>
      <c r="E71" s="17" t="s">
        <v>429</v>
      </c>
      <c r="F71" s="46"/>
      <c r="G71" s="94"/>
      <c r="H71" s="89">
        <f>F71*G71</f>
        <v>0</v>
      </c>
      <c r="I71" s="307" t="s">
        <v>5398</v>
      </c>
    </row>
    <row r="72" spans="1:9" ht="26.4" x14ac:dyDescent="0.25">
      <c r="A72" s="48"/>
      <c r="B72" s="48" t="s">
        <v>810</v>
      </c>
      <c r="C72" s="53"/>
      <c r="D72" s="290" t="s">
        <v>4536</v>
      </c>
      <c r="E72" s="17"/>
      <c r="F72" s="6"/>
      <c r="G72" s="95"/>
      <c r="H72" s="89"/>
      <c r="I72" s="307" t="s">
        <v>5398</v>
      </c>
    </row>
    <row r="73" spans="1:9" x14ac:dyDescent="0.25">
      <c r="A73" s="48"/>
      <c r="B73" s="48"/>
      <c r="C73" s="53" t="s">
        <v>37</v>
      </c>
      <c r="D73" s="290" t="s">
        <v>4537</v>
      </c>
      <c r="E73" s="17" t="s">
        <v>429</v>
      </c>
      <c r="F73" s="46"/>
      <c r="G73" s="94"/>
      <c r="H73" s="89">
        <f>F73*G73</f>
        <v>0</v>
      </c>
      <c r="I73" s="307" t="s">
        <v>5398</v>
      </c>
    </row>
    <row r="74" spans="1:9" x14ac:dyDescent="0.25">
      <c r="A74" s="48"/>
      <c r="B74" s="48"/>
      <c r="C74" s="53" t="s">
        <v>39</v>
      </c>
      <c r="D74" s="290" t="s">
        <v>4537</v>
      </c>
      <c r="E74" s="17" t="s">
        <v>429</v>
      </c>
      <c r="F74" s="46"/>
      <c r="G74" s="94"/>
      <c r="H74" s="89">
        <f>F74*G74</f>
        <v>0</v>
      </c>
      <c r="I74" s="307" t="s">
        <v>5398</v>
      </c>
    </row>
    <row r="75" spans="1:9" x14ac:dyDescent="0.25">
      <c r="A75" s="48"/>
      <c r="B75" s="48"/>
      <c r="C75" s="53" t="s">
        <v>59</v>
      </c>
      <c r="D75" s="290" t="s">
        <v>4491</v>
      </c>
      <c r="E75" s="17" t="s">
        <v>429</v>
      </c>
      <c r="F75" s="46"/>
      <c r="G75" s="94"/>
      <c r="H75" s="89">
        <f>F75*G75</f>
        <v>0</v>
      </c>
      <c r="I75" s="307" t="s">
        <v>5398</v>
      </c>
    </row>
    <row r="76" spans="1:9" x14ac:dyDescent="0.25">
      <c r="A76" s="48"/>
      <c r="B76" s="48" t="s">
        <v>811</v>
      </c>
      <c r="C76" s="53"/>
      <c r="D76" s="290" t="s">
        <v>814</v>
      </c>
      <c r="E76" s="17"/>
      <c r="F76" s="6"/>
      <c r="G76" s="95"/>
      <c r="H76" s="89"/>
    </row>
    <row r="77" spans="1:9" x14ac:dyDescent="0.25">
      <c r="A77" s="48"/>
      <c r="B77" s="48"/>
      <c r="C77" s="53" t="s">
        <v>37</v>
      </c>
      <c r="D77" s="290" t="s">
        <v>4538</v>
      </c>
      <c r="E77" s="17" t="s">
        <v>818</v>
      </c>
      <c r="F77" s="6"/>
      <c r="G77" s="95"/>
      <c r="H77" s="89">
        <f>F77*G77</f>
        <v>0</v>
      </c>
      <c r="I77" s="307" t="s">
        <v>5398</v>
      </c>
    </row>
    <row r="78" spans="1:9" x14ac:dyDescent="0.25">
      <c r="A78" s="48"/>
      <c r="B78" s="48"/>
      <c r="C78" s="53" t="s">
        <v>39</v>
      </c>
      <c r="D78" s="290" t="s">
        <v>4538</v>
      </c>
      <c r="E78" s="17" t="s">
        <v>818</v>
      </c>
      <c r="F78" s="6"/>
      <c r="G78" s="95"/>
      <c r="H78" s="89">
        <f>F78*G78</f>
        <v>0</v>
      </c>
      <c r="I78" s="307" t="s">
        <v>5398</v>
      </c>
    </row>
    <row r="79" spans="1:9" x14ac:dyDescent="0.25">
      <c r="A79" s="48"/>
      <c r="B79" s="48" t="s">
        <v>812</v>
      </c>
      <c r="C79" s="53"/>
      <c r="D79" s="290" t="s">
        <v>815</v>
      </c>
      <c r="E79" s="17"/>
      <c r="F79" s="6"/>
      <c r="G79" s="95"/>
      <c r="H79" s="89"/>
    </row>
    <row r="80" spans="1:9" ht="26.4" x14ac:dyDescent="0.25">
      <c r="A80" s="48"/>
      <c r="B80" s="48"/>
      <c r="C80" s="53" t="s">
        <v>37</v>
      </c>
      <c r="D80" s="290" t="s">
        <v>4539</v>
      </c>
      <c r="E80" s="17" t="s">
        <v>818</v>
      </c>
      <c r="F80" s="6"/>
      <c r="G80" s="95"/>
      <c r="H80" s="89">
        <f>F80*G80</f>
        <v>0</v>
      </c>
      <c r="I80" s="307" t="s">
        <v>5398</v>
      </c>
    </row>
    <row r="81" spans="1:9" ht="26.4" x14ac:dyDescent="0.25">
      <c r="A81" s="48"/>
      <c r="B81" s="48"/>
      <c r="C81" s="53" t="s">
        <v>39</v>
      </c>
      <c r="D81" s="290" t="s">
        <v>4539</v>
      </c>
      <c r="E81" s="17" t="s">
        <v>818</v>
      </c>
      <c r="F81" s="6"/>
      <c r="G81" s="95"/>
      <c r="H81" s="89">
        <f>F81*G81</f>
        <v>0</v>
      </c>
      <c r="I81" s="307" t="s">
        <v>5398</v>
      </c>
    </row>
    <row r="82" spans="1:9" x14ac:dyDescent="0.25">
      <c r="A82" s="48"/>
      <c r="B82" s="48"/>
      <c r="C82" s="53" t="s">
        <v>59</v>
      </c>
      <c r="D82" s="290" t="s">
        <v>4491</v>
      </c>
      <c r="E82" s="17" t="s">
        <v>818</v>
      </c>
      <c r="F82" s="6"/>
      <c r="G82" s="95"/>
      <c r="H82" s="89">
        <f>F82*G82</f>
        <v>0</v>
      </c>
      <c r="I82" s="307" t="s">
        <v>5398</v>
      </c>
    </row>
    <row r="83" spans="1:9" ht="26.4" x14ac:dyDescent="0.25">
      <c r="A83" s="48"/>
      <c r="B83" s="48" t="s">
        <v>813</v>
      </c>
      <c r="C83" s="53"/>
      <c r="D83" s="160" t="s">
        <v>816</v>
      </c>
      <c r="E83" s="17"/>
      <c r="F83" s="6"/>
      <c r="G83" s="95"/>
      <c r="H83" s="52"/>
    </row>
    <row r="84" spans="1:9" ht="26.4" x14ac:dyDescent="0.25">
      <c r="A84" s="48"/>
      <c r="B84" s="48"/>
      <c r="C84" s="53" t="s">
        <v>37</v>
      </c>
      <c r="D84" s="290" t="s">
        <v>4539</v>
      </c>
      <c r="E84" s="17" t="s">
        <v>818</v>
      </c>
      <c r="F84" s="6"/>
      <c r="G84" s="95"/>
      <c r="H84" s="89">
        <f>F84*G84</f>
        <v>0</v>
      </c>
      <c r="I84" s="307" t="s">
        <v>5398</v>
      </c>
    </row>
    <row r="85" spans="1:9" ht="26.4" x14ac:dyDescent="0.25">
      <c r="A85" s="48"/>
      <c r="B85" s="48"/>
      <c r="C85" s="53" t="s">
        <v>39</v>
      </c>
      <c r="D85" s="290" t="s">
        <v>4539</v>
      </c>
      <c r="E85" s="17" t="s">
        <v>818</v>
      </c>
      <c r="F85" s="6"/>
      <c r="G85" s="95"/>
      <c r="H85" s="89">
        <f>F85*G85</f>
        <v>0</v>
      </c>
      <c r="I85" s="307" t="s">
        <v>5398</v>
      </c>
    </row>
    <row r="86" spans="1:9" x14ac:dyDescent="0.25">
      <c r="A86" s="48"/>
      <c r="B86" s="48"/>
      <c r="C86" s="53" t="s">
        <v>59</v>
      </c>
      <c r="D86" s="290" t="s">
        <v>4491</v>
      </c>
      <c r="E86" s="17" t="s">
        <v>818</v>
      </c>
      <c r="F86" s="6"/>
      <c r="G86" s="95"/>
      <c r="H86" s="89">
        <f>F86*G86</f>
        <v>0</v>
      </c>
      <c r="I86" s="307" t="s">
        <v>5398</v>
      </c>
    </row>
    <row r="87" spans="1:9" ht="26.4" x14ac:dyDescent="0.25">
      <c r="A87" s="48" t="s">
        <v>819</v>
      </c>
      <c r="B87" s="48"/>
      <c r="C87" s="53"/>
      <c r="D87" s="159" t="s">
        <v>820</v>
      </c>
      <c r="E87" s="17"/>
      <c r="F87" s="6"/>
      <c r="G87" s="95"/>
      <c r="H87" s="89"/>
    </row>
    <row r="88" spans="1:9" x14ac:dyDescent="0.25">
      <c r="A88" s="48"/>
      <c r="B88" s="48" t="s">
        <v>821</v>
      </c>
      <c r="C88" s="53"/>
      <c r="D88" s="160" t="s">
        <v>823</v>
      </c>
      <c r="E88" s="17"/>
      <c r="F88" s="6"/>
      <c r="G88" s="95"/>
      <c r="H88" s="89"/>
    </row>
    <row r="89" spans="1:9" ht="26.4" x14ac:dyDescent="0.25">
      <c r="A89" s="48"/>
      <c r="B89" s="48"/>
      <c r="C89" s="53" t="s">
        <v>37</v>
      </c>
      <c r="D89" s="290" t="s">
        <v>4540</v>
      </c>
      <c r="E89" s="17" t="s">
        <v>429</v>
      </c>
      <c r="F89" s="46"/>
      <c r="G89" s="94"/>
      <c r="H89" s="89">
        <f>F89*G89</f>
        <v>0</v>
      </c>
      <c r="I89" s="307" t="s">
        <v>5398</v>
      </c>
    </row>
    <row r="90" spans="1:9" ht="26.4" x14ac:dyDescent="0.25">
      <c r="A90" s="48"/>
      <c r="B90" s="48"/>
      <c r="C90" s="53" t="s">
        <v>39</v>
      </c>
      <c r="D90" s="290" t="s">
        <v>4540</v>
      </c>
      <c r="E90" s="17" t="s">
        <v>429</v>
      </c>
      <c r="F90" s="46"/>
      <c r="G90" s="94"/>
      <c r="H90" s="89">
        <f>F90*G90</f>
        <v>0</v>
      </c>
      <c r="I90" s="307" t="s">
        <v>5398</v>
      </c>
    </row>
    <row r="91" spans="1:9" x14ac:dyDescent="0.25">
      <c r="A91" s="48"/>
      <c r="B91" s="48" t="s">
        <v>822</v>
      </c>
      <c r="C91" s="53"/>
      <c r="D91" s="160" t="s">
        <v>824</v>
      </c>
      <c r="E91" s="17"/>
      <c r="F91" s="6"/>
      <c r="G91" s="95"/>
      <c r="H91" s="89"/>
    </row>
    <row r="92" spans="1:9" ht="26.4" x14ac:dyDescent="0.25">
      <c r="A92" s="48"/>
      <c r="B92" s="48"/>
      <c r="C92" s="53" t="s">
        <v>37</v>
      </c>
      <c r="D92" s="290" t="s">
        <v>4541</v>
      </c>
      <c r="E92" s="17" t="s">
        <v>429</v>
      </c>
      <c r="F92" s="46"/>
      <c r="G92" s="94"/>
      <c r="H92" s="89">
        <f>F92*G92</f>
        <v>0</v>
      </c>
      <c r="I92" s="307" t="s">
        <v>5398</v>
      </c>
    </row>
    <row r="93" spans="1:9" ht="26.4" x14ac:dyDescent="0.25">
      <c r="A93" s="48"/>
      <c r="B93" s="48"/>
      <c r="C93" s="53" t="s">
        <v>39</v>
      </c>
      <c r="D93" s="290" t="s">
        <v>4541</v>
      </c>
      <c r="E93" s="17" t="s">
        <v>429</v>
      </c>
      <c r="F93" s="46"/>
      <c r="G93" s="94"/>
      <c r="H93" s="89">
        <f>F93*G93</f>
        <v>0</v>
      </c>
      <c r="I93" s="307" t="s">
        <v>5398</v>
      </c>
    </row>
    <row r="94" spans="1:9" x14ac:dyDescent="0.25">
      <c r="A94" s="48" t="s">
        <v>825</v>
      </c>
      <c r="B94" s="48"/>
      <c r="C94" s="53"/>
      <c r="D94" s="159" t="s">
        <v>826</v>
      </c>
      <c r="E94" s="17" t="s">
        <v>429</v>
      </c>
      <c r="F94" s="46"/>
      <c r="G94" s="94"/>
      <c r="H94" s="89">
        <f>F94*G94</f>
        <v>0</v>
      </c>
    </row>
    <row r="95" spans="1:9" x14ac:dyDescent="0.25">
      <c r="A95" s="48" t="s">
        <v>827</v>
      </c>
      <c r="B95" s="48"/>
      <c r="C95" s="53"/>
      <c r="D95" s="159" t="s">
        <v>830</v>
      </c>
      <c r="E95" s="17"/>
      <c r="F95" s="6"/>
      <c r="G95" s="95"/>
      <c r="H95" s="89"/>
    </row>
    <row r="96" spans="1:9" x14ac:dyDescent="0.25">
      <c r="A96" s="48"/>
      <c r="B96" s="48" t="s">
        <v>828</v>
      </c>
      <c r="C96" s="53"/>
      <c r="D96" s="290" t="s">
        <v>4542</v>
      </c>
      <c r="E96" s="17" t="s">
        <v>136</v>
      </c>
      <c r="F96" s="46"/>
      <c r="G96" s="94"/>
      <c r="H96" s="89">
        <f t="shared" ref="H96:H106" si="1">F96*G96</f>
        <v>0</v>
      </c>
      <c r="I96" s="307" t="s">
        <v>5398</v>
      </c>
    </row>
    <row r="97" spans="1:9" x14ac:dyDescent="0.25">
      <c r="A97" s="48"/>
      <c r="B97" s="48" t="s">
        <v>829</v>
      </c>
      <c r="C97" s="53"/>
      <c r="D97" s="290" t="s">
        <v>4542</v>
      </c>
      <c r="E97" s="17" t="s">
        <v>136</v>
      </c>
      <c r="F97" s="46"/>
      <c r="G97" s="94"/>
      <c r="H97" s="89">
        <f t="shared" si="1"/>
        <v>0</v>
      </c>
      <c r="I97" s="307" t="s">
        <v>5398</v>
      </c>
    </row>
    <row r="98" spans="1:9" ht="52.8" x14ac:dyDescent="0.25">
      <c r="A98" s="48" t="s">
        <v>831</v>
      </c>
      <c r="B98" s="48"/>
      <c r="C98" s="53"/>
      <c r="D98" s="290" t="s">
        <v>4543</v>
      </c>
      <c r="E98" s="161"/>
      <c r="F98" s="46"/>
      <c r="G98" s="94"/>
      <c r="H98" s="89">
        <f t="shared" si="1"/>
        <v>0</v>
      </c>
      <c r="I98" s="307" t="s">
        <v>5398</v>
      </c>
    </row>
    <row r="99" spans="1:9" x14ac:dyDescent="0.25">
      <c r="A99" s="48" t="s">
        <v>832</v>
      </c>
      <c r="B99" s="48"/>
      <c r="C99" s="53"/>
      <c r="D99" s="290"/>
      <c r="E99" s="161"/>
      <c r="F99" s="46"/>
      <c r="G99" s="94"/>
      <c r="H99" s="89">
        <f t="shared" si="1"/>
        <v>0</v>
      </c>
      <c r="I99" s="307" t="s">
        <v>5398</v>
      </c>
    </row>
    <row r="100" spans="1:9" x14ac:dyDescent="0.25">
      <c r="A100" s="48" t="s">
        <v>833</v>
      </c>
      <c r="B100" s="48"/>
      <c r="C100" s="53"/>
      <c r="D100" s="290"/>
      <c r="E100" s="161"/>
      <c r="F100" s="46"/>
      <c r="G100" s="94"/>
      <c r="H100" s="89">
        <f t="shared" si="1"/>
        <v>0</v>
      </c>
      <c r="I100" s="307" t="s">
        <v>5398</v>
      </c>
    </row>
    <row r="101" spans="1:9" x14ac:dyDescent="0.25">
      <c r="A101" s="48" t="s">
        <v>834</v>
      </c>
      <c r="B101" s="48"/>
      <c r="C101" s="53"/>
      <c r="D101" s="290"/>
      <c r="E101" s="161"/>
      <c r="F101" s="46"/>
      <c r="G101" s="94"/>
      <c r="H101" s="89">
        <f t="shared" si="1"/>
        <v>0</v>
      </c>
      <c r="I101" s="307" t="s">
        <v>5398</v>
      </c>
    </row>
    <row r="102" spans="1:9" x14ac:dyDescent="0.25">
      <c r="A102" s="48" t="s">
        <v>835</v>
      </c>
      <c r="B102" s="48"/>
      <c r="C102" s="53"/>
      <c r="D102" s="290"/>
      <c r="E102" s="161"/>
      <c r="F102" s="46"/>
      <c r="G102" s="94"/>
      <c r="H102" s="89">
        <f t="shared" si="1"/>
        <v>0</v>
      </c>
      <c r="I102" s="307" t="s">
        <v>5398</v>
      </c>
    </row>
    <row r="103" spans="1:9" x14ac:dyDescent="0.25">
      <c r="A103" s="48" t="s">
        <v>836</v>
      </c>
      <c r="B103" s="48"/>
      <c r="C103" s="53"/>
      <c r="D103" s="290"/>
      <c r="E103" s="161"/>
      <c r="F103" s="46"/>
      <c r="G103" s="94"/>
      <c r="H103" s="89">
        <f t="shared" si="1"/>
        <v>0</v>
      </c>
      <c r="I103" s="307" t="s">
        <v>5398</v>
      </c>
    </row>
    <row r="104" spans="1:9" x14ac:dyDescent="0.25">
      <c r="A104" s="48" t="s">
        <v>837</v>
      </c>
      <c r="B104" s="48"/>
      <c r="C104" s="53"/>
      <c r="D104" s="290"/>
      <c r="E104" s="161"/>
      <c r="F104" s="46"/>
      <c r="G104" s="94"/>
      <c r="H104" s="89">
        <f t="shared" si="1"/>
        <v>0</v>
      </c>
      <c r="I104" s="307" t="s">
        <v>5398</v>
      </c>
    </row>
    <row r="105" spans="1:9" x14ac:dyDescent="0.25">
      <c r="A105" s="48" t="s">
        <v>838</v>
      </c>
      <c r="B105" s="48"/>
      <c r="C105" s="53"/>
      <c r="D105" s="290"/>
      <c r="E105" s="161"/>
      <c r="F105" s="46"/>
      <c r="G105" s="94"/>
      <c r="H105" s="89">
        <f t="shared" si="1"/>
        <v>0</v>
      </c>
      <c r="I105" s="307" t="s">
        <v>5398</v>
      </c>
    </row>
    <row r="106" spans="1:9" x14ac:dyDescent="0.25">
      <c r="A106" s="48" t="s">
        <v>839</v>
      </c>
      <c r="B106" s="48"/>
      <c r="C106" s="53"/>
      <c r="D106" s="290"/>
      <c r="E106" s="161"/>
      <c r="F106" s="46"/>
      <c r="G106" s="94"/>
      <c r="H106" s="89">
        <f t="shared" si="1"/>
        <v>0</v>
      </c>
      <c r="I106" s="307" t="s">
        <v>5398</v>
      </c>
    </row>
    <row r="107" spans="1:9" ht="26.4" x14ac:dyDescent="0.25">
      <c r="A107" s="48" t="s">
        <v>840</v>
      </c>
      <c r="B107" s="48"/>
      <c r="C107" s="53"/>
      <c r="D107" s="159" t="s">
        <v>841</v>
      </c>
      <c r="E107" s="17"/>
      <c r="F107" s="6"/>
      <c r="G107" s="95"/>
      <c r="H107" s="89"/>
    </row>
    <row r="108" spans="1:9" ht="39.6" x14ac:dyDescent="0.25">
      <c r="A108" s="48"/>
      <c r="B108" s="48" t="s">
        <v>842</v>
      </c>
      <c r="C108" s="53"/>
      <c r="D108" s="278" t="s">
        <v>4544</v>
      </c>
      <c r="E108" s="17"/>
      <c r="F108" s="6"/>
      <c r="G108" s="95"/>
      <c r="H108" s="89"/>
      <c r="I108" s="307" t="s">
        <v>5398</v>
      </c>
    </row>
    <row r="109" spans="1:9" x14ac:dyDescent="0.25">
      <c r="A109" s="48"/>
      <c r="B109" s="48"/>
      <c r="C109" s="53" t="s">
        <v>37</v>
      </c>
      <c r="D109" s="290" t="s">
        <v>4494</v>
      </c>
      <c r="E109" s="17" t="s">
        <v>136</v>
      </c>
      <c r="F109" s="46"/>
      <c r="G109" s="94"/>
      <c r="H109" s="89">
        <f>F109*G109</f>
        <v>0</v>
      </c>
      <c r="I109" s="307" t="s">
        <v>5398</v>
      </c>
    </row>
    <row r="110" spans="1:9" x14ac:dyDescent="0.25">
      <c r="A110" s="48"/>
      <c r="B110" s="48"/>
      <c r="C110" s="53" t="s">
        <v>39</v>
      </c>
      <c r="D110" s="290" t="s">
        <v>4494</v>
      </c>
      <c r="E110" s="17" t="s">
        <v>136</v>
      </c>
      <c r="F110" s="46"/>
      <c r="G110" s="94"/>
      <c r="H110" s="89">
        <f>F110*G110</f>
        <v>0</v>
      </c>
      <c r="I110" s="307" t="s">
        <v>5398</v>
      </c>
    </row>
    <row r="111" spans="1:9" ht="39.6" x14ac:dyDescent="0.25">
      <c r="A111" s="48"/>
      <c r="B111" s="48" t="s">
        <v>843</v>
      </c>
      <c r="C111" s="53"/>
      <c r="D111" s="278" t="s">
        <v>4544</v>
      </c>
      <c r="E111" s="17"/>
      <c r="F111" s="6"/>
      <c r="G111" s="95"/>
      <c r="H111" s="89"/>
      <c r="I111" s="307" t="s">
        <v>5398</v>
      </c>
    </row>
    <row r="112" spans="1:9" x14ac:dyDescent="0.25">
      <c r="A112" s="48"/>
      <c r="B112" s="48"/>
      <c r="C112" s="53" t="s">
        <v>37</v>
      </c>
      <c r="D112" s="290" t="s">
        <v>4494</v>
      </c>
      <c r="E112" s="17" t="s">
        <v>136</v>
      </c>
      <c r="F112" s="46"/>
      <c r="G112" s="94"/>
      <c r="H112" s="89">
        <f>F112*G112</f>
        <v>0</v>
      </c>
      <c r="I112" s="307" t="s">
        <v>5398</v>
      </c>
    </row>
    <row r="113" spans="1:9" x14ac:dyDescent="0.25">
      <c r="A113" s="48"/>
      <c r="B113" s="48"/>
      <c r="C113" s="53" t="s">
        <v>39</v>
      </c>
      <c r="D113" s="290" t="s">
        <v>4494</v>
      </c>
      <c r="E113" s="17" t="s">
        <v>136</v>
      </c>
      <c r="F113" s="46"/>
      <c r="G113" s="94"/>
      <c r="H113" s="89">
        <f>F113*G113</f>
        <v>0</v>
      </c>
      <c r="I113" s="307" t="s">
        <v>5398</v>
      </c>
    </row>
    <row r="114" spans="1:9" x14ac:dyDescent="0.25">
      <c r="A114" s="48"/>
      <c r="B114" s="48" t="s">
        <v>844</v>
      </c>
      <c r="C114" s="53"/>
      <c r="D114" s="290" t="s">
        <v>4491</v>
      </c>
      <c r="E114" s="272"/>
      <c r="F114" s="46"/>
      <c r="G114" s="94"/>
      <c r="H114" s="89">
        <f>F114*G114</f>
        <v>0</v>
      </c>
      <c r="I114" s="307" t="s">
        <v>5398</v>
      </c>
    </row>
    <row r="115" spans="1:9" ht="39.6" x14ac:dyDescent="0.25">
      <c r="A115" s="48" t="s">
        <v>845</v>
      </c>
      <c r="B115" s="48"/>
      <c r="C115" s="53"/>
      <c r="D115" s="150" t="s">
        <v>846</v>
      </c>
      <c r="E115" s="17"/>
      <c r="F115" s="6"/>
      <c r="G115" s="95"/>
      <c r="H115" s="89"/>
    </row>
    <row r="116" spans="1:9" ht="26.4" x14ac:dyDescent="0.25">
      <c r="A116" s="48"/>
      <c r="B116" s="48" t="s">
        <v>847</v>
      </c>
      <c r="C116" s="53"/>
      <c r="D116" s="290" t="s">
        <v>4545</v>
      </c>
      <c r="E116" s="27"/>
      <c r="F116" s="6"/>
      <c r="G116" s="95"/>
      <c r="H116" s="89"/>
      <c r="I116" s="307" t="s">
        <v>5398</v>
      </c>
    </row>
    <row r="117" spans="1:9" x14ac:dyDescent="0.25">
      <c r="A117" s="48"/>
      <c r="B117" s="48"/>
      <c r="C117" s="53" t="s">
        <v>37</v>
      </c>
      <c r="D117" s="290" t="s">
        <v>4494</v>
      </c>
      <c r="E117" s="17" t="s">
        <v>429</v>
      </c>
      <c r="F117" s="46"/>
      <c r="G117" s="94"/>
      <c r="H117" s="89">
        <f>F117*G117</f>
        <v>0</v>
      </c>
      <c r="I117" s="307" t="s">
        <v>5398</v>
      </c>
    </row>
    <row r="118" spans="1:9" x14ac:dyDescent="0.25">
      <c r="A118" s="48"/>
      <c r="B118" s="48"/>
      <c r="C118" s="53" t="s">
        <v>39</v>
      </c>
      <c r="D118" s="290" t="s">
        <v>4494</v>
      </c>
      <c r="E118" s="17" t="s">
        <v>429</v>
      </c>
      <c r="F118" s="46"/>
      <c r="G118" s="94"/>
      <c r="H118" s="89">
        <f>F118*G118</f>
        <v>0</v>
      </c>
      <c r="I118" s="307" t="s">
        <v>5398</v>
      </c>
    </row>
    <row r="119" spans="1:9" ht="26.4" x14ac:dyDescent="0.25">
      <c r="A119" s="48"/>
      <c r="B119" s="48" t="s">
        <v>848</v>
      </c>
      <c r="C119" s="53"/>
      <c r="D119" s="290" t="s">
        <v>4545</v>
      </c>
      <c r="E119" s="17"/>
      <c r="F119" s="6"/>
      <c r="G119" s="95"/>
      <c r="H119" s="89"/>
      <c r="I119" s="307" t="s">
        <v>5398</v>
      </c>
    </row>
    <row r="120" spans="1:9" x14ac:dyDescent="0.25">
      <c r="A120" s="48"/>
      <c r="B120" s="48"/>
      <c r="C120" s="53" t="s">
        <v>37</v>
      </c>
      <c r="D120" s="290" t="s">
        <v>4494</v>
      </c>
      <c r="E120" s="17" t="s">
        <v>429</v>
      </c>
      <c r="F120" s="46"/>
      <c r="G120" s="94"/>
      <c r="H120" s="89">
        <f>F120*G120</f>
        <v>0</v>
      </c>
      <c r="I120" s="307" t="s">
        <v>5398</v>
      </c>
    </row>
    <row r="121" spans="1:9" x14ac:dyDescent="0.25">
      <c r="A121" s="48"/>
      <c r="B121" s="48"/>
      <c r="C121" s="53" t="s">
        <v>39</v>
      </c>
      <c r="D121" s="290" t="s">
        <v>4494</v>
      </c>
      <c r="E121" s="17" t="s">
        <v>429</v>
      </c>
      <c r="F121" s="46"/>
      <c r="G121" s="94"/>
      <c r="H121" s="89">
        <f>F121*G121</f>
        <v>0</v>
      </c>
      <c r="I121" s="307" t="s">
        <v>5398</v>
      </c>
    </row>
    <row r="122" spans="1:9" x14ac:dyDescent="0.25">
      <c r="A122" s="48"/>
      <c r="B122" s="48" t="s">
        <v>849</v>
      </c>
      <c r="C122" s="53"/>
      <c r="D122" s="290" t="s">
        <v>4491</v>
      </c>
      <c r="E122" s="272"/>
      <c r="F122" s="46"/>
      <c r="G122" s="94"/>
      <c r="H122" s="89">
        <f>F122*G122</f>
        <v>0</v>
      </c>
      <c r="I122" s="307" t="s">
        <v>5398</v>
      </c>
    </row>
    <row r="123" spans="1:9" ht="26.4" x14ac:dyDescent="0.25">
      <c r="A123" s="48" t="s">
        <v>850</v>
      </c>
      <c r="B123" s="48"/>
      <c r="C123" s="53"/>
      <c r="D123" s="159" t="s">
        <v>851</v>
      </c>
      <c r="E123" s="17"/>
      <c r="F123" s="6"/>
      <c r="G123" s="95"/>
      <c r="H123" s="89"/>
    </row>
    <row r="124" spans="1:9" ht="26.4" x14ac:dyDescent="0.25">
      <c r="A124" s="48"/>
      <c r="B124" s="48" t="s">
        <v>852</v>
      </c>
      <c r="C124" s="53"/>
      <c r="D124" s="290" t="s">
        <v>4546</v>
      </c>
      <c r="E124" s="17"/>
      <c r="F124" s="6"/>
      <c r="G124" s="94"/>
      <c r="H124" s="89"/>
      <c r="I124" s="307" t="s">
        <v>5398</v>
      </c>
    </row>
    <row r="125" spans="1:9" x14ac:dyDescent="0.25">
      <c r="A125" s="48"/>
      <c r="B125" s="48"/>
      <c r="C125" s="53" t="s">
        <v>37</v>
      </c>
      <c r="D125" s="290" t="s">
        <v>4494</v>
      </c>
      <c r="E125" s="17" t="s">
        <v>429</v>
      </c>
      <c r="F125" s="46"/>
      <c r="G125" s="94"/>
      <c r="H125" s="89">
        <f>F125*G125</f>
        <v>0</v>
      </c>
      <c r="I125" s="307" t="s">
        <v>5398</v>
      </c>
    </row>
    <row r="126" spans="1:9" x14ac:dyDescent="0.25">
      <c r="A126" s="48"/>
      <c r="B126" s="48"/>
      <c r="C126" s="53" t="s">
        <v>39</v>
      </c>
      <c r="D126" s="290" t="s">
        <v>4494</v>
      </c>
      <c r="E126" s="17" t="s">
        <v>429</v>
      </c>
      <c r="F126" s="46"/>
      <c r="G126" s="94"/>
      <c r="H126" s="89">
        <f>F126*G126</f>
        <v>0</v>
      </c>
      <c r="I126" s="307" t="s">
        <v>5398</v>
      </c>
    </row>
    <row r="127" spans="1:9" ht="26.4" x14ac:dyDescent="0.25">
      <c r="A127" s="48"/>
      <c r="B127" s="48" t="s">
        <v>853</v>
      </c>
      <c r="C127" s="53"/>
      <c r="D127" s="290" t="s">
        <v>4547</v>
      </c>
      <c r="E127" s="17"/>
      <c r="F127" s="6"/>
      <c r="G127" s="95"/>
      <c r="H127" s="89"/>
      <c r="I127" s="307" t="s">
        <v>5398</v>
      </c>
    </row>
    <row r="128" spans="1:9" x14ac:dyDescent="0.25">
      <c r="A128" s="48"/>
      <c r="B128" s="48"/>
      <c r="C128" s="53" t="s">
        <v>37</v>
      </c>
      <c r="D128" s="290" t="s">
        <v>4494</v>
      </c>
      <c r="E128" s="17" t="s">
        <v>429</v>
      </c>
      <c r="F128" s="46"/>
      <c r="G128" s="94"/>
      <c r="H128" s="89">
        <f>F128*G128</f>
        <v>0</v>
      </c>
      <c r="I128" s="307" t="s">
        <v>5398</v>
      </c>
    </row>
    <row r="129" spans="1:9" x14ac:dyDescent="0.25">
      <c r="A129" s="48"/>
      <c r="B129" s="48"/>
      <c r="C129" s="53" t="s">
        <v>39</v>
      </c>
      <c r="D129" s="290" t="s">
        <v>4494</v>
      </c>
      <c r="E129" s="17" t="s">
        <v>429</v>
      </c>
      <c r="F129" s="46"/>
      <c r="G129" s="94"/>
      <c r="H129" s="89">
        <f>F129*G129</f>
        <v>0</v>
      </c>
      <c r="I129" s="307" t="s">
        <v>5398</v>
      </c>
    </row>
    <row r="130" spans="1:9" x14ac:dyDescent="0.25">
      <c r="A130" s="48"/>
      <c r="B130" s="48" t="s">
        <v>854</v>
      </c>
      <c r="C130" s="53"/>
      <c r="D130" s="290" t="s">
        <v>4491</v>
      </c>
      <c r="E130" s="272"/>
      <c r="F130" s="46"/>
      <c r="G130" s="94"/>
      <c r="H130" s="89">
        <f>F130*G130</f>
        <v>0</v>
      </c>
      <c r="I130" s="307" t="s">
        <v>5398</v>
      </c>
    </row>
    <row r="131" spans="1:9" ht="39.6" x14ac:dyDescent="0.25">
      <c r="A131" s="48" t="s">
        <v>855</v>
      </c>
      <c r="B131" s="48"/>
      <c r="C131" s="53"/>
      <c r="D131" s="150" t="s">
        <v>856</v>
      </c>
      <c r="E131" s="17"/>
      <c r="F131" s="6"/>
      <c r="G131" s="95"/>
      <c r="H131" s="89"/>
    </row>
    <row r="132" spans="1:9" ht="26.4" x14ac:dyDescent="0.25">
      <c r="A132" s="48"/>
      <c r="B132" s="48" t="s">
        <v>857</v>
      </c>
      <c r="C132" s="53"/>
      <c r="D132" s="290" t="s">
        <v>4549</v>
      </c>
      <c r="E132" s="17"/>
      <c r="F132" s="6"/>
      <c r="G132" s="95"/>
      <c r="H132" s="89"/>
      <c r="I132" s="307" t="s">
        <v>5398</v>
      </c>
    </row>
    <row r="133" spans="1:9" x14ac:dyDescent="0.25">
      <c r="A133" s="48"/>
      <c r="B133" s="48"/>
      <c r="C133" s="53" t="s">
        <v>37</v>
      </c>
      <c r="D133" s="290" t="s">
        <v>4494</v>
      </c>
      <c r="E133" s="17" t="s">
        <v>429</v>
      </c>
      <c r="F133" s="46"/>
      <c r="G133" s="94"/>
      <c r="H133" s="89">
        <f>F133*G133</f>
        <v>0</v>
      </c>
      <c r="I133" s="307" t="s">
        <v>5398</v>
      </c>
    </row>
    <row r="134" spans="1:9" x14ac:dyDescent="0.25">
      <c r="A134" s="48"/>
      <c r="B134" s="48"/>
      <c r="C134" s="53" t="s">
        <v>39</v>
      </c>
      <c r="D134" s="290" t="s">
        <v>4494</v>
      </c>
      <c r="E134" s="17" t="s">
        <v>429</v>
      </c>
      <c r="F134" s="46"/>
      <c r="G134" s="94"/>
      <c r="H134" s="89">
        <f>F134*G134</f>
        <v>0</v>
      </c>
      <c r="I134" s="307" t="s">
        <v>5398</v>
      </c>
    </row>
    <row r="135" spans="1:9" ht="26.4" x14ac:dyDescent="0.25">
      <c r="A135" s="48"/>
      <c r="B135" s="48" t="s">
        <v>858</v>
      </c>
      <c r="C135" s="53"/>
      <c r="D135" s="290" t="s">
        <v>4549</v>
      </c>
      <c r="E135" s="17"/>
      <c r="F135" s="6"/>
      <c r="G135" s="95"/>
      <c r="H135" s="89"/>
      <c r="I135" s="307" t="s">
        <v>5398</v>
      </c>
    </row>
    <row r="136" spans="1:9" x14ac:dyDescent="0.25">
      <c r="A136" s="48"/>
      <c r="B136" s="48"/>
      <c r="C136" s="53" t="s">
        <v>37</v>
      </c>
      <c r="D136" s="290" t="s">
        <v>4494</v>
      </c>
      <c r="E136" s="17" t="s">
        <v>429</v>
      </c>
      <c r="F136" s="46"/>
      <c r="G136" s="94"/>
      <c r="H136" s="89">
        <f>F136*G136</f>
        <v>0</v>
      </c>
      <c r="I136" s="307" t="s">
        <v>5398</v>
      </c>
    </row>
    <row r="137" spans="1:9" x14ac:dyDescent="0.25">
      <c r="A137" s="48"/>
      <c r="B137" s="48"/>
      <c r="C137" s="53" t="s">
        <v>39</v>
      </c>
      <c r="D137" s="290" t="s">
        <v>4494</v>
      </c>
      <c r="E137" s="17" t="s">
        <v>429</v>
      </c>
      <c r="F137" s="46"/>
      <c r="G137" s="94"/>
      <c r="H137" s="89">
        <f>F137*G137</f>
        <v>0</v>
      </c>
      <c r="I137" s="307" t="s">
        <v>5398</v>
      </c>
    </row>
    <row r="138" spans="1:9" x14ac:dyDescent="0.25">
      <c r="A138" s="48"/>
      <c r="B138" s="48" t="s">
        <v>859</v>
      </c>
      <c r="C138" s="53"/>
      <c r="D138" s="290" t="s">
        <v>4491</v>
      </c>
      <c r="E138" s="272"/>
      <c r="F138" s="46"/>
      <c r="G138" s="94"/>
      <c r="H138" s="89">
        <f>F138*G138</f>
        <v>0</v>
      </c>
      <c r="I138" s="307" t="s">
        <v>5398</v>
      </c>
    </row>
    <row r="139" spans="1:9" ht="39.6" x14ac:dyDescent="0.25">
      <c r="A139" s="48" t="s">
        <v>860</v>
      </c>
      <c r="B139" s="48"/>
      <c r="C139" s="53"/>
      <c r="D139" s="150" t="s">
        <v>861</v>
      </c>
      <c r="E139" s="17"/>
      <c r="F139" s="6"/>
      <c r="G139" s="95"/>
      <c r="H139" s="89"/>
    </row>
    <row r="140" spans="1:9" ht="26.4" x14ac:dyDescent="0.25">
      <c r="A140" s="48"/>
      <c r="B140" s="48" t="s">
        <v>862</v>
      </c>
      <c r="C140" s="53"/>
      <c r="D140" s="290" t="s">
        <v>4548</v>
      </c>
      <c r="E140" s="17"/>
      <c r="F140" s="6"/>
      <c r="G140" s="95"/>
      <c r="H140" s="89"/>
      <c r="I140" s="307" t="s">
        <v>5398</v>
      </c>
    </row>
    <row r="141" spans="1:9" x14ac:dyDescent="0.25">
      <c r="A141" s="48"/>
      <c r="B141" s="48"/>
      <c r="C141" s="53" t="s">
        <v>37</v>
      </c>
      <c r="D141" s="290" t="s">
        <v>4494</v>
      </c>
      <c r="E141" s="17" t="s">
        <v>429</v>
      </c>
      <c r="F141" s="46"/>
      <c r="G141" s="94"/>
      <c r="H141" s="89">
        <f>F141*G141</f>
        <v>0</v>
      </c>
      <c r="I141" s="307" t="s">
        <v>5398</v>
      </c>
    </row>
    <row r="142" spans="1:9" x14ac:dyDescent="0.25">
      <c r="A142" s="48"/>
      <c r="B142" s="48"/>
      <c r="C142" s="53" t="s">
        <v>39</v>
      </c>
      <c r="D142" s="290" t="s">
        <v>4494</v>
      </c>
      <c r="E142" s="17" t="s">
        <v>429</v>
      </c>
      <c r="F142" s="46"/>
      <c r="G142" s="94"/>
      <c r="H142" s="89">
        <f>F142*G142</f>
        <v>0</v>
      </c>
      <c r="I142" s="307" t="s">
        <v>5398</v>
      </c>
    </row>
    <row r="143" spans="1:9" ht="26.4" x14ac:dyDescent="0.25">
      <c r="A143" s="48"/>
      <c r="B143" s="48" t="s">
        <v>863</v>
      </c>
      <c r="C143" s="53"/>
      <c r="D143" s="290" t="s">
        <v>4548</v>
      </c>
      <c r="E143" s="17"/>
      <c r="F143" s="6"/>
      <c r="G143" s="95"/>
      <c r="H143" s="89"/>
      <c r="I143" s="307" t="s">
        <v>5398</v>
      </c>
    </row>
    <row r="144" spans="1:9" x14ac:dyDescent="0.25">
      <c r="A144" s="48"/>
      <c r="B144" s="48"/>
      <c r="C144" s="53" t="s">
        <v>37</v>
      </c>
      <c r="D144" s="290" t="s">
        <v>4494</v>
      </c>
      <c r="E144" s="17" t="s">
        <v>429</v>
      </c>
      <c r="F144" s="46"/>
      <c r="G144" s="94"/>
      <c r="H144" s="89">
        <f>F144*G144</f>
        <v>0</v>
      </c>
      <c r="I144" s="307" t="s">
        <v>5398</v>
      </c>
    </row>
    <row r="145" spans="1:9" x14ac:dyDescent="0.25">
      <c r="A145" s="44"/>
      <c r="B145" s="48"/>
      <c r="C145" s="53" t="s">
        <v>39</v>
      </c>
      <c r="D145" s="290" t="s">
        <v>4494</v>
      </c>
      <c r="E145" s="17" t="s">
        <v>429</v>
      </c>
      <c r="F145" s="46"/>
      <c r="G145" s="94"/>
      <c r="H145" s="89">
        <f>F145*G145</f>
        <v>0</v>
      </c>
      <c r="I145" s="307" t="s">
        <v>5398</v>
      </c>
    </row>
    <row r="146" spans="1:9" x14ac:dyDescent="0.25">
      <c r="A146" s="44"/>
      <c r="B146" s="48" t="s">
        <v>864</v>
      </c>
      <c r="C146" s="53"/>
      <c r="D146" s="290" t="s">
        <v>4491</v>
      </c>
      <c r="E146" s="272"/>
      <c r="F146" s="46"/>
      <c r="G146" s="94"/>
      <c r="H146" s="89">
        <f>F146*G146</f>
        <v>0</v>
      </c>
      <c r="I146" s="307" t="s">
        <v>5398</v>
      </c>
    </row>
    <row r="147" spans="1:9" ht="26.4" x14ac:dyDescent="0.25">
      <c r="A147" s="48" t="s">
        <v>865</v>
      </c>
      <c r="B147" s="48"/>
      <c r="C147" s="53"/>
      <c r="D147" s="159" t="s">
        <v>866</v>
      </c>
      <c r="E147" s="27"/>
      <c r="F147" s="6"/>
      <c r="G147" s="95"/>
      <c r="H147" s="89"/>
    </row>
    <row r="148" spans="1:9" ht="39.6" x14ac:dyDescent="0.25">
      <c r="A148" s="45"/>
      <c r="B148" s="48" t="s">
        <v>867</v>
      </c>
      <c r="C148" s="53"/>
      <c r="D148" s="290" t="s">
        <v>4550</v>
      </c>
      <c r="E148" s="5"/>
      <c r="F148" s="6"/>
      <c r="G148" s="95"/>
      <c r="H148" s="89"/>
      <c r="I148" s="307" t="s">
        <v>5398</v>
      </c>
    </row>
    <row r="149" spans="1:9" x14ac:dyDescent="0.25">
      <c r="A149" s="45"/>
      <c r="B149" s="48"/>
      <c r="C149" s="53" t="s">
        <v>37</v>
      </c>
      <c r="D149" s="290" t="s">
        <v>4551</v>
      </c>
      <c r="E149" s="11" t="s">
        <v>136</v>
      </c>
      <c r="F149" s="46"/>
      <c r="G149" s="94"/>
      <c r="H149" s="89">
        <f>F149*G149</f>
        <v>0</v>
      </c>
      <c r="I149" s="307" t="s">
        <v>5398</v>
      </c>
    </row>
    <row r="150" spans="1:9" x14ac:dyDescent="0.25">
      <c r="A150" s="45"/>
      <c r="B150" s="48"/>
      <c r="C150" s="53" t="s">
        <v>39</v>
      </c>
      <c r="D150" s="290" t="s">
        <v>4551</v>
      </c>
      <c r="E150" s="11" t="s">
        <v>136</v>
      </c>
      <c r="F150" s="46"/>
      <c r="G150" s="94"/>
      <c r="H150" s="89">
        <f>F150*G150</f>
        <v>0</v>
      </c>
      <c r="I150" s="307" t="s">
        <v>5398</v>
      </c>
    </row>
    <row r="151" spans="1:9" ht="26.4" x14ac:dyDescent="0.25">
      <c r="A151" s="45"/>
      <c r="B151" s="48" t="s">
        <v>868</v>
      </c>
      <c r="C151" s="53"/>
      <c r="D151" s="290" t="s">
        <v>4552</v>
      </c>
      <c r="E151" s="5"/>
      <c r="F151" s="6"/>
      <c r="G151" s="95"/>
      <c r="H151" s="89"/>
      <c r="I151" s="307" t="s">
        <v>5398</v>
      </c>
    </row>
    <row r="152" spans="1:9" x14ac:dyDescent="0.25">
      <c r="A152" s="45"/>
      <c r="B152" s="48"/>
      <c r="C152" s="53" t="s">
        <v>37</v>
      </c>
      <c r="D152" s="290" t="s">
        <v>4494</v>
      </c>
      <c r="E152" s="17" t="s">
        <v>429</v>
      </c>
      <c r="F152" s="46"/>
      <c r="G152" s="94"/>
      <c r="H152" s="89">
        <f>F152*G152</f>
        <v>0</v>
      </c>
      <c r="I152" s="307" t="s">
        <v>5398</v>
      </c>
    </row>
    <row r="153" spans="1:9" x14ac:dyDescent="0.25">
      <c r="A153" s="45"/>
      <c r="B153" s="48"/>
      <c r="C153" s="53" t="s">
        <v>39</v>
      </c>
      <c r="D153" s="290" t="s">
        <v>4494</v>
      </c>
      <c r="E153" s="17" t="s">
        <v>429</v>
      </c>
      <c r="F153" s="46"/>
      <c r="G153" s="94"/>
      <c r="H153" s="89">
        <f>F153*G153</f>
        <v>0</v>
      </c>
      <c r="I153" s="307" t="s">
        <v>5398</v>
      </c>
    </row>
    <row r="154" spans="1:9" x14ac:dyDescent="0.25">
      <c r="A154" s="45"/>
      <c r="B154" s="48" t="s">
        <v>869</v>
      </c>
      <c r="C154" s="53"/>
      <c r="D154" s="290" t="s">
        <v>4491</v>
      </c>
      <c r="E154" s="272"/>
      <c r="F154" s="46"/>
      <c r="G154" s="94"/>
      <c r="H154" s="89">
        <f>F154*G154</f>
        <v>0</v>
      </c>
    </row>
    <row r="155" spans="1:9" ht="26.4" x14ac:dyDescent="0.25">
      <c r="A155" s="55" t="s">
        <v>870</v>
      </c>
      <c r="B155" s="45"/>
      <c r="C155" s="46"/>
      <c r="D155" s="159" t="s">
        <v>871</v>
      </c>
      <c r="E155" s="5"/>
      <c r="F155" s="6"/>
      <c r="G155" s="95"/>
      <c r="H155" s="89"/>
    </row>
    <row r="156" spans="1:9" ht="26.4" x14ac:dyDescent="0.25">
      <c r="A156" s="45"/>
      <c r="B156" s="48" t="s">
        <v>872</v>
      </c>
      <c r="C156" s="53"/>
      <c r="D156" s="290" t="s">
        <v>4553</v>
      </c>
      <c r="E156" s="5"/>
      <c r="F156" s="6"/>
      <c r="G156" s="95"/>
      <c r="H156" s="89"/>
      <c r="I156" s="307" t="s">
        <v>5398</v>
      </c>
    </row>
    <row r="157" spans="1:9" x14ac:dyDescent="0.25">
      <c r="A157" s="45"/>
      <c r="B157" s="48"/>
      <c r="C157" s="53" t="s">
        <v>37</v>
      </c>
      <c r="D157" s="290" t="s">
        <v>4494</v>
      </c>
      <c r="E157" s="17" t="s">
        <v>429</v>
      </c>
      <c r="F157" s="46"/>
      <c r="G157" s="94"/>
      <c r="H157" s="89">
        <f>F157*G157</f>
        <v>0</v>
      </c>
      <c r="I157" s="307" t="s">
        <v>5398</v>
      </c>
    </row>
    <row r="158" spans="1:9" x14ac:dyDescent="0.25">
      <c r="A158" s="45"/>
      <c r="B158" s="48"/>
      <c r="C158" s="53" t="s">
        <v>39</v>
      </c>
      <c r="D158" s="290" t="s">
        <v>4494</v>
      </c>
      <c r="E158" s="17" t="s">
        <v>429</v>
      </c>
      <c r="F158" s="46"/>
      <c r="G158" s="94"/>
      <c r="H158" s="89">
        <f>F158*G158</f>
        <v>0</v>
      </c>
      <c r="I158" s="307" t="s">
        <v>5398</v>
      </c>
    </row>
    <row r="159" spans="1:9" x14ac:dyDescent="0.25">
      <c r="A159" s="55" t="s">
        <v>874</v>
      </c>
      <c r="B159" s="48"/>
      <c r="C159" s="53"/>
      <c r="D159" s="159" t="s">
        <v>875</v>
      </c>
      <c r="E159" s="5"/>
      <c r="F159" s="6"/>
      <c r="G159" s="95"/>
      <c r="H159" s="89"/>
    </row>
    <row r="160" spans="1:9" x14ac:dyDescent="0.25">
      <c r="A160" s="45"/>
      <c r="B160" s="48" t="s">
        <v>876</v>
      </c>
      <c r="C160" s="53"/>
      <c r="D160" s="290" t="s">
        <v>4554</v>
      </c>
      <c r="E160" s="17" t="s">
        <v>429</v>
      </c>
      <c r="F160" s="46"/>
      <c r="G160" s="94"/>
      <c r="H160" s="89">
        <f>F160*G160</f>
        <v>0</v>
      </c>
      <c r="I160" s="307" t="s">
        <v>5398</v>
      </c>
    </row>
    <row r="161" spans="1:9" x14ac:dyDescent="0.25">
      <c r="A161" s="45"/>
      <c r="B161" s="48" t="s">
        <v>877</v>
      </c>
      <c r="C161" s="53"/>
      <c r="D161" s="290" t="s">
        <v>4555</v>
      </c>
      <c r="E161" s="17" t="s">
        <v>429</v>
      </c>
      <c r="F161" s="46"/>
      <c r="G161" s="94"/>
      <c r="H161" s="89">
        <f>F161*G161</f>
        <v>0</v>
      </c>
      <c r="I161" s="307" t="s">
        <v>5398</v>
      </c>
    </row>
    <row r="162" spans="1:9" x14ac:dyDescent="0.25">
      <c r="A162" s="45"/>
      <c r="B162" s="48" t="s">
        <v>878</v>
      </c>
      <c r="C162" s="53"/>
      <c r="D162" s="290" t="s">
        <v>4491</v>
      </c>
      <c r="E162" s="17" t="s">
        <v>429</v>
      </c>
      <c r="F162" s="46"/>
      <c r="G162" s="94"/>
      <c r="H162" s="89">
        <f>F162*G162</f>
        <v>0</v>
      </c>
      <c r="I162" s="307" t="s">
        <v>5398</v>
      </c>
    </row>
    <row r="163" spans="1:9" ht="39.6" x14ac:dyDescent="0.25">
      <c r="A163" s="55" t="s">
        <v>882</v>
      </c>
      <c r="B163" s="45"/>
      <c r="C163" s="46"/>
      <c r="D163" s="100" t="s">
        <v>4556</v>
      </c>
      <c r="E163" s="5"/>
      <c r="F163" s="6"/>
      <c r="G163" s="95"/>
      <c r="H163" s="89"/>
    </row>
    <row r="164" spans="1:9" x14ac:dyDescent="0.25">
      <c r="A164" s="45"/>
      <c r="B164" s="55" t="s">
        <v>881</v>
      </c>
      <c r="C164" s="46"/>
      <c r="D164" s="160" t="s">
        <v>781</v>
      </c>
      <c r="E164" s="5"/>
      <c r="F164" s="6"/>
      <c r="G164" s="95"/>
      <c r="H164" s="89"/>
    </row>
    <row r="165" spans="1:9" ht="15.6" x14ac:dyDescent="0.25">
      <c r="A165" s="45"/>
      <c r="B165" s="45"/>
      <c r="C165" s="53" t="s">
        <v>37</v>
      </c>
      <c r="D165" s="160" t="s">
        <v>612</v>
      </c>
      <c r="E165" s="27" t="s">
        <v>426</v>
      </c>
      <c r="F165" s="46"/>
      <c r="G165" s="94"/>
      <c r="H165" s="89">
        <f>F165*G165</f>
        <v>0</v>
      </c>
    </row>
    <row r="166" spans="1:9" ht="15.6" x14ac:dyDescent="0.25">
      <c r="A166" s="45"/>
      <c r="B166" s="45"/>
      <c r="C166" s="53" t="s">
        <v>39</v>
      </c>
      <c r="D166" s="160" t="s">
        <v>782</v>
      </c>
      <c r="E166" s="27" t="s">
        <v>426</v>
      </c>
      <c r="F166" s="46"/>
      <c r="G166" s="94"/>
      <c r="H166" s="89">
        <f>F166*G166</f>
        <v>0</v>
      </c>
    </row>
    <row r="167" spans="1:9" ht="15.6" x14ac:dyDescent="0.25">
      <c r="A167" s="45"/>
      <c r="B167" s="45"/>
      <c r="C167" s="53" t="s">
        <v>59</v>
      </c>
      <c r="D167" s="160" t="s">
        <v>614</v>
      </c>
      <c r="E167" s="27" t="s">
        <v>426</v>
      </c>
      <c r="F167" s="46"/>
      <c r="G167" s="94"/>
      <c r="H167" s="89">
        <f>F167*G167</f>
        <v>0</v>
      </c>
    </row>
    <row r="168" spans="1:9" ht="15.6" x14ac:dyDescent="0.25">
      <c r="A168" s="45"/>
      <c r="B168" s="45"/>
      <c r="C168" s="53" t="s">
        <v>42</v>
      </c>
      <c r="D168" s="160" t="s">
        <v>615</v>
      </c>
      <c r="E168" s="27" t="s">
        <v>426</v>
      </c>
      <c r="F168" s="46"/>
      <c r="G168" s="94"/>
      <c r="H168" s="89">
        <f>F168*G168</f>
        <v>0</v>
      </c>
    </row>
    <row r="169" spans="1:9" ht="15.6" x14ac:dyDescent="0.25">
      <c r="A169" s="45"/>
      <c r="B169" s="45"/>
      <c r="C169" s="53" t="s">
        <v>43</v>
      </c>
      <c r="D169" s="160" t="s">
        <v>735</v>
      </c>
      <c r="E169" s="27" t="s">
        <v>426</v>
      </c>
      <c r="F169" s="46"/>
      <c r="G169" s="94"/>
      <c r="H169" s="89">
        <f>F169*G169</f>
        <v>0</v>
      </c>
    </row>
    <row r="170" spans="1:9" x14ac:dyDescent="0.25">
      <c r="A170" s="45"/>
      <c r="B170" s="55" t="s">
        <v>884</v>
      </c>
      <c r="C170" s="46"/>
      <c r="D170" s="160" t="s">
        <v>783</v>
      </c>
      <c r="E170" s="5"/>
      <c r="F170" s="6"/>
      <c r="G170" s="95"/>
      <c r="H170" s="89"/>
    </row>
    <row r="171" spans="1:9" ht="15.6" x14ac:dyDescent="0.25">
      <c r="A171" s="45"/>
      <c r="B171" s="45"/>
      <c r="C171" s="53" t="s">
        <v>37</v>
      </c>
      <c r="D171" s="160" t="s">
        <v>612</v>
      </c>
      <c r="E171" s="27" t="s">
        <v>426</v>
      </c>
      <c r="F171" s="46"/>
      <c r="G171" s="94"/>
      <c r="H171" s="89">
        <f t="shared" ref="H171:H176" si="2">F171*G171</f>
        <v>0</v>
      </c>
    </row>
    <row r="172" spans="1:9" ht="15.6" x14ac:dyDescent="0.25">
      <c r="A172" s="45"/>
      <c r="B172" s="45"/>
      <c r="C172" s="53" t="s">
        <v>39</v>
      </c>
      <c r="D172" s="160" t="s">
        <v>782</v>
      </c>
      <c r="E172" s="27" t="s">
        <v>426</v>
      </c>
      <c r="F172" s="46"/>
      <c r="G172" s="94"/>
      <c r="H172" s="89">
        <f t="shared" si="2"/>
        <v>0</v>
      </c>
    </row>
    <row r="173" spans="1:9" ht="15.6" x14ac:dyDescent="0.25">
      <c r="A173" s="45"/>
      <c r="B173" s="45"/>
      <c r="C173" s="53" t="s">
        <v>59</v>
      </c>
      <c r="D173" s="160" t="s">
        <v>614</v>
      </c>
      <c r="E173" s="27" t="s">
        <v>426</v>
      </c>
      <c r="F173" s="46"/>
      <c r="G173" s="94"/>
      <c r="H173" s="89">
        <f t="shared" si="2"/>
        <v>0</v>
      </c>
    </row>
    <row r="174" spans="1:9" ht="15.6" x14ac:dyDescent="0.25">
      <c r="A174" s="45"/>
      <c r="B174" s="45"/>
      <c r="C174" s="53" t="s">
        <v>42</v>
      </c>
      <c r="D174" s="160" t="s">
        <v>615</v>
      </c>
      <c r="E174" s="27" t="s">
        <v>426</v>
      </c>
      <c r="F174" s="46"/>
      <c r="G174" s="94"/>
      <c r="H174" s="89">
        <f t="shared" si="2"/>
        <v>0</v>
      </c>
    </row>
    <row r="175" spans="1:9" ht="15.6" x14ac:dyDescent="0.25">
      <c r="A175" s="45"/>
      <c r="B175" s="45"/>
      <c r="C175" s="53" t="s">
        <v>43</v>
      </c>
      <c r="D175" s="160" t="s">
        <v>735</v>
      </c>
      <c r="E175" s="27" t="s">
        <v>426</v>
      </c>
      <c r="F175" s="46"/>
      <c r="G175" s="94"/>
      <c r="H175" s="89">
        <f t="shared" si="2"/>
        <v>0</v>
      </c>
    </row>
    <row r="176" spans="1:9" ht="39.6" x14ac:dyDescent="0.25">
      <c r="A176" s="45"/>
      <c r="B176" s="55" t="s">
        <v>885</v>
      </c>
      <c r="C176" s="46"/>
      <c r="D176" s="64" t="s">
        <v>886</v>
      </c>
      <c r="E176" s="27" t="s">
        <v>426</v>
      </c>
      <c r="F176" s="46"/>
      <c r="G176" s="94"/>
      <c r="H176" s="89">
        <f t="shared" si="2"/>
        <v>0</v>
      </c>
    </row>
    <row r="177" spans="1:9" ht="26.4" x14ac:dyDescent="0.25">
      <c r="A177" s="55" t="s">
        <v>887</v>
      </c>
      <c r="B177" s="45"/>
      <c r="C177" s="46"/>
      <c r="D177" s="159" t="s">
        <v>888</v>
      </c>
      <c r="E177" s="5"/>
      <c r="F177" s="6"/>
      <c r="G177" s="95"/>
      <c r="H177" s="89"/>
    </row>
    <row r="178" spans="1:9" ht="26.4" x14ac:dyDescent="0.25">
      <c r="A178" s="45"/>
      <c r="B178" s="55" t="s">
        <v>889</v>
      </c>
      <c r="C178" s="46"/>
      <c r="D178" s="290" t="s">
        <v>4521</v>
      </c>
      <c r="E178" s="27" t="s">
        <v>426</v>
      </c>
      <c r="F178" s="46"/>
      <c r="G178" s="94"/>
      <c r="H178" s="89">
        <f>F178*G178</f>
        <v>0</v>
      </c>
      <c r="I178" s="307" t="s">
        <v>5398</v>
      </c>
    </row>
    <row r="179" spans="1:9" ht="26.4" x14ac:dyDescent="0.25">
      <c r="A179" s="45"/>
      <c r="B179" s="55" t="s">
        <v>890</v>
      </c>
      <c r="C179" s="46"/>
      <c r="D179" s="290" t="s">
        <v>4557</v>
      </c>
      <c r="E179" s="27" t="s">
        <v>426</v>
      </c>
      <c r="F179" s="46"/>
      <c r="G179" s="94"/>
      <c r="H179" s="89">
        <f>F179*G179</f>
        <v>0</v>
      </c>
      <c r="I179" s="307" t="s">
        <v>5398</v>
      </c>
    </row>
    <row r="180" spans="1:9" ht="26.4" x14ac:dyDescent="0.25">
      <c r="A180" s="55" t="s">
        <v>891</v>
      </c>
      <c r="B180" s="45"/>
      <c r="C180" s="46"/>
      <c r="D180" s="159" t="s">
        <v>892</v>
      </c>
      <c r="E180" s="5"/>
      <c r="F180" s="6"/>
      <c r="G180" s="95"/>
      <c r="H180" s="89"/>
    </row>
    <row r="181" spans="1:9" ht="26.4" x14ac:dyDescent="0.25">
      <c r="A181" s="45"/>
      <c r="B181" s="45" t="s">
        <v>893</v>
      </c>
      <c r="C181" s="46"/>
      <c r="D181" s="290" t="s">
        <v>4558</v>
      </c>
      <c r="E181" s="5"/>
      <c r="F181" s="6"/>
      <c r="G181" s="95"/>
      <c r="H181" s="89"/>
      <c r="I181" s="307" t="s">
        <v>5398</v>
      </c>
    </row>
    <row r="182" spans="1:9" x14ac:dyDescent="0.25">
      <c r="A182" s="45"/>
      <c r="B182" s="45"/>
      <c r="C182" s="53" t="s">
        <v>37</v>
      </c>
      <c r="D182" s="290" t="s">
        <v>4524</v>
      </c>
      <c r="E182" s="17" t="s">
        <v>429</v>
      </c>
      <c r="F182" s="46"/>
      <c r="G182" s="94"/>
      <c r="H182" s="89">
        <f>F182*G182</f>
        <v>0</v>
      </c>
      <c r="I182" s="307" t="s">
        <v>5398</v>
      </c>
    </row>
    <row r="183" spans="1:9" x14ac:dyDescent="0.25">
      <c r="A183" s="45"/>
      <c r="B183" s="45"/>
      <c r="C183" s="53" t="s">
        <v>39</v>
      </c>
      <c r="D183" s="290" t="s">
        <v>4524</v>
      </c>
      <c r="E183" s="17" t="s">
        <v>429</v>
      </c>
      <c r="F183" s="46"/>
      <c r="G183" s="94"/>
      <c r="H183" s="89">
        <f>F183*G183</f>
        <v>0</v>
      </c>
      <c r="I183" s="307" t="s">
        <v>5398</v>
      </c>
    </row>
    <row r="184" spans="1:9" ht="39.6" x14ac:dyDescent="0.25">
      <c r="A184" s="45"/>
      <c r="B184" s="55" t="s">
        <v>894</v>
      </c>
      <c r="C184" s="46"/>
      <c r="D184" s="290" t="s">
        <v>4559</v>
      </c>
      <c r="E184" s="5"/>
      <c r="F184" s="6"/>
      <c r="G184" s="95"/>
      <c r="H184" s="89"/>
      <c r="I184" s="307" t="s">
        <v>5398</v>
      </c>
    </row>
    <row r="185" spans="1:9" x14ac:dyDescent="0.25">
      <c r="A185" s="45"/>
      <c r="B185" s="45"/>
      <c r="C185" s="53" t="s">
        <v>37</v>
      </c>
      <c r="D185" s="290" t="s">
        <v>4524</v>
      </c>
      <c r="E185" s="17" t="s">
        <v>429</v>
      </c>
      <c r="F185" s="46"/>
      <c r="G185" s="94"/>
      <c r="H185" s="89">
        <f>F185*G185</f>
        <v>0</v>
      </c>
      <c r="I185" s="307" t="s">
        <v>5398</v>
      </c>
    </row>
    <row r="186" spans="1:9" x14ac:dyDescent="0.25">
      <c r="A186" s="45"/>
      <c r="B186" s="45"/>
      <c r="C186" s="53" t="s">
        <v>39</v>
      </c>
      <c r="D186" s="290" t="s">
        <v>4524</v>
      </c>
      <c r="E186" s="17" t="s">
        <v>429</v>
      </c>
      <c r="F186" s="46"/>
      <c r="G186" s="94"/>
      <c r="H186" s="89">
        <f>F186*G186</f>
        <v>0</v>
      </c>
      <c r="I186" s="307" t="s">
        <v>5398</v>
      </c>
    </row>
    <row r="187" spans="1:9" ht="26.4" x14ac:dyDescent="0.25">
      <c r="A187" s="45"/>
      <c r="B187" s="55" t="s">
        <v>895</v>
      </c>
      <c r="C187" s="46"/>
      <c r="D187" s="290" t="s">
        <v>4560</v>
      </c>
      <c r="E187" s="5"/>
      <c r="F187" s="6"/>
      <c r="G187" s="95"/>
      <c r="H187" s="89"/>
      <c r="I187" s="307" t="s">
        <v>5398</v>
      </c>
    </row>
    <row r="188" spans="1:9" x14ac:dyDescent="0.25">
      <c r="A188" s="45"/>
      <c r="B188" s="45"/>
      <c r="C188" s="53" t="s">
        <v>37</v>
      </c>
      <c r="D188" s="290" t="s">
        <v>4524</v>
      </c>
      <c r="E188" s="17" t="s">
        <v>429</v>
      </c>
      <c r="F188" s="46"/>
      <c r="G188" s="94"/>
      <c r="H188" s="89">
        <f>F188*G188</f>
        <v>0</v>
      </c>
      <c r="I188" s="307" t="s">
        <v>5398</v>
      </c>
    </row>
    <row r="189" spans="1:9" x14ac:dyDescent="0.25">
      <c r="A189" s="45"/>
      <c r="B189" s="45"/>
      <c r="C189" s="53" t="s">
        <v>39</v>
      </c>
      <c r="D189" s="290" t="s">
        <v>4524</v>
      </c>
      <c r="E189" s="17" t="s">
        <v>429</v>
      </c>
      <c r="F189" s="46"/>
      <c r="G189" s="94"/>
      <c r="H189" s="89">
        <f>F189*G189</f>
        <v>0</v>
      </c>
      <c r="I189" s="307" t="s">
        <v>5398</v>
      </c>
    </row>
    <row r="190" spans="1:9" ht="26.4" x14ac:dyDescent="0.25">
      <c r="A190" s="45"/>
      <c r="B190" s="55" t="s">
        <v>896</v>
      </c>
      <c r="C190" s="46"/>
      <c r="D190" s="290" t="s">
        <v>4561</v>
      </c>
      <c r="E190" s="5"/>
      <c r="F190" s="6"/>
      <c r="G190" s="95"/>
      <c r="H190" s="89"/>
      <c r="I190" s="307" t="s">
        <v>5398</v>
      </c>
    </row>
    <row r="191" spans="1:9" x14ac:dyDescent="0.25">
      <c r="A191" s="45"/>
      <c r="B191" s="45"/>
      <c r="C191" s="53" t="s">
        <v>37</v>
      </c>
      <c r="D191" s="290" t="s">
        <v>4524</v>
      </c>
      <c r="E191" s="17" t="s">
        <v>429</v>
      </c>
      <c r="F191" s="46"/>
      <c r="G191" s="94"/>
      <c r="H191" s="89">
        <f>F191*G191</f>
        <v>0</v>
      </c>
      <c r="I191" s="307" t="s">
        <v>5398</v>
      </c>
    </row>
    <row r="192" spans="1:9" x14ac:dyDescent="0.25">
      <c r="A192" s="45"/>
      <c r="B192" s="45"/>
      <c r="C192" s="53" t="s">
        <v>39</v>
      </c>
      <c r="D192" s="290" t="s">
        <v>4524</v>
      </c>
      <c r="E192" s="17" t="s">
        <v>429</v>
      </c>
      <c r="F192" s="46"/>
      <c r="G192" s="94"/>
      <c r="H192" s="89">
        <f>F192*G192</f>
        <v>0</v>
      </c>
      <c r="I192" s="307" t="s">
        <v>5398</v>
      </c>
    </row>
    <row r="193" spans="1:9" ht="39.6" x14ac:dyDescent="0.25">
      <c r="A193" s="55" t="s">
        <v>897</v>
      </c>
      <c r="B193" s="45"/>
      <c r="C193" s="46"/>
      <c r="D193" s="284" t="s">
        <v>898</v>
      </c>
      <c r="E193" s="5"/>
      <c r="F193" s="6"/>
      <c r="G193" s="95"/>
      <c r="H193" s="89"/>
    </row>
    <row r="194" spans="1:9" ht="26.4" x14ac:dyDescent="0.25">
      <c r="A194" s="45"/>
      <c r="B194" s="55" t="s">
        <v>899</v>
      </c>
      <c r="C194" s="46"/>
      <c r="D194" s="290" t="s">
        <v>4562</v>
      </c>
      <c r="E194" s="17" t="s">
        <v>429</v>
      </c>
      <c r="F194" s="46"/>
      <c r="G194" s="94"/>
      <c r="H194" s="89">
        <f>F194*G194</f>
        <v>0</v>
      </c>
      <c r="I194" s="307" t="s">
        <v>5398</v>
      </c>
    </row>
    <row r="195" spans="1:9" ht="26.4" x14ac:dyDescent="0.25">
      <c r="A195" s="45"/>
      <c r="B195" s="55" t="s">
        <v>900</v>
      </c>
      <c r="C195" s="46"/>
      <c r="D195" s="290" t="s">
        <v>4562</v>
      </c>
      <c r="E195" s="17" t="s">
        <v>429</v>
      </c>
      <c r="F195" s="46"/>
      <c r="G195" s="94"/>
      <c r="H195" s="89">
        <f>F195*G195</f>
        <v>0</v>
      </c>
      <c r="I195" s="307" t="s">
        <v>5398</v>
      </c>
    </row>
    <row r="196" spans="1:9" ht="26.4" x14ac:dyDescent="0.25">
      <c r="A196" s="45"/>
      <c r="B196" s="55" t="s">
        <v>901</v>
      </c>
      <c r="C196" s="46"/>
      <c r="D196" s="290" t="s">
        <v>4562</v>
      </c>
      <c r="E196" s="17" t="s">
        <v>429</v>
      </c>
      <c r="F196" s="46"/>
      <c r="G196" s="94"/>
      <c r="H196" s="89">
        <f>F196*G196</f>
        <v>0</v>
      </c>
      <c r="I196" s="307" t="s">
        <v>5398</v>
      </c>
    </row>
    <row r="197" spans="1:9" x14ac:dyDescent="0.25">
      <c r="A197" s="45"/>
      <c r="B197" s="55" t="s">
        <v>902</v>
      </c>
      <c r="C197" s="46"/>
      <c r="D197" s="290" t="s">
        <v>4491</v>
      </c>
      <c r="E197" s="17" t="s">
        <v>429</v>
      </c>
      <c r="F197" s="46"/>
      <c r="G197" s="94"/>
      <c r="H197" s="89">
        <f>F197*G197</f>
        <v>0</v>
      </c>
      <c r="I197" s="307" t="s">
        <v>5398</v>
      </c>
    </row>
    <row r="198" spans="1:9" ht="26.4" x14ac:dyDescent="0.25">
      <c r="A198" s="55" t="s">
        <v>903</v>
      </c>
      <c r="B198" s="45"/>
      <c r="C198" s="46"/>
      <c r="D198" s="159" t="s">
        <v>910</v>
      </c>
      <c r="E198" s="5"/>
      <c r="F198" s="6"/>
      <c r="G198" s="95"/>
      <c r="H198" s="89"/>
    </row>
    <row r="199" spans="1:9" ht="26.4" x14ac:dyDescent="0.25">
      <c r="A199" s="45"/>
      <c r="B199" s="45" t="s">
        <v>904</v>
      </c>
      <c r="C199" s="46"/>
      <c r="D199" s="290" t="s">
        <v>4563</v>
      </c>
      <c r="E199" s="17" t="s">
        <v>429</v>
      </c>
      <c r="F199" s="46"/>
      <c r="G199" s="94"/>
      <c r="H199" s="89">
        <f>F199*G199</f>
        <v>0</v>
      </c>
      <c r="I199" s="307" t="s">
        <v>5398</v>
      </c>
    </row>
    <row r="200" spans="1:9" ht="26.4" x14ac:dyDescent="0.25">
      <c r="A200" s="45"/>
      <c r="B200" s="45" t="s">
        <v>905</v>
      </c>
      <c r="C200" s="46"/>
      <c r="D200" s="290" t="s">
        <v>4564</v>
      </c>
      <c r="E200" s="27" t="s">
        <v>426</v>
      </c>
      <c r="F200" s="46"/>
      <c r="G200" s="94"/>
      <c r="H200" s="89">
        <f>F200*G200</f>
        <v>0</v>
      </c>
      <c r="I200" s="307" t="s">
        <v>5398</v>
      </c>
    </row>
    <row r="201" spans="1:9" x14ac:dyDescent="0.25">
      <c r="A201" s="45"/>
      <c r="B201" s="45" t="s">
        <v>906</v>
      </c>
      <c r="C201" s="46"/>
      <c r="D201" s="290" t="s">
        <v>4565</v>
      </c>
      <c r="E201" s="17" t="s">
        <v>429</v>
      </c>
      <c r="F201" s="46"/>
      <c r="G201" s="94"/>
      <c r="H201" s="89">
        <f>F201*G201</f>
        <v>0</v>
      </c>
      <c r="I201" s="307" t="s">
        <v>5398</v>
      </c>
    </row>
    <row r="202" spans="1:9" ht="15.6" x14ac:dyDescent="0.25">
      <c r="A202" s="45"/>
      <c r="B202" s="45" t="s">
        <v>907</v>
      </c>
      <c r="C202" s="46"/>
      <c r="D202" s="290" t="s">
        <v>4565</v>
      </c>
      <c r="E202" s="27" t="s">
        <v>426</v>
      </c>
      <c r="F202" s="46"/>
      <c r="G202" s="94"/>
      <c r="H202" s="89">
        <f>F202*G202</f>
        <v>0</v>
      </c>
      <c r="I202" s="307" t="s">
        <v>5398</v>
      </c>
    </row>
    <row r="203" spans="1:9" ht="26.4" x14ac:dyDescent="0.25">
      <c r="A203" s="45"/>
      <c r="B203" s="45" t="s">
        <v>908</v>
      </c>
      <c r="C203" s="46"/>
      <c r="D203" s="290" t="s">
        <v>4566</v>
      </c>
      <c r="E203" s="17" t="s">
        <v>429</v>
      </c>
      <c r="F203" s="46"/>
      <c r="G203" s="94"/>
      <c r="H203" s="89">
        <f>F203*G203</f>
        <v>0</v>
      </c>
      <c r="I203" s="307" t="s">
        <v>5398</v>
      </c>
    </row>
    <row r="204" spans="1:9" x14ac:dyDescent="0.25">
      <c r="A204" s="45"/>
      <c r="B204" s="45" t="s">
        <v>909</v>
      </c>
      <c r="C204" s="46"/>
      <c r="D204" s="290" t="s">
        <v>748</v>
      </c>
      <c r="E204" s="5"/>
      <c r="F204" s="6"/>
      <c r="G204" s="95"/>
      <c r="H204" s="89"/>
    </row>
    <row r="205" spans="1:9" x14ac:dyDescent="0.25">
      <c r="A205" s="45"/>
      <c r="B205" s="45"/>
      <c r="C205" s="53" t="s">
        <v>37</v>
      </c>
      <c r="D205" s="290" t="s">
        <v>4503</v>
      </c>
      <c r="E205" s="17" t="s">
        <v>429</v>
      </c>
      <c r="F205" s="46"/>
      <c r="G205" s="94"/>
      <c r="H205" s="89">
        <f>F205*G205</f>
        <v>0</v>
      </c>
      <c r="I205" s="307" t="s">
        <v>5398</v>
      </c>
    </row>
    <row r="206" spans="1:9" x14ac:dyDescent="0.25">
      <c r="A206" s="45"/>
      <c r="B206" s="45"/>
      <c r="C206" s="53" t="s">
        <v>39</v>
      </c>
      <c r="D206" s="290" t="s">
        <v>4503</v>
      </c>
      <c r="E206" s="17" t="s">
        <v>429</v>
      </c>
      <c r="F206" s="6"/>
      <c r="G206" s="94"/>
      <c r="H206" s="89">
        <f>F206*G206</f>
        <v>0</v>
      </c>
      <c r="I206" s="307" t="s">
        <v>5398</v>
      </c>
    </row>
    <row r="207" spans="1:9" x14ac:dyDescent="0.25">
      <c r="A207" s="55" t="s">
        <v>911</v>
      </c>
      <c r="B207" s="45"/>
      <c r="C207" s="46"/>
      <c r="D207" s="159" t="s">
        <v>916</v>
      </c>
      <c r="E207" s="5"/>
      <c r="F207" s="6"/>
      <c r="G207" s="95"/>
      <c r="H207" s="89"/>
    </row>
    <row r="208" spans="1:9" x14ac:dyDescent="0.25">
      <c r="A208" s="45"/>
      <c r="B208" s="55" t="s">
        <v>912</v>
      </c>
      <c r="C208" s="46"/>
      <c r="D208" s="290" t="s">
        <v>4567</v>
      </c>
      <c r="E208" s="17" t="s">
        <v>429</v>
      </c>
      <c r="F208" s="46"/>
      <c r="G208" s="94"/>
      <c r="H208" s="89">
        <f>F208*G208</f>
        <v>0</v>
      </c>
      <c r="I208" s="307" t="s">
        <v>5398</v>
      </c>
    </row>
    <row r="209" spans="1:9" x14ac:dyDescent="0.25">
      <c r="A209" s="45"/>
      <c r="B209" s="55" t="s">
        <v>913</v>
      </c>
      <c r="C209" s="46"/>
      <c r="D209" s="290" t="s">
        <v>4567</v>
      </c>
      <c r="E209" s="17" t="s">
        <v>429</v>
      </c>
      <c r="F209" s="46"/>
      <c r="G209" s="94"/>
      <c r="H209" s="89">
        <f>F209*G209</f>
        <v>0</v>
      </c>
      <c r="I209" s="307" t="s">
        <v>5398</v>
      </c>
    </row>
    <row r="210" spans="1:9" x14ac:dyDescent="0.25">
      <c r="A210" s="45"/>
      <c r="B210" s="55" t="s">
        <v>914</v>
      </c>
      <c r="C210" s="46"/>
      <c r="D210" s="290" t="s">
        <v>4567</v>
      </c>
      <c r="E210" s="17" t="s">
        <v>429</v>
      </c>
      <c r="F210" s="46"/>
      <c r="G210" s="94"/>
      <c r="H210" s="89">
        <f>F210*G210</f>
        <v>0</v>
      </c>
      <c r="I210" s="307" t="s">
        <v>5398</v>
      </c>
    </row>
    <row r="211" spans="1:9" x14ac:dyDescent="0.25">
      <c r="A211" s="45"/>
      <c r="B211" s="55" t="s">
        <v>915</v>
      </c>
      <c r="C211" s="46"/>
      <c r="D211" s="290" t="s">
        <v>4491</v>
      </c>
      <c r="E211" s="17" t="s">
        <v>429</v>
      </c>
      <c r="F211" s="46"/>
      <c r="G211" s="94"/>
      <c r="H211" s="89">
        <f>F211*G211</f>
        <v>0</v>
      </c>
      <c r="I211" s="307" t="s">
        <v>5398</v>
      </c>
    </row>
    <row r="212" spans="1:9" ht="26.4" x14ac:dyDescent="0.25">
      <c r="A212" s="55" t="s">
        <v>917</v>
      </c>
      <c r="B212" s="45"/>
      <c r="C212" s="46"/>
      <c r="D212" s="159" t="s">
        <v>918</v>
      </c>
      <c r="E212" s="5"/>
      <c r="F212" s="6"/>
      <c r="G212" s="95"/>
      <c r="H212" s="89"/>
    </row>
    <row r="213" spans="1:9" x14ac:dyDescent="0.25">
      <c r="A213" s="45"/>
      <c r="B213" s="45" t="s">
        <v>919</v>
      </c>
      <c r="C213" s="46"/>
      <c r="D213" s="160" t="s">
        <v>921</v>
      </c>
      <c r="E213" s="5"/>
      <c r="F213" s="6"/>
      <c r="G213" s="95"/>
      <c r="H213" s="89"/>
    </row>
    <row r="214" spans="1:9" ht="26.4" x14ac:dyDescent="0.25">
      <c r="A214" s="45"/>
      <c r="B214" s="45"/>
      <c r="C214" s="53" t="s">
        <v>37</v>
      </c>
      <c r="D214" s="290" t="s">
        <v>4540</v>
      </c>
      <c r="E214" s="17" t="s">
        <v>23</v>
      </c>
      <c r="F214" s="46"/>
      <c r="G214" s="94"/>
      <c r="H214" s="89">
        <f>F214*G214</f>
        <v>0</v>
      </c>
      <c r="I214" s="307" t="s">
        <v>5398</v>
      </c>
    </row>
    <row r="215" spans="1:9" ht="26.4" x14ac:dyDescent="0.25">
      <c r="A215" s="45"/>
      <c r="B215" s="45"/>
      <c r="C215" s="53" t="s">
        <v>39</v>
      </c>
      <c r="D215" s="290" t="s">
        <v>4540</v>
      </c>
      <c r="E215" s="17" t="s">
        <v>429</v>
      </c>
      <c r="F215" s="46"/>
      <c r="G215" s="94"/>
      <c r="H215" s="89">
        <f>F215*G215</f>
        <v>0</v>
      </c>
      <c r="I215" s="307" t="s">
        <v>5398</v>
      </c>
    </row>
    <row r="216" spans="1:9" ht="26.4" x14ac:dyDescent="0.25">
      <c r="A216" s="45"/>
      <c r="B216" s="55" t="s">
        <v>920</v>
      </c>
      <c r="C216" s="46"/>
      <c r="D216" s="290" t="s">
        <v>922</v>
      </c>
      <c r="E216" s="5"/>
      <c r="F216" s="6"/>
      <c r="G216" s="95"/>
      <c r="H216" s="89"/>
    </row>
    <row r="217" spans="1:9" ht="26.4" x14ac:dyDescent="0.25">
      <c r="A217" s="45"/>
      <c r="B217" s="45"/>
      <c r="C217" s="53" t="s">
        <v>37</v>
      </c>
      <c r="D217" s="290" t="s">
        <v>4568</v>
      </c>
      <c r="E217" s="17" t="s">
        <v>429</v>
      </c>
      <c r="F217" s="46"/>
      <c r="G217" s="94"/>
      <c r="H217" s="89">
        <f>F217*G217</f>
        <v>0</v>
      </c>
      <c r="I217" s="307" t="s">
        <v>5398</v>
      </c>
    </row>
    <row r="218" spans="1:9" ht="26.4" x14ac:dyDescent="0.25">
      <c r="A218" s="45"/>
      <c r="B218" s="45"/>
      <c r="C218" s="53" t="s">
        <v>39</v>
      </c>
      <c r="D218" s="290" t="s">
        <v>4568</v>
      </c>
      <c r="E218" s="17" t="s">
        <v>429</v>
      </c>
      <c r="F218" s="46"/>
      <c r="G218" s="94"/>
      <c r="H218" s="89">
        <f>F218*G218</f>
        <v>0</v>
      </c>
      <c r="I218" s="307" t="s">
        <v>5398</v>
      </c>
    </row>
    <row r="219" spans="1:9" x14ac:dyDescent="0.25">
      <c r="A219" s="55" t="s">
        <v>2270</v>
      </c>
      <c r="B219" s="45"/>
      <c r="C219" s="46"/>
      <c r="D219" s="291" t="s">
        <v>923</v>
      </c>
      <c r="E219" s="5"/>
      <c r="F219" s="6"/>
      <c r="G219" s="95"/>
      <c r="H219" s="89"/>
    </row>
    <row r="220" spans="1:9" x14ac:dyDescent="0.25">
      <c r="A220" s="45"/>
      <c r="B220" s="55" t="s">
        <v>924</v>
      </c>
      <c r="C220" s="46"/>
      <c r="D220" s="290" t="s">
        <v>4569</v>
      </c>
      <c r="E220" s="17" t="s">
        <v>136</v>
      </c>
      <c r="F220" s="46"/>
      <c r="G220" s="94"/>
      <c r="H220" s="89">
        <f>F220*G220</f>
        <v>0</v>
      </c>
      <c r="I220" s="307" t="s">
        <v>5398</v>
      </c>
    </row>
    <row r="221" spans="1:9" x14ac:dyDescent="0.25">
      <c r="A221" s="45"/>
      <c r="B221" s="55" t="s">
        <v>925</v>
      </c>
      <c r="C221" s="46"/>
      <c r="D221" s="290" t="s">
        <v>4569</v>
      </c>
      <c r="E221" s="17" t="s">
        <v>136</v>
      </c>
      <c r="F221" s="46"/>
      <c r="G221" s="94"/>
      <c r="H221" s="89">
        <f>F221*G221</f>
        <v>0</v>
      </c>
      <c r="I221" s="307" t="s">
        <v>5398</v>
      </c>
    </row>
    <row r="222" spans="1:9" x14ac:dyDescent="0.25">
      <c r="A222" s="45"/>
      <c r="B222" s="55" t="s">
        <v>926</v>
      </c>
      <c r="C222" s="46"/>
      <c r="D222" s="290" t="s">
        <v>4491</v>
      </c>
      <c r="E222" s="17" t="s">
        <v>136</v>
      </c>
      <c r="F222" s="46"/>
      <c r="G222" s="94"/>
      <c r="H222" s="89">
        <f>F222*G222</f>
        <v>0</v>
      </c>
      <c r="I222" s="307" t="s">
        <v>5398</v>
      </c>
    </row>
    <row r="223" spans="1:9" x14ac:dyDescent="0.25">
      <c r="A223" s="45"/>
      <c r="B223" s="45"/>
      <c r="C223" s="46"/>
      <c r="D223" s="45"/>
      <c r="E223" s="5"/>
      <c r="F223" s="6"/>
      <c r="G223" s="6"/>
      <c r="H223" s="54"/>
      <c r="I223" s="323" t="s">
        <v>5421</v>
      </c>
    </row>
    <row r="224" spans="1:9" x14ac:dyDescent="0.25">
      <c r="A224" s="45"/>
      <c r="B224" s="45"/>
      <c r="C224" s="46"/>
      <c r="D224" s="45"/>
      <c r="E224" s="5"/>
      <c r="F224" s="5"/>
      <c r="G224" s="5"/>
      <c r="H224" s="54"/>
    </row>
    <row r="225" spans="1:8" x14ac:dyDescent="0.25">
      <c r="A225" s="45"/>
      <c r="B225" s="45"/>
      <c r="C225" s="46"/>
      <c r="D225" s="45"/>
      <c r="E225" s="5"/>
      <c r="F225" s="5"/>
      <c r="G225" s="5"/>
      <c r="H225" s="54"/>
    </row>
    <row r="226" spans="1:8" x14ac:dyDescent="0.25">
      <c r="A226" s="77" t="s">
        <v>34</v>
      </c>
      <c r="B226" s="77"/>
      <c r="C226" s="77"/>
      <c r="D226" s="77"/>
      <c r="E226" s="179"/>
      <c r="F226" s="2"/>
      <c r="G226" s="2"/>
      <c r="H226" s="113">
        <f>SUM(H5:H225)</f>
        <v>0</v>
      </c>
    </row>
    <row r="1048573" spans="5:5" x14ac:dyDescent="0.25">
      <c r="E104857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D309A-9695-46C6-ADD6-55947799365C}">
  <dimension ref="A1:I1048373"/>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18.4414062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928</v>
      </c>
      <c r="B1" s="337" t="s">
        <v>928</v>
      </c>
      <c r="C1" s="40"/>
      <c r="D1" s="40"/>
      <c r="E1" s="774" t="s">
        <v>929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46"/>
      <c r="F3" s="46"/>
      <c r="G3" s="45"/>
      <c r="H3" s="45"/>
    </row>
    <row r="4" spans="1:9" x14ac:dyDescent="0.25">
      <c r="A4" s="47"/>
      <c r="B4" s="47"/>
      <c r="C4" s="162"/>
      <c r="D4" s="45"/>
      <c r="E4" s="46"/>
      <c r="F4" s="46"/>
      <c r="G4" s="45"/>
      <c r="H4" s="45"/>
    </row>
    <row r="5" spans="1:9" ht="26.4" x14ac:dyDescent="0.25">
      <c r="A5" s="48" t="s">
        <v>930</v>
      </c>
      <c r="B5" s="44"/>
      <c r="C5" s="46"/>
      <c r="D5" s="157" t="s">
        <v>931</v>
      </c>
      <c r="E5" s="6"/>
      <c r="F5" s="6"/>
      <c r="G5" s="5"/>
      <c r="H5" s="92"/>
    </row>
    <row r="6" spans="1:9" ht="15.6" x14ac:dyDescent="0.25">
      <c r="A6" s="44"/>
      <c r="B6" s="48" t="s">
        <v>932</v>
      </c>
      <c r="C6" s="46"/>
      <c r="D6" s="64" t="s">
        <v>731</v>
      </c>
      <c r="E6" s="27" t="s">
        <v>426</v>
      </c>
      <c r="F6" s="46"/>
      <c r="G6" s="94"/>
      <c r="H6" s="89">
        <f>F6*G6</f>
        <v>0</v>
      </c>
    </row>
    <row r="7" spans="1:9" ht="15.6" x14ac:dyDescent="0.25">
      <c r="A7" s="44"/>
      <c r="B7" s="48" t="s">
        <v>933</v>
      </c>
      <c r="C7" s="53"/>
      <c r="D7" s="101" t="s">
        <v>732</v>
      </c>
      <c r="E7" s="27" t="s">
        <v>426</v>
      </c>
      <c r="F7" s="46"/>
      <c r="G7" s="94"/>
      <c r="H7" s="89">
        <f>F7*G7</f>
        <v>0</v>
      </c>
    </row>
    <row r="8" spans="1:9" ht="15.6" x14ac:dyDescent="0.25">
      <c r="A8" s="44"/>
      <c r="B8" s="48" t="s">
        <v>934</v>
      </c>
      <c r="C8" s="53"/>
      <c r="D8" s="101" t="s">
        <v>733</v>
      </c>
      <c r="E8" s="27" t="s">
        <v>426</v>
      </c>
      <c r="F8" s="46"/>
      <c r="G8" s="94"/>
      <c r="H8" s="89">
        <f>F8*G8</f>
        <v>0</v>
      </c>
    </row>
    <row r="9" spans="1:9" ht="26.4" x14ac:dyDescent="0.25">
      <c r="A9" s="44"/>
      <c r="B9" s="48" t="s">
        <v>935</v>
      </c>
      <c r="C9" s="53"/>
      <c r="D9" s="101" t="s">
        <v>734</v>
      </c>
      <c r="E9" s="27" t="s">
        <v>426</v>
      </c>
      <c r="F9" s="46"/>
      <c r="G9" s="94"/>
      <c r="H9" s="89">
        <f>F9*G9</f>
        <v>0</v>
      </c>
    </row>
    <row r="10" spans="1:9" x14ac:dyDescent="0.25">
      <c r="A10" s="48"/>
      <c r="B10" s="48" t="s">
        <v>936</v>
      </c>
      <c r="C10" s="53"/>
      <c r="D10" s="101" t="s">
        <v>735</v>
      </c>
      <c r="E10" s="11"/>
      <c r="F10" s="6"/>
      <c r="G10" s="6"/>
      <c r="H10" s="92"/>
    </row>
    <row r="11" spans="1:9" ht="15.6" x14ac:dyDescent="0.25">
      <c r="A11" s="44"/>
      <c r="B11" s="48"/>
      <c r="C11" s="53" t="s">
        <v>37</v>
      </c>
      <c r="D11" s="278" t="s">
        <v>4570</v>
      </c>
      <c r="E11" s="27" t="s">
        <v>426</v>
      </c>
      <c r="F11" s="46"/>
      <c r="G11" s="94"/>
      <c r="H11" s="89">
        <f>F11*G11</f>
        <v>0</v>
      </c>
      <c r="I11" s="307" t="s">
        <v>5398</v>
      </c>
    </row>
    <row r="12" spans="1:9" ht="15.6" x14ac:dyDescent="0.25">
      <c r="A12" s="44"/>
      <c r="B12" s="48"/>
      <c r="C12" s="53" t="s">
        <v>39</v>
      </c>
      <c r="D12" s="278" t="s">
        <v>4571</v>
      </c>
      <c r="E12" s="27" t="s">
        <v>426</v>
      </c>
      <c r="F12" s="46"/>
      <c r="G12" s="94"/>
      <c r="H12" s="89">
        <f>F12*G12</f>
        <v>0</v>
      </c>
      <c r="I12" s="307" t="s">
        <v>5398</v>
      </c>
    </row>
    <row r="13" spans="1:9" ht="26.4" x14ac:dyDescent="0.25">
      <c r="A13" s="48" t="s">
        <v>937</v>
      </c>
      <c r="B13" s="48"/>
      <c r="C13" s="53"/>
      <c r="D13" s="164" t="s">
        <v>938</v>
      </c>
      <c r="E13" s="27"/>
      <c r="F13" s="6"/>
      <c r="G13" s="6"/>
      <c r="H13" s="92"/>
    </row>
    <row r="14" spans="1:9" ht="15.6" x14ac:dyDescent="0.25">
      <c r="A14" s="44"/>
      <c r="B14" s="48" t="s">
        <v>939</v>
      </c>
      <c r="C14" s="53"/>
      <c r="D14" s="165" t="s">
        <v>941</v>
      </c>
      <c r="E14" s="27" t="s">
        <v>426</v>
      </c>
      <c r="F14" s="46"/>
      <c r="G14" s="94"/>
      <c r="H14" s="89">
        <f>F14*G14</f>
        <v>0</v>
      </c>
    </row>
    <row r="15" spans="1:9" ht="26.4" x14ac:dyDescent="0.25">
      <c r="A15" s="44"/>
      <c r="B15" s="48" t="s">
        <v>940</v>
      </c>
      <c r="C15" s="53"/>
      <c r="D15" s="166" t="s">
        <v>942</v>
      </c>
      <c r="E15" s="27" t="s">
        <v>426</v>
      </c>
      <c r="F15" s="46"/>
      <c r="G15" s="94"/>
      <c r="H15" s="89">
        <f>F15*G15</f>
        <v>0</v>
      </c>
    </row>
    <row r="16" spans="1:9" ht="26.4" x14ac:dyDescent="0.25">
      <c r="A16" s="48" t="s">
        <v>943</v>
      </c>
      <c r="B16" s="48"/>
      <c r="C16" s="53"/>
      <c r="D16" s="164" t="s">
        <v>944</v>
      </c>
      <c r="E16" s="11"/>
      <c r="F16" s="6"/>
      <c r="G16" s="6"/>
      <c r="H16" s="92"/>
    </row>
    <row r="17" spans="1:9" x14ac:dyDescent="0.25">
      <c r="A17" s="44"/>
      <c r="B17" s="48" t="s">
        <v>945</v>
      </c>
      <c r="C17" s="53"/>
      <c r="D17" s="292" t="s">
        <v>4572</v>
      </c>
      <c r="E17" s="17" t="s">
        <v>136</v>
      </c>
      <c r="F17" s="46"/>
      <c r="G17" s="94"/>
      <c r="H17" s="89">
        <f>F17*G17</f>
        <v>0</v>
      </c>
      <c r="I17" s="307" t="s">
        <v>5398</v>
      </c>
    </row>
    <row r="18" spans="1:9" ht="26.4" x14ac:dyDescent="0.25">
      <c r="A18" s="48"/>
      <c r="B18" s="48" t="s">
        <v>946</v>
      </c>
      <c r="C18" s="53"/>
      <c r="D18" s="293" t="s">
        <v>4573</v>
      </c>
      <c r="E18" s="17" t="s">
        <v>136</v>
      </c>
      <c r="F18" s="46"/>
      <c r="G18" s="94"/>
      <c r="H18" s="89">
        <f>F18*G18</f>
        <v>0</v>
      </c>
      <c r="I18" s="307" t="s">
        <v>5398</v>
      </c>
    </row>
    <row r="19" spans="1:9" x14ac:dyDescent="0.25">
      <c r="A19" s="48"/>
      <c r="B19" s="48" t="s">
        <v>947</v>
      </c>
      <c r="C19" s="53"/>
      <c r="D19" s="293" t="s">
        <v>4574</v>
      </c>
      <c r="E19" s="17" t="s">
        <v>429</v>
      </c>
      <c r="F19" s="46"/>
      <c r="G19" s="94"/>
      <c r="H19" s="89">
        <f>F19*G19</f>
        <v>0</v>
      </c>
      <c r="I19" s="307" t="s">
        <v>5398</v>
      </c>
    </row>
    <row r="20" spans="1:9" x14ac:dyDescent="0.25">
      <c r="A20" s="48"/>
      <c r="B20" s="48" t="s">
        <v>948</v>
      </c>
      <c r="C20" s="53"/>
      <c r="D20" s="293" t="s">
        <v>748</v>
      </c>
      <c r="E20" s="11"/>
      <c r="F20" s="6"/>
      <c r="G20" s="6"/>
      <c r="H20" s="92"/>
    </row>
    <row r="21" spans="1:9" x14ac:dyDescent="0.25">
      <c r="A21" s="48"/>
      <c r="B21" s="48"/>
      <c r="C21" s="53" t="s">
        <v>37</v>
      </c>
      <c r="D21" s="293" t="s">
        <v>4503</v>
      </c>
      <c r="E21" s="17" t="s">
        <v>136</v>
      </c>
      <c r="F21" s="46"/>
      <c r="G21" s="94"/>
      <c r="H21" s="89">
        <f>F21*G21</f>
        <v>0</v>
      </c>
      <c r="I21" s="307" t="s">
        <v>5398</v>
      </c>
    </row>
    <row r="22" spans="1:9" x14ac:dyDescent="0.25">
      <c r="A22" s="44"/>
      <c r="B22" s="48"/>
      <c r="C22" s="53" t="s">
        <v>39</v>
      </c>
      <c r="D22" s="293" t="s">
        <v>4503</v>
      </c>
      <c r="E22" s="17" t="s">
        <v>429</v>
      </c>
      <c r="F22" s="46"/>
      <c r="G22" s="94"/>
      <c r="H22" s="89">
        <f>F22*G22</f>
        <v>0</v>
      </c>
      <c r="I22" s="307" t="s">
        <v>5398</v>
      </c>
    </row>
    <row r="23" spans="1:9" x14ac:dyDescent="0.25">
      <c r="A23" s="48"/>
      <c r="B23" s="48"/>
      <c r="C23" s="53"/>
      <c r="D23" s="160"/>
      <c r="E23" s="27"/>
      <c r="F23" s="6"/>
      <c r="G23" s="5"/>
      <c r="H23" s="54"/>
    </row>
    <row r="24" spans="1:9" x14ac:dyDescent="0.25">
      <c r="A24" s="48"/>
      <c r="B24" s="48"/>
      <c r="C24" s="53"/>
      <c r="D24" s="160"/>
      <c r="E24" s="27"/>
      <c r="F24" s="6"/>
      <c r="G24" s="5"/>
      <c r="H24" s="54"/>
      <c r="I24" s="323" t="s">
        <v>5421</v>
      </c>
    </row>
    <row r="25" spans="1:9" x14ac:dyDescent="0.25">
      <c r="A25" s="45"/>
      <c r="B25" s="45"/>
      <c r="C25" s="46"/>
      <c r="D25" s="45"/>
      <c r="E25" s="5"/>
      <c r="F25" s="5"/>
      <c r="G25" s="5"/>
      <c r="H25" s="54"/>
    </row>
    <row r="26" spans="1:9" x14ac:dyDescent="0.25">
      <c r="A26" s="77" t="s">
        <v>34</v>
      </c>
      <c r="B26" s="77"/>
      <c r="C26" s="77"/>
      <c r="D26" s="77"/>
      <c r="E26" s="179"/>
      <c r="F26" s="2"/>
      <c r="G26" s="2"/>
      <c r="H26" s="113">
        <f>SUM(H5:H25)</f>
        <v>0</v>
      </c>
    </row>
    <row r="1048373" spans="5:5" x14ac:dyDescent="0.25">
      <c r="E104837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EA5F8-A979-4866-ADC1-F032AF8C099C}">
  <dimension ref="A1:H1048372"/>
  <sheetViews>
    <sheetView workbookViewId="0"/>
  </sheetViews>
  <sheetFormatPr defaultRowHeight="13.2" x14ac:dyDescent="0.25"/>
  <cols>
    <col min="1" max="1" width="9.33203125" style="41" customWidth="1"/>
    <col min="2" max="2" width="9" style="41" bestFit="1" customWidth="1"/>
    <col min="3" max="3" width="3.109375" style="517" bestFit="1" customWidth="1"/>
    <col min="4" max="4" width="40.6640625" style="41" customWidth="1"/>
    <col min="5" max="5" width="18.44140625" style="41" bestFit="1" customWidth="1"/>
    <col min="6" max="8" width="19.664062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949</v>
      </c>
      <c r="B1" s="40"/>
      <c r="C1" s="503"/>
      <c r="D1" s="40"/>
      <c r="E1" s="774" t="s">
        <v>8</v>
      </c>
      <c r="F1" s="774"/>
      <c r="G1" s="774"/>
      <c r="H1" s="774"/>
    </row>
    <row r="2" spans="1:8" x14ac:dyDescent="0.25">
      <c r="A2" s="42" t="s">
        <v>0</v>
      </c>
      <c r="B2" s="42"/>
      <c r="C2" s="537"/>
      <c r="D2" s="43" t="s">
        <v>1</v>
      </c>
      <c r="E2" s="43" t="s">
        <v>2</v>
      </c>
      <c r="F2" s="43" t="s">
        <v>3</v>
      </c>
      <c r="G2" s="43" t="s">
        <v>4</v>
      </c>
      <c r="H2" s="43" t="s">
        <v>5</v>
      </c>
    </row>
    <row r="3" spans="1:8" x14ac:dyDescent="0.25">
      <c r="A3" s="44"/>
      <c r="B3" s="44"/>
      <c r="C3" s="538"/>
      <c r="D3" s="45"/>
      <c r="E3" s="46"/>
      <c r="F3" s="46"/>
      <c r="G3" s="45"/>
      <c r="H3" s="45"/>
    </row>
    <row r="4" spans="1:8" x14ac:dyDescent="0.25">
      <c r="A4" s="47"/>
      <c r="B4" s="47"/>
      <c r="C4" s="539"/>
      <c r="D4" s="45"/>
      <c r="E4" s="46"/>
      <c r="F4" s="46"/>
      <c r="G4" s="45"/>
      <c r="H4" s="45"/>
    </row>
    <row r="5" spans="1:8" x14ac:dyDescent="0.25">
      <c r="A5" s="48" t="s">
        <v>950</v>
      </c>
      <c r="B5" s="48"/>
      <c r="C5" s="540"/>
      <c r="D5" s="159" t="s">
        <v>9</v>
      </c>
      <c r="E5" s="11"/>
      <c r="F5" s="11"/>
      <c r="G5" s="11"/>
      <c r="H5" s="171"/>
    </row>
    <row r="6" spans="1:8" ht="39.6" x14ac:dyDescent="0.25">
      <c r="A6" s="48"/>
      <c r="B6" s="48" t="s">
        <v>951</v>
      </c>
      <c r="C6" s="540"/>
      <c r="D6" s="60" t="s">
        <v>956</v>
      </c>
      <c r="E6" s="27"/>
      <c r="F6" s="11"/>
      <c r="G6" s="11"/>
      <c r="H6" s="171"/>
    </row>
    <row r="7" spans="1:8" ht="15.6" x14ac:dyDescent="0.25">
      <c r="A7" s="48"/>
      <c r="B7" s="48"/>
      <c r="C7" s="540" t="s">
        <v>37</v>
      </c>
      <c r="D7" s="60" t="s">
        <v>4265</v>
      </c>
      <c r="E7" s="27" t="s">
        <v>426</v>
      </c>
      <c r="F7" s="53"/>
      <c r="G7" s="169"/>
      <c r="H7" s="89">
        <f t="shared" ref="H7:H13" si="0">F7*G7</f>
        <v>0</v>
      </c>
    </row>
    <row r="8" spans="1:8" ht="15.6" x14ac:dyDescent="0.25">
      <c r="A8" s="48"/>
      <c r="B8" s="48"/>
      <c r="C8" s="540" t="s">
        <v>39</v>
      </c>
      <c r="D8" s="60" t="s">
        <v>4260</v>
      </c>
      <c r="E8" s="27" t="s">
        <v>426</v>
      </c>
      <c r="F8" s="53"/>
      <c r="G8" s="169"/>
      <c r="H8" s="89">
        <f t="shared" si="0"/>
        <v>0</v>
      </c>
    </row>
    <row r="9" spans="1:8" ht="15.6" hidden="1" x14ac:dyDescent="0.25">
      <c r="A9" s="48"/>
      <c r="B9" s="48"/>
      <c r="C9" s="540" t="s">
        <v>59</v>
      </c>
      <c r="D9" s="60" t="s">
        <v>4272</v>
      </c>
      <c r="E9" s="27" t="s">
        <v>426</v>
      </c>
      <c r="F9" s="53"/>
      <c r="G9" s="169"/>
      <c r="H9" s="89">
        <f t="shared" si="0"/>
        <v>0</v>
      </c>
    </row>
    <row r="10" spans="1:8" ht="26.4" x14ac:dyDescent="0.25">
      <c r="A10" s="48"/>
      <c r="B10" s="48" t="s">
        <v>952</v>
      </c>
      <c r="C10" s="540"/>
      <c r="D10" s="60" t="s">
        <v>957</v>
      </c>
      <c r="E10" s="27" t="s">
        <v>426</v>
      </c>
      <c r="F10" s="53"/>
      <c r="G10" s="169"/>
      <c r="H10" s="89">
        <f t="shared" si="0"/>
        <v>0</v>
      </c>
    </row>
    <row r="11" spans="1:8" ht="39.6" hidden="1" x14ac:dyDescent="0.25">
      <c r="A11" s="48"/>
      <c r="B11" s="48" t="s">
        <v>953</v>
      </c>
      <c r="C11" s="540"/>
      <c r="D11" s="60" t="s">
        <v>958</v>
      </c>
      <c r="E11" s="27" t="s">
        <v>426</v>
      </c>
      <c r="F11" s="53"/>
      <c r="G11" s="169"/>
      <c r="H11" s="89">
        <f t="shared" si="0"/>
        <v>0</v>
      </c>
    </row>
    <row r="12" spans="1:8" ht="39.6" hidden="1" x14ac:dyDescent="0.25">
      <c r="A12" s="48"/>
      <c r="B12" s="48" t="s">
        <v>954</v>
      </c>
      <c r="C12" s="540"/>
      <c r="D12" s="60" t="s">
        <v>4262</v>
      </c>
      <c r="E12" s="27" t="s">
        <v>426</v>
      </c>
      <c r="F12" s="53"/>
      <c r="G12" s="169"/>
      <c r="H12" s="89">
        <f t="shared" si="0"/>
        <v>0</v>
      </c>
    </row>
    <row r="13" spans="1:8" ht="39.6" hidden="1" x14ac:dyDescent="0.25">
      <c r="A13" s="48"/>
      <c r="B13" s="48" t="s">
        <v>955</v>
      </c>
      <c r="C13" s="540"/>
      <c r="D13" s="60" t="s">
        <v>4263</v>
      </c>
      <c r="E13" s="27" t="s">
        <v>426</v>
      </c>
      <c r="F13" s="53"/>
      <c r="G13" s="169"/>
      <c r="H13" s="89">
        <f t="shared" si="0"/>
        <v>0</v>
      </c>
    </row>
    <row r="14" spans="1:8" ht="39.6" x14ac:dyDescent="0.25">
      <c r="A14" s="48" t="s">
        <v>959</v>
      </c>
      <c r="B14" s="48"/>
      <c r="C14" s="540"/>
      <c r="D14" s="157" t="s">
        <v>960</v>
      </c>
      <c r="E14" s="27"/>
      <c r="F14" s="11"/>
      <c r="G14" s="114"/>
      <c r="H14" s="172"/>
    </row>
    <row r="15" spans="1:8" ht="15.6" x14ac:dyDescent="0.25">
      <c r="A15" s="48"/>
      <c r="B15" s="48" t="s">
        <v>961</v>
      </c>
      <c r="C15" s="540"/>
      <c r="D15" s="60" t="s">
        <v>963</v>
      </c>
      <c r="E15" s="27" t="s">
        <v>426</v>
      </c>
      <c r="F15" s="53"/>
      <c r="G15" s="169"/>
      <c r="H15" s="89">
        <f>F15*G15</f>
        <v>0</v>
      </c>
    </row>
    <row r="16" spans="1:8" ht="15.6" hidden="1" x14ac:dyDescent="0.25">
      <c r="A16" s="48"/>
      <c r="B16" s="48" t="s">
        <v>962</v>
      </c>
      <c r="C16" s="540"/>
      <c r="D16" s="60" t="s">
        <v>964</v>
      </c>
      <c r="E16" s="27" t="s">
        <v>426</v>
      </c>
      <c r="F16" s="53"/>
      <c r="G16" s="169"/>
      <c r="H16" s="89">
        <f>F16*G16</f>
        <v>0</v>
      </c>
    </row>
    <row r="17" spans="1:8" ht="39.6" x14ac:dyDescent="0.25">
      <c r="A17" s="48" t="s">
        <v>965</v>
      </c>
      <c r="B17" s="48"/>
      <c r="C17" s="540"/>
      <c r="D17" s="157" t="s">
        <v>966</v>
      </c>
      <c r="E17" s="27"/>
      <c r="F17" s="11"/>
      <c r="G17" s="114"/>
      <c r="H17" s="172"/>
    </row>
    <row r="18" spans="1:8" x14ac:dyDescent="0.25">
      <c r="A18" s="48"/>
      <c r="B18" s="48" t="s">
        <v>968</v>
      </c>
      <c r="C18" s="540"/>
      <c r="D18" s="60" t="s">
        <v>4264</v>
      </c>
      <c r="E18" s="27"/>
      <c r="F18" s="11"/>
      <c r="G18" s="114"/>
      <c r="H18" s="172"/>
    </row>
    <row r="19" spans="1:8" ht="15.6" hidden="1" x14ac:dyDescent="0.25">
      <c r="A19" s="48"/>
      <c r="B19" s="48"/>
      <c r="C19" s="540" t="s">
        <v>37</v>
      </c>
      <c r="D19" s="60" t="s">
        <v>68</v>
      </c>
      <c r="E19" s="27" t="s">
        <v>426</v>
      </c>
      <c r="F19" s="53"/>
      <c r="G19" s="169"/>
      <c r="H19" s="89">
        <f>F19*G19</f>
        <v>0</v>
      </c>
    </row>
    <row r="20" spans="1:8" x14ac:dyDescent="0.25">
      <c r="A20" s="48"/>
      <c r="B20" s="48"/>
      <c r="C20" s="540" t="s">
        <v>39</v>
      </c>
      <c r="D20" s="60" t="s">
        <v>69</v>
      </c>
      <c r="E20" s="27"/>
      <c r="F20" s="53"/>
      <c r="G20" s="169"/>
      <c r="H20" s="89"/>
    </row>
    <row r="21" spans="1:8" ht="26.4" x14ac:dyDescent="0.25">
      <c r="A21" s="48"/>
      <c r="B21" s="48"/>
      <c r="C21" s="540" t="s">
        <v>36</v>
      </c>
      <c r="D21" s="60" t="s">
        <v>6502</v>
      </c>
      <c r="E21" s="27" t="s">
        <v>426</v>
      </c>
      <c r="F21" s="53"/>
      <c r="G21" s="169"/>
      <c r="H21" s="89">
        <f t="shared" ref="H21:H23" si="1">F21*G21</f>
        <v>0</v>
      </c>
    </row>
    <row r="22" spans="1:8" ht="26.4" x14ac:dyDescent="0.25">
      <c r="A22" s="48"/>
      <c r="B22" s="48"/>
      <c r="C22" s="540" t="s">
        <v>35</v>
      </c>
      <c r="D22" s="60" t="s">
        <v>6503</v>
      </c>
      <c r="E22" s="27" t="s">
        <v>426</v>
      </c>
      <c r="F22" s="53"/>
      <c r="G22" s="169"/>
      <c r="H22" s="89">
        <f t="shared" si="1"/>
        <v>0</v>
      </c>
    </row>
    <row r="23" spans="1:8" ht="26.4" x14ac:dyDescent="0.25">
      <c r="A23" s="48"/>
      <c r="B23" s="48"/>
      <c r="C23" s="540" t="s">
        <v>49</v>
      </c>
      <c r="D23" s="60" t="s">
        <v>6504</v>
      </c>
      <c r="E23" s="27" t="s">
        <v>426</v>
      </c>
      <c r="F23" s="53"/>
      <c r="G23" s="169"/>
      <c r="H23" s="89">
        <f t="shared" si="1"/>
        <v>0</v>
      </c>
    </row>
    <row r="24" spans="1:8" ht="15.6" hidden="1" x14ac:dyDescent="0.25">
      <c r="A24" s="48"/>
      <c r="B24" s="48"/>
      <c r="C24" s="540" t="s">
        <v>59</v>
      </c>
      <c r="D24" s="60" t="s">
        <v>970</v>
      </c>
      <c r="E24" s="27" t="s">
        <v>426</v>
      </c>
      <c r="F24" s="53"/>
      <c r="G24" s="169"/>
      <c r="H24" s="89">
        <f>F24*G24</f>
        <v>0</v>
      </c>
    </row>
    <row r="25" spans="1:8" ht="26.4" x14ac:dyDescent="0.25">
      <c r="A25" s="48"/>
      <c r="B25" s="48" t="s">
        <v>967</v>
      </c>
      <c r="C25" s="540"/>
      <c r="D25" s="60" t="s">
        <v>972</v>
      </c>
      <c r="E25" s="27"/>
      <c r="F25" s="11"/>
      <c r="G25" s="114"/>
      <c r="H25" s="172"/>
    </row>
    <row r="26" spans="1:8" ht="15.6" hidden="1" x14ac:dyDescent="0.25">
      <c r="A26" s="48"/>
      <c r="B26" s="48"/>
      <c r="C26" s="540" t="s">
        <v>37</v>
      </c>
      <c r="D26" s="60" t="s">
        <v>68</v>
      </c>
      <c r="E26" s="27" t="s">
        <v>426</v>
      </c>
      <c r="F26" s="53"/>
      <c r="G26" s="169"/>
      <c r="H26" s="89">
        <f>F26*G26</f>
        <v>0</v>
      </c>
    </row>
    <row r="27" spans="1:8" x14ac:dyDescent="0.25">
      <c r="A27" s="48"/>
      <c r="B27" s="48"/>
      <c r="C27" s="540" t="s">
        <v>39</v>
      </c>
      <c r="D27" s="60" t="s">
        <v>69</v>
      </c>
      <c r="E27" s="27"/>
      <c r="F27" s="53"/>
      <c r="G27" s="169"/>
      <c r="H27" s="89"/>
    </row>
    <row r="28" spans="1:8" ht="26.4" x14ac:dyDescent="0.25">
      <c r="A28" s="48"/>
      <c r="B28" s="48"/>
      <c r="C28" s="540" t="s">
        <v>2523</v>
      </c>
      <c r="D28" s="60" t="s">
        <v>6505</v>
      </c>
      <c r="E28" s="27" t="s">
        <v>426</v>
      </c>
      <c r="F28" s="53"/>
      <c r="G28" s="169"/>
      <c r="H28" s="89">
        <f>F28*G28</f>
        <v>0</v>
      </c>
    </row>
    <row r="29" spans="1:8" ht="15.6" hidden="1" x14ac:dyDescent="0.25">
      <c r="A29" s="48"/>
      <c r="B29" s="48"/>
      <c r="C29" s="540" t="s">
        <v>59</v>
      </c>
      <c r="D29" s="60" t="s">
        <v>970</v>
      </c>
      <c r="E29" s="27" t="s">
        <v>426</v>
      </c>
      <c r="F29" s="53"/>
      <c r="G29" s="169"/>
      <c r="H29" s="89">
        <f>F29*G29</f>
        <v>0</v>
      </c>
    </row>
    <row r="30" spans="1:8" hidden="1" x14ac:dyDescent="0.25">
      <c r="A30" s="48"/>
      <c r="B30" s="48" t="s">
        <v>969</v>
      </c>
      <c r="C30" s="540"/>
      <c r="D30" s="60" t="s">
        <v>971</v>
      </c>
      <c r="E30" s="27"/>
      <c r="F30" s="11"/>
      <c r="G30" s="114"/>
      <c r="H30" s="172"/>
    </row>
    <row r="31" spans="1:8" ht="15.6" hidden="1" x14ac:dyDescent="0.25">
      <c r="A31" s="48"/>
      <c r="B31" s="48"/>
      <c r="C31" s="540" t="s">
        <v>37</v>
      </c>
      <c r="D31" s="60" t="s">
        <v>68</v>
      </c>
      <c r="E31" s="27" t="s">
        <v>426</v>
      </c>
      <c r="F31" s="53"/>
      <c r="G31" s="169"/>
      <c r="H31" s="89">
        <f>F31*G31</f>
        <v>0</v>
      </c>
    </row>
    <row r="32" spans="1:8" ht="15.6" hidden="1" x14ac:dyDescent="0.25">
      <c r="A32" s="48"/>
      <c r="B32" s="48"/>
      <c r="C32" s="540" t="s">
        <v>39</v>
      </c>
      <c r="D32" s="60" t="s">
        <v>69</v>
      </c>
      <c r="E32" s="27" t="s">
        <v>426</v>
      </c>
      <c r="F32" s="53"/>
      <c r="G32" s="169"/>
      <c r="H32" s="89">
        <f>F32*G32</f>
        <v>0</v>
      </c>
    </row>
    <row r="33" spans="1:8" ht="15.6" hidden="1" x14ac:dyDescent="0.25">
      <c r="A33" s="48"/>
      <c r="B33" s="48"/>
      <c r="C33" s="540" t="s">
        <v>59</v>
      </c>
      <c r="D33" s="60" t="s">
        <v>970</v>
      </c>
      <c r="E33" s="27" t="s">
        <v>426</v>
      </c>
      <c r="F33" s="53"/>
      <c r="G33" s="169"/>
      <c r="H33" s="89">
        <f>F33*G33</f>
        <v>0</v>
      </c>
    </row>
    <row r="34" spans="1:8" ht="26.4" x14ac:dyDescent="0.25">
      <c r="A34" s="48" t="s">
        <v>973</v>
      </c>
      <c r="B34" s="48"/>
      <c r="C34" s="540"/>
      <c r="D34" s="125" t="s">
        <v>974</v>
      </c>
      <c r="E34" s="27"/>
      <c r="F34" s="11"/>
      <c r="G34" s="114"/>
      <c r="H34" s="172"/>
    </row>
    <row r="35" spans="1:8" ht="26.4" x14ac:dyDescent="0.25">
      <c r="A35" s="48"/>
      <c r="B35" s="48" t="s">
        <v>975</v>
      </c>
      <c r="C35" s="540"/>
      <c r="D35" s="60" t="s">
        <v>981</v>
      </c>
      <c r="E35" s="27"/>
      <c r="F35" s="11"/>
      <c r="G35" s="114"/>
      <c r="H35" s="172"/>
    </row>
    <row r="36" spans="1:8" ht="15.6" x14ac:dyDescent="0.25">
      <c r="A36" s="48"/>
      <c r="B36" s="48"/>
      <c r="C36" s="540" t="s">
        <v>37</v>
      </c>
      <c r="D36" s="60" t="s">
        <v>4265</v>
      </c>
      <c r="E36" s="27" t="s">
        <v>426</v>
      </c>
      <c r="F36" s="53"/>
      <c r="G36" s="169"/>
      <c r="H36" s="89">
        <f t="shared" ref="H36:H42" si="2">F36*G36</f>
        <v>0</v>
      </c>
    </row>
    <row r="37" spans="1:8" ht="15.6" x14ac:dyDescent="0.25">
      <c r="A37" s="48"/>
      <c r="B37" s="48"/>
      <c r="C37" s="540" t="s">
        <v>39</v>
      </c>
      <c r="D37" s="60" t="s">
        <v>4260</v>
      </c>
      <c r="E37" s="27" t="s">
        <v>426</v>
      </c>
      <c r="F37" s="53"/>
      <c r="G37" s="169"/>
      <c r="H37" s="89">
        <f t="shared" si="2"/>
        <v>0</v>
      </c>
    </row>
    <row r="38" spans="1:8" ht="15.6" x14ac:dyDescent="0.25">
      <c r="A38" s="48"/>
      <c r="B38" s="48"/>
      <c r="C38" s="540" t="s">
        <v>59</v>
      </c>
      <c r="D38" s="60" t="s">
        <v>4272</v>
      </c>
      <c r="E38" s="27" t="s">
        <v>426</v>
      </c>
      <c r="F38" s="53"/>
      <c r="G38" s="169"/>
      <c r="H38" s="89">
        <f t="shared" si="2"/>
        <v>0</v>
      </c>
    </row>
    <row r="39" spans="1:8" ht="39.6" hidden="1" x14ac:dyDescent="0.25">
      <c r="A39" s="48"/>
      <c r="B39" s="48" t="s">
        <v>976</v>
      </c>
      <c r="C39" s="540"/>
      <c r="D39" s="59" t="s">
        <v>4407</v>
      </c>
      <c r="E39" s="27" t="s">
        <v>426</v>
      </c>
      <c r="F39" s="53"/>
      <c r="G39" s="169"/>
      <c r="H39" s="89">
        <f t="shared" si="2"/>
        <v>0</v>
      </c>
    </row>
    <row r="40" spans="1:8" ht="39.6" hidden="1" x14ac:dyDescent="0.25">
      <c r="A40" s="48"/>
      <c r="B40" s="48" t="s">
        <v>977</v>
      </c>
      <c r="C40" s="540"/>
      <c r="D40" s="59" t="s">
        <v>4266</v>
      </c>
      <c r="E40" s="27" t="s">
        <v>426</v>
      </c>
      <c r="F40" s="53"/>
      <c r="G40" s="169"/>
      <c r="H40" s="89">
        <f t="shared" si="2"/>
        <v>0</v>
      </c>
    </row>
    <row r="41" spans="1:8" ht="26.4" x14ac:dyDescent="0.25">
      <c r="A41" s="48"/>
      <c r="B41" s="48" t="s">
        <v>978</v>
      </c>
      <c r="C41" s="540"/>
      <c r="D41" s="60" t="s">
        <v>982</v>
      </c>
      <c r="E41" s="27" t="s">
        <v>426</v>
      </c>
      <c r="F41" s="53"/>
      <c r="G41" s="169"/>
      <c r="H41" s="89">
        <f t="shared" si="2"/>
        <v>0</v>
      </c>
    </row>
    <row r="42" spans="1:8" ht="26.4" x14ac:dyDescent="0.25">
      <c r="A42" s="48"/>
      <c r="B42" s="48" t="s">
        <v>979</v>
      </c>
      <c r="C42" s="540"/>
      <c r="D42" s="60" t="s">
        <v>983</v>
      </c>
      <c r="E42" s="27" t="s">
        <v>426</v>
      </c>
      <c r="F42" s="53"/>
      <c r="G42" s="169"/>
      <c r="H42" s="89">
        <f t="shared" si="2"/>
        <v>0</v>
      </c>
    </row>
    <row r="43" spans="1:8" ht="39.6" hidden="1" x14ac:dyDescent="0.25">
      <c r="A43" s="48"/>
      <c r="B43" s="48" t="s">
        <v>980</v>
      </c>
      <c r="C43" s="540"/>
      <c r="D43" s="60" t="s">
        <v>984</v>
      </c>
      <c r="E43" s="27"/>
      <c r="F43" s="11"/>
      <c r="G43" s="114"/>
      <c r="H43" s="172"/>
    </row>
    <row r="44" spans="1:8" hidden="1" x14ac:dyDescent="0.25">
      <c r="A44" s="48"/>
      <c r="B44" s="48"/>
      <c r="C44" s="540" t="s">
        <v>37</v>
      </c>
      <c r="D44" s="60" t="s">
        <v>1909</v>
      </c>
      <c r="E44" s="17" t="s">
        <v>136</v>
      </c>
      <c r="F44" s="53"/>
      <c r="G44" s="169"/>
      <c r="H44" s="89">
        <f>F44*G44</f>
        <v>0</v>
      </c>
    </row>
    <row r="45" spans="1:8" hidden="1" x14ac:dyDescent="0.25">
      <c r="A45" s="48"/>
      <c r="B45" s="48"/>
      <c r="C45" s="540" t="s">
        <v>39</v>
      </c>
      <c r="D45" s="60" t="s">
        <v>4267</v>
      </c>
      <c r="E45" s="17" t="s">
        <v>136</v>
      </c>
      <c r="F45" s="53"/>
      <c r="G45" s="169"/>
      <c r="H45" s="89">
        <f>F45*G45</f>
        <v>0</v>
      </c>
    </row>
    <row r="46" spans="1:8" ht="26.4" x14ac:dyDescent="0.25">
      <c r="A46" s="48" t="s">
        <v>985</v>
      </c>
      <c r="B46" s="48"/>
      <c r="C46" s="540"/>
      <c r="D46" s="125" t="s">
        <v>10</v>
      </c>
      <c r="E46" s="17"/>
      <c r="F46" s="11"/>
      <c r="G46" s="114"/>
      <c r="H46" s="172"/>
    </row>
    <row r="47" spans="1:8" ht="26.4" x14ac:dyDescent="0.25">
      <c r="A47" s="48"/>
      <c r="B47" s="48" t="s">
        <v>986</v>
      </c>
      <c r="C47" s="540"/>
      <c r="D47" s="60" t="s">
        <v>989</v>
      </c>
      <c r="E47" s="27" t="s">
        <v>426</v>
      </c>
      <c r="F47" s="53"/>
      <c r="G47" s="169"/>
      <c r="H47" s="89">
        <f>F47*G47</f>
        <v>0</v>
      </c>
    </row>
    <row r="48" spans="1:8" ht="15.6" x14ac:dyDescent="0.25">
      <c r="A48" s="48"/>
      <c r="B48" s="48" t="s">
        <v>987</v>
      </c>
      <c r="C48" s="540"/>
      <c r="D48" s="60" t="s">
        <v>990</v>
      </c>
      <c r="E48" s="27" t="s">
        <v>426</v>
      </c>
      <c r="F48" s="53"/>
      <c r="G48" s="169"/>
      <c r="H48" s="89">
        <f>F48*G48</f>
        <v>0</v>
      </c>
    </row>
    <row r="49" spans="1:8" ht="26.4" hidden="1" x14ac:dyDescent="0.25">
      <c r="A49" s="48"/>
      <c r="B49" s="48" t="s">
        <v>988</v>
      </c>
      <c r="C49" s="540"/>
      <c r="D49" s="60" t="s">
        <v>4268</v>
      </c>
      <c r="E49" s="27" t="s">
        <v>426</v>
      </c>
      <c r="F49" s="53"/>
      <c r="G49" s="169"/>
      <c r="H49" s="89">
        <f>F49*G49</f>
        <v>0</v>
      </c>
    </row>
    <row r="50" spans="1:8" x14ac:dyDescent="0.25">
      <c r="A50" s="48" t="s">
        <v>991</v>
      </c>
      <c r="B50" s="48"/>
      <c r="C50" s="540"/>
      <c r="D50" s="125" t="s">
        <v>997</v>
      </c>
      <c r="E50" s="27"/>
      <c r="F50" s="11"/>
      <c r="G50" s="114"/>
      <c r="H50" s="172"/>
    </row>
    <row r="51" spans="1:8" ht="15.6" x14ac:dyDescent="0.25">
      <c r="A51" s="48"/>
      <c r="B51" s="48" t="s">
        <v>992</v>
      </c>
      <c r="C51" s="540"/>
      <c r="D51" s="60" t="s">
        <v>998</v>
      </c>
      <c r="E51" s="27" t="s">
        <v>426</v>
      </c>
      <c r="F51" s="53"/>
      <c r="G51" s="169"/>
      <c r="H51" s="89">
        <f>F51*G51</f>
        <v>0</v>
      </c>
    </row>
    <row r="52" spans="1:8" ht="26.4" hidden="1" x14ac:dyDescent="0.25">
      <c r="A52" s="48"/>
      <c r="B52" s="48" t="s">
        <v>993</v>
      </c>
      <c r="C52" s="540"/>
      <c r="D52" s="60" t="s">
        <v>999</v>
      </c>
      <c r="E52" s="27" t="s">
        <v>426</v>
      </c>
      <c r="F52" s="53"/>
      <c r="G52" s="169"/>
      <c r="H52" s="89">
        <f>F52*G52</f>
        <v>0</v>
      </c>
    </row>
    <row r="53" spans="1:8" ht="39.6" x14ac:dyDescent="0.25">
      <c r="A53" s="48" t="s">
        <v>994</v>
      </c>
      <c r="B53" s="48"/>
      <c r="C53" s="540"/>
      <c r="D53" s="125" t="s">
        <v>1000</v>
      </c>
      <c r="E53" s="27"/>
      <c r="F53" s="11"/>
      <c r="G53" s="114"/>
      <c r="H53" s="172"/>
    </row>
    <row r="54" spans="1:8" ht="26.4" x14ac:dyDescent="0.25">
      <c r="A54" s="48"/>
      <c r="B54" s="48" t="s">
        <v>995</v>
      </c>
      <c r="C54" s="540"/>
      <c r="D54" s="283" t="s">
        <v>4575</v>
      </c>
      <c r="E54" s="27" t="s">
        <v>426</v>
      </c>
      <c r="F54" s="53"/>
      <c r="G54" s="169"/>
      <c r="H54" s="89">
        <f>F54*G54</f>
        <v>0</v>
      </c>
    </row>
    <row r="55" spans="1:8" ht="26.4" x14ac:dyDescent="0.25">
      <c r="A55" s="48"/>
      <c r="B55" s="48" t="s">
        <v>996</v>
      </c>
      <c r="C55" s="540"/>
      <c r="D55" s="283" t="s">
        <v>4576</v>
      </c>
      <c r="E55" s="27" t="s">
        <v>426</v>
      </c>
      <c r="F55" s="53"/>
      <c r="G55" s="169"/>
      <c r="H55" s="89">
        <f>F55*G55</f>
        <v>0</v>
      </c>
    </row>
    <row r="56" spans="1:8" ht="26.4" x14ac:dyDescent="0.25">
      <c r="A56" s="48" t="s">
        <v>1001</v>
      </c>
      <c r="B56" s="48"/>
      <c r="C56" s="540"/>
      <c r="D56" s="125" t="s">
        <v>1002</v>
      </c>
      <c r="E56" s="27"/>
      <c r="F56" s="11"/>
      <c r="G56" s="114"/>
      <c r="H56" s="172"/>
    </row>
    <row r="57" spans="1:8" ht="26.4" x14ac:dyDescent="0.25">
      <c r="A57" s="55"/>
      <c r="B57" s="55" t="s">
        <v>1003</v>
      </c>
      <c r="C57" s="540"/>
      <c r="D57" s="283" t="s">
        <v>4577</v>
      </c>
      <c r="E57" s="27" t="s">
        <v>426</v>
      </c>
      <c r="F57" s="53"/>
      <c r="G57" s="169"/>
      <c r="H57" s="89">
        <f>F57*G57</f>
        <v>0</v>
      </c>
    </row>
    <row r="58" spans="1:8" ht="26.4" hidden="1" x14ac:dyDescent="0.25">
      <c r="A58" s="55"/>
      <c r="B58" s="55" t="s">
        <v>1004</v>
      </c>
      <c r="C58" s="540"/>
      <c r="D58" s="283" t="s">
        <v>4578</v>
      </c>
      <c r="E58" s="27" t="s">
        <v>426</v>
      </c>
      <c r="F58" s="53"/>
      <c r="G58" s="169"/>
      <c r="H58" s="89">
        <f>F58*G58</f>
        <v>0</v>
      </c>
    </row>
    <row r="59" spans="1:8" x14ac:dyDescent="0.25">
      <c r="A59" s="55" t="s">
        <v>1005</v>
      </c>
      <c r="B59" s="55"/>
      <c r="C59" s="540"/>
      <c r="D59" s="285" t="s">
        <v>11</v>
      </c>
      <c r="E59" s="173"/>
      <c r="F59" s="11"/>
      <c r="G59" s="114"/>
      <c r="H59" s="172"/>
    </row>
    <row r="60" spans="1:8" ht="39.6" x14ac:dyDescent="0.25">
      <c r="A60" s="55"/>
      <c r="B60" s="55" t="s">
        <v>1006</v>
      </c>
      <c r="C60" s="540"/>
      <c r="D60" s="294" t="s">
        <v>4579</v>
      </c>
      <c r="E60" s="11"/>
      <c r="F60" s="53"/>
      <c r="G60" s="169"/>
      <c r="H60" s="89"/>
    </row>
    <row r="61" spans="1:8" x14ac:dyDescent="0.25">
      <c r="A61" s="55"/>
      <c r="B61" s="55"/>
      <c r="C61" s="540" t="s">
        <v>36</v>
      </c>
      <c r="D61" s="294" t="s">
        <v>6506</v>
      </c>
      <c r="E61" s="11" t="s">
        <v>136</v>
      </c>
      <c r="F61" s="53"/>
      <c r="G61" s="169"/>
      <c r="H61" s="89">
        <f>F61*G61</f>
        <v>0</v>
      </c>
    </row>
    <row r="62" spans="1:8" x14ac:dyDescent="0.25">
      <c r="A62" s="55"/>
      <c r="B62" s="55"/>
      <c r="C62" s="540" t="s">
        <v>35</v>
      </c>
      <c r="D62" s="294" t="s">
        <v>6507</v>
      </c>
      <c r="E62" s="11" t="s">
        <v>136</v>
      </c>
      <c r="F62" s="53"/>
      <c r="G62" s="169"/>
      <c r="H62" s="89">
        <f>F62*G62</f>
        <v>0</v>
      </c>
    </row>
    <row r="63" spans="1:8" ht="39.6" hidden="1" x14ac:dyDescent="0.25">
      <c r="A63" s="55" t="s">
        <v>1007</v>
      </c>
      <c r="B63" s="55"/>
      <c r="C63" s="540"/>
      <c r="D63" s="285" t="s">
        <v>1008</v>
      </c>
      <c r="E63" s="173"/>
      <c r="F63" s="11"/>
      <c r="G63" s="114"/>
      <c r="H63" s="172"/>
    </row>
    <row r="64" spans="1:8" ht="15.6" hidden="1" x14ac:dyDescent="0.25">
      <c r="A64" s="55"/>
      <c r="B64" s="55" t="s">
        <v>1009</v>
      </c>
      <c r="C64" s="540"/>
      <c r="D64" s="283" t="s">
        <v>4269</v>
      </c>
      <c r="E64" s="27" t="s">
        <v>209</v>
      </c>
      <c r="F64" s="53"/>
      <c r="G64" s="169"/>
      <c r="H64" s="89">
        <f>F64*G64</f>
        <v>0</v>
      </c>
    </row>
    <row r="65" spans="1:8" ht="15.6" hidden="1" x14ac:dyDescent="0.25">
      <c r="A65" s="55"/>
      <c r="B65" s="55" t="s">
        <v>1010</v>
      </c>
      <c r="C65" s="540"/>
      <c r="D65" s="283" t="s">
        <v>4270</v>
      </c>
      <c r="E65" s="27" t="s">
        <v>209</v>
      </c>
      <c r="F65" s="53"/>
      <c r="G65" s="169"/>
      <c r="H65" s="89">
        <f>F65*G65</f>
        <v>0</v>
      </c>
    </row>
    <row r="66" spans="1:8" ht="26.4" x14ac:dyDescent="0.25">
      <c r="A66" s="55" t="s">
        <v>1011</v>
      </c>
      <c r="B66" s="55"/>
      <c r="C66" s="540"/>
      <c r="D66" s="285" t="s">
        <v>5955</v>
      </c>
      <c r="E66" s="27" t="s">
        <v>209</v>
      </c>
      <c r="F66" s="53"/>
      <c r="G66" s="169"/>
      <c r="H66" s="89">
        <f>F66*G66</f>
        <v>0</v>
      </c>
    </row>
    <row r="67" spans="1:8" hidden="1" x14ac:dyDescent="0.25">
      <c r="A67" s="55" t="s">
        <v>1012</v>
      </c>
      <c r="B67" s="55"/>
      <c r="C67" s="540"/>
      <c r="D67" s="125" t="s">
        <v>1013</v>
      </c>
      <c r="E67" s="173"/>
      <c r="F67" s="11"/>
      <c r="G67" s="114"/>
      <c r="H67" s="172"/>
    </row>
    <row r="68" spans="1:8" ht="26.4" hidden="1" x14ac:dyDescent="0.25">
      <c r="A68" s="55"/>
      <c r="B68" s="55" t="s">
        <v>1014</v>
      </c>
      <c r="C68" s="540"/>
      <c r="D68" s="283" t="s">
        <v>4580</v>
      </c>
      <c r="E68" s="11" t="s">
        <v>136</v>
      </c>
      <c r="F68" s="53"/>
      <c r="G68" s="169"/>
      <c r="H68" s="89">
        <f>F68*G68</f>
        <v>0</v>
      </c>
    </row>
    <row r="69" spans="1:8" ht="39.6" hidden="1" x14ac:dyDescent="0.25">
      <c r="A69" s="55"/>
      <c r="B69" s="55" t="s">
        <v>1015</v>
      </c>
      <c r="C69" s="540"/>
      <c r="D69" s="283" t="s">
        <v>4581</v>
      </c>
      <c r="E69" s="11" t="s">
        <v>136</v>
      </c>
      <c r="F69" s="53"/>
      <c r="G69" s="169"/>
      <c r="H69" s="89">
        <f>F69*G69</f>
        <v>0</v>
      </c>
    </row>
    <row r="70" spans="1:8" ht="26.4" hidden="1" x14ac:dyDescent="0.25">
      <c r="A70" s="55"/>
      <c r="B70" s="55" t="s">
        <v>1016</v>
      </c>
      <c r="C70" s="540"/>
      <c r="D70" s="283" t="s">
        <v>4582</v>
      </c>
      <c r="E70" s="11" t="s">
        <v>136</v>
      </c>
      <c r="F70" s="53"/>
      <c r="G70" s="169"/>
      <c r="H70" s="89">
        <f>F70*G70</f>
        <v>0</v>
      </c>
    </row>
    <row r="71" spans="1:8" ht="39.6" hidden="1" x14ac:dyDescent="0.25">
      <c r="A71" s="55"/>
      <c r="B71" s="55" t="s">
        <v>1017</v>
      </c>
      <c r="C71" s="540"/>
      <c r="D71" s="283" t="s">
        <v>4583</v>
      </c>
      <c r="E71" s="11" t="s">
        <v>136</v>
      </c>
      <c r="F71" s="53"/>
      <c r="G71" s="169"/>
      <c r="H71" s="89">
        <f>F71*G71</f>
        <v>0</v>
      </c>
    </row>
    <row r="72" spans="1:8" ht="39.6" x14ac:dyDescent="0.25">
      <c r="A72" s="55" t="s">
        <v>1018</v>
      </c>
      <c r="B72" s="55"/>
      <c r="C72" s="540"/>
      <c r="D72" s="125" t="s">
        <v>12</v>
      </c>
      <c r="E72" s="173"/>
      <c r="F72" s="11"/>
      <c r="G72" s="114"/>
      <c r="H72" s="172"/>
    </row>
    <row r="73" spans="1:8" ht="26.4" x14ac:dyDescent="0.25">
      <c r="A73" s="55"/>
      <c r="B73" s="55" t="s">
        <v>1019</v>
      </c>
      <c r="C73" s="540"/>
      <c r="D73" s="283" t="s">
        <v>5954</v>
      </c>
      <c r="E73" s="17" t="s">
        <v>429</v>
      </c>
      <c r="F73" s="53"/>
      <c r="G73" s="169"/>
      <c r="H73" s="89">
        <f>F73*G73</f>
        <v>0</v>
      </c>
    </row>
    <row r="74" spans="1:8" ht="26.4" x14ac:dyDescent="0.25">
      <c r="A74" s="55"/>
      <c r="B74" s="55" t="s">
        <v>1020</v>
      </c>
      <c r="C74" s="540"/>
      <c r="D74" s="283" t="s">
        <v>5953</v>
      </c>
      <c r="E74" s="17" t="s">
        <v>429</v>
      </c>
      <c r="F74" s="53"/>
      <c r="G74" s="169"/>
      <c r="H74" s="89">
        <f>F74*G74</f>
        <v>0</v>
      </c>
    </row>
    <row r="75" spans="1:8" ht="26.4" x14ac:dyDescent="0.25">
      <c r="A75" s="55"/>
      <c r="B75" s="55" t="s">
        <v>1021</v>
      </c>
      <c r="C75" s="540"/>
      <c r="D75" s="283" t="s">
        <v>5952</v>
      </c>
      <c r="E75" s="17" t="s">
        <v>429</v>
      </c>
      <c r="F75" s="53"/>
      <c r="G75" s="169"/>
      <c r="H75" s="89">
        <f>F75*G75</f>
        <v>0</v>
      </c>
    </row>
    <row r="76" spans="1:8" ht="26.4" x14ac:dyDescent="0.25">
      <c r="A76" s="55"/>
      <c r="B76" s="55" t="s">
        <v>1022</v>
      </c>
      <c r="C76" s="540"/>
      <c r="D76" s="283" t="s">
        <v>5951</v>
      </c>
      <c r="E76" s="17" t="s">
        <v>429</v>
      </c>
      <c r="F76" s="53"/>
      <c r="G76" s="169"/>
      <c r="H76" s="89">
        <f>F76*G76</f>
        <v>0</v>
      </c>
    </row>
    <row r="77" spans="1:8" x14ac:dyDescent="0.25">
      <c r="A77" s="55" t="s">
        <v>1023</v>
      </c>
      <c r="B77" s="55"/>
      <c r="C77" s="540"/>
      <c r="D77" s="125" t="s">
        <v>1024</v>
      </c>
      <c r="E77" s="173"/>
      <c r="F77" s="11"/>
      <c r="G77" s="114"/>
      <c r="H77" s="172"/>
    </row>
    <row r="78" spans="1:8" hidden="1" x14ac:dyDescent="0.25">
      <c r="A78" s="55"/>
      <c r="B78" s="55" t="s">
        <v>1025</v>
      </c>
      <c r="C78" s="540"/>
      <c r="D78" s="60" t="s">
        <v>1028</v>
      </c>
      <c r="E78" s="17" t="s">
        <v>429</v>
      </c>
      <c r="F78" s="53"/>
      <c r="G78" s="169"/>
      <c r="H78" s="89">
        <f>F78*G78</f>
        <v>0</v>
      </c>
    </row>
    <row r="79" spans="1:8" hidden="1" x14ac:dyDescent="0.25">
      <c r="A79" s="55"/>
      <c r="B79" s="55" t="s">
        <v>1026</v>
      </c>
      <c r="C79" s="540"/>
      <c r="D79" s="60" t="s">
        <v>1029</v>
      </c>
      <c r="E79" s="17" t="s">
        <v>429</v>
      </c>
      <c r="F79" s="53"/>
      <c r="G79" s="169"/>
      <c r="H79" s="89">
        <f>F79*G79</f>
        <v>0</v>
      </c>
    </row>
    <row r="80" spans="1:8" x14ac:dyDescent="0.25">
      <c r="A80" s="55"/>
      <c r="B80" s="55" t="s">
        <v>1027</v>
      </c>
      <c r="C80" s="540"/>
      <c r="D80" s="60" t="s">
        <v>5950</v>
      </c>
      <c r="E80" s="17" t="s">
        <v>429</v>
      </c>
      <c r="F80" s="53"/>
      <c r="G80" s="169"/>
      <c r="H80" s="89">
        <f>F80*G80</f>
        <v>0</v>
      </c>
    </row>
    <row r="81" spans="1:8" ht="26.4" hidden="1" x14ac:dyDescent="0.25">
      <c r="A81" s="55" t="s">
        <v>1030</v>
      </c>
      <c r="B81" s="55"/>
      <c r="C81" s="540"/>
      <c r="D81" s="125" t="s">
        <v>13</v>
      </c>
      <c r="E81" s="11" t="s">
        <v>425</v>
      </c>
      <c r="F81" s="11"/>
      <c r="G81" s="11"/>
      <c r="H81" s="167"/>
    </row>
    <row r="82" spans="1:8" ht="26.4" x14ac:dyDescent="0.25">
      <c r="A82" s="55" t="s">
        <v>1031</v>
      </c>
      <c r="B82" s="55"/>
      <c r="C82" s="540"/>
      <c r="D82" s="125" t="s">
        <v>1032</v>
      </c>
      <c r="E82" s="120" t="s">
        <v>1033</v>
      </c>
      <c r="F82" s="53"/>
      <c r="G82" s="169"/>
      <c r="H82" s="89">
        <f>F82*G82</f>
        <v>0</v>
      </c>
    </row>
    <row r="83" spans="1:8" ht="15.6" x14ac:dyDescent="0.25">
      <c r="A83" s="55" t="s">
        <v>1034</v>
      </c>
      <c r="B83" s="55"/>
      <c r="C83" s="540"/>
      <c r="D83" s="125" t="s">
        <v>14</v>
      </c>
      <c r="E83" s="27" t="s">
        <v>426</v>
      </c>
      <c r="F83" s="53"/>
      <c r="G83" s="169"/>
      <c r="H83" s="89">
        <f>F83*G83</f>
        <v>0</v>
      </c>
    </row>
    <row r="84" spans="1:8" ht="52.8" x14ac:dyDescent="0.25">
      <c r="A84" s="55" t="s">
        <v>1035</v>
      </c>
      <c r="B84" s="55"/>
      <c r="C84" s="540"/>
      <c r="D84" s="125" t="s">
        <v>4271</v>
      </c>
      <c r="E84" s="27" t="s">
        <v>426</v>
      </c>
      <c r="F84" s="53"/>
      <c r="G84" s="169"/>
      <c r="H84" s="89">
        <f>F84*G84</f>
        <v>0</v>
      </c>
    </row>
    <row r="85" spans="1:8" ht="15.6" x14ac:dyDescent="0.25">
      <c r="A85" s="55" t="s">
        <v>1036</v>
      </c>
      <c r="B85" s="55"/>
      <c r="C85" s="540"/>
      <c r="D85" s="125" t="s">
        <v>70</v>
      </c>
      <c r="E85" s="27" t="s">
        <v>426</v>
      </c>
      <c r="F85" s="53"/>
      <c r="G85" s="169"/>
      <c r="H85" s="89">
        <f>F85*G85</f>
        <v>0</v>
      </c>
    </row>
    <row r="86" spans="1:8" ht="26.4" x14ac:dyDescent="0.25">
      <c r="A86" s="55" t="s">
        <v>1037</v>
      </c>
      <c r="B86" s="55"/>
      <c r="C86" s="540"/>
      <c r="D86" s="125" t="s">
        <v>1038</v>
      </c>
      <c r="E86" s="11" t="s">
        <v>429</v>
      </c>
      <c r="F86" s="53"/>
      <c r="G86" s="169"/>
      <c r="H86" s="89">
        <f>F86*G86</f>
        <v>0</v>
      </c>
    </row>
    <row r="87" spans="1:8" x14ac:dyDescent="0.25">
      <c r="A87" s="55" t="s">
        <v>1039</v>
      </c>
      <c r="B87" s="55"/>
      <c r="C87" s="540"/>
      <c r="D87" s="125" t="s">
        <v>1040</v>
      </c>
      <c r="E87" s="173"/>
      <c r="F87" s="11"/>
      <c r="G87" s="11"/>
      <c r="H87" s="171"/>
    </row>
    <row r="88" spans="1:8" x14ac:dyDescent="0.25">
      <c r="A88" s="55"/>
      <c r="B88" s="55" t="s">
        <v>1041</v>
      </c>
      <c r="C88" s="540"/>
      <c r="D88" s="59" t="s">
        <v>1043</v>
      </c>
      <c r="E88" s="11" t="s">
        <v>136</v>
      </c>
      <c r="F88" s="53"/>
      <c r="G88" s="169"/>
      <c r="H88" s="89">
        <f>F88*G88</f>
        <v>0</v>
      </c>
    </row>
    <row r="89" spans="1:8" hidden="1" x14ac:dyDescent="0.25">
      <c r="A89" s="55"/>
      <c r="B89" s="55" t="s">
        <v>1042</v>
      </c>
      <c r="C89" s="540"/>
      <c r="D89" s="59" t="s">
        <v>1044</v>
      </c>
      <c r="E89" s="11" t="s">
        <v>136</v>
      </c>
      <c r="F89" s="53"/>
      <c r="G89" s="169"/>
      <c r="H89" s="89">
        <f>F89*G89</f>
        <v>0</v>
      </c>
    </row>
    <row r="90" spans="1:8" x14ac:dyDescent="0.25">
      <c r="A90" s="55" t="s">
        <v>1045</v>
      </c>
      <c r="B90" s="55"/>
      <c r="C90" s="540"/>
      <c r="D90" s="125" t="s">
        <v>1046</v>
      </c>
      <c r="E90" s="11" t="s">
        <v>429</v>
      </c>
      <c r="F90" s="53"/>
      <c r="G90" s="169"/>
      <c r="H90" s="89">
        <f>F90*G90</f>
        <v>0</v>
      </c>
    </row>
    <row r="91" spans="1:8" ht="26.4" x14ac:dyDescent="0.25">
      <c r="A91" s="55" t="s">
        <v>1047</v>
      </c>
      <c r="B91" s="55"/>
      <c r="C91" s="540"/>
      <c r="D91" s="125" t="s">
        <v>6508</v>
      </c>
      <c r="E91" s="11" t="s">
        <v>429</v>
      </c>
      <c r="F91" s="53"/>
      <c r="G91" s="169"/>
      <c r="H91" s="89">
        <f>F91*G91</f>
        <v>0</v>
      </c>
    </row>
    <row r="92" spans="1:8" ht="26.4" x14ac:dyDescent="0.25">
      <c r="A92" s="55" t="s">
        <v>1048</v>
      </c>
      <c r="B92" s="55"/>
      <c r="C92" s="540"/>
      <c r="D92" s="125" t="s">
        <v>1049</v>
      </c>
      <c r="E92" s="11" t="s">
        <v>425</v>
      </c>
      <c r="F92" s="11" t="s">
        <v>4222</v>
      </c>
      <c r="G92" s="11" t="s">
        <v>818</v>
      </c>
      <c r="H92" s="170"/>
    </row>
    <row r="93" spans="1:8" x14ac:dyDescent="0.25">
      <c r="A93" s="55"/>
      <c r="B93" s="55"/>
      <c r="C93" s="540"/>
      <c r="D93" s="55"/>
      <c r="E93" s="173"/>
      <c r="F93" s="173"/>
      <c r="G93" s="173"/>
      <c r="H93" s="167"/>
    </row>
    <row r="94" spans="1:8" x14ac:dyDescent="0.25">
      <c r="A94" s="55"/>
      <c r="B94" s="55"/>
      <c r="C94" s="540"/>
      <c r="D94" s="55"/>
      <c r="E94" s="173"/>
      <c r="F94" s="173"/>
      <c r="G94" s="173"/>
      <c r="H94" s="167"/>
    </row>
    <row r="95" spans="1:8" x14ac:dyDescent="0.25">
      <c r="A95" s="55"/>
      <c r="B95" s="55"/>
      <c r="C95" s="540"/>
      <c r="D95" s="55"/>
      <c r="E95" s="173"/>
      <c r="F95" s="173"/>
      <c r="G95" s="173"/>
      <c r="H95" s="167"/>
    </row>
    <row r="96" spans="1:8" x14ac:dyDescent="0.25">
      <c r="A96" s="168" t="s">
        <v>34</v>
      </c>
      <c r="B96" s="168"/>
      <c r="C96" s="541"/>
      <c r="D96" s="168"/>
      <c r="E96" s="179"/>
      <c r="F96" s="183"/>
      <c r="G96" s="183"/>
      <c r="H96" s="174">
        <f>SUM(H5:H95)</f>
        <v>0</v>
      </c>
    </row>
    <row r="1048372" spans="5:5" x14ac:dyDescent="0.25">
      <c r="E104837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6FE52-017C-4EF7-809A-4819B45203FA}">
  <dimension ref="A1:I137"/>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3.109375" style="517" customWidth="1"/>
    <col min="5" max="5" width="40.6640625" style="41" customWidth="1"/>
    <col min="6" max="6" width="18.4414062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1050</v>
      </c>
      <c r="B1" s="40"/>
      <c r="C1" s="40"/>
      <c r="D1" s="503"/>
      <c r="E1" s="40"/>
      <c r="F1" s="774" t="s">
        <v>1051</v>
      </c>
      <c r="G1" s="774"/>
      <c r="H1" s="774"/>
      <c r="I1" s="774"/>
    </row>
    <row r="2" spans="1:9" x14ac:dyDescent="0.25">
      <c r="A2" s="42" t="s">
        <v>0</v>
      </c>
      <c r="B2" s="42"/>
      <c r="C2" s="97"/>
      <c r="D2" s="505"/>
      <c r="E2" s="43" t="s">
        <v>1</v>
      </c>
      <c r="F2" s="43" t="s">
        <v>2</v>
      </c>
      <c r="G2" s="43" t="s">
        <v>3</v>
      </c>
      <c r="H2" s="43" t="s">
        <v>4</v>
      </c>
      <c r="I2" s="43" t="s">
        <v>5</v>
      </c>
    </row>
    <row r="3" spans="1:9" x14ac:dyDescent="0.25">
      <c r="A3" s="44"/>
      <c r="B3" s="44"/>
      <c r="C3" s="98"/>
      <c r="D3" s="507"/>
      <c r="E3" s="45"/>
      <c r="F3" s="46"/>
      <c r="G3" s="46"/>
      <c r="H3" s="45"/>
      <c r="I3" s="45"/>
    </row>
    <row r="4" spans="1:9" x14ac:dyDescent="0.25">
      <c r="A4" s="47"/>
      <c r="B4" s="47"/>
      <c r="C4" s="162"/>
      <c r="D4" s="509"/>
      <c r="E4" s="45"/>
      <c r="F4" s="46"/>
      <c r="G4" s="46"/>
      <c r="H4" s="45"/>
      <c r="I4" s="45"/>
    </row>
    <row r="5" spans="1:9" x14ac:dyDescent="0.25">
      <c r="A5" s="48" t="s">
        <v>1052</v>
      </c>
      <c r="B5" s="48"/>
      <c r="C5" s="53"/>
      <c r="D5" s="507"/>
      <c r="E5" s="175" t="s">
        <v>1053</v>
      </c>
      <c r="F5" s="11"/>
      <c r="G5" s="11"/>
      <c r="H5" s="11"/>
      <c r="I5" s="171"/>
    </row>
    <row r="6" spans="1:9" ht="26.4" x14ac:dyDescent="0.25">
      <c r="A6" s="48"/>
      <c r="B6" s="48" t="s">
        <v>1054</v>
      </c>
      <c r="C6" s="53"/>
      <c r="D6" s="507"/>
      <c r="E6" s="60" t="s">
        <v>1059</v>
      </c>
      <c r="F6" s="27"/>
      <c r="G6" s="11"/>
      <c r="H6" s="11"/>
      <c r="I6" s="171"/>
    </row>
    <row r="7" spans="1:9" ht="15.6" x14ac:dyDescent="0.25">
      <c r="A7" s="48"/>
      <c r="B7" s="48"/>
      <c r="C7" s="53" t="s">
        <v>37</v>
      </c>
      <c r="D7" s="511" t="s">
        <v>36</v>
      </c>
      <c r="E7" s="60" t="s">
        <v>4265</v>
      </c>
      <c r="F7" s="27" t="s">
        <v>426</v>
      </c>
      <c r="G7" s="53"/>
      <c r="H7" s="169"/>
      <c r="I7" s="89">
        <f t="shared" ref="I7:I15" si="0">G7*H7</f>
        <v>0</v>
      </c>
    </row>
    <row r="8" spans="1:9" ht="15.6" x14ac:dyDescent="0.25">
      <c r="A8" s="48"/>
      <c r="B8" s="48"/>
      <c r="C8" s="53"/>
      <c r="D8" s="511" t="s">
        <v>35</v>
      </c>
      <c r="E8" s="60" t="s">
        <v>6509</v>
      </c>
      <c r="F8" s="27" t="s">
        <v>426</v>
      </c>
      <c r="G8" s="53"/>
      <c r="H8" s="169"/>
      <c r="I8" s="89">
        <f t="shared" si="0"/>
        <v>0</v>
      </c>
    </row>
    <row r="9" spans="1:9" ht="15.6" x14ac:dyDescent="0.25">
      <c r="A9" s="48"/>
      <c r="B9" s="48"/>
      <c r="C9" s="53" t="s">
        <v>39</v>
      </c>
      <c r="D9" s="511" t="s">
        <v>36</v>
      </c>
      <c r="E9" s="60" t="s">
        <v>4260</v>
      </c>
      <c r="F9" s="27" t="s">
        <v>426</v>
      </c>
      <c r="G9" s="53"/>
      <c r="H9" s="169"/>
      <c r="I9" s="89">
        <f t="shared" si="0"/>
        <v>0</v>
      </c>
    </row>
    <row r="10" spans="1:9" ht="15.6" x14ac:dyDescent="0.25">
      <c r="A10" s="48"/>
      <c r="B10" s="48"/>
      <c r="C10" s="53"/>
      <c r="D10" s="511" t="s">
        <v>35</v>
      </c>
      <c r="E10" s="60" t="s">
        <v>6509</v>
      </c>
      <c r="F10" s="27" t="s">
        <v>426</v>
      </c>
      <c r="G10" s="53"/>
      <c r="H10" s="169"/>
      <c r="I10" s="89">
        <f t="shared" si="0"/>
        <v>0</v>
      </c>
    </row>
    <row r="11" spans="1:9" ht="15.6" x14ac:dyDescent="0.25">
      <c r="A11" s="48"/>
      <c r="B11" s="48"/>
      <c r="C11" s="53" t="s">
        <v>59</v>
      </c>
      <c r="D11" s="507"/>
      <c r="E11" s="60" t="s">
        <v>6510</v>
      </c>
      <c r="F11" s="27" t="s">
        <v>426</v>
      </c>
      <c r="G11" s="53"/>
      <c r="H11" s="169"/>
      <c r="I11" s="89">
        <f t="shared" si="0"/>
        <v>0</v>
      </c>
    </row>
    <row r="12" spans="1:9" ht="52.8" x14ac:dyDescent="0.25">
      <c r="A12" s="48"/>
      <c r="B12" s="48" t="s">
        <v>1055</v>
      </c>
      <c r="C12" s="53"/>
      <c r="D12" s="507"/>
      <c r="E12" s="59" t="s">
        <v>4277</v>
      </c>
      <c r="F12" s="27" t="s">
        <v>426</v>
      </c>
      <c r="G12" s="53"/>
      <c r="H12" s="169"/>
      <c r="I12" s="89">
        <f t="shared" si="0"/>
        <v>0</v>
      </c>
    </row>
    <row r="13" spans="1:9" ht="52.8" hidden="1" x14ac:dyDescent="0.25">
      <c r="A13" s="48"/>
      <c r="B13" s="48" t="s">
        <v>1056</v>
      </c>
      <c r="C13" s="53"/>
      <c r="D13" s="507"/>
      <c r="E13" s="60" t="s">
        <v>4278</v>
      </c>
      <c r="F13" s="27" t="s">
        <v>426</v>
      </c>
      <c r="G13" s="53"/>
      <c r="H13" s="169"/>
      <c r="I13" s="89">
        <f t="shared" si="0"/>
        <v>0</v>
      </c>
    </row>
    <row r="14" spans="1:9" ht="26.4" x14ac:dyDescent="0.25">
      <c r="A14" s="48"/>
      <c r="B14" s="48" t="s">
        <v>1057</v>
      </c>
      <c r="C14" s="53"/>
      <c r="D14" s="509"/>
      <c r="E14" s="59" t="s">
        <v>1061</v>
      </c>
      <c r="F14" s="27" t="s">
        <v>426</v>
      </c>
      <c r="G14" s="53"/>
      <c r="H14" s="169"/>
      <c r="I14" s="89">
        <f t="shared" si="0"/>
        <v>0</v>
      </c>
    </row>
    <row r="15" spans="1:9" ht="39.6" hidden="1" x14ac:dyDescent="0.25">
      <c r="A15" s="48"/>
      <c r="B15" s="48" t="s">
        <v>1058</v>
      </c>
      <c r="C15" s="53"/>
      <c r="D15" s="509"/>
      <c r="E15" s="60" t="s">
        <v>1060</v>
      </c>
      <c r="F15" s="27" t="s">
        <v>426</v>
      </c>
      <c r="G15" s="53"/>
      <c r="H15" s="169"/>
      <c r="I15" s="89">
        <f t="shared" si="0"/>
        <v>0</v>
      </c>
    </row>
    <row r="16" spans="1:9" x14ac:dyDescent="0.25">
      <c r="A16" s="48" t="s">
        <v>5429</v>
      </c>
      <c r="B16" s="48"/>
      <c r="C16" s="53"/>
      <c r="D16" s="509"/>
      <c r="E16" s="176" t="s">
        <v>1062</v>
      </c>
      <c r="F16" s="27"/>
      <c r="G16" s="11"/>
      <c r="H16" s="11"/>
      <c r="I16" s="171"/>
    </row>
    <row r="17" spans="1:9" ht="15.6" x14ac:dyDescent="0.25">
      <c r="A17" s="48"/>
      <c r="B17" s="48" t="s">
        <v>1063</v>
      </c>
      <c r="C17" s="53"/>
      <c r="D17" s="509"/>
      <c r="E17" s="60" t="s">
        <v>71</v>
      </c>
      <c r="F17" s="27" t="s">
        <v>426</v>
      </c>
      <c r="G17" s="53"/>
      <c r="H17" s="169"/>
      <c r="I17" s="89">
        <f>G17*H17</f>
        <v>0</v>
      </c>
    </row>
    <row r="18" spans="1:9" x14ac:dyDescent="0.25">
      <c r="A18" s="48"/>
      <c r="B18" s="48" t="s">
        <v>1064</v>
      </c>
      <c r="C18" s="53"/>
      <c r="D18" s="509"/>
      <c r="E18" s="60" t="s">
        <v>1067</v>
      </c>
      <c r="F18" s="27"/>
      <c r="G18" s="11"/>
      <c r="H18" s="11"/>
      <c r="I18" s="171"/>
    </row>
    <row r="19" spans="1:9" ht="15.6" x14ac:dyDescent="0.25">
      <c r="A19" s="48"/>
      <c r="B19" s="48"/>
      <c r="C19" s="53" t="s">
        <v>37</v>
      </c>
      <c r="D19" s="509"/>
      <c r="E19" s="283" t="s">
        <v>6511</v>
      </c>
      <c r="F19" s="27" t="s">
        <v>426</v>
      </c>
      <c r="G19" s="53"/>
      <c r="H19" s="169"/>
      <c r="I19" s="89">
        <f>G19*H19</f>
        <v>0</v>
      </c>
    </row>
    <row r="20" spans="1:9" ht="15.6" x14ac:dyDescent="0.25">
      <c r="A20" s="48"/>
      <c r="B20" s="48"/>
      <c r="C20" s="53" t="s">
        <v>39</v>
      </c>
      <c r="D20" s="509"/>
      <c r="E20" s="283" t="s">
        <v>6512</v>
      </c>
      <c r="F20" s="27" t="s">
        <v>426</v>
      </c>
      <c r="G20" s="53"/>
      <c r="H20" s="169"/>
      <c r="I20" s="89">
        <f>G20*H20</f>
        <v>0</v>
      </c>
    </row>
    <row r="21" spans="1:9" ht="26.4" x14ac:dyDescent="0.25">
      <c r="A21" s="48"/>
      <c r="B21" s="48" t="s">
        <v>1065</v>
      </c>
      <c r="C21" s="53"/>
      <c r="D21" s="509"/>
      <c r="E21" s="278" t="s">
        <v>1068</v>
      </c>
      <c r="F21" s="27"/>
      <c r="G21" s="11"/>
      <c r="H21" s="11"/>
      <c r="I21" s="171"/>
    </row>
    <row r="22" spans="1:9" ht="15.6" x14ac:dyDescent="0.25">
      <c r="A22" s="48"/>
      <c r="B22" s="48"/>
      <c r="C22" s="53" t="s">
        <v>37</v>
      </c>
      <c r="D22" s="509"/>
      <c r="E22" s="290" t="s">
        <v>6513</v>
      </c>
      <c r="F22" s="27" t="s">
        <v>426</v>
      </c>
      <c r="G22" s="53"/>
      <c r="H22" s="169"/>
      <c r="I22" s="89">
        <f>G22*H22</f>
        <v>0</v>
      </c>
    </row>
    <row r="23" spans="1:9" ht="15.6" hidden="1" x14ac:dyDescent="0.25">
      <c r="A23" s="48"/>
      <c r="B23" s="48"/>
      <c r="C23" s="53" t="s">
        <v>39</v>
      </c>
      <c r="D23" s="509"/>
      <c r="E23" s="290" t="s">
        <v>5430</v>
      </c>
      <c r="F23" s="27" t="s">
        <v>426</v>
      </c>
      <c r="G23" s="53"/>
      <c r="H23" s="169"/>
      <c r="I23" s="89">
        <f>G23*H23</f>
        <v>0</v>
      </c>
    </row>
    <row r="24" spans="1:9" x14ac:dyDescent="0.25">
      <c r="A24" s="48"/>
      <c r="B24" s="48"/>
      <c r="C24" s="53" t="s">
        <v>59</v>
      </c>
      <c r="D24" s="509"/>
      <c r="E24" s="160" t="s">
        <v>1069</v>
      </c>
      <c r="F24" s="11" t="s">
        <v>423</v>
      </c>
      <c r="G24" s="53"/>
      <c r="H24" s="169"/>
      <c r="I24" s="542" t="s">
        <v>5568</v>
      </c>
    </row>
    <row r="25" spans="1:9" ht="26.4" hidden="1" x14ac:dyDescent="0.25">
      <c r="A25" s="48"/>
      <c r="B25" s="48" t="s">
        <v>1066</v>
      </c>
      <c r="C25" s="53"/>
      <c r="D25" s="509"/>
      <c r="E25" s="278" t="s">
        <v>4584</v>
      </c>
      <c r="F25" s="27" t="s">
        <v>426</v>
      </c>
      <c r="G25" s="53"/>
      <c r="H25" s="169"/>
      <c r="I25" s="89">
        <f>G25*H25</f>
        <v>0</v>
      </c>
    </row>
    <row r="26" spans="1:9" x14ac:dyDescent="0.25">
      <c r="A26" s="48" t="s">
        <v>1070</v>
      </c>
      <c r="B26" s="48"/>
      <c r="C26" s="53"/>
      <c r="D26" s="509"/>
      <c r="E26" s="159" t="s">
        <v>15</v>
      </c>
      <c r="F26" s="27"/>
      <c r="G26" s="11"/>
      <c r="H26" s="11"/>
      <c r="I26" s="171"/>
    </row>
    <row r="27" spans="1:9" ht="26.4" hidden="1" x14ac:dyDescent="0.25">
      <c r="A27" s="48"/>
      <c r="B27" s="48" t="s">
        <v>1071</v>
      </c>
      <c r="C27" s="53"/>
      <c r="D27" s="509"/>
      <c r="E27" s="283" t="s">
        <v>4585</v>
      </c>
      <c r="F27" s="17" t="s">
        <v>136</v>
      </c>
      <c r="G27" s="53"/>
      <c r="H27" s="169"/>
      <c r="I27" s="89">
        <f>G27*H27</f>
        <v>0</v>
      </c>
    </row>
    <row r="28" spans="1:9" ht="26.4" x14ac:dyDescent="0.25">
      <c r="A28" s="48"/>
      <c r="B28" s="48" t="s">
        <v>1072</v>
      </c>
      <c r="C28" s="53"/>
      <c r="D28" s="509"/>
      <c r="E28" s="283" t="s">
        <v>4586</v>
      </c>
      <c r="F28" s="17"/>
      <c r="G28" s="53"/>
      <c r="H28" s="169"/>
      <c r="I28" s="89"/>
    </row>
    <row r="29" spans="1:9" x14ac:dyDescent="0.25">
      <c r="A29" s="48"/>
      <c r="B29" s="48"/>
      <c r="C29" s="53" t="s">
        <v>37</v>
      </c>
      <c r="D29" s="509"/>
      <c r="E29" s="283" t="s">
        <v>6515</v>
      </c>
      <c r="F29" s="17" t="s">
        <v>136</v>
      </c>
      <c r="G29" s="53"/>
      <c r="H29" s="169"/>
      <c r="I29" s="89">
        <f t="shared" ref="I29:I31" si="1">G29*H29</f>
        <v>0</v>
      </c>
    </row>
    <row r="30" spans="1:9" x14ac:dyDescent="0.25">
      <c r="A30" s="48"/>
      <c r="B30" s="48"/>
      <c r="C30" s="53" t="s">
        <v>39</v>
      </c>
      <c r="D30" s="509"/>
      <c r="E30" s="283" t="s">
        <v>6516</v>
      </c>
      <c r="F30" s="17" t="s">
        <v>136</v>
      </c>
      <c r="G30" s="53"/>
      <c r="H30" s="169"/>
      <c r="I30" s="89">
        <f t="shared" si="1"/>
        <v>0</v>
      </c>
    </row>
    <row r="31" spans="1:9" ht="26.4" x14ac:dyDescent="0.25">
      <c r="A31" s="48"/>
      <c r="B31" s="48"/>
      <c r="C31" s="53" t="s">
        <v>59</v>
      </c>
      <c r="D31" s="509"/>
      <c r="E31" s="283" t="s">
        <v>6517</v>
      </c>
      <c r="F31" s="17" t="s">
        <v>136</v>
      </c>
      <c r="G31" s="53"/>
      <c r="H31" s="169"/>
      <c r="I31" s="89">
        <f t="shared" si="1"/>
        <v>0</v>
      </c>
    </row>
    <row r="32" spans="1:9" ht="26.4" hidden="1" x14ac:dyDescent="0.25">
      <c r="A32" s="48"/>
      <c r="B32" s="48" t="s">
        <v>1073</v>
      </c>
      <c r="C32" s="53"/>
      <c r="D32" s="509"/>
      <c r="E32" s="283" t="s">
        <v>4587</v>
      </c>
      <c r="F32" s="17" t="s">
        <v>136</v>
      </c>
      <c r="G32" s="53"/>
      <c r="H32" s="169"/>
      <c r="I32" s="89">
        <f>G32*H32</f>
        <v>0</v>
      </c>
    </row>
    <row r="33" spans="1:9" ht="26.4" hidden="1" x14ac:dyDescent="0.25">
      <c r="A33" s="48"/>
      <c r="B33" s="48" t="s">
        <v>1074</v>
      </c>
      <c r="C33" s="53"/>
      <c r="D33" s="509"/>
      <c r="E33" s="283" t="s">
        <v>4588</v>
      </c>
      <c r="F33" s="17" t="s">
        <v>136</v>
      </c>
      <c r="G33" s="53"/>
      <c r="H33" s="169"/>
      <c r="I33" s="89">
        <f>G33*H33</f>
        <v>0</v>
      </c>
    </row>
    <row r="34" spans="1:9" ht="26.4" hidden="1" x14ac:dyDescent="0.25">
      <c r="A34" s="48"/>
      <c r="B34" s="48" t="s">
        <v>1075</v>
      </c>
      <c r="C34" s="53"/>
      <c r="D34" s="509"/>
      <c r="E34" s="283" t="s">
        <v>4589</v>
      </c>
      <c r="F34" s="17" t="s">
        <v>429</v>
      </c>
      <c r="G34" s="53"/>
      <c r="H34" s="169"/>
      <c r="I34" s="89">
        <f>G34*H34</f>
        <v>0</v>
      </c>
    </row>
    <row r="35" spans="1:9" x14ac:dyDescent="0.25">
      <c r="A35" s="48" t="s">
        <v>1076</v>
      </c>
      <c r="B35" s="48"/>
      <c r="C35" s="53"/>
      <c r="D35" s="509"/>
      <c r="E35" s="291" t="s">
        <v>1077</v>
      </c>
      <c r="F35" s="27"/>
      <c r="G35" s="11"/>
      <c r="H35" s="11"/>
      <c r="I35" s="171"/>
    </row>
    <row r="36" spans="1:9" x14ac:dyDescent="0.25">
      <c r="A36" s="48"/>
      <c r="B36" s="48" t="s">
        <v>1078</v>
      </c>
      <c r="C36" s="53"/>
      <c r="D36" s="509"/>
      <c r="E36" s="290" t="s">
        <v>5928</v>
      </c>
      <c r="F36" s="27" t="s">
        <v>136</v>
      </c>
      <c r="G36" s="53"/>
      <c r="H36" s="169"/>
      <c r="I36" s="89">
        <f>G36*H36</f>
        <v>0</v>
      </c>
    </row>
    <row r="37" spans="1:9" ht="26.4" hidden="1" x14ac:dyDescent="0.25">
      <c r="A37" s="48"/>
      <c r="B37" s="48" t="s">
        <v>1079</v>
      </c>
      <c r="C37" s="53"/>
      <c r="D37" s="509"/>
      <c r="E37" s="290" t="s">
        <v>1082</v>
      </c>
      <c r="F37" s="27" t="s">
        <v>429</v>
      </c>
      <c r="G37" s="53"/>
      <c r="H37" s="169"/>
      <c r="I37" s="89">
        <f>G37*H37</f>
        <v>0</v>
      </c>
    </row>
    <row r="38" spans="1:9" x14ac:dyDescent="0.25">
      <c r="A38" s="48"/>
      <c r="B38" s="48" t="s">
        <v>1080</v>
      </c>
      <c r="C38" s="53"/>
      <c r="D38" s="509"/>
      <c r="E38" s="290" t="s">
        <v>6514</v>
      </c>
      <c r="F38" s="27" t="s">
        <v>429</v>
      </c>
      <c r="G38" s="53"/>
      <c r="H38" s="169"/>
      <c r="I38" s="89">
        <f>G38*H38</f>
        <v>0</v>
      </c>
    </row>
    <row r="39" spans="1:9" ht="39.6" hidden="1" x14ac:dyDescent="0.25">
      <c r="A39" s="48"/>
      <c r="B39" s="48" t="s">
        <v>1081</v>
      </c>
      <c r="C39" s="53"/>
      <c r="D39" s="509"/>
      <c r="E39" s="290" t="s">
        <v>4590</v>
      </c>
      <c r="F39" s="27" t="s">
        <v>136</v>
      </c>
      <c r="G39" s="53"/>
      <c r="H39" s="169"/>
      <c r="I39" s="89">
        <f>G39*H39</f>
        <v>0</v>
      </c>
    </row>
    <row r="40" spans="1:9" ht="26.4" x14ac:dyDescent="0.25">
      <c r="A40" s="48" t="s">
        <v>1083</v>
      </c>
      <c r="B40" s="48"/>
      <c r="C40" s="53"/>
      <c r="D40" s="509"/>
      <c r="E40" s="159" t="s">
        <v>1084</v>
      </c>
      <c r="F40" s="27"/>
      <c r="G40" s="11"/>
      <c r="H40" s="11"/>
      <c r="I40" s="171"/>
    </row>
    <row r="41" spans="1:9" ht="26.4" hidden="1" x14ac:dyDescent="0.25">
      <c r="A41" s="48"/>
      <c r="B41" s="48" t="s">
        <v>1085</v>
      </c>
      <c r="C41" s="53"/>
      <c r="D41" s="509"/>
      <c r="E41" s="283" t="s">
        <v>4591</v>
      </c>
      <c r="F41" s="27" t="s">
        <v>136</v>
      </c>
      <c r="G41" s="53"/>
      <c r="H41" s="169"/>
      <c r="I41" s="89">
        <f>G41*H41</f>
        <v>0</v>
      </c>
    </row>
    <row r="42" spans="1:9" ht="26.4" x14ac:dyDescent="0.25">
      <c r="A42" s="48"/>
      <c r="B42" s="48" t="s">
        <v>1086</v>
      </c>
      <c r="C42" s="53"/>
      <c r="D42" s="509"/>
      <c r="E42" s="283" t="s">
        <v>4592</v>
      </c>
      <c r="F42" s="27"/>
      <c r="G42" s="53"/>
      <c r="H42" s="169"/>
      <c r="I42" s="89"/>
    </row>
    <row r="43" spans="1:9" x14ac:dyDescent="0.25">
      <c r="A43" s="48"/>
      <c r="B43" s="48"/>
      <c r="C43" s="53" t="s">
        <v>37</v>
      </c>
      <c r="D43" s="509"/>
      <c r="E43" s="283" t="s">
        <v>6519</v>
      </c>
      <c r="F43" s="27" t="s">
        <v>136</v>
      </c>
      <c r="G43" s="53"/>
      <c r="H43" s="169"/>
      <c r="I43" s="89">
        <f t="shared" ref="I43:I48" si="2">G43*H43</f>
        <v>0</v>
      </c>
    </row>
    <row r="44" spans="1:9" x14ac:dyDescent="0.25">
      <c r="A44" s="48"/>
      <c r="B44" s="48"/>
      <c r="C44" s="53" t="s">
        <v>39</v>
      </c>
      <c r="D44" s="509"/>
      <c r="E44" s="283" t="s">
        <v>6518</v>
      </c>
      <c r="F44" s="27" t="s">
        <v>136</v>
      </c>
      <c r="G44" s="53"/>
      <c r="H44" s="169"/>
      <c r="I44" s="89">
        <f t="shared" si="2"/>
        <v>0</v>
      </c>
    </row>
    <row r="45" spans="1:9" x14ac:dyDescent="0.25">
      <c r="A45" s="48"/>
      <c r="B45" s="48"/>
      <c r="C45" s="53" t="s">
        <v>59</v>
      </c>
      <c r="D45" s="509"/>
      <c r="E45" s="283" t="s">
        <v>6520</v>
      </c>
      <c r="F45" s="27" t="s">
        <v>136</v>
      </c>
      <c r="G45" s="53"/>
      <c r="H45" s="169"/>
      <c r="I45" s="89">
        <f t="shared" si="2"/>
        <v>0</v>
      </c>
    </row>
    <row r="46" spans="1:9" x14ac:dyDescent="0.25">
      <c r="A46" s="48"/>
      <c r="B46" s="48"/>
      <c r="C46" s="53" t="s">
        <v>42</v>
      </c>
      <c r="D46" s="509"/>
      <c r="E46" s="283" t="s">
        <v>6521</v>
      </c>
      <c r="F46" s="27" t="s">
        <v>136</v>
      </c>
      <c r="G46" s="53"/>
      <c r="H46" s="169"/>
      <c r="I46" s="89">
        <f t="shared" si="2"/>
        <v>0</v>
      </c>
    </row>
    <row r="47" spans="1:9" ht="26.4" hidden="1" x14ac:dyDescent="0.25">
      <c r="A47" s="48"/>
      <c r="B47" s="48" t="s">
        <v>1087</v>
      </c>
      <c r="C47" s="53"/>
      <c r="D47" s="509"/>
      <c r="E47" s="283" t="s">
        <v>4593</v>
      </c>
      <c r="F47" s="27" t="s">
        <v>136</v>
      </c>
      <c r="G47" s="53"/>
      <c r="H47" s="169"/>
      <c r="I47" s="89">
        <f t="shared" si="2"/>
        <v>0</v>
      </c>
    </row>
    <row r="48" spans="1:9" ht="26.4" x14ac:dyDescent="0.25">
      <c r="A48" s="48" t="s">
        <v>1088</v>
      </c>
      <c r="B48" s="48"/>
      <c r="C48" s="53"/>
      <c r="D48" s="509"/>
      <c r="E48" s="157" t="s">
        <v>1089</v>
      </c>
      <c r="F48" s="27" t="s">
        <v>136</v>
      </c>
      <c r="G48" s="53"/>
      <c r="H48" s="169"/>
      <c r="I48" s="89">
        <f t="shared" si="2"/>
        <v>0</v>
      </c>
    </row>
    <row r="49" spans="1:9" x14ac:dyDescent="0.25">
      <c r="A49" s="48" t="s">
        <v>1090</v>
      </c>
      <c r="B49" s="48"/>
      <c r="C49" s="53"/>
      <c r="D49" s="509"/>
      <c r="E49" s="157" t="s">
        <v>1091</v>
      </c>
      <c r="F49" s="27"/>
      <c r="G49" s="11"/>
      <c r="H49" s="11"/>
      <c r="I49" s="171"/>
    </row>
    <row r="50" spans="1:9" ht="39.6" x14ac:dyDescent="0.25">
      <c r="A50" s="48"/>
      <c r="B50" s="48" t="s">
        <v>1092</v>
      </c>
      <c r="C50" s="53"/>
      <c r="D50" s="509"/>
      <c r="E50" s="290" t="s">
        <v>5919</v>
      </c>
      <c r="F50" s="27" t="s">
        <v>426</v>
      </c>
      <c r="G50" s="53"/>
      <c r="H50" s="169"/>
      <c r="I50" s="89">
        <f t="shared" ref="I50:I60" si="3">G50*H50</f>
        <v>0</v>
      </c>
    </row>
    <row r="51" spans="1:9" ht="66" x14ac:dyDescent="0.25">
      <c r="A51" s="48"/>
      <c r="B51" s="48" t="s">
        <v>1093</v>
      </c>
      <c r="C51" s="53"/>
      <c r="D51" s="509"/>
      <c r="E51" s="290" t="s">
        <v>5918</v>
      </c>
      <c r="F51" s="27" t="s">
        <v>426</v>
      </c>
      <c r="G51" s="53"/>
      <c r="H51" s="169"/>
      <c r="I51" s="89">
        <f t="shared" si="3"/>
        <v>0</v>
      </c>
    </row>
    <row r="52" spans="1:9" ht="26.4" hidden="1" x14ac:dyDescent="0.25">
      <c r="A52" s="48"/>
      <c r="B52" s="48" t="s">
        <v>1094</v>
      </c>
      <c r="C52" s="53"/>
      <c r="D52" s="509"/>
      <c r="E52" s="290" t="s">
        <v>4594</v>
      </c>
      <c r="F52" s="27" t="s">
        <v>426</v>
      </c>
      <c r="G52" s="53"/>
      <c r="H52" s="169"/>
      <c r="I52" s="89">
        <f t="shared" si="3"/>
        <v>0</v>
      </c>
    </row>
    <row r="53" spans="1:9" ht="39.6" hidden="1" x14ac:dyDescent="0.25">
      <c r="A53" s="48"/>
      <c r="B53" s="48" t="s">
        <v>1095</v>
      </c>
      <c r="C53" s="53"/>
      <c r="D53" s="509"/>
      <c r="E53" s="290" t="s">
        <v>4595</v>
      </c>
      <c r="F53" s="27" t="s">
        <v>426</v>
      </c>
      <c r="G53" s="53"/>
      <c r="H53" s="169"/>
      <c r="I53" s="89">
        <f t="shared" si="3"/>
        <v>0</v>
      </c>
    </row>
    <row r="54" spans="1:9" ht="66" x14ac:dyDescent="0.25">
      <c r="A54" s="48"/>
      <c r="B54" s="48" t="s">
        <v>1096</v>
      </c>
      <c r="C54" s="53"/>
      <c r="D54" s="509"/>
      <c r="E54" s="283" t="s">
        <v>5917</v>
      </c>
      <c r="F54" s="27" t="s">
        <v>426</v>
      </c>
      <c r="G54" s="53"/>
      <c r="H54" s="169"/>
      <c r="I54" s="89">
        <f t="shared" si="3"/>
        <v>0</v>
      </c>
    </row>
    <row r="55" spans="1:9" ht="26.4" x14ac:dyDescent="0.25">
      <c r="A55" s="48"/>
      <c r="B55" s="48" t="s">
        <v>1097</v>
      </c>
      <c r="C55" s="53"/>
      <c r="D55" s="509"/>
      <c r="E55" s="283" t="s">
        <v>4596</v>
      </c>
      <c r="F55" s="27"/>
      <c r="G55" s="53"/>
      <c r="H55" s="169"/>
      <c r="I55" s="89"/>
    </row>
    <row r="56" spans="1:9" ht="15.6" x14ac:dyDescent="0.25">
      <c r="A56" s="48"/>
      <c r="B56" s="48"/>
      <c r="C56" s="53" t="s">
        <v>37</v>
      </c>
      <c r="D56" s="509"/>
      <c r="E56" s="283" t="s">
        <v>6522</v>
      </c>
      <c r="F56" s="27" t="s">
        <v>209</v>
      </c>
      <c r="G56" s="53"/>
      <c r="H56" s="169"/>
      <c r="I56" s="89">
        <f t="shared" ref="I56:I57" si="4">G56*H56</f>
        <v>0</v>
      </c>
    </row>
    <row r="57" spans="1:9" ht="15.6" x14ac:dyDescent="0.25">
      <c r="A57" s="48"/>
      <c r="B57" s="48"/>
      <c r="C57" s="53" t="s">
        <v>39</v>
      </c>
      <c r="D57" s="509"/>
      <c r="E57" s="283" t="s">
        <v>6523</v>
      </c>
      <c r="F57" s="27" t="s">
        <v>209</v>
      </c>
      <c r="G57" s="53"/>
      <c r="H57" s="169"/>
      <c r="I57" s="89">
        <f t="shared" si="4"/>
        <v>0</v>
      </c>
    </row>
    <row r="58" spans="1:9" ht="39.6" hidden="1" x14ac:dyDescent="0.25">
      <c r="A58" s="48"/>
      <c r="B58" s="48" t="s">
        <v>1098</v>
      </c>
      <c r="C58" s="53"/>
      <c r="D58" s="509"/>
      <c r="E58" s="283" t="s">
        <v>4597</v>
      </c>
      <c r="F58" s="27" t="s">
        <v>426</v>
      </c>
      <c r="G58" s="53"/>
      <c r="H58" s="169"/>
      <c r="I58" s="89">
        <f t="shared" si="3"/>
        <v>0</v>
      </c>
    </row>
    <row r="59" spans="1:9" ht="25.5" customHeight="1" x14ac:dyDescent="0.25">
      <c r="A59" s="48" t="s">
        <v>1100</v>
      </c>
      <c r="B59" s="48"/>
      <c r="C59" s="53"/>
      <c r="D59" s="509"/>
      <c r="E59" s="291" t="s">
        <v>4598</v>
      </c>
      <c r="F59" s="27" t="s">
        <v>426</v>
      </c>
      <c r="G59" s="53"/>
      <c r="H59" s="169"/>
      <c r="I59" s="89">
        <f t="shared" si="3"/>
        <v>0</v>
      </c>
    </row>
    <row r="60" spans="1:9" ht="26.4" hidden="1" x14ac:dyDescent="0.25">
      <c r="A60" s="48" t="s">
        <v>1101</v>
      </c>
      <c r="B60" s="48"/>
      <c r="C60" s="53"/>
      <c r="D60" s="509"/>
      <c r="E60" s="291" t="s">
        <v>4599</v>
      </c>
      <c r="F60" s="27" t="s">
        <v>429</v>
      </c>
      <c r="G60" s="53"/>
      <c r="H60" s="169"/>
      <c r="I60" s="89">
        <f t="shared" si="3"/>
        <v>0</v>
      </c>
    </row>
    <row r="61" spans="1:9" x14ac:dyDescent="0.25">
      <c r="A61" s="48" t="s">
        <v>1102</v>
      </c>
      <c r="B61" s="48"/>
      <c r="C61" s="53"/>
      <c r="D61" s="509"/>
      <c r="E61" s="159" t="s">
        <v>1103</v>
      </c>
      <c r="F61" s="27"/>
      <c r="G61" s="11"/>
      <c r="H61" s="11"/>
      <c r="I61" s="171"/>
    </row>
    <row r="62" spans="1:9" x14ac:dyDescent="0.25">
      <c r="A62" s="48"/>
      <c r="B62" s="48" t="s">
        <v>1104</v>
      </c>
      <c r="C62" s="53"/>
      <c r="D62" s="509"/>
      <c r="E62" s="60" t="s">
        <v>72</v>
      </c>
      <c r="F62" s="27" t="s">
        <v>133</v>
      </c>
      <c r="G62" s="53"/>
      <c r="H62" s="169"/>
      <c r="I62" s="89">
        <f>G62*H62</f>
        <v>0</v>
      </c>
    </row>
    <row r="63" spans="1:9" x14ac:dyDescent="0.25">
      <c r="A63" s="48"/>
      <c r="B63" s="48" t="s">
        <v>1105</v>
      </c>
      <c r="C63" s="53"/>
      <c r="D63" s="509"/>
      <c r="E63" s="60" t="s">
        <v>73</v>
      </c>
      <c r="F63" s="27" t="s">
        <v>133</v>
      </c>
      <c r="G63" s="53"/>
      <c r="H63" s="169"/>
      <c r="I63" s="89">
        <f>G63*H63</f>
        <v>0</v>
      </c>
    </row>
    <row r="64" spans="1:9" x14ac:dyDescent="0.25">
      <c r="A64" s="48"/>
      <c r="B64" s="48" t="s">
        <v>1106</v>
      </c>
      <c r="C64" s="53"/>
      <c r="D64" s="509"/>
      <c r="E64" s="60" t="s">
        <v>74</v>
      </c>
      <c r="F64" s="27"/>
      <c r="G64" s="53"/>
      <c r="H64" s="169"/>
      <c r="I64" s="89"/>
    </row>
    <row r="65" spans="1:9" x14ac:dyDescent="0.25">
      <c r="A65" s="48"/>
      <c r="B65" s="48"/>
      <c r="C65" s="53" t="s">
        <v>37</v>
      </c>
      <c r="D65" s="509"/>
      <c r="E65" s="60" t="s">
        <v>6524</v>
      </c>
      <c r="F65" s="27" t="s">
        <v>423</v>
      </c>
      <c r="G65" s="53"/>
      <c r="H65" s="169"/>
      <c r="I65" s="89">
        <f>G65*H65</f>
        <v>0</v>
      </c>
    </row>
    <row r="66" spans="1:9" x14ac:dyDescent="0.25">
      <c r="A66" s="48"/>
      <c r="B66" s="48"/>
      <c r="C66" s="53" t="s">
        <v>39</v>
      </c>
      <c r="D66" s="509"/>
      <c r="E66" s="60" t="s">
        <v>6525</v>
      </c>
      <c r="F66" s="27" t="s">
        <v>423</v>
      </c>
      <c r="G66" s="53"/>
      <c r="H66" s="169"/>
      <c r="I66" s="89">
        <f>G66*H66</f>
        <v>0</v>
      </c>
    </row>
    <row r="67" spans="1:9" hidden="1" x14ac:dyDescent="0.25">
      <c r="A67" s="48"/>
      <c r="B67" s="48" t="s">
        <v>1107</v>
      </c>
      <c r="C67" s="53"/>
      <c r="D67" s="509"/>
      <c r="E67" s="283" t="s">
        <v>4600</v>
      </c>
      <c r="F67" s="27" t="s">
        <v>423</v>
      </c>
      <c r="G67" s="53"/>
      <c r="H67" s="169"/>
      <c r="I67" s="89">
        <f>G67*H67</f>
        <v>0</v>
      </c>
    </row>
    <row r="68" spans="1:9" ht="52.8" hidden="1" x14ac:dyDescent="0.25">
      <c r="A68" s="48" t="s">
        <v>1108</v>
      </c>
      <c r="B68" s="48"/>
      <c r="C68" s="53"/>
      <c r="D68" s="509"/>
      <c r="E68" s="291" t="s">
        <v>4601</v>
      </c>
      <c r="F68" s="27" t="s">
        <v>429</v>
      </c>
      <c r="G68" s="53"/>
      <c r="H68" s="169"/>
      <c r="I68" s="89">
        <f>G68*H68</f>
        <v>0</v>
      </c>
    </row>
    <row r="69" spans="1:9" ht="26.4" x14ac:dyDescent="0.25">
      <c r="A69" s="48" t="s">
        <v>1109</v>
      </c>
      <c r="B69" s="48"/>
      <c r="C69" s="53"/>
      <c r="D69" s="509"/>
      <c r="E69" s="284" t="s">
        <v>1110</v>
      </c>
      <c r="F69" s="27"/>
      <c r="G69" s="11"/>
      <c r="H69" s="11"/>
      <c r="I69" s="171"/>
    </row>
    <row r="70" spans="1:9" ht="26.4" x14ac:dyDescent="0.25">
      <c r="A70" s="48"/>
      <c r="B70" s="48" t="s">
        <v>1111</v>
      </c>
      <c r="C70" s="53"/>
      <c r="D70" s="507"/>
      <c r="E70" s="283" t="s">
        <v>4602</v>
      </c>
      <c r="F70" s="27"/>
      <c r="G70" s="53"/>
      <c r="H70" s="169"/>
      <c r="I70" s="89"/>
    </row>
    <row r="71" spans="1:9" ht="15.6" x14ac:dyDescent="0.25">
      <c r="A71" s="48"/>
      <c r="B71" s="48"/>
      <c r="C71" s="53" t="s">
        <v>37</v>
      </c>
      <c r="D71" s="507"/>
      <c r="E71" s="283" t="s">
        <v>6526</v>
      </c>
      <c r="F71" s="27" t="s">
        <v>426</v>
      </c>
      <c r="G71" s="53"/>
      <c r="H71" s="169"/>
      <c r="I71" s="89">
        <f>G71*H71</f>
        <v>0</v>
      </c>
    </row>
    <row r="72" spans="1:9" ht="15.6" x14ac:dyDescent="0.25">
      <c r="A72" s="48"/>
      <c r="B72" s="48"/>
      <c r="C72" s="53" t="s">
        <v>39</v>
      </c>
      <c r="D72" s="507"/>
      <c r="E72" s="283" t="s">
        <v>6527</v>
      </c>
      <c r="F72" s="27" t="s">
        <v>426</v>
      </c>
      <c r="G72" s="53"/>
      <c r="H72" s="169"/>
      <c r="I72" s="89">
        <f>G72*H72</f>
        <v>0</v>
      </c>
    </row>
    <row r="73" spans="1:9" ht="15.6" x14ac:dyDescent="0.25">
      <c r="A73" s="48"/>
      <c r="B73" s="48"/>
      <c r="C73" s="53" t="s">
        <v>59</v>
      </c>
      <c r="D73" s="507"/>
      <c r="E73" s="283" t="s">
        <v>75</v>
      </c>
      <c r="F73" s="27" t="s">
        <v>426</v>
      </c>
      <c r="G73" s="53"/>
      <c r="H73" s="169"/>
      <c r="I73" s="89">
        <f>G73*H73</f>
        <v>0</v>
      </c>
    </row>
    <row r="74" spans="1:9" ht="26.4" hidden="1" x14ac:dyDescent="0.25">
      <c r="A74" s="48"/>
      <c r="B74" s="48" t="s">
        <v>1112</v>
      </c>
      <c r="C74" s="53"/>
      <c r="D74" s="507"/>
      <c r="E74" s="283" t="s">
        <v>4603</v>
      </c>
      <c r="F74" s="27" t="s">
        <v>426</v>
      </c>
      <c r="G74" s="53"/>
      <c r="H74" s="169"/>
      <c r="I74" s="89">
        <f>G74*H74</f>
        <v>0</v>
      </c>
    </row>
    <row r="75" spans="1:9" x14ac:dyDescent="0.25">
      <c r="A75" s="48" t="s">
        <v>5431</v>
      </c>
      <c r="B75" s="48"/>
      <c r="C75" s="53"/>
      <c r="D75" s="507"/>
      <c r="E75" s="157" t="s">
        <v>1113</v>
      </c>
      <c r="F75" s="27"/>
      <c r="G75" s="11"/>
      <c r="H75" s="11"/>
      <c r="I75" s="171"/>
    </row>
    <row r="76" spans="1:9" ht="26.4" x14ac:dyDescent="0.25">
      <c r="A76" s="48"/>
      <c r="B76" s="48" t="s">
        <v>1114</v>
      </c>
      <c r="C76" s="53"/>
      <c r="D76" s="512"/>
      <c r="E76" s="290" t="s">
        <v>4604</v>
      </c>
      <c r="F76" s="27"/>
      <c r="G76" s="53"/>
      <c r="H76" s="169"/>
      <c r="I76" s="89"/>
    </row>
    <row r="77" spans="1:9" ht="26.4" x14ac:dyDescent="0.25">
      <c r="A77" s="48"/>
      <c r="B77" s="48"/>
      <c r="C77" s="53" t="s">
        <v>37</v>
      </c>
      <c r="D77" s="512"/>
      <c r="E77" s="290" t="s">
        <v>6528</v>
      </c>
      <c r="F77" s="27" t="s">
        <v>136</v>
      </c>
      <c r="G77" s="53"/>
      <c r="H77" s="169"/>
      <c r="I77" s="89">
        <f t="shared" ref="I77:I79" si="5">G77*H77</f>
        <v>0</v>
      </c>
    </row>
    <row r="78" spans="1:9" ht="26.4" x14ac:dyDescent="0.25">
      <c r="A78" s="48"/>
      <c r="B78" s="48"/>
      <c r="C78" s="53" t="s">
        <v>39</v>
      </c>
      <c r="D78" s="512"/>
      <c r="E78" s="290" t="s">
        <v>6529</v>
      </c>
      <c r="F78" s="27" t="s">
        <v>136</v>
      </c>
      <c r="G78" s="53"/>
      <c r="H78" s="169"/>
      <c r="I78" s="89">
        <f t="shared" si="5"/>
        <v>0</v>
      </c>
    </row>
    <row r="79" spans="1:9" ht="26.4" x14ac:dyDescent="0.25">
      <c r="A79" s="48"/>
      <c r="B79" s="48"/>
      <c r="C79" s="53" t="s">
        <v>59</v>
      </c>
      <c r="D79" s="512"/>
      <c r="E79" s="290" t="s">
        <v>6530</v>
      </c>
      <c r="F79" s="27" t="s">
        <v>136</v>
      </c>
      <c r="G79" s="53"/>
      <c r="H79" s="169"/>
      <c r="I79" s="89">
        <f t="shared" si="5"/>
        <v>0</v>
      </c>
    </row>
    <row r="80" spans="1:9" hidden="1" x14ac:dyDescent="0.25">
      <c r="A80" s="48"/>
      <c r="B80" s="48"/>
      <c r="C80" s="53"/>
      <c r="D80" s="512"/>
      <c r="E80" s="290"/>
      <c r="F80" s="27"/>
      <c r="G80" s="53"/>
      <c r="H80" s="169"/>
      <c r="I80" s="89"/>
    </row>
    <row r="81" spans="1:9" hidden="1" x14ac:dyDescent="0.25">
      <c r="A81" s="48"/>
      <c r="B81" s="48"/>
      <c r="C81" s="53"/>
      <c r="D81" s="512"/>
      <c r="E81" s="290"/>
      <c r="F81" s="27"/>
      <c r="G81" s="53"/>
      <c r="H81" s="169"/>
      <c r="I81" s="89"/>
    </row>
    <row r="82" spans="1:9" hidden="1" x14ac:dyDescent="0.25">
      <c r="A82" s="48"/>
      <c r="B82" s="48"/>
      <c r="C82" s="53"/>
      <c r="D82" s="512"/>
      <c r="E82" s="290"/>
      <c r="F82" s="27"/>
      <c r="G82" s="53"/>
      <c r="H82" s="169"/>
      <c r="I82" s="89"/>
    </row>
    <row r="83" spans="1:9" hidden="1" x14ac:dyDescent="0.25">
      <c r="A83" s="48"/>
      <c r="B83" s="48"/>
      <c r="C83" s="53"/>
      <c r="D83" s="512"/>
      <c r="E83" s="290"/>
      <c r="F83" s="27"/>
      <c r="G83" s="53"/>
      <c r="H83" s="169"/>
      <c r="I83" s="89"/>
    </row>
    <row r="84" spans="1:9" hidden="1" x14ac:dyDescent="0.25">
      <c r="A84" s="48"/>
      <c r="B84" s="48"/>
      <c r="C84" s="53"/>
      <c r="D84" s="512"/>
      <c r="E84" s="290"/>
      <c r="F84" s="27"/>
      <c r="G84" s="53"/>
      <c r="H84" s="169"/>
      <c r="I84" s="89"/>
    </row>
    <row r="85" spans="1:9" hidden="1" x14ac:dyDescent="0.25">
      <c r="A85" s="48"/>
      <c r="B85" s="48"/>
      <c r="C85" s="53"/>
      <c r="D85" s="512"/>
      <c r="E85" s="290"/>
      <c r="F85" s="27"/>
      <c r="G85" s="53"/>
      <c r="H85" s="169"/>
      <c r="I85" s="89"/>
    </row>
    <row r="86" spans="1:9" hidden="1" x14ac:dyDescent="0.25">
      <c r="A86" s="48"/>
      <c r="B86" s="48"/>
      <c r="C86" s="53"/>
      <c r="D86" s="512"/>
      <c r="E86" s="290"/>
      <c r="F86" s="27"/>
      <c r="G86" s="53"/>
      <c r="H86" s="169"/>
      <c r="I86" s="89"/>
    </row>
    <row r="87" spans="1:9" hidden="1" x14ac:dyDescent="0.25">
      <c r="A87" s="48"/>
      <c r="B87" s="48"/>
      <c r="C87" s="53"/>
      <c r="D87" s="512"/>
      <c r="E87" s="290"/>
      <c r="F87" s="27"/>
      <c r="G87" s="53"/>
      <c r="H87" s="169"/>
      <c r="I87" s="89"/>
    </row>
    <row r="88" spans="1:9" hidden="1" x14ac:dyDescent="0.25">
      <c r="A88" s="48"/>
      <c r="B88" s="48"/>
      <c r="C88" s="53"/>
      <c r="D88" s="512"/>
      <c r="E88" s="290"/>
      <c r="F88" s="27"/>
      <c r="G88" s="53"/>
      <c r="H88" s="169"/>
      <c r="I88" s="89"/>
    </row>
    <row r="89" spans="1:9" hidden="1" x14ac:dyDescent="0.25">
      <c r="A89" s="48"/>
      <c r="B89" s="48"/>
      <c r="C89" s="53"/>
      <c r="D89" s="512"/>
      <c r="E89" s="290"/>
      <c r="F89" s="27"/>
      <c r="G89" s="53"/>
      <c r="H89" s="169"/>
      <c r="I89" s="89"/>
    </row>
    <row r="90" spans="1:9" hidden="1" x14ac:dyDescent="0.25">
      <c r="A90" s="48"/>
      <c r="B90" s="48"/>
      <c r="C90" s="53"/>
      <c r="D90" s="512"/>
      <c r="E90" s="290"/>
      <c r="F90" s="27"/>
      <c r="G90" s="53"/>
      <c r="H90" s="169"/>
      <c r="I90" s="89"/>
    </row>
    <row r="91" spans="1:9" hidden="1" x14ac:dyDescent="0.25">
      <c r="A91" s="48"/>
      <c r="B91" s="48"/>
      <c r="C91" s="53"/>
      <c r="D91" s="512"/>
      <c r="E91" s="290"/>
      <c r="F91" s="27"/>
      <c r="G91" s="53"/>
      <c r="H91" s="169"/>
      <c r="I91" s="89"/>
    </row>
    <row r="92" spans="1:9" ht="26.4" hidden="1" x14ac:dyDescent="0.25">
      <c r="A92" s="48"/>
      <c r="B92" s="48" t="s">
        <v>1115</v>
      </c>
      <c r="C92" s="53"/>
      <c r="D92" s="512"/>
      <c r="E92" s="290" t="s">
        <v>4605</v>
      </c>
      <c r="F92" s="27" t="s">
        <v>136</v>
      </c>
      <c r="G92" s="53"/>
      <c r="H92" s="169"/>
      <c r="I92" s="89">
        <f>G92*H92</f>
        <v>0</v>
      </c>
    </row>
    <row r="93" spans="1:9" ht="26.4" hidden="1" x14ac:dyDescent="0.25">
      <c r="A93" s="48"/>
      <c r="B93" s="48" t="s">
        <v>1116</v>
      </c>
      <c r="C93" s="53"/>
      <c r="D93" s="512"/>
      <c r="E93" s="290" t="s">
        <v>4606</v>
      </c>
      <c r="F93" s="27" t="s">
        <v>136</v>
      </c>
      <c r="G93" s="53"/>
      <c r="H93" s="169"/>
      <c r="I93" s="89">
        <f>G93*H93</f>
        <v>0</v>
      </c>
    </row>
    <row r="94" spans="1:9" ht="52.8" hidden="1" x14ac:dyDescent="0.25">
      <c r="A94" s="48" t="s">
        <v>1117</v>
      </c>
      <c r="B94" s="48"/>
      <c r="C94" s="53"/>
      <c r="D94" s="512"/>
      <c r="E94" s="291" t="s">
        <v>4607</v>
      </c>
      <c r="F94" s="27" t="s">
        <v>209</v>
      </c>
      <c r="G94" s="53"/>
      <c r="H94" s="169"/>
      <c r="I94" s="89">
        <f>G94*H94</f>
        <v>0</v>
      </c>
    </row>
    <row r="95" spans="1:9" ht="26.4" hidden="1" x14ac:dyDescent="0.25">
      <c r="A95" s="48" t="s">
        <v>1118</v>
      </c>
      <c r="B95" s="48"/>
      <c r="C95" s="53"/>
      <c r="D95" s="512"/>
      <c r="E95" s="159" t="s">
        <v>1119</v>
      </c>
      <c r="F95" s="27"/>
      <c r="G95" s="11"/>
      <c r="H95" s="11"/>
      <c r="I95" s="171"/>
    </row>
    <row r="96" spans="1:9" ht="26.4" hidden="1" x14ac:dyDescent="0.25">
      <c r="A96" s="48"/>
      <c r="B96" s="48" t="s">
        <v>1120</v>
      </c>
      <c r="C96" s="53"/>
      <c r="D96" s="512"/>
      <c r="E96" s="59" t="s">
        <v>1125</v>
      </c>
      <c r="F96" s="27"/>
      <c r="G96" s="11"/>
      <c r="H96" s="11"/>
      <c r="I96" s="171"/>
    </row>
    <row r="97" spans="1:9" hidden="1" x14ac:dyDescent="0.25">
      <c r="A97" s="48"/>
      <c r="B97" s="48"/>
      <c r="C97" s="53" t="s">
        <v>37</v>
      </c>
      <c r="D97" s="512"/>
      <c r="E97" s="283" t="s">
        <v>4608</v>
      </c>
      <c r="F97" s="27" t="s">
        <v>429</v>
      </c>
      <c r="G97" s="53"/>
      <c r="H97" s="169"/>
      <c r="I97" s="89">
        <f>G97*H97</f>
        <v>0</v>
      </c>
    </row>
    <row r="98" spans="1:9" hidden="1" x14ac:dyDescent="0.25">
      <c r="A98" s="48"/>
      <c r="B98" s="48"/>
      <c r="C98" s="53" t="s">
        <v>39</v>
      </c>
      <c r="D98" s="512"/>
      <c r="E98" s="283" t="s">
        <v>4609</v>
      </c>
      <c r="F98" s="27" t="s">
        <v>429</v>
      </c>
      <c r="G98" s="53"/>
      <c r="H98" s="169"/>
      <c r="I98" s="89">
        <f>G98*H98</f>
        <v>0</v>
      </c>
    </row>
    <row r="99" spans="1:9" hidden="1" x14ac:dyDescent="0.25">
      <c r="A99" s="48"/>
      <c r="B99" s="48" t="s">
        <v>1121</v>
      </c>
      <c r="C99" s="55"/>
      <c r="D99" s="512"/>
      <c r="E99" s="283" t="s">
        <v>1124</v>
      </c>
      <c r="F99" s="27"/>
      <c r="G99" s="11"/>
      <c r="H99" s="11"/>
      <c r="I99" s="171"/>
    </row>
    <row r="100" spans="1:9" hidden="1" x14ac:dyDescent="0.25">
      <c r="A100" s="48"/>
      <c r="B100" s="48"/>
      <c r="C100" s="53" t="s">
        <v>37</v>
      </c>
      <c r="D100" s="512"/>
      <c r="E100" s="283" t="s">
        <v>4608</v>
      </c>
      <c r="F100" s="27" t="s">
        <v>429</v>
      </c>
      <c r="G100" s="53"/>
      <c r="H100" s="169"/>
      <c r="I100" s="89">
        <f>G100*H100</f>
        <v>0</v>
      </c>
    </row>
    <row r="101" spans="1:9" hidden="1" x14ac:dyDescent="0.25">
      <c r="A101" s="48"/>
      <c r="B101" s="48"/>
      <c r="C101" s="53" t="s">
        <v>39</v>
      </c>
      <c r="D101" s="512"/>
      <c r="E101" s="283" t="s">
        <v>4609</v>
      </c>
      <c r="F101" s="27" t="s">
        <v>429</v>
      </c>
      <c r="G101" s="53"/>
      <c r="H101" s="169"/>
      <c r="I101" s="89">
        <f>G101*H101</f>
        <v>0</v>
      </c>
    </row>
    <row r="102" spans="1:9" hidden="1" x14ac:dyDescent="0.25">
      <c r="A102" s="48"/>
      <c r="B102" s="48" t="s">
        <v>1122</v>
      </c>
      <c r="C102" s="53"/>
      <c r="D102" s="512"/>
      <c r="E102" s="283" t="s">
        <v>1126</v>
      </c>
      <c r="F102" s="27"/>
      <c r="G102" s="11"/>
      <c r="H102" s="11"/>
      <c r="I102" s="171"/>
    </row>
    <row r="103" spans="1:9" hidden="1" x14ac:dyDescent="0.25">
      <c r="A103" s="48"/>
      <c r="B103" s="48"/>
      <c r="C103" s="53" t="s">
        <v>37</v>
      </c>
      <c r="D103" s="513"/>
      <c r="E103" s="283" t="s">
        <v>4608</v>
      </c>
      <c r="F103" s="27" t="s">
        <v>136</v>
      </c>
      <c r="G103" s="53"/>
      <c r="H103" s="169"/>
      <c r="I103" s="89">
        <f>G103*H103</f>
        <v>0</v>
      </c>
    </row>
    <row r="104" spans="1:9" hidden="1" x14ac:dyDescent="0.25">
      <c r="A104" s="48"/>
      <c r="B104" s="48"/>
      <c r="C104" s="53" t="s">
        <v>39</v>
      </c>
      <c r="D104" s="514"/>
      <c r="E104" s="283" t="s">
        <v>4609</v>
      </c>
      <c r="F104" s="27" t="s">
        <v>136</v>
      </c>
      <c r="G104" s="53"/>
      <c r="H104" s="169"/>
      <c r="I104" s="89">
        <f>G104*H104</f>
        <v>0</v>
      </c>
    </row>
    <row r="105" spans="1:9" ht="66" hidden="1" x14ac:dyDescent="0.25">
      <c r="A105" s="48"/>
      <c r="B105" s="48" t="s">
        <v>1123</v>
      </c>
      <c r="C105" s="53"/>
      <c r="D105" s="514"/>
      <c r="E105" s="283" t="s">
        <v>4279</v>
      </c>
      <c r="F105" s="27" t="s">
        <v>136</v>
      </c>
      <c r="G105" s="53"/>
      <c r="H105" s="169"/>
      <c r="I105" s="89">
        <f>G105*H105</f>
        <v>0</v>
      </c>
    </row>
    <row r="106" spans="1:9" x14ac:dyDescent="0.25">
      <c r="A106" s="48" t="s">
        <v>1127</v>
      </c>
      <c r="B106" s="48"/>
      <c r="C106" s="53"/>
      <c r="D106" s="514"/>
      <c r="E106" s="291" t="s">
        <v>1128</v>
      </c>
      <c r="F106" s="27"/>
      <c r="G106" s="11"/>
      <c r="H106" s="11"/>
      <c r="I106" s="171"/>
    </row>
    <row r="107" spans="1:9" ht="15.6" x14ac:dyDescent="0.25">
      <c r="A107" s="48"/>
      <c r="B107" s="48" t="s">
        <v>1129</v>
      </c>
      <c r="C107" s="53"/>
      <c r="D107" s="514"/>
      <c r="E107" s="278" t="s">
        <v>4273</v>
      </c>
      <c r="F107" s="27" t="s">
        <v>209</v>
      </c>
      <c r="G107" s="53"/>
      <c r="H107" s="169"/>
      <c r="I107" s="542" t="s">
        <v>5568</v>
      </c>
    </row>
    <row r="108" spans="1:9" ht="15.6" x14ac:dyDescent="0.25">
      <c r="A108" s="48"/>
      <c r="B108" s="48" t="s">
        <v>1130</v>
      </c>
      <c r="C108" s="53"/>
      <c r="D108" s="514"/>
      <c r="E108" s="283" t="s">
        <v>4274</v>
      </c>
      <c r="F108" s="27" t="s">
        <v>209</v>
      </c>
      <c r="G108" s="53"/>
      <c r="H108" s="169"/>
      <c r="I108" s="542" t="s">
        <v>5568</v>
      </c>
    </row>
    <row r="109" spans="1:9" ht="15.6" x14ac:dyDescent="0.25">
      <c r="A109" s="48"/>
      <c r="B109" s="48" t="s">
        <v>1131</v>
      </c>
      <c r="C109" s="53"/>
      <c r="D109" s="514"/>
      <c r="E109" s="283" t="s">
        <v>4275</v>
      </c>
      <c r="F109" s="27" t="s">
        <v>209</v>
      </c>
      <c r="G109" s="53"/>
      <c r="H109" s="169"/>
      <c r="I109" s="542" t="s">
        <v>5568</v>
      </c>
    </row>
    <row r="110" spans="1:9" ht="15.6" hidden="1" x14ac:dyDescent="0.25">
      <c r="A110" s="48"/>
      <c r="B110" s="48" t="s">
        <v>1132</v>
      </c>
      <c r="C110" s="53"/>
      <c r="D110" s="514"/>
      <c r="E110" s="283" t="s">
        <v>4610</v>
      </c>
      <c r="F110" s="27" t="s">
        <v>209</v>
      </c>
      <c r="G110" s="53"/>
      <c r="H110" s="169"/>
      <c r="I110" s="89">
        <f t="shared" ref="I110" si="6">G110*H110</f>
        <v>0</v>
      </c>
    </row>
    <row r="111" spans="1:9" ht="15.6" x14ac:dyDescent="0.25">
      <c r="A111" s="48" t="s">
        <v>1133</v>
      </c>
      <c r="B111" s="48"/>
      <c r="C111" s="53"/>
      <c r="D111" s="514"/>
      <c r="E111" s="176" t="s">
        <v>16</v>
      </c>
      <c r="F111" s="27" t="s">
        <v>209</v>
      </c>
      <c r="G111" s="53"/>
      <c r="H111" s="169"/>
      <c r="I111" s="542" t="s">
        <v>5568</v>
      </c>
    </row>
    <row r="112" spans="1:9" ht="15.6" x14ac:dyDescent="0.25">
      <c r="A112" s="48" t="s">
        <v>1134</v>
      </c>
      <c r="B112" s="48"/>
      <c r="C112" s="53"/>
      <c r="D112" s="514"/>
      <c r="E112" s="125" t="s">
        <v>17</v>
      </c>
      <c r="F112" s="27" t="s">
        <v>426</v>
      </c>
      <c r="G112" s="53"/>
      <c r="H112" s="169"/>
      <c r="I112" s="542" t="s">
        <v>5568</v>
      </c>
    </row>
    <row r="113" spans="1:9" x14ac:dyDescent="0.25">
      <c r="A113" s="48" t="s">
        <v>1135</v>
      </c>
      <c r="B113" s="48"/>
      <c r="C113" s="53"/>
      <c r="D113" s="514"/>
      <c r="E113" s="176" t="s">
        <v>18</v>
      </c>
      <c r="F113" s="27"/>
      <c r="G113" s="11"/>
      <c r="H113" s="11"/>
      <c r="I113" s="171"/>
    </row>
    <row r="114" spans="1:9" ht="26.4" x14ac:dyDescent="0.25">
      <c r="A114" s="48"/>
      <c r="B114" s="48" t="s">
        <v>4276</v>
      </c>
      <c r="C114" s="53"/>
      <c r="D114" s="514"/>
      <c r="E114" s="278" t="s">
        <v>6533</v>
      </c>
      <c r="F114" s="27" t="s">
        <v>429</v>
      </c>
      <c r="G114" s="53"/>
      <c r="H114" s="169"/>
      <c r="I114" s="89">
        <f t="shared" ref="I114:I127" si="7">G114*H114</f>
        <v>0</v>
      </c>
    </row>
    <row r="115" spans="1:9" ht="26.4" x14ac:dyDescent="0.25">
      <c r="A115" s="48"/>
      <c r="B115" s="48" t="s">
        <v>1136</v>
      </c>
      <c r="C115" s="53"/>
      <c r="D115" s="514"/>
      <c r="E115" s="283" t="s">
        <v>4611</v>
      </c>
      <c r="F115" s="27"/>
      <c r="G115" s="53"/>
      <c r="H115" s="169"/>
      <c r="I115" s="89"/>
    </row>
    <row r="116" spans="1:9" ht="26.4" x14ac:dyDescent="0.25">
      <c r="A116" s="48"/>
      <c r="B116" s="48"/>
      <c r="C116" s="53" t="s">
        <v>37</v>
      </c>
      <c r="D116" s="514"/>
      <c r="E116" s="283" t="s">
        <v>6531</v>
      </c>
      <c r="F116" s="27" t="s">
        <v>429</v>
      </c>
      <c r="G116" s="53"/>
      <c r="H116" s="169"/>
      <c r="I116" s="89">
        <f t="shared" ref="I116:I117" si="8">G116*H116</f>
        <v>0</v>
      </c>
    </row>
    <row r="117" spans="1:9" ht="26.4" x14ac:dyDescent="0.25">
      <c r="A117" s="48"/>
      <c r="B117" s="48"/>
      <c r="C117" s="53" t="s">
        <v>39</v>
      </c>
      <c r="D117" s="514"/>
      <c r="E117" s="283" t="s">
        <v>6532</v>
      </c>
      <c r="F117" s="27" t="s">
        <v>429</v>
      </c>
      <c r="G117" s="53"/>
      <c r="H117" s="169"/>
      <c r="I117" s="89">
        <f t="shared" si="8"/>
        <v>0</v>
      </c>
    </row>
    <row r="118" spans="1:9" ht="26.4" hidden="1" x14ac:dyDescent="0.25">
      <c r="A118" s="48"/>
      <c r="B118" s="48" t="s">
        <v>1137</v>
      </c>
      <c r="C118" s="53"/>
      <c r="D118" s="514"/>
      <c r="E118" s="283" t="s">
        <v>4612</v>
      </c>
      <c r="F118" s="27" t="s">
        <v>429</v>
      </c>
      <c r="G118" s="53"/>
      <c r="H118" s="169"/>
      <c r="I118" s="89">
        <f t="shared" si="7"/>
        <v>0</v>
      </c>
    </row>
    <row r="119" spans="1:9" ht="26.4" hidden="1" x14ac:dyDescent="0.25">
      <c r="A119" s="48"/>
      <c r="B119" s="48" t="s">
        <v>1138</v>
      </c>
      <c r="C119" s="53"/>
      <c r="D119" s="514"/>
      <c r="E119" s="283" t="s">
        <v>4613</v>
      </c>
      <c r="F119" s="27" t="s">
        <v>429</v>
      </c>
      <c r="G119" s="53"/>
      <c r="H119" s="169"/>
      <c r="I119" s="89">
        <f t="shared" si="7"/>
        <v>0</v>
      </c>
    </row>
    <row r="120" spans="1:9" ht="26.4" hidden="1" x14ac:dyDescent="0.25">
      <c r="A120" s="48"/>
      <c r="B120" s="48" t="s">
        <v>1139</v>
      </c>
      <c r="C120" s="53"/>
      <c r="D120" s="515"/>
      <c r="E120" s="283" t="s">
        <v>4614</v>
      </c>
      <c r="F120" s="27" t="s">
        <v>429</v>
      </c>
      <c r="G120" s="53"/>
      <c r="H120" s="169"/>
      <c r="I120" s="89">
        <f t="shared" si="7"/>
        <v>0</v>
      </c>
    </row>
    <row r="121" spans="1:9" ht="26.4" hidden="1" x14ac:dyDescent="0.25">
      <c r="A121" s="48"/>
      <c r="B121" s="48" t="s">
        <v>1140</v>
      </c>
      <c r="C121" s="53"/>
      <c r="D121" s="515"/>
      <c r="E121" s="283" t="s">
        <v>4615</v>
      </c>
      <c r="F121" s="27" t="s">
        <v>429</v>
      </c>
      <c r="G121" s="53"/>
      <c r="H121" s="169"/>
      <c r="I121" s="89">
        <f t="shared" si="7"/>
        <v>0</v>
      </c>
    </row>
    <row r="122" spans="1:9" ht="26.4" hidden="1" x14ac:dyDescent="0.25">
      <c r="A122" s="48"/>
      <c r="B122" s="48" t="s">
        <v>1141</v>
      </c>
      <c r="C122" s="53"/>
      <c r="D122" s="515"/>
      <c r="E122" s="283" t="s">
        <v>4616</v>
      </c>
      <c r="F122" s="27" t="s">
        <v>429</v>
      </c>
      <c r="G122" s="53"/>
      <c r="H122" s="169"/>
      <c r="I122" s="89">
        <f t="shared" si="7"/>
        <v>0</v>
      </c>
    </row>
    <row r="123" spans="1:9" hidden="1" x14ac:dyDescent="0.25">
      <c r="A123" s="48"/>
      <c r="B123" s="48" t="s">
        <v>1142</v>
      </c>
      <c r="C123" s="53"/>
      <c r="D123" s="512"/>
      <c r="E123" s="283" t="s">
        <v>4617</v>
      </c>
      <c r="F123" s="27" t="s">
        <v>429</v>
      </c>
      <c r="G123" s="53"/>
      <c r="H123" s="169"/>
      <c r="I123" s="89">
        <f t="shared" si="7"/>
        <v>0</v>
      </c>
    </row>
    <row r="124" spans="1:9" hidden="1" x14ac:dyDescent="0.25">
      <c r="A124" s="48" t="s">
        <v>1143</v>
      </c>
      <c r="B124" s="48"/>
      <c r="C124" s="53"/>
      <c r="D124" s="512"/>
      <c r="E124" s="291" t="s">
        <v>4618</v>
      </c>
      <c r="F124" s="27" t="s">
        <v>429</v>
      </c>
      <c r="G124" s="53"/>
      <c r="H124" s="169"/>
      <c r="I124" s="89">
        <f t="shared" si="7"/>
        <v>0</v>
      </c>
    </row>
    <row r="125" spans="1:9" ht="52.8" hidden="1" x14ac:dyDescent="0.25">
      <c r="A125" s="55" t="s">
        <v>1144</v>
      </c>
      <c r="B125" s="55"/>
      <c r="C125" s="53"/>
      <c r="D125" s="512"/>
      <c r="E125" s="291" t="s">
        <v>4619</v>
      </c>
      <c r="F125" s="27" t="s">
        <v>429</v>
      </c>
      <c r="G125" s="53"/>
      <c r="H125" s="169"/>
      <c r="I125" s="89">
        <f t="shared" si="7"/>
        <v>0</v>
      </c>
    </row>
    <row r="126" spans="1:9" ht="26.4" hidden="1" x14ac:dyDescent="0.25">
      <c r="A126" s="55" t="s">
        <v>1145</v>
      </c>
      <c r="B126" s="55"/>
      <c r="C126" s="53"/>
      <c r="D126" s="512"/>
      <c r="E126" s="291" t="s">
        <v>4620</v>
      </c>
      <c r="F126" s="27" t="s">
        <v>429</v>
      </c>
      <c r="G126" s="53"/>
      <c r="H126" s="169"/>
      <c r="I126" s="89">
        <f t="shared" si="7"/>
        <v>0</v>
      </c>
    </row>
    <row r="127" spans="1:9" ht="52.8" hidden="1" x14ac:dyDescent="0.25">
      <c r="A127" s="55" t="s">
        <v>1146</v>
      </c>
      <c r="B127" s="55"/>
      <c r="C127" s="53"/>
      <c r="D127" s="512"/>
      <c r="E127" s="291" t="s">
        <v>4621</v>
      </c>
      <c r="F127" s="11" t="s">
        <v>429</v>
      </c>
      <c r="G127" s="53"/>
      <c r="H127" s="169"/>
      <c r="I127" s="89">
        <f t="shared" si="7"/>
        <v>0</v>
      </c>
    </row>
    <row r="128" spans="1:9" ht="26.4" x14ac:dyDescent="0.25">
      <c r="A128" s="55" t="s">
        <v>1147</v>
      </c>
      <c r="B128" s="55"/>
      <c r="C128" s="53"/>
      <c r="D128" s="512"/>
      <c r="E128" s="159" t="s">
        <v>1148</v>
      </c>
      <c r="F128" s="11"/>
      <c r="G128" s="11"/>
      <c r="H128" s="11"/>
      <c r="I128" s="171"/>
    </row>
    <row r="129" spans="1:9" ht="26.4" x14ac:dyDescent="0.25">
      <c r="A129" s="55"/>
      <c r="B129" s="55" t="s">
        <v>1149</v>
      </c>
      <c r="C129" s="53"/>
      <c r="D129" s="512"/>
      <c r="E129" s="278" t="s">
        <v>4622</v>
      </c>
      <c r="F129" s="27" t="s">
        <v>426</v>
      </c>
      <c r="G129" s="53"/>
      <c r="H129" s="169"/>
      <c r="I129" s="89">
        <f>G129*H129</f>
        <v>0</v>
      </c>
    </row>
    <row r="130" spans="1:9" ht="26.4" x14ac:dyDescent="0.25">
      <c r="A130" s="55"/>
      <c r="B130" s="55" t="s">
        <v>1150</v>
      </c>
      <c r="C130" s="53"/>
      <c r="D130" s="512"/>
      <c r="E130" s="290" t="s">
        <v>4623</v>
      </c>
      <c r="F130" s="27" t="s">
        <v>426</v>
      </c>
      <c r="G130" s="53"/>
      <c r="H130" s="169"/>
      <c r="I130" s="89">
        <f>G130*H130</f>
        <v>0</v>
      </c>
    </row>
    <row r="131" spans="1:9" ht="26.4" hidden="1" x14ac:dyDescent="0.25">
      <c r="A131" s="55" t="s">
        <v>1151</v>
      </c>
      <c r="B131" s="55"/>
      <c r="C131" s="53"/>
      <c r="D131" s="512"/>
      <c r="E131" s="285" t="s">
        <v>4624</v>
      </c>
      <c r="F131" s="27" t="s">
        <v>1152</v>
      </c>
      <c r="G131" s="53"/>
      <c r="H131" s="169"/>
      <c r="I131" s="89">
        <f>G131*H131</f>
        <v>0</v>
      </c>
    </row>
    <row r="132" spans="1:9" ht="26.4" hidden="1" x14ac:dyDescent="0.25">
      <c r="A132" s="55" t="s">
        <v>1153</v>
      </c>
      <c r="B132" s="55"/>
      <c r="C132" s="53"/>
      <c r="D132" s="512"/>
      <c r="E132" s="284" t="s">
        <v>4625</v>
      </c>
      <c r="F132" s="27" t="s">
        <v>1152</v>
      </c>
      <c r="G132" s="53"/>
      <c r="H132" s="169"/>
      <c r="I132" s="89">
        <f>G132*H132</f>
        <v>0</v>
      </c>
    </row>
    <row r="133" spans="1:9" hidden="1" x14ac:dyDescent="0.25">
      <c r="A133" s="55" t="s">
        <v>1154</v>
      </c>
      <c r="B133" s="55"/>
      <c r="C133" s="53"/>
      <c r="D133" s="512"/>
      <c r="E133" s="285" t="s">
        <v>1155</v>
      </c>
      <c r="F133" s="27" t="s">
        <v>1152</v>
      </c>
      <c r="G133" s="53"/>
      <c r="H133" s="169"/>
      <c r="I133" s="89">
        <f>G133*H133</f>
        <v>0</v>
      </c>
    </row>
    <row r="134" spans="1:9" ht="26.4" x14ac:dyDescent="0.25">
      <c r="A134" s="55" t="s">
        <v>1050</v>
      </c>
      <c r="B134" s="55" t="s">
        <v>3656</v>
      </c>
      <c r="C134" s="53"/>
      <c r="D134" s="512"/>
      <c r="E134" s="60" t="s">
        <v>5888</v>
      </c>
      <c r="F134" s="27" t="s">
        <v>209</v>
      </c>
      <c r="G134" s="53"/>
      <c r="H134" s="169"/>
      <c r="I134" s="89">
        <f t="shared" ref="I134" si="9">G134*H134</f>
        <v>0</v>
      </c>
    </row>
    <row r="135" spans="1:9" x14ac:dyDescent="0.25">
      <c r="A135" s="55"/>
      <c r="B135" s="55"/>
      <c r="C135" s="53"/>
      <c r="D135" s="512"/>
      <c r="E135" s="60"/>
      <c r="F135" s="11"/>
      <c r="G135" s="173"/>
      <c r="H135" s="173"/>
      <c r="I135" s="171"/>
    </row>
    <row r="136" spans="1:9" x14ac:dyDescent="0.25">
      <c r="A136" s="55"/>
      <c r="B136" s="55"/>
      <c r="C136" s="53"/>
      <c r="D136" s="512"/>
      <c r="E136" s="60"/>
      <c r="F136" s="11"/>
      <c r="G136" s="173"/>
      <c r="H136" s="173"/>
      <c r="I136" s="171"/>
    </row>
    <row r="137" spans="1:9" x14ac:dyDescent="0.25">
      <c r="A137" s="168" t="s">
        <v>34</v>
      </c>
      <c r="B137" s="179"/>
      <c r="C137" s="179"/>
      <c r="D137" s="179"/>
      <c r="E137" s="179"/>
      <c r="F137" s="179"/>
      <c r="G137" s="183"/>
      <c r="H137" s="183"/>
      <c r="I137" s="174">
        <f>SUM(I5:I136)</f>
        <v>0</v>
      </c>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A364D-200E-4077-A1A4-15C024E985B4}">
  <dimension ref="A1:I84"/>
  <sheetViews>
    <sheetView workbookViewId="0"/>
  </sheetViews>
  <sheetFormatPr defaultRowHeight="13.2" x14ac:dyDescent="0.25"/>
  <cols>
    <col min="1" max="1" width="9.33203125" style="41" customWidth="1"/>
    <col min="2" max="2" width="9" style="41" bestFit="1" customWidth="1"/>
    <col min="3" max="3" width="3.109375" style="517" bestFit="1" customWidth="1"/>
    <col min="4" max="4" width="40.6640625" style="41" customWidth="1"/>
    <col min="5" max="5" width="18.44140625" style="41" bestFit="1" customWidth="1"/>
    <col min="6" max="8" width="19.88671875" style="41" customWidth="1"/>
    <col min="9"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x14ac:dyDescent="0.25">
      <c r="A1" s="39" t="s">
        <v>1156</v>
      </c>
      <c r="B1" s="40"/>
      <c r="C1" s="503"/>
      <c r="D1" s="40"/>
      <c r="E1" s="774" t="s">
        <v>1157</v>
      </c>
      <c r="F1" s="774"/>
      <c r="G1" s="774"/>
      <c r="H1" s="774"/>
    </row>
    <row r="2" spans="1:8" x14ac:dyDescent="0.25">
      <c r="A2" s="42" t="s">
        <v>0</v>
      </c>
      <c r="B2" s="42"/>
      <c r="C2" s="537"/>
      <c r="D2" s="43" t="s">
        <v>1</v>
      </c>
      <c r="E2" s="43" t="s">
        <v>2</v>
      </c>
      <c r="F2" s="43" t="s">
        <v>3</v>
      </c>
      <c r="G2" s="43" t="s">
        <v>4</v>
      </c>
      <c r="H2" s="43" t="s">
        <v>5</v>
      </c>
    </row>
    <row r="3" spans="1:8" x14ac:dyDescent="0.25">
      <c r="A3" s="44"/>
      <c r="B3" s="44"/>
      <c r="C3" s="538"/>
      <c r="D3" s="45"/>
      <c r="E3" s="46"/>
      <c r="F3" s="46"/>
      <c r="G3" s="45"/>
      <c r="H3" s="45"/>
    </row>
    <row r="4" spans="1:8" x14ac:dyDescent="0.25">
      <c r="A4" s="47"/>
      <c r="B4" s="47"/>
      <c r="C4" s="539"/>
      <c r="D4" s="45"/>
      <c r="E4" s="46"/>
      <c r="F4" s="46"/>
      <c r="G4" s="45"/>
      <c r="H4" s="45"/>
    </row>
    <row r="5" spans="1:8" x14ac:dyDescent="0.25">
      <c r="A5" s="48" t="s">
        <v>1158</v>
      </c>
      <c r="B5" s="48"/>
      <c r="C5" s="540"/>
      <c r="D5" s="159" t="s">
        <v>1159</v>
      </c>
      <c r="E5" s="11"/>
      <c r="F5" s="11"/>
      <c r="G5" s="173"/>
      <c r="H5" s="171"/>
    </row>
    <row r="6" spans="1:8" ht="26.4" hidden="1" x14ac:dyDescent="0.25">
      <c r="A6" s="48"/>
      <c r="B6" s="48" t="s">
        <v>1160</v>
      </c>
      <c r="C6" s="540"/>
      <c r="D6" s="283" t="s">
        <v>4626</v>
      </c>
      <c r="E6" s="11"/>
      <c r="F6" s="11"/>
      <c r="G6" s="172"/>
      <c r="H6" s="172"/>
    </row>
    <row r="7" spans="1:8" ht="26.4" hidden="1" x14ac:dyDescent="0.25">
      <c r="A7" s="48"/>
      <c r="B7" s="48"/>
      <c r="C7" s="540" t="s">
        <v>37</v>
      </c>
      <c r="D7" s="283" t="s">
        <v>4627</v>
      </c>
      <c r="E7" s="17" t="s">
        <v>136</v>
      </c>
      <c r="F7" s="53"/>
      <c r="G7" s="169"/>
      <c r="H7" s="89">
        <f>F7*G7</f>
        <v>0</v>
      </c>
    </row>
    <row r="8" spans="1:8" hidden="1" x14ac:dyDescent="0.25">
      <c r="A8" s="48"/>
      <c r="B8" s="48"/>
      <c r="C8" s="540" t="s">
        <v>39</v>
      </c>
      <c r="D8" s="283" t="s">
        <v>4628</v>
      </c>
      <c r="E8" s="17" t="s">
        <v>136</v>
      </c>
      <c r="F8" s="53"/>
      <c r="G8" s="169"/>
      <c r="H8" s="89">
        <f>F8*G8</f>
        <v>0</v>
      </c>
    </row>
    <row r="9" spans="1:8" x14ac:dyDescent="0.25">
      <c r="A9" s="48"/>
      <c r="B9" s="48" t="s">
        <v>1161</v>
      </c>
      <c r="C9" s="540"/>
      <c r="D9" s="283" t="s">
        <v>1162</v>
      </c>
      <c r="E9" s="11"/>
      <c r="F9" s="11"/>
      <c r="G9" s="114"/>
      <c r="H9" s="172"/>
    </row>
    <row r="10" spans="1:8" ht="52.8" x14ac:dyDescent="0.25">
      <c r="A10" s="48"/>
      <c r="B10" s="48"/>
      <c r="C10" s="540" t="s">
        <v>37</v>
      </c>
      <c r="D10" s="283" t="s">
        <v>6534</v>
      </c>
      <c r="E10" s="17" t="s">
        <v>136</v>
      </c>
      <c r="F10" s="53"/>
      <c r="G10" s="169"/>
      <c r="H10" s="89">
        <f>F10*G10</f>
        <v>0</v>
      </c>
    </row>
    <row r="11" spans="1:8" ht="39.6" x14ac:dyDescent="0.25">
      <c r="A11" s="48"/>
      <c r="B11" s="48"/>
      <c r="C11" s="540" t="s">
        <v>39</v>
      </c>
      <c r="D11" s="283" t="s">
        <v>6535</v>
      </c>
      <c r="E11" s="17" t="s">
        <v>136</v>
      </c>
      <c r="F11" s="53"/>
      <c r="G11" s="169"/>
      <c r="H11" s="89">
        <f>F11*G11</f>
        <v>0</v>
      </c>
    </row>
    <row r="12" spans="1:8" x14ac:dyDescent="0.25">
      <c r="A12" s="48" t="s">
        <v>1163</v>
      </c>
      <c r="B12" s="48"/>
      <c r="C12" s="540"/>
      <c r="D12" s="159" t="s">
        <v>1164</v>
      </c>
      <c r="E12" s="11"/>
      <c r="F12" s="11"/>
      <c r="G12" s="114"/>
      <c r="H12" s="172"/>
    </row>
    <row r="13" spans="1:8" ht="39.6" x14ac:dyDescent="0.25">
      <c r="A13" s="48"/>
      <c r="B13" s="48" t="s">
        <v>1165</v>
      </c>
      <c r="C13" s="540"/>
      <c r="D13" s="283" t="s">
        <v>4629</v>
      </c>
      <c r="E13" s="11"/>
      <c r="F13" s="11"/>
      <c r="G13" s="114"/>
      <c r="H13" s="172"/>
    </row>
    <row r="14" spans="1:8" ht="39.6" x14ac:dyDescent="0.25">
      <c r="A14" s="48"/>
      <c r="B14" s="48"/>
      <c r="C14" s="540" t="s">
        <v>37</v>
      </c>
      <c r="D14" s="283" t="s">
        <v>6536</v>
      </c>
      <c r="E14" s="17" t="s">
        <v>136</v>
      </c>
      <c r="F14" s="53"/>
      <c r="G14" s="169"/>
      <c r="H14" s="89">
        <f>F14*G14</f>
        <v>0</v>
      </c>
    </row>
    <row r="15" spans="1:8" ht="39.6" x14ac:dyDescent="0.25">
      <c r="A15" s="48"/>
      <c r="B15" s="48"/>
      <c r="C15" s="540" t="s">
        <v>39</v>
      </c>
      <c r="D15" s="283" t="s">
        <v>6537</v>
      </c>
      <c r="E15" s="17" t="s">
        <v>136</v>
      </c>
      <c r="F15" s="53"/>
      <c r="G15" s="169"/>
      <c r="H15" s="89">
        <f>F15*G15</f>
        <v>0</v>
      </c>
    </row>
    <row r="16" spans="1:8" ht="39.6" x14ac:dyDescent="0.25">
      <c r="A16" s="48"/>
      <c r="B16" s="48"/>
      <c r="C16" s="540" t="s">
        <v>59</v>
      </c>
      <c r="D16" s="283" t="s">
        <v>6539</v>
      </c>
      <c r="E16" s="17" t="s">
        <v>136</v>
      </c>
      <c r="F16" s="53"/>
      <c r="G16" s="169"/>
      <c r="H16" s="89">
        <f>F16*G16</f>
        <v>0</v>
      </c>
    </row>
    <row r="17" spans="1:9" ht="39.6" hidden="1" x14ac:dyDescent="0.25">
      <c r="A17" s="48"/>
      <c r="B17" s="48" t="s">
        <v>1166</v>
      </c>
      <c r="C17" s="540"/>
      <c r="D17" s="283" t="s">
        <v>4630</v>
      </c>
      <c r="E17" s="11"/>
      <c r="F17" s="11"/>
      <c r="G17" s="114"/>
      <c r="H17" s="172"/>
    </row>
    <row r="18" spans="1:9" ht="26.4" hidden="1" x14ac:dyDescent="0.25">
      <c r="A18" s="48"/>
      <c r="B18" s="48"/>
      <c r="C18" s="540" t="s">
        <v>37</v>
      </c>
      <c r="D18" s="283" t="s">
        <v>4627</v>
      </c>
      <c r="E18" s="17" t="s">
        <v>136</v>
      </c>
      <c r="F18" s="53"/>
      <c r="G18" s="169"/>
      <c r="H18" s="89">
        <f>F18*G18</f>
        <v>0</v>
      </c>
    </row>
    <row r="19" spans="1:9" hidden="1" x14ac:dyDescent="0.25">
      <c r="A19" s="48"/>
      <c r="B19" s="48"/>
      <c r="C19" s="540" t="s">
        <v>39</v>
      </c>
      <c r="D19" s="283" t="s">
        <v>4628</v>
      </c>
      <c r="E19" s="17" t="s">
        <v>136</v>
      </c>
      <c r="F19" s="53"/>
      <c r="G19" s="169"/>
      <c r="H19" s="89">
        <f>F19*G19</f>
        <v>0</v>
      </c>
    </row>
    <row r="20" spans="1:9" ht="39.6" hidden="1" x14ac:dyDescent="0.25">
      <c r="A20" s="48"/>
      <c r="B20" s="48"/>
      <c r="C20" s="540" t="s">
        <v>59</v>
      </c>
      <c r="D20" s="283" t="s">
        <v>6539</v>
      </c>
      <c r="E20" s="17"/>
      <c r="F20" s="53"/>
      <c r="G20" s="169"/>
      <c r="H20" s="89"/>
    </row>
    <row r="21" spans="1:9" ht="39.6" x14ac:dyDescent="0.25">
      <c r="A21" s="48" t="s">
        <v>1167</v>
      </c>
      <c r="B21" s="48"/>
      <c r="C21" s="540"/>
      <c r="D21" s="157" t="s">
        <v>1168</v>
      </c>
      <c r="E21" s="11"/>
      <c r="F21" s="11"/>
      <c r="G21" s="114"/>
      <c r="H21" s="172"/>
    </row>
    <row r="22" spans="1:9" ht="26.4" x14ac:dyDescent="0.25">
      <c r="A22" s="48"/>
      <c r="B22" s="48" t="s">
        <v>1169</v>
      </c>
      <c r="C22" s="540"/>
      <c r="D22" s="60" t="s">
        <v>4280</v>
      </c>
      <c r="E22" s="11" t="s">
        <v>136</v>
      </c>
      <c r="F22" s="53"/>
      <c r="G22" s="169"/>
      <c r="H22" s="89">
        <f>F22*G22</f>
        <v>0</v>
      </c>
    </row>
    <row r="23" spans="1:9" ht="26.4" x14ac:dyDescent="0.25">
      <c r="A23" s="48"/>
      <c r="B23" s="48" t="s">
        <v>1170</v>
      </c>
      <c r="C23" s="540"/>
      <c r="D23" s="60" t="s">
        <v>4281</v>
      </c>
      <c r="E23" s="11" t="s">
        <v>136</v>
      </c>
      <c r="F23" s="53"/>
      <c r="G23" s="169"/>
      <c r="H23" s="89">
        <f>F23*G23</f>
        <v>0</v>
      </c>
    </row>
    <row r="24" spans="1:9" x14ac:dyDescent="0.25">
      <c r="A24" s="48"/>
      <c r="B24" s="48" t="s">
        <v>1171</v>
      </c>
      <c r="C24" s="540"/>
      <c r="D24" s="60" t="s">
        <v>4282</v>
      </c>
      <c r="E24" s="11" t="s">
        <v>136</v>
      </c>
      <c r="F24" s="53"/>
      <c r="G24" s="169"/>
      <c r="H24" s="542" t="s">
        <v>5568</v>
      </c>
    </row>
    <row r="25" spans="1:9" ht="26.4" x14ac:dyDescent="0.25">
      <c r="A25" s="48" t="s">
        <v>1172</v>
      </c>
      <c r="B25" s="48"/>
      <c r="C25" s="540"/>
      <c r="D25" s="57" t="s">
        <v>1173</v>
      </c>
      <c r="E25" s="11" t="s">
        <v>136</v>
      </c>
      <c r="F25" s="53"/>
      <c r="G25" s="169"/>
      <c r="H25" s="89">
        <f>F25*G25</f>
        <v>0</v>
      </c>
    </row>
    <row r="26" spans="1:9" hidden="1" x14ac:dyDescent="0.25">
      <c r="A26" s="48" t="s">
        <v>1174</v>
      </c>
      <c r="B26" s="48"/>
      <c r="C26" s="540"/>
      <c r="D26" s="157" t="s">
        <v>21</v>
      </c>
      <c r="E26" s="11"/>
      <c r="F26" s="11"/>
      <c r="G26" s="114"/>
      <c r="H26" s="172"/>
    </row>
    <row r="27" spans="1:9" ht="39.6" hidden="1" x14ac:dyDescent="0.25">
      <c r="A27" s="48"/>
      <c r="B27" s="48" t="s">
        <v>1175</v>
      </c>
      <c r="C27" s="540"/>
      <c r="D27" s="283" t="s">
        <v>4631</v>
      </c>
      <c r="E27" s="11" t="s">
        <v>136</v>
      </c>
      <c r="F27" s="53"/>
      <c r="G27" s="169"/>
      <c r="H27" s="89">
        <f>F27*G27</f>
        <v>0</v>
      </c>
    </row>
    <row r="28" spans="1:9" ht="26.4" hidden="1" x14ac:dyDescent="0.25">
      <c r="A28" s="48"/>
      <c r="B28" s="48" t="s">
        <v>1176</v>
      </c>
      <c r="C28" s="540"/>
      <c r="D28" s="290" t="s">
        <v>4632</v>
      </c>
      <c r="E28" s="11" t="s">
        <v>136</v>
      </c>
      <c r="F28" s="53"/>
      <c r="G28" s="169"/>
      <c r="H28" s="89">
        <f>F28*G28</f>
        <v>0</v>
      </c>
    </row>
    <row r="29" spans="1:9" ht="15.6" hidden="1" x14ac:dyDescent="0.25">
      <c r="A29" s="48"/>
      <c r="B29" s="48" t="s">
        <v>1177</v>
      </c>
      <c r="C29" s="540"/>
      <c r="D29" s="283" t="s">
        <v>4633</v>
      </c>
      <c r="E29" s="27" t="s">
        <v>209</v>
      </c>
      <c r="F29" s="53"/>
      <c r="G29" s="169"/>
      <c r="H29" s="89">
        <f>F29*G29</f>
        <v>0</v>
      </c>
    </row>
    <row r="30" spans="1:9" ht="15.6" hidden="1" x14ac:dyDescent="0.25">
      <c r="A30" s="48"/>
      <c r="B30" s="48" t="s">
        <v>1178</v>
      </c>
      <c r="C30" s="540"/>
      <c r="D30" s="283" t="s">
        <v>4634</v>
      </c>
      <c r="E30" s="27" t="s">
        <v>209</v>
      </c>
      <c r="F30" s="53"/>
      <c r="G30" s="169"/>
      <c r="H30" s="89">
        <f>F30*G30</f>
        <v>0</v>
      </c>
    </row>
    <row r="31" spans="1:9" hidden="1" x14ac:dyDescent="0.25">
      <c r="A31" s="48" t="s">
        <v>5436</v>
      </c>
      <c r="B31" s="48"/>
      <c r="C31" s="540"/>
      <c r="D31" s="284" t="s">
        <v>5437</v>
      </c>
      <c r="E31" s="11"/>
      <c r="F31" s="11"/>
      <c r="G31" s="114"/>
      <c r="H31" s="172"/>
    </row>
    <row r="32" spans="1:9" ht="26.4" hidden="1" x14ac:dyDescent="0.25">
      <c r="A32" s="48"/>
      <c r="B32" s="48" t="s">
        <v>1179</v>
      </c>
      <c r="C32" s="540"/>
      <c r="D32" s="283" t="s">
        <v>5438</v>
      </c>
      <c r="E32" s="11" t="s">
        <v>136</v>
      </c>
      <c r="F32" s="53"/>
      <c r="G32" s="169"/>
      <c r="H32" s="89">
        <f>F32*G32</f>
        <v>0</v>
      </c>
      <c r="I32" s="323" t="s">
        <v>5439</v>
      </c>
    </row>
    <row r="33" spans="1:8" ht="39.6" hidden="1" x14ac:dyDescent="0.25">
      <c r="A33" s="48"/>
      <c r="B33" s="48" t="s">
        <v>1180</v>
      </c>
      <c r="C33" s="540"/>
      <c r="D33" s="290" t="s">
        <v>4635</v>
      </c>
      <c r="E33" s="11" t="s">
        <v>136</v>
      </c>
      <c r="F33" s="53"/>
      <c r="G33" s="169"/>
      <c r="H33" s="89">
        <f>F33*G33</f>
        <v>0</v>
      </c>
    </row>
    <row r="34" spans="1:8" ht="39.6" hidden="1" x14ac:dyDescent="0.25">
      <c r="A34" s="48"/>
      <c r="B34" s="48" t="s">
        <v>1181</v>
      </c>
      <c r="C34" s="540"/>
      <c r="D34" s="283" t="s">
        <v>4636</v>
      </c>
      <c r="E34" s="11" t="s">
        <v>136</v>
      </c>
      <c r="F34" s="53"/>
      <c r="G34" s="169"/>
      <c r="H34" s="89">
        <f>F34*G34</f>
        <v>0</v>
      </c>
    </row>
    <row r="35" spans="1:8" ht="26.4" x14ac:dyDescent="0.25">
      <c r="A35" s="48" t="s">
        <v>1182</v>
      </c>
      <c r="B35" s="48"/>
      <c r="C35" s="540"/>
      <c r="D35" s="159" t="s">
        <v>19</v>
      </c>
      <c r="E35" s="11"/>
      <c r="F35" s="11"/>
      <c r="G35" s="114"/>
      <c r="H35" s="172"/>
    </row>
    <row r="36" spans="1:8" x14ac:dyDescent="0.25">
      <c r="A36" s="48"/>
      <c r="B36" s="48" t="s">
        <v>1183</v>
      </c>
      <c r="C36" s="540"/>
      <c r="D36" s="283" t="s">
        <v>6540</v>
      </c>
      <c r="E36" s="27"/>
      <c r="F36" s="53"/>
      <c r="G36" s="169"/>
      <c r="H36" s="89"/>
    </row>
    <row r="37" spans="1:8" ht="26.4" x14ac:dyDescent="0.25">
      <c r="A37" s="48"/>
      <c r="B37" s="48"/>
      <c r="C37" s="540" t="s">
        <v>37</v>
      </c>
      <c r="D37" s="283" t="s">
        <v>6541</v>
      </c>
      <c r="E37" s="27" t="s">
        <v>426</v>
      </c>
      <c r="F37" s="53"/>
      <c r="G37" s="169"/>
      <c r="H37" s="89">
        <f t="shared" ref="H37:H38" si="0">F37*G37</f>
        <v>0</v>
      </c>
    </row>
    <row r="38" spans="1:8" ht="39.6" x14ac:dyDescent="0.25">
      <c r="A38" s="48"/>
      <c r="B38" s="48"/>
      <c r="C38" s="540" t="s">
        <v>39</v>
      </c>
      <c r="D38" s="283" t="s">
        <v>6542</v>
      </c>
      <c r="E38" s="27" t="s">
        <v>426</v>
      </c>
      <c r="F38" s="53"/>
      <c r="G38" s="169"/>
      <c r="H38" s="89">
        <f t="shared" si="0"/>
        <v>0</v>
      </c>
    </row>
    <row r="39" spans="1:8" x14ac:dyDescent="0.25">
      <c r="A39" s="48"/>
      <c r="B39" s="48" t="s">
        <v>1184</v>
      </c>
      <c r="C39" s="540"/>
      <c r="D39" s="283" t="s">
        <v>6543</v>
      </c>
      <c r="E39" s="27"/>
      <c r="F39" s="53"/>
      <c r="G39" s="169"/>
      <c r="H39" s="89"/>
    </row>
    <row r="40" spans="1:8" ht="39.6" x14ac:dyDescent="0.25">
      <c r="A40" s="48"/>
      <c r="B40" s="48"/>
      <c r="C40" s="540" t="s">
        <v>37</v>
      </c>
      <c r="D40" s="283" t="s">
        <v>6545</v>
      </c>
      <c r="E40" s="27" t="s">
        <v>209</v>
      </c>
      <c r="F40" s="543"/>
      <c r="G40" s="169"/>
      <c r="H40" s="89">
        <f t="shared" ref="H40:H43" si="1">F40*G40</f>
        <v>0</v>
      </c>
    </row>
    <row r="41" spans="1:8" ht="39.6" x14ac:dyDescent="0.25">
      <c r="A41" s="48"/>
      <c r="B41" s="48"/>
      <c r="C41" s="540" t="s">
        <v>39</v>
      </c>
      <c r="D41" s="283" t="s">
        <v>6544</v>
      </c>
      <c r="E41" s="27" t="s">
        <v>209</v>
      </c>
      <c r="F41" s="543"/>
      <c r="G41" s="169"/>
      <c r="H41" s="89">
        <f t="shared" si="1"/>
        <v>0</v>
      </c>
    </row>
    <row r="42" spans="1:8" ht="39.6" x14ac:dyDescent="0.25">
      <c r="A42" s="48"/>
      <c r="B42" s="48"/>
      <c r="C42" s="540" t="s">
        <v>59</v>
      </c>
      <c r="D42" s="283" t="s">
        <v>6546</v>
      </c>
      <c r="E42" s="27" t="s">
        <v>209</v>
      </c>
      <c r="F42" s="543"/>
      <c r="G42" s="169"/>
      <c r="H42" s="89">
        <f t="shared" si="1"/>
        <v>0</v>
      </c>
    </row>
    <row r="43" spans="1:8" ht="39.6" x14ac:dyDescent="0.25">
      <c r="A43" s="48"/>
      <c r="B43" s="48"/>
      <c r="C43" s="540" t="s">
        <v>42</v>
      </c>
      <c r="D43" s="283" t="s">
        <v>6547</v>
      </c>
      <c r="E43" s="27" t="s">
        <v>209</v>
      </c>
      <c r="F43" s="543"/>
      <c r="G43" s="169"/>
      <c r="H43" s="89">
        <f t="shared" si="1"/>
        <v>0</v>
      </c>
    </row>
    <row r="44" spans="1:8" hidden="1" x14ac:dyDescent="0.25">
      <c r="A44" s="48"/>
      <c r="B44" s="48" t="s">
        <v>1185</v>
      </c>
      <c r="C44" s="540"/>
      <c r="D44" s="283" t="s">
        <v>1186</v>
      </c>
      <c r="E44" s="11"/>
      <c r="F44" s="11"/>
      <c r="G44" s="114"/>
      <c r="H44" s="172"/>
    </row>
    <row r="45" spans="1:8" ht="26.4" hidden="1" x14ac:dyDescent="0.25">
      <c r="A45" s="48"/>
      <c r="B45" s="48"/>
      <c r="C45" s="540" t="s">
        <v>37</v>
      </c>
      <c r="D45" s="283" t="s">
        <v>4637</v>
      </c>
      <c r="E45" s="27" t="s">
        <v>209</v>
      </c>
      <c r="F45" s="53"/>
      <c r="G45" s="169"/>
      <c r="H45" s="89">
        <f>F45*G45</f>
        <v>0</v>
      </c>
    </row>
    <row r="46" spans="1:8" ht="26.4" hidden="1" x14ac:dyDescent="0.25">
      <c r="A46" s="48"/>
      <c r="B46" s="48"/>
      <c r="C46" s="540" t="s">
        <v>39</v>
      </c>
      <c r="D46" s="283" t="s">
        <v>4638</v>
      </c>
      <c r="E46" s="27" t="s">
        <v>209</v>
      </c>
      <c r="F46" s="53"/>
      <c r="G46" s="169"/>
      <c r="H46" s="89">
        <f>F46*G46</f>
        <v>0</v>
      </c>
    </row>
    <row r="47" spans="1:8" x14ac:dyDescent="0.25">
      <c r="A47" s="48" t="s">
        <v>1187</v>
      </c>
      <c r="B47" s="48"/>
      <c r="C47" s="540"/>
      <c r="D47" s="159" t="s">
        <v>1188</v>
      </c>
      <c r="E47" s="11"/>
      <c r="F47" s="11"/>
      <c r="G47" s="114"/>
      <c r="H47" s="172"/>
    </row>
    <row r="48" spans="1:8" ht="39.6" x14ac:dyDescent="0.25">
      <c r="A48" s="48"/>
      <c r="B48" s="48" t="s">
        <v>1192</v>
      </c>
      <c r="C48" s="540"/>
      <c r="D48" s="283" t="s">
        <v>5873</v>
      </c>
      <c r="E48" s="27" t="s">
        <v>426</v>
      </c>
      <c r="F48" s="53"/>
      <c r="G48" s="169"/>
      <c r="H48" s="89">
        <f>F48*G48</f>
        <v>0</v>
      </c>
    </row>
    <row r="49" spans="1:8" ht="39.6" x14ac:dyDescent="0.25">
      <c r="A49" s="48"/>
      <c r="B49" s="48" t="s">
        <v>1193</v>
      </c>
      <c r="C49" s="540"/>
      <c r="D49" s="283" t="s">
        <v>5872</v>
      </c>
      <c r="E49" s="27" t="s">
        <v>209</v>
      </c>
      <c r="F49" s="53"/>
      <c r="G49" s="169"/>
      <c r="H49" s="89">
        <f>F49*G49</f>
        <v>0</v>
      </c>
    </row>
    <row r="50" spans="1:8" hidden="1" x14ac:dyDescent="0.25">
      <c r="A50" s="48"/>
      <c r="B50" s="48" t="s">
        <v>1194</v>
      </c>
      <c r="C50" s="540"/>
      <c r="D50" s="290" t="s">
        <v>4283</v>
      </c>
      <c r="E50" s="11"/>
      <c r="F50" s="11"/>
      <c r="G50" s="114"/>
      <c r="H50" s="172"/>
    </row>
    <row r="51" spans="1:8" ht="26.4" hidden="1" x14ac:dyDescent="0.25">
      <c r="A51" s="48"/>
      <c r="B51" s="48"/>
      <c r="C51" s="540" t="s">
        <v>37</v>
      </c>
      <c r="D51" s="283" t="s">
        <v>4639</v>
      </c>
      <c r="E51" s="27" t="s">
        <v>209</v>
      </c>
      <c r="F51" s="53"/>
      <c r="G51" s="169"/>
      <c r="H51" s="89">
        <f>F51*G51</f>
        <v>0</v>
      </c>
    </row>
    <row r="52" spans="1:8" ht="39.6" hidden="1" x14ac:dyDescent="0.25">
      <c r="A52" s="48"/>
      <c r="B52" s="48"/>
      <c r="C52" s="540" t="s">
        <v>39</v>
      </c>
      <c r="D52" s="283" t="s">
        <v>4640</v>
      </c>
      <c r="E52" s="27" t="s">
        <v>209</v>
      </c>
      <c r="F52" s="53"/>
      <c r="G52" s="169"/>
      <c r="H52" s="89">
        <f>F52*G52</f>
        <v>0</v>
      </c>
    </row>
    <row r="53" spans="1:8" ht="39.6" x14ac:dyDescent="0.25">
      <c r="A53" s="48" t="s">
        <v>1195</v>
      </c>
      <c r="B53" s="48"/>
      <c r="C53" s="540"/>
      <c r="D53" s="157" t="s">
        <v>5871</v>
      </c>
      <c r="E53" s="11"/>
      <c r="F53" s="11"/>
      <c r="G53" s="114"/>
      <c r="H53" s="172"/>
    </row>
    <row r="54" spans="1:8" ht="15.6" hidden="1" x14ac:dyDescent="0.25">
      <c r="A54" s="48"/>
      <c r="B54" s="48" t="s">
        <v>1189</v>
      </c>
      <c r="C54" s="540"/>
      <c r="D54" s="60" t="s">
        <v>77</v>
      </c>
      <c r="E54" s="27" t="s">
        <v>209</v>
      </c>
      <c r="F54" s="53"/>
      <c r="G54" s="169"/>
      <c r="H54" s="89">
        <f>F54*G54</f>
        <v>0</v>
      </c>
    </row>
    <row r="55" spans="1:8" ht="26.4" hidden="1" x14ac:dyDescent="0.25">
      <c r="A55" s="48"/>
      <c r="B55" s="48" t="s">
        <v>1190</v>
      </c>
      <c r="C55" s="540"/>
      <c r="D55" s="283" t="s">
        <v>4641</v>
      </c>
      <c r="E55" s="27" t="s">
        <v>209</v>
      </c>
      <c r="F55" s="53"/>
      <c r="G55" s="169"/>
      <c r="H55" s="89">
        <f>F55*G55</f>
        <v>0</v>
      </c>
    </row>
    <row r="56" spans="1:8" ht="15.6" x14ac:dyDescent="0.25">
      <c r="A56" s="48"/>
      <c r="B56" s="48" t="s">
        <v>1191</v>
      </c>
      <c r="C56" s="540"/>
      <c r="D56" s="158" t="s">
        <v>78</v>
      </c>
      <c r="E56" s="27" t="s">
        <v>209</v>
      </c>
      <c r="F56" s="53"/>
      <c r="G56" s="169"/>
      <c r="H56" s="89">
        <f>F56*G56</f>
        <v>0</v>
      </c>
    </row>
    <row r="57" spans="1:8" ht="39.6" x14ac:dyDescent="0.25">
      <c r="A57" s="48" t="s">
        <v>1196</v>
      </c>
      <c r="B57" s="48"/>
      <c r="C57" s="540"/>
      <c r="D57" s="285" t="s">
        <v>4642</v>
      </c>
      <c r="E57" s="11"/>
      <c r="F57" s="53"/>
      <c r="G57" s="169"/>
      <c r="H57" s="89"/>
    </row>
    <row r="58" spans="1:8" x14ac:dyDescent="0.25">
      <c r="A58" s="48"/>
      <c r="B58" s="48"/>
      <c r="C58" s="540" t="s">
        <v>37</v>
      </c>
      <c r="D58" s="283" t="s">
        <v>6548</v>
      </c>
      <c r="E58" s="11" t="s">
        <v>136</v>
      </c>
      <c r="F58" s="544"/>
      <c r="G58" s="169"/>
      <c r="H58" s="89">
        <f t="shared" ref="H58:H59" si="2">F58*G58</f>
        <v>0</v>
      </c>
    </row>
    <row r="59" spans="1:8" x14ac:dyDescent="0.25">
      <c r="A59" s="48"/>
      <c r="B59" s="48"/>
      <c r="C59" s="540" t="s">
        <v>39</v>
      </c>
      <c r="D59" s="283" t="s">
        <v>6549</v>
      </c>
      <c r="E59" s="11" t="s">
        <v>136</v>
      </c>
      <c r="F59" s="544"/>
      <c r="G59" s="169"/>
      <c r="H59" s="89">
        <f t="shared" si="2"/>
        <v>0</v>
      </c>
    </row>
    <row r="60" spans="1:8" ht="26.4" hidden="1" x14ac:dyDescent="0.25">
      <c r="A60" s="48" t="s">
        <v>1197</v>
      </c>
      <c r="B60" s="48"/>
      <c r="C60" s="540"/>
      <c r="D60" s="285" t="s">
        <v>4643</v>
      </c>
      <c r="E60" s="27" t="s">
        <v>426</v>
      </c>
      <c r="F60" s="53"/>
      <c r="G60" s="169"/>
      <c r="H60" s="89">
        <f>F60*G60</f>
        <v>0</v>
      </c>
    </row>
    <row r="61" spans="1:8" x14ac:dyDescent="0.25">
      <c r="A61" s="48" t="s">
        <v>1198</v>
      </c>
      <c r="B61" s="48"/>
      <c r="C61" s="540"/>
      <c r="D61" s="159" t="s">
        <v>1103</v>
      </c>
      <c r="E61" s="11"/>
      <c r="F61" s="11"/>
      <c r="G61" s="114"/>
      <c r="H61" s="172"/>
    </row>
    <row r="62" spans="1:8" hidden="1" x14ac:dyDescent="0.25">
      <c r="A62" s="48"/>
      <c r="B62" s="48" t="s">
        <v>1199</v>
      </c>
      <c r="C62" s="540"/>
      <c r="D62" s="283" t="s">
        <v>72</v>
      </c>
      <c r="E62" s="11" t="s">
        <v>133</v>
      </c>
      <c r="F62" s="53"/>
      <c r="G62" s="169"/>
      <c r="H62" s="89">
        <f t="shared" ref="H62:H66" si="3">F62*G62</f>
        <v>0</v>
      </c>
    </row>
    <row r="63" spans="1:8" hidden="1" x14ac:dyDescent="0.25">
      <c r="A63" s="48"/>
      <c r="B63" s="48" t="s">
        <v>1200</v>
      </c>
      <c r="C63" s="540"/>
      <c r="D63" s="283" t="s">
        <v>73</v>
      </c>
      <c r="E63" s="11" t="s">
        <v>133</v>
      </c>
      <c r="F63" s="53"/>
      <c r="G63" s="169"/>
      <c r="H63" s="89">
        <f t="shared" si="3"/>
        <v>0</v>
      </c>
    </row>
    <row r="64" spans="1:8" x14ac:dyDescent="0.25">
      <c r="A64" s="48"/>
      <c r="B64" s="48" t="s">
        <v>1201</v>
      </c>
      <c r="C64" s="540"/>
      <c r="D64" s="290" t="s">
        <v>74</v>
      </c>
      <c r="E64" s="11" t="s">
        <v>423</v>
      </c>
      <c r="F64" s="53"/>
      <c r="G64" s="169"/>
      <c r="H64" s="89">
        <f t="shared" si="3"/>
        <v>0</v>
      </c>
    </row>
    <row r="65" spans="1:8" hidden="1" x14ac:dyDescent="0.25">
      <c r="A65" s="48"/>
      <c r="B65" s="48" t="s">
        <v>1202</v>
      </c>
      <c r="C65" s="540"/>
      <c r="D65" s="290" t="s">
        <v>4600</v>
      </c>
      <c r="E65" s="11" t="s">
        <v>423</v>
      </c>
      <c r="F65" s="53"/>
      <c r="G65" s="169"/>
      <c r="H65" s="89">
        <f t="shared" si="3"/>
        <v>0</v>
      </c>
    </row>
    <row r="66" spans="1:8" ht="26.4" x14ac:dyDescent="0.25">
      <c r="A66" s="48" t="s">
        <v>1203</v>
      </c>
      <c r="B66" s="48"/>
      <c r="C66" s="540"/>
      <c r="D66" s="291" t="s">
        <v>4644</v>
      </c>
      <c r="E66" s="27" t="s">
        <v>209</v>
      </c>
      <c r="F66" s="53"/>
      <c r="G66" s="169"/>
      <c r="H66" s="89">
        <f t="shared" si="3"/>
        <v>0</v>
      </c>
    </row>
    <row r="67" spans="1:8" ht="39.6" x14ac:dyDescent="0.25">
      <c r="A67" s="48" t="s">
        <v>1204</v>
      </c>
      <c r="B67" s="48"/>
      <c r="C67" s="540"/>
      <c r="D67" s="285" t="s">
        <v>1205</v>
      </c>
      <c r="E67" s="11"/>
      <c r="F67" s="53"/>
      <c r="G67" s="169"/>
      <c r="H67" s="89"/>
    </row>
    <row r="68" spans="1:8" x14ac:dyDescent="0.25">
      <c r="A68" s="48"/>
      <c r="B68" s="48"/>
      <c r="C68" s="540" t="s">
        <v>37</v>
      </c>
      <c r="D68" s="283" t="s">
        <v>6550</v>
      </c>
      <c r="E68" s="11" t="s">
        <v>136</v>
      </c>
      <c r="F68" s="53"/>
      <c r="G68" s="169"/>
      <c r="H68" s="89">
        <f t="shared" ref="H68:H69" si="4">F68*G68</f>
        <v>0</v>
      </c>
    </row>
    <row r="69" spans="1:8" ht="26.4" x14ac:dyDescent="0.25">
      <c r="A69" s="48"/>
      <c r="B69" s="48"/>
      <c r="C69" s="540" t="s">
        <v>39</v>
      </c>
      <c r="D69" s="283" t="s">
        <v>6551</v>
      </c>
      <c r="E69" s="11" t="s">
        <v>136</v>
      </c>
      <c r="F69" s="53"/>
      <c r="G69" s="169"/>
      <c r="H69" s="89">
        <f t="shared" si="4"/>
        <v>0</v>
      </c>
    </row>
    <row r="70" spans="1:8" ht="26.4" x14ac:dyDescent="0.25">
      <c r="A70" s="48"/>
      <c r="B70" s="48"/>
      <c r="C70" s="540" t="s">
        <v>59</v>
      </c>
      <c r="D70" s="283" t="s">
        <v>6552</v>
      </c>
      <c r="E70" s="11" t="s">
        <v>136</v>
      </c>
      <c r="F70" s="53"/>
      <c r="G70" s="169"/>
      <c r="H70" s="542" t="s">
        <v>5568</v>
      </c>
    </row>
    <row r="71" spans="1:8" x14ac:dyDescent="0.25">
      <c r="A71" s="48" t="s">
        <v>1206</v>
      </c>
      <c r="B71" s="48"/>
      <c r="C71" s="540"/>
      <c r="D71" s="285" t="s">
        <v>1207</v>
      </c>
      <c r="E71" s="11"/>
      <c r="F71" s="11"/>
      <c r="G71" s="114"/>
      <c r="H71" s="172"/>
    </row>
    <row r="72" spans="1:8" x14ac:dyDescent="0.25">
      <c r="A72" s="48"/>
      <c r="B72" s="48" t="s">
        <v>1208</v>
      </c>
      <c r="C72" s="540"/>
      <c r="D72" s="278" t="s">
        <v>20</v>
      </c>
      <c r="E72" s="27" t="s">
        <v>429</v>
      </c>
      <c r="F72" s="53"/>
      <c r="G72" s="169"/>
      <c r="H72" s="89">
        <f>IF(E72="%",F72*G72/100,F72*G72)</f>
        <v>0</v>
      </c>
    </row>
    <row r="73" spans="1:8" ht="15.6" hidden="1" x14ac:dyDescent="0.25">
      <c r="A73" s="48"/>
      <c r="B73" s="48" t="s">
        <v>1209</v>
      </c>
      <c r="C73" s="540"/>
      <c r="D73" s="278" t="s">
        <v>1210</v>
      </c>
      <c r="E73" s="27" t="s">
        <v>209</v>
      </c>
      <c r="F73" s="53"/>
      <c r="G73" s="169"/>
      <c r="H73" s="89">
        <f>F73*G73</f>
        <v>0</v>
      </c>
    </row>
    <row r="74" spans="1:8" ht="26.4" hidden="1" x14ac:dyDescent="0.25">
      <c r="A74" s="48" t="s">
        <v>1211</v>
      </c>
      <c r="B74" s="48"/>
      <c r="C74" s="540"/>
      <c r="D74" s="285" t="s">
        <v>4645</v>
      </c>
      <c r="E74" s="27" t="s">
        <v>426</v>
      </c>
      <c r="F74" s="53"/>
      <c r="G74" s="169"/>
      <c r="H74" s="89">
        <f>F74*G74</f>
        <v>0</v>
      </c>
    </row>
    <row r="75" spans="1:8" x14ac:dyDescent="0.25">
      <c r="A75" s="48" t="s">
        <v>1211</v>
      </c>
      <c r="B75" s="48" t="s">
        <v>2142</v>
      </c>
      <c r="C75" s="540"/>
      <c r="D75" s="285" t="s">
        <v>28</v>
      </c>
      <c r="E75" s="27"/>
      <c r="F75" s="53"/>
      <c r="G75" s="169"/>
      <c r="H75" s="89"/>
    </row>
    <row r="76" spans="1:8" ht="39.6" x14ac:dyDescent="0.25">
      <c r="A76" s="48"/>
      <c r="B76" s="48" t="s">
        <v>2145</v>
      </c>
      <c r="C76" s="540"/>
      <c r="D76" s="283" t="s">
        <v>5860</v>
      </c>
      <c r="E76" s="11" t="s">
        <v>1152</v>
      </c>
      <c r="F76" s="53"/>
      <c r="G76" s="169"/>
      <c r="H76" s="89">
        <f>IF(E76="%",F76*G76/100,F76*G76)</f>
        <v>0</v>
      </c>
    </row>
    <row r="77" spans="1:8" x14ac:dyDescent="0.25">
      <c r="A77" s="48" t="s">
        <v>6553</v>
      </c>
      <c r="B77" s="48" t="s">
        <v>3727</v>
      </c>
      <c r="C77" s="540"/>
      <c r="D77" s="285" t="s">
        <v>5858</v>
      </c>
      <c r="E77" s="11"/>
      <c r="F77" s="53"/>
      <c r="G77" s="169"/>
      <c r="H77" s="89"/>
    </row>
    <row r="78" spans="1:8" ht="39.6" x14ac:dyDescent="0.25">
      <c r="A78" s="48"/>
      <c r="B78" s="48"/>
      <c r="C78" s="540"/>
      <c r="D78" s="283" t="s">
        <v>6538</v>
      </c>
      <c r="E78" s="27" t="s">
        <v>429</v>
      </c>
      <c r="F78" s="53"/>
      <c r="G78" s="169"/>
      <c r="H78" s="89">
        <f>IF(E78="%",F78*G78/100,F78*G78)</f>
        <v>0</v>
      </c>
    </row>
    <row r="79" spans="1:8" x14ac:dyDescent="0.25">
      <c r="A79" s="48"/>
      <c r="B79" s="48"/>
      <c r="C79" s="540"/>
      <c r="D79" s="285"/>
      <c r="E79" s="27"/>
      <c r="F79" s="53"/>
      <c r="G79" s="169"/>
      <c r="H79" s="89"/>
    </row>
    <row r="80" spans="1:8" x14ac:dyDescent="0.25">
      <c r="A80" s="48"/>
      <c r="B80" s="48"/>
      <c r="C80" s="540"/>
      <c r="D80" s="285"/>
      <c r="E80" s="27"/>
      <c r="F80" s="53"/>
      <c r="G80" s="169"/>
      <c r="H80" s="89"/>
    </row>
    <row r="81" spans="1:8" x14ac:dyDescent="0.25">
      <c r="A81" s="48"/>
      <c r="B81" s="48"/>
      <c r="C81" s="540"/>
      <c r="D81" s="60"/>
      <c r="E81" s="27"/>
      <c r="F81" s="11"/>
      <c r="G81" s="11"/>
      <c r="H81" s="171"/>
    </row>
    <row r="82" spans="1:8" x14ac:dyDescent="0.25">
      <c r="A82" s="48"/>
      <c r="B82" s="48"/>
      <c r="C82" s="540"/>
      <c r="D82" s="59"/>
      <c r="E82" s="27"/>
      <c r="F82" s="11"/>
      <c r="G82" s="11"/>
      <c r="H82" s="171"/>
    </row>
    <row r="83" spans="1:8" x14ac:dyDescent="0.25">
      <c r="A83" s="55"/>
      <c r="B83" s="55"/>
      <c r="C83" s="540"/>
      <c r="D83" s="60"/>
      <c r="E83" s="11"/>
      <c r="F83" s="11"/>
      <c r="G83" s="11"/>
      <c r="H83" s="167"/>
    </row>
    <row r="84" spans="1:8" x14ac:dyDescent="0.25">
      <c r="A84" s="168" t="s">
        <v>34</v>
      </c>
      <c r="B84" s="168"/>
      <c r="C84" s="541"/>
      <c r="D84" s="168"/>
      <c r="E84" s="179"/>
      <c r="F84" s="185"/>
      <c r="G84" s="185"/>
      <c r="H84" s="174">
        <f>SUM(H5:H83)</f>
        <v>0</v>
      </c>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B9B7A-0B05-4405-881D-DC8937DFA64A}">
  <dimension ref="A1:H104836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23.33203125" style="41" bestFit="1" customWidth="1"/>
    <col min="6" max="8" width="20.6640625" style="41" customWidth="1"/>
    <col min="9" max="254" width="9.109375" style="41"/>
    <col min="255" max="255" width="9.33203125" style="41" customWidth="1"/>
    <col min="256" max="256" width="6.6640625" style="41" customWidth="1"/>
    <col min="257" max="257" width="40.6640625" style="41" customWidth="1"/>
    <col min="258" max="261" width="9.33203125" style="41" customWidth="1"/>
    <col min="262" max="510" width="9.109375" style="41"/>
    <col min="511" max="511" width="9.33203125" style="41" customWidth="1"/>
    <col min="512" max="512" width="6.6640625" style="41" customWidth="1"/>
    <col min="513" max="513" width="40.6640625" style="41" customWidth="1"/>
    <col min="514" max="517" width="9.33203125" style="41" customWidth="1"/>
    <col min="518" max="766" width="9.109375" style="41"/>
    <col min="767" max="767" width="9.33203125" style="41" customWidth="1"/>
    <col min="768" max="768" width="6.6640625" style="41" customWidth="1"/>
    <col min="769" max="769" width="40.6640625" style="41" customWidth="1"/>
    <col min="770" max="773" width="9.33203125" style="41" customWidth="1"/>
    <col min="774" max="1022" width="9.109375" style="41"/>
    <col min="1023" max="1023" width="9.33203125" style="41" customWidth="1"/>
    <col min="1024" max="1024" width="6.6640625" style="41" customWidth="1"/>
    <col min="1025" max="1025" width="40.6640625" style="41" customWidth="1"/>
    <col min="1026" max="1029" width="9.33203125" style="41" customWidth="1"/>
    <col min="1030" max="1278" width="9.109375" style="41"/>
    <col min="1279" max="1279" width="9.33203125" style="41" customWidth="1"/>
    <col min="1280" max="1280" width="6.6640625" style="41" customWidth="1"/>
    <col min="1281" max="1281" width="40.6640625" style="41" customWidth="1"/>
    <col min="1282" max="1285" width="9.33203125" style="41" customWidth="1"/>
    <col min="1286" max="1534" width="9.109375" style="41"/>
    <col min="1535" max="1535" width="9.33203125" style="41" customWidth="1"/>
    <col min="1536" max="1536" width="6.6640625" style="41" customWidth="1"/>
    <col min="1537" max="1537" width="40.6640625" style="41" customWidth="1"/>
    <col min="1538" max="1541" width="9.33203125" style="41" customWidth="1"/>
    <col min="1542" max="1790" width="9.109375" style="41"/>
    <col min="1791" max="1791" width="9.33203125" style="41" customWidth="1"/>
    <col min="1792" max="1792" width="6.6640625" style="41" customWidth="1"/>
    <col min="1793" max="1793" width="40.6640625" style="41" customWidth="1"/>
    <col min="1794" max="1797" width="9.33203125" style="41" customWidth="1"/>
    <col min="1798" max="2046" width="9.109375" style="41"/>
    <col min="2047" max="2047" width="9.33203125" style="41" customWidth="1"/>
    <col min="2048" max="2048" width="6.6640625" style="41" customWidth="1"/>
    <col min="2049" max="2049" width="40.6640625" style="41" customWidth="1"/>
    <col min="2050" max="2053" width="9.33203125" style="41" customWidth="1"/>
    <col min="2054" max="2302" width="9.109375" style="41"/>
    <col min="2303" max="2303" width="9.33203125" style="41" customWidth="1"/>
    <col min="2304" max="2304" width="6.6640625" style="41" customWidth="1"/>
    <col min="2305" max="2305" width="40.6640625" style="41" customWidth="1"/>
    <col min="2306" max="2309" width="9.33203125" style="41" customWidth="1"/>
    <col min="2310" max="2558" width="9.109375" style="41"/>
    <col min="2559" max="2559" width="9.33203125" style="41" customWidth="1"/>
    <col min="2560" max="2560" width="6.6640625" style="41" customWidth="1"/>
    <col min="2561" max="2561" width="40.6640625" style="41" customWidth="1"/>
    <col min="2562" max="2565" width="9.33203125" style="41" customWidth="1"/>
    <col min="2566" max="2814" width="9.109375" style="41"/>
    <col min="2815" max="2815" width="9.33203125" style="41" customWidth="1"/>
    <col min="2816" max="2816" width="6.6640625" style="41" customWidth="1"/>
    <col min="2817" max="2817" width="40.6640625" style="41" customWidth="1"/>
    <col min="2818" max="2821" width="9.33203125" style="41" customWidth="1"/>
    <col min="2822" max="3070" width="9.109375" style="41"/>
    <col min="3071" max="3071" width="9.33203125" style="41" customWidth="1"/>
    <col min="3072" max="3072" width="6.6640625" style="41" customWidth="1"/>
    <col min="3073" max="3073" width="40.6640625" style="41" customWidth="1"/>
    <col min="3074" max="3077" width="9.33203125" style="41" customWidth="1"/>
    <col min="3078" max="3326" width="9.109375" style="41"/>
    <col min="3327" max="3327" width="9.33203125" style="41" customWidth="1"/>
    <col min="3328" max="3328" width="6.6640625" style="41" customWidth="1"/>
    <col min="3329" max="3329" width="40.6640625" style="41" customWidth="1"/>
    <col min="3330" max="3333" width="9.33203125" style="41" customWidth="1"/>
    <col min="3334" max="3582" width="9.109375" style="41"/>
    <col min="3583" max="3583" width="9.33203125" style="41" customWidth="1"/>
    <col min="3584" max="3584" width="6.6640625" style="41" customWidth="1"/>
    <col min="3585" max="3585" width="40.6640625" style="41" customWidth="1"/>
    <col min="3586" max="3589" width="9.33203125" style="41" customWidth="1"/>
    <col min="3590" max="3838" width="9.109375" style="41"/>
    <col min="3839" max="3839" width="9.33203125" style="41" customWidth="1"/>
    <col min="3840" max="3840" width="6.6640625" style="41" customWidth="1"/>
    <col min="3841" max="3841" width="40.6640625" style="41" customWidth="1"/>
    <col min="3842" max="3845" width="9.33203125" style="41" customWidth="1"/>
    <col min="3846" max="4094" width="9.109375" style="41"/>
    <col min="4095" max="4095" width="9.33203125" style="41" customWidth="1"/>
    <col min="4096" max="4096" width="6.6640625" style="41" customWidth="1"/>
    <col min="4097" max="4097" width="40.6640625" style="41" customWidth="1"/>
    <col min="4098" max="4101" width="9.33203125" style="41" customWidth="1"/>
    <col min="4102" max="4350" width="9.109375" style="41"/>
    <col min="4351" max="4351" width="9.33203125" style="41" customWidth="1"/>
    <col min="4352" max="4352" width="6.6640625" style="41" customWidth="1"/>
    <col min="4353" max="4353" width="40.6640625" style="41" customWidth="1"/>
    <col min="4354" max="4357" width="9.33203125" style="41" customWidth="1"/>
    <col min="4358" max="4606" width="9.109375" style="41"/>
    <col min="4607" max="4607" width="9.33203125" style="41" customWidth="1"/>
    <col min="4608" max="4608" width="6.6640625" style="41" customWidth="1"/>
    <col min="4609" max="4609" width="40.6640625" style="41" customWidth="1"/>
    <col min="4610" max="4613" width="9.33203125" style="41" customWidth="1"/>
    <col min="4614" max="4862" width="9.109375" style="41"/>
    <col min="4863" max="4863" width="9.33203125" style="41" customWidth="1"/>
    <col min="4864" max="4864" width="6.6640625" style="41" customWidth="1"/>
    <col min="4865" max="4865" width="40.6640625" style="41" customWidth="1"/>
    <col min="4866" max="4869" width="9.33203125" style="41" customWidth="1"/>
    <col min="4870" max="5118" width="9.109375" style="41"/>
    <col min="5119" max="5119" width="9.33203125" style="41" customWidth="1"/>
    <col min="5120" max="5120" width="6.6640625" style="41" customWidth="1"/>
    <col min="5121" max="5121" width="40.6640625" style="41" customWidth="1"/>
    <col min="5122" max="5125" width="9.33203125" style="41" customWidth="1"/>
    <col min="5126" max="5374" width="9.109375" style="41"/>
    <col min="5375" max="5375" width="9.33203125" style="41" customWidth="1"/>
    <col min="5376" max="5376" width="6.6640625" style="41" customWidth="1"/>
    <col min="5377" max="5377" width="40.6640625" style="41" customWidth="1"/>
    <col min="5378" max="5381" width="9.33203125" style="41" customWidth="1"/>
    <col min="5382" max="5630" width="9.109375" style="41"/>
    <col min="5631" max="5631" width="9.33203125" style="41" customWidth="1"/>
    <col min="5632" max="5632" width="6.6640625" style="41" customWidth="1"/>
    <col min="5633" max="5633" width="40.6640625" style="41" customWidth="1"/>
    <col min="5634" max="5637" width="9.33203125" style="41" customWidth="1"/>
    <col min="5638" max="5886" width="9.109375" style="41"/>
    <col min="5887" max="5887" width="9.33203125" style="41" customWidth="1"/>
    <col min="5888" max="5888" width="6.6640625" style="41" customWidth="1"/>
    <col min="5889" max="5889" width="40.6640625" style="41" customWidth="1"/>
    <col min="5890" max="5893" width="9.33203125" style="41" customWidth="1"/>
    <col min="5894" max="6142" width="9.109375" style="41"/>
    <col min="6143" max="6143" width="9.33203125" style="41" customWidth="1"/>
    <col min="6144" max="6144" width="6.6640625" style="41" customWidth="1"/>
    <col min="6145" max="6145" width="40.6640625" style="41" customWidth="1"/>
    <col min="6146" max="6149" width="9.33203125" style="41" customWidth="1"/>
    <col min="6150" max="6398" width="9.109375" style="41"/>
    <col min="6399" max="6399" width="9.33203125" style="41" customWidth="1"/>
    <col min="6400" max="6400" width="6.6640625" style="41" customWidth="1"/>
    <col min="6401" max="6401" width="40.6640625" style="41" customWidth="1"/>
    <col min="6402" max="6405" width="9.33203125" style="41" customWidth="1"/>
    <col min="6406" max="6654" width="9.109375" style="41"/>
    <col min="6655" max="6655" width="9.33203125" style="41" customWidth="1"/>
    <col min="6656" max="6656" width="6.6640625" style="41" customWidth="1"/>
    <col min="6657" max="6657" width="40.6640625" style="41" customWidth="1"/>
    <col min="6658" max="6661" width="9.33203125" style="41" customWidth="1"/>
    <col min="6662" max="6910" width="9.109375" style="41"/>
    <col min="6911" max="6911" width="9.33203125" style="41" customWidth="1"/>
    <col min="6912" max="6912" width="6.6640625" style="41" customWidth="1"/>
    <col min="6913" max="6913" width="40.6640625" style="41" customWidth="1"/>
    <col min="6914" max="6917" width="9.33203125" style="41" customWidth="1"/>
    <col min="6918" max="7166" width="9.109375" style="41"/>
    <col min="7167" max="7167" width="9.33203125" style="41" customWidth="1"/>
    <col min="7168" max="7168" width="6.6640625" style="41" customWidth="1"/>
    <col min="7169" max="7169" width="40.6640625" style="41" customWidth="1"/>
    <col min="7170" max="7173" width="9.33203125" style="41" customWidth="1"/>
    <col min="7174" max="7422" width="9.109375" style="41"/>
    <col min="7423" max="7423" width="9.33203125" style="41" customWidth="1"/>
    <col min="7424" max="7424" width="6.6640625" style="41" customWidth="1"/>
    <col min="7425" max="7425" width="40.6640625" style="41" customWidth="1"/>
    <col min="7426" max="7429" width="9.33203125" style="41" customWidth="1"/>
    <col min="7430" max="7678" width="9.109375" style="41"/>
    <col min="7679" max="7679" width="9.33203125" style="41" customWidth="1"/>
    <col min="7680" max="7680" width="6.6640625" style="41" customWidth="1"/>
    <col min="7681" max="7681" width="40.6640625" style="41" customWidth="1"/>
    <col min="7682" max="7685" width="9.33203125" style="41" customWidth="1"/>
    <col min="7686" max="7934" width="9.109375" style="41"/>
    <col min="7935" max="7935" width="9.33203125" style="41" customWidth="1"/>
    <col min="7936" max="7936" width="6.6640625" style="41" customWidth="1"/>
    <col min="7937" max="7937" width="40.6640625" style="41" customWidth="1"/>
    <col min="7938" max="7941" width="9.33203125" style="41" customWidth="1"/>
    <col min="7942" max="8190" width="9.109375" style="41"/>
    <col min="8191" max="8191" width="9.33203125" style="41" customWidth="1"/>
    <col min="8192" max="8192" width="6.6640625" style="41" customWidth="1"/>
    <col min="8193" max="8193" width="40.6640625" style="41" customWidth="1"/>
    <col min="8194" max="8197" width="9.33203125" style="41" customWidth="1"/>
    <col min="8198" max="8446" width="9.109375" style="41"/>
    <col min="8447" max="8447" width="9.33203125" style="41" customWidth="1"/>
    <col min="8448" max="8448" width="6.6640625" style="41" customWidth="1"/>
    <col min="8449" max="8449" width="40.6640625" style="41" customWidth="1"/>
    <col min="8450" max="8453" width="9.33203125" style="41" customWidth="1"/>
    <col min="8454" max="8702" width="9.109375" style="41"/>
    <col min="8703" max="8703" width="9.33203125" style="41" customWidth="1"/>
    <col min="8704" max="8704" width="6.6640625" style="41" customWidth="1"/>
    <col min="8705" max="8705" width="40.6640625" style="41" customWidth="1"/>
    <col min="8706" max="8709" width="9.33203125" style="41" customWidth="1"/>
    <col min="8710" max="8958" width="9.109375" style="41"/>
    <col min="8959" max="8959" width="9.33203125" style="41" customWidth="1"/>
    <col min="8960" max="8960" width="6.6640625" style="41" customWidth="1"/>
    <col min="8961" max="8961" width="40.6640625" style="41" customWidth="1"/>
    <col min="8962" max="8965" width="9.33203125" style="41" customWidth="1"/>
    <col min="8966" max="9214" width="9.109375" style="41"/>
    <col min="9215" max="9215" width="9.33203125" style="41" customWidth="1"/>
    <col min="9216" max="9216" width="6.6640625" style="41" customWidth="1"/>
    <col min="9217" max="9217" width="40.6640625" style="41" customWidth="1"/>
    <col min="9218" max="9221" width="9.33203125" style="41" customWidth="1"/>
    <col min="9222" max="9470" width="9.109375" style="41"/>
    <col min="9471" max="9471" width="9.33203125" style="41" customWidth="1"/>
    <col min="9472" max="9472" width="6.6640625" style="41" customWidth="1"/>
    <col min="9473" max="9473" width="40.6640625" style="41" customWidth="1"/>
    <col min="9474" max="9477" width="9.33203125" style="41" customWidth="1"/>
    <col min="9478" max="9726" width="9.109375" style="41"/>
    <col min="9727" max="9727" width="9.33203125" style="41" customWidth="1"/>
    <col min="9728" max="9728" width="6.6640625" style="41" customWidth="1"/>
    <col min="9729" max="9729" width="40.6640625" style="41" customWidth="1"/>
    <col min="9730" max="9733" width="9.33203125" style="41" customWidth="1"/>
    <col min="9734" max="9982" width="9.109375" style="41"/>
    <col min="9983" max="9983" width="9.33203125" style="41" customWidth="1"/>
    <col min="9984" max="9984" width="6.6640625" style="41" customWidth="1"/>
    <col min="9985" max="9985" width="40.6640625" style="41" customWidth="1"/>
    <col min="9986" max="9989" width="9.33203125" style="41" customWidth="1"/>
    <col min="9990" max="10238" width="9.109375" style="41"/>
    <col min="10239" max="10239" width="9.33203125" style="41" customWidth="1"/>
    <col min="10240" max="10240" width="6.6640625" style="41" customWidth="1"/>
    <col min="10241" max="10241" width="40.6640625" style="41" customWidth="1"/>
    <col min="10242" max="10245" width="9.33203125" style="41" customWidth="1"/>
    <col min="10246" max="10494" width="9.109375" style="41"/>
    <col min="10495" max="10495" width="9.33203125" style="41" customWidth="1"/>
    <col min="10496" max="10496" width="6.6640625" style="41" customWidth="1"/>
    <col min="10497" max="10497" width="40.6640625" style="41" customWidth="1"/>
    <col min="10498" max="10501" width="9.33203125" style="41" customWidth="1"/>
    <col min="10502" max="10750" width="9.109375" style="41"/>
    <col min="10751" max="10751" width="9.33203125" style="41" customWidth="1"/>
    <col min="10752" max="10752" width="6.6640625" style="41" customWidth="1"/>
    <col min="10753" max="10753" width="40.6640625" style="41" customWidth="1"/>
    <col min="10754" max="10757" width="9.33203125" style="41" customWidth="1"/>
    <col min="10758" max="11006" width="9.109375" style="41"/>
    <col min="11007" max="11007" width="9.33203125" style="41" customWidth="1"/>
    <col min="11008" max="11008" width="6.6640625" style="41" customWidth="1"/>
    <col min="11009" max="11009" width="40.6640625" style="41" customWidth="1"/>
    <col min="11010" max="11013" width="9.33203125" style="41" customWidth="1"/>
    <col min="11014" max="11262" width="9.109375" style="41"/>
    <col min="11263" max="11263" width="9.33203125" style="41" customWidth="1"/>
    <col min="11264" max="11264" width="6.6640625" style="41" customWidth="1"/>
    <col min="11265" max="11265" width="40.6640625" style="41" customWidth="1"/>
    <col min="11266" max="11269" width="9.33203125" style="41" customWidth="1"/>
    <col min="11270" max="11518" width="9.109375" style="41"/>
    <col min="11519" max="11519" width="9.33203125" style="41" customWidth="1"/>
    <col min="11520" max="11520" width="6.6640625" style="41" customWidth="1"/>
    <col min="11521" max="11521" width="40.6640625" style="41" customWidth="1"/>
    <col min="11522" max="11525" width="9.33203125" style="41" customWidth="1"/>
    <col min="11526" max="11774" width="9.109375" style="41"/>
    <col min="11775" max="11775" width="9.33203125" style="41" customWidth="1"/>
    <col min="11776" max="11776" width="6.6640625" style="41" customWidth="1"/>
    <col min="11777" max="11777" width="40.6640625" style="41" customWidth="1"/>
    <col min="11778" max="11781" width="9.33203125" style="41" customWidth="1"/>
    <col min="11782" max="12030" width="9.109375" style="41"/>
    <col min="12031" max="12031" width="9.33203125" style="41" customWidth="1"/>
    <col min="12032" max="12032" width="6.6640625" style="41" customWidth="1"/>
    <col min="12033" max="12033" width="40.6640625" style="41" customWidth="1"/>
    <col min="12034" max="12037" width="9.33203125" style="41" customWidth="1"/>
    <col min="12038" max="12286" width="9.109375" style="41"/>
    <col min="12287" max="12287" width="9.33203125" style="41" customWidth="1"/>
    <col min="12288" max="12288" width="6.6640625" style="41" customWidth="1"/>
    <col min="12289" max="12289" width="40.6640625" style="41" customWidth="1"/>
    <col min="12290" max="12293" width="9.33203125" style="41" customWidth="1"/>
    <col min="12294" max="12542" width="9.109375" style="41"/>
    <col min="12543" max="12543" width="9.33203125" style="41" customWidth="1"/>
    <col min="12544" max="12544" width="6.6640625" style="41" customWidth="1"/>
    <col min="12545" max="12545" width="40.6640625" style="41" customWidth="1"/>
    <col min="12546" max="12549" width="9.33203125" style="41" customWidth="1"/>
    <col min="12550" max="12798" width="9.109375" style="41"/>
    <col min="12799" max="12799" width="9.33203125" style="41" customWidth="1"/>
    <col min="12800" max="12800" width="6.6640625" style="41" customWidth="1"/>
    <col min="12801" max="12801" width="40.6640625" style="41" customWidth="1"/>
    <col min="12802" max="12805" width="9.33203125" style="41" customWidth="1"/>
    <col min="12806" max="13054" width="9.109375" style="41"/>
    <col min="13055" max="13055" width="9.33203125" style="41" customWidth="1"/>
    <col min="13056" max="13056" width="6.6640625" style="41" customWidth="1"/>
    <col min="13057" max="13057" width="40.6640625" style="41" customWidth="1"/>
    <col min="13058" max="13061" width="9.33203125" style="41" customWidth="1"/>
    <col min="13062" max="13310" width="9.109375" style="41"/>
    <col min="13311" max="13311" width="9.33203125" style="41" customWidth="1"/>
    <col min="13312" max="13312" width="6.6640625" style="41" customWidth="1"/>
    <col min="13313" max="13313" width="40.6640625" style="41" customWidth="1"/>
    <col min="13314" max="13317" width="9.33203125" style="41" customWidth="1"/>
    <col min="13318" max="13566" width="9.109375" style="41"/>
    <col min="13567" max="13567" width="9.33203125" style="41" customWidth="1"/>
    <col min="13568" max="13568" width="6.6640625" style="41" customWidth="1"/>
    <col min="13569" max="13569" width="40.6640625" style="41" customWidth="1"/>
    <col min="13570" max="13573" width="9.33203125" style="41" customWidth="1"/>
    <col min="13574" max="13822" width="9.109375" style="41"/>
    <col min="13823" max="13823" width="9.33203125" style="41" customWidth="1"/>
    <col min="13824" max="13824" width="6.6640625" style="41" customWidth="1"/>
    <col min="13825" max="13825" width="40.6640625" style="41" customWidth="1"/>
    <col min="13826" max="13829" width="9.33203125" style="41" customWidth="1"/>
    <col min="13830" max="14078" width="9.109375" style="41"/>
    <col min="14079" max="14079" width="9.33203125" style="41" customWidth="1"/>
    <col min="14080" max="14080" width="6.6640625" style="41" customWidth="1"/>
    <col min="14081" max="14081" width="40.6640625" style="41" customWidth="1"/>
    <col min="14082" max="14085" width="9.33203125" style="41" customWidth="1"/>
    <col min="14086" max="14334" width="9.109375" style="41"/>
    <col min="14335" max="14335" width="9.33203125" style="41" customWidth="1"/>
    <col min="14336" max="14336" width="6.6640625" style="41" customWidth="1"/>
    <col min="14337" max="14337" width="40.6640625" style="41" customWidth="1"/>
    <col min="14338" max="14341" width="9.33203125" style="41" customWidth="1"/>
    <col min="14342" max="14590" width="9.109375" style="41"/>
    <col min="14591" max="14591" width="9.33203125" style="41" customWidth="1"/>
    <col min="14592" max="14592" width="6.6640625" style="41" customWidth="1"/>
    <col min="14593" max="14593" width="40.6640625" style="41" customWidth="1"/>
    <col min="14594" max="14597" width="9.33203125" style="41" customWidth="1"/>
    <col min="14598" max="14846" width="9.109375" style="41"/>
    <col min="14847" max="14847" width="9.33203125" style="41" customWidth="1"/>
    <col min="14848" max="14848" width="6.6640625" style="41" customWidth="1"/>
    <col min="14849" max="14849" width="40.6640625" style="41" customWidth="1"/>
    <col min="14850" max="14853" width="9.33203125" style="41" customWidth="1"/>
    <col min="14854" max="15102" width="9.109375" style="41"/>
    <col min="15103" max="15103" width="9.33203125" style="41" customWidth="1"/>
    <col min="15104" max="15104" width="6.6640625" style="41" customWidth="1"/>
    <col min="15105" max="15105" width="40.6640625" style="41" customWidth="1"/>
    <col min="15106" max="15109" width="9.33203125" style="41" customWidth="1"/>
    <col min="15110" max="15358" width="9.109375" style="41"/>
    <col min="15359" max="15359" width="9.33203125" style="41" customWidth="1"/>
    <col min="15360" max="15360" width="6.6640625" style="41" customWidth="1"/>
    <col min="15361" max="15361" width="40.6640625" style="41" customWidth="1"/>
    <col min="15362" max="15365" width="9.33203125" style="41" customWidth="1"/>
    <col min="15366" max="15614" width="9.109375" style="41"/>
    <col min="15615" max="15615" width="9.33203125" style="41" customWidth="1"/>
    <col min="15616" max="15616" width="6.6640625" style="41" customWidth="1"/>
    <col min="15617" max="15617" width="40.6640625" style="41" customWidth="1"/>
    <col min="15618" max="15621" width="9.33203125" style="41" customWidth="1"/>
    <col min="15622" max="15870" width="9.109375" style="41"/>
    <col min="15871" max="15871" width="9.33203125" style="41" customWidth="1"/>
    <col min="15872" max="15872" width="6.6640625" style="41" customWidth="1"/>
    <col min="15873" max="15873" width="40.6640625" style="41" customWidth="1"/>
    <col min="15874" max="15877" width="9.33203125" style="41" customWidth="1"/>
    <col min="15878" max="16126" width="9.109375" style="41"/>
    <col min="16127" max="16127" width="9.33203125" style="41" customWidth="1"/>
    <col min="16128" max="16128" width="6.6640625" style="41" customWidth="1"/>
    <col min="16129" max="16129" width="40.6640625" style="41" customWidth="1"/>
    <col min="16130" max="16133" width="9.33203125" style="41" customWidth="1"/>
    <col min="16134" max="16384" width="9.109375" style="41"/>
  </cols>
  <sheetData>
    <row r="1" spans="1:8" x14ac:dyDescent="0.25">
      <c r="A1" s="39" t="s">
        <v>1212</v>
      </c>
      <c r="B1" s="40"/>
      <c r="C1" s="40"/>
      <c r="D1" s="40"/>
      <c r="E1" s="774" t="s">
        <v>22</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47"/>
      <c r="B4" s="47"/>
      <c r="C4" s="162"/>
      <c r="D4" s="45"/>
      <c r="E4" s="6"/>
      <c r="F4" s="6"/>
      <c r="G4" s="5"/>
      <c r="H4" s="5"/>
    </row>
    <row r="5" spans="1:8" x14ac:dyDescent="0.25">
      <c r="A5" s="101" t="s">
        <v>1213</v>
      </c>
      <c r="B5" s="101"/>
      <c r="C5" s="161"/>
      <c r="D5" s="159" t="s">
        <v>1214</v>
      </c>
      <c r="E5" s="17"/>
      <c r="F5" s="17"/>
      <c r="G5" s="15"/>
      <c r="H5" s="189"/>
    </row>
    <row r="6" spans="1:8" x14ac:dyDescent="0.25">
      <c r="A6" s="101"/>
      <c r="B6" s="101" t="s">
        <v>1215</v>
      </c>
      <c r="C6" s="161"/>
      <c r="D6" s="278" t="s">
        <v>4646</v>
      </c>
      <c r="E6" s="120"/>
      <c r="F6" s="161"/>
      <c r="G6" s="187"/>
      <c r="H6" s="89"/>
    </row>
    <row r="7" spans="1:8" x14ac:dyDescent="0.25">
      <c r="A7" s="101"/>
      <c r="B7" s="101"/>
      <c r="C7" s="161"/>
      <c r="D7" s="278" t="s">
        <v>5855</v>
      </c>
      <c r="E7" s="120" t="s">
        <v>429</v>
      </c>
      <c r="F7" s="161"/>
      <c r="G7" s="187"/>
      <c r="H7" s="89">
        <f t="shared" ref="H7:H10" si="0">F7*G7</f>
        <v>0</v>
      </c>
    </row>
    <row r="8" spans="1:8" x14ac:dyDescent="0.25">
      <c r="A8" s="101"/>
      <c r="B8" s="101"/>
      <c r="C8" s="161"/>
      <c r="D8" s="278" t="s">
        <v>5854</v>
      </c>
      <c r="E8" s="120" t="s">
        <v>429</v>
      </c>
      <c r="F8" s="161"/>
      <c r="G8" s="187"/>
      <c r="H8" s="89">
        <f t="shared" si="0"/>
        <v>0</v>
      </c>
    </row>
    <row r="9" spans="1:8" x14ac:dyDescent="0.25">
      <c r="A9" s="101"/>
      <c r="B9" s="101" t="s">
        <v>1216</v>
      </c>
      <c r="C9" s="161"/>
      <c r="D9" s="278" t="s">
        <v>4647</v>
      </c>
      <c r="E9" s="120"/>
      <c r="F9" s="161"/>
      <c r="G9" s="187"/>
      <c r="H9" s="89"/>
    </row>
    <row r="10" spans="1:8" x14ac:dyDescent="0.25">
      <c r="A10" s="101"/>
      <c r="B10" s="101"/>
      <c r="C10" s="161"/>
      <c r="D10" s="278" t="s">
        <v>6554</v>
      </c>
      <c r="E10" s="120" t="s">
        <v>429</v>
      </c>
      <c r="F10" s="161"/>
      <c r="G10" s="187"/>
      <c r="H10" s="89">
        <f t="shared" si="0"/>
        <v>0</v>
      </c>
    </row>
    <row r="11" spans="1:8" ht="26.4" hidden="1" x14ac:dyDescent="0.25">
      <c r="A11" s="101" t="s">
        <v>1217</v>
      </c>
      <c r="B11" s="101"/>
      <c r="C11" s="161"/>
      <c r="D11" s="159" t="s">
        <v>1218</v>
      </c>
      <c r="E11" s="120"/>
      <c r="F11" s="17"/>
      <c r="G11" s="17"/>
      <c r="H11" s="189"/>
    </row>
    <row r="12" spans="1:8" ht="26.4" hidden="1" x14ac:dyDescent="0.25">
      <c r="A12" s="101"/>
      <c r="B12" s="101" t="s">
        <v>1219</v>
      </c>
      <c r="C12" s="161"/>
      <c r="D12" s="101" t="s">
        <v>1221</v>
      </c>
      <c r="E12" s="120" t="s">
        <v>425</v>
      </c>
      <c r="F12" s="17"/>
      <c r="G12" s="17"/>
      <c r="H12" s="188"/>
    </row>
    <row r="13" spans="1:8" ht="26.4" hidden="1" x14ac:dyDescent="0.25">
      <c r="A13" s="101"/>
      <c r="B13" s="101" t="s">
        <v>1220</v>
      </c>
      <c r="C13" s="161"/>
      <c r="D13" s="101" t="s">
        <v>1222</v>
      </c>
      <c r="E13" s="120" t="s">
        <v>361</v>
      </c>
      <c r="F13" s="191"/>
      <c r="G13" s="195"/>
      <c r="H13" s="190">
        <f>F13*G13</f>
        <v>0</v>
      </c>
    </row>
    <row r="14" spans="1:8" ht="26.4" x14ac:dyDescent="0.25">
      <c r="A14" s="101" t="s">
        <v>1223</v>
      </c>
      <c r="B14" s="101"/>
      <c r="C14" s="161"/>
      <c r="D14" s="159" t="s">
        <v>1224</v>
      </c>
      <c r="E14" s="120"/>
      <c r="F14" s="17"/>
      <c r="G14" s="17"/>
      <c r="H14" s="189"/>
    </row>
    <row r="15" spans="1:8" x14ac:dyDescent="0.25">
      <c r="A15" s="101"/>
      <c r="B15" s="101" t="s">
        <v>1225</v>
      </c>
      <c r="C15" s="161"/>
      <c r="D15" s="101" t="s">
        <v>1228</v>
      </c>
      <c r="E15" s="17" t="s">
        <v>422</v>
      </c>
      <c r="F15" s="161"/>
      <c r="G15" s="187"/>
      <c r="H15" s="89">
        <f>F15*G15</f>
        <v>0</v>
      </c>
    </row>
    <row r="16" spans="1:8" hidden="1" x14ac:dyDescent="0.25">
      <c r="A16" s="101"/>
      <c r="B16" s="101" t="s">
        <v>1226</v>
      </c>
      <c r="C16" s="161"/>
      <c r="D16" s="101" t="s">
        <v>1229</v>
      </c>
      <c r="E16" s="120" t="s">
        <v>425</v>
      </c>
      <c r="F16" s="17"/>
      <c r="G16" s="17"/>
      <c r="H16" s="188"/>
    </row>
    <row r="17" spans="1:8" ht="26.4" hidden="1" x14ac:dyDescent="0.25">
      <c r="A17" s="101"/>
      <c r="B17" s="101" t="s">
        <v>1227</v>
      </c>
      <c r="C17" s="161"/>
      <c r="D17" s="101" t="s">
        <v>1230</v>
      </c>
      <c r="E17" s="17" t="s">
        <v>361</v>
      </c>
      <c r="F17" s="191"/>
      <c r="G17" s="195"/>
      <c r="H17" s="190">
        <f>F17*G17</f>
        <v>0</v>
      </c>
    </row>
    <row r="18" spans="1:8" x14ac:dyDescent="0.25">
      <c r="A18" s="101" t="s">
        <v>1231</v>
      </c>
      <c r="B18" s="101"/>
      <c r="C18" s="161"/>
      <c r="D18" s="159" t="s">
        <v>1232</v>
      </c>
      <c r="E18" s="120"/>
      <c r="F18" s="17"/>
      <c r="G18" s="17"/>
      <c r="H18" s="189"/>
    </row>
    <row r="19" spans="1:8" ht="15.6" x14ac:dyDescent="0.25">
      <c r="A19" s="101"/>
      <c r="B19" s="101" t="s">
        <v>1233</v>
      </c>
      <c r="C19" s="161"/>
      <c r="D19" s="160" t="s">
        <v>1235</v>
      </c>
      <c r="E19" s="27" t="s">
        <v>426</v>
      </c>
      <c r="F19" s="161"/>
      <c r="G19" s="187"/>
      <c r="H19" s="89">
        <f>F19*G19</f>
        <v>0</v>
      </c>
    </row>
    <row r="20" spans="1:8" x14ac:dyDescent="0.25">
      <c r="A20" s="101"/>
      <c r="B20" s="101" t="s">
        <v>1234</v>
      </c>
      <c r="C20" s="161"/>
      <c r="D20" s="160" t="s">
        <v>1236</v>
      </c>
      <c r="E20" s="120"/>
      <c r="F20" s="17"/>
      <c r="G20" s="17"/>
      <c r="H20" s="189"/>
    </row>
    <row r="21" spans="1:8" ht="26.4" x14ac:dyDescent="0.25">
      <c r="A21" s="101"/>
      <c r="B21" s="101"/>
      <c r="C21" s="161" t="s">
        <v>37</v>
      </c>
      <c r="D21" s="160" t="s">
        <v>1237</v>
      </c>
      <c r="E21" s="27" t="s">
        <v>426</v>
      </c>
      <c r="F21" s="161"/>
      <c r="G21" s="187"/>
      <c r="H21" s="89">
        <f>F21*G21</f>
        <v>0</v>
      </c>
    </row>
    <row r="22" spans="1:8" ht="26.4" x14ac:dyDescent="0.25">
      <c r="A22" s="101"/>
      <c r="B22" s="101"/>
      <c r="C22" s="161" t="s">
        <v>39</v>
      </c>
      <c r="D22" s="160" t="s">
        <v>1238</v>
      </c>
      <c r="E22" s="27" t="s">
        <v>426</v>
      </c>
      <c r="F22" s="161"/>
      <c r="G22" s="187"/>
      <c r="H22" s="89">
        <f>F22*G22</f>
        <v>0</v>
      </c>
    </row>
    <row r="23" spans="1:8" ht="26.4" x14ac:dyDescent="0.25">
      <c r="A23" s="101" t="s">
        <v>1239</v>
      </c>
      <c r="B23" s="101"/>
      <c r="C23" s="161"/>
      <c r="D23" s="159" t="s">
        <v>1240</v>
      </c>
      <c r="E23" s="120"/>
      <c r="F23" s="17"/>
      <c r="G23" s="17"/>
      <c r="H23" s="189"/>
    </row>
    <row r="24" spans="1:8" ht="15.6" x14ac:dyDescent="0.25">
      <c r="A24" s="101"/>
      <c r="B24" s="101" t="s">
        <v>1241</v>
      </c>
      <c r="C24" s="161"/>
      <c r="D24" s="101" t="s">
        <v>1246</v>
      </c>
      <c r="E24" s="27" t="s">
        <v>426</v>
      </c>
      <c r="F24" s="161"/>
      <c r="G24" s="187"/>
      <c r="H24" s="89">
        <f>F24*G24</f>
        <v>0</v>
      </c>
    </row>
    <row r="25" spans="1:8" ht="15.6" x14ac:dyDescent="0.25">
      <c r="A25" s="101"/>
      <c r="B25" s="101" t="s">
        <v>1242</v>
      </c>
      <c r="C25" s="161"/>
      <c r="D25" s="101" t="s">
        <v>1247</v>
      </c>
      <c r="E25" s="27" t="s">
        <v>426</v>
      </c>
      <c r="F25" s="161"/>
      <c r="G25" s="187"/>
      <c r="H25" s="89">
        <f>F25*G25</f>
        <v>0</v>
      </c>
    </row>
    <row r="26" spans="1:8" ht="15.6" hidden="1" x14ac:dyDescent="0.25">
      <c r="A26" s="101"/>
      <c r="B26" s="101" t="s">
        <v>1243</v>
      </c>
      <c r="C26" s="161"/>
      <c r="D26" s="101" t="s">
        <v>1248</v>
      </c>
      <c r="E26" s="27" t="s">
        <v>426</v>
      </c>
      <c r="F26" s="161"/>
      <c r="G26" s="187"/>
      <c r="H26" s="89">
        <f>F26*G26</f>
        <v>0</v>
      </c>
    </row>
    <row r="27" spans="1:8" ht="15.6" hidden="1" x14ac:dyDescent="0.25">
      <c r="A27" s="101"/>
      <c r="B27" s="101" t="s">
        <v>1244</v>
      </c>
      <c r="C27" s="161"/>
      <c r="D27" s="101" t="s">
        <v>1249</v>
      </c>
      <c r="E27" s="27" t="s">
        <v>426</v>
      </c>
      <c r="F27" s="161"/>
      <c r="G27" s="187"/>
      <c r="H27" s="89">
        <f>F27*G27</f>
        <v>0</v>
      </c>
    </row>
    <row r="28" spans="1:8" ht="15.6" x14ac:dyDescent="0.25">
      <c r="A28" s="101"/>
      <c r="B28" s="101" t="s">
        <v>1245</v>
      </c>
      <c r="C28" s="161"/>
      <c r="D28" s="101" t="s">
        <v>1250</v>
      </c>
      <c r="E28" s="27" t="s">
        <v>426</v>
      </c>
      <c r="F28" s="161"/>
      <c r="G28" s="187"/>
      <c r="H28" s="89">
        <f>F28*G28</f>
        <v>0</v>
      </c>
    </row>
    <row r="29" spans="1:8" ht="26.4" hidden="1" x14ac:dyDescent="0.25">
      <c r="A29" s="101" t="s">
        <v>1251</v>
      </c>
      <c r="B29" s="101"/>
      <c r="C29" s="161"/>
      <c r="D29" s="159" t="s">
        <v>1252</v>
      </c>
      <c r="E29" s="120"/>
      <c r="F29" s="17"/>
      <c r="G29" s="17"/>
      <c r="H29" s="189"/>
    </row>
    <row r="30" spans="1:8" hidden="1" x14ac:dyDescent="0.25">
      <c r="A30" s="101"/>
      <c r="B30" s="101" t="s">
        <v>1253</v>
      </c>
      <c r="C30" s="161"/>
      <c r="D30" s="101" t="s">
        <v>1258</v>
      </c>
      <c r="E30" s="120" t="s">
        <v>429</v>
      </c>
      <c r="F30" s="161"/>
      <c r="G30" s="187"/>
      <c r="H30" s="89">
        <f>F30*G30</f>
        <v>0</v>
      </c>
    </row>
    <row r="31" spans="1:8" hidden="1" x14ac:dyDescent="0.25">
      <c r="A31" s="101"/>
      <c r="B31" s="101" t="s">
        <v>1254</v>
      </c>
      <c r="C31" s="161"/>
      <c r="D31" s="101" t="s">
        <v>1259</v>
      </c>
      <c r="E31" s="120" t="s">
        <v>429</v>
      </c>
      <c r="F31" s="161"/>
      <c r="G31" s="187"/>
      <c r="H31" s="89">
        <f>F31*G31</f>
        <v>0</v>
      </c>
    </row>
    <row r="32" spans="1:8" x14ac:dyDescent="0.25">
      <c r="A32" s="101"/>
      <c r="B32" s="101" t="s">
        <v>1255</v>
      </c>
      <c r="C32" s="161"/>
      <c r="D32" s="101" t="s">
        <v>1260</v>
      </c>
      <c r="E32" s="120" t="s">
        <v>429</v>
      </c>
      <c r="F32" s="161"/>
      <c r="G32" s="187"/>
      <c r="H32" s="89">
        <f>F32*G32</f>
        <v>0</v>
      </c>
    </row>
    <row r="33" spans="1:8" hidden="1" x14ac:dyDescent="0.25">
      <c r="A33" s="101"/>
      <c r="B33" s="101" t="s">
        <v>1256</v>
      </c>
      <c r="C33" s="161"/>
      <c r="D33" s="101" t="s">
        <v>1261</v>
      </c>
      <c r="E33" s="120" t="s">
        <v>429</v>
      </c>
      <c r="F33" s="161"/>
      <c r="G33" s="187"/>
      <c r="H33" s="89">
        <f>F33*G33</f>
        <v>0</v>
      </c>
    </row>
    <row r="34" spans="1:8" ht="26.4" hidden="1" x14ac:dyDescent="0.25">
      <c r="A34" s="101"/>
      <c r="B34" s="101" t="s">
        <v>1257</v>
      </c>
      <c r="C34" s="161"/>
      <c r="D34" s="278" t="s">
        <v>4648</v>
      </c>
      <c r="E34" s="120" t="s">
        <v>429</v>
      </c>
      <c r="F34" s="161"/>
      <c r="G34" s="187"/>
      <c r="H34" s="89">
        <f>F34*G34</f>
        <v>0</v>
      </c>
    </row>
    <row r="35" spans="1:8" x14ac:dyDescent="0.25">
      <c r="A35" s="101" t="s">
        <v>1262</v>
      </c>
      <c r="B35" s="101"/>
      <c r="C35" s="161"/>
      <c r="D35" s="159" t="s">
        <v>1263</v>
      </c>
      <c r="E35" s="120"/>
      <c r="F35" s="17"/>
      <c r="G35" s="17"/>
      <c r="H35" s="189"/>
    </row>
    <row r="36" spans="1:8" ht="15.6" hidden="1" x14ac:dyDescent="0.25">
      <c r="A36" s="101"/>
      <c r="B36" s="101" t="s">
        <v>1264</v>
      </c>
      <c r="C36" s="161"/>
      <c r="D36" s="101" t="s">
        <v>1269</v>
      </c>
      <c r="E36" s="27" t="s">
        <v>426</v>
      </c>
      <c r="F36" s="161"/>
      <c r="G36" s="187"/>
      <c r="H36" s="89">
        <f>F36*G36</f>
        <v>0</v>
      </c>
    </row>
    <row r="37" spans="1:8" ht="15.6" hidden="1" x14ac:dyDescent="0.25">
      <c r="A37" s="101"/>
      <c r="B37" s="101" t="s">
        <v>1265</v>
      </c>
      <c r="C37" s="161"/>
      <c r="D37" s="101" t="s">
        <v>1270</v>
      </c>
      <c r="E37" s="27" t="s">
        <v>426</v>
      </c>
      <c r="F37" s="161"/>
      <c r="G37" s="187"/>
      <c r="H37" s="89">
        <f>F37*G37</f>
        <v>0</v>
      </c>
    </row>
    <row r="38" spans="1:8" ht="15.6" x14ac:dyDescent="0.25">
      <c r="A38" s="101"/>
      <c r="B38" s="101" t="s">
        <v>1266</v>
      </c>
      <c r="C38" s="161"/>
      <c r="D38" s="101" t="s">
        <v>1271</v>
      </c>
      <c r="E38" s="27" t="s">
        <v>426</v>
      </c>
      <c r="F38" s="161"/>
      <c r="G38" s="187"/>
      <c r="H38" s="89">
        <f>F38*G38</f>
        <v>0</v>
      </c>
    </row>
    <row r="39" spans="1:8" ht="15.6" hidden="1" x14ac:dyDescent="0.25">
      <c r="A39" s="101"/>
      <c r="B39" s="101" t="s">
        <v>1267</v>
      </c>
      <c r="C39" s="161"/>
      <c r="D39" s="101" t="s">
        <v>1272</v>
      </c>
      <c r="E39" s="27" t="s">
        <v>426</v>
      </c>
      <c r="F39" s="161"/>
      <c r="G39" s="187"/>
      <c r="H39" s="89">
        <f>F39*G39</f>
        <v>0</v>
      </c>
    </row>
    <row r="40" spans="1:8" ht="26.4" hidden="1" x14ac:dyDescent="0.25">
      <c r="A40" s="101"/>
      <c r="B40" s="101" t="s">
        <v>1268</v>
      </c>
      <c r="C40" s="161"/>
      <c r="D40" s="278" t="s">
        <v>4648</v>
      </c>
      <c r="E40" s="27" t="s">
        <v>426</v>
      </c>
      <c r="F40" s="161"/>
      <c r="G40" s="187"/>
      <c r="H40" s="89">
        <f>F40*G40</f>
        <v>0</v>
      </c>
    </row>
    <row r="41" spans="1:8" ht="26.4" x14ac:dyDescent="0.25">
      <c r="A41" s="101" t="s">
        <v>1273</v>
      </c>
      <c r="B41" s="101"/>
      <c r="C41" s="161"/>
      <c r="D41" s="291" t="s">
        <v>1274</v>
      </c>
      <c r="E41" s="120"/>
      <c r="F41" s="17"/>
      <c r="G41" s="17"/>
      <c r="H41" s="189"/>
    </row>
    <row r="42" spans="1:8" hidden="1" x14ac:dyDescent="0.25">
      <c r="A42" s="101"/>
      <c r="B42" s="101" t="s">
        <v>1275</v>
      </c>
      <c r="C42" s="161"/>
      <c r="D42" s="278" t="s">
        <v>1258</v>
      </c>
      <c r="E42" s="120" t="s">
        <v>429</v>
      </c>
      <c r="F42" s="161"/>
      <c r="G42" s="187"/>
      <c r="H42" s="89">
        <f t="shared" ref="H42:H49" si="1">F42*G42</f>
        <v>0</v>
      </c>
    </row>
    <row r="43" spans="1:8" hidden="1" x14ac:dyDescent="0.25">
      <c r="A43" s="101"/>
      <c r="B43" s="101" t="s">
        <v>1276</v>
      </c>
      <c r="C43" s="161"/>
      <c r="D43" s="278" t="s">
        <v>1259</v>
      </c>
      <c r="E43" s="120" t="s">
        <v>429</v>
      </c>
      <c r="F43" s="161"/>
      <c r="G43" s="187"/>
      <c r="H43" s="89">
        <f t="shared" si="1"/>
        <v>0</v>
      </c>
    </row>
    <row r="44" spans="1:8" x14ac:dyDescent="0.25">
      <c r="A44" s="101"/>
      <c r="B44" s="101" t="s">
        <v>1277</v>
      </c>
      <c r="C44" s="161"/>
      <c r="D44" s="278" t="s">
        <v>1280</v>
      </c>
      <c r="E44" s="120" t="s">
        <v>429</v>
      </c>
      <c r="F44" s="161"/>
      <c r="G44" s="187"/>
      <c r="H44" s="89">
        <f t="shared" si="1"/>
        <v>0</v>
      </c>
    </row>
    <row r="45" spans="1:8" hidden="1" x14ac:dyDescent="0.25">
      <c r="A45" s="101"/>
      <c r="B45" s="101" t="s">
        <v>1278</v>
      </c>
      <c r="C45" s="161"/>
      <c r="D45" s="278" t="s">
        <v>1261</v>
      </c>
      <c r="E45" s="120" t="s">
        <v>429</v>
      </c>
      <c r="F45" s="161"/>
      <c r="G45" s="187"/>
      <c r="H45" s="89">
        <f t="shared" si="1"/>
        <v>0</v>
      </c>
    </row>
    <row r="46" spans="1:8" ht="26.4" hidden="1" x14ac:dyDescent="0.25">
      <c r="A46" s="101"/>
      <c r="B46" s="101" t="s">
        <v>1279</v>
      </c>
      <c r="C46" s="161"/>
      <c r="D46" s="278" t="s">
        <v>4648</v>
      </c>
      <c r="E46" s="120" t="s">
        <v>429</v>
      </c>
      <c r="F46" s="161"/>
      <c r="G46" s="187"/>
      <c r="H46" s="89">
        <f t="shared" si="1"/>
        <v>0</v>
      </c>
    </row>
    <row r="47" spans="1:8" ht="15.6" x14ac:dyDescent="0.25">
      <c r="A47" s="101" t="s">
        <v>1281</v>
      </c>
      <c r="B47" s="101"/>
      <c r="C47" s="161"/>
      <c r="D47" s="159" t="s">
        <v>1282</v>
      </c>
      <c r="E47" s="27" t="s">
        <v>426</v>
      </c>
      <c r="F47" s="161"/>
      <c r="G47" s="187"/>
      <c r="H47" s="89">
        <f t="shared" si="1"/>
        <v>0</v>
      </c>
    </row>
    <row r="48" spans="1:8" ht="15.6" x14ac:dyDescent="0.25">
      <c r="A48" s="101" t="s">
        <v>1283</v>
      </c>
      <c r="B48" s="101"/>
      <c r="C48" s="161"/>
      <c r="D48" s="159" t="s">
        <v>1284</v>
      </c>
      <c r="E48" s="27" t="s">
        <v>426</v>
      </c>
      <c r="F48" s="161"/>
      <c r="G48" s="187"/>
      <c r="H48" s="89">
        <f t="shared" si="1"/>
        <v>0</v>
      </c>
    </row>
    <row r="49" spans="1:8" ht="26.4" hidden="1" x14ac:dyDescent="0.25">
      <c r="A49" s="101" t="s">
        <v>1285</v>
      </c>
      <c r="B49" s="101"/>
      <c r="C49" s="161"/>
      <c r="D49" s="159" t="s">
        <v>1286</v>
      </c>
      <c r="E49" s="27" t="s">
        <v>426</v>
      </c>
      <c r="F49" s="161"/>
      <c r="G49" s="187"/>
      <c r="H49" s="89">
        <f t="shared" si="1"/>
        <v>0</v>
      </c>
    </row>
    <row r="50" spans="1:8" x14ac:dyDescent="0.25">
      <c r="A50" s="101" t="s">
        <v>1288</v>
      </c>
      <c r="B50" s="101"/>
      <c r="C50" s="161"/>
      <c r="D50" s="159" t="s">
        <v>1287</v>
      </c>
      <c r="E50" s="120"/>
      <c r="F50" s="17"/>
      <c r="G50" s="17"/>
      <c r="H50" s="189"/>
    </row>
    <row r="51" spans="1:8" ht="15.6" x14ac:dyDescent="0.25">
      <c r="A51" s="101"/>
      <c r="B51" s="101" t="s">
        <v>1289</v>
      </c>
      <c r="C51" s="161"/>
      <c r="D51" s="59" t="s">
        <v>1291</v>
      </c>
      <c r="E51" s="27" t="s">
        <v>426</v>
      </c>
      <c r="F51" s="161"/>
      <c r="G51" s="187"/>
      <c r="H51" s="89">
        <f>F51*G51</f>
        <v>0</v>
      </c>
    </row>
    <row r="52" spans="1:8" ht="15.6" hidden="1" x14ac:dyDescent="0.25">
      <c r="A52" s="101"/>
      <c r="B52" s="101" t="s">
        <v>1290</v>
      </c>
      <c r="C52" s="161"/>
      <c r="D52" s="101" t="s">
        <v>1292</v>
      </c>
      <c r="E52" s="27" t="s">
        <v>426</v>
      </c>
      <c r="F52" s="161"/>
      <c r="G52" s="187"/>
      <c r="H52" s="89">
        <f>F52*G52</f>
        <v>0</v>
      </c>
    </row>
    <row r="53" spans="1:8" ht="26.4" hidden="1" x14ac:dyDescent="0.25">
      <c r="A53" s="101" t="s">
        <v>1293</v>
      </c>
      <c r="B53" s="101"/>
      <c r="C53" s="161"/>
      <c r="D53" s="159" t="s">
        <v>1294</v>
      </c>
      <c r="E53" s="27" t="s">
        <v>426</v>
      </c>
      <c r="F53" s="161"/>
      <c r="G53" s="187"/>
      <c r="H53" s="89">
        <f>F53*G53</f>
        <v>0</v>
      </c>
    </row>
    <row r="54" spans="1:8" ht="26.4" hidden="1" x14ac:dyDescent="0.25">
      <c r="A54" s="101" t="s">
        <v>1295</v>
      </c>
      <c r="B54" s="101"/>
      <c r="C54" s="161"/>
      <c r="D54" s="100" t="s">
        <v>1296</v>
      </c>
      <c r="E54" s="120"/>
      <c r="F54" s="17"/>
      <c r="G54" s="17"/>
      <c r="H54" s="189"/>
    </row>
    <row r="55" spans="1:8" ht="15.6" hidden="1" x14ac:dyDescent="0.25">
      <c r="A55" s="101"/>
      <c r="B55" s="101" t="s">
        <v>1297</v>
      </c>
      <c r="C55" s="161"/>
      <c r="D55" s="101" t="s">
        <v>1299</v>
      </c>
      <c r="E55" s="27" t="s">
        <v>426</v>
      </c>
      <c r="F55" s="161"/>
      <c r="G55" s="187"/>
      <c r="H55" s="89">
        <f>F55*G55</f>
        <v>0</v>
      </c>
    </row>
    <row r="56" spans="1:8" ht="15.6" hidden="1" x14ac:dyDescent="0.25">
      <c r="A56" s="101"/>
      <c r="B56" s="101" t="s">
        <v>1298</v>
      </c>
      <c r="C56" s="161"/>
      <c r="D56" s="101" t="s">
        <v>1300</v>
      </c>
      <c r="E56" s="27" t="s">
        <v>426</v>
      </c>
      <c r="F56" s="161"/>
      <c r="G56" s="187"/>
      <c r="H56" s="89">
        <f>F56*G56</f>
        <v>0</v>
      </c>
    </row>
    <row r="57" spans="1:8" ht="26.4" x14ac:dyDescent="0.25">
      <c r="A57" s="101" t="s">
        <v>1301</v>
      </c>
      <c r="B57" s="101"/>
      <c r="C57" s="161"/>
      <c r="D57" s="159" t="s">
        <v>1302</v>
      </c>
      <c r="E57" s="120"/>
      <c r="F57" s="17"/>
      <c r="G57" s="17"/>
      <c r="H57" s="189"/>
    </row>
    <row r="58" spans="1:8" ht="26.4" x14ac:dyDescent="0.25">
      <c r="A58" s="101"/>
      <c r="B58" s="101" t="s">
        <v>1303</v>
      </c>
      <c r="C58" s="161"/>
      <c r="D58" s="160" t="s">
        <v>1305</v>
      </c>
      <c r="E58" s="120"/>
      <c r="F58" s="17"/>
      <c r="G58" s="17"/>
      <c r="H58" s="189"/>
    </row>
    <row r="59" spans="1:8" ht="26.4" x14ac:dyDescent="0.25">
      <c r="A59" s="101"/>
      <c r="B59" s="101"/>
      <c r="C59" s="161" t="s">
        <v>37</v>
      </c>
      <c r="D59" s="278" t="s">
        <v>4649</v>
      </c>
      <c r="E59" s="17"/>
      <c r="F59" s="161"/>
      <c r="G59" s="187"/>
      <c r="H59" s="89"/>
    </row>
    <row r="60" spans="1:8" x14ac:dyDescent="0.25">
      <c r="A60" s="101"/>
      <c r="B60" s="101"/>
      <c r="C60" s="161"/>
      <c r="D60" s="278" t="s">
        <v>5855</v>
      </c>
      <c r="E60" s="17" t="s">
        <v>421</v>
      </c>
      <c r="F60" s="161"/>
      <c r="G60" s="187"/>
      <c r="H60" s="89">
        <f t="shared" ref="H60:H63" si="2">F60*G60</f>
        <v>0</v>
      </c>
    </row>
    <row r="61" spans="1:8" x14ac:dyDescent="0.25">
      <c r="A61" s="101"/>
      <c r="B61" s="101"/>
      <c r="C61" s="161"/>
      <c r="D61" s="278" t="s">
        <v>5854</v>
      </c>
      <c r="E61" s="17" t="s">
        <v>421</v>
      </c>
      <c r="F61" s="161"/>
      <c r="G61" s="187"/>
      <c r="H61" s="89">
        <f t="shared" si="2"/>
        <v>0</v>
      </c>
    </row>
    <row r="62" spans="1:8" ht="26.4" x14ac:dyDescent="0.25">
      <c r="A62" s="101"/>
      <c r="B62" s="101"/>
      <c r="C62" s="161" t="s">
        <v>39</v>
      </c>
      <c r="D62" s="278" t="s">
        <v>4650</v>
      </c>
      <c r="E62" s="17"/>
      <c r="F62" s="161"/>
      <c r="G62" s="187"/>
      <c r="H62" s="89"/>
    </row>
    <row r="63" spans="1:8" x14ac:dyDescent="0.25">
      <c r="A63" s="101"/>
      <c r="B63" s="101"/>
      <c r="C63" s="161"/>
      <c r="D63" s="278" t="s">
        <v>6554</v>
      </c>
      <c r="E63" s="17" t="s">
        <v>421</v>
      </c>
      <c r="F63" s="161"/>
      <c r="G63" s="187"/>
      <c r="H63" s="89">
        <f t="shared" si="2"/>
        <v>0</v>
      </c>
    </row>
    <row r="64" spans="1:8" ht="26.4" hidden="1" x14ac:dyDescent="0.25">
      <c r="A64" s="101"/>
      <c r="B64" s="101"/>
      <c r="C64" s="161" t="s">
        <v>59</v>
      </c>
      <c r="D64" s="101" t="s">
        <v>1306</v>
      </c>
      <c r="E64" s="17" t="s">
        <v>421</v>
      </c>
      <c r="F64" s="161"/>
      <c r="G64" s="187"/>
      <c r="H64" s="89">
        <f>F64*G64</f>
        <v>0</v>
      </c>
    </row>
    <row r="65" spans="1:8" ht="39.6" hidden="1" x14ac:dyDescent="0.25">
      <c r="A65" s="101"/>
      <c r="B65" s="101" t="s">
        <v>1304</v>
      </c>
      <c r="C65" s="161"/>
      <c r="D65" s="160" t="s">
        <v>1307</v>
      </c>
      <c r="E65" s="120"/>
      <c r="F65" s="17"/>
      <c r="G65" s="17"/>
      <c r="H65" s="189"/>
    </row>
    <row r="66" spans="1:8" ht="26.4" hidden="1" x14ac:dyDescent="0.25">
      <c r="A66" s="101"/>
      <c r="B66" s="101"/>
      <c r="C66" s="161" t="s">
        <v>37</v>
      </c>
      <c r="D66" s="278" t="s">
        <v>4649</v>
      </c>
      <c r="E66" s="17" t="s">
        <v>421</v>
      </c>
      <c r="F66" s="161"/>
      <c r="G66" s="187"/>
      <c r="H66" s="89">
        <f>F66*G66</f>
        <v>0</v>
      </c>
    </row>
    <row r="67" spans="1:8" ht="26.4" hidden="1" x14ac:dyDescent="0.25">
      <c r="A67" s="101"/>
      <c r="B67" s="101"/>
      <c r="C67" s="161" t="s">
        <v>39</v>
      </c>
      <c r="D67" s="278" t="s">
        <v>4650</v>
      </c>
      <c r="E67" s="17" t="s">
        <v>421</v>
      </c>
      <c r="F67" s="161"/>
      <c r="G67" s="187"/>
      <c r="H67" s="89">
        <f>F67*G67</f>
        <v>0</v>
      </c>
    </row>
    <row r="68" spans="1:8" ht="26.4" hidden="1" x14ac:dyDescent="0.25">
      <c r="A68" s="101"/>
      <c r="B68" s="101"/>
      <c r="C68" s="161" t="s">
        <v>59</v>
      </c>
      <c r="D68" s="101" t="s">
        <v>1306</v>
      </c>
      <c r="E68" s="17" t="s">
        <v>421</v>
      </c>
      <c r="F68" s="161"/>
      <c r="G68" s="187"/>
      <c r="H68" s="89">
        <f>F68*G68</f>
        <v>0</v>
      </c>
    </row>
    <row r="69" spans="1:8" x14ac:dyDescent="0.25">
      <c r="A69" s="101" t="s">
        <v>1308</v>
      </c>
      <c r="B69" s="101"/>
      <c r="C69" s="161"/>
      <c r="D69" s="159" t="s">
        <v>66</v>
      </c>
      <c r="E69" s="120"/>
      <c r="F69" s="17"/>
      <c r="G69" s="17"/>
      <c r="H69" s="189"/>
    </row>
    <row r="70" spans="1:8" x14ac:dyDescent="0.25">
      <c r="A70" s="101"/>
      <c r="B70" s="101" t="s">
        <v>1309</v>
      </c>
      <c r="C70" s="161"/>
      <c r="D70" s="101" t="s">
        <v>1312</v>
      </c>
      <c r="E70" s="17" t="s">
        <v>80</v>
      </c>
      <c r="F70" s="161"/>
      <c r="G70" s="187"/>
      <c r="H70" s="89">
        <f>F70*G70</f>
        <v>0</v>
      </c>
    </row>
    <row r="71" spans="1:8" x14ac:dyDescent="0.25">
      <c r="A71" s="101"/>
      <c r="B71" s="101" t="s">
        <v>1310</v>
      </c>
      <c r="C71" s="161"/>
      <c r="D71" s="101" t="s">
        <v>1313</v>
      </c>
      <c r="E71" s="17" t="s">
        <v>80</v>
      </c>
      <c r="F71" s="161"/>
      <c r="G71" s="187"/>
      <c r="H71" s="89">
        <f>F71*G71</f>
        <v>0</v>
      </c>
    </row>
    <row r="72" spans="1:8" x14ac:dyDescent="0.25">
      <c r="A72" s="101"/>
      <c r="B72" s="101" t="s">
        <v>1311</v>
      </c>
      <c r="C72" s="161"/>
      <c r="D72" s="101" t="s">
        <v>1314</v>
      </c>
      <c r="E72" s="17" t="s">
        <v>80</v>
      </c>
      <c r="F72" s="161"/>
      <c r="G72" s="187"/>
      <c r="H72" s="89">
        <f>F72*G72</f>
        <v>0</v>
      </c>
    </row>
    <row r="73" spans="1:8" hidden="1" x14ac:dyDescent="0.25">
      <c r="A73" s="101" t="s">
        <v>1316</v>
      </c>
      <c r="B73" s="101"/>
      <c r="C73" s="161"/>
      <c r="D73" s="159" t="s">
        <v>1315</v>
      </c>
      <c r="E73" s="120"/>
      <c r="F73" s="17"/>
      <c r="G73" s="17"/>
      <c r="H73" s="189"/>
    </row>
    <row r="74" spans="1:8" ht="26.4" hidden="1" x14ac:dyDescent="0.25">
      <c r="A74" s="101"/>
      <c r="B74" s="101" t="s">
        <v>1317</v>
      </c>
      <c r="C74" s="161"/>
      <c r="D74" s="101" t="s">
        <v>1319</v>
      </c>
      <c r="E74" s="120" t="s">
        <v>33</v>
      </c>
      <c r="F74" s="17"/>
      <c r="G74" s="17"/>
      <c r="H74" s="188"/>
    </row>
    <row r="75" spans="1:8" hidden="1" x14ac:dyDescent="0.25">
      <c r="A75" s="101"/>
      <c r="B75" s="101" t="s">
        <v>1318</v>
      </c>
      <c r="C75" s="161"/>
      <c r="D75" s="101" t="s">
        <v>1320</v>
      </c>
      <c r="E75" s="120" t="s">
        <v>80</v>
      </c>
      <c r="F75" s="161"/>
      <c r="G75" s="187"/>
      <c r="H75" s="89">
        <f>F75*G75</f>
        <v>0</v>
      </c>
    </row>
    <row r="76" spans="1:8" ht="39.6" hidden="1" x14ac:dyDescent="0.25">
      <c r="A76" s="101" t="s">
        <v>1321</v>
      </c>
      <c r="B76" s="101"/>
      <c r="C76" s="161"/>
      <c r="D76" s="159" t="s">
        <v>1322</v>
      </c>
      <c r="E76" s="120"/>
      <c r="F76" s="17"/>
      <c r="G76" s="17"/>
      <c r="H76" s="189"/>
    </row>
    <row r="77" spans="1:8" ht="26.4" hidden="1" x14ac:dyDescent="0.25">
      <c r="A77" s="101"/>
      <c r="B77" s="101" t="s">
        <v>1323</v>
      </c>
      <c r="C77" s="161"/>
      <c r="D77" s="101" t="s">
        <v>1325</v>
      </c>
      <c r="E77" s="120" t="s">
        <v>425</v>
      </c>
      <c r="F77" s="17"/>
      <c r="G77" s="17"/>
      <c r="H77" s="188"/>
    </row>
    <row r="78" spans="1:8" ht="26.4" hidden="1" x14ac:dyDescent="0.25">
      <c r="A78" s="101"/>
      <c r="B78" s="101" t="s">
        <v>1324</v>
      </c>
      <c r="C78" s="161"/>
      <c r="D78" s="101" t="s">
        <v>1326</v>
      </c>
      <c r="E78" s="120" t="s">
        <v>361</v>
      </c>
      <c r="F78" s="191"/>
      <c r="G78" s="195"/>
      <c r="H78" s="190">
        <f>F78*G78</f>
        <v>0</v>
      </c>
    </row>
    <row r="79" spans="1:8" ht="15.6" hidden="1" x14ac:dyDescent="0.25">
      <c r="A79" s="101" t="s">
        <v>1327</v>
      </c>
      <c r="B79" s="101"/>
      <c r="C79" s="161"/>
      <c r="D79" s="159" t="s">
        <v>1328</v>
      </c>
      <c r="E79" s="120" t="s">
        <v>2271</v>
      </c>
      <c r="F79" s="161"/>
      <c r="G79" s="187"/>
      <c r="H79" s="89">
        <f>F79*G79</f>
        <v>0</v>
      </c>
    </row>
    <row r="80" spans="1:8" hidden="1" x14ac:dyDescent="0.25">
      <c r="A80" s="101" t="s">
        <v>1329</v>
      </c>
      <c r="B80" s="101"/>
      <c r="C80" s="161"/>
      <c r="D80" s="159" t="s">
        <v>1263</v>
      </c>
      <c r="E80" s="120"/>
      <c r="F80" s="17"/>
      <c r="G80" s="17"/>
      <c r="H80" s="189"/>
    </row>
    <row r="81" spans="1:8" ht="15.6" hidden="1" x14ac:dyDescent="0.25">
      <c r="A81" s="101"/>
      <c r="B81" s="101" t="s">
        <v>1330</v>
      </c>
      <c r="C81" s="161"/>
      <c r="D81" s="160" t="s">
        <v>1332</v>
      </c>
      <c r="E81" s="120" t="s">
        <v>2271</v>
      </c>
      <c r="F81" s="161"/>
      <c r="G81" s="187"/>
      <c r="H81" s="89">
        <f>F81*G81</f>
        <v>0</v>
      </c>
    </row>
    <row r="82" spans="1:8" ht="15.6" hidden="1" x14ac:dyDescent="0.25">
      <c r="A82" s="101"/>
      <c r="B82" s="101" t="s">
        <v>1331</v>
      </c>
      <c r="C82" s="161"/>
      <c r="D82" s="160" t="s">
        <v>1333</v>
      </c>
      <c r="E82" s="120" t="s">
        <v>2271</v>
      </c>
      <c r="F82" s="161"/>
      <c r="G82" s="187"/>
      <c r="H82" s="89">
        <f>F82*G82</f>
        <v>0</v>
      </c>
    </row>
    <row r="83" spans="1:8" ht="15.6" hidden="1" x14ac:dyDescent="0.25">
      <c r="A83" s="101" t="s">
        <v>1334</v>
      </c>
      <c r="B83" s="101"/>
      <c r="C83" s="161"/>
      <c r="D83" s="159" t="s">
        <v>1335</v>
      </c>
      <c r="E83" s="120" t="s">
        <v>2271</v>
      </c>
      <c r="F83" s="161"/>
      <c r="G83" s="187"/>
      <c r="H83" s="89">
        <f>F83*G83</f>
        <v>0</v>
      </c>
    </row>
    <row r="84" spans="1:8" ht="26.4" x14ac:dyDescent="0.25">
      <c r="A84" s="101" t="s">
        <v>6555</v>
      </c>
      <c r="B84" s="101" t="s">
        <v>6556</v>
      </c>
      <c r="C84" s="161"/>
      <c r="D84" s="159" t="s">
        <v>5834</v>
      </c>
      <c r="E84" s="27" t="s">
        <v>426</v>
      </c>
      <c r="F84" s="161"/>
      <c r="G84" s="187"/>
      <c r="H84" s="89">
        <f>F84*G84</f>
        <v>0</v>
      </c>
    </row>
    <row r="85" spans="1:8" x14ac:dyDescent="0.25">
      <c r="A85" s="101"/>
      <c r="B85" s="101"/>
      <c r="C85" s="161"/>
      <c r="D85" s="101"/>
      <c r="E85" s="120"/>
      <c r="F85" s="17"/>
      <c r="G85" s="15"/>
      <c r="H85" s="189"/>
    </row>
    <row r="86" spans="1:8" x14ac:dyDescent="0.25">
      <c r="A86" s="101"/>
      <c r="B86" s="101"/>
      <c r="C86" s="161"/>
      <c r="D86" s="101"/>
      <c r="E86" s="120"/>
      <c r="F86" s="17"/>
      <c r="G86" s="15"/>
      <c r="H86" s="189"/>
    </row>
    <row r="87" spans="1:8" x14ac:dyDescent="0.25">
      <c r="A87" s="64"/>
      <c r="B87" s="64"/>
      <c r="C87" s="161"/>
      <c r="D87" s="60"/>
      <c r="E87" s="17"/>
      <c r="F87" s="15"/>
      <c r="G87" s="15"/>
      <c r="H87" s="189"/>
    </row>
    <row r="88" spans="1:8" x14ac:dyDescent="0.25">
      <c r="A88" s="168" t="s">
        <v>34</v>
      </c>
      <c r="B88" s="168"/>
      <c r="C88" s="168"/>
      <c r="D88" s="168"/>
      <c r="E88" s="179"/>
      <c r="F88" s="183"/>
      <c r="G88" s="183"/>
      <c r="H88" s="174">
        <f>SUM(H5:H87)</f>
        <v>0</v>
      </c>
    </row>
    <row r="1048364" spans="5:5" x14ac:dyDescent="0.25">
      <c r="E104836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72AB3-D8EA-4608-9A65-D9D90929AD01}">
  <dimension ref="A1:H1048346"/>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40.6640625" style="41" customWidth="1"/>
    <col min="5" max="5" width="23.33203125" style="41" bestFit="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1336</v>
      </c>
      <c r="B1" s="40"/>
      <c r="C1" s="40"/>
      <c r="D1" s="40"/>
      <c r="E1" s="774" t="s">
        <v>1337</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47"/>
      <c r="B4" s="47"/>
      <c r="C4" s="162"/>
      <c r="D4" s="45"/>
      <c r="E4" s="6"/>
      <c r="F4" s="6"/>
      <c r="G4" s="5"/>
      <c r="H4" s="5"/>
    </row>
    <row r="5" spans="1:8" ht="26.4" hidden="1" x14ac:dyDescent="0.25">
      <c r="A5" s="192" t="s">
        <v>1338</v>
      </c>
      <c r="B5" s="192"/>
      <c r="C5" s="193"/>
      <c r="D5" s="159" t="s">
        <v>1339</v>
      </c>
      <c r="E5" s="17"/>
      <c r="F5" s="17"/>
      <c r="G5" s="15"/>
      <c r="H5" s="189"/>
    </row>
    <row r="6" spans="1:8" ht="15.6" hidden="1" x14ac:dyDescent="0.25">
      <c r="A6" s="192"/>
      <c r="B6" s="192" t="s">
        <v>1340</v>
      </c>
      <c r="C6" s="193"/>
      <c r="D6" s="101" t="s">
        <v>4408</v>
      </c>
      <c r="E6" s="120" t="s">
        <v>429</v>
      </c>
      <c r="F6" s="161"/>
      <c r="G6" s="187"/>
      <c r="H6" s="89">
        <f>F6*G6</f>
        <v>0</v>
      </c>
    </row>
    <row r="7" spans="1:8" ht="15.6" hidden="1" x14ac:dyDescent="0.25">
      <c r="A7" s="192"/>
      <c r="B7" s="192" t="s">
        <v>1341</v>
      </c>
      <c r="C7" s="193"/>
      <c r="D7" s="101" t="s">
        <v>4409</v>
      </c>
      <c r="E7" s="120" t="s">
        <v>429</v>
      </c>
      <c r="F7" s="161"/>
      <c r="G7" s="187"/>
      <c r="H7" s="89">
        <f>F7*G7</f>
        <v>0</v>
      </c>
    </row>
    <row r="8" spans="1:8" ht="15.6" hidden="1" x14ac:dyDescent="0.25">
      <c r="A8" s="192"/>
      <c r="B8" s="192" t="s">
        <v>1342</v>
      </c>
      <c r="C8" s="193"/>
      <c r="D8" s="101" t="s">
        <v>4410</v>
      </c>
      <c r="E8" s="120" t="s">
        <v>429</v>
      </c>
      <c r="F8" s="161"/>
      <c r="G8" s="187"/>
      <c r="H8" s="89">
        <f>F8*G8</f>
        <v>0</v>
      </c>
    </row>
    <row r="9" spans="1:8" ht="15.6" hidden="1" x14ac:dyDescent="0.25">
      <c r="A9" s="192"/>
      <c r="B9" s="192" t="s">
        <v>1343</v>
      </c>
      <c r="C9" s="193"/>
      <c r="D9" s="101" t="s">
        <v>4411</v>
      </c>
      <c r="E9" s="120" t="s">
        <v>429</v>
      </c>
      <c r="F9" s="161"/>
      <c r="G9" s="187"/>
      <c r="H9" s="89">
        <f>F9*G9</f>
        <v>0</v>
      </c>
    </row>
    <row r="10" spans="1:8" ht="15.6" hidden="1" x14ac:dyDescent="0.25">
      <c r="A10" s="192"/>
      <c r="B10" s="192" t="s">
        <v>1344</v>
      </c>
      <c r="C10" s="193"/>
      <c r="D10" s="101" t="s">
        <v>4412</v>
      </c>
      <c r="E10" s="120" t="s">
        <v>429</v>
      </c>
      <c r="F10" s="161"/>
      <c r="G10" s="187"/>
      <c r="H10" s="89">
        <f>F10*G10</f>
        <v>0</v>
      </c>
    </row>
    <row r="11" spans="1:8" ht="26.4" hidden="1" x14ac:dyDescent="0.25">
      <c r="A11" s="192" t="s">
        <v>1345</v>
      </c>
      <c r="B11" s="192"/>
      <c r="C11" s="193"/>
      <c r="D11" s="159" t="s">
        <v>1218</v>
      </c>
      <c r="E11" s="17"/>
      <c r="F11" s="17"/>
      <c r="G11" s="17"/>
      <c r="H11" s="190"/>
    </row>
    <row r="12" spans="1:8" ht="26.4" hidden="1" x14ac:dyDescent="0.25">
      <c r="A12" s="192"/>
      <c r="B12" s="192" t="s">
        <v>1346</v>
      </c>
      <c r="C12" s="193"/>
      <c r="D12" s="101" t="s">
        <v>1348</v>
      </c>
      <c r="E12" s="120" t="s">
        <v>425</v>
      </c>
      <c r="F12" s="17" t="s">
        <v>4222</v>
      </c>
      <c r="G12" s="17" t="s">
        <v>818</v>
      </c>
      <c r="H12" s="188"/>
    </row>
    <row r="13" spans="1:8" ht="26.4" hidden="1" x14ac:dyDescent="0.25">
      <c r="A13" s="192"/>
      <c r="B13" s="192" t="s">
        <v>1347</v>
      </c>
      <c r="C13" s="193"/>
      <c r="D13" s="101" t="s">
        <v>1349</v>
      </c>
      <c r="E13" s="120" t="s">
        <v>361</v>
      </c>
      <c r="F13" s="191">
        <f>H12</f>
        <v>0</v>
      </c>
      <c r="G13" s="195"/>
      <c r="H13" s="190">
        <f>F13*G13</f>
        <v>0</v>
      </c>
    </row>
    <row r="14" spans="1:8" ht="26.4" x14ac:dyDescent="0.25">
      <c r="A14" s="192" t="s">
        <v>1350</v>
      </c>
      <c r="B14" s="192"/>
      <c r="C14" s="193"/>
      <c r="D14" s="150" t="s">
        <v>1351</v>
      </c>
      <c r="E14" s="17"/>
      <c r="F14" s="17"/>
      <c r="G14" s="17"/>
      <c r="H14" s="190"/>
    </row>
    <row r="15" spans="1:8" ht="15.6" x14ac:dyDescent="0.25">
      <c r="A15" s="192"/>
      <c r="B15" s="192" t="s">
        <v>1352</v>
      </c>
      <c r="C15" s="193"/>
      <c r="D15" s="101" t="s">
        <v>1246</v>
      </c>
      <c r="E15" s="17" t="s">
        <v>124</v>
      </c>
      <c r="F15" s="161"/>
      <c r="G15" s="187"/>
      <c r="H15" s="89">
        <f>F15*G15</f>
        <v>0</v>
      </c>
    </row>
    <row r="16" spans="1:8" ht="15.6" hidden="1" x14ac:dyDescent="0.25">
      <c r="A16" s="192"/>
      <c r="B16" s="192" t="s">
        <v>1353</v>
      </c>
      <c r="C16" s="193"/>
      <c r="D16" s="101" t="s">
        <v>1247</v>
      </c>
      <c r="E16" s="17" t="s">
        <v>124</v>
      </c>
      <c r="F16" s="161"/>
      <c r="G16" s="187"/>
      <c r="H16" s="89">
        <f>F16*G16</f>
        <v>0</v>
      </c>
    </row>
    <row r="17" spans="1:8" ht="15.6" hidden="1" x14ac:dyDescent="0.25">
      <c r="A17" s="192"/>
      <c r="B17" s="192" t="s">
        <v>1354</v>
      </c>
      <c r="C17" s="193"/>
      <c r="D17" s="101" t="s">
        <v>1248</v>
      </c>
      <c r="E17" s="17" t="s">
        <v>124</v>
      </c>
      <c r="F17" s="161"/>
      <c r="G17" s="187"/>
      <c r="H17" s="89">
        <f>F17*G17</f>
        <v>0</v>
      </c>
    </row>
    <row r="18" spans="1:8" ht="15.6" hidden="1" x14ac:dyDescent="0.25">
      <c r="A18" s="192"/>
      <c r="B18" s="192" t="s">
        <v>1355</v>
      </c>
      <c r="C18" s="193"/>
      <c r="D18" s="101" t="s">
        <v>1249</v>
      </c>
      <c r="E18" s="17" t="s">
        <v>124</v>
      </c>
      <c r="F18" s="161"/>
      <c r="G18" s="187"/>
      <c r="H18" s="89">
        <f>F18*G18</f>
        <v>0</v>
      </c>
    </row>
    <row r="19" spans="1:8" ht="15.6" hidden="1" x14ac:dyDescent="0.25">
      <c r="A19" s="192"/>
      <c r="B19" s="192" t="s">
        <v>1356</v>
      </c>
      <c r="C19" s="193"/>
      <c r="D19" s="101" t="s">
        <v>1250</v>
      </c>
      <c r="E19" s="17" t="s">
        <v>124</v>
      </c>
      <c r="F19" s="161"/>
      <c r="G19" s="187"/>
      <c r="H19" s="89">
        <f>F19*G19</f>
        <v>0</v>
      </c>
    </row>
    <row r="20" spans="1:8" ht="26.4" hidden="1" x14ac:dyDescent="0.25">
      <c r="A20" s="192" t="s">
        <v>1357</v>
      </c>
      <c r="B20" s="192"/>
      <c r="C20" s="193"/>
      <c r="D20" s="150" t="s">
        <v>1358</v>
      </c>
      <c r="E20" s="17"/>
      <c r="F20" s="17"/>
      <c r="G20" s="17"/>
      <c r="H20" s="190"/>
    </row>
    <row r="21" spans="1:8" ht="15.6" hidden="1" x14ac:dyDescent="0.25">
      <c r="A21" s="192"/>
      <c r="B21" s="192" t="s">
        <v>1359</v>
      </c>
      <c r="C21" s="193"/>
      <c r="D21" s="101" t="s">
        <v>1246</v>
      </c>
      <c r="E21" s="17" t="s">
        <v>124</v>
      </c>
      <c r="F21" s="161"/>
      <c r="G21" s="187"/>
      <c r="H21" s="89">
        <f>F21*G21</f>
        <v>0</v>
      </c>
    </row>
    <row r="22" spans="1:8" ht="15.6" hidden="1" x14ac:dyDescent="0.25">
      <c r="A22" s="101"/>
      <c r="B22" s="101" t="s">
        <v>1360</v>
      </c>
      <c r="C22" s="161"/>
      <c r="D22" s="101" t="s">
        <v>1247</v>
      </c>
      <c r="E22" s="17" t="s">
        <v>124</v>
      </c>
      <c r="F22" s="161"/>
      <c r="G22" s="187"/>
      <c r="H22" s="89">
        <f>F22*G22</f>
        <v>0</v>
      </c>
    </row>
    <row r="23" spans="1:8" ht="15.6" hidden="1" x14ac:dyDescent="0.25">
      <c r="A23" s="101"/>
      <c r="B23" s="101" t="s">
        <v>1361</v>
      </c>
      <c r="C23" s="161"/>
      <c r="D23" s="101" t="s">
        <v>1248</v>
      </c>
      <c r="E23" s="17" t="s">
        <v>124</v>
      </c>
      <c r="F23" s="161"/>
      <c r="G23" s="187"/>
      <c r="H23" s="89">
        <f>F23*G23</f>
        <v>0</v>
      </c>
    </row>
    <row r="24" spans="1:8" ht="15.6" hidden="1" x14ac:dyDescent="0.25">
      <c r="A24" s="101"/>
      <c r="B24" s="101" t="s">
        <v>1362</v>
      </c>
      <c r="C24" s="161"/>
      <c r="D24" s="101" t="s">
        <v>1249</v>
      </c>
      <c r="E24" s="17" t="s">
        <v>124</v>
      </c>
      <c r="F24" s="161"/>
      <c r="G24" s="187"/>
      <c r="H24" s="89">
        <f>F24*G24</f>
        <v>0</v>
      </c>
    </row>
    <row r="25" spans="1:8" ht="15.6" hidden="1" x14ac:dyDescent="0.25">
      <c r="A25" s="101"/>
      <c r="B25" s="101" t="s">
        <v>1363</v>
      </c>
      <c r="C25" s="161"/>
      <c r="D25" s="101" t="s">
        <v>1250</v>
      </c>
      <c r="E25" s="17" t="s">
        <v>124</v>
      </c>
      <c r="F25" s="161"/>
      <c r="G25" s="187"/>
      <c r="H25" s="89">
        <f>F25*G25</f>
        <v>0</v>
      </c>
    </row>
    <row r="26" spans="1:8" ht="26.4" hidden="1" x14ac:dyDescent="0.25">
      <c r="A26" s="101" t="s">
        <v>1364</v>
      </c>
      <c r="B26" s="101"/>
      <c r="C26" s="161"/>
      <c r="D26" s="150" t="s">
        <v>1365</v>
      </c>
      <c r="E26" s="17"/>
      <c r="F26" s="17"/>
      <c r="G26" s="17"/>
      <c r="H26" s="190"/>
    </row>
    <row r="27" spans="1:8" ht="15.6" hidden="1" x14ac:dyDescent="0.25">
      <c r="A27" s="101"/>
      <c r="B27" s="101" t="s">
        <v>1366</v>
      </c>
      <c r="C27" s="161"/>
      <c r="D27" s="101" t="s">
        <v>1246</v>
      </c>
      <c r="E27" s="17" t="s">
        <v>124</v>
      </c>
      <c r="F27" s="161"/>
      <c r="G27" s="187"/>
      <c r="H27" s="89">
        <f>F27*G27</f>
        <v>0</v>
      </c>
    </row>
    <row r="28" spans="1:8" ht="15.6" hidden="1" x14ac:dyDescent="0.25">
      <c r="A28" s="101"/>
      <c r="B28" s="101" t="s">
        <v>1367</v>
      </c>
      <c r="C28" s="161"/>
      <c r="D28" s="101" t="s">
        <v>1247</v>
      </c>
      <c r="E28" s="17" t="s">
        <v>124</v>
      </c>
      <c r="F28" s="161"/>
      <c r="G28" s="187"/>
      <c r="H28" s="89">
        <f>F28*G28</f>
        <v>0</v>
      </c>
    </row>
    <row r="29" spans="1:8" ht="15.6" hidden="1" x14ac:dyDescent="0.25">
      <c r="A29" s="101"/>
      <c r="B29" s="101" t="s">
        <v>1368</v>
      </c>
      <c r="C29" s="161"/>
      <c r="D29" s="101" t="s">
        <v>1248</v>
      </c>
      <c r="E29" s="17" t="s">
        <v>124</v>
      </c>
      <c r="F29" s="161"/>
      <c r="G29" s="187"/>
      <c r="H29" s="89">
        <f>F29*G29</f>
        <v>0</v>
      </c>
    </row>
    <row r="30" spans="1:8" ht="15.6" hidden="1" x14ac:dyDescent="0.25">
      <c r="A30" s="101"/>
      <c r="B30" s="101" t="s">
        <v>1369</v>
      </c>
      <c r="C30" s="161"/>
      <c r="D30" s="101" t="s">
        <v>1249</v>
      </c>
      <c r="E30" s="17" t="s">
        <v>124</v>
      </c>
      <c r="F30" s="161"/>
      <c r="G30" s="187"/>
      <c r="H30" s="89">
        <f>F30*G30</f>
        <v>0</v>
      </c>
    </row>
    <row r="31" spans="1:8" ht="15.6" hidden="1" x14ac:dyDescent="0.25">
      <c r="A31" s="101"/>
      <c r="B31" s="101" t="s">
        <v>1370</v>
      </c>
      <c r="C31" s="161"/>
      <c r="D31" s="101" t="s">
        <v>1250</v>
      </c>
      <c r="E31" s="17" t="s">
        <v>124</v>
      </c>
      <c r="F31" s="161"/>
      <c r="G31" s="187"/>
      <c r="H31" s="89">
        <f>F31*G31</f>
        <v>0</v>
      </c>
    </row>
    <row r="32" spans="1:8" x14ac:dyDescent="0.25">
      <c r="A32" s="101" t="s">
        <v>1371</v>
      </c>
      <c r="B32" s="101"/>
      <c r="C32" s="161"/>
      <c r="D32" s="150" t="s">
        <v>1372</v>
      </c>
      <c r="E32" s="17"/>
      <c r="F32" s="17"/>
      <c r="G32" s="17"/>
      <c r="H32" s="89"/>
    </row>
    <row r="33" spans="1:8" ht="15.6" x14ac:dyDescent="0.25">
      <c r="A33" s="101"/>
      <c r="B33" s="101" t="s">
        <v>1373</v>
      </c>
      <c r="C33" s="161"/>
      <c r="D33" s="101" t="s">
        <v>1246</v>
      </c>
      <c r="E33" s="17" t="s">
        <v>124</v>
      </c>
      <c r="F33" s="161"/>
      <c r="G33" s="187"/>
      <c r="H33" s="89">
        <f>F33*G33</f>
        <v>0</v>
      </c>
    </row>
    <row r="34" spans="1:8" ht="15.6" x14ac:dyDescent="0.25">
      <c r="A34" s="101"/>
      <c r="B34" s="101" t="s">
        <v>1374</v>
      </c>
      <c r="C34" s="161"/>
      <c r="D34" s="101" t="s">
        <v>1247</v>
      </c>
      <c r="E34" s="17" t="s">
        <v>124</v>
      </c>
      <c r="F34" s="161"/>
      <c r="G34" s="187"/>
      <c r="H34" s="89">
        <f>F34*G34</f>
        <v>0</v>
      </c>
    </row>
    <row r="35" spans="1:8" ht="15.6" x14ac:dyDescent="0.25">
      <c r="A35" s="101"/>
      <c r="B35" s="101" t="s">
        <v>1375</v>
      </c>
      <c r="C35" s="161"/>
      <c r="D35" s="101" t="s">
        <v>1248</v>
      </c>
      <c r="E35" s="17" t="s">
        <v>124</v>
      </c>
      <c r="F35" s="161"/>
      <c r="G35" s="187"/>
      <c r="H35" s="89">
        <f>F35*G35</f>
        <v>0</v>
      </c>
    </row>
    <row r="36" spans="1:8" ht="15.6" hidden="1" x14ac:dyDescent="0.25">
      <c r="A36" s="101"/>
      <c r="B36" s="101" t="s">
        <v>1376</v>
      </c>
      <c r="C36" s="161"/>
      <c r="D36" s="101" t="s">
        <v>1249</v>
      </c>
      <c r="E36" s="17" t="s">
        <v>124</v>
      </c>
      <c r="F36" s="161"/>
      <c r="G36" s="187"/>
      <c r="H36" s="89">
        <f>F36*G36</f>
        <v>0</v>
      </c>
    </row>
    <row r="37" spans="1:8" ht="15.6" x14ac:dyDescent="0.25">
      <c r="A37" s="101"/>
      <c r="B37" s="101" t="s">
        <v>1377</v>
      </c>
      <c r="C37" s="161"/>
      <c r="D37" s="101" t="s">
        <v>1250</v>
      </c>
      <c r="E37" s="17" t="s">
        <v>124</v>
      </c>
      <c r="F37" s="161"/>
      <c r="G37" s="187"/>
      <c r="H37" s="89">
        <f>F37*G37</f>
        <v>0</v>
      </c>
    </row>
    <row r="38" spans="1:8" ht="26.4" hidden="1" x14ac:dyDescent="0.25">
      <c r="A38" s="101" t="s">
        <v>1378</v>
      </c>
      <c r="B38" s="101"/>
      <c r="C38" s="161"/>
      <c r="D38" s="150" t="s">
        <v>1379</v>
      </c>
      <c r="E38" s="17"/>
      <c r="F38" s="17"/>
      <c r="G38" s="17"/>
      <c r="H38" s="190"/>
    </row>
    <row r="39" spans="1:8" ht="15.6" hidden="1" x14ac:dyDescent="0.25">
      <c r="A39" s="101"/>
      <c r="B39" s="101" t="s">
        <v>1380</v>
      </c>
      <c r="C39" s="161"/>
      <c r="D39" s="64" t="s">
        <v>4284</v>
      </c>
      <c r="E39" s="17" t="s">
        <v>124</v>
      </c>
      <c r="F39" s="161"/>
      <c r="G39" s="187"/>
      <c r="H39" s="89">
        <f>F39*G39</f>
        <v>0</v>
      </c>
    </row>
    <row r="40" spans="1:8" ht="15.6" hidden="1" x14ac:dyDescent="0.25">
      <c r="A40" s="101"/>
      <c r="B40" s="101" t="s">
        <v>1381</v>
      </c>
      <c r="C40" s="161"/>
      <c r="D40" s="64" t="s">
        <v>4285</v>
      </c>
      <c r="E40" s="17" t="s">
        <v>124</v>
      </c>
      <c r="F40" s="161"/>
      <c r="G40" s="187"/>
      <c r="H40" s="89">
        <f>F40*G40</f>
        <v>0</v>
      </c>
    </row>
    <row r="41" spans="1:8" ht="39.6" x14ac:dyDescent="0.25">
      <c r="A41" s="101" t="s">
        <v>1382</v>
      </c>
      <c r="B41" s="101"/>
      <c r="C41" s="161"/>
      <c r="D41" s="150" t="s">
        <v>1383</v>
      </c>
      <c r="E41" s="17"/>
      <c r="F41" s="17"/>
      <c r="G41" s="17"/>
      <c r="H41" s="190"/>
    </row>
    <row r="42" spans="1:8" ht="26.4" x14ac:dyDescent="0.25">
      <c r="A42" s="101"/>
      <c r="B42" s="101" t="s">
        <v>1384</v>
      </c>
      <c r="C42" s="161"/>
      <c r="D42" s="101" t="s">
        <v>1389</v>
      </c>
      <c r="E42" s="17" t="s">
        <v>124</v>
      </c>
      <c r="F42" s="161"/>
      <c r="G42" s="187"/>
      <c r="H42" s="89">
        <f>F42*G42</f>
        <v>0</v>
      </c>
    </row>
    <row r="43" spans="1:8" ht="15.6" x14ac:dyDescent="0.25">
      <c r="A43" s="101"/>
      <c r="B43" s="101" t="s">
        <v>1385</v>
      </c>
      <c r="C43" s="161"/>
      <c r="D43" s="101" t="s">
        <v>1390</v>
      </c>
      <c r="E43" s="17" t="s">
        <v>124</v>
      </c>
      <c r="F43" s="161"/>
      <c r="G43" s="187"/>
      <c r="H43" s="89">
        <f>F43*G43</f>
        <v>0</v>
      </c>
    </row>
    <row r="44" spans="1:8" ht="15.6" hidden="1" x14ac:dyDescent="0.25">
      <c r="A44" s="101"/>
      <c r="B44" s="101" t="s">
        <v>1386</v>
      </c>
      <c r="C44" s="161"/>
      <c r="D44" s="101" t="s">
        <v>1391</v>
      </c>
      <c r="E44" s="17" t="s">
        <v>124</v>
      </c>
      <c r="F44" s="161"/>
      <c r="G44" s="187"/>
      <c r="H44" s="89">
        <f>F44*G44</f>
        <v>0</v>
      </c>
    </row>
    <row r="45" spans="1:8" ht="15.6" hidden="1" x14ac:dyDescent="0.25">
      <c r="A45" s="101"/>
      <c r="B45" s="101" t="s">
        <v>1387</v>
      </c>
      <c r="C45" s="161"/>
      <c r="D45" s="101" t="s">
        <v>1249</v>
      </c>
      <c r="E45" s="17" t="s">
        <v>124</v>
      </c>
      <c r="F45" s="161"/>
      <c r="G45" s="187"/>
      <c r="H45" s="89">
        <f>F45*G45</f>
        <v>0</v>
      </c>
    </row>
    <row r="46" spans="1:8" ht="15.6" hidden="1" x14ac:dyDescent="0.25">
      <c r="A46" s="101"/>
      <c r="B46" s="101" t="s">
        <v>1388</v>
      </c>
      <c r="C46" s="161"/>
      <c r="D46" s="101" t="s">
        <v>1250</v>
      </c>
      <c r="E46" s="17" t="s">
        <v>124</v>
      </c>
      <c r="F46" s="161"/>
      <c r="G46" s="187"/>
      <c r="H46" s="89">
        <f>F46*G46</f>
        <v>0</v>
      </c>
    </row>
    <row r="47" spans="1:8" ht="39.6" x14ac:dyDescent="0.25">
      <c r="A47" s="101" t="s">
        <v>1392</v>
      </c>
      <c r="B47" s="101"/>
      <c r="C47" s="161"/>
      <c r="D47" s="150" t="s">
        <v>1393</v>
      </c>
      <c r="E47" s="17"/>
      <c r="F47" s="17"/>
      <c r="G47" s="17"/>
      <c r="H47" s="190"/>
    </row>
    <row r="48" spans="1:8" ht="26.4" x14ac:dyDescent="0.25">
      <c r="A48" s="101"/>
      <c r="B48" s="101" t="s">
        <v>1394</v>
      </c>
      <c r="C48" s="161"/>
      <c r="D48" s="101" t="s">
        <v>1389</v>
      </c>
      <c r="E48" s="17" t="s">
        <v>124</v>
      </c>
      <c r="F48" s="161"/>
      <c r="G48" s="187"/>
      <c r="H48" s="89">
        <f>F48*G48</f>
        <v>0</v>
      </c>
    </row>
    <row r="49" spans="1:8" ht="15.6" x14ac:dyDescent="0.25">
      <c r="A49" s="101"/>
      <c r="B49" s="101" t="s">
        <v>1395</v>
      </c>
      <c r="C49" s="161"/>
      <c r="D49" s="101" t="s">
        <v>1390</v>
      </c>
      <c r="E49" s="17" t="s">
        <v>124</v>
      </c>
      <c r="F49" s="161"/>
      <c r="G49" s="187"/>
      <c r="H49" s="89">
        <f>F49*G49</f>
        <v>0</v>
      </c>
    </row>
    <row r="50" spans="1:8" ht="15.6" hidden="1" x14ac:dyDescent="0.25">
      <c r="A50" s="101"/>
      <c r="B50" s="101" t="s">
        <v>1396</v>
      </c>
      <c r="C50" s="161"/>
      <c r="D50" s="101" t="s">
        <v>1391</v>
      </c>
      <c r="E50" s="17" t="s">
        <v>124</v>
      </c>
      <c r="F50" s="161"/>
      <c r="G50" s="187"/>
      <c r="H50" s="89">
        <f>F50*G50</f>
        <v>0</v>
      </c>
    </row>
    <row r="51" spans="1:8" ht="15.6" hidden="1" x14ac:dyDescent="0.25">
      <c r="A51" s="101"/>
      <c r="B51" s="101" t="s">
        <v>1397</v>
      </c>
      <c r="C51" s="161"/>
      <c r="D51" s="101" t="s">
        <v>1249</v>
      </c>
      <c r="E51" s="17" t="s">
        <v>124</v>
      </c>
      <c r="F51" s="161"/>
      <c r="G51" s="187"/>
      <c r="H51" s="89">
        <f>F51*G51</f>
        <v>0</v>
      </c>
    </row>
    <row r="52" spans="1:8" ht="15.6" hidden="1" x14ac:dyDescent="0.25">
      <c r="A52" s="101"/>
      <c r="B52" s="101" t="s">
        <v>1398</v>
      </c>
      <c r="C52" s="161"/>
      <c r="D52" s="101" t="s">
        <v>1250</v>
      </c>
      <c r="E52" s="17" t="s">
        <v>124</v>
      </c>
      <c r="F52" s="161"/>
      <c r="G52" s="187"/>
      <c r="H52" s="89">
        <f>F52*G52</f>
        <v>0</v>
      </c>
    </row>
    <row r="53" spans="1:8" ht="26.4" x14ac:dyDescent="0.25">
      <c r="A53" s="101" t="s">
        <v>1399</v>
      </c>
      <c r="B53" s="101"/>
      <c r="C53" s="161"/>
      <c r="D53" s="150" t="s">
        <v>1400</v>
      </c>
      <c r="E53" s="17"/>
      <c r="F53" s="17"/>
      <c r="G53" s="17"/>
      <c r="H53" s="190"/>
    </row>
    <row r="54" spans="1:8" ht="15.6" x14ac:dyDescent="0.25">
      <c r="A54" s="101"/>
      <c r="B54" s="101" t="s">
        <v>1401</v>
      </c>
      <c r="C54" s="161"/>
      <c r="D54" s="101" t="s">
        <v>1404</v>
      </c>
      <c r="E54" s="17" t="s">
        <v>124</v>
      </c>
      <c r="F54" s="161"/>
      <c r="G54" s="187"/>
      <c r="H54" s="89">
        <f>F54*G54</f>
        <v>0</v>
      </c>
    </row>
    <row r="55" spans="1:8" ht="15.6" hidden="1" x14ac:dyDescent="0.25">
      <c r="A55" s="101"/>
      <c r="B55" s="101" t="s">
        <v>1402</v>
      </c>
      <c r="C55" s="161"/>
      <c r="D55" s="101" t="s">
        <v>4286</v>
      </c>
      <c r="E55" s="17" t="s">
        <v>124</v>
      </c>
      <c r="F55" s="161"/>
      <c r="G55" s="187"/>
      <c r="H55" s="89">
        <f>F55*G55</f>
        <v>0</v>
      </c>
    </row>
    <row r="56" spans="1:8" ht="15.6" hidden="1" x14ac:dyDescent="0.25">
      <c r="A56" s="101"/>
      <c r="B56" s="101" t="s">
        <v>1403</v>
      </c>
      <c r="C56" s="161"/>
      <c r="D56" s="101" t="s">
        <v>4652</v>
      </c>
      <c r="E56" s="17" t="s">
        <v>124</v>
      </c>
      <c r="F56" s="161"/>
      <c r="G56" s="187"/>
      <c r="H56" s="89">
        <f>F56*G56</f>
        <v>0</v>
      </c>
    </row>
    <row r="57" spans="1:8" ht="15.6" hidden="1" x14ac:dyDescent="0.25">
      <c r="A57" s="101"/>
      <c r="B57" s="101" t="s">
        <v>4651</v>
      </c>
      <c r="C57" s="161"/>
      <c r="D57" s="101" t="s">
        <v>1405</v>
      </c>
      <c r="E57" s="17" t="s">
        <v>124</v>
      </c>
      <c r="F57" s="161"/>
      <c r="G57" s="187"/>
      <c r="H57" s="89">
        <f>F57*G57</f>
        <v>0</v>
      </c>
    </row>
    <row r="58" spans="1:8" ht="15.6" x14ac:dyDescent="0.25">
      <c r="A58" s="101" t="s">
        <v>1406</v>
      </c>
      <c r="B58" s="101"/>
      <c r="C58" s="161"/>
      <c r="D58" s="159" t="s">
        <v>1282</v>
      </c>
      <c r="E58" s="17" t="s">
        <v>124</v>
      </c>
      <c r="F58" s="161"/>
      <c r="G58" s="187"/>
      <c r="H58" s="89">
        <f>F58*G58</f>
        <v>0</v>
      </c>
    </row>
    <row r="59" spans="1:8" x14ac:dyDescent="0.25">
      <c r="A59" s="101" t="s">
        <v>1407</v>
      </c>
      <c r="B59" s="101"/>
      <c r="C59" s="161"/>
      <c r="D59" s="150" t="s">
        <v>1408</v>
      </c>
      <c r="E59" s="17"/>
      <c r="F59" s="17"/>
      <c r="G59" s="17"/>
      <c r="H59" s="190"/>
    </row>
    <row r="60" spans="1:8" x14ac:dyDescent="0.25">
      <c r="A60" s="101"/>
      <c r="B60" s="101" t="s">
        <v>1409</v>
      </c>
      <c r="C60" s="161"/>
      <c r="D60" s="101" t="s">
        <v>1412</v>
      </c>
      <c r="E60" s="17"/>
      <c r="F60" s="17"/>
      <c r="G60" s="17"/>
      <c r="H60" s="190"/>
    </row>
    <row r="61" spans="1:8" ht="26.4" x14ac:dyDescent="0.25">
      <c r="A61" s="101"/>
      <c r="B61" s="101"/>
      <c r="C61" s="161" t="s">
        <v>37</v>
      </c>
      <c r="D61" s="101" t="s">
        <v>1413</v>
      </c>
      <c r="E61" s="17" t="s">
        <v>2269</v>
      </c>
      <c r="F61" s="161"/>
      <c r="G61" s="187"/>
      <c r="H61" s="89">
        <f t="shared" ref="H61:H66" si="0">F61*G61</f>
        <v>0</v>
      </c>
    </row>
    <row r="62" spans="1:8" ht="26.4" hidden="1" x14ac:dyDescent="0.25">
      <c r="A62" s="101"/>
      <c r="B62" s="101"/>
      <c r="C62" s="161" t="s">
        <v>39</v>
      </c>
      <c r="D62" s="101" t="s">
        <v>1414</v>
      </c>
      <c r="E62" s="17" t="s">
        <v>2269</v>
      </c>
      <c r="F62" s="161"/>
      <c r="G62" s="187"/>
      <c r="H62" s="89">
        <f t="shared" si="0"/>
        <v>0</v>
      </c>
    </row>
    <row r="63" spans="1:8" ht="26.4" hidden="1" x14ac:dyDescent="0.25">
      <c r="A63" s="101"/>
      <c r="B63" s="101"/>
      <c r="C63" s="161" t="s">
        <v>59</v>
      </c>
      <c r="D63" s="101" t="s">
        <v>76</v>
      </c>
      <c r="E63" s="17" t="s">
        <v>2269</v>
      </c>
      <c r="F63" s="161"/>
      <c r="G63" s="187"/>
      <c r="H63" s="89">
        <f t="shared" si="0"/>
        <v>0</v>
      </c>
    </row>
    <row r="64" spans="1:8" ht="26.4" hidden="1" x14ac:dyDescent="0.25">
      <c r="A64" s="101"/>
      <c r="B64" s="101"/>
      <c r="C64" s="161" t="s">
        <v>42</v>
      </c>
      <c r="D64" s="101" t="s">
        <v>1415</v>
      </c>
      <c r="E64" s="17" t="s">
        <v>2269</v>
      </c>
      <c r="F64" s="161"/>
      <c r="G64" s="187"/>
      <c r="H64" s="89">
        <f t="shared" si="0"/>
        <v>0</v>
      </c>
    </row>
    <row r="65" spans="1:8" ht="15.6" hidden="1" x14ac:dyDescent="0.25">
      <c r="A65" s="101"/>
      <c r="B65" s="101" t="s">
        <v>1410</v>
      </c>
      <c r="C65" s="161"/>
      <c r="D65" s="101" t="s">
        <v>1416</v>
      </c>
      <c r="E65" s="17" t="s">
        <v>2269</v>
      </c>
      <c r="F65" s="161"/>
      <c r="G65" s="187"/>
      <c r="H65" s="89">
        <f t="shared" si="0"/>
        <v>0</v>
      </c>
    </row>
    <row r="66" spans="1:8" ht="26.4" hidden="1" x14ac:dyDescent="0.25">
      <c r="A66" s="101"/>
      <c r="B66" s="101" t="s">
        <v>1411</v>
      </c>
      <c r="C66" s="161"/>
      <c r="D66" s="101" t="s">
        <v>1417</v>
      </c>
      <c r="E66" s="17" t="s">
        <v>2269</v>
      </c>
      <c r="F66" s="161"/>
      <c r="G66" s="187"/>
      <c r="H66" s="89">
        <f t="shared" si="0"/>
        <v>0</v>
      </c>
    </row>
    <row r="67" spans="1:8" x14ac:dyDescent="0.25">
      <c r="A67" s="101"/>
      <c r="B67" s="101"/>
      <c r="C67" s="161"/>
      <c r="D67" s="101"/>
      <c r="E67" s="120"/>
      <c r="F67" s="17"/>
      <c r="G67" s="15"/>
      <c r="H67" s="190"/>
    </row>
    <row r="68" spans="1:8" x14ac:dyDescent="0.25">
      <c r="A68" s="101"/>
      <c r="B68" s="101"/>
      <c r="C68" s="161"/>
      <c r="D68" s="101"/>
      <c r="E68" s="120"/>
      <c r="F68" s="17"/>
      <c r="G68" s="15"/>
      <c r="H68" s="190"/>
    </row>
    <row r="69" spans="1:8" x14ac:dyDescent="0.25">
      <c r="A69" s="64"/>
      <c r="B69" s="64"/>
      <c r="C69" s="161"/>
      <c r="D69" s="60"/>
      <c r="E69" s="17"/>
      <c r="F69" s="15"/>
      <c r="G69" s="15"/>
      <c r="H69" s="190"/>
    </row>
    <row r="70" spans="1:8" x14ac:dyDescent="0.25">
      <c r="A70" s="168" t="s">
        <v>34</v>
      </c>
      <c r="B70" s="168"/>
      <c r="C70" s="168"/>
      <c r="D70" s="168"/>
      <c r="E70" s="179"/>
      <c r="F70" s="183"/>
      <c r="G70" s="183"/>
      <c r="H70" s="174">
        <f>SUM(H5:H69)</f>
        <v>0</v>
      </c>
    </row>
    <row r="1048346" spans="5:5" x14ac:dyDescent="0.25">
      <c r="E104834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51390-C4C6-48A8-9A1C-6F62C599C8CA}">
  <dimension ref="A1:I1048394"/>
  <sheetViews>
    <sheetView workbookViewId="0"/>
  </sheetViews>
  <sheetFormatPr defaultRowHeight="13.2" x14ac:dyDescent="0.25"/>
  <cols>
    <col min="1" max="1" width="9.33203125" style="41" customWidth="1"/>
    <col min="2" max="2" width="9" style="41" bestFit="1" customWidth="1"/>
    <col min="3" max="3" width="3.109375" style="41" bestFit="1" customWidth="1"/>
    <col min="4" max="4" width="3.6640625" style="41" customWidth="1"/>
    <col min="5" max="5" width="40.6640625" style="41" customWidth="1"/>
    <col min="6" max="6" width="23.3320312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1418</v>
      </c>
      <c r="B1" s="40"/>
      <c r="C1" s="40"/>
      <c r="D1" s="40"/>
      <c r="E1" s="40"/>
      <c r="F1" s="774" t="s">
        <v>1419</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5"/>
      <c r="I3" s="5"/>
    </row>
    <row r="4" spans="1:9" x14ac:dyDescent="0.25">
      <c r="A4" s="47"/>
      <c r="B4" s="47"/>
      <c r="C4" s="162"/>
      <c r="D4" s="162"/>
      <c r="E4" s="194"/>
      <c r="F4" s="6"/>
      <c r="G4" s="6"/>
      <c r="H4" s="5"/>
      <c r="I4" s="5"/>
    </row>
    <row r="5" spans="1:9" hidden="1" x14ac:dyDescent="0.25">
      <c r="A5" s="192" t="s">
        <v>1420</v>
      </c>
      <c r="B5" s="192"/>
      <c r="C5" s="193"/>
      <c r="D5" s="193"/>
      <c r="E5" s="150" t="s">
        <v>1421</v>
      </c>
      <c r="F5" s="17"/>
      <c r="G5" s="17"/>
      <c r="H5" s="15"/>
      <c r="I5" s="189"/>
    </row>
    <row r="6" spans="1:9" ht="26.4" hidden="1" x14ac:dyDescent="0.25">
      <c r="A6" s="192"/>
      <c r="B6" s="192" t="s">
        <v>1422</v>
      </c>
      <c r="C6" s="193"/>
      <c r="D6" s="193"/>
      <c r="E6" s="101" t="s">
        <v>4653</v>
      </c>
      <c r="F6" s="120" t="s">
        <v>425</v>
      </c>
      <c r="G6" s="17" t="s">
        <v>4222</v>
      </c>
      <c r="H6" s="17" t="s">
        <v>818</v>
      </c>
      <c r="I6" s="188"/>
    </row>
    <row r="7" spans="1:9" ht="26.4" hidden="1" x14ac:dyDescent="0.25">
      <c r="A7" s="192"/>
      <c r="B7" s="192" t="s">
        <v>1423</v>
      </c>
      <c r="C7" s="193"/>
      <c r="D7" s="193"/>
      <c r="E7" s="101" t="s">
        <v>1424</v>
      </c>
      <c r="F7" s="120" t="s">
        <v>361</v>
      </c>
      <c r="G7" s="191">
        <f>I6</f>
        <v>0</v>
      </c>
      <c r="H7" s="195"/>
      <c r="I7" s="190">
        <f>G7*H7</f>
        <v>0</v>
      </c>
    </row>
    <row r="8" spans="1:9" hidden="1" x14ac:dyDescent="0.25">
      <c r="A8" s="192" t="s">
        <v>1425</v>
      </c>
      <c r="B8" s="192"/>
      <c r="C8" s="193"/>
      <c r="D8" s="193"/>
      <c r="E8" s="150" t="s">
        <v>1426</v>
      </c>
      <c r="F8" s="120"/>
      <c r="G8" s="17"/>
      <c r="H8" s="17"/>
      <c r="I8" s="190"/>
    </row>
    <row r="9" spans="1:9" hidden="1" x14ac:dyDescent="0.25">
      <c r="A9" s="192"/>
      <c r="B9" s="192" t="s">
        <v>1427</v>
      </c>
      <c r="C9" s="193"/>
      <c r="D9" s="193"/>
      <c r="E9" s="101" t="s">
        <v>1429</v>
      </c>
      <c r="F9" s="120" t="s">
        <v>425</v>
      </c>
      <c r="G9" s="17" t="s">
        <v>4222</v>
      </c>
      <c r="H9" s="17" t="s">
        <v>818</v>
      </c>
      <c r="I9" s="188"/>
    </row>
    <row r="10" spans="1:9" ht="26.4" hidden="1" x14ac:dyDescent="0.25">
      <c r="A10" s="192"/>
      <c r="B10" s="192" t="s">
        <v>1428</v>
      </c>
      <c r="C10" s="193"/>
      <c r="D10" s="193"/>
      <c r="E10" s="101" t="s">
        <v>4654</v>
      </c>
      <c r="F10" s="120" t="s">
        <v>361</v>
      </c>
      <c r="G10" s="191">
        <f>I9</f>
        <v>0</v>
      </c>
      <c r="H10" s="195"/>
      <c r="I10" s="190">
        <f>G10*H10</f>
        <v>0</v>
      </c>
    </row>
    <row r="11" spans="1:9" ht="26.4" x14ac:dyDescent="0.25">
      <c r="A11" s="192" t="s">
        <v>1430</v>
      </c>
      <c r="B11" s="192"/>
      <c r="C11" s="193"/>
      <c r="D11" s="193"/>
      <c r="E11" s="150" t="s">
        <v>4287</v>
      </c>
      <c r="F11" s="17" t="s">
        <v>2269</v>
      </c>
      <c r="G11" s="161"/>
      <c r="H11" s="187"/>
      <c r="I11" s="89">
        <f>G11*H11</f>
        <v>0</v>
      </c>
    </row>
    <row r="12" spans="1:9" ht="26.4" x14ac:dyDescent="0.25">
      <c r="A12" s="192" t="s">
        <v>1431</v>
      </c>
      <c r="B12" s="192"/>
      <c r="C12" s="193"/>
      <c r="D12" s="193"/>
      <c r="E12" s="159" t="s">
        <v>1432</v>
      </c>
      <c r="F12" s="120"/>
      <c r="G12" s="17"/>
      <c r="H12" s="191"/>
      <c r="I12" s="190"/>
    </row>
    <row r="13" spans="1:9" x14ac:dyDescent="0.25">
      <c r="A13" s="192"/>
      <c r="B13" s="192" t="s">
        <v>1433</v>
      </c>
      <c r="C13" s="193"/>
      <c r="D13" s="193"/>
      <c r="E13" s="160" t="s">
        <v>4655</v>
      </c>
      <c r="F13" s="120"/>
      <c r="G13" s="17"/>
      <c r="H13" s="191"/>
      <c r="I13" s="190"/>
    </row>
    <row r="14" spans="1:9" ht="26.4" x14ac:dyDescent="0.25">
      <c r="A14" s="192"/>
      <c r="B14" s="192"/>
      <c r="C14" s="161" t="s">
        <v>37</v>
      </c>
      <c r="D14" s="161"/>
      <c r="E14" s="101" t="s">
        <v>4288</v>
      </c>
      <c r="F14" s="17" t="s">
        <v>136</v>
      </c>
      <c r="G14" s="161"/>
      <c r="H14" s="187"/>
      <c r="I14" s="89">
        <f>G14*H14</f>
        <v>0</v>
      </c>
    </row>
    <row r="15" spans="1:9" ht="26.4" x14ac:dyDescent="0.25">
      <c r="A15" s="192"/>
      <c r="B15" s="192"/>
      <c r="C15" s="161" t="s">
        <v>39</v>
      </c>
      <c r="D15" s="161"/>
      <c r="E15" s="101" t="s">
        <v>4289</v>
      </c>
      <c r="F15" s="17" t="s">
        <v>136</v>
      </c>
      <c r="G15" s="161"/>
      <c r="H15" s="187"/>
      <c r="I15" s="89">
        <f>G15*H15</f>
        <v>0</v>
      </c>
    </row>
    <row r="16" spans="1:9" ht="26.4" hidden="1" x14ac:dyDescent="0.25">
      <c r="A16" s="192"/>
      <c r="B16" s="192"/>
      <c r="C16" s="161" t="s">
        <v>59</v>
      </c>
      <c r="D16" s="161"/>
      <c r="E16" s="160" t="s">
        <v>4298</v>
      </c>
      <c r="F16" s="272"/>
      <c r="G16" s="161"/>
      <c r="H16" s="187"/>
      <c r="I16" s="89">
        <f>G16*H16</f>
        <v>0</v>
      </c>
    </row>
    <row r="17" spans="1:9" hidden="1" x14ac:dyDescent="0.25">
      <c r="A17" s="192"/>
      <c r="B17" s="192" t="s">
        <v>1434</v>
      </c>
      <c r="C17" s="193"/>
      <c r="D17" s="193"/>
      <c r="E17" s="160" t="s">
        <v>1437</v>
      </c>
      <c r="F17" s="120"/>
      <c r="G17" s="17"/>
      <c r="H17" s="191"/>
      <c r="I17" s="190"/>
    </row>
    <row r="18" spans="1:9" ht="26.4" hidden="1" x14ac:dyDescent="0.25">
      <c r="A18" s="192"/>
      <c r="B18" s="192"/>
      <c r="C18" s="161" t="s">
        <v>37</v>
      </c>
      <c r="D18" s="161"/>
      <c r="E18" s="160" t="s">
        <v>4290</v>
      </c>
      <c r="F18" s="17" t="s">
        <v>136</v>
      </c>
      <c r="G18" s="161"/>
      <c r="H18" s="187"/>
      <c r="I18" s="89">
        <f>G18*H18</f>
        <v>0</v>
      </c>
    </row>
    <row r="19" spans="1:9" ht="26.4" hidden="1" x14ac:dyDescent="0.25">
      <c r="A19" s="192"/>
      <c r="B19" s="192"/>
      <c r="C19" s="161" t="s">
        <v>39</v>
      </c>
      <c r="D19" s="161"/>
      <c r="E19" s="160" t="s">
        <v>4291</v>
      </c>
      <c r="F19" s="17" t="s">
        <v>136</v>
      </c>
      <c r="G19" s="161"/>
      <c r="H19" s="187"/>
      <c r="I19" s="89">
        <f>G19*H19</f>
        <v>0</v>
      </c>
    </row>
    <row r="20" spans="1:9" ht="26.4" hidden="1" x14ac:dyDescent="0.25">
      <c r="A20" s="192"/>
      <c r="B20" s="192"/>
      <c r="C20" s="161" t="s">
        <v>59</v>
      </c>
      <c r="D20" s="161"/>
      <c r="E20" s="160" t="s">
        <v>4299</v>
      </c>
      <c r="F20" s="272"/>
      <c r="G20" s="161"/>
      <c r="H20" s="187"/>
      <c r="I20" s="89">
        <f>G20*H20</f>
        <v>0</v>
      </c>
    </row>
    <row r="21" spans="1:9" hidden="1" x14ac:dyDescent="0.25">
      <c r="A21" s="192"/>
      <c r="B21" s="192" t="s">
        <v>1435</v>
      </c>
      <c r="C21" s="193"/>
      <c r="D21" s="193"/>
      <c r="E21" s="160" t="s">
        <v>1438</v>
      </c>
      <c r="F21" s="120"/>
      <c r="G21" s="17"/>
      <c r="H21" s="191"/>
      <c r="I21" s="190"/>
    </row>
    <row r="22" spans="1:9" ht="26.4" hidden="1" x14ac:dyDescent="0.25">
      <c r="A22" s="192"/>
      <c r="B22" s="192"/>
      <c r="C22" s="161" t="s">
        <v>37</v>
      </c>
      <c r="D22" s="161"/>
      <c r="E22" s="160" t="s">
        <v>4290</v>
      </c>
      <c r="F22" s="17" t="s">
        <v>136</v>
      </c>
      <c r="G22" s="161"/>
      <c r="H22" s="187"/>
      <c r="I22" s="89">
        <f>G22*H22</f>
        <v>0</v>
      </c>
    </row>
    <row r="23" spans="1:9" ht="26.4" hidden="1" x14ac:dyDescent="0.25">
      <c r="A23" s="192"/>
      <c r="B23" s="192"/>
      <c r="C23" s="161" t="s">
        <v>39</v>
      </c>
      <c r="D23" s="161"/>
      <c r="E23" s="160" t="s">
        <v>4291</v>
      </c>
      <c r="F23" s="17" t="s">
        <v>136</v>
      </c>
      <c r="G23" s="161"/>
      <c r="H23" s="187"/>
      <c r="I23" s="89">
        <f>G23*H23</f>
        <v>0</v>
      </c>
    </row>
    <row r="24" spans="1:9" ht="26.4" hidden="1" x14ac:dyDescent="0.25">
      <c r="A24" s="192"/>
      <c r="B24" s="192"/>
      <c r="C24" s="161" t="s">
        <v>59</v>
      </c>
      <c r="D24" s="161"/>
      <c r="E24" s="160" t="s">
        <v>4299</v>
      </c>
      <c r="F24" s="272"/>
      <c r="G24" s="161"/>
      <c r="H24" s="187"/>
      <c r="I24" s="89">
        <f>G24*H24</f>
        <v>0</v>
      </c>
    </row>
    <row r="25" spans="1:9" hidden="1" x14ac:dyDescent="0.25">
      <c r="A25" s="192"/>
      <c r="B25" s="192" t="s">
        <v>1436</v>
      </c>
      <c r="C25" s="193"/>
      <c r="D25" s="193"/>
      <c r="E25" s="160" t="s">
        <v>1439</v>
      </c>
      <c r="F25" s="120"/>
      <c r="G25" s="17"/>
      <c r="H25" s="191"/>
      <c r="I25" s="190"/>
    </row>
    <row r="26" spans="1:9" ht="26.4" hidden="1" x14ac:dyDescent="0.25">
      <c r="A26" s="192"/>
      <c r="B26" s="192"/>
      <c r="C26" s="161" t="s">
        <v>37</v>
      </c>
      <c r="D26" s="161"/>
      <c r="E26" s="160" t="s">
        <v>4288</v>
      </c>
      <c r="F26" s="17" t="s">
        <v>136</v>
      </c>
      <c r="G26" s="161"/>
      <c r="H26" s="187"/>
      <c r="I26" s="89">
        <f>G26*H26</f>
        <v>0</v>
      </c>
    </row>
    <row r="27" spans="1:9" ht="26.4" hidden="1" x14ac:dyDescent="0.25">
      <c r="A27" s="192"/>
      <c r="B27" s="192"/>
      <c r="C27" s="161" t="s">
        <v>39</v>
      </c>
      <c r="D27" s="161"/>
      <c r="E27" s="160" t="s">
        <v>4289</v>
      </c>
      <c r="F27" s="17" t="s">
        <v>136</v>
      </c>
      <c r="G27" s="161"/>
      <c r="H27" s="187"/>
      <c r="I27" s="89">
        <f>G27*H27</f>
        <v>0</v>
      </c>
    </row>
    <row r="28" spans="1:9" ht="26.4" hidden="1" x14ac:dyDescent="0.25">
      <c r="A28" s="192"/>
      <c r="B28" s="192"/>
      <c r="C28" s="161" t="s">
        <v>59</v>
      </c>
      <c r="D28" s="161"/>
      <c r="E28" s="160" t="s">
        <v>4298</v>
      </c>
      <c r="F28" s="272"/>
      <c r="G28" s="161"/>
      <c r="H28" s="187"/>
      <c r="I28" s="89">
        <f>G28*H28</f>
        <v>0</v>
      </c>
    </row>
    <row r="29" spans="1:9" x14ac:dyDescent="0.25">
      <c r="A29" s="192" t="s">
        <v>1440</v>
      </c>
      <c r="B29" s="192"/>
      <c r="C29" s="193"/>
      <c r="D29" s="193"/>
      <c r="E29" s="150" t="s">
        <v>1441</v>
      </c>
      <c r="F29" s="120"/>
      <c r="G29" s="17"/>
      <c r="H29" s="191"/>
      <c r="I29" s="190"/>
    </row>
    <row r="30" spans="1:9" ht="26.4" x14ac:dyDescent="0.25">
      <c r="A30" s="192"/>
      <c r="B30" s="192" t="s">
        <v>1442</v>
      </c>
      <c r="C30" s="193"/>
      <c r="D30" s="193"/>
      <c r="E30" s="101" t="s">
        <v>4292</v>
      </c>
      <c r="F30" s="120" t="s">
        <v>429</v>
      </c>
      <c r="G30" s="161"/>
      <c r="H30" s="187"/>
      <c r="I30" s="89">
        <f>G30*H30</f>
        <v>0</v>
      </c>
    </row>
    <row r="31" spans="1:9" ht="26.4" x14ac:dyDescent="0.25">
      <c r="A31" s="192"/>
      <c r="B31" s="192" t="s">
        <v>1443</v>
      </c>
      <c r="C31" s="193"/>
      <c r="D31" s="193"/>
      <c r="E31" s="101" t="s">
        <v>1444</v>
      </c>
      <c r="F31" s="120" t="s">
        <v>429</v>
      </c>
      <c r="G31" s="161"/>
      <c r="H31" s="187"/>
      <c r="I31" s="89">
        <f>G31*H31</f>
        <v>0</v>
      </c>
    </row>
    <row r="32" spans="1:9" ht="39.6" x14ac:dyDescent="0.25">
      <c r="A32" s="192" t="s">
        <v>1445</v>
      </c>
      <c r="B32" s="192"/>
      <c r="C32" s="193"/>
      <c r="D32" s="193"/>
      <c r="E32" s="100" t="s">
        <v>1446</v>
      </c>
      <c r="F32" s="120"/>
      <c r="G32" s="17"/>
      <c r="H32" s="191"/>
      <c r="I32" s="190"/>
    </row>
    <row r="33" spans="1:9" ht="15.6" x14ac:dyDescent="0.25">
      <c r="A33" s="192"/>
      <c r="B33" s="192" t="s">
        <v>1447</v>
      </c>
      <c r="C33" s="193"/>
      <c r="D33" s="193"/>
      <c r="E33" s="101" t="s">
        <v>4257</v>
      </c>
      <c r="F33" s="17" t="s">
        <v>124</v>
      </c>
      <c r="G33" s="161"/>
      <c r="H33" s="187"/>
      <c r="I33" s="89">
        <f>G33*H33</f>
        <v>0</v>
      </c>
    </row>
    <row r="34" spans="1:9" ht="15.6" x14ac:dyDescent="0.25">
      <c r="A34" s="192"/>
      <c r="B34" s="192" t="s">
        <v>1448</v>
      </c>
      <c r="C34" s="193"/>
      <c r="D34" s="193"/>
      <c r="E34" s="101" t="s">
        <v>4258</v>
      </c>
      <c r="F34" s="17" t="s">
        <v>124</v>
      </c>
      <c r="G34" s="161"/>
      <c r="H34" s="187"/>
      <c r="I34" s="89">
        <f>G34*H34</f>
        <v>0</v>
      </c>
    </row>
    <row r="35" spans="1:9" ht="15.6" x14ac:dyDescent="0.25">
      <c r="A35" s="192"/>
      <c r="B35" s="192" t="s">
        <v>1449</v>
      </c>
      <c r="C35" s="193"/>
      <c r="D35" s="193"/>
      <c r="E35" s="101" t="s">
        <v>4293</v>
      </c>
      <c r="F35" s="17" t="s">
        <v>124</v>
      </c>
      <c r="G35" s="161"/>
      <c r="H35" s="187"/>
      <c r="I35" s="89">
        <f>G35*H35</f>
        <v>0</v>
      </c>
    </row>
    <row r="36" spans="1:9" ht="39.6" hidden="1" x14ac:dyDescent="0.25">
      <c r="A36" s="192" t="s">
        <v>1450</v>
      </c>
      <c r="B36" s="192"/>
      <c r="C36" s="193"/>
      <c r="D36" s="193"/>
      <c r="E36" s="150" t="s">
        <v>1451</v>
      </c>
      <c r="F36" s="120"/>
      <c r="G36" s="17"/>
      <c r="H36" s="191"/>
      <c r="I36" s="190"/>
    </row>
    <row r="37" spans="1:9" ht="15.6" hidden="1" x14ac:dyDescent="0.25">
      <c r="A37" s="192"/>
      <c r="B37" s="192" t="s">
        <v>1452</v>
      </c>
      <c r="C37" s="193"/>
      <c r="D37" s="193"/>
      <c r="E37" s="101" t="s">
        <v>4257</v>
      </c>
      <c r="F37" s="17" t="s">
        <v>124</v>
      </c>
      <c r="G37" s="161"/>
      <c r="H37" s="187"/>
      <c r="I37" s="89">
        <f>G37*H37</f>
        <v>0</v>
      </c>
    </row>
    <row r="38" spans="1:9" ht="15.6" hidden="1" x14ac:dyDescent="0.25">
      <c r="A38" s="192"/>
      <c r="B38" s="192" t="s">
        <v>1453</v>
      </c>
      <c r="C38" s="193"/>
      <c r="D38" s="193"/>
      <c r="E38" s="101" t="s">
        <v>4258</v>
      </c>
      <c r="F38" s="17" t="s">
        <v>124</v>
      </c>
      <c r="G38" s="161"/>
      <c r="H38" s="187"/>
      <c r="I38" s="89">
        <f>G38*H38</f>
        <v>0</v>
      </c>
    </row>
    <row r="39" spans="1:9" ht="15.6" hidden="1" x14ac:dyDescent="0.25">
      <c r="A39" s="192"/>
      <c r="B39" s="192" t="s">
        <v>1454</v>
      </c>
      <c r="C39" s="193"/>
      <c r="D39" s="193"/>
      <c r="E39" s="101" t="s">
        <v>4293</v>
      </c>
      <c r="F39" s="17" t="s">
        <v>124</v>
      </c>
      <c r="G39" s="161"/>
      <c r="H39" s="187"/>
      <c r="I39" s="89">
        <f>G39*H39</f>
        <v>0</v>
      </c>
    </row>
    <row r="40" spans="1:9" x14ac:dyDescent="0.25">
      <c r="A40" s="192" t="s">
        <v>1455</v>
      </c>
      <c r="B40" s="192"/>
      <c r="C40" s="193"/>
      <c r="D40" s="193"/>
      <c r="E40" s="159" t="s">
        <v>1456</v>
      </c>
      <c r="F40" s="120"/>
      <c r="G40" s="17"/>
      <c r="H40" s="191"/>
      <c r="I40" s="190"/>
    </row>
    <row r="41" spans="1:9" ht="15.6" hidden="1" x14ac:dyDescent="0.25">
      <c r="A41" s="192"/>
      <c r="B41" s="192" t="s">
        <v>1457</v>
      </c>
      <c r="C41" s="193"/>
      <c r="D41" s="193"/>
      <c r="E41" s="101" t="s">
        <v>1460</v>
      </c>
      <c r="F41" s="17" t="s">
        <v>124</v>
      </c>
      <c r="G41" s="161"/>
      <c r="H41" s="187"/>
      <c r="I41" s="89">
        <f>G41*H41</f>
        <v>0</v>
      </c>
    </row>
    <row r="42" spans="1:9" ht="15.6" x14ac:dyDescent="0.25">
      <c r="A42" s="192"/>
      <c r="B42" s="192" t="s">
        <v>1458</v>
      </c>
      <c r="C42" s="193"/>
      <c r="D42" s="193"/>
      <c r="E42" s="101" t="s">
        <v>1461</v>
      </c>
      <c r="F42" s="17" t="s">
        <v>124</v>
      </c>
      <c r="G42" s="161"/>
      <c r="H42" s="187"/>
      <c r="I42" s="89">
        <f>G42*H42</f>
        <v>0</v>
      </c>
    </row>
    <row r="43" spans="1:9" ht="15.6" x14ac:dyDescent="0.25">
      <c r="A43" s="192"/>
      <c r="B43" s="192" t="s">
        <v>1459</v>
      </c>
      <c r="C43" s="193"/>
      <c r="D43" s="193"/>
      <c r="E43" s="101" t="s">
        <v>1462</v>
      </c>
      <c r="F43" s="17" t="s">
        <v>124</v>
      </c>
      <c r="G43" s="161"/>
      <c r="H43" s="187"/>
      <c r="I43" s="89">
        <f>G43*H43</f>
        <v>0</v>
      </c>
    </row>
    <row r="44" spans="1:9" ht="26.4" x14ac:dyDescent="0.25">
      <c r="A44" s="192" t="s">
        <v>1463</v>
      </c>
      <c r="B44" s="192"/>
      <c r="C44" s="193"/>
      <c r="D44" s="193"/>
      <c r="E44" s="159" t="s">
        <v>1464</v>
      </c>
      <c r="F44" s="120"/>
      <c r="G44" s="17"/>
      <c r="H44" s="191"/>
      <c r="I44" s="190"/>
    </row>
    <row r="45" spans="1:9" ht="15.6" hidden="1" x14ac:dyDescent="0.25">
      <c r="A45" s="192"/>
      <c r="B45" s="192" t="s">
        <v>1465</v>
      </c>
      <c r="C45" s="193"/>
      <c r="D45" s="193"/>
      <c r="E45" s="101" t="s">
        <v>1470</v>
      </c>
      <c r="F45" s="17" t="s">
        <v>124</v>
      </c>
      <c r="G45" s="161"/>
      <c r="H45" s="187"/>
      <c r="I45" s="89">
        <f>G45*H45</f>
        <v>0</v>
      </c>
    </row>
    <row r="46" spans="1:9" ht="15.6" hidden="1" x14ac:dyDescent="0.25">
      <c r="A46" s="192"/>
      <c r="B46" s="192" t="s">
        <v>1466</v>
      </c>
      <c r="C46" s="193"/>
      <c r="D46" s="193"/>
      <c r="E46" s="101" t="s">
        <v>1471</v>
      </c>
      <c r="F46" s="17" t="s">
        <v>124</v>
      </c>
      <c r="G46" s="161"/>
      <c r="H46" s="187"/>
      <c r="I46" s="89">
        <f>G46*H46</f>
        <v>0</v>
      </c>
    </row>
    <row r="47" spans="1:9" ht="15.6" x14ac:dyDescent="0.25">
      <c r="A47" s="192"/>
      <c r="B47" s="192" t="s">
        <v>1467</v>
      </c>
      <c r="C47" s="193"/>
      <c r="D47" s="193"/>
      <c r="E47" s="101" t="s">
        <v>1461</v>
      </c>
      <c r="F47" s="17" t="s">
        <v>124</v>
      </c>
      <c r="G47" s="161"/>
      <c r="H47" s="187"/>
      <c r="I47" s="89">
        <f>G47*H47</f>
        <v>0</v>
      </c>
    </row>
    <row r="48" spans="1:9" ht="15.6" x14ac:dyDescent="0.25">
      <c r="A48" s="192"/>
      <c r="B48" s="192" t="s">
        <v>1468</v>
      </c>
      <c r="C48" s="193"/>
      <c r="D48" s="193"/>
      <c r="E48" s="101" t="s">
        <v>1472</v>
      </c>
      <c r="F48" s="17" t="s">
        <v>124</v>
      </c>
      <c r="G48" s="161"/>
      <c r="H48" s="187"/>
      <c r="I48" s="89">
        <f>G48*H48</f>
        <v>0</v>
      </c>
    </row>
    <row r="49" spans="1:9" ht="15.6" x14ac:dyDescent="0.25">
      <c r="A49" s="192"/>
      <c r="B49" s="192" t="s">
        <v>1469</v>
      </c>
      <c r="C49" s="193"/>
      <c r="D49" s="193"/>
      <c r="E49" s="101" t="s">
        <v>1473</v>
      </c>
      <c r="F49" s="17" t="s">
        <v>124</v>
      </c>
      <c r="G49" s="161"/>
      <c r="H49" s="187"/>
      <c r="I49" s="89">
        <f>G49*H49</f>
        <v>0</v>
      </c>
    </row>
    <row r="50" spans="1:9" ht="26.4" hidden="1" x14ac:dyDescent="0.25">
      <c r="A50" s="192" t="s">
        <v>1475</v>
      </c>
      <c r="B50" s="192"/>
      <c r="C50" s="193"/>
      <c r="D50" s="193"/>
      <c r="E50" s="159" t="s">
        <v>1474</v>
      </c>
      <c r="F50" s="120"/>
      <c r="G50" s="17"/>
      <c r="H50" s="191"/>
      <c r="I50" s="190"/>
    </row>
    <row r="51" spans="1:9" ht="15.6" hidden="1" x14ac:dyDescent="0.25">
      <c r="A51" s="192"/>
      <c r="B51" s="192" t="s">
        <v>1476</v>
      </c>
      <c r="C51" s="193"/>
      <c r="D51" s="193"/>
      <c r="E51" s="101" t="s">
        <v>1480</v>
      </c>
      <c r="F51" s="17" t="s">
        <v>124</v>
      </c>
      <c r="G51" s="161"/>
      <c r="H51" s="187"/>
      <c r="I51" s="89">
        <f>G51*H51</f>
        <v>0</v>
      </c>
    </row>
    <row r="52" spans="1:9" ht="15.6" hidden="1" x14ac:dyDescent="0.25">
      <c r="A52" s="192"/>
      <c r="B52" s="192" t="s">
        <v>1477</v>
      </c>
      <c r="C52" s="193"/>
      <c r="D52" s="193"/>
      <c r="E52" s="101" t="s">
        <v>1471</v>
      </c>
      <c r="F52" s="17" t="s">
        <v>124</v>
      </c>
      <c r="G52" s="161"/>
      <c r="H52" s="187"/>
      <c r="I52" s="89">
        <f>G52*H52</f>
        <v>0</v>
      </c>
    </row>
    <row r="53" spans="1:9" ht="15.6" hidden="1" x14ac:dyDescent="0.25">
      <c r="A53" s="192"/>
      <c r="B53" s="192" t="s">
        <v>1478</v>
      </c>
      <c r="C53" s="193"/>
      <c r="D53" s="193"/>
      <c r="E53" s="101" t="s">
        <v>1461</v>
      </c>
      <c r="F53" s="17" t="s">
        <v>124</v>
      </c>
      <c r="G53" s="161"/>
      <c r="H53" s="187"/>
      <c r="I53" s="89">
        <f>G53*H53</f>
        <v>0</v>
      </c>
    </row>
    <row r="54" spans="1:9" ht="15.6" hidden="1" x14ac:dyDescent="0.25">
      <c r="A54" s="192"/>
      <c r="B54" s="192" t="s">
        <v>1479</v>
      </c>
      <c r="C54" s="193"/>
      <c r="D54" s="193"/>
      <c r="E54" s="101" t="s">
        <v>1472</v>
      </c>
      <c r="F54" s="17" t="s">
        <v>124</v>
      </c>
      <c r="G54" s="161"/>
      <c r="H54" s="187"/>
      <c r="I54" s="89">
        <f>G54*H54</f>
        <v>0</v>
      </c>
    </row>
    <row r="55" spans="1:9" ht="26.4" hidden="1" x14ac:dyDescent="0.25">
      <c r="A55" s="192" t="s">
        <v>1481</v>
      </c>
      <c r="B55" s="192"/>
      <c r="C55" s="193"/>
      <c r="D55" s="193"/>
      <c r="E55" s="159" t="s">
        <v>1482</v>
      </c>
      <c r="F55" s="17" t="s">
        <v>124</v>
      </c>
      <c r="G55" s="161"/>
      <c r="H55" s="187"/>
      <c r="I55" s="89">
        <f>G55*H55</f>
        <v>0</v>
      </c>
    </row>
    <row r="56" spans="1:9" ht="26.4" hidden="1" x14ac:dyDescent="0.25">
      <c r="A56" s="192" t="s">
        <v>1483</v>
      </c>
      <c r="B56" s="192"/>
      <c r="C56" s="193"/>
      <c r="D56" s="193"/>
      <c r="E56" s="159" t="s">
        <v>1484</v>
      </c>
      <c r="F56" s="120"/>
      <c r="G56" s="17"/>
      <c r="H56" s="191"/>
      <c r="I56" s="190"/>
    </row>
    <row r="57" spans="1:9" hidden="1" x14ac:dyDescent="0.25">
      <c r="A57" s="192"/>
      <c r="B57" s="192" t="s">
        <v>1485</v>
      </c>
      <c r="C57" s="193"/>
      <c r="D57" s="193"/>
      <c r="E57" s="101" t="s">
        <v>1488</v>
      </c>
      <c r="F57" s="120"/>
      <c r="G57" s="17"/>
      <c r="H57" s="191"/>
      <c r="I57" s="190"/>
    </row>
    <row r="58" spans="1:9" ht="26.4" hidden="1" x14ac:dyDescent="0.25">
      <c r="A58" s="192"/>
      <c r="B58" s="192"/>
      <c r="C58" s="161" t="s">
        <v>37</v>
      </c>
      <c r="D58" s="161"/>
      <c r="E58" s="101" t="s">
        <v>4294</v>
      </c>
      <c r="F58" s="17" t="s">
        <v>124</v>
      </c>
      <c r="G58" s="161"/>
      <c r="H58" s="187"/>
      <c r="I58" s="89">
        <f>G58*H58</f>
        <v>0</v>
      </c>
    </row>
    <row r="59" spans="1:9" ht="26.4" hidden="1" x14ac:dyDescent="0.25">
      <c r="A59" s="192"/>
      <c r="B59" s="192"/>
      <c r="C59" s="161" t="s">
        <v>39</v>
      </c>
      <c r="D59" s="161"/>
      <c r="E59" s="101" t="s">
        <v>4295</v>
      </c>
      <c r="F59" s="17" t="s">
        <v>124</v>
      </c>
      <c r="G59" s="161"/>
      <c r="H59" s="187"/>
      <c r="I59" s="89">
        <f>G59*H59</f>
        <v>0</v>
      </c>
    </row>
    <row r="60" spans="1:9" ht="26.4" hidden="1" x14ac:dyDescent="0.25">
      <c r="A60" s="192"/>
      <c r="B60" s="192" t="s">
        <v>1486</v>
      </c>
      <c r="C60" s="193"/>
      <c r="D60" s="193"/>
      <c r="E60" s="101" t="s">
        <v>1489</v>
      </c>
      <c r="F60" s="120"/>
      <c r="G60" s="17"/>
      <c r="H60" s="191"/>
      <c r="I60" s="190"/>
    </row>
    <row r="61" spans="1:9" ht="26.4" hidden="1" x14ac:dyDescent="0.25">
      <c r="A61" s="192"/>
      <c r="B61" s="192"/>
      <c r="C61" s="161" t="s">
        <v>37</v>
      </c>
      <c r="D61" s="161"/>
      <c r="E61" s="101" t="s">
        <v>4296</v>
      </c>
      <c r="F61" s="17" t="s">
        <v>124</v>
      </c>
      <c r="G61" s="161"/>
      <c r="H61" s="187"/>
      <c r="I61" s="89">
        <f>G61*H61</f>
        <v>0</v>
      </c>
    </row>
    <row r="62" spans="1:9" ht="26.4" hidden="1" x14ac:dyDescent="0.25">
      <c r="A62" s="192"/>
      <c r="B62" s="192"/>
      <c r="C62" s="161" t="s">
        <v>39</v>
      </c>
      <c r="D62" s="161"/>
      <c r="E62" s="101" t="s">
        <v>4297</v>
      </c>
      <c r="F62" s="17" t="s">
        <v>124</v>
      </c>
      <c r="G62" s="161"/>
      <c r="H62" s="187"/>
      <c r="I62" s="89">
        <f>G62*H62</f>
        <v>0</v>
      </c>
    </row>
    <row r="63" spans="1:9" hidden="1" x14ac:dyDescent="0.25">
      <c r="A63" s="192"/>
      <c r="B63" s="192" t="s">
        <v>1487</v>
      </c>
      <c r="C63" s="193"/>
      <c r="D63" s="193"/>
      <c r="E63" s="101" t="s">
        <v>1490</v>
      </c>
      <c r="F63" s="120"/>
      <c r="G63" s="17"/>
      <c r="H63" s="191"/>
      <c r="I63" s="190"/>
    </row>
    <row r="64" spans="1:9" ht="26.4" hidden="1" x14ac:dyDescent="0.25">
      <c r="A64" s="192"/>
      <c r="B64" s="192"/>
      <c r="C64" s="161" t="s">
        <v>37</v>
      </c>
      <c r="D64" s="161"/>
      <c r="E64" s="101" t="s">
        <v>4294</v>
      </c>
      <c r="F64" s="17" t="s">
        <v>124</v>
      </c>
      <c r="G64" s="161"/>
      <c r="H64" s="187"/>
      <c r="I64" s="89">
        <f>G64*H64</f>
        <v>0</v>
      </c>
    </row>
    <row r="65" spans="1:9" ht="26.4" hidden="1" x14ac:dyDescent="0.25">
      <c r="A65" s="192"/>
      <c r="B65" s="192"/>
      <c r="C65" s="161" t="s">
        <v>39</v>
      </c>
      <c r="D65" s="161"/>
      <c r="E65" s="101" t="s">
        <v>4295</v>
      </c>
      <c r="F65" s="17" t="s">
        <v>124</v>
      </c>
      <c r="G65" s="161"/>
      <c r="H65" s="187"/>
      <c r="I65" s="89">
        <f>G65*H65</f>
        <v>0</v>
      </c>
    </row>
    <row r="66" spans="1:9" ht="26.4" hidden="1" x14ac:dyDescent="0.25">
      <c r="A66" s="192" t="s">
        <v>1491</v>
      </c>
      <c r="B66" s="192"/>
      <c r="C66" s="161"/>
      <c r="D66" s="161"/>
      <c r="E66" s="291" t="s">
        <v>4656</v>
      </c>
      <c r="F66" s="120"/>
      <c r="G66" s="17"/>
      <c r="H66" s="191"/>
      <c r="I66" s="190"/>
    </row>
    <row r="67" spans="1:9" ht="15.6" hidden="1" x14ac:dyDescent="0.25">
      <c r="A67" s="192"/>
      <c r="B67" s="192" t="s">
        <v>1492</v>
      </c>
      <c r="C67" s="161"/>
      <c r="D67" s="161"/>
      <c r="E67" s="101" t="s">
        <v>1494</v>
      </c>
      <c r="F67" s="17" t="s">
        <v>2269</v>
      </c>
      <c r="G67" s="161"/>
      <c r="H67" s="187"/>
      <c r="I67" s="89">
        <f>G67*H67</f>
        <v>0</v>
      </c>
    </row>
    <row r="68" spans="1:9" ht="15.6" hidden="1" x14ac:dyDescent="0.25">
      <c r="A68" s="192"/>
      <c r="B68" s="192" t="s">
        <v>1493</v>
      </c>
      <c r="C68" s="161"/>
      <c r="D68" s="161"/>
      <c r="E68" s="101" t="s">
        <v>1495</v>
      </c>
      <c r="F68" s="17" t="s">
        <v>2269</v>
      </c>
      <c r="G68" s="161"/>
      <c r="H68" s="187"/>
      <c r="I68" s="89">
        <f>G68*H68</f>
        <v>0</v>
      </c>
    </row>
    <row r="69" spans="1:9" ht="26.4" x14ac:dyDescent="0.25">
      <c r="A69" s="192" t="s">
        <v>1496</v>
      </c>
      <c r="B69" s="192"/>
      <c r="C69" s="161"/>
      <c r="D69" s="161"/>
      <c r="E69" s="159" t="s">
        <v>1497</v>
      </c>
      <c r="F69" s="120"/>
      <c r="G69" s="17"/>
      <c r="H69" s="191"/>
      <c r="I69" s="190"/>
    </row>
    <row r="70" spans="1:9" ht="26.4" x14ac:dyDescent="0.25">
      <c r="A70" s="192"/>
      <c r="B70" s="192" t="s">
        <v>1504</v>
      </c>
      <c r="C70" s="161"/>
      <c r="D70" s="161"/>
      <c r="E70" s="160" t="s">
        <v>1498</v>
      </c>
      <c r="F70" s="120"/>
      <c r="G70" s="17"/>
      <c r="H70" s="191"/>
      <c r="I70" s="190"/>
    </row>
    <row r="71" spans="1:9" ht="26.4" x14ac:dyDescent="0.25">
      <c r="A71" s="192"/>
      <c r="B71" s="192"/>
      <c r="C71" s="161" t="s">
        <v>37</v>
      </c>
      <c r="D71" s="161"/>
      <c r="E71" s="101" t="s">
        <v>1499</v>
      </c>
      <c r="F71" s="120"/>
      <c r="G71" s="17"/>
      <c r="H71" s="191"/>
      <c r="I71" s="190"/>
    </row>
    <row r="72" spans="1:9" ht="15.6" x14ac:dyDescent="0.25">
      <c r="A72" s="192"/>
      <c r="B72" s="192"/>
      <c r="C72" s="161"/>
      <c r="D72" s="161" t="s">
        <v>36</v>
      </c>
      <c r="E72" s="101" t="s">
        <v>1500</v>
      </c>
      <c r="F72" s="17" t="s">
        <v>124</v>
      </c>
      <c r="G72" s="161"/>
      <c r="H72" s="187"/>
      <c r="I72" s="89">
        <f t="shared" ref="I72:I77" si="0">G72*H72</f>
        <v>0</v>
      </c>
    </row>
    <row r="73" spans="1:9" ht="26.4" hidden="1" x14ac:dyDescent="0.25">
      <c r="A73" s="192"/>
      <c r="B73" s="192"/>
      <c r="C73" s="161"/>
      <c r="D73" s="161" t="s">
        <v>35</v>
      </c>
      <c r="E73" s="278" t="s">
        <v>4657</v>
      </c>
      <c r="F73" s="120" t="s">
        <v>136</v>
      </c>
      <c r="G73" s="161"/>
      <c r="H73" s="187"/>
      <c r="I73" s="89">
        <f t="shared" si="0"/>
        <v>0</v>
      </c>
    </row>
    <row r="74" spans="1:9" ht="39.6" hidden="1" x14ac:dyDescent="0.25">
      <c r="A74" s="192"/>
      <c r="B74" s="192"/>
      <c r="C74" s="161"/>
      <c r="D74" s="161" t="s">
        <v>49</v>
      </c>
      <c r="E74" s="278" t="s">
        <v>4658</v>
      </c>
      <c r="F74" s="120" t="s">
        <v>136</v>
      </c>
      <c r="G74" s="161"/>
      <c r="H74" s="187"/>
      <c r="I74" s="89">
        <f t="shared" si="0"/>
        <v>0</v>
      </c>
    </row>
    <row r="75" spans="1:9" ht="26.4" hidden="1" x14ac:dyDescent="0.25">
      <c r="A75" s="192"/>
      <c r="B75" s="192"/>
      <c r="C75" s="161" t="s">
        <v>39</v>
      </c>
      <c r="D75" s="161"/>
      <c r="E75" s="101" t="s">
        <v>1501</v>
      </c>
      <c r="F75" s="120" t="s">
        <v>429</v>
      </c>
      <c r="G75" s="161"/>
      <c r="H75" s="187"/>
      <c r="I75" s="89">
        <f t="shared" si="0"/>
        <v>0</v>
      </c>
    </row>
    <row r="76" spans="1:9" ht="26.4" hidden="1" x14ac:dyDescent="0.25">
      <c r="A76" s="192"/>
      <c r="B76" s="192"/>
      <c r="C76" s="161" t="s">
        <v>59</v>
      </c>
      <c r="D76" s="161"/>
      <c r="E76" s="101" t="s">
        <v>1502</v>
      </c>
      <c r="F76" s="120" t="s">
        <v>429</v>
      </c>
      <c r="G76" s="161"/>
      <c r="H76" s="187"/>
      <c r="I76" s="89">
        <f t="shared" si="0"/>
        <v>0</v>
      </c>
    </row>
    <row r="77" spans="1:9" ht="26.4" hidden="1" x14ac:dyDescent="0.25">
      <c r="A77" s="192"/>
      <c r="B77" s="192"/>
      <c r="C77" s="161" t="s">
        <v>42</v>
      </c>
      <c r="D77" s="161"/>
      <c r="E77" s="101" t="s">
        <v>1503</v>
      </c>
      <c r="F77" s="120" t="s">
        <v>429</v>
      </c>
      <c r="G77" s="161"/>
      <c r="H77" s="187"/>
      <c r="I77" s="89">
        <f t="shared" si="0"/>
        <v>0</v>
      </c>
    </row>
    <row r="78" spans="1:9" ht="26.4" hidden="1" x14ac:dyDescent="0.25">
      <c r="A78" s="192"/>
      <c r="B78" s="192" t="s">
        <v>1505</v>
      </c>
      <c r="C78" s="161"/>
      <c r="D78" s="161"/>
      <c r="E78" s="101" t="s">
        <v>1506</v>
      </c>
      <c r="F78" s="120"/>
      <c r="G78" s="17"/>
      <c r="H78" s="191"/>
      <c r="I78" s="190"/>
    </row>
    <row r="79" spans="1:9" ht="26.4" hidden="1" x14ac:dyDescent="0.25">
      <c r="A79" s="192"/>
      <c r="B79" s="192"/>
      <c r="C79" s="161" t="s">
        <v>37</v>
      </c>
      <c r="D79" s="161"/>
      <c r="E79" s="101" t="s">
        <v>1499</v>
      </c>
      <c r="F79" s="120"/>
      <c r="G79" s="17"/>
      <c r="H79" s="191"/>
      <c r="I79" s="190"/>
    </row>
    <row r="80" spans="1:9" ht="15.6" hidden="1" x14ac:dyDescent="0.25">
      <c r="A80" s="192"/>
      <c r="B80" s="192"/>
      <c r="C80" s="161"/>
      <c r="D80" s="161" t="s">
        <v>36</v>
      </c>
      <c r="E80" s="101" t="s">
        <v>1500</v>
      </c>
      <c r="F80" s="17" t="s">
        <v>124</v>
      </c>
      <c r="G80" s="161"/>
      <c r="H80" s="187"/>
      <c r="I80" s="89">
        <f t="shared" ref="I80:I85" si="1">G80*H80</f>
        <v>0</v>
      </c>
    </row>
    <row r="81" spans="1:9" ht="26.4" hidden="1" x14ac:dyDescent="0.25">
      <c r="A81" s="192"/>
      <c r="B81" s="192"/>
      <c r="C81" s="161"/>
      <c r="D81" s="161" t="s">
        <v>35</v>
      </c>
      <c r="E81" s="278" t="s">
        <v>4657</v>
      </c>
      <c r="F81" s="120" t="s">
        <v>136</v>
      </c>
      <c r="G81" s="161"/>
      <c r="H81" s="187"/>
      <c r="I81" s="89">
        <f t="shared" si="1"/>
        <v>0</v>
      </c>
    </row>
    <row r="82" spans="1:9" ht="39.6" hidden="1" x14ac:dyDescent="0.25">
      <c r="A82" s="192"/>
      <c r="B82" s="192"/>
      <c r="C82" s="161"/>
      <c r="D82" s="161" t="s">
        <v>49</v>
      </c>
      <c r="E82" s="283" t="s">
        <v>4658</v>
      </c>
      <c r="F82" s="120" t="s">
        <v>136</v>
      </c>
      <c r="G82" s="161"/>
      <c r="H82" s="187"/>
      <c r="I82" s="89">
        <f t="shared" si="1"/>
        <v>0</v>
      </c>
    </row>
    <row r="83" spans="1:9" ht="26.4" hidden="1" x14ac:dyDescent="0.25">
      <c r="A83" s="192"/>
      <c r="B83" s="192"/>
      <c r="C83" s="161" t="s">
        <v>39</v>
      </c>
      <c r="D83" s="161"/>
      <c r="E83" s="101" t="s">
        <v>1501</v>
      </c>
      <c r="F83" s="120" t="s">
        <v>429</v>
      </c>
      <c r="G83" s="161"/>
      <c r="H83" s="187"/>
      <c r="I83" s="89">
        <f t="shared" si="1"/>
        <v>0</v>
      </c>
    </row>
    <row r="84" spans="1:9" ht="26.4" hidden="1" x14ac:dyDescent="0.25">
      <c r="A84" s="192"/>
      <c r="B84" s="192"/>
      <c r="C84" s="161" t="s">
        <v>59</v>
      </c>
      <c r="D84" s="161"/>
      <c r="E84" s="101" t="s">
        <v>1502</v>
      </c>
      <c r="F84" s="17" t="s">
        <v>429</v>
      </c>
      <c r="G84" s="161"/>
      <c r="H84" s="187"/>
      <c r="I84" s="89">
        <f t="shared" si="1"/>
        <v>0</v>
      </c>
    </row>
    <row r="85" spans="1:9" ht="26.4" hidden="1" x14ac:dyDescent="0.25">
      <c r="A85" s="192"/>
      <c r="B85" s="192"/>
      <c r="C85" s="161" t="s">
        <v>42</v>
      </c>
      <c r="D85" s="161"/>
      <c r="E85" s="101" t="s">
        <v>1503</v>
      </c>
      <c r="F85" s="120" t="s">
        <v>429</v>
      </c>
      <c r="G85" s="161"/>
      <c r="H85" s="187"/>
      <c r="I85" s="89">
        <f t="shared" si="1"/>
        <v>0</v>
      </c>
    </row>
    <row r="86" spans="1:9" x14ac:dyDescent="0.25">
      <c r="A86" s="192" t="s">
        <v>1507</v>
      </c>
      <c r="B86" s="192"/>
      <c r="C86" s="193"/>
      <c r="D86" s="193"/>
      <c r="E86" s="159" t="s">
        <v>1508</v>
      </c>
      <c r="F86" s="120"/>
      <c r="G86" s="17"/>
      <c r="H86" s="191"/>
      <c r="I86" s="190"/>
    </row>
    <row r="87" spans="1:9" ht="15.6" hidden="1" x14ac:dyDescent="0.25">
      <c r="A87" s="192"/>
      <c r="B87" s="192" t="s">
        <v>1509</v>
      </c>
      <c r="C87" s="193"/>
      <c r="D87" s="193"/>
      <c r="E87" s="101" t="s">
        <v>1480</v>
      </c>
      <c r="F87" s="17" t="s">
        <v>124</v>
      </c>
      <c r="G87" s="161"/>
      <c r="H87" s="187"/>
      <c r="I87" s="89">
        <f>G87*H87</f>
        <v>0</v>
      </c>
    </row>
    <row r="88" spans="1:9" ht="15.6" hidden="1" x14ac:dyDescent="0.25">
      <c r="A88" s="192"/>
      <c r="B88" s="192" t="s">
        <v>1510</v>
      </c>
      <c r="C88" s="193"/>
      <c r="D88" s="193"/>
      <c r="E88" s="101" t="s">
        <v>1460</v>
      </c>
      <c r="F88" s="17" t="s">
        <v>124</v>
      </c>
      <c r="G88" s="161"/>
      <c r="H88" s="187"/>
      <c r="I88" s="89">
        <f>G88*H88</f>
        <v>0</v>
      </c>
    </row>
    <row r="89" spans="1:9" ht="15.6" x14ac:dyDescent="0.25">
      <c r="A89" s="192"/>
      <c r="B89" s="192" t="s">
        <v>1511</v>
      </c>
      <c r="C89" s="193"/>
      <c r="D89" s="193"/>
      <c r="E89" s="101" t="s">
        <v>1461</v>
      </c>
      <c r="F89" s="17" t="s">
        <v>124</v>
      </c>
      <c r="G89" s="161"/>
      <c r="H89" s="187"/>
      <c r="I89" s="89">
        <f>G89*H89</f>
        <v>0</v>
      </c>
    </row>
    <row r="90" spans="1:9" ht="15.6" x14ac:dyDescent="0.25">
      <c r="A90" s="192"/>
      <c r="B90" s="192" t="s">
        <v>1512</v>
      </c>
      <c r="C90" s="193"/>
      <c r="D90" s="193"/>
      <c r="E90" s="101" t="s">
        <v>1462</v>
      </c>
      <c r="F90" s="17" t="s">
        <v>124</v>
      </c>
      <c r="G90" s="161"/>
      <c r="H90" s="187"/>
      <c r="I90" s="89">
        <f>G90*H90</f>
        <v>0</v>
      </c>
    </row>
    <row r="91" spans="1:9" ht="15.6" hidden="1" x14ac:dyDescent="0.25">
      <c r="A91" s="192"/>
      <c r="B91" s="192" t="s">
        <v>1513</v>
      </c>
      <c r="C91" s="193"/>
      <c r="D91" s="193"/>
      <c r="E91" s="101" t="s">
        <v>1514</v>
      </c>
      <c r="F91" s="17" t="s">
        <v>124</v>
      </c>
      <c r="G91" s="161"/>
      <c r="H91" s="187"/>
      <c r="I91" s="89">
        <f>G91*H91</f>
        <v>0</v>
      </c>
    </row>
    <row r="92" spans="1:9" hidden="1" x14ac:dyDescent="0.25">
      <c r="A92" s="192" t="s">
        <v>1515</v>
      </c>
      <c r="B92" s="192"/>
      <c r="C92" s="193"/>
      <c r="D92" s="193"/>
      <c r="E92" s="159" t="s">
        <v>1516</v>
      </c>
      <c r="F92" s="120"/>
      <c r="G92" s="17"/>
      <c r="H92" s="191"/>
      <c r="I92" s="190"/>
    </row>
    <row r="93" spans="1:9" ht="26.4" hidden="1" x14ac:dyDescent="0.25">
      <c r="A93" s="192"/>
      <c r="B93" s="192" t="s">
        <v>1517</v>
      </c>
      <c r="C93" s="193"/>
      <c r="D93" s="193"/>
      <c r="E93" s="278" t="s">
        <v>4659</v>
      </c>
      <c r="F93" s="120" t="s">
        <v>429</v>
      </c>
      <c r="G93" s="161"/>
      <c r="H93" s="187"/>
      <c r="I93" s="89">
        <f>G93*H93</f>
        <v>0</v>
      </c>
    </row>
    <row r="94" spans="1:9" ht="26.4" hidden="1" x14ac:dyDescent="0.25">
      <c r="A94" s="192"/>
      <c r="B94" s="192" t="s">
        <v>1518</v>
      </c>
      <c r="C94" s="193"/>
      <c r="D94" s="193"/>
      <c r="E94" s="278" t="s">
        <v>4660</v>
      </c>
      <c r="F94" s="120" t="s">
        <v>429</v>
      </c>
      <c r="G94" s="161"/>
      <c r="H94" s="187"/>
      <c r="I94" s="89">
        <f>G94*H94</f>
        <v>0</v>
      </c>
    </row>
    <row r="95" spans="1:9" hidden="1" x14ac:dyDescent="0.25">
      <c r="A95" s="192"/>
      <c r="B95" s="192" t="s">
        <v>1519</v>
      </c>
      <c r="C95" s="193"/>
      <c r="D95" s="193"/>
      <c r="E95" s="101" t="s">
        <v>1521</v>
      </c>
      <c r="F95" s="120" t="s">
        <v>429</v>
      </c>
      <c r="G95" s="161"/>
      <c r="H95" s="187"/>
      <c r="I95" s="89">
        <f>G95*H95</f>
        <v>0</v>
      </c>
    </row>
    <row r="96" spans="1:9" hidden="1" x14ac:dyDescent="0.25">
      <c r="A96" s="192"/>
      <c r="B96" s="192" t="s">
        <v>1520</v>
      </c>
      <c r="C96" s="193"/>
      <c r="D96" s="193"/>
      <c r="E96" s="101" t="s">
        <v>1522</v>
      </c>
      <c r="F96" s="120" t="s">
        <v>429</v>
      </c>
      <c r="G96" s="161"/>
      <c r="H96" s="187"/>
      <c r="I96" s="89">
        <f>G96*H96</f>
        <v>0</v>
      </c>
    </row>
    <row r="97" spans="1:9" ht="39.6" hidden="1" x14ac:dyDescent="0.25">
      <c r="A97" s="192" t="s">
        <v>1523</v>
      </c>
      <c r="B97" s="192"/>
      <c r="C97" s="193"/>
      <c r="D97" s="193"/>
      <c r="E97" s="159" t="s">
        <v>1524</v>
      </c>
      <c r="F97" s="120"/>
      <c r="G97" s="17"/>
      <c r="H97" s="191"/>
      <c r="I97" s="190"/>
    </row>
    <row r="98" spans="1:9" ht="15.6" hidden="1" x14ac:dyDescent="0.25">
      <c r="A98" s="192"/>
      <c r="B98" s="192" t="s">
        <v>1525</v>
      </c>
      <c r="C98" s="193"/>
      <c r="D98" s="193"/>
      <c r="E98" s="101" t="s">
        <v>1480</v>
      </c>
      <c r="F98" s="17" t="s">
        <v>124</v>
      </c>
      <c r="G98" s="161"/>
      <c r="H98" s="187"/>
      <c r="I98" s="89">
        <f>G98*H98</f>
        <v>0</v>
      </c>
    </row>
    <row r="99" spans="1:9" ht="26.4" hidden="1" x14ac:dyDescent="0.25">
      <c r="A99" s="192"/>
      <c r="B99" s="192" t="s">
        <v>1526</v>
      </c>
      <c r="C99" s="193"/>
      <c r="D99" s="193"/>
      <c r="E99" s="101" t="s">
        <v>1529</v>
      </c>
      <c r="F99" s="17" t="s">
        <v>124</v>
      </c>
      <c r="G99" s="161"/>
      <c r="H99" s="187"/>
      <c r="I99" s="89">
        <f>G99*H99</f>
        <v>0</v>
      </c>
    </row>
    <row r="100" spans="1:9" ht="15.6" hidden="1" x14ac:dyDescent="0.25">
      <c r="A100" s="192"/>
      <c r="B100" s="192" t="s">
        <v>1527</v>
      </c>
      <c r="C100" s="193"/>
      <c r="D100" s="193"/>
      <c r="E100" s="101" t="s">
        <v>1461</v>
      </c>
      <c r="F100" s="17" t="s">
        <v>124</v>
      </c>
      <c r="G100" s="161"/>
      <c r="H100" s="187"/>
      <c r="I100" s="89">
        <f>G100*H100</f>
        <v>0</v>
      </c>
    </row>
    <row r="101" spans="1:9" ht="15.6" hidden="1" x14ac:dyDescent="0.25">
      <c r="A101" s="192"/>
      <c r="B101" s="192" t="s">
        <v>1528</v>
      </c>
      <c r="C101" s="193"/>
      <c r="D101" s="193"/>
      <c r="E101" s="101" t="s">
        <v>1530</v>
      </c>
      <c r="F101" s="17" t="s">
        <v>124</v>
      </c>
      <c r="G101" s="161"/>
      <c r="H101" s="187"/>
      <c r="I101" s="89">
        <f>G101*H101</f>
        <v>0</v>
      </c>
    </row>
    <row r="102" spans="1:9" ht="39.6" x14ac:dyDescent="0.25">
      <c r="A102" s="192" t="s">
        <v>1531</v>
      </c>
      <c r="B102" s="192"/>
      <c r="C102" s="193"/>
      <c r="D102" s="193"/>
      <c r="E102" s="159" t="s">
        <v>1532</v>
      </c>
      <c r="F102" s="120"/>
      <c r="G102" s="17"/>
      <c r="H102" s="191"/>
      <c r="I102" s="190"/>
    </row>
    <row r="103" spans="1:9" ht="15.6" x14ac:dyDescent="0.25">
      <c r="A103" s="192"/>
      <c r="B103" s="192" t="s">
        <v>1533</v>
      </c>
      <c r="C103" s="193"/>
      <c r="D103" s="193"/>
      <c r="E103" s="101" t="s">
        <v>1480</v>
      </c>
      <c r="F103" s="17" t="s">
        <v>124</v>
      </c>
      <c r="G103" s="161"/>
      <c r="H103" s="187"/>
      <c r="I103" s="89">
        <f>G103*H103</f>
        <v>0</v>
      </c>
    </row>
    <row r="104" spans="1:9" ht="26.4" hidden="1" x14ac:dyDescent="0.25">
      <c r="A104" s="192"/>
      <c r="B104" s="192" t="s">
        <v>1534</v>
      </c>
      <c r="C104" s="193"/>
      <c r="D104" s="193"/>
      <c r="E104" s="101" t="s">
        <v>1529</v>
      </c>
      <c r="F104" s="17" t="s">
        <v>124</v>
      </c>
      <c r="G104" s="161"/>
      <c r="H104" s="187"/>
      <c r="I104" s="89">
        <f>G104*H104</f>
        <v>0</v>
      </c>
    </row>
    <row r="105" spans="1:9" ht="15.6" hidden="1" x14ac:dyDescent="0.25">
      <c r="A105" s="192"/>
      <c r="B105" s="192" t="s">
        <v>1535</v>
      </c>
      <c r="C105" s="193"/>
      <c r="D105" s="193"/>
      <c r="E105" s="101" t="s">
        <v>1461</v>
      </c>
      <c r="F105" s="17" t="s">
        <v>124</v>
      </c>
      <c r="G105" s="161"/>
      <c r="H105" s="187"/>
      <c r="I105" s="89">
        <f>G105*H105</f>
        <v>0</v>
      </c>
    </row>
    <row r="106" spans="1:9" ht="15.6" hidden="1" x14ac:dyDescent="0.25">
      <c r="A106" s="192"/>
      <c r="B106" s="192" t="s">
        <v>1536</v>
      </c>
      <c r="C106" s="193"/>
      <c r="D106" s="193"/>
      <c r="E106" s="101" t="s">
        <v>1530</v>
      </c>
      <c r="F106" s="17" t="s">
        <v>124</v>
      </c>
      <c r="G106" s="161"/>
      <c r="H106" s="187"/>
      <c r="I106" s="89">
        <f>G106*H106</f>
        <v>0</v>
      </c>
    </row>
    <row r="107" spans="1:9" ht="26.4" hidden="1" x14ac:dyDescent="0.25">
      <c r="A107" s="192" t="s">
        <v>1537</v>
      </c>
      <c r="B107" s="192"/>
      <c r="C107" s="193"/>
      <c r="D107" s="193"/>
      <c r="E107" s="159" t="s">
        <v>1538</v>
      </c>
      <c r="F107" s="120"/>
      <c r="G107" s="17"/>
      <c r="H107" s="191"/>
      <c r="I107" s="190"/>
    </row>
    <row r="108" spans="1:9" ht="15.6" hidden="1" x14ac:dyDescent="0.25">
      <c r="A108" s="192"/>
      <c r="B108" s="192" t="s">
        <v>1539</v>
      </c>
      <c r="C108" s="193"/>
      <c r="D108" s="193"/>
      <c r="E108" s="101" t="s">
        <v>1542</v>
      </c>
      <c r="F108" s="17" t="s">
        <v>124</v>
      </c>
      <c r="G108" s="161"/>
      <c r="H108" s="187"/>
      <c r="I108" s="89">
        <f>G108*H108</f>
        <v>0</v>
      </c>
    </row>
    <row r="109" spans="1:9" ht="26.4" hidden="1" x14ac:dyDescent="0.25">
      <c r="A109" s="192"/>
      <c r="B109" s="192" t="s">
        <v>1540</v>
      </c>
      <c r="C109" s="193"/>
      <c r="D109" s="193"/>
      <c r="E109" s="101" t="s">
        <v>1543</v>
      </c>
      <c r="F109" s="17" t="s">
        <v>124</v>
      </c>
      <c r="G109" s="161"/>
      <c r="H109" s="187"/>
      <c r="I109" s="89">
        <f>G109*H109</f>
        <v>0</v>
      </c>
    </row>
    <row r="110" spans="1:9" ht="26.4" hidden="1" x14ac:dyDescent="0.25">
      <c r="A110" s="192"/>
      <c r="B110" s="192" t="s">
        <v>1541</v>
      </c>
      <c r="C110" s="193"/>
      <c r="D110" s="193"/>
      <c r="E110" s="101" t="s">
        <v>1544</v>
      </c>
      <c r="F110" s="120" t="s">
        <v>429</v>
      </c>
      <c r="G110" s="161"/>
      <c r="H110" s="187"/>
      <c r="I110" s="89">
        <f>G110*H110</f>
        <v>0</v>
      </c>
    </row>
    <row r="111" spans="1:9" ht="26.4" x14ac:dyDescent="0.25">
      <c r="A111" s="192" t="s">
        <v>1545</v>
      </c>
      <c r="B111" s="192"/>
      <c r="C111" s="193"/>
      <c r="D111" s="193"/>
      <c r="E111" s="159" t="s">
        <v>1546</v>
      </c>
      <c r="F111" s="120"/>
      <c r="G111" s="17"/>
      <c r="H111" s="191"/>
      <c r="I111" s="190"/>
    </row>
    <row r="112" spans="1:9" ht="15.6" hidden="1" x14ac:dyDescent="0.25">
      <c r="A112" s="192"/>
      <c r="B112" s="192" t="s">
        <v>1547</v>
      </c>
      <c r="C112" s="193"/>
      <c r="D112" s="193"/>
      <c r="E112" s="101" t="s">
        <v>1542</v>
      </c>
      <c r="F112" s="17" t="s">
        <v>124</v>
      </c>
      <c r="G112" s="161"/>
      <c r="H112" s="187"/>
      <c r="I112" s="89">
        <f>G112*H112</f>
        <v>0</v>
      </c>
    </row>
    <row r="113" spans="1:9" ht="26.4" x14ac:dyDescent="0.25">
      <c r="A113" s="192"/>
      <c r="B113" s="192" t="s">
        <v>1548</v>
      </c>
      <c r="C113" s="193"/>
      <c r="D113" s="193"/>
      <c r="E113" s="101" t="s">
        <v>1543</v>
      </c>
      <c r="F113" s="17" t="s">
        <v>124</v>
      </c>
      <c r="G113" s="161"/>
      <c r="H113" s="187"/>
      <c r="I113" s="89">
        <f>G113*H113</f>
        <v>0</v>
      </c>
    </row>
    <row r="114" spans="1:9" ht="26.4" hidden="1" x14ac:dyDescent="0.25">
      <c r="A114" s="192"/>
      <c r="B114" s="192" t="s">
        <v>1549</v>
      </c>
      <c r="C114" s="193"/>
      <c r="D114" s="193"/>
      <c r="E114" s="101" t="s">
        <v>1544</v>
      </c>
      <c r="F114" s="120" t="s">
        <v>429</v>
      </c>
      <c r="G114" s="161"/>
      <c r="H114" s="187"/>
      <c r="I114" s="89">
        <f>G114*H114</f>
        <v>0</v>
      </c>
    </row>
    <row r="115" spans="1:9" x14ac:dyDescent="0.25">
      <c r="A115" s="192"/>
      <c r="B115" s="192"/>
      <c r="C115" s="193"/>
      <c r="D115" s="193"/>
      <c r="E115" s="101"/>
      <c r="F115" s="120"/>
      <c r="G115" s="17"/>
      <c r="H115" s="15"/>
      <c r="I115" s="190"/>
    </row>
    <row r="116" spans="1:9" x14ac:dyDescent="0.25">
      <c r="A116" s="101"/>
      <c r="B116" s="101"/>
      <c r="C116" s="161"/>
      <c r="D116" s="161"/>
      <c r="E116" s="101"/>
      <c r="F116" s="120"/>
      <c r="G116" s="17"/>
      <c r="H116" s="15"/>
      <c r="I116" s="190"/>
    </row>
    <row r="117" spans="1:9" x14ac:dyDescent="0.25">
      <c r="A117" s="64"/>
      <c r="B117" s="64"/>
      <c r="C117" s="161"/>
      <c r="D117" s="161"/>
      <c r="E117" s="60"/>
      <c r="F117" s="17"/>
      <c r="G117" s="15"/>
      <c r="H117" s="15"/>
      <c r="I117" s="190"/>
    </row>
    <row r="118" spans="1:9" x14ac:dyDescent="0.25">
      <c r="A118" s="168" t="s">
        <v>34</v>
      </c>
      <c r="B118" s="168"/>
      <c r="C118" s="168"/>
      <c r="D118" s="168"/>
      <c r="E118" s="168"/>
      <c r="F118" s="179"/>
      <c r="G118" s="183"/>
      <c r="H118" s="183"/>
      <c r="I118" s="174">
        <f>SUM(I5:I117)</f>
        <v>0</v>
      </c>
    </row>
    <row r="1048394" spans="6:6" x14ac:dyDescent="0.25">
      <c r="F1048394"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B66A9-94E2-4BA3-AA3A-FD805F5C818A}">
  <dimension ref="A1:H1048356"/>
  <sheetViews>
    <sheetView workbookViewId="0"/>
  </sheetViews>
  <sheetFormatPr defaultRowHeight="13.2" x14ac:dyDescent="0.25"/>
  <cols>
    <col min="1" max="1" width="9.33203125" style="41" customWidth="1"/>
    <col min="2" max="2" width="9" style="41" bestFit="1" customWidth="1"/>
    <col min="3" max="3" width="3.6640625" style="41" customWidth="1"/>
    <col min="4" max="4" width="40.6640625" style="41" customWidth="1"/>
    <col min="5" max="5" width="23.33203125" style="41" bestFit="1" customWidth="1"/>
    <col min="6" max="8" width="20.6640625" style="41" customWidth="1"/>
    <col min="9" max="253" width="9.109375" style="41"/>
    <col min="254" max="254" width="9.33203125" style="41" customWidth="1"/>
    <col min="255" max="255" width="6.6640625" style="41" customWidth="1"/>
    <col min="256" max="256" width="40.6640625" style="41" customWidth="1"/>
    <col min="257" max="260" width="9.33203125" style="41" customWidth="1"/>
    <col min="261" max="509" width="9.109375" style="41"/>
    <col min="510" max="510" width="9.33203125" style="41" customWidth="1"/>
    <col min="511" max="511" width="6.6640625" style="41" customWidth="1"/>
    <col min="512" max="512" width="40.6640625" style="41" customWidth="1"/>
    <col min="513" max="516" width="9.33203125" style="41" customWidth="1"/>
    <col min="517" max="765" width="9.109375" style="41"/>
    <col min="766" max="766" width="9.33203125" style="41" customWidth="1"/>
    <col min="767" max="767" width="6.6640625" style="41" customWidth="1"/>
    <col min="768" max="768" width="40.6640625" style="41" customWidth="1"/>
    <col min="769" max="772" width="9.33203125" style="41" customWidth="1"/>
    <col min="773" max="1021" width="9.109375" style="41"/>
    <col min="1022" max="1022" width="9.33203125" style="41" customWidth="1"/>
    <col min="1023" max="1023" width="6.6640625" style="41" customWidth="1"/>
    <col min="1024" max="1024" width="40.6640625" style="41" customWidth="1"/>
    <col min="1025" max="1028" width="9.33203125" style="41" customWidth="1"/>
    <col min="1029" max="1277" width="9.109375" style="41"/>
    <col min="1278" max="1278" width="9.33203125" style="41" customWidth="1"/>
    <col min="1279" max="1279" width="6.6640625" style="41" customWidth="1"/>
    <col min="1280" max="1280" width="40.6640625" style="41" customWidth="1"/>
    <col min="1281" max="1284" width="9.33203125" style="41" customWidth="1"/>
    <col min="1285" max="1533" width="9.109375" style="41"/>
    <col min="1534" max="1534" width="9.33203125" style="41" customWidth="1"/>
    <col min="1535" max="1535" width="6.6640625" style="41" customWidth="1"/>
    <col min="1536" max="1536" width="40.6640625" style="41" customWidth="1"/>
    <col min="1537" max="1540" width="9.33203125" style="41" customWidth="1"/>
    <col min="1541" max="1789" width="9.109375" style="41"/>
    <col min="1790" max="1790" width="9.33203125" style="41" customWidth="1"/>
    <col min="1791" max="1791" width="6.6640625" style="41" customWidth="1"/>
    <col min="1792" max="1792" width="40.6640625" style="41" customWidth="1"/>
    <col min="1793" max="1796" width="9.33203125" style="41" customWidth="1"/>
    <col min="1797" max="2045" width="9.109375" style="41"/>
    <col min="2046" max="2046" width="9.33203125" style="41" customWidth="1"/>
    <col min="2047" max="2047" width="6.6640625" style="41" customWidth="1"/>
    <col min="2048" max="2048" width="40.6640625" style="41" customWidth="1"/>
    <col min="2049" max="2052" width="9.33203125" style="41" customWidth="1"/>
    <col min="2053" max="2301" width="9.109375" style="41"/>
    <col min="2302" max="2302" width="9.33203125" style="41" customWidth="1"/>
    <col min="2303" max="2303" width="6.6640625" style="41" customWidth="1"/>
    <col min="2304" max="2304" width="40.6640625" style="41" customWidth="1"/>
    <col min="2305" max="2308" width="9.33203125" style="41" customWidth="1"/>
    <col min="2309" max="2557" width="9.109375" style="41"/>
    <col min="2558" max="2558" width="9.33203125" style="41" customWidth="1"/>
    <col min="2559" max="2559" width="6.6640625" style="41" customWidth="1"/>
    <col min="2560" max="2560" width="40.6640625" style="41" customWidth="1"/>
    <col min="2561" max="2564" width="9.33203125" style="41" customWidth="1"/>
    <col min="2565" max="2813" width="9.109375" style="41"/>
    <col min="2814" max="2814" width="9.33203125" style="41" customWidth="1"/>
    <col min="2815" max="2815" width="6.6640625" style="41" customWidth="1"/>
    <col min="2816" max="2816" width="40.6640625" style="41" customWidth="1"/>
    <col min="2817" max="2820" width="9.33203125" style="41" customWidth="1"/>
    <col min="2821" max="3069" width="9.109375" style="41"/>
    <col min="3070" max="3070" width="9.33203125" style="41" customWidth="1"/>
    <col min="3071" max="3071" width="6.6640625" style="41" customWidth="1"/>
    <col min="3072" max="3072" width="40.6640625" style="41" customWidth="1"/>
    <col min="3073" max="3076" width="9.33203125" style="41" customWidth="1"/>
    <col min="3077" max="3325" width="9.109375" style="41"/>
    <col min="3326" max="3326" width="9.33203125" style="41" customWidth="1"/>
    <col min="3327" max="3327" width="6.6640625" style="41" customWidth="1"/>
    <col min="3328" max="3328" width="40.6640625" style="41" customWidth="1"/>
    <col min="3329" max="3332" width="9.33203125" style="41" customWidth="1"/>
    <col min="3333" max="3581" width="9.109375" style="41"/>
    <col min="3582" max="3582" width="9.33203125" style="41" customWidth="1"/>
    <col min="3583" max="3583" width="6.6640625" style="41" customWidth="1"/>
    <col min="3584" max="3584" width="40.6640625" style="41" customWidth="1"/>
    <col min="3585" max="3588" width="9.33203125" style="41" customWidth="1"/>
    <col min="3589" max="3837" width="9.109375" style="41"/>
    <col min="3838" max="3838" width="9.33203125" style="41" customWidth="1"/>
    <col min="3839" max="3839" width="6.6640625" style="41" customWidth="1"/>
    <col min="3840" max="3840" width="40.6640625" style="41" customWidth="1"/>
    <col min="3841" max="3844" width="9.33203125" style="41" customWidth="1"/>
    <col min="3845" max="4093" width="9.109375" style="41"/>
    <col min="4094" max="4094" width="9.33203125" style="41" customWidth="1"/>
    <col min="4095" max="4095" width="6.6640625" style="41" customWidth="1"/>
    <col min="4096" max="4096" width="40.6640625" style="41" customWidth="1"/>
    <col min="4097" max="4100" width="9.33203125" style="41" customWidth="1"/>
    <col min="4101" max="4349" width="9.109375" style="41"/>
    <col min="4350" max="4350" width="9.33203125" style="41" customWidth="1"/>
    <col min="4351" max="4351" width="6.6640625" style="41" customWidth="1"/>
    <col min="4352" max="4352" width="40.6640625" style="41" customWidth="1"/>
    <col min="4353" max="4356" width="9.33203125" style="41" customWidth="1"/>
    <col min="4357" max="4605" width="9.109375" style="41"/>
    <col min="4606" max="4606" width="9.33203125" style="41" customWidth="1"/>
    <col min="4607" max="4607" width="6.6640625" style="41" customWidth="1"/>
    <col min="4608" max="4608" width="40.6640625" style="41" customWidth="1"/>
    <col min="4609" max="4612" width="9.33203125" style="41" customWidth="1"/>
    <col min="4613" max="4861" width="9.109375" style="41"/>
    <col min="4862" max="4862" width="9.33203125" style="41" customWidth="1"/>
    <col min="4863" max="4863" width="6.6640625" style="41" customWidth="1"/>
    <col min="4864" max="4864" width="40.6640625" style="41" customWidth="1"/>
    <col min="4865" max="4868" width="9.33203125" style="41" customWidth="1"/>
    <col min="4869" max="5117" width="9.109375" style="41"/>
    <col min="5118" max="5118" width="9.33203125" style="41" customWidth="1"/>
    <col min="5119" max="5119" width="6.6640625" style="41" customWidth="1"/>
    <col min="5120" max="5120" width="40.6640625" style="41" customWidth="1"/>
    <col min="5121" max="5124" width="9.33203125" style="41" customWidth="1"/>
    <col min="5125" max="5373" width="9.109375" style="41"/>
    <col min="5374" max="5374" width="9.33203125" style="41" customWidth="1"/>
    <col min="5375" max="5375" width="6.6640625" style="41" customWidth="1"/>
    <col min="5376" max="5376" width="40.6640625" style="41" customWidth="1"/>
    <col min="5377" max="5380" width="9.33203125" style="41" customWidth="1"/>
    <col min="5381" max="5629" width="9.109375" style="41"/>
    <col min="5630" max="5630" width="9.33203125" style="41" customWidth="1"/>
    <col min="5631" max="5631" width="6.6640625" style="41" customWidth="1"/>
    <col min="5632" max="5632" width="40.6640625" style="41" customWidth="1"/>
    <col min="5633" max="5636" width="9.33203125" style="41" customWidth="1"/>
    <col min="5637" max="5885" width="9.109375" style="41"/>
    <col min="5886" max="5886" width="9.33203125" style="41" customWidth="1"/>
    <col min="5887" max="5887" width="6.6640625" style="41" customWidth="1"/>
    <col min="5888" max="5888" width="40.6640625" style="41" customWidth="1"/>
    <col min="5889" max="5892" width="9.33203125" style="41" customWidth="1"/>
    <col min="5893" max="6141" width="9.109375" style="41"/>
    <col min="6142" max="6142" width="9.33203125" style="41" customWidth="1"/>
    <col min="6143" max="6143" width="6.6640625" style="41" customWidth="1"/>
    <col min="6144" max="6144" width="40.6640625" style="41" customWidth="1"/>
    <col min="6145" max="6148" width="9.33203125" style="41" customWidth="1"/>
    <col min="6149" max="6397" width="9.109375" style="41"/>
    <col min="6398" max="6398" width="9.33203125" style="41" customWidth="1"/>
    <col min="6399" max="6399" width="6.6640625" style="41" customWidth="1"/>
    <col min="6400" max="6400" width="40.6640625" style="41" customWidth="1"/>
    <col min="6401" max="6404" width="9.33203125" style="41" customWidth="1"/>
    <col min="6405" max="6653" width="9.109375" style="41"/>
    <col min="6654" max="6654" width="9.33203125" style="41" customWidth="1"/>
    <col min="6655" max="6655" width="6.6640625" style="41" customWidth="1"/>
    <col min="6656" max="6656" width="40.6640625" style="41" customWidth="1"/>
    <col min="6657" max="6660" width="9.33203125" style="41" customWidth="1"/>
    <col min="6661" max="6909" width="9.109375" style="41"/>
    <col min="6910" max="6910" width="9.33203125" style="41" customWidth="1"/>
    <col min="6911" max="6911" width="6.6640625" style="41" customWidth="1"/>
    <col min="6912" max="6912" width="40.6640625" style="41" customWidth="1"/>
    <col min="6913" max="6916" width="9.33203125" style="41" customWidth="1"/>
    <col min="6917" max="7165" width="9.109375" style="41"/>
    <col min="7166" max="7166" width="9.33203125" style="41" customWidth="1"/>
    <col min="7167" max="7167" width="6.6640625" style="41" customWidth="1"/>
    <col min="7168" max="7168" width="40.6640625" style="41" customWidth="1"/>
    <col min="7169" max="7172" width="9.33203125" style="41" customWidth="1"/>
    <col min="7173" max="7421" width="9.109375" style="41"/>
    <col min="7422" max="7422" width="9.33203125" style="41" customWidth="1"/>
    <col min="7423" max="7423" width="6.6640625" style="41" customWidth="1"/>
    <col min="7424" max="7424" width="40.6640625" style="41" customWidth="1"/>
    <col min="7425" max="7428" width="9.33203125" style="41" customWidth="1"/>
    <col min="7429" max="7677" width="9.109375" style="41"/>
    <col min="7678" max="7678" width="9.33203125" style="41" customWidth="1"/>
    <col min="7679" max="7679" width="6.6640625" style="41" customWidth="1"/>
    <col min="7680" max="7680" width="40.6640625" style="41" customWidth="1"/>
    <col min="7681" max="7684" width="9.33203125" style="41" customWidth="1"/>
    <col min="7685" max="7933" width="9.109375" style="41"/>
    <col min="7934" max="7934" width="9.33203125" style="41" customWidth="1"/>
    <col min="7935" max="7935" width="6.6640625" style="41" customWidth="1"/>
    <col min="7936" max="7936" width="40.6640625" style="41" customWidth="1"/>
    <col min="7937" max="7940" width="9.33203125" style="41" customWidth="1"/>
    <col min="7941" max="8189" width="9.109375" style="41"/>
    <col min="8190" max="8190" width="9.33203125" style="41" customWidth="1"/>
    <col min="8191" max="8191" width="6.6640625" style="41" customWidth="1"/>
    <col min="8192" max="8192" width="40.6640625" style="41" customWidth="1"/>
    <col min="8193" max="8196" width="9.33203125" style="41" customWidth="1"/>
    <col min="8197" max="8445" width="9.109375" style="41"/>
    <col min="8446" max="8446" width="9.33203125" style="41" customWidth="1"/>
    <col min="8447" max="8447" width="6.6640625" style="41" customWidth="1"/>
    <col min="8448" max="8448" width="40.6640625" style="41" customWidth="1"/>
    <col min="8449" max="8452" width="9.33203125" style="41" customWidth="1"/>
    <col min="8453" max="8701" width="9.109375" style="41"/>
    <col min="8702" max="8702" width="9.33203125" style="41" customWidth="1"/>
    <col min="8703" max="8703" width="6.6640625" style="41" customWidth="1"/>
    <col min="8704" max="8704" width="40.6640625" style="41" customWidth="1"/>
    <col min="8705" max="8708" width="9.33203125" style="41" customWidth="1"/>
    <col min="8709" max="8957" width="9.109375" style="41"/>
    <col min="8958" max="8958" width="9.33203125" style="41" customWidth="1"/>
    <col min="8959" max="8959" width="6.6640625" style="41" customWidth="1"/>
    <col min="8960" max="8960" width="40.6640625" style="41" customWidth="1"/>
    <col min="8961" max="8964" width="9.33203125" style="41" customWidth="1"/>
    <col min="8965" max="9213" width="9.109375" style="41"/>
    <col min="9214" max="9214" width="9.33203125" style="41" customWidth="1"/>
    <col min="9215" max="9215" width="6.6640625" style="41" customWidth="1"/>
    <col min="9216" max="9216" width="40.6640625" style="41" customWidth="1"/>
    <col min="9217" max="9220" width="9.33203125" style="41" customWidth="1"/>
    <col min="9221" max="9469" width="9.109375" style="41"/>
    <col min="9470" max="9470" width="9.33203125" style="41" customWidth="1"/>
    <col min="9471" max="9471" width="6.6640625" style="41" customWidth="1"/>
    <col min="9472" max="9472" width="40.6640625" style="41" customWidth="1"/>
    <col min="9473" max="9476" width="9.33203125" style="41" customWidth="1"/>
    <col min="9477" max="9725" width="9.109375" style="41"/>
    <col min="9726" max="9726" width="9.33203125" style="41" customWidth="1"/>
    <col min="9727" max="9727" width="6.6640625" style="41" customWidth="1"/>
    <col min="9728" max="9728" width="40.6640625" style="41" customWidth="1"/>
    <col min="9729" max="9732" width="9.33203125" style="41" customWidth="1"/>
    <col min="9733" max="9981" width="9.109375" style="41"/>
    <col min="9982" max="9982" width="9.33203125" style="41" customWidth="1"/>
    <col min="9983" max="9983" width="6.6640625" style="41" customWidth="1"/>
    <col min="9984" max="9984" width="40.6640625" style="41" customWidth="1"/>
    <col min="9985" max="9988" width="9.33203125" style="41" customWidth="1"/>
    <col min="9989" max="10237" width="9.109375" style="41"/>
    <col min="10238" max="10238" width="9.33203125" style="41" customWidth="1"/>
    <col min="10239" max="10239" width="6.6640625" style="41" customWidth="1"/>
    <col min="10240" max="10240" width="40.6640625" style="41" customWidth="1"/>
    <col min="10241" max="10244" width="9.33203125" style="41" customWidth="1"/>
    <col min="10245" max="10493" width="9.109375" style="41"/>
    <col min="10494" max="10494" width="9.33203125" style="41" customWidth="1"/>
    <col min="10495" max="10495" width="6.6640625" style="41" customWidth="1"/>
    <col min="10496" max="10496" width="40.6640625" style="41" customWidth="1"/>
    <col min="10497" max="10500" width="9.33203125" style="41" customWidth="1"/>
    <col min="10501" max="10749" width="9.109375" style="41"/>
    <col min="10750" max="10750" width="9.33203125" style="41" customWidth="1"/>
    <col min="10751" max="10751" width="6.6640625" style="41" customWidth="1"/>
    <col min="10752" max="10752" width="40.6640625" style="41" customWidth="1"/>
    <col min="10753" max="10756" width="9.33203125" style="41" customWidth="1"/>
    <col min="10757" max="11005" width="9.109375" style="41"/>
    <col min="11006" max="11006" width="9.33203125" style="41" customWidth="1"/>
    <col min="11007" max="11007" width="6.6640625" style="41" customWidth="1"/>
    <col min="11008" max="11008" width="40.6640625" style="41" customWidth="1"/>
    <col min="11009" max="11012" width="9.33203125" style="41" customWidth="1"/>
    <col min="11013" max="11261" width="9.109375" style="41"/>
    <col min="11262" max="11262" width="9.33203125" style="41" customWidth="1"/>
    <col min="11263" max="11263" width="6.6640625" style="41" customWidth="1"/>
    <col min="11264" max="11264" width="40.6640625" style="41" customWidth="1"/>
    <col min="11265" max="11268" width="9.33203125" style="41" customWidth="1"/>
    <col min="11269" max="11517" width="9.109375" style="41"/>
    <col min="11518" max="11518" width="9.33203125" style="41" customWidth="1"/>
    <col min="11519" max="11519" width="6.6640625" style="41" customWidth="1"/>
    <col min="11520" max="11520" width="40.6640625" style="41" customWidth="1"/>
    <col min="11521" max="11524" width="9.33203125" style="41" customWidth="1"/>
    <col min="11525" max="11773" width="9.109375" style="41"/>
    <col min="11774" max="11774" width="9.33203125" style="41" customWidth="1"/>
    <col min="11775" max="11775" width="6.6640625" style="41" customWidth="1"/>
    <col min="11776" max="11776" width="40.6640625" style="41" customWidth="1"/>
    <col min="11777" max="11780" width="9.33203125" style="41" customWidth="1"/>
    <col min="11781" max="12029" width="9.109375" style="41"/>
    <col min="12030" max="12030" width="9.33203125" style="41" customWidth="1"/>
    <col min="12031" max="12031" width="6.6640625" style="41" customWidth="1"/>
    <col min="12032" max="12032" width="40.6640625" style="41" customWidth="1"/>
    <col min="12033" max="12036" width="9.33203125" style="41" customWidth="1"/>
    <col min="12037" max="12285" width="9.109375" style="41"/>
    <col min="12286" max="12286" width="9.33203125" style="41" customWidth="1"/>
    <col min="12287" max="12287" width="6.6640625" style="41" customWidth="1"/>
    <col min="12288" max="12288" width="40.6640625" style="41" customWidth="1"/>
    <col min="12289" max="12292" width="9.33203125" style="41" customWidth="1"/>
    <col min="12293" max="12541" width="9.109375" style="41"/>
    <col min="12542" max="12542" width="9.33203125" style="41" customWidth="1"/>
    <col min="12543" max="12543" width="6.6640625" style="41" customWidth="1"/>
    <col min="12544" max="12544" width="40.6640625" style="41" customWidth="1"/>
    <col min="12545" max="12548" width="9.33203125" style="41" customWidth="1"/>
    <col min="12549" max="12797" width="9.109375" style="41"/>
    <col min="12798" max="12798" width="9.33203125" style="41" customWidth="1"/>
    <col min="12799" max="12799" width="6.6640625" style="41" customWidth="1"/>
    <col min="12800" max="12800" width="40.6640625" style="41" customWidth="1"/>
    <col min="12801" max="12804" width="9.33203125" style="41" customWidth="1"/>
    <col min="12805" max="13053" width="9.109375" style="41"/>
    <col min="13054" max="13054" width="9.33203125" style="41" customWidth="1"/>
    <col min="13055" max="13055" width="6.6640625" style="41" customWidth="1"/>
    <col min="13056" max="13056" width="40.6640625" style="41" customWidth="1"/>
    <col min="13057" max="13060" width="9.33203125" style="41" customWidth="1"/>
    <col min="13061" max="13309" width="9.109375" style="41"/>
    <col min="13310" max="13310" width="9.33203125" style="41" customWidth="1"/>
    <col min="13311" max="13311" width="6.6640625" style="41" customWidth="1"/>
    <col min="13312" max="13312" width="40.6640625" style="41" customWidth="1"/>
    <col min="13313" max="13316" width="9.33203125" style="41" customWidth="1"/>
    <col min="13317" max="13565" width="9.109375" style="41"/>
    <col min="13566" max="13566" width="9.33203125" style="41" customWidth="1"/>
    <col min="13567" max="13567" width="6.6640625" style="41" customWidth="1"/>
    <col min="13568" max="13568" width="40.6640625" style="41" customWidth="1"/>
    <col min="13569" max="13572" width="9.33203125" style="41" customWidth="1"/>
    <col min="13573" max="13821" width="9.109375" style="41"/>
    <col min="13822" max="13822" width="9.33203125" style="41" customWidth="1"/>
    <col min="13823" max="13823" width="6.6640625" style="41" customWidth="1"/>
    <col min="13824" max="13824" width="40.6640625" style="41" customWidth="1"/>
    <col min="13825" max="13828" width="9.33203125" style="41" customWidth="1"/>
    <col min="13829" max="14077" width="9.109375" style="41"/>
    <col min="14078" max="14078" width="9.33203125" style="41" customWidth="1"/>
    <col min="14079" max="14079" width="6.6640625" style="41" customWidth="1"/>
    <col min="14080" max="14080" width="40.6640625" style="41" customWidth="1"/>
    <col min="14081" max="14084" width="9.33203125" style="41" customWidth="1"/>
    <col min="14085" max="14333" width="9.109375" style="41"/>
    <col min="14334" max="14334" width="9.33203125" style="41" customWidth="1"/>
    <col min="14335" max="14335" width="6.6640625" style="41" customWidth="1"/>
    <col min="14336" max="14336" width="40.6640625" style="41" customWidth="1"/>
    <col min="14337" max="14340" width="9.33203125" style="41" customWidth="1"/>
    <col min="14341" max="14589" width="9.109375" style="41"/>
    <col min="14590" max="14590" width="9.33203125" style="41" customWidth="1"/>
    <col min="14591" max="14591" width="6.6640625" style="41" customWidth="1"/>
    <col min="14592" max="14592" width="40.6640625" style="41" customWidth="1"/>
    <col min="14593" max="14596" width="9.33203125" style="41" customWidth="1"/>
    <col min="14597" max="14845" width="9.109375" style="41"/>
    <col min="14846" max="14846" width="9.33203125" style="41" customWidth="1"/>
    <col min="14847" max="14847" width="6.6640625" style="41" customWidth="1"/>
    <col min="14848" max="14848" width="40.6640625" style="41" customWidth="1"/>
    <col min="14849" max="14852" width="9.33203125" style="41" customWidth="1"/>
    <col min="14853" max="15101" width="9.109375" style="41"/>
    <col min="15102" max="15102" width="9.33203125" style="41" customWidth="1"/>
    <col min="15103" max="15103" width="6.6640625" style="41" customWidth="1"/>
    <col min="15104" max="15104" width="40.6640625" style="41" customWidth="1"/>
    <col min="15105" max="15108" width="9.33203125" style="41" customWidth="1"/>
    <col min="15109" max="15357" width="9.109375" style="41"/>
    <col min="15358" max="15358" width="9.33203125" style="41" customWidth="1"/>
    <col min="15359" max="15359" width="6.6640625" style="41" customWidth="1"/>
    <col min="15360" max="15360" width="40.6640625" style="41" customWidth="1"/>
    <col min="15361" max="15364" width="9.33203125" style="41" customWidth="1"/>
    <col min="15365" max="15613" width="9.109375" style="41"/>
    <col min="15614" max="15614" width="9.33203125" style="41" customWidth="1"/>
    <col min="15615" max="15615" width="6.6640625" style="41" customWidth="1"/>
    <col min="15616" max="15616" width="40.6640625" style="41" customWidth="1"/>
    <col min="15617" max="15620" width="9.33203125" style="41" customWidth="1"/>
    <col min="15621" max="15869" width="9.109375" style="41"/>
    <col min="15870" max="15870" width="9.33203125" style="41" customWidth="1"/>
    <col min="15871" max="15871" width="6.6640625" style="41" customWidth="1"/>
    <col min="15872" max="15872" width="40.6640625" style="41" customWidth="1"/>
    <col min="15873" max="15876" width="9.33203125" style="41" customWidth="1"/>
    <col min="15877" max="16125" width="9.109375" style="41"/>
    <col min="16126" max="16126" width="9.33203125" style="41" customWidth="1"/>
    <col min="16127" max="16127" width="6.6640625" style="41" customWidth="1"/>
    <col min="16128" max="16128" width="40.6640625" style="41" customWidth="1"/>
    <col min="16129" max="16132" width="9.33203125" style="41" customWidth="1"/>
    <col min="16133" max="16384" width="9.109375" style="41"/>
  </cols>
  <sheetData>
    <row r="1" spans="1:8" x14ac:dyDescent="0.25">
      <c r="A1" s="39" t="s">
        <v>1550</v>
      </c>
      <c r="B1" s="40"/>
      <c r="C1" s="40"/>
      <c r="D1" s="40"/>
      <c r="E1" s="774" t="s">
        <v>1551</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5"/>
      <c r="H3" s="5"/>
    </row>
    <row r="4" spans="1:8" x14ac:dyDescent="0.25">
      <c r="A4" s="192"/>
      <c r="B4" s="192"/>
      <c r="C4" s="193"/>
      <c r="D4" s="64"/>
      <c r="E4" s="17"/>
      <c r="F4" s="17"/>
      <c r="G4" s="15"/>
      <c r="H4" s="15"/>
    </row>
    <row r="5" spans="1:8" ht="52.8" hidden="1" x14ac:dyDescent="0.25">
      <c r="A5" s="192" t="s">
        <v>1552</v>
      </c>
      <c r="B5" s="192"/>
      <c r="C5" s="193"/>
      <c r="D5" s="100" t="s">
        <v>5400</v>
      </c>
      <c r="E5" s="17"/>
      <c r="F5" s="17"/>
      <c r="G5" s="17"/>
      <c r="H5" s="190"/>
    </row>
    <row r="6" spans="1:8" hidden="1" x14ac:dyDescent="0.25">
      <c r="A6" s="192"/>
      <c r="B6" s="192" t="s">
        <v>1553</v>
      </c>
      <c r="C6" s="193"/>
      <c r="D6" s="59" t="s">
        <v>1557</v>
      </c>
      <c r="E6" s="17"/>
      <c r="F6" s="17"/>
      <c r="G6" s="17"/>
      <c r="H6" s="190"/>
    </row>
    <row r="7" spans="1:8" ht="15.6" hidden="1" x14ac:dyDescent="0.25">
      <c r="A7" s="192"/>
      <c r="B7" s="192"/>
      <c r="C7" s="193" t="s">
        <v>37</v>
      </c>
      <c r="D7" s="59" t="s">
        <v>1558</v>
      </c>
      <c r="E7" s="17" t="s">
        <v>124</v>
      </c>
      <c r="F7" s="161"/>
      <c r="G7" s="187"/>
      <c r="H7" s="89">
        <f t="shared" ref="H7:H23" si="0">F7*G7</f>
        <v>0</v>
      </c>
    </row>
    <row r="8" spans="1:8" ht="15.6" hidden="1" x14ac:dyDescent="0.25">
      <c r="A8" s="192"/>
      <c r="B8" s="192"/>
      <c r="C8" s="193" t="s">
        <v>39</v>
      </c>
      <c r="D8" s="59" t="s">
        <v>1559</v>
      </c>
      <c r="E8" s="17" t="s">
        <v>124</v>
      </c>
      <c r="F8" s="161"/>
      <c r="G8" s="187"/>
      <c r="H8" s="89">
        <f t="shared" si="0"/>
        <v>0</v>
      </c>
    </row>
    <row r="9" spans="1:8" ht="15.6" hidden="1" x14ac:dyDescent="0.25">
      <c r="A9" s="192"/>
      <c r="B9" s="192"/>
      <c r="C9" s="193" t="s">
        <v>59</v>
      </c>
      <c r="D9" s="59" t="s">
        <v>4300</v>
      </c>
      <c r="E9" s="17" t="s">
        <v>124</v>
      </c>
      <c r="F9" s="161"/>
      <c r="G9" s="187"/>
      <c r="H9" s="89">
        <f t="shared" si="0"/>
        <v>0</v>
      </c>
    </row>
    <row r="10" spans="1:8" ht="15.6" hidden="1" x14ac:dyDescent="0.25">
      <c r="A10" s="192"/>
      <c r="B10" s="192"/>
      <c r="C10" s="193" t="s">
        <v>42</v>
      </c>
      <c r="D10" s="59" t="s">
        <v>4300</v>
      </c>
      <c r="E10" s="17" t="s">
        <v>124</v>
      </c>
      <c r="F10" s="161"/>
      <c r="G10" s="187"/>
      <c r="H10" s="89">
        <f t="shared" si="0"/>
        <v>0</v>
      </c>
    </row>
    <row r="11" spans="1:8" ht="15.6" hidden="1" x14ac:dyDescent="0.25">
      <c r="A11" s="192"/>
      <c r="B11" s="192"/>
      <c r="C11" s="193" t="s">
        <v>43</v>
      </c>
      <c r="D11" s="59" t="s">
        <v>4300</v>
      </c>
      <c r="E11" s="17" t="s">
        <v>124</v>
      </c>
      <c r="F11" s="161"/>
      <c r="G11" s="187"/>
      <c r="H11" s="89">
        <f t="shared" si="0"/>
        <v>0</v>
      </c>
    </row>
    <row r="12" spans="1:8" ht="15.6" hidden="1" x14ac:dyDescent="0.25">
      <c r="A12" s="192"/>
      <c r="B12" s="192"/>
      <c r="C12" s="193" t="s">
        <v>45</v>
      </c>
      <c r="D12" s="59" t="s">
        <v>4300</v>
      </c>
      <c r="E12" s="17" t="s">
        <v>124</v>
      </c>
      <c r="F12" s="161"/>
      <c r="G12" s="187"/>
      <c r="H12" s="89">
        <f t="shared" si="0"/>
        <v>0</v>
      </c>
    </row>
    <row r="13" spans="1:8" ht="15.6" hidden="1" x14ac:dyDescent="0.25">
      <c r="A13" s="192"/>
      <c r="B13" s="192"/>
      <c r="C13" s="193" t="s">
        <v>46</v>
      </c>
      <c r="D13" s="59" t="s">
        <v>4300</v>
      </c>
      <c r="E13" s="17" t="s">
        <v>124</v>
      </c>
      <c r="F13" s="161"/>
      <c r="G13" s="187"/>
      <c r="H13" s="89">
        <f t="shared" si="0"/>
        <v>0</v>
      </c>
    </row>
    <row r="14" spans="1:8" ht="15.6" hidden="1" x14ac:dyDescent="0.25">
      <c r="A14" s="192"/>
      <c r="B14" s="192"/>
      <c r="C14" s="193" t="s">
        <v>47</v>
      </c>
      <c r="D14" s="59" t="s">
        <v>4300</v>
      </c>
      <c r="E14" s="17" t="s">
        <v>124</v>
      </c>
      <c r="F14" s="161"/>
      <c r="G14" s="187"/>
      <c r="H14" s="89">
        <f t="shared" si="0"/>
        <v>0</v>
      </c>
    </row>
    <row r="15" spans="1:8" ht="15.6" hidden="1" x14ac:dyDescent="0.25">
      <c r="A15" s="192"/>
      <c r="B15" s="192"/>
      <c r="C15" s="193" t="s">
        <v>36</v>
      </c>
      <c r="D15" s="59" t="s">
        <v>4300</v>
      </c>
      <c r="E15" s="17" t="s">
        <v>124</v>
      </c>
      <c r="F15" s="161"/>
      <c r="G15" s="187"/>
      <c r="H15" s="89">
        <f t="shared" si="0"/>
        <v>0</v>
      </c>
    </row>
    <row r="16" spans="1:8" ht="15.6" hidden="1" x14ac:dyDescent="0.25">
      <c r="A16" s="192"/>
      <c r="B16" s="192"/>
      <c r="C16" s="193" t="s">
        <v>48</v>
      </c>
      <c r="D16" s="59" t="s">
        <v>4300</v>
      </c>
      <c r="E16" s="17" t="s">
        <v>124</v>
      </c>
      <c r="F16" s="161"/>
      <c r="G16" s="187"/>
      <c r="H16" s="89">
        <f t="shared" si="0"/>
        <v>0</v>
      </c>
    </row>
    <row r="17" spans="1:8" ht="15.6" hidden="1" x14ac:dyDescent="0.25">
      <c r="A17" s="192"/>
      <c r="B17" s="192"/>
      <c r="C17" s="193" t="s">
        <v>61</v>
      </c>
      <c r="D17" s="59" t="s">
        <v>4300</v>
      </c>
      <c r="E17" s="17" t="s">
        <v>124</v>
      </c>
      <c r="F17" s="161"/>
      <c r="G17" s="187"/>
      <c r="H17" s="89">
        <f t="shared" si="0"/>
        <v>0</v>
      </c>
    </row>
    <row r="18" spans="1:8" ht="15.6" hidden="1" x14ac:dyDescent="0.25">
      <c r="A18" s="192"/>
      <c r="B18" s="192"/>
      <c r="C18" s="193" t="s">
        <v>62</v>
      </c>
      <c r="D18" s="59" t="s">
        <v>4300</v>
      </c>
      <c r="E18" s="17" t="s">
        <v>124</v>
      </c>
      <c r="F18" s="161"/>
      <c r="G18" s="187"/>
      <c r="H18" s="89">
        <f t="shared" si="0"/>
        <v>0</v>
      </c>
    </row>
    <row r="19" spans="1:8" ht="26.4" hidden="1" x14ac:dyDescent="0.25">
      <c r="A19" s="192"/>
      <c r="B19" s="192"/>
      <c r="C19" s="193" t="s">
        <v>63</v>
      </c>
      <c r="D19" s="59" t="s">
        <v>1560</v>
      </c>
      <c r="E19" s="17" t="s">
        <v>124</v>
      </c>
      <c r="F19" s="161"/>
      <c r="G19" s="187"/>
      <c r="H19" s="89">
        <f t="shared" si="0"/>
        <v>0</v>
      </c>
    </row>
    <row r="20" spans="1:8" ht="15.6" hidden="1" x14ac:dyDescent="0.25">
      <c r="A20" s="192"/>
      <c r="B20" s="192"/>
      <c r="C20" s="193" t="s">
        <v>64</v>
      </c>
      <c r="D20" s="59" t="s">
        <v>1561</v>
      </c>
      <c r="E20" s="17" t="s">
        <v>124</v>
      </c>
      <c r="F20" s="161"/>
      <c r="G20" s="187"/>
      <c r="H20" s="89">
        <f t="shared" si="0"/>
        <v>0</v>
      </c>
    </row>
    <row r="21" spans="1:8" ht="15.6" hidden="1" x14ac:dyDescent="0.25">
      <c r="A21" s="192"/>
      <c r="B21" s="192"/>
      <c r="C21" s="193" t="s">
        <v>1554</v>
      </c>
      <c r="D21" s="59" t="s">
        <v>1562</v>
      </c>
      <c r="E21" s="17" t="s">
        <v>124</v>
      </c>
      <c r="F21" s="161"/>
      <c r="G21" s="187"/>
      <c r="H21" s="89">
        <f t="shared" si="0"/>
        <v>0</v>
      </c>
    </row>
    <row r="22" spans="1:8" ht="26.4" hidden="1" x14ac:dyDescent="0.25">
      <c r="A22" s="192"/>
      <c r="B22" s="192"/>
      <c r="C22" s="193" t="s">
        <v>1555</v>
      </c>
      <c r="D22" s="59" t="s">
        <v>1563</v>
      </c>
      <c r="E22" s="17" t="s">
        <v>124</v>
      </c>
      <c r="F22" s="161"/>
      <c r="G22" s="187"/>
      <c r="H22" s="89">
        <f t="shared" si="0"/>
        <v>0</v>
      </c>
    </row>
    <row r="23" spans="1:8" ht="26.4" hidden="1" x14ac:dyDescent="0.25">
      <c r="A23" s="192"/>
      <c r="B23" s="192"/>
      <c r="C23" s="193" t="s">
        <v>1556</v>
      </c>
      <c r="D23" s="59" t="s">
        <v>1564</v>
      </c>
      <c r="E23" s="17" t="s">
        <v>124</v>
      </c>
      <c r="F23" s="161"/>
      <c r="G23" s="187"/>
      <c r="H23" s="89">
        <f t="shared" si="0"/>
        <v>0</v>
      </c>
    </row>
    <row r="24" spans="1:8" hidden="1" x14ac:dyDescent="0.25">
      <c r="A24" s="192"/>
      <c r="B24" s="192" t="s">
        <v>1565</v>
      </c>
      <c r="C24" s="193"/>
      <c r="D24" s="59" t="s">
        <v>1566</v>
      </c>
      <c r="E24" s="120"/>
      <c r="F24" s="17"/>
      <c r="G24" s="191"/>
      <c r="H24" s="190"/>
    </row>
    <row r="25" spans="1:8" ht="15.6" hidden="1" x14ac:dyDescent="0.25">
      <c r="A25" s="192"/>
      <c r="B25" s="192"/>
      <c r="C25" s="193" t="s">
        <v>37</v>
      </c>
      <c r="D25" s="59" t="s">
        <v>1567</v>
      </c>
      <c r="E25" s="17" t="s">
        <v>124</v>
      </c>
      <c r="F25" s="161"/>
      <c r="G25" s="187"/>
      <c r="H25" s="89">
        <f>F25*G25</f>
        <v>0</v>
      </c>
    </row>
    <row r="26" spans="1:8" ht="15.6" hidden="1" x14ac:dyDescent="0.25">
      <c r="A26" s="192"/>
      <c r="B26" s="192"/>
      <c r="C26" s="193" t="s">
        <v>39</v>
      </c>
      <c r="D26" s="59" t="s">
        <v>1568</v>
      </c>
      <c r="E26" s="17" t="s">
        <v>124</v>
      </c>
      <c r="F26" s="161"/>
      <c r="G26" s="187"/>
      <c r="H26" s="89">
        <f>F26*G26</f>
        <v>0</v>
      </c>
    </row>
    <row r="27" spans="1:8" ht="15.6" hidden="1" x14ac:dyDescent="0.25">
      <c r="A27" s="192"/>
      <c r="B27" s="192" t="s">
        <v>1569</v>
      </c>
      <c r="C27" s="193"/>
      <c r="D27" s="59" t="s">
        <v>1570</v>
      </c>
      <c r="E27" s="17" t="s">
        <v>124</v>
      </c>
      <c r="F27" s="161"/>
      <c r="G27" s="187"/>
      <c r="H27" s="89">
        <f>F27*G27</f>
        <v>0</v>
      </c>
    </row>
    <row r="28" spans="1:8" ht="26.4" hidden="1" x14ac:dyDescent="0.25">
      <c r="A28" s="192"/>
      <c r="B28" s="192" t="s">
        <v>1573</v>
      </c>
      <c r="C28" s="193"/>
      <c r="D28" s="59" t="s">
        <v>1571</v>
      </c>
      <c r="E28" s="17" t="s">
        <v>124</v>
      </c>
      <c r="F28" s="161"/>
      <c r="G28" s="187"/>
      <c r="H28" s="89">
        <f>F28*G28</f>
        <v>0</v>
      </c>
    </row>
    <row r="29" spans="1:8" hidden="1" x14ac:dyDescent="0.25">
      <c r="A29" s="192"/>
      <c r="B29" s="192" t="s">
        <v>1574</v>
      </c>
      <c r="C29" s="193"/>
      <c r="D29" s="59" t="s">
        <v>1572</v>
      </c>
      <c r="E29" s="120"/>
      <c r="F29" s="17"/>
      <c r="G29" s="191"/>
      <c r="H29" s="190"/>
    </row>
    <row r="30" spans="1:8" ht="15.6" hidden="1" x14ac:dyDescent="0.25">
      <c r="A30" s="192"/>
      <c r="B30" s="192"/>
      <c r="C30" s="193" t="s">
        <v>37</v>
      </c>
      <c r="D30" s="59" t="s">
        <v>1575</v>
      </c>
      <c r="E30" s="17" t="s">
        <v>124</v>
      </c>
      <c r="F30" s="161"/>
      <c r="G30" s="187"/>
      <c r="H30" s="89">
        <f>F30*G30</f>
        <v>0</v>
      </c>
    </row>
    <row r="31" spans="1:8" ht="15.6" hidden="1" x14ac:dyDescent="0.25">
      <c r="A31" s="192"/>
      <c r="B31" s="192"/>
      <c r="C31" s="193" t="s">
        <v>39</v>
      </c>
      <c r="D31" s="59" t="s">
        <v>1576</v>
      </c>
      <c r="E31" s="17" t="s">
        <v>124</v>
      </c>
      <c r="F31" s="161"/>
      <c r="G31" s="187"/>
      <c r="H31" s="89">
        <f>F31*G31</f>
        <v>0</v>
      </c>
    </row>
    <row r="32" spans="1:8" ht="15.6" hidden="1" x14ac:dyDescent="0.25">
      <c r="A32" s="192"/>
      <c r="B32" s="192"/>
      <c r="C32" s="193" t="s">
        <v>59</v>
      </c>
      <c r="D32" s="59" t="s">
        <v>1577</v>
      </c>
      <c r="E32" s="17" t="s">
        <v>124</v>
      </c>
      <c r="F32" s="161"/>
      <c r="G32" s="187"/>
      <c r="H32" s="89">
        <f>F32*G32</f>
        <v>0</v>
      </c>
    </row>
    <row r="33" spans="1:8" ht="15.6" hidden="1" x14ac:dyDescent="0.25">
      <c r="A33" s="192"/>
      <c r="B33" s="192" t="s">
        <v>1579</v>
      </c>
      <c r="C33" s="193"/>
      <c r="D33" s="59" t="s">
        <v>1578</v>
      </c>
      <c r="E33" s="17" t="s">
        <v>124</v>
      </c>
      <c r="F33" s="161"/>
      <c r="G33" s="187"/>
      <c r="H33" s="89">
        <f>F33*G33</f>
        <v>0</v>
      </c>
    </row>
    <row r="34" spans="1:8" ht="39.6" x14ac:dyDescent="0.25">
      <c r="A34" s="192" t="s">
        <v>1581</v>
      </c>
      <c r="B34" s="192"/>
      <c r="C34" s="193"/>
      <c r="D34" s="100" t="s">
        <v>1580</v>
      </c>
      <c r="E34" s="120"/>
      <c r="F34" s="17"/>
      <c r="G34" s="191"/>
      <c r="H34" s="190"/>
    </row>
    <row r="35" spans="1:8" x14ac:dyDescent="0.25">
      <c r="A35" s="192"/>
      <c r="B35" s="192" t="s">
        <v>1582</v>
      </c>
      <c r="C35" s="193"/>
      <c r="D35" s="59" t="s">
        <v>1557</v>
      </c>
      <c r="E35" s="120"/>
      <c r="F35" s="17"/>
      <c r="G35" s="191"/>
      <c r="H35" s="190"/>
    </row>
    <row r="36" spans="1:8" ht="15.6" x14ac:dyDescent="0.25">
      <c r="A36" s="192"/>
      <c r="B36" s="192"/>
      <c r="C36" s="193" t="s">
        <v>37</v>
      </c>
      <c r="D36" s="59" t="s">
        <v>1558</v>
      </c>
      <c r="E36" s="17" t="s">
        <v>124</v>
      </c>
      <c r="F36" s="161"/>
      <c r="G36" s="187"/>
      <c r="H36" s="89">
        <f t="shared" ref="H36:H52" si="1">F36*G36</f>
        <v>0</v>
      </c>
    </row>
    <row r="37" spans="1:8" ht="15.6" hidden="1" x14ac:dyDescent="0.25">
      <c r="A37" s="192"/>
      <c r="B37" s="192"/>
      <c r="C37" s="193" t="s">
        <v>39</v>
      </c>
      <c r="D37" s="59" t="s">
        <v>1559</v>
      </c>
      <c r="E37" s="17" t="s">
        <v>124</v>
      </c>
      <c r="F37" s="161"/>
      <c r="G37" s="187"/>
      <c r="H37" s="89">
        <f t="shared" si="1"/>
        <v>0</v>
      </c>
    </row>
    <row r="38" spans="1:8" ht="15.6" hidden="1" x14ac:dyDescent="0.25">
      <c r="A38" s="192"/>
      <c r="B38" s="192"/>
      <c r="C38" s="193" t="s">
        <v>59</v>
      </c>
      <c r="D38" s="59" t="s">
        <v>4300</v>
      </c>
      <c r="E38" s="17" t="s">
        <v>124</v>
      </c>
      <c r="F38" s="161"/>
      <c r="G38" s="187"/>
      <c r="H38" s="89">
        <f t="shared" si="1"/>
        <v>0</v>
      </c>
    </row>
    <row r="39" spans="1:8" ht="15.6" hidden="1" x14ac:dyDescent="0.25">
      <c r="A39" s="192"/>
      <c r="B39" s="192"/>
      <c r="C39" s="193" t="s">
        <v>42</v>
      </c>
      <c r="D39" s="59" t="s">
        <v>4300</v>
      </c>
      <c r="E39" s="17" t="s">
        <v>124</v>
      </c>
      <c r="F39" s="161"/>
      <c r="G39" s="187"/>
      <c r="H39" s="89">
        <f t="shared" si="1"/>
        <v>0</v>
      </c>
    </row>
    <row r="40" spans="1:8" ht="15.6" hidden="1" x14ac:dyDescent="0.25">
      <c r="A40" s="192"/>
      <c r="B40" s="192"/>
      <c r="C40" s="193" t="s">
        <v>43</v>
      </c>
      <c r="D40" s="59" t="s">
        <v>4300</v>
      </c>
      <c r="E40" s="17" t="s">
        <v>124</v>
      </c>
      <c r="F40" s="161"/>
      <c r="G40" s="187"/>
      <c r="H40" s="89">
        <f t="shared" si="1"/>
        <v>0</v>
      </c>
    </row>
    <row r="41" spans="1:8" ht="15.6" hidden="1" x14ac:dyDescent="0.25">
      <c r="A41" s="192"/>
      <c r="B41" s="192"/>
      <c r="C41" s="193" t="s">
        <v>45</v>
      </c>
      <c r="D41" s="59" t="s">
        <v>4300</v>
      </c>
      <c r="E41" s="17" t="s">
        <v>124</v>
      </c>
      <c r="F41" s="161"/>
      <c r="G41" s="187"/>
      <c r="H41" s="89">
        <f t="shared" si="1"/>
        <v>0</v>
      </c>
    </row>
    <row r="42" spans="1:8" ht="15.6" hidden="1" x14ac:dyDescent="0.25">
      <c r="A42" s="192"/>
      <c r="B42" s="192"/>
      <c r="C42" s="193" t="s">
        <v>46</v>
      </c>
      <c r="D42" s="59" t="s">
        <v>4300</v>
      </c>
      <c r="E42" s="17" t="s">
        <v>124</v>
      </c>
      <c r="F42" s="161"/>
      <c r="G42" s="187"/>
      <c r="H42" s="89">
        <f t="shared" si="1"/>
        <v>0</v>
      </c>
    </row>
    <row r="43" spans="1:8" ht="15.6" hidden="1" x14ac:dyDescent="0.25">
      <c r="A43" s="192"/>
      <c r="B43" s="192"/>
      <c r="C43" s="193" t="s">
        <v>47</v>
      </c>
      <c r="D43" s="59" t="s">
        <v>4300</v>
      </c>
      <c r="E43" s="17" t="s">
        <v>124</v>
      </c>
      <c r="F43" s="161"/>
      <c r="G43" s="187"/>
      <c r="H43" s="89">
        <f t="shared" si="1"/>
        <v>0</v>
      </c>
    </row>
    <row r="44" spans="1:8" ht="15.6" hidden="1" x14ac:dyDescent="0.25">
      <c r="A44" s="192"/>
      <c r="B44" s="192"/>
      <c r="C44" s="193" t="s">
        <v>36</v>
      </c>
      <c r="D44" s="59" t="s">
        <v>4300</v>
      </c>
      <c r="E44" s="17" t="s">
        <v>124</v>
      </c>
      <c r="F44" s="161"/>
      <c r="G44" s="187"/>
      <c r="H44" s="89">
        <f t="shared" si="1"/>
        <v>0</v>
      </c>
    </row>
    <row r="45" spans="1:8" ht="15.6" hidden="1" x14ac:dyDescent="0.25">
      <c r="A45" s="192"/>
      <c r="B45" s="192"/>
      <c r="C45" s="193" t="s">
        <v>48</v>
      </c>
      <c r="D45" s="59" t="s">
        <v>4300</v>
      </c>
      <c r="E45" s="17" t="s">
        <v>124</v>
      </c>
      <c r="F45" s="161"/>
      <c r="G45" s="187"/>
      <c r="H45" s="89">
        <f t="shared" si="1"/>
        <v>0</v>
      </c>
    </row>
    <row r="46" spans="1:8" ht="15.6" hidden="1" x14ac:dyDescent="0.25">
      <c r="A46" s="192"/>
      <c r="B46" s="192"/>
      <c r="C46" s="193" t="s">
        <v>61</v>
      </c>
      <c r="D46" s="59" t="s">
        <v>4300</v>
      </c>
      <c r="E46" s="17" t="s">
        <v>124</v>
      </c>
      <c r="F46" s="161"/>
      <c r="G46" s="187"/>
      <c r="H46" s="89">
        <f t="shared" si="1"/>
        <v>0</v>
      </c>
    </row>
    <row r="47" spans="1:8" ht="15.6" hidden="1" x14ac:dyDescent="0.25">
      <c r="A47" s="192"/>
      <c r="B47" s="192"/>
      <c r="C47" s="193" t="s">
        <v>62</v>
      </c>
      <c r="D47" s="59" t="s">
        <v>4300</v>
      </c>
      <c r="E47" s="17" t="s">
        <v>124</v>
      </c>
      <c r="F47" s="161"/>
      <c r="G47" s="187"/>
      <c r="H47" s="89">
        <f t="shared" si="1"/>
        <v>0</v>
      </c>
    </row>
    <row r="48" spans="1:8" ht="26.4" hidden="1" x14ac:dyDescent="0.25">
      <c r="A48" s="192"/>
      <c r="B48" s="192"/>
      <c r="C48" s="193" t="s">
        <v>63</v>
      </c>
      <c r="D48" s="59" t="s">
        <v>1560</v>
      </c>
      <c r="E48" s="17" t="s">
        <v>124</v>
      </c>
      <c r="F48" s="161"/>
      <c r="G48" s="187"/>
      <c r="H48" s="89">
        <f t="shared" si="1"/>
        <v>0</v>
      </c>
    </row>
    <row r="49" spans="1:8" ht="15.6" hidden="1" x14ac:dyDescent="0.25">
      <c r="A49" s="192"/>
      <c r="B49" s="192"/>
      <c r="C49" s="193" t="s">
        <v>64</v>
      </c>
      <c r="D49" s="59" t="s">
        <v>1561</v>
      </c>
      <c r="E49" s="17" t="s">
        <v>124</v>
      </c>
      <c r="F49" s="161"/>
      <c r="G49" s="187"/>
      <c r="H49" s="89">
        <f t="shared" si="1"/>
        <v>0</v>
      </c>
    </row>
    <row r="50" spans="1:8" ht="15.6" hidden="1" x14ac:dyDescent="0.25">
      <c r="A50" s="192"/>
      <c r="B50" s="192"/>
      <c r="C50" s="193" t="s">
        <v>1554</v>
      </c>
      <c r="D50" s="59" t="s">
        <v>1562</v>
      </c>
      <c r="E50" s="17" t="s">
        <v>124</v>
      </c>
      <c r="F50" s="161"/>
      <c r="G50" s="187"/>
      <c r="H50" s="89">
        <f t="shared" si="1"/>
        <v>0</v>
      </c>
    </row>
    <row r="51" spans="1:8" ht="26.4" hidden="1" x14ac:dyDescent="0.25">
      <c r="A51" s="192"/>
      <c r="B51" s="192"/>
      <c r="C51" s="193" t="s">
        <v>1555</v>
      </c>
      <c r="D51" s="59" t="s">
        <v>1563</v>
      </c>
      <c r="E51" s="17" t="s">
        <v>124</v>
      </c>
      <c r="F51" s="161"/>
      <c r="G51" s="187"/>
      <c r="H51" s="89">
        <f t="shared" si="1"/>
        <v>0</v>
      </c>
    </row>
    <row r="52" spans="1:8" ht="26.4" hidden="1" x14ac:dyDescent="0.25">
      <c r="A52" s="192"/>
      <c r="B52" s="192"/>
      <c r="C52" s="193" t="s">
        <v>1556</v>
      </c>
      <c r="D52" s="59" t="s">
        <v>1564</v>
      </c>
      <c r="E52" s="17" t="s">
        <v>124</v>
      </c>
      <c r="F52" s="161"/>
      <c r="G52" s="187"/>
      <c r="H52" s="89">
        <f t="shared" si="1"/>
        <v>0</v>
      </c>
    </row>
    <row r="53" spans="1:8" hidden="1" x14ac:dyDescent="0.25">
      <c r="A53" s="192"/>
      <c r="B53" s="192" t="s">
        <v>1583</v>
      </c>
      <c r="C53" s="193"/>
      <c r="D53" s="59" t="s">
        <v>1566</v>
      </c>
      <c r="E53" s="120"/>
      <c r="F53" s="17"/>
      <c r="G53" s="191"/>
      <c r="H53" s="190"/>
    </row>
    <row r="54" spans="1:8" ht="15.6" hidden="1" x14ac:dyDescent="0.25">
      <c r="A54" s="192"/>
      <c r="B54" s="192"/>
      <c r="C54" s="193" t="s">
        <v>37</v>
      </c>
      <c r="D54" s="59" t="s">
        <v>1567</v>
      </c>
      <c r="E54" s="17" t="s">
        <v>124</v>
      </c>
      <c r="F54" s="161"/>
      <c r="G54" s="187"/>
      <c r="H54" s="89">
        <f>F54*G54</f>
        <v>0</v>
      </c>
    </row>
    <row r="55" spans="1:8" ht="15.6" hidden="1" x14ac:dyDescent="0.25">
      <c r="A55" s="192"/>
      <c r="B55" s="192"/>
      <c r="C55" s="193" t="s">
        <v>39</v>
      </c>
      <c r="D55" s="59" t="s">
        <v>1568</v>
      </c>
      <c r="E55" s="17" t="s">
        <v>124</v>
      </c>
      <c r="F55" s="161"/>
      <c r="G55" s="187"/>
      <c r="H55" s="89">
        <f>F55*G55</f>
        <v>0</v>
      </c>
    </row>
    <row r="56" spans="1:8" hidden="1" x14ac:dyDescent="0.25">
      <c r="A56" s="192"/>
      <c r="B56" s="192" t="s">
        <v>1584</v>
      </c>
      <c r="C56" s="193"/>
      <c r="D56" s="59" t="s">
        <v>1570</v>
      </c>
      <c r="E56" s="120" t="s">
        <v>1099</v>
      </c>
      <c r="F56" s="161"/>
      <c r="G56" s="187"/>
      <c r="H56" s="89">
        <f>F56*G56</f>
        <v>0</v>
      </c>
    </row>
    <row r="57" spans="1:8" ht="26.4" hidden="1" x14ac:dyDescent="0.25">
      <c r="A57" s="192"/>
      <c r="B57" s="192" t="s">
        <v>1585</v>
      </c>
      <c r="C57" s="193"/>
      <c r="D57" s="59" t="s">
        <v>1571</v>
      </c>
      <c r="E57" s="120" t="s">
        <v>1099</v>
      </c>
      <c r="F57" s="161"/>
      <c r="G57" s="187"/>
      <c r="H57" s="89">
        <f>F57*G57</f>
        <v>0</v>
      </c>
    </row>
    <row r="58" spans="1:8" hidden="1" x14ac:dyDescent="0.25">
      <c r="A58" s="192"/>
      <c r="B58" s="192" t="s">
        <v>1586</v>
      </c>
      <c r="C58" s="193"/>
      <c r="D58" s="59" t="s">
        <v>1572</v>
      </c>
      <c r="E58" s="120"/>
      <c r="F58" s="17"/>
      <c r="G58" s="191"/>
      <c r="H58" s="190"/>
    </row>
    <row r="59" spans="1:8" ht="15.6" hidden="1" x14ac:dyDescent="0.25">
      <c r="A59" s="192"/>
      <c r="B59" s="192"/>
      <c r="C59" s="193" t="s">
        <v>37</v>
      </c>
      <c r="D59" s="59" t="s">
        <v>1575</v>
      </c>
      <c r="E59" s="17" t="s">
        <v>124</v>
      </c>
      <c r="F59" s="161"/>
      <c r="G59" s="187"/>
      <c r="H59" s="89">
        <f>F59*G59</f>
        <v>0</v>
      </c>
    </row>
    <row r="60" spans="1:8" ht="15.6" hidden="1" x14ac:dyDescent="0.25">
      <c r="A60" s="192"/>
      <c r="B60" s="192"/>
      <c r="C60" s="193" t="s">
        <v>39</v>
      </c>
      <c r="D60" s="59" t="s">
        <v>1576</v>
      </c>
      <c r="E60" s="17" t="s">
        <v>124</v>
      </c>
      <c r="F60" s="161"/>
      <c r="G60" s="187"/>
      <c r="H60" s="89">
        <f>F60*G60</f>
        <v>0</v>
      </c>
    </row>
    <row r="61" spans="1:8" ht="15.6" hidden="1" x14ac:dyDescent="0.25">
      <c r="A61" s="192"/>
      <c r="B61" s="192"/>
      <c r="C61" s="193" t="s">
        <v>59</v>
      </c>
      <c r="D61" s="59" t="s">
        <v>1577</v>
      </c>
      <c r="E61" s="17" t="s">
        <v>124</v>
      </c>
      <c r="F61" s="161"/>
      <c r="G61" s="187"/>
      <c r="H61" s="89">
        <f>F61*G61</f>
        <v>0</v>
      </c>
    </row>
    <row r="62" spans="1:8" ht="15.6" hidden="1" x14ac:dyDescent="0.25">
      <c r="A62" s="192"/>
      <c r="B62" s="192" t="s">
        <v>1587</v>
      </c>
      <c r="C62" s="193"/>
      <c r="D62" s="59" t="s">
        <v>1578</v>
      </c>
      <c r="E62" s="17" t="s">
        <v>124</v>
      </c>
      <c r="F62" s="161"/>
      <c r="G62" s="187"/>
      <c r="H62" s="89">
        <f>F62*G62</f>
        <v>0</v>
      </c>
    </row>
    <row r="63" spans="1:8" ht="39.6" hidden="1" x14ac:dyDescent="0.25">
      <c r="A63" s="192" t="s">
        <v>1588</v>
      </c>
      <c r="B63" s="192"/>
      <c r="C63" s="193"/>
      <c r="D63" s="100" t="s">
        <v>1589</v>
      </c>
      <c r="E63" s="17"/>
      <c r="F63" s="17"/>
      <c r="G63" s="191"/>
      <c r="H63" s="190"/>
    </row>
    <row r="64" spans="1:8" hidden="1" x14ac:dyDescent="0.25">
      <c r="A64" s="192"/>
      <c r="B64" s="192" t="s">
        <v>1592</v>
      </c>
      <c r="C64" s="193"/>
      <c r="D64" s="59" t="s">
        <v>1590</v>
      </c>
      <c r="E64" s="120" t="s">
        <v>425</v>
      </c>
      <c r="F64" s="17"/>
      <c r="G64" s="17"/>
      <c r="H64" s="188"/>
    </row>
    <row r="65" spans="1:8" ht="26.4" hidden="1" x14ac:dyDescent="0.25">
      <c r="A65" s="192"/>
      <c r="B65" s="192" t="s">
        <v>1593</v>
      </c>
      <c r="C65" s="193"/>
      <c r="D65" s="59" t="s">
        <v>1591</v>
      </c>
      <c r="E65" s="120" t="s">
        <v>361</v>
      </c>
      <c r="F65" s="191"/>
      <c r="G65" s="195"/>
      <c r="H65" s="190">
        <f>F65*G65</f>
        <v>0</v>
      </c>
    </row>
    <row r="66" spans="1:8" x14ac:dyDescent="0.25">
      <c r="A66" s="192" t="s">
        <v>1595</v>
      </c>
      <c r="B66" s="192"/>
      <c r="C66" s="193"/>
      <c r="D66" s="100" t="s">
        <v>1594</v>
      </c>
      <c r="E66" s="17"/>
      <c r="F66" s="17"/>
      <c r="G66" s="17"/>
      <c r="H66" s="190"/>
    </row>
    <row r="67" spans="1:8" x14ac:dyDescent="0.25">
      <c r="A67" s="192"/>
      <c r="B67" s="192" t="s">
        <v>1598</v>
      </c>
      <c r="C67" s="193"/>
      <c r="D67" s="59" t="s">
        <v>1596</v>
      </c>
      <c r="E67" s="17" t="s">
        <v>133</v>
      </c>
      <c r="F67" s="161"/>
      <c r="G67" s="187"/>
      <c r="H67" s="89">
        <f>F67*G67</f>
        <v>0</v>
      </c>
    </row>
    <row r="68" spans="1:8" x14ac:dyDescent="0.25">
      <c r="A68" s="192"/>
      <c r="B68" s="192" t="s">
        <v>1599</v>
      </c>
      <c r="C68" s="193"/>
      <c r="D68" s="59" t="s">
        <v>1597</v>
      </c>
      <c r="E68" s="17" t="s">
        <v>133</v>
      </c>
      <c r="F68" s="161"/>
      <c r="G68" s="187"/>
      <c r="H68" s="542" t="s">
        <v>5568</v>
      </c>
    </row>
    <row r="69" spans="1:8" hidden="1" x14ac:dyDescent="0.25">
      <c r="A69" s="192"/>
      <c r="B69" s="192" t="s">
        <v>1600</v>
      </c>
      <c r="C69" s="193"/>
      <c r="D69" s="59" t="s">
        <v>4301</v>
      </c>
      <c r="E69" s="17" t="s">
        <v>133</v>
      </c>
      <c r="F69" s="161"/>
      <c r="G69" s="187"/>
      <c r="H69" s="89">
        <f>F69*G69</f>
        <v>0</v>
      </c>
    </row>
    <row r="70" spans="1:8" hidden="1" x14ac:dyDescent="0.25">
      <c r="A70" s="192" t="s">
        <v>1601</v>
      </c>
      <c r="B70" s="192"/>
      <c r="C70" s="193"/>
      <c r="D70" s="150" t="s">
        <v>1602</v>
      </c>
      <c r="E70" s="17"/>
      <c r="F70" s="161"/>
      <c r="G70" s="161"/>
      <c r="H70" s="190"/>
    </row>
    <row r="71" spans="1:8" hidden="1" x14ac:dyDescent="0.25">
      <c r="A71" s="192"/>
      <c r="B71" s="192" t="s">
        <v>1603</v>
      </c>
      <c r="C71" s="193"/>
      <c r="D71" s="278" t="s">
        <v>4661</v>
      </c>
      <c r="E71" s="17" t="s">
        <v>133</v>
      </c>
      <c r="F71" s="161"/>
      <c r="G71" s="187"/>
      <c r="H71" s="89">
        <f>F71*G71</f>
        <v>0</v>
      </c>
    </row>
    <row r="72" spans="1:8" hidden="1" x14ac:dyDescent="0.25">
      <c r="A72" s="192"/>
      <c r="B72" s="192" t="s">
        <v>1604</v>
      </c>
      <c r="C72" s="193"/>
      <c r="D72" s="278" t="s">
        <v>4662</v>
      </c>
      <c r="E72" s="17" t="s">
        <v>133</v>
      </c>
      <c r="F72" s="161"/>
      <c r="G72" s="187"/>
      <c r="H72" s="89">
        <f>F72*G72</f>
        <v>0</v>
      </c>
    </row>
    <row r="73" spans="1:8" ht="26.4" hidden="1" x14ac:dyDescent="0.25">
      <c r="A73" s="192" t="s">
        <v>1605</v>
      </c>
      <c r="B73" s="192"/>
      <c r="C73" s="193"/>
      <c r="D73" s="284" t="s">
        <v>4663</v>
      </c>
      <c r="E73" s="17" t="s">
        <v>133</v>
      </c>
      <c r="F73" s="161"/>
      <c r="G73" s="187"/>
      <c r="H73" s="89">
        <f>F73*G73</f>
        <v>0</v>
      </c>
    </row>
    <row r="74" spans="1:8" ht="39.6" hidden="1" x14ac:dyDescent="0.25">
      <c r="A74" s="192" t="s">
        <v>1607</v>
      </c>
      <c r="B74" s="192"/>
      <c r="C74" s="193"/>
      <c r="D74" s="150" t="s">
        <v>1606</v>
      </c>
      <c r="E74" s="17"/>
      <c r="F74" s="17"/>
      <c r="G74" s="17"/>
      <c r="H74" s="190"/>
    </row>
    <row r="75" spans="1:8" hidden="1" x14ac:dyDescent="0.25">
      <c r="A75" s="192"/>
      <c r="B75" s="192" t="s">
        <v>1608</v>
      </c>
      <c r="C75" s="193"/>
      <c r="D75" s="101" t="s">
        <v>1610</v>
      </c>
      <c r="E75" s="120" t="s">
        <v>425</v>
      </c>
      <c r="F75" s="17"/>
      <c r="G75" s="17"/>
      <c r="H75" s="188"/>
    </row>
    <row r="76" spans="1:8" ht="26.4" hidden="1" x14ac:dyDescent="0.25">
      <c r="A76" s="192"/>
      <c r="B76" s="192" t="s">
        <v>1609</v>
      </c>
      <c r="C76" s="193"/>
      <c r="D76" s="59" t="s">
        <v>1611</v>
      </c>
      <c r="E76" s="120" t="s">
        <v>361</v>
      </c>
      <c r="F76" s="191"/>
      <c r="G76" s="195"/>
      <c r="H76" s="190">
        <f>F76*G76</f>
        <v>0</v>
      </c>
    </row>
    <row r="77" spans="1:8" x14ac:dyDescent="0.25">
      <c r="A77" s="101"/>
      <c r="B77" s="101"/>
      <c r="C77" s="161"/>
      <c r="D77" s="101"/>
      <c r="E77" s="120"/>
      <c r="F77" s="17"/>
      <c r="G77" s="17"/>
      <c r="H77" s="190"/>
    </row>
    <row r="78" spans="1:8" x14ac:dyDescent="0.25">
      <c r="A78" s="101"/>
      <c r="B78" s="101"/>
      <c r="C78" s="161"/>
      <c r="D78" s="101"/>
      <c r="E78" s="120"/>
      <c r="F78" s="17"/>
      <c r="G78" s="17"/>
      <c r="H78" s="190"/>
    </row>
    <row r="79" spans="1:8" x14ac:dyDescent="0.25">
      <c r="A79" s="64"/>
      <c r="B79" s="64"/>
      <c r="C79" s="161"/>
      <c r="D79" s="60"/>
      <c r="E79" s="17"/>
      <c r="F79" s="17"/>
      <c r="G79" s="17"/>
      <c r="H79" s="190"/>
    </row>
    <row r="80" spans="1:8" x14ac:dyDescent="0.25">
      <c r="A80" s="168" t="s">
        <v>34</v>
      </c>
      <c r="B80" s="168"/>
      <c r="C80" s="168"/>
      <c r="D80" s="168"/>
      <c r="E80" s="179"/>
      <c r="F80" s="185"/>
      <c r="G80" s="185"/>
      <c r="H80" s="174">
        <f>SUM(H5:H79)</f>
        <v>0</v>
      </c>
    </row>
    <row r="1048356" spans="5:5" x14ac:dyDescent="0.25">
      <c r="E1048356"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B094C-DDFA-4EC6-A64E-94525439E19A}">
  <dimension ref="A1:I1048371"/>
  <sheetViews>
    <sheetView workbookViewId="0"/>
  </sheetViews>
  <sheetFormatPr defaultRowHeight="13.2" x14ac:dyDescent="0.25"/>
  <cols>
    <col min="1" max="1" width="9.33203125" style="41" customWidth="1"/>
    <col min="2" max="2" width="9" style="41" bestFit="1" customWidth="1"/>
    <col min="3" max="3" width="3.6640625" style="41" customWidth="1"/>
    <col min="4" max="4" width="3.109375" style="41" customWidth="1"/>
    <col min="5" max="5" width="40.6640625" style="41" customWidth="1"/>
    <col min="6" max="6" width="23.33203125" style="41" bestFit="1" customWidth="1"/>
    <col min="7" max="9" width="20.6640625" style="41" customWidth="1"/>
    <col min="10" max="248" width="9.109375" style="41"/>
    <col min="249" max="249" width="9.33203125" style="41" customWidth="1"/>
    <col min="250" max="250" width="6.6640625" style="41" customWidth="1"/>
    <col min="251" max="251" width="40.6640625" style="41" customWidth="1"/>
    <col min="252" max="255" width="9.33203125" style="41" customWidth="1"/>
    <col min="256" max="504" width="9.109375" style="41"/>
    <col min="505" max="505" width="9.33203125" style="41" customWidth="1"/>
    <col min="506" max="506" width="6.6640625" style="41" customWidth="1"/>
    <col min="507" max="507" width="40.6640625" style="41" customWidth="1"/>
    <col min="508" max="511" width="9.33203125" style="41" customWidth="1"/>
    <col min="512" max="760" width="9.109375" style="41"/>
    <col min="761" max="761" width="9.33203125" style="41" customWidth="1"/>
    <col min="762" max="762" width="6.6640625" style="41" customWidth="1"/>
    <col min="763" max="763" width="40.6640625" style="41" customWidth="1"/>
    <col min="764" max="767" width="9.33203125" style="41" customWidth="1"/>
    <col min="768" max="1016" width="9.109375" style="41"/>
    <col min="1017" max="1017" width="9.33203125" style="41" customWidth="1"/>
    <col min="1018" max="1018" width="6.6640625" style="41" customWidth="1"/>
    <col min="1019" max="1019" width="40.6640625" style="41" customWidth="1"/>
    <col min="1020" max="1023" width="9.33203125" style="41" customWidth="1"/>
    <col min="1024" max="1272" width="9.109375" style="41"/>
    <col min="1273" max="1273" width="9.33203125" style="41" customWidth="1"/>
    <col min="1274" max="1274" width="6.6640625" style="41" customWidth="1"/>
    <col min="1275" max="1275" width="40.6640625" style="41" customWidth="1"/>
    <col min="1276" max="1279" width="9.33203125" style="41" customWidth="1"/>
    <col min="1280" max="1528" width="9.109375" style="41"/>
    <col min="1529" max="1529" width="9.33203125" style="41" customWidth="1"/>
    <col min="1530" max="1530" width="6.6640625" style="41" customWidth="1"/>
    <col min="1531" max="1531" width="40.6640625" style="41" customWidth="1"/>
    <col min="1532" max="1535" width="9.33203125" style="41" customWidth="1"/>
    <col min="1536" max="1784" width="9.109375" style="41"/>
    <col min="1785" max="1785" width="9.33203125" style="41" customWidth="1"/>
    <col min="1786" max="1786" width="6.6640625" style="41" customWidth="1"/>
    <col min="1787" max="1787" width="40.6640625" style="41" customWidth="1"/>
    <col min="1788" max="1791" width="9.33203125" style="41" customWidth="1"/>
    <col min="1792" max="2040" width="9.109375" style="41"/>
    <col min="2041" max="2041" width="9.33203125" style="41" customWidth="1"/>
    <col min="2042" max="2042" width="6.6640625" style="41" customWidth="1"/>
    <col min="2043" max="2043" width="40.6640625" style="41" customWidth="1"/>
    <col min="2044" max="2047" width="9.33203125" style="41" customWidth="1"/>
    <col min="2048" max="2296" width="9.109375" style="41"/>
    <col min="2297" max="2297" width="9.33203125" style="41" customWidth="1"/>
    <col min="2298" max="2298" width="6.6640625" style="41" customWidth="1"/>
    <col min="2299" max="2299" width="40.6640625" style="41" customWidth="1"/>
    <col min="2300" max="2303" width="9.33203125" style="41" customWidth="1"/>
    <col min="2304" max="2552" width="9.109375" style="41"/>
    <col min="2553" max="2553" width="9.33203125" style="41" customWidth="1"/>
    <col min="2554" max="2554" width="6.6640625" style="41" customWidth="1"/>
    <col min="2555" max="2555" width="40.6640625" style="41" customWidth="1"/>
    <col min="2556" max="2559" width="9.33203125" style="41" customWidth="1"/>
    <col min="2560" max="2808" width="9.109375" style="41"/>
    <col min="2809" max="2809" width="9.33203125" style="41" customWidth="1"/>
    <col min="2810" max="2810" width="6.6640625" style="41" customWidth="1"/>
    <col min="2811" max="2811" width="40.6640625" style="41" customWidth="1"/>
    <col min="2812" max="2815" width="9.33203125" style="41" customWidth="1"/>
    <col min="2816" max="3064" width="9.109375" style="41"/>
    <col min="3065" max="3065" width="9.33203125" style="41" customWidth="1"/>
    <col min="3066" max="3066" width="6.6640625" style="41" customWidth="1"/>
    <col min="3067" max="3067" width="40.6640625" style="41" customWidth="1"/>
    <col min="3068" max="3071" width="9.33203125" style="41" customWidth="1"/>
    <col min="3072" max="3320" width="9.109375" style="41"/>
    <col min="3321" max="3321" width="9.33203125" style="41" customWidth="1"/>
    <col min="3322" max="3322" width="6.6640625" style="41" customWidth="1"/>
    <col min="3323" max="3323" width="40.6640625" style="41" customWidth="1"/>
    <col min="3324" max="3327" width="9.33203125" style="41" customWidth="1"/>
    <col min="3328" max="3576" width="9.109375" style="41"/>
    <col min="3577" max="3577" width="9.33203125" style="41" customWidth="1"/>
    <col min="3578" max="3578" width="6.6640625" style="41" customWidth="1"/>
    <col min="3579" max="3579" width="40.6640625" style="41" customWidth="1"/>
    <col min="3580" max="3583" width="9.33203125" style="41" customWidth="1"/>
    <col min="3584" max="3832" width="9.109375" style="41"/>
    <col min="3833" max="3833" width="9.33203125" style="41" customWidth="1"/>
    <col min="3834" max="3834" width="6.6640625" style="41" customWidth="1"/>
    <col min="3835" max="3835" width="40.6640625" style="41" customWidth="1"/>
    <col min="3836" max="3839" width="9.33203125" style="41" customWidth="1"/>
    <col min="3840" max="4088" width="9.109375" style="41"/>
    <col min="4089" max="4089" width="9.33203125" style="41" customWidth="1"/>
    <col min="4090" max="4090" width="6.6640625" style="41" customWidth="1"/>
    <col min="4091" max="4091" width="40.6640625" style="41" customWidth="1"/>
    <col min="4092" max="4095" width="9.33203125" style="41" customWidth="1"/>
    <col min="4096" max="4344" width="9.109375" style="41"/>
    <col min="4345" max="4345" width="9.33203125" style="41" customWidth="1"/>
    <col min="4346" max="4346" width="6.6640625" style="41" customWidth="1"/>
    <col min="4347" max="4347" width="40.6640625" style="41" customWidth="1"/>
    <col min="4348" max="4351" width="9.33203125" style="41" customWidth="1"/>
    <col min="4352" max="4600" width="9.109375" style="41"/>
    <col min="4601" max="4601" width="9.33203125" style="41" customWidth="1"/>
    <col min="4602" max="4602" width="6.6640625" style="41" customWidth="1"/>
    <col min="4603" max="4603" width="40.6640625" style="41" customWidth="1"/>
    <col min="4604" max="4607" width="9.33203125" style="41" customWidth="1"/>
    <col min="4608" max="4856" width="9.109375" style="41"/>
    <col min="4857" max="4857" width="9.33203125" style="41" customWidth="1"/>
    <col min="4858" max="4858" width="6.6640625" style="41" customWidth="1"/>
    <col min="4859" max="4859" width="40.6640625" style="41" customWidth="1"/>
    <col min="4860" max="4863" width="9.33203125" style="41" customWidth="1"/>
    <col min="4864" max="5112" width="9.109375" style="41"/>
    <col min="5113" max="5113" width="9.33203125" style="41" customWidth="1"/>
    <col min="5114" max="5114" width="6.6640625" style="41" customWidth="1"/>
    <col min="5115" max="5115" width="40.6640625" style="41" customWidth="1"/>
    <col min="5116" max="5119" width="9.33203125" style="41" customWidth="1"/>
    <col min="5120" max="5368" width="9.109375" style="41"/>
    <col min="5369" max="5369" width="9.33203125" style="41" customWidth="1"/>
    <col min="5370" max="5370" width="6.6640625" style="41" customWidth="1"/>
    <col min="5371" max="5371" width="40.6640625" style="41" customWidth="1"/>
    <col min="5372" max="5375" width="9.33203125" style="41" customWidth="1"/>
    <col min="5376" max="5624" width="9.109375" style="41"/>
    <col min="5625" max="5625" width="9.33203125" style="41" customWidth="1"/>
    <col min="5626" max="5626" width="6.6640625" style="41" customWidth="1"/>
    <col min="5627" max="5627" width="40.6640625" style="41" customWidth="1"/>
    <col min="5628" max="5631" width="9.33203125" style="41" customWidth="1"/>
    <col min="5632" max="5880" width="9.109375" style="41"/>
    <col min="5881" max="5881" width="9.33203125" style="41" customWidth="1"/>
    <col min="5882" max="5882" width="6.6640625" style="41" customWidth="1"/>
    <col min="5883" max="5883" width="40.6640625" style="41" customWidth="1"/>
    <col min="5884" max="5887" width="9.33203125" style="41" customWidth="1"/>
    <col min="5888" max="6136" width="9.109375" style="41"/>
    <col min="6137" max="6137" width="9.33203125" style="41" customWidth="1"/>
    <col min="6138" max="6138" width="6.6640625" style="41" customWidth="1"/>
    <col min="6139" max="6139" width="40.6640625" style="41" customWidth="1"/>
    <col min="6140" max="6143" width="9.33203125" style="41" customWidth="1"/>
    <col min="6144" max="6392" width="9.109375" style="41"/>
    <col min="6393" max="6393" width="9.33203125" style="41" customWidth="1"/>
    <col min="6394" max="6394" width="6.6640625" style="41" customWidth="1"/>
    <col min="6395" max="6395" width="40.6640625" style="41" customWidth="1"/>
    <col min="6396" max="6399" width="9.33203125" style="41" customWidth="1"/>
    <col min="6400" max="6648" width="9.109375" style="41"/>
    <col min="6649" max="6649" width="9.33203125" style="41" customWidth="1"/>
    <col min="6650" max="6650" width="6.6640625" style="41" customWidth="1"/>
    <col min="6651" max="6651" width="40.6640625" style="41" customWidth="1"/>
    <col min="6652" max="6655" width="9.33203125" style="41" customWidth="1"/>
    <col min="6656" max="6904" width="9.109375" style="41"/>
    <col min="6905" max="6905" width="9.33203125" style="41" customWidth="1"/>
    <col min="6906" max="6906" width="6.6640625" style="41" customWidth="1"/>
    <col min="6907" max="6907" width="40.6640625" style="41" customWidth="1"/>
    <col min="6908" max="6911" width="9.33203125" style="41" customWidth="1"/>
    <col min="6912" max="7160" width="9.109375" style="41"/>
    <col min="7161" max="7161" width="9.33203125" style="41" customWidth="1"/>
    <col min="7162" max="7162" width="6.6640625" style="41" customWidth="1"/>
    <col min="7163" max="7163" width="40.6640625" style="41" customWidth="1"/>
    <col min="7164" max="7167" width="9.33203125" style="41" customWidth="1"/>
    <col min="7168" max="7416" width="9.109375" style="41"/>
    <col min="7417" max="7417" width="9.33203125" style="41" customWidth="1"/>
    <col min="7418" max="7418" width="6.6640625" style="41" customWidth="1"/>
    <col min="7419" max="7419" width="40.6640625" style="41" customWidth="1"/>
    <col min="7420" max="7423" width="9.33203125" style="41" customWidth="1"/>
    <col min="7424" max="7672" width="9.109375" style="41"/>
    <col min="7673" max="7673" width="9.33203125" style="41" customWidth="1"/>
    <col min="7674" max="7674" width="6.6640625" style="41" customWidth="1"/>
    <col min="7675" max="7675" width="40.6640625" style="41" customWidth="1"/>
    <col min="7676" max="7679" width="9.33203125" style="41" customWidth="1"/>
    <col min="7680" max="7928" width="9.109375" style="41"/>
    <col min="7929" max="7929" width="9.33203125" style="41" customWidth="1"/>
    <col min="7930" max="7930" width="6.6640625" style="41" customWidth="1"/>
    <col min="7931" max="7931" width="40.6640625" style="41" customWidth="1"/>
    <col min="7932" max="7935" width="9.33203125" style="41" customWidth="1"/>
    <col min="7936" max="8184" width="9.109375" style="41"/>
    <col min="8185" max="8185" width="9.33203125" style="41" customWidth="1"/>
    <col min="8186" max="8186" width="6.6640625" style="41" customWidth="1"/>
    <col min="8187" max="8187" width="40.6640625" style="41" customWidth="1"/>
    <col min="8188" max="8191" width="9.33203125" style="41" customWidth="1"/>
    <col min="8192" max="8440" width="9.109375" style="41"/>
    <col min="8441" max="8441" width="9.33203125" style="41" customWidth="1"/>
    <col min="8442" max="8442" width="6.6640625" style="41" customWidth="1"/>
    <col min="8443" max="8443" width="40.6640625" style="41" customWidth="1"/>
    <col min="8444" max="8447" width="9.33203125" style="41" customWidth="1"/>
    <col min="8448" max="8696" width="9.109375" style="41"/>
    <col min="8697" max="8697" width="9.33203125" style="41" customWidth="1"/>
    <col min="8698" max="8698" width="6.6640625" style="41" customWidth="1"/>
    <col min="8699" max="8699" width="40.6640625" style="41" customWidth="1"/>
    <col min="8700" max="8703" width="9.33203125" style="41" customWidth="1"/>
    <col min="8704" max="8952" width="9.109375" style="41"/>
    <col min="8953" max="8953" width="9.33203125" style="41" customWidth="1"/>
    <col min="8954" max="8954" width="6.6640625" style="41" customWidth="1"/>
    <col min="8955" max="8955" width="40.6640625" style="41" customWidth="1"/>
    <col min="8956" max="8959" width="9.33203125" style="41" customWidth="1"/>
    <col min="8960" max="9208" width="9.109375" style="41"/>
    <col min="9209" max="9209" width="9.33203125" style="41" customWidth="1"/>
    <col min="9210" max="9210" width="6.6640625" style="41" customWidth="1"/>
    <col min="9211" max="9211" width="40.6640625" style="41" customWidth="1"/>
    <col min="9212" max="9215" width="9.33203125" style="41" customWidth="1"/>
    <col min="9216" max="9464" width="9.109375" style="41"/>
    <col min="9465" max="9465" width="9.33203125" style="41" customWidth="1"/>
    <col min="9466" max="9466" width="6.6640625" style="41" customWidth="1"/>
    <col min="9467" max="9467" width="40.6640625" style="41" customWidth="1"/>
    <col min="9468" max="9471" width="9.33203125" style="41" customWidth="1"/>
    <col min="9472" max="9720" width="9.109375" style="41"/>
    <col min="9721" max="9721" width="9.33203125" style="41" customWidth="1"/>
    <col min="9722" max="9722" width="6.6640625" style="41" customWidth="1"/>
    <col min="9723" max="9723" width="40.6640625" style="41" customWidth="1"/>
    <col min="9724" max="9727" width="9.33203125" style="41" customWidth="1"/>
    <col min="9728" max="9976" width="9.109375" style="41"/>
    <col min="9977" max="9977" width="9.33203125" style="41" customWidth="1"/>
    <col min="9978" max="9978" width="6.6640625" style="41" customWidth="1"/>
    <col min="9979" max="9979" width="40.6640625" style="41" customWidth="1"/>
    <col min="9980" max="9983" width="9.33203125" style="41" customWidth="1"/>
    <col min="9984" max="10232" width="9.109375" style="41"/>
    <col min="10233" max="10233" width="9.33203125" style="41" customWidth="1"/>
    <col min="10234" max="10234" width="6.6640625" style="41" customWidth="1"/>
    <col min="10235" max="10235" width="40.6640625" style="41" customWidth="1"/>
    <col min="10236" max="10239" width="9.33203125" style="41" customWidth="1"/>
    <col min="10240" max="10488" width="9.109375" style="41"/>
    <col min="10489" max="10489" width="9.33203125" style="41" customWidth="1"/>
    <col min="10490" max="10490" width="6.6640625" style="41" customWidth="1"/>
    <col min="10491" max="10491" width="40.6640625" style="41" customWidth="1"/>
    <col min="10492" max="10495" width="9.33203125" style="41" customWidth="1"/>
    <col min="10496" max="10744" width="9.109375" style="41"/>
    <col min="10745" max="10745" width="9.33203125" style="41" customWidth="1"/>
    <col min="10746" max="10746" width="6.6640625" style="41" customWidth="1"/>
    <col min="10747" max="10747" width="40.6640625" style="41" customWidth="1"/>
    <col min="10748" max="10751" width="9.33203125" style="41" customWidth="1"/>
    <col min="10752" max="11000" width="9.109375" style="41"/>
    <col min="11001" max="11001" width="9.33203125" style="41" customWidth="1"/>
    <col min="11002" max="11002" width="6.6640625" style="41" customWidth="1"/>
    <col min="11003" max="11003" width="40.6640625" style="41" customWidth="1"/>
    <col min="11004" max="11007" width="9.33203125" style="41" customWidth="1"/>
    <col min="11008" max="11256" width="9.109375" style="41"/>
    <col min="11257" max="11257" width="9.33203125" style="41" customWidth="1"/>
    <col min="11258" max="11258" width="6.6640625" style="41" customWidth="1"/>
    <col min="11259" max="11259" width="40.6640625" style="41" customWidth="1"/>
    <col min="11260" max="11263" width="9.33203125" style="41" customWidth="1"/>
    <col min="11264" max="11512" width="9.109375" style="41"/>
    <col min="11513" max="11513" width="9.33203125" style="41" customWidth="1"/>
    <col min="11514" max="11514" width="6.6640625" style="41" customWidth="1"/>
    <col min="11515" max="11515" width="40.6640625" style="41" customWidth="1"/>
    <col min="11516" max="11519" width="9.33203125" style="41" customWidth="1"/>
    <col min="11520" max="11768" width="9.109375" style="41"/>
    <col min="11769" max="11769" width="9.33203125" style="41" customWidth="1"/>
    <col min="11770" max="11770" width="6.6640625" style="41" customWidth="1"/>
    <col min="11771" max="11771" width="40.6640625" style="41" customWidth="1"/>
    <col min="11772" max="11775" width="9.33203125" style="41" customWidth="1"/>
    <col min="11776" max="12024" width="9.109375" style="41"/>
    <col min="12025" max="12025" width="9.33203125" style="41" customWidth="1"/>
    <col min="12026" max="12026" width="6.6640625" style="41" customWidth="1"/>
    <col min="12027" max="12027" width="40.6640625" style="41" customWidth="1"/>
    <col min="12028" max="12031" width="9.33203125" style="41" customWidth="1"/>
    <col min="12032" max="12280" width="9.109375" style="41"/>
    <col min="12281" max="12281" width="9.33203125" style="41" customWidth="1"/>
    <col min="12282" max="12282" width="6.6640625" style="41" customWidth="1"/>
    <col min="12283" max="12283" width="40.6640625" style="41" customWidth="1"/>
    <col min="12284" max="12287" width="9.33203125" style="41" customWidth="1"/>
    <col min="12288" max="12536" width="9.109375" style="41"/>
    <col min="12537" max="12537" width="9.33203125" style="41" customWidth="1"/>
    <col min="12538" max="12538" width="6.6640625" style="41" customWidth="1"/>
    <col min="12539" max="12539" width="40.6640625" style="41" customWidth="1"/>
    <col min="12540" max="12543" width="9.33203125" style="41" customWidth="1"/>
    <col min="12544" max="12792" width="9.109375" style="41"/>
    <col min="12793" max="12793" width="9.33203125" style="41" customWidth="1"/>
    <col min="12794" max="12794" width="6.6640625" style="41" customWidth="1"/>
    <col min="12795" max="12795" width="40.6640625" style="41" customWidth="1"/>
    <col min="12796" max="12799" width="9.33203125" style="41" customWidth="1"/>
    <col min="12800" max="13048" width="9.109375" style="41"/>
    <col min="13049" max="13049" width="9.33203125" style="41" customWidth="1"/>
    <col min="13050" max="13050" width="6.6640625" style="41" customWidth="1"/>
    <col min="13051" max="13051" width="40.6640625" style="41" customWidth="1"/>
    <col min="13052" max="13055" width="9.33203125" style="41" customWidth="1"/>
    <col min="13056" max="13304" width="9.109375" style="41"/>
    <col min="13305" max="13305" width="9.33203125" style="41" customWidth="1"/>
    <col min="13306" max="13306" width="6.6640625" style="41" customWidth="1"/>
    <col min="13307" max="13307" width="40.6640625" style="41" customWidth="1"/>
    <col min="13308" max="13311" width="9.33203125" style="41" customWidth="1"/>
    <col min="13312" max="13560" width="9.109375" style="41"/>
    <col min="13561" max="13561" width="9.33203125" style="41" customWidth="1"/>
    <col min="13562" max="13562" width="6.6640625" style="41" customWidth="1"/>
    <col min="13563" max="13563" width="40.6640625" style="41" customWidth="1"/>
    <col min="13564" max="13567" width="9.33203125" style="41" customWidth="1"/>
    <col min="13568" max="13816" width="9.109375" style="41"/>
    <col min="13817" max="13817" width="9.33203125" style="41" customWidth="1"/>
    <col min="13818" max="13818" width="6.6640625" style="41" customWidth="1"/>
    <col min="13819" max="13819" width="40.6640625" style="41" customWidth="1"/>
    <col min="13820" max="13823" width="9.33203125" style="41" customWidth="1"/>
    <col min="13824" max="14072" width="9.109375" style="41"/>
    <col min="14073" max="14073" width="9.33203125" style="41" customWidth="1"/>
    <col min="14074" max="14074" width="6.6640625" style="41" customWidth="1"/>
    <col min="14075" max="14075" width="40.6640625" style="41" customWidth="1"/>
    <col min="14076" max="14079" width="9.33203125" style="41" customWidth="1"/>
    <col min="14080" max="14328" width="9.109375" style="41"/>
    <col min="14329" max="14329" width="9.33203125" style="41" customWidth="1"/>
    <col min="14330" max="14330" width="6.6640625" style="41" customWidth="1"/>
    <col min="14331" max="14331" width="40.6640625" style="41" customWidth="1"/>
    <col min="14332" max="14335" width="9.33203125" style="41" customWidth="1"/>
    <col min="14336" max="14584" width="9.109375" style="41"/>
    <col min="14585" max="14585" width="9.33203125" style="41" customWidth="1"/>
    <col min="14586" max="14586" width="6.6640625" style="41" customWidth="1"/>
    <col min="14587" max="14587" width="40.6640625" style="41" customWidth="1"/>
    <col min="14588" max="14591" width="9.33203125" style="41" customWidth="1"/>
    <col min="14592" max="14840" width="9.109375" style="41"/>
    <col min="14841" max="14841" width="9.33203125" style="41" customWidth="1"/>
    <col min="14842" max="14842" width="6.6640625" style="41" customWidth="1"/>
    <col min="14843" max="14843" width="40.6640625" style="41" customWidth="1"/>
    <col min="14844" max="14847" width="9.33203125" style="41" customWidth="1"/>
    <col min="14848" max="15096" width="9.109375" style="41"/>
    <col min="15097" max="15097" width="9.33203125" style="41" customWidth="1"/>
    <col min="15098" max="15098" width="6.6640625" style="41" customWidth="1"/>
    <col min="15099" max="15099" width="40.6640625" style="41" customWidth="1"/>
    <col min="15100" max="15103" width="9.33203125" style="41" customWidth="1"/>
    <col min="15104" max="15352" width="9.109375" style="41"/>
    <col min="15353" max="15353" width="9.33203125" style="41" customWidth="1"/>
    <col min="15354" max="15354" width="6.6640625" style="41" customWidth="1"/>
    <col min="15355" max="15355" width="40.6640625" style="41" customWidth="1"/>
    <col min="15356" max="15359" width="9.33203125" style="41" customWidth="1"/>
    <col min="15360" max="15608" width="9.109375" style="41"/>
    <col min="15609" max="15609" width="9.33203125" style="41" customWidth="1"/>
    <col min="15610" max="15610" width="6.6640625" style="41" customWidth="1"/>
    <col min="15611" max="15611" width="40.6640625" style="41" customWidth="1"/>
    <col min="15612" max="15615" width="9.33203125" style="41" customWidth="1"/>
    <col min="15616" max="15864" width="9.109375" style="41"/>
    <col min="15865" max="15865" width="9.33203125" style="41" customWidth="1"/>
    <col min="15866" max="15866" width="6.6640625" style="41" customWidth="1"/>
    <col min="15867" max="15867" width="40.6640625" style="41" customWidth="1"/>
    <col min="15868" max="15871" width="9.33203125" style="41" customWidth="1"/>
    <col min="15872" max="16120" width="9.109375" style="41"/>
    <col min="16121" max="16121" width="9.33203125" style="41" customWidth="1"/>
    <col min="16122" max="16122" width="6.6640625" style="41" customWidth="1"/>
    <col min="16123" max="16123" width="40.6640625" style="41" customWidth="1"/>
    <col min="16124" max="16127" width="9.33203125" style="41" customWidth="1"/>
    <col min="16128" max="16384" width="9.109375" style="41"/>
  </cols>
  <sheetData>
    <row r="1" spans="1:9" x14ac:dyDescent="0.25">
      <c r="A1" s="39" t="s">
        <v>1614</v>
      </c>
      <c r="B1" s="40"/>
      <c r="C1" s="40"/>
      <c r="D1" s="40"/>
      <c r="E1" s="40"/>
      <c r="F1" s="774" t="s">
        <v>1615</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5"/>
      <c r="I3" s="5"/>
    </row>
    <row r="4" spans="1:9" x14ac:dyDescent="0.25">
      <c r="A4" s="192"/>
      <c r="B4" s="192"/>
      <c r="C4" s="193"/>
      <c r="D4" s="193"/>
      <c r="E4" s="64"/>
      <c r="F4" s="17"/>
      <c r="G4" s="17"/>
      <c r="H4" s="15"/>
      <c r="I4" s="15"/>
    </row>
    <row r="5" spans="1:9" x14ac:dyDescent="0.25">
      <c r="A5" s="192" t="s">
        <v>1616</v>
      </c>
      <c r="B5" s="192"/>
      <c r="C5" s="193"/>
      <c r="D5" s="193"/>
      <c r="E5" s="157" t="s">
        <v>1617</v>
      </c>
      <c r="F5" s="17"/>
      <c r="G5" s="17"/>
      <c r="H5" s="15"/>
      <c r="I5" s="189"/>
    </row>
    <row r="6" spans="1:9" ht="15.6" hidden="1" x14ac:dyDescent="0.25">
      <c r="A6" s="192"/>
      <c r="B6" s="192" t="s">
        <v>1618</v>
      </c>
      <c r="C6" s="193"/>
      <c r="D6" s="193"/>
      <c r="E6" s="101" t="s">
        <v>4302</v>
      </c>
      <c r="F6" s="17" t="s">
        <v>124</v>
      </c>
      <c r="G6" s="161"/>
      <c r="H6" s="187"/>
      <c r="I6" s="89">
        <f t="shared" ref="I6:I11" si="0">G6*H6</f>
        <v>0</v>
      </c>
    </row>
    <row r="7" spans="1:9" ht="15.6" x14ac:dyDescent="0.25">
      <c r="A7" s="192"/>
      <c r="B7" s="192" t="s">
        <v>1619</v>
      </c>
      <c r="C7" s="193"/>
      <c r="D7" s="193"/>
      <c r="E7" s="101" t="s">
        <v>4303</v>
      </c>
      <c r="F7" s="17" t="s">
        <v>124</v>
      </c>
      <c r="G7" s="161"/>
      <c r="H7" s="187"/>
      <c r="I7" s="89">
        <f t="shared" si="0"/>
        <v>0</v>
      </c>
    </row>
    <row r="8" spans="1:9" ht="26.4" hidden="1" x14ac:dyDescent="0.25">
      <c r="A8" s="192"/>
      <c r="B8" s="192" t="s">
        <v>1620</v>
      </c>
      <c r="C8" s="193"/>
      <c r="D8" s="193"/>
      <c r="E8" s="101" t="s">
        <v>4304</v>
      </c>
      <c r="F8" s="17" t="s">
        <v>124</v>
      </c>
      <c r="G8" s="161"/>
      <c r="H8" s="187"/>
      <c r="I8" s="89">
        <f t="shared" si="0"/>
        <v>0</v>
      </c>
    </row>
    <row r="9" spans="1:9" ht="26.4" hidden="1" x14ac:dyDescent="0.25">
      <c r="A9" s="192"/>
      <c r="B9" s="192" t="s">
        <v>1621</v>
      </c>
      <c r="C9" s="193"/>
      <c r="D9" s="193"/>
      <c r="E9" s="101" t="s">
        <v>4305</v>
      </c>
      <c r="F9" s="17" t="s">
        <v>124</v>
      </c>
      <c r="G9" s="161"/>
      <c r="H9" s="187"/>
      <c r="I9" s="89">
        <f t="shared" si="0"/>
        <v>0</v>
      </c>
    </row>
    <row r="10" spans="1:9" ht="26.4" hidden="1" x14ac:dyDescent="0.25">
      <c r="A10" s="192"/>
      <c r="B10" s="192" t="s">
        <v>1622</v>
      </c>
      <c r="C10" s="193"/>
      <c r="D10" s="193"/>
      <c r="E10" s="101" t="s">
        <v>4306</v>
      </c>
      <c r="F10" s="17" t="s">
        <v>124</v>
      </c>
      <c r="G10" s="161"/>
      <c r="H10" s="187"/>
      <c r="I10" s="89">
        <f t="shared" si="0"/>
        <v>0</v>
      </c>
    </row>
    <row r="11" spans="1:9" ht="26.4" hidden="1" x14ac:dyDescent="0.25">
      <c r="A11" s="192"/>
      <c r="B11" s="192" t="s">
        <v>1623</v>
      </c>
      <c r="C11" s="193"/>
      <c r="D11" s="193"/>
      <c r="E11" s="101" t="s">
        <v>4307</v>
      </c>
      <c r="F11" s="17" t="s">
        <v>124</v>
      </c>
      <c r="G11" s="161"/>
      <c r="H11" s="187"/>
      <c r="I11" s="89">
        <f t="shared" si="0"/>
        <v>0</v>
      </c>
    </row>
    <row r="12" spans="1:9" ht="26.4" hidden="1" x14ac:dyDescent="0.25">
      <c r="A12" s="192" t="s">
        <v>1624</v>
      </c>
      <c r="B12" s="192"/>
      <c r="C12" s="193"/>
      <c r="D12" s="193"/>
      <c r="E12" s="157" t="s">
        <v>4664</v>
      </c>
      <c r="F12" s="17"/>
      <c r="G12" s="17"/>
      <c r="H12" s="191"/>
      <c r="I12" s="190"/>
    </row>
    <row r="13" spans="1:9" ht="26.4" hidden="1" x14ac:dyDescent="0.25">
      <c r="A13" s="192"/>
      <c r="B13" s="192" t="s">
        <v>1625</v>
      </c>
      <c r="C13" s="193"/>
      <c r="D13" s="193"/>
      <c r="E13" s="158" t="s">
        <v>1627</v>
      </c>
      <c r="F13" s="17"/>
      <c r="G13" s="17"/>
      <c r="H13" s="191"/>
      <c r="I13" s="190"/>
    </row>
    <row r="14" spans="1:9" ht="15.6" hidden="1" x14ac:dyDescent="0.25">
      <c r="A14" s="192"/>
      <c r="B14" s="192"/>
      <c r="C14" s="193" t="s">
        <v>37</v>
      </c>
      <c r="D14" s="193"/>
      <c r="E14" s="160" t="s">
        <v>1628</v>
      </c>
      <c r="F14" s="17" t="s">
        <v>124</v>
      </c>
      <c r="G14" s="161"/>
      <c r="H14" s="187"/>
      <c r="I14" s="89">
        <f>G14*H14</f>
        <v>0</v>
      </c>
    </row>
    <row r="15" spans="1:9" ht="15.6" hidden="1" x14ac:dyDescent="0.25">
      <c r="A15" s="192"/>
      <c r="B15" s="192"/>
      <c r="C15" s="193" t="s">
        <v>39</v>
      </c>
      <c r="D15" s="193"/>
      <c r="E15" s="160" t="s">
        <v>1629</v>
      </c>
      <c r="F15" s="17" t="s">
        <v>124</v>
      </c>
      <c r="G15" s="161"/>
      <c r="H15" s="187"/>
      <c r="I15" s="89">
        <f>G15*H15</f>
        <v>0</v>
      </c>
    </row>
    <row r="16" spans="1:9" ht="15.6" hidden="1" x14ac:dyDescent="0.25">
      <c r="A16" s="192"/>
      <c r="B16" s="192"/>
      <c r="C16" s="193" t="s">
        <v>59</v>
      </c>
      <c r="D16" s="193"/>
      <c r="E16" s="160" t="s">
        <v>1630</v>
      </c>
      <c r="F16" s="17" t="s">
        <v>124</v>
      </c>
      <c r="G16" s="161"/>
      <c r="H16" s="187"/>
      <c r="I16" s="89">
        <f>G16*H16</f>
        <v>0</v>
      </c>
    </row>
    <row r="17" spans="1:9" ht="15.6" hidden="1" x14ac:dyDescent="0.25">
      <c r="A17" s="192"/>
      <c r="B17" s="192"/>
      <c r="C17" s="193" t="s">
        <v>42</v>
      </c>
      <c r="D17" s="193"/>
      <c r="E17" s="160" t="s">
        <v>1249</v>
      </c>
      <c r="F17" s="17" t="s">
        <v>124</v>
      </c>
      <c r="G17" s="161"/>
      <c r="H17" s="187"/>
      <c r="I17" s="89">
        <f>G17*H17</f>
        <v>0</v>
      </c>
    </row>
    <row r="18" spans="1:9" ht="15.6" hidden="1" x14ac:dyDescent="0.25">
      <c r="A18" s="192"/>
      <c r="B18" s="192"/>
      <c r="C18" s="193" t="s">
        <v>43</v>
      </c>
      <c r="D18" s="193"/>
      <c r="E18" s="160" t="s">
        <v>1250</v>
      </c>
      <c r="F18" s="17" t="s">
        <v>124</v>
      </c>
      <c r="G18" s="161"/>
      <c r="H18" s="187"/>
      <c r="I18" s="89">
        <f>G18*H18</f>
        <v>0</v>
      </c>
    </row>
    <row r="19" spans="1:9" ht="39.6" hidden="1" x14ac:dyDescent="0.25">
      <c r="A19" s="192"/>
      <c r="B19" s="192" t="s">
        <v>1626</v>
      </c>
      <c r="C19" s="193"/>
      <c r="D19" s="193"/>
      <c r="E19" s="60" t="s">
        <v>1631</v>
      </c>
      <c r="F19" s="17"/>
      <c r="G19" s="17"/>
      <c r="H19" s="191"/>
      <c r="I19" s="190"/>
    </row>
    <row r="20" spans="1:9" ht="15.6" hidden="1" x14ac:dyDescent="0.25">
      <c r="A20" s="192"/>
      <c r="B20" s="192"/>
      <c r="C20" s="193" t="s">
        <v>37</v>
      </c>
      <c r="D20" s="193"/>
      <c r="E20" s="160" t="s">
        <v>1628</v>
      </c>
      <c r="F20" s="17" t="s">
        <v>124</v>
      </c>
      <c r="G20" s="161"/>
      <c r="H20" s="187"/>
      <c r="I20" s="89">
        <f>G20*H20</f>
        <v>0</v>
      </c>
    </row>
    <row r="21" spans="1:9" ht="15.6" hidden="1" x14ac:dyDescent="0.25">
      <c r="A21" s="192"/>
      <c r="B21" s="192"/>
      <c r="C21" s="193" t="s">
        <v>39</v>
      </c>
      <c r="D21" s="193"/>
      <c r="E21" s="160" t="s">
        <v>1632</v>
      </c>
      <c r="F21" s="17" t="s">
        <v>124</v>
      </c>
      <c r="G21" s="161"/>
      <c r="H21" s="187"/>
      <c r="I21" s="89">
        <f>G21*H21</f>
        <v>0</v>
      </c>
    </row>
    <row r="22" spans="1:9" ht="26.4" hidden="1" x14ac:dyDescent="0.25">
      <c r="A22" s="192" t="s">
        <v>1633</v>
      </c>
      <c r="B22" s="192"/>
      <c r="C22" s="193"/>
      <c r="D22" s="193"/>
      <c r="E22" s="157" t="s">
        <v>4665</v>
      </c>
      <c r="F22" s="17"/>
      <c r="G22" s="17"/>
      <c r="H22" s="191"/>
      <c r="I22" s="190"/>
    </row>
    <row r="23" spans="1:9" ht="26.4" hidden="1" x14ac:dyDescent="0.25">
      <c r="A23" s="192"/>
      <c r="B23" s="192" t="s">
        <v>1635</v>
      </c>
      <c r="C23" s="193"/>
      <c r="D23" s="193"/>
      <c r="E23" s="158" t="s">
        <v>1627</v>
      </c>
      <c r="F23" s="17"/>
      <c r="G23" s="17"/>
      <c r="H23" s="191"/>
      <c r="I23" s="190"/>
    </row>
    <row r="24" spans="1:9" ht="15.6" hidden="1" x14ac:dyDescent="0.25">
      <c r="A24" s="192"/>
      <c r="B24" s="192"/>
      <c r="C24" s="193" t="s">
        <v>37</v>
      </c>
      <c r="D24" s="193"/>
      <c r="E24" s="160" t="s">
        <v>1628</v>
      </c>
      <c r="F24" s="17" t="s">
        <v>124</v>
      </c>
      <c r="G24" s="161"/>
      <c r="H24" s="187"/>
      <c r="I24" s="89">
        <f>G24*H24</f>
        <v>0</v>
      </c>
    </row>
    <row r="25" spans="1:9" ht="15.6" hidden="1" x14ac:dyDescent="0.25">
      <c r="A25" s="192"/>
      <c r="B25" s="192"/>
      <c r="C25" s="193" t="s">
        <v>39</v>
      </c>
      <c r="D25" s="193"/>
      <c r="E25" s="160" t="s">
        <v>1629</v>
      </c>
      <c r="F25" s="17" t="s">
        <v>124</v>
      </c>
      <c r="G25" s="161"/>
      <c r="H25" s="187"/>
      <c r="I25" s="89">
        <f>G25*H25</f>
        <v>0</v>
      </c>
    </row>
    <row r="26" spans="1:9" ht="15.6" hidden="1" x14ac:dyDescent="0.25">
      <c r="A26" s="192"/>
      <c r="B26" s="192"/>
      <c r="C26" s="193" t="s">
        <v>59</v>
      </c>
      <c r="D26" s="193"/>
      <c r="E26" s="160" t="s">
        <v>1630</v>
      </c>
      <c r="F26" s="17" t="s">
        <v>124</v>
      </c>
      <c r="G26" s="161"/>
      <c r="H26" s="187"/>
      <c r="I26" s="89">
        <f>G26*H26</f>
        <v>0</v>
      </c>
    </row>
    <row r="27" spans="1:9" ht="15.6" hidden="1" x14ac:dyDescent="0.25">
      <c r="A27" s="192"/>
      <c r="B27" s="192"/>
      <c r="C27" s="193" t="s">
        <v>42</v>
      </c>
      <c r="D27" s="193"/>
      <c r="E27" s="160" t="s">
        <v>1249</v>
      </c>
      <c r="F27" s="17" t="s">
        <v>124</v>
      </c>
      <c r="G27" s="161"/>
      <c r="H27" s="187"/>
      <c r="I27" s="89">
        <f>G27*H27</f>
        <v>0</v>
      </c>
    </row>
    <row r="28" spans="1:9" ht="15.6" hidden="1" x14ac:dyDescent="0.25">
      <c r="A28" s="192"/>
      <c r="B28" s="192"/>
      <c r="C28" s="193" t="s">
        <v>43</v>
      </c>
      <c r="D28" s="193"/>
      <c r="E28" s="160" t="s">
        <v>1250</v>
      </c>
      <c r="F28" s="17" t="s">
        <v>124</v>
      </c>
      <c r="G28" s="161"/>
      <c r="H28" s="187"/>
      <c r="I28" s="89">
        <f>G28*H28</f>
        <v>0</v>
      </c>
    </row>
    <row r="29" spans="1:9" ht="39.6" hidden="1" x14ac:dyDescent="0.25">
      <c r="A29" s="192"/>
      <c r="B29" s="192" t="s">
        <v>1636</v>
      </c>
      <c r="C29" s="193"/>
      <c r="D29" s="193"/>
      <c r="E29" s="60" t="s">
        <v>1631</v>
      </c>
      <c r="F29" s="17"/>
      <c r="G29" s="17"/>
      <c r="H29" s="191"/>
      <c r="I29" s="190"/>
    </row>
    <row r="30" spans="1:9" ht="15.6" hidden="1" x14ac:dyDescent="0.25">
      <c r="A30" s="192"/>
      <c r="B30" s="192"/>
      <c r="C30" s="193" t="s">
        <v>37</v>
      </c>
      <c r="D30" s="193"/>
      <c r="E30" s="160" t="s">
        <v>1628</v>
      </c>
      <c r="F30" s="17" t="s">
        <v>124</v>
      </c>
      <c r="G30" s="161"/>
      <c r="H30" s="187"/>
      <c r="I30" s="89">
        <f>G30*H30</f>
        <v>0</v>
      </c>
    </row>
    <row r="31" spans="1:9" ht="15.6" hidden="1" x14ac:dyDescent="0.25">
      <c r="A31" s="192"/>
      <c r="B31" s="192"/>
      <c r="C31" s="193" t="s">
        <v>39</v>
      </c>
      <c r="D31" s="193"/>
      <c r="E31" s="160" t="s">
        <v>1632</v>
      </c>
      <c r="F31" s="17" t="s">
        <v>124</v>
      </c>
      <c r="G31" s="161"/>
      <c r="H31" s="187"/>
      <c r="I31" s="89">
        <f>G31*H31</f>
        <v>0</v>
      </c>
    </row>
    <row r="32" spans="1:9" x14ac:dyDescent="0.25">
      <c r="A32" s="192" t="s">
        <v>1639</v>
      </c>
      <c r="B32" s="192"/>
      <c r="C32" s="193"/>
      <c r="D32" s="193"/>
      <c r="E32" s="157" t="s">
        <v>1634</v>
      </c>
      <c r="F32" s="17"/>
      <c r="G32" s="17"/>
      <c r="H32" s="191"/>
      <c r="I32" s="190"/>
    </row>
    <row r="33" spans="1:9" x14ac:dyDescent="0.25">
      <c r="A33" s="192"/>
      <c r="B33" s="192" t="s">
        <v>1641</v>
      </c>
      <c r="C33" s="193"/>
      <c r="D33" s="193"/>
      <c r="E33" s="160" t="s">
        <v>4284</v>
      </c>
      <c r="F33" s="17"/>
      <c r="G33" s="17"/>
      <c r="H33" s="191"/>
      <c r="I33" s="190"/>
    </row>
    <row r="34" spans="1:9" ht="15.6" x14ac:dyDescent="0.25">
      <c r="A34" s="192"/>
      <c r="B34" s="192"/>
      <c r="C34" s="193" t="s">
        <v>37</v>
      </c>
      <c r="D34" s="193"/>
      <c r="E34" s="160" t="s">
        <v>1637</v>
      </c>
      <c r="F34" s="17" t="s">
        <v>124</v>
      </c>
      <c r="G34" s="161"/>
      <c r="H34" s="187"/>
      <c r="I34" s="89">
        <f>G34*H34</f>
        <v>0</v>
      </c>
    </row>
    <row r="35" spans="1:9" ht="15.6" x14ac:dyDescent="0.25">
      <c r="A35" s="192"/>
      <c r="B35" s="192"/>
      <c r="C35" s="193" t="s">
        <v>39</v>
      </c>
      <c r="D35" s="193"/>
      <c r="E35" s="160" t="s">
        <v>1638</v>
      </c>
      <c r="F35" s="17" t="s">
        <v>124</v>
      </c>
      <c r="G35" s="161"/>
      <c r="H35" s="187"/>
      <c r="I35" s="89">
        <f>G35*H35</f>
        <v>0</v>
      </c>
    </row>
    <row r="36" spans="1:9" x14ac:dyDescent="0.25">
      <c r="A36" s="192"/>
      <c r="B36" s="192" t="s">
        <v>1642</v>
      </c>
      <c r="C36" s="193"/>
      <c r="D36" s="193"/>
      <c r="E36" s="160" t="s">
        <v>4308</v>
      </c>
      <c r="F36" s="17"/>
      <c r="G36" s="17"/>
      <c r="H36" s="191"/>
      <c r="I36" s="190"/>
    </row>
    <row r="37" spans="1:9" ht="15.6" x14ac:dyDescent="0.25">
      <c r="A37" s="192"/>
      <c r="B37" s="192"/>
      <c r="C37" s="193" t="s">
        <v>37</v>
      </c>
      <c r="D37" s="193"/>
      <c r="E37" s="160" t="s">
        <v>1637</v>
      </c>
      <c r="F37" s="17" t="s">
        <v>124</v>
      </c>
      <c r="G37" s="161"/>
      <c r="H37" s="187"/>
      <c r="I37" s="89">
        <f>G37*H37</f>
        <v>0</v>
      </c>
    </row>
    <row r="38" spans="1:9" ht="15.6" x14ac:dyDescent="0.25">
      <c r="A38" s="192"/>
      <c r="B38" s="192"/>
      <c r="C38" s="193" t="s">
        <v>39</v>
      </c>
      <c r="D38" s="193"/>
      <c r="E38" s="160" t="s">
        <v>1638</v>
      </c>
      <c r="F38" s="17" t="s">
        <v>124</v>
      </c>
      <c r="G38" s="161"/>
      <c r="H38" s="187"/>
      <c r="I38" s="89">
        <f>G38*H38</f>
        <v>0</v>
      </c>
    </row>
    <row r="39" spans="1:9" ht="26.4" x14ac:dyDescent="0.25">
      <c r="A39" s="192" t="s">
        <v>1646</v>
      </c>
      <c r="B39" s="192"/>
      <c r="C39" s="193"/>
      <c r="D39" s="193"/>
      <c r="E39" s="157" t="s">
        <v>1640</v>
      </c>
      <c r="F39" s="17"/>
      <c r="G39" s="17"/>
      <c r="H39" s="191"/>
      <c r="I39" s="190"/>
    </row>
    <row r="40" spans="1:9" ht="15.6" x14ac:dyDescent="0.25">
      <c r="A40" s="192"/>
      <c r="B40" s="192" t="s">
        <v>1648</v>
      </c>
      <c r="C40" s="193"/>
      <c r="D40" s="193"/>
      <c r="E40" s="160" t="s">
        <v>1643</v>
      </c>
      <c r="F40" s="17" t="s">
        <v>124</v>
      </c>
      <c r="G40" s="161"/>
      <c r="H40" s="187"/>
      <c r="I40" s="89">
        <f>G40*H40</f>
        <v>0</v>
      </c>
    </row>
    <row r="41" spans="1:9" ht="15.6" x14ac:dyDescent="0.25">
      <c r="A41" s="192"/>
      <c r="B41" s="192" t="s">
        <v>1649</v>
      </c>
      <c r="C41" s="193"/>
      <c r="D41" s="193"/>
      <c r="E41" s="160" t="s">
        <v>1644</v>
      </c>
      <c r="F41" s="17" t="s">
        <v>124</v>
      </c>
      <c r="G41" s="161"/>
      <c r="H41" s="187"/>
      <c r="I41" s="89">
        <f>G41*H41</f>
        <v>0</v>
      </c>
    </row>
    <row r="42" spans="1:9" ht="39.6" hidden="1" x14ac:dyDescent="0.25">
      <c r="A42" s="192"/>
      <c r="B42" s="192" t="s">
        <v>1650</v>
      </c>
      <c r="C42" s="193"/>
      <c r="D42" s="193"/>
      <c r="E42" s="160" t="s">
        <v>1645</v>
      </c>
      <c r="F42" s="17" t="s">
        <v>124</v>
      </c>
      <c r="G42" s="161"/>
      <c r="H42" s="187"/>
      <c r="I42" s="89">
        <f>G42*H42</f>
        <v>0</v>
      </c>
    </row>
    <row r="43" spans="1:9" x14ac:dyDescent="0.25">
      <c r="A43" s="192" t="s">
        <v>1657</v>
      </c>
      <c r="B43" s="192"/>
      <c r="C43" s="193"/>
      <c r="D43" s="193"/>
      <c r="E43" s="157" t="s">
        <v>1647</v>
      </c>
      <c r="F43" s="17"/>
      <c r="G43" s="161"/>
      <c r="H43" s="187"/>
      <c r="I43" s="190"/>
    </row>
    <row r="44" spans="1:9" ht="15.6" x14ac:dyDescent="0.25">
      <c r="A44" s="192"/>
      <c r="B44" s="192" t="s">
        <v>1659</v>
      </c>
      <c r="C44" s="193"/>
      <c r="D44" s="193"/>
      <c r="E44" s="160" t="s">
        <v>1651</v>
      </c>
      <c r="F44" s="17" t="s">
        <v>2269</v>
      </c>
      <c r="G44" s="161"/>
      <c r="H44" s="187"/>
      <c r="I44" s="542" t="s">
        <v>5568</v>
      </c>
    </row>
    <row r="45" spans="1:9" ht="15.6" hidden="1" x14ac:dyDescent="0.25">
      <c r="A45" s="192"/>
      <c r="B45" s="192" t="s">
        <v>1660</v>
      </c>
      <c r="C45" s="193"/>
      <c r="D45" s="193"/>
      <c r="E45" s="160" t="s">
        <v>1652</v>
      </c>
      <c r="F45" s="17" t="s">
        <v>2269</v>
      </c>
      <c r="G45" s="161"/>
      <c r="H45" s="187"/>
      <c r="I45" s="542" t="s">
        <v>5568</v>
      </c>
    </row>
    <row r="46" spans="1:9" ht="15.6" x14ac:dyDescent="0.25">
      <c r="A46" s="192"/>
      <c r="B46" s="192" t="s">
        <v>1661</v>
      </c>
      <c r="C46" s="193"/>
      <c r="D46" s="193"/>
      <c r="E46" s="160" t="s">
        <v>1653</v>
      </c>
      <c r="F46" s="17" t="s">
        <v>2269</v>
      </c>
      <c r="G46" s="161"/>
      <c r="H46" s="187"/>
      <c r="I46" s="542" t="s">
        <v>5568</v>
      </c>
    </row>
    <row r="47" spans="1:9" ht="15.6" hidden="1" x14ac:dyDescent="0.25">
      <c r="A47" s="192"/>
      <c r="B47" s="192" t="s">
        <v>1662</v>
      </c>
      <c r="C47" s="193"/>
      <c r="D47" s="193"/>
      <c r="E47" s="290" t="s">
        <v>4667</v>
      </c>
      <c r="F47" s="17" t="s">
        <v>2269</v>
      </c>
      <c r="G47" s="161"/>
      <c r="H47" s="187"/>
      <c r="I47" s="542" t="s">
        <v>5568</v>
      </c>
    </row>
    <row r="48" spans="1:9" ht="15.6" x14ac:dyDescent="0.25">
      <c r="A48" s="192"/>
      <c r="B48" s="192" t="s">
        <v>1663</v>
      </c>
      <c r="C48" s="193"/>
      <c r="D48" s="193"/>
      <c r="E48" s="290" t="s">
        <v>1654</v>
      </c>
      <c r="F48" s="17" t="s">
        <v>2269</v>
      </c>
      <c r="G48" s="161"/>
      <c r="H48" s="187"/>
      <c r="I48" s="542" t="s">
        <v>5568</v>
      </c>
    </row>
    <row r="49" spans="1:9" ht="15.6" x14ac:dyDescent="0.25">
      <c r="A49" s="192"/>
      <c r="B49" s="192" t="s">
        <v>1664</v>
      </c>
      <c r="C49" s="193"/>
      <c r="D49" s="193"/>
      <c r="E49" s="290" t="s">
        <v>1655</v>
      </c>
      <c r="F49" s="17" t="s">
        <v>2269</v>
      </c>
      <c r="G49" s="161"/>
      <c r="H49" s="187"/>
      <c r="I49" s="542" t="s">
        <v>5568</v>
      </c>
    </row>
    <row r="50" spans="1:9" ht="15.6" hidden="1" x14ac:dyDescent="0.25">
      <c r="A50" s="192"/>
      <c r="B50" s="192" t="s">
        <v>1665</v>
      </c>
      <c r="C50" s="193"/>
      <c r="D50" s="193"/>
      <c r="E50" s="290" t="s">
        <v>1656</v>
      </c>
      <c r="F50" s="17" t="s">
        <v>2269</v>
      </c>
      <c r="G50" s="161"/>
      <c r="H50" s="187"/>
      <c r="I50" s="89">
        <f t="shared" ref="I50:I51" si="1">G50*H50</f>
        <v>0</v>
      </c>
    </row>
    <row r="51" spans="1:9" ht="15.6" hidden="1" x14ac:dyDescent="0.25">
      <c r="A51" s="192"/>
      <c r="B51" s="192" t="s">
        <v>4666</v>
      </c>
      <c r="C51" s="193"/>
      <c r="D51" s="193"/>
      <c r="E51" s="290" t="s">
        <v>4668</v>
      </c>
      <c r="F51" s="17" t="s">
        <v>2269</v>
      </c>
      <c r="G51" s="161"/>
      <c r="H51" s="187"/>
      <c r="I51" s="89">
        <f t="shared" si="1"/>
        <v>0</v>
      </c>
    </row>
    <row r="52" spans="1:9" hidden="1" x14ac:dyDescent="0.25">
      <c r="A52" s="192" t="s">
        <v>1672</v>
      </c>
      <c r="B52" s="192"/>
      <c r="C52" s="193"/>
      <c r="D52" s="193"/>
      <c r="E52" s="157" t="s">
        <v>1658</v>
      </c>
      <c r="F52" s="17"/>
      <c r="G52" s="17"/>
      <c r="H52" s="191"/>
      <c r="I52" s="190"/>
    </row>
    <row r="53" spans="1:9" ht="39.6" hidden="1" x14ac:dyDescent="0.25">
      <c r="A53" s="192"/>
      <c r="B53" s="192" t="s">
        <v>1673</v>
      </c>
      <c r="C53" s="193"/>
      <c r="D53" s="193"/>
      <c r="E53" s="160" t="s">
        <v>1666</v>
      </c>
      <c r="F53" s="17" t="s">
        <v>124</v>
      </c>
      <c r="G53" s="161"/>
      <c r="H53" s="187"/>
      <c r="I53" s="89">
        <f t="shared" ref="I53:I63" si="2">G53*H53</f>
        <v>0</v>
      </c>
    </row>
    <row r="54" spans="1:9" ht="52.8" hidden="1" x14ac:dyDescent="0.25">
      <c r="A54" s="192"/>
      <c r="B54" s="192" t="s">
        <v>1674</v>
      </c>
      <c r="C54" s="193"/>
      <c r="D54" s="193"/>
      <c r="E54" s="160" t="s">
        <v>1667</v>
      </c>
      <c r="F54" s="17" t="s">
        <v>124</v>
      </c>
      <c r="G54" s="161"/>
      <c r="H54" s="187"/>
      <c r="I54" s="89">
        <f t="shared" si="2"/>
        <v>0</v>
      </c>
    </row>
    <row r="55" spans="1:9" hidden="1" x14ac:dyDescent="0.25">
      <c r="A55" s="192"/>
      <c r="B55" s="192" t="s">
        <v>1675</v>
      </c>
      <c r="C55" s="193"/>
      <c r="D55" s="193"/>
      <c r="E55" s="160" t="s">
        <v>1668</v>
      </c>
      <c r="F55" s="17"/>
      <c r="G55" s="17"/>
      <c r="H55" s="191"/>
      <c r="I55" s="89"/>
    </row>
    <row r="56" spans="1:9" ht="15.6" hidden="1" x14ac:dyDescent="0.25">
      <c r="A56" s="192"/>
      <c r="B56" s="192" t="s">
        <v>1676</v>
      </c>
      <c r="C56" s="193"/>
      <c r="D56" s="193"/>
      <c r="E56" s="160" t="s">
        <v>4670</v>
      </c>
      <c r="F56" s="17" t="s">
        <v>124</v>
      </c>
      <c r="G56" s="161"/>
      <c r="H56" s="187"/>
      <c r="I56" s="89">
        <f t="shared" si="2"/>
        <v>0</v>
      </c>
    </row>
    <row r="57" spans="1:9" ht="15.6" hidden="1" x14ac:dyDescent="0.25">
      <c r="A57" s="192"/>
      <c r="B57" s="192"/>
      <c r="C57" s="193" t="s">
        <v>37</v>
      </c>
      <c r="D57" s="193"/>
      <c r="E57" s="160" t="s">
        <v>1682</v>
      </c>
      <c r="F57" s="17" t="s">
        <v>124</v>
      </c>
      <c r="G57" s="161"/>
      <c r="H57" s="187"/>
      <c r="I57" s="89">
        <f t="shared" si="2"/>
        <v>0</v>
      </c>
    </row>
    <row r="58" spans="1:9" ht="15.6" hidden="1" x14ac:dyDescent="0.25">
      <c r="A58" s="192"/>
      <c r="B58" s="192"/>
      <c r="C58" s="193" t="s">
        <v>39</v>
      </c>
      <c r="D58" s="193"/>
      <c r="E58" s="160" t="s">
        <v>1683</v>
      </c>
      <c r="F58" s="17" t="s">
        <v>124</v>
      </c>
      <c r="G58" s="161"/>
      <c r="H58" s="187"/>
      <c r="I58" s="89">
        <f t="shared" si="2"/>
        <v>0</v>
      </c>
    </row>
    <row r="59" spans="1:9" ht="15.6" hidden="1" x14ac:dyDescent="0.25">
      <c r="A59" s="192"/>
      <c r="B59" s="192"/>
      <c r="C59" s="193" t="s">
        <v>59</v>
      </c>
      <c r="D59" s="193"/>
      <c r="E59" s="160" t="s">
        <v>4671</v>
      </c>
      <c r="F59" s="17" t="s">
        <v>124</v>
      </c>
      <c r="G59" s="161"/>
      <c r="H59" s="187"/>
      <c r="I59" s="89">
        <f t="shared" si="2"/>
        <v>0</v>
      </c>
    </row>
    <row r="60" spans="1:9" hidden="1" x14ac:dyDescent="0.25">
      <c r="A60" s="192"/>
      <c r="B60" s="192" t="s">
        <v>1677</v>
      </c>
      <c r="C60" s="193"/>
      <c r="D60" s="193"/>
      <c r="E60" s="101" t="s">
        <v>1669</v>
      </c>
      <c r="F60" s="17"/>
      <c r="G60" s="17"/>
      <c r="H60" s="191"/>
      <c r="I60" s="89"/>
    </row>
    <row r="61" spans="1:9" ht="15.6" hidden="1" x14ac:dyDescent="0.25">
      <c r="A61" s="192"/>
      <c r="B61" s="192"/>
      <c r="C61" s="193" t="s">
        <v>37</v>
      </c>
      <c r="D61" s="193"/>
      <c r="E61" s="101" t="s">
        <v>1688</v>
      </c>
      <c r="F61" s="17" t="s">
        <v>124</v>
      </c>
      <c r="G61" s="161"/>
      <c r="H61" s="187"/>
      <c r="I61" s="89">
        <f t="shared" ref="I61:I62" si="3">G61*H61</f>
        <v>0</v>
      </c>
    </row>
    <row r="62" spans="1:9" ht="15.6" hidden="1" x14ac:dyDescent="0.25">
      <c r="A62" s="192"/>
      <c r="B62" s="192"/>
      <c r="C62" s="193" t="s">
        <v>39</v>
      </c>
      <c r="D62" s="193"/>
      <c r="E62" s="101" t="s">
        <v>1689</v>
      </c>
      <c r="F62" s="17" t="s">
        <v>124</v>
      </c>
      <c r="G62" s="161"/>
      <c r="H62" s="187"/>
      <c r="I62" s="89">
        <f t="shared" si="3"/>
        <v>0</v>
      </c>
    </row>
    <row r="63" spans="1:9" ht="15.6" hidden="1" x14ac:dyDescent="0.25">
      <c r="A63" s="192"/>
      <c r="B63" s="192" t="s">
        <v>4669</v>
      </c>
      <c r="C63" s="193"/>
      <c r="D63" s="193"/>
      <c r="E63" s="101" t="s">
        <v>1670</v>
      </c>
      <c r="F63" s="17" t="s">
        <v>124</v>
      </c>
      <c r="G63" s="161"/>
      <c r="H63" s="187"/>
      <c r="I63" s="89">
        <f t="shared" si="2"/>
        <v>0</v>
      </c>
    </row>
    <row r="64" spans="1:9" ht="26.4" hidden="1" x14ac:dyDescent="0.25">
      <c r="A64" s="192" t="s">
        <v>1679</v>
      </c>
      <c r="B64" s="192"/>
      <c r="C64" s="193"/>
      <c r="D64" s="193"/>
      <c r="E64" s="157" t="s">
        <v>1671</v>
      </c>
      <c r="F64" s="17"/>
      <c r="G64" s="17"/>
      <c r="H64" s="191"/>
      <c r="I64" s="190"/>
    </row>
    <row r="65" spans="1:9" ht="39.6" hidden="1" x14ac:dyDescent="0.25">
      <c r="A65" s="192"/>
      <c r="B65" s="192" t="s">
        <v>1680</v>
      </c>
      <c r="C65" s="193"/>
      <c r="D65" s="193"/>
      <c r="E65" s="64" t="s">
        <v>4313</v>
      </c>
      <c r="F65" s="17" t="s">
        <v>124</v>
      </c>
      <c r="G65" s="161"/>
      <c r="H65" s="187"/>
      <c r="I65" s="89">
        <f>G65*H65</f>
        <v>0</v>
      </c>
    </row>
    <row r="66" spans="1:9" ht="39.6" hidden="1" x14ac:dyDescent="0.25">
      <c r="A66" s="192"/>
      <c r="B66" s="192" t="s">
        <v>1681</v>
      </c>
      <c r="C66" s="193"/>
      <c r="D66" s="193"/>
      <c r="E66" s="160" t="s">
        <v>4312</v>
      </c>
      <c r="F66" s="17" t="s">
        <v>124</v>
      </c>
      <c r="G66" s="161"/>
      <c r="H66" s="187"/>
      <c r="I66" s="89">
        <f>G66*H66</f>
        <v>0</v>
      </c>
    </row>
    <row r="67" spans="1:9" ht="52.8" hidden="1" x14ac:dyDescent="0.25">
      <c r="A67" s="192"/>
      <c r="B67" s="192" t="s">
        <v>4672</v>
      </c>
      <c r="C67" s="193"/>
      <c r="D67" s="193"/>
      <c r="E67" s="160" t="s">
        <v>4311</v>
      </c>
      <c r="F67" s="17" t="s">
        <v>124</v>
      </c>
      <c r="G67" s="161"/>
      <c r="H67" s="187"/>
      <c r="I67" s="89">
        <f>G67*H67</f>
        <v>0</v>
      </c>
    </row>
    <row r="68" spans="1:9" ht="15.6" hidden="1" x14ac:dyDescent="0.25">
      <c r="A68" s="192"/>
      <c r="B68" s="192" t="s">
        <v>4673</v>
      </c>
      <c r="C68" s="193"/>
      <c r="D68" s="193"/>
      <c r="E68" s="160" t="s">
        <v>4315</v>
      </c>
      <c r="F68" s="17" t="s">
        <v>124</v>
      </c>
      <c r="G68" s="161"/>
      <c r="H68" s="187"/>
      <c r="I68" s="89">
        <f>G68*H68</f>
        <v>0</v>
      </c>
    </row>
    <row r="69" spans="1:9" ht="26.4" hidden="1" x14ac:dyDescent="0.25">
      <c r="A69" s="192"/>
      <c r="B69" s="192" t="s">
        <v>4674</v>
      </c>
      <c r="C69" s="193"/>
      <c r="D69" s="193"/>
      <c r="E69" s="160" t="s">
        <v>4314</v>
      </c>
      <c r="F69" s="17" t="s">
        <v>1678</v>
      </c>
      <c r="G69" s="161"/>
      <c r="H69" s="187"/>
      <c r="I69" s="89">
        <f>G69*H69</f>
        <v>0</v>
      </c>
    </row>
    <row r="70" spans="1:9" ht="26.4" hidden="1" x14ac:dyDescent="0.25">
      <c r="A70" s="192" t="s">
        <v>1684</v>
      </c>
      <c r="B70" s="192"/>
      <c r="C70" s="193"/>
      <c r="D70" s="193"/>
      <c r="E70" s="157" t="s">
        <v>4675</v>
      </c>
      <c r="F70" s="17"/>
      <c r="G70" s="17"/>
      <c r="H70" s="191"/>
      <c r="I70" s="190"/>
    </row>
    <row r="71" spans="1:9" ht="15.6" hidden="1" x14ac:dyDescent="0.25">
      <c r="A71" s="192"/>
      <c r="B71" s="192" t="s">
        <v>1686</v>
      </c>
      <c r="C71" s="193"/>
      <c r="D71" s="193"/>
      <c r="E71" s="160" t="s">
        <v>1682</v>
      </c>
      <c r="F71" s="17" t="s">
        <v>124</v>
      </c>
      <c r="G71" s="161"/>
      <c r="H71" s="187"/>
      <c r="I71" s="89">
        <f>G71*H71</f>
        <v>0</v>
      </c>
    </row>
    <row r="72" spans="1:9" ht="15.6" hidden="1" x14ac:dyDescent="0.25">
      <c r="A72" s="192"/>
      <c r="B72" s="192" t="s">
        <v>1687</v>
      </c>
      <c r="C72" s="193"/>
      <c r="D72" s="193"/>
      <c r="E72" s="160" t="s">
        <v>1683</v>
      </c>
      <c r="F72" s="17" t="s">
        <v>124</v>
      </c>
      <c r="G72" s="161"/>
      <c r="H72" s="187"/>
      <c r="I72" s="89">
        <f>G72*H72</f>
        <v>0</v>
      </c>
    </row>
    <row r="73" spans="1:9" ht="15.6" hidden="1" x14ac:dyDescent="0.25">
      <c r="A73" s="192"/>
      <c r="B73" s="192" t="s">
        <v>4676</v>
      </c>
      <c r="C73" s="193"/>
      <c r="D73" s="193"/>
      <c r="E73" s="160" t="s">
        <v>4671</v>
      </c>
      <c r="F73" s="17" t="s">
        <v>124</v>
      </c>
      <c r="G73" s="161"/>
      <c r="H73" s="187"/>
      <c r="I73" s="89">
        <f>G73*H73</f>
        <v>0</v>
      </c>
    </row>
    <row r="74" spans="1:9" ht="26.4" hidden="1" x14ac:dyDescent="0.25">
      <c r="A74" s="192" t="s">
        <v>1690</v>
      </c>
      <c r="B74" s="192"/>
      <c r="C74" s="193"/>
      <c r="D74" s="193"/>
      <c r="E74" s="157" t="s">
        <v>1685</v>
      </c>
      <c r="F74" s="17"/>
      <c r="G74" s="17"/>
      <c r="H74" s="191"/>
      <c r="I74" s="190"/>
    </row>
    <row r="75" spans="1:9" ht="15.6" hidden="1" x14ac:dyDescent="0.25">
      <c r="A75" s="192"/>
      <c r="B75" s="192" t="s">
        <v>1800</v>
      </c>
      <c r="C75" s="193"/>
      <c r="D75" s="193"/>
      <c r="E75" s="160" t="s">
        <v>1688</v>
      </c>
      <c r="F75" s="17" t="s">
        <v>124</v>
      </c>
      <c r="G75" s="161"/>
      <c r="H75" s="187"/>
      <c r="I75" s="89">
        <f>G75*H75</f>
        <v>0</v>
      </c>
    </row>
    <row r="76" spans="1:9" ht="15.6" hidden="1" x14ac:dyDescent="0.25">
      <c r="A76" s="192"/>
      <c r="B76" s="192" t="s">
        <v>4677</v>
      </c>
      <c r="C76" s="193"/>
      <c r="D76" s="193"/>
      <c r="E76" s="160" t="s">
        <v>1689</v>
      </c>
      <c r="F76" s="17" t="s">
        <v>124</v>
      </c>
      <c r="G76" s="161"/>
      <c r="H76" s="187"/>
      <c r="I76" s="89">
        <f>G76*H76</f>
        <v>0</v>
      </c>
    </row>
    <row r="77" spans="1:9" ht="26.4" x14ac:dyDescent="0.25">
      <c r="A77" s="192" t="s">
        <v>1692</v>
      </c>
      <c r="B77" s="192"/>
      <c r="C77" s="193"/>
      <c r="D77" s="193"/>
      <c r="E77" s="159" t="s">
        <v>1691</v>
      </c>
      <c r="F77" s="17" t="s">
        <v>124</v>
      </c>
      <c r="G77" s="161"/>
      <c r="H77" s="187"/>
      <c r="I77" s="89">
        <f>G77*H77</f>
        <v>0</v>
      </c>
    </row>
    <row r="78" spans="1:9" hidden="1" x14ac:dyDescent="0.25">
      <c r="A78" s="192" t="s">
        <v>1701</v>
      </c>
      <c r="B78" s="192"/>
      <c r="C78" s="193"/>
      <c r="D78" s="193"/>
      <c r="E78" s="157" t="s">
        <v>1693</v>
      </c>
      <c r="F78" s="17"/>
      <c r="G78" s="17"/>
      <c r="H78" s="191"/>
      <c r="I78" s="190"/>
    </row>
    <row r="79" spans="1:9" hidden="1" x14ac:dyDescent="0.25">
      <c r="A79" s="192"/>
      <c r="B79" s="192" t="s">
        <v>1702</v>
      </c>
      <c r="C79" s="193"/>
      <c r="D79" s="193"/>
      <c r="E79" s="160" t="s">
        <v>4678</v>
      </c>
      <c r="F79" s="17"/>
      <c r="G79" s="17"/>
      <c r="H79" s="191"/>
      <c r="I79" s="190"/>
    </row>
    <row r="80" spans="1:9" ht="15.6" hidden="1" x14ac:dyDescent="0.25">
      <c r="A80" s="192"/>
      <c r="B80" s="192"/>
      <c r="C80" s="193" t="s">
        <v>37</v>
      </c>
      <c r="D80" s="193"/>
      <c r="E80" s="160" t="s">
        <v>1694</v>
      </c>
      <c r="F80" s="17" t="s">
        <v>124</v>
      </c>
      <c r="G80" s="161"/>
      <c r="H80" s="187"/>
      <c r="I80" s="89">
        <f>G80*H80</f>
        <v>0</v>
      </c>
    </row>
    <row r="81" spans="1:9" ht="15.6" hidden="1" x14ac:dyDescent="0.25">
      <c r="A81" s="192"/>
      <c r="B81" s="192"/>
      <c r="C81" s="193" t="s">
        <v>39</v>
      </c>
      <c r="D81" s="193"/>
      <c r="E81" s="160" t="s">
        <v>1695</v>
      </c>
      <c r="F81" s="17" t="s">
        <v>124</v>
      </c>
      <c r="G81" s="161"/>
      <c r="H81" s="187"/>
      <c r="I81" s="89">
        <f>G81*H81</f>
        <v>0</v>
      </c>
    </row>
    <row r="82" spans="1:9" ht="26.4" hidden="1" x14ac:dyDescent="0.25">
      <c r="A82" s="192"/>
      <c r="B82" s="192" t="s">
        <v>1703</v>
      </c>
      <c r="C82" s="193"/>
      <c r="D82" s="193"/>
      <c r="E82" s="160" t="s">
        <v>1696</v>
      </c>
      <c r="F82" s="120"/>
      <c r="G82" s="17"/>
      <c r="H82" s="191"/>
      <c r="I82" s="190"/>
    </row>
    <row r="83" spans="1:9" hidden="1" x14ac:dyDescent="0.25">
      <c r="A83" s="192"/>
      <c r="B83" s="192"/>
      <c r="C83" s="193" t="s">
        <v>37</v>
      </c>
      <c r="D83" s="193"/>
      <c r="E83" s="160" t="s">
        <v>1697</v>
      </c>
      <c r="F83" s="120"/>
      <c r="G83" s="17"/>
      <c r="H83" s="191"/>
      <c r="I83" s="190"/>
    </row>
    <row r="84" spans="1:9" ht="15.6" hidden="1" x14ac:dyDescent="0.25">
      <c r="A84" s="192"/>
      <c r="B84" s="192"/>
      <c r="C84" s="193"/>
      <c r="D84" s="193" t="s">
        <v>36</v>
      </c>
      <c r="E84" s="160" t="s">
        <v>1237</v>
      </c>
      <c r="F84" s="17" t="s">
        <v>124</v>
      </c>
      <c r="G84" s="161"/>
      <c r="H84" s="187"/>
      <c r="I84" s="89">
        <f>G84*H84</f>
        <v>0</v>
      </c>
    </row>
    <row r="85" spans="1:9" ht="26.4" hidden="1" x14ac:dyDescent="0.25">
      <c r="A85" s="192"/>
      <c r="B85" s="192"/>
      <c r="C85" s="193"/>
      <c r="D85" s="193" t="s">
        <v>35</v>
      </c>
      <c r="E85" s="160" t="s">
        <v>1698</v>
      </c>
      <c r="F85" s="17" t="s">
        <v>124</v>
      </c>
      <c r="G85" s="161"/>
      <c r="H85" s="187"/>
      <c r="I85" s="89">
        <f>G85*H85</f>
        <v>0</v>
      </c>
    </row>
    <row r="86" spans="1:9" hidden="1" x14ac:dyDescent="0.25">
      <c r="A86" s="192"/>
      <c r="B86" s="192"/>
      <c r="C86" s="193" t="s">
        <v>39</v>
      </c>
      <c r="D86" s="193"/>
      <c r="E86" s="160" t="s">
        <v>1699</v>
      </c>
      <c r="F86" s="120"/>
      <c r="G86" s="17"/>
      <c r="H86" s="191"/>
      <c r="I86" s="190"/>
    </row>
    <row r="87" spans="1:9" ht="15.6" hidden="1" x14ac:dyDescent="0.25">
      <c r="A87" s="192"/>
      <c r="B87" s="192"/>
      <c r="C87" s="193"/>
      <c r="D87" s="193" t="s">
        <v>36</v>
      </c>
      <c r="E87" s="160" t="s">
        <v>1237</v>
      </c>
      <c r="F87" s="17" t="s">
        <v>124</v>
      </c>
      <c r="G87" s="161"/>
      <c r="H87" s="187"/>
      <c r="I87" s="89">
        <f>G87*H87</f>
        <v>0</v>
      </c>
    </row>
    <row r="88" spans="1:9" ht="26.4" hidden="1" x14ac:dyDescent="0.25">
      <c r="A88" s="192"/>
      <c r="B88" s="192"/>
      <c r="C88" s="193"/>
      <c r="D88" s="193" t="s">
        <v>35</v>
      </c>
      <c r="E88" s="160" t="s">
        <v>1698</v>
      </c>
      <c r="F88" s="17" t="s">
        <v>124</v>
      </c>
      <c r="G88" s="161"/>
      <c r="H88" s="187"/>
      <c r="I88" s="89">
        <f>G88*H88</f>
        <v>0</v>
      </c>
    </row>
    <row r="89" spans="1:9" hidden="1" x14ac:dyDescent="0.25">
      <c r="A89" s="192" t="s">
        <v>4679</v>
      </c>
      <c r="B89" s="192"/>
      <c r="C89" s="193"/>
      <c r="D89" s="193"/>
      <c r="E89" s="157" t="s">
        <v>1700</v>
      </c>
      <c r="F89" s="120"/>
      <c r="G89" s="161"/>
      <c r="H89" s="187"/>
      <c r="I89" s="89"/>
    </row>
    <row r="90" spans="1:9" ht="26.4" hidden="1" x14ac:dyDescent="0.25">
      <c r="A90" s="192"/>
      <c r="B90" s="192" t="s">
        <v>4680</v>
      </c>
      <c r="C90" s="193"/>
      <c r="D90" s="193"/>
      <c r="E90" s="160" t="s">
        <v>4309</v>
      </c>
      <c r="F90" s="17" t="s">
        <v>124</v>
      </c>
      <c r="G90" s="161"/>
      <c r="H90" s="187"/>
      <c r="I90" s="89">
        <f>G90*H90</f>
        <v>0</v>
      </c>
    </row>
    <row r="91" spans="1:9" ht="26.4" hidden="1" x14ac:dyDescent="0.25">
      <c r="A91" s="101"/>
      <c r="B91" s="101" t="s">
        <v>4681</v>
      </c>
      <c r="C91" s="161"/>
      <c r="D91" s="161"/>
      <c r="E91" s="160" t="s">
        <v>4310</v>
      </c>
      <c r="F91" s="17" t="s">
        <v>124</v>
      </c>
      <c r="G91" s="161"/>
      <c r="H91" s="187"/>
      <c r="I91" s="89">
        <f>G91*H91</f>
        <v>0</v>
      </c>
    </row>
    <row r="92" spans="1:9" x14ac:dyDescent="0.25">
      <c r="A92" s="101"/>
      <c r="B92" s="101"/>
      <c r="C92" s="161"/>
      <c r="D92" s="161"/>
      <c r="E92" s="101"/>
      <c r="F92" s="120"/>
      <c r="G92" s="161"/>
      <c r="H92" s="161"/>
      <c r="I92" s="190"/>
    </row>
    <row r="93" spans="1:9" x14ac:dyDescent="0.25">
      <c r="A93" s="101"/>
      <c r="B93" s="101"/>
      <c r="C93" s="161"/>
      <c r="D93" s="161"/>
      <c r="E93" s="101"/>
      <c r="F93" s="120"/>
      <c r="G93" s="161"/>
      <c r="H93" s="161"/>
      <c r="I93" s="190"/>
    </row>
    <row r="94" spans="1:9" x14ac:dyDescent="0.25">
      <c r="A94" s="64"/>
      <c r="B94" s="64"/>
      <c r="C94" s="161"/>
      <c r="D94" s="161"/>
      <c r="E94" s="60"/>
      <c r="F94" s="17"/>
      <c r="G94" s="161"/>
      <c r="H94" s="161"/>
      <c r="I94" s="190"/>
    </row>
    <row r="95" spans="1:9" x14ac:dyDescent="0.25">
      <c r="A95" s="168" t="s">
        <v>34</v>
      </c>
      <c r="B95" s="168"/>
      <c r="C95" s="168"/>
      <c r="D95" s="168"/>
      <c r="E95" s="168"/>
      <c r="F95" s="179"/>
      <c r="G95" s="168"/>
      <c r="H95" s="168"/>
      <c r="I95" s="174">
        <f>SUM(I5:I94)</f>
        <v>0</v>
      </c>
    </row>
    <row r="1048371" spans="6:6" x14ac:dyDescent="0.25">
      <c r="F1048371"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B9C7-45BC-4EEC-8775-7935FFB0F3FF}">
  <dimension ref="A1:H1048327"/>
  <sheetViews>
    <sheetView workbookViewId="0"/>
  </sheetViews>
  <sheetFormatPr defaultRowHeight="13.2" x14ac:dyDescent="0.25"/>
  <cols>
    <col min="1" max="1" width="9.33203125" style="41" customWidth="1"/>
    <col min="2" max="2" width="9" style="41" bestFit="1" customWidth="1"/>
    <col min="3" max="3" width="3.6640625" style="41" customWidth="1"/>
    <col min="4" max="4" width="40.6640625" style="41" customWidth="1"/>
    <col min="5" max="5" width="24.6640625" style="4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1704</v>
      </c>
      <c r="B1" s="40"/>
      <c r="C1" s="40"/>
      <c r="D1" s="40"/>
      <c r="E1" s="774" t="s">
        <v>1705</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x14ac:dyDescent="0.25">
      <c r="A5" s="192" t="s">
        <v>1706</v>
      </c>
      <c r="B5" s="192"/>
      <c r="C5" s="193"/>
      <c r="D5" s="157" t="s">
        <v>1707</v>
      </c>
      <c r="E5" s="17"/>
      <c r="F5" s="17"/>
      <c r="G5" s="17"/>
      <c r="H5" s="189"/>
    </row>
    <row r="6" spans="1:8" ht="28.8" x14ac:dyDescent="0.25">
      <c r="A6" s="192"/>
      <c r="B6" s="192" t="s">
        <v>1708</v>
      </c>
      <c r="C6" s="193"/>
      <c r="D6" s="290" t="s">
        <v>4682</v>
      </c>
      <c r="E6" s="120" t="s">
        <v>429</v>
      </c>
      <c r="F6" s="161"/>
      <c r="G6" s="187"/>
      <c r="H6" s="89">
        <f>F6*G6</f>
        <v>0</v>
      </c>
    </row>
    <row r="7" spans="1:8" ht="28.8" x14ac:dyDescent="0.25">
      <c r="A7" s="192"/>
      <c r="B7" s="192" t="s">
        <v>1709</v>
      </c>
      <c r="C7" s="193"/>
      <c r="D7" s="290" t="s">
        <v>4683</v>
      </c>
      <c r="E7" s="120" t="s">
        <v>429</v>
      </c>
      <c r="F7" s="161"/>
      <c r="G7" s="187"/>
      <c r="H7" s="89">
        <f>F7*G7</f>
        <v>0</v>
      </c>
    </row>
    <row r="8" spans="1:8" x14ac:dyDescent="0.25">
      <c r="A8" s="192" t="s">
        <v>1710</v>
      </c>
      <c r="B8" s="192"/>
      <c r="C8" s="193"/>
      <c r="D8" s="157" t="s">
        <v>1711</v>
      </c>
      <c r="E8" s="17"/>
      <c r="F8" s="17"/>
      <c r="G8" s="191"/>
      <c r="H8" s="190"/>
    </row>
    <row r="9" spans="1:8" ht="26.4" x14ac:dyDescent="0.25">
      <c r="A9" s="192"/>
      <c r="B9" s="192" t="s">
        <v>1712</v>
      </c>
      <c r="C9" s="193"/>
      <c r="D9" s="160" t="s">
        <v>4316</v>
      </c>
      <c r="E9" s="17"/>
      <c r="F9" s="17"/>
      <c r="G9" s="191"/>
      <c r="H9" s="190"/>
    </row>
    <row r="10" spans="1:8" ht="15.6" x14ac:dyDescent="0.25">
      <c r="A10" s="192"/>
      <c r="B10" s="192"/>
      <c r="C10" s="193" t="s">
        <v>37</v>
      </c>
      <c r="D10" s="160" t="s">
        <v>4317</v>
      </c>
      <c r="E10" s="17" t="s">
        <v>124</v>
      </c>
      <c r="F10" s="161"/>
      <c r="G10" s="187"/>
      <c r="H10" s="89">
        <f>F10*G10</f>
        <v>0</v>
      </c>
    </row>
    <row r="11" spans="1:8" ht="15.6" x14ac:dyDescent="0.25">
      <c r="A11" s="192"/>
      <c r="B11" s="192"/>
      <c r="C11" s="193" t="s">
        <v>39</v>
      </c>
      <c r="D11" s="160" t="s">
        <v>4318</v>
      </c>
      <c r="E11" s="17" t="s">
        <v>124</v>
      </c>
      <c r="F11" s="161"/>
      <c r="G11" s="187"/>
      <c r="H11" s="89">
        <f>F11*G11</f>
        <v>0</v>
      </c>
    </row>
    <row r="12" spans="1:8" ht="15.6" x14ac:dyDescent="0.25">
      <c r="A12" s="192"/>
      <c r="B12" s="192"/>
      <c r="C12" s="193" t="s">
        <v>59</v>
      </c>
      <c r="D12" s="160" t="s">
        <v>1719</v>
      </c>
      <c r="E12" s="17" t="s">
        <v>2269</v>
      </c>
      <c r="F12" s="161"/>
      <c r="G12" s="187"/>
      <c r="H12" s="89">
        <f>F12*G12</f>
        <v>0</v>
      </c>
    </row>
    <row r="13" spans="1:8" ht="39.6" x14ac:dyDescent="0.25">
      <c r="A13" s="192"/>
      <c r="B13" s="192" t="s">
        <v>1713</v>
      </c>
      <c r="C13" s="193"/>
      <c r="D13" s="160" t="s">
        <v>4323</v>
      </c>
      <c r="E13" s="17"/>
      <c r="F13" s="17"/>
      <c r="G13" s="191"/>
      <c r="H13" s="190"/>
    </row>
    <row r="14" spans="1:8" ht="15.6" x14ac:dyDescent="0.25">
      <c r="A14" s="192"/>
      <c r="B14" s="192"/>
      <c r="C14" s="193" t="s">
        <v>37</v>
      </c>
      <c r="D14" s="160" t="s">
        <v>4317</v>
      </c>
      <c r="E14" s="17" t="s">
        <v>124</v>
      </c>
      <c r="F14" s="161"/>
      <c r="G14" s="187"/>
      <c r="H14" s="89">
        <f>F14*G14</f>
        <v>0</v>
      </c>
    </row>
    <row r="15" spans="1:8" ht="15.6" x14ac:dyDescent="0.25">
      <c r="A15" s="192"/>
      <c r="B15" s="192"/>
      <c r="C15" s="193" t="s">
        <v>39</v>
      </c>
      <c r="D15" s="160" t="s">
        <v>4318</v>
      </c>
      <c r="E15" s="17" t="s">
        <v>124</v>
      </c>
      <c r="F15" s="161"/>
      <c r="G15" s="187"/>
      <c r="H15" s="89">
        <f>F15*G15</f>
        <v>0</v>
      </c>
    </row>
    <row r="16" spans="1:8" ht="15.6" x14ac:dyDescent="0.25">
      <c r="A16" s="192"/>
      <c r="B16" s="192"/>
      <c r="C16" s="193" t="s">
        <v>59</v>
      </c>
      <c r="D16" s="160" t="s">
        <v>1719</v>
      </c>
      <c r="E16" s="17" t="s">
        <v>2269</v>
      </c>
      <c r="F16" s="161"/>
      <c r="G16" s="187"/>
      <c r="H16" s="89">
        <f>F16*G16</f>
        <v>0</v>
      </c>
    </row>
    <row r="17" spans="1:8" ht="39.6" x14ac:dyDescent="0.25">
      <c r="A17" s="192"/>
      <c r="B17" s="192" t="s">
        <v>1714</v>
      </c>
      <c r="C17" s="193"/>
      <c r="D17" s="160" t="s">
        <v>4319</v>
      </c>
      <c r="E17" s="17"/>
      <c r="F17" s="17"/>
      <c r="G17" s="191"/>
      <c r="H17" s="190"/>
    </row>
    <row r="18" spans="1:8" ht="15.6" x14ac:dyDescent="0.25">
      <c r="A18" s="192"/>
      <c r="B18" s="192" t="s">
        <v>1715</v>
      </c>
      <c r="C18" s="193"/>
      <c r="D18" s="160" t="s">
        <v>1720</v>
      </c>
      <c r="E18" s="17" t="s">
        <v>124</v>
      </c>
      <c r="F18" s="161"/>
      <c r="G18" s="187"/>
      <c r="H18" s="89">
        <f t="shared" ref="H18:H23" si="0">F18*G18</f>
        <v>0</v>
      </c>
    </row>
    <row r="19" spans="1:8" ht="15.6" x14ac:dyDescent="0.25">
      <c r="A19" s="192"/>
      <c r="B19" s="192" t="s">
        <v>1716</v>
      </c>
      <c r="C19" s="193"/>
      <c r="D19" s="160" t="s">
        <v>1721</v>
      </c>
      <c r="E19" s="17" t="s">
        <v>124</v>
      </c>
      <c r="F19" s="161"/>
      <c r="G19" s="187"/>
      <c r="H19" s="89">
        <f t="shared" si="0"/>
        <v>0</v>
      </c>
    </row>
    <row r="20" spans="1:8" ht="15.6" x14ac:dyDescent="0.25">
      <c r="A20" s="192"/>
      <c r="B20" s="192" t="s">
        <v>1717</v>
      </c>
      <c r="C20" s="193"/>
      <c r="D20" s="160" t="s">
        <v>1722</v>
      </c>
      <c r="E20" s="17" t="s">
        <v>124</v>
      </c>
      <c r="F20" s="161"/>
      <c r="G20" s="187"/>
      <c r="H20" s="89">
        <f t="shared" si="0"/>
        <v>0</v>
      </c>
    </row>
    <row r="21" spans="1:8" ht="15.6" x14ac:dyDescent="0.25">
      <c r="A21" s="192"/>
      <c r="B21" s="192" t="s">
        <v>1718</v>
      </c>
      <c r="C21" s="193"/>
      <c r="D21" s="160" t="s">
        <v>1723</v>
      </c>
      <c r="E21" s="17" t="s">
        <v>124</v>
      </c>
      <c r="F21" s="161"/>
      <c r="G21" s="187"/>
      <c r="H21" s="89">
        <f t="shared" si="0"/>
        <v>0</v>
      </c>
    </row>
    <row r="22" spans="1:8" ht="39.6" x14ac:dyDescent="0.25">
      <c r="A22" s="192" t="s">
        <v>1724</v>
      </c>
      <c r="B22" s="192"/>
      <c r="C22" s="193"/>
      <c r="D22" s="157" t="s">
        <v>4320</v>
      </c>
      <c r="E22" s="17" t="s">
        <v>124</v>
      </c>
      <c r="F22" s="161"/>
      <c r="G22" s="187"/>
      <c r="H22" s="89">
        <f t="shared" si="0"/>
        <v>0</v>
      </c>
    </row>
    <row r="23" spans="1:8" ht="26.4" x14ac:dyDescent="0.25">
      <c r="A23" s="192" t="s">
        <v>1725</v>
      </c>
      <c r="B23" s="192"/>
      <c r="C23" s="193"/>
      <c r="D23" s="125" t="s">
        <v>1726</v>
      </c>
      <c r="E23" s="17" t="s">
        <v>124</v>
      </c>
      <c r="F23" s="161"/>
      <c r="G23" s="187"/>
      <c r="H23" s="89">
        <f t="shared" si="0"/>
        <v>0</v>
      </c>
    </row>
    <row r="24" spans="1:8" x14ac:dyDescent="0.25">
      <c r="A24" s="192" t="s">
        <v>1728</v>
      </c>
      <c r="B24" s="192"/>
      <c r="C24" s="193"/>
      <c r="D24" s="157" t="s">
        <v>1727</v>
      </c>
      <c r="E24" s="17"/>
      <c r="F24" s="17"/>
      <c r="G24" s="191"/>
      <c r="H24" s="190"/>
    </row>
    <row r="25" spans="1:8" ht="26.4" x14ac:dyDescent="0.25">
      <c r="A25" s="192"/>
      <c r="B25" s="192" t="s">
        <v>1729</v>
      </c>
      <c r="C25" s="193"/>
      <c r="D25" s="160" t="s">
        <v>4321</v>
      </c>
      <c r="E25" s="17" t="s">
        <v>124</v>
      </c>
      <c r="F25" s="161"/>
      <c r="G25" s="187"/>
      <c r="H25" s="89">
        <f>F25*G25</f>
        <v>0</v>
      </c>
    </row>
    <row r="26" spans="1:8" ht="39.6" x14ac:dyDescent="0.25">
      <c r="A26" s="192"/>
      <c r="B26" s="192" t="s">
        <v>1730</v>
      </c>
      <c r="C26" s="193"/>
      <c r="D26" s="160" t="s">
        <v>4324</v>
      </c>
      <c r="E26" s="17" t="s">
        <v>124</v>
      </c>
      <c r="F26" s="161"/>
      <c r="G26" s="187"/>
      <c r="H26" s="89">
        <f>F26*G26</f>
        <v>0</v>
      </c>
    </row>
    <row r="27" spans="1:8" x14ac:dyDescent="0.25">
      <c r="A27" s="192" t="s">
        <v>1731</v>
      </c>
      <c r="B27" s="192"/>
      <c r="C27" s="193"/>
      <c r="D27" s="157" t="s">
        <v>1732</v>
      </c>
      <c r="E27" s="17"/>
      <c r="F27" s="17"/>
      <c r="G27" s="191"/>
      <c r="H27" s="190"/>
    </row>
    <row r="28" spans="1:8" ht="26.4" x14ac:dyDescent="0.25">
      <c r="A28" s="192"/>
      <c r="B28" s="192" t="s">
        <v>1733</v>
      </c>
      <c r="C28" s="193"/>
      <c r="D28" s="160" t="s">
        <v>4322</v>
      </c>
      <c r="E28" s="17" t="s">
        <v>124</v>
      </c>
      <c r="F28" s="161"/>
      <c r="G28" s="187"/>
      <c r="H28" s="89">
        <f>F28*G28</f>
        <v>0</v>
      </c>
    </row>
    <row r="29" spans="1:8" ht="39.6" x14ac:dyDescent="0.25">
      <c r="A29" s="192"/>
      <c r="B29" s="192" t="s">
        <v>1734</v>
      </c>
      <c r="C29" s="193"/>
      <c r="D29" s="160" t="s">
        <v>4684</v>
      </c>
      <c r="E29" s="17" t="s">
        <v>124</v>
      </c>
      <c r="F29" s="161"/>
      <c r="G29" s="187"/>
      <c r="H29" s="89">
        <f>F29*G29</f>
        <v>0</v>
      </c>
    </row>
    <row r="30" spans="1:8" x14ac:dyDescent="0.25">
      <c r="A30" s="192" t="s">
        <v>1735</v>
      </c>
      <c r="B30" s="192"/>
      <c r="C30" s="193"/>
      <c r="D30" s="125" t="s">
        <v>1736</v>
      </c>
      <c r="E30" s="17"/>
      <c r="F30" s="17"/>
      <c r="G30" s="191"/>
      <c r="H30" s="190"/>
    </row>
    <row r="31" spans="1:8" ht="15.6" x14ac:dyDescent="0.25">
      <c r="A31" s="192"/>
      <c r="B31" s="192" t="s">
        <v>1737</v>
      </c>
      <c r="C31" s="193"/>
      <c r="D31" s="160" t="s">
        <v>1742</v>
      </c>
      <c r="E31" s="17" t="s">
        <v>124</v>
      </c>
      <c r="F31" s="161"/>
      <c r="G31" s="187"/>
      <c r="H31" s="89">
        <f>F31*G31</f>
        <v>0</v>
      </c>
    </row>
    <row r="32" spans="1:8" ht="15.6" x14ac:dyDescent="0.25">
      <c r="A32" s="192"/>
      <c r="B32" s="192" t="s">
        <v>1738</v>
      </c>
      <c r="C32" s="193"/>
      <c r="D32" s="160" t="s">
        <v>1743</v>
      </c>
      <c r="E32" s="17" t="s">
        <v>124</v>
      </c>
      <c r="F32" s="161"/>
      <c r="G32" s="187"/>
      <c r="H32" s="89">
        <f>F32*G32</f>
        <v>0</v>
      </c>
    </row>
    <row r="33" spans="1:8" x14ac:dyDescent="0.25">
      <c r="A33" s="192"/>
      <c r="B33" s="192" t="s">
        <v>1739</v>
      </c>
      <c r="C33" s="193"/>
      <c r="D33" s="160" t="s">
        <v>1576</v>
      </c>
      <c r="E33" s="17" t="s">
        <v>1099</v>
      </c>
      <c r="F33" s="161"/>
      <c r="G33" s="187"/>
      <c r="H33" s="89">
        <f>F33*G33</f>
        <v>0</v>
      </c>
    </row>
    <row r="34" spans="1:8" ht="15.6" x14ac:dyDescent="0.25">
      <c r="A34" s="192"/>
      <c r="B34" s="192" t="s">
        <v>1740</v>
      </c>
      <c r="C34" s="193"/>
      <c r="D34" s="160" t="s">
        <v>4685</v>
      </c>
      <c r="E34" s="17" t="s">
        <v>124</v>
      </c>
      <c r="F34" s="161"/>
      <c r="G34" s="187"/>
      <c r="H34" s="89">
        <f>F34*G34</f>
        <v>0</v>
      </c>
    </row>
    <row r="35" spans="1:8" ht="15.6" x14ac:dyDescent="0.25">
      <c r="A35" s="192"/>
      <c r="B35" s="192" t="s">
        <v>1741</v>
      </c>
      <c r="C35" s="193"/>
      <c r="D35" s="160" t="s">
        <v>1719</v>
      </c>
      <c r="E35" s="17" t="s">
        <v>124</v>
      </c>
      <c r="F35" s="161"/>
      <c r="G35" s="187"/>
      <c r="H35" s="89">
        <f>F35*G35</f>
        <v>0</v>
      </c>
    </row>
    <row r="36" spans="1:8" ht="26.4" x14ac:dyDescent="0.25">
      <c r="A36" s="192" t="s">
        <v>1744</v>
      </c>
      <c r="B36" s="192"/>
      <c r="C36" s="193"/>
      <c r="D36" s="159" t="s">
        <v>4686</v>
      </c>
      <c r="E36" s="17"/>
      <c r="F36" s="17"/>
      <c r="G36" s="191"/>
      <c r="H36" s="89"/>
    </row>
    <row r="37" spans="1:8" ht="28.8" x14ac:dyDescent="0.25">
      <c r="A37" s="192"/>
      <c r="B37" s="192" t="s">
        <v>1746</v>
      </c>
      <c r="C37" s="193"/>
      <c r="D37" s="160" t="s">
        <v>4689</v>
      </c>
      <c r="E37" s="17" t="s">
        <v>4690</v>
      </c>
      <c r="F37" s="161"/>
      <c r="G37" s="187"/>
      <c r="H37" s="89">
        <f>F37*G37</f>
        <v>0</v>
      </c>
    </row>
    <row r="38" spans="1:8" ht="28.8" x14ac:dyDescent="0.25">
      <c r="A38" s="192"/>
      <c r="B38" s="192" t="s">
        <v>1747</v>
      </c>
      <c r="C38" s="193"/>
      <c r="D38" s="160" t="s">
        <v>4691</v>
      </c>
      <c r="E38" s="17" t="s">
        <v>4690</v>
      </c>
      <c r="F38" s="161"/>
      <c r="G38" s="187"/>
      <c r="H38" s="89">
        <f>F38*G38</f>
        <v>0</v>
      </c>
    </row>
    <row r="39" spans="1:8" ht="28.8" x14ac:dyDescent="0.25">
      <c r="A39" s="192"/>
      <c r="B39" s="192" t="s">
        <v>4687</v>
      </c>
      <c r="C39" s="193"/>
      <c r="D39" s="160" t="s">
        <v>4692</v>
      </c>
      <c r="E39" s="17" t="s">
        <v>4690</v>
      </c>
      <c r="F39" s="161"/>
      <c r="G39" s="187"/>
      <c r="H39" s="89">
        <f>F39*G39</f>
        <v>0</v>
      </c>
    </row>
    <row r="40" spans="1:8" ht="28.8" x14ac:dyDescent="0.25">
      <c r="A40" s="192"/>
      <c r="B40" s="192" t="s">
        <v>4688</v>
      </c>
      <c r="C40" s="193"/>
      <c r="D40" s="160" t="s">
        <v>4693</v>
      </c>
      <c r="E40" s="17" t="s">
        <v>4690</v>
      </c>
      <c r="F40" s="161"/>
      <c r="G40" s="187"/>
      <c r="H40" s="89">
        <f>F40*G40</f>
        <v>0</v>
      </c>
    </row>
    <row r="41" spans="1:8" ht="15.6" x14ac:dyDescent="0.25">
      <c r="A41" s="192" t="s">
        <v>1749</v>
      </c>
      <c r="B41" s="192"/>
      <c r="C41" s="193"/>
      <c r="D41" s="159" t="s">
        <v>1788</v>
      </c>
      <c r="E41" s="17" t="s">
        <v>124</v>
      </c>
      <c r="F41" s="161"/>
      <c r="G41" s="187"/>
      <c r="H41" s="89">
        <f>F41*G41</f>
        <v>0</v>
      </c>
    </row>
    <row r="42" spans="1:8" x14ac:dyDescent="0.25">
      <c r="A42" s="192" t="s">
        <v>4694</v>
      </c>
      <c r="B42" s="192"/>
      <c r="C42" s="193"/>
      <c r="D42" s="125" t="s">
        <v>1745</v>
      </c>
      <c r="E42" s="17"/>
      <c r="F42" s="161"/>
      <c r="G42" s="187"/>
      <c r="H42" s="190"/>
    </row>
    <row r="43" spans="1:8" ht="15.6" x14ac:dyDescent="0.25">
      <c r="A43" s="192"/>
      <c r="B43" s="192" t="s">
        <v>4695</v>
      </c>
      <c r="C43" s="193"/>
      <c r="D43" s="59" t="s">
        <v>1748</v>
      </c>
      <c r="E43" s="17" t="s">
        <v>124</v>
      </c>
      <c r="F43" s="161"/>
      <c r="G43" s="187"/>
      <c r="H43" s="89">
        <f>F43*G43</f>
        <v>0</v>
      </c>
    </row>
    <row r="44" spans="1:8" ht="39.6" x14ac:dyDescent="0.25">
      <c r="A44" s="192"/>
      <c r="B44" s="192" t="s">
        <v>4696</v>
      </c>
      <c r="C44" s="193"/>
      <c r="D44" s="101" t="s">
        <v>4697</v>
      </c>
      <c r="E44" s="17" t="s">
        <v>124</v>
      </c>
      <c r="F44" s="161"/>
      <c r="G44" s="187"/>
      <c r="H44" s="89">
        <f>F44*G44</f>
        <v>0</v>
      </c>
    </row>
    <row r="45" spans="1:8" ht="26.4" x14ac:dyDescent="0.25">
      <c r="A45" s="192" t="s">
        <v>4698</v>
      </c>
      <c r="B45" s="192"/>
      <c r="C45" s="193"/>
      <c r="D45" s="125" t="s">
        <v>1750</v>
      </c>
      <c r="E45" s="17"/>
      <c r="F45" s="17"/>
      <c r="G45" s="191"/>
      <c r="H45" s="190"/>
    </row>
    <row r="46" spans="1:8" ht="15.6" x14ac:dyDescent="0.25">
      <c r="A46" s="192"/>
      <c r="B46" s="192" t="s">
        <v>4699</v>
      </c>
      <c r="C46" s="193"/>
      <c r="D46" s="101" t="s">
        <v>1751</v>
      </c>
      <c r="E46" s="17" t="s">
        <v>2269</v>
      </c>
      <c r="F46" s="161"/>
      <c r="G46" s="187"/>
      <c r="H46" s="89">
        <f>F46*G46</f>
        <v>0</v>
      </c>
    </row>
    <row r="47" spans="1:8" ht="15.6" x14ac:dyDescent="0.25">
      <c r="A47" s="192"/>
      <c r="B47" s="192" t="s">
        <v>4700</v>
      </c>
      <c r="C47" s="193"/>
      <c r="D47" s="101" t="s">
        <v>1752</v>
      </c>
      <c r="E47" s="17" t="s">
        <v>2269</v>
      </c>
      <c r="F47" s="161"/>
      <c r="G47" s="187"/>
      <c r="H47" s="89">
        <f>F47*G47</f>
        <v>0</v>
      </c>
    </row>
    <row r="48" spans="1:8" x14ac:dyDescent="0.25">
      <c r="A48" s="192"/>
      <c r="B48" s="192"/>
      <c r="C48" s="193"/>
      <c r="D48" s="157"/>
      <c r="E48" s="17"/>
      <c r="F48" s="17"/>
      <c r="G48" s="191"/>
      <c r="H48" s="190"/>
    </row>
    <row r="49" spans="1:8" x14ac:dyDescent="0.25">
      <c r="A49" s="192"/>
      <c r="B49" s="192"/>
      <c r="C49" s="193"/>
      <c r="D49" s="157"/>
      <c r="E49" s="17"/>
      <c r="F49" s="17"/>
      <c r="G49" s="191"/>
      <c r="H49" s="190"/>
    </row>
    <row r="50" spans="1:8" x14ac:dyDescent="0.25">
      <c r="A50" s="64"/>
      <c r="B50" s="64"/>
      <c r="C50" s="161"/>
      <c r="D50" s="60"/>
      <c r="E50" s="17"/>
      <c r="F50" s="17"/>
      <c r="G50" s="191"/>
      <c r="H50" s="190"/>
    </row>
    <row r="51" spans="1:8" x14ac:dyDescent="0.25">
      <c r="A51" s="168" t="s">
        <v>34</v>
      </c>
      <c r="B51" s="168"/>
      <c r="C51" s="168"/>
      <c r="D51" s="168"/>
      <c r="E51" s="179"/>
      <c r="F51" s="185"/>
      <c r="G51" s="198"/>
      <c r="H51" s="174">
        <f>SUM(H5:H50)</f>
        <v>0</v>
      </c>
    </row>
    <row r="1048327" spans="5:5" x14ac:dyDescent="0.25">
      <c r="E1048327"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B382-A7CC-4B6F-A72C-99F1AF5DF537}">
  <dimension ref="A1:H1048368"/>
  <sheetViews>
    <sheetView workbookViewId="0"/>
  </sheetViews>
  <sheetFormatPr defaultRowHeight="13.2" x14ac:dyDescent="0.25"/>
  <cols>
    <col min="1" max="1" width="9.33203125" style="41" customWidth="1"/>
    <col min="2" max="2" width="9" style="41" bestFit="1" customWidth="1"/>
    <col min="3" max="3" width="4.6640625" style="41" customWidth="1"/>
    <col min="4" max="4" width="40.6640625" style="41" customWidth="1"/>
    <col min="5" max="5" width="25.5546875" style="41" bestFit="1" customWidth="1"/>
    <col min="6" max="8" width="20.6640625" style="41" customWidth="1"/>
    <col min="9"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8" x14ac:dyDescent="0.25">
      <c r="A1" s="39" t="s">
        <v>1753</v>
      </c>
      <c r="B1" s="40"/>
      <c r="C1" s="40"/>
      <c r="D1" s="40"/>
      <c r="E1" s="774" t="s">
        <v>1754</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ht="26.4" x14ac:dyDescent="0.25">
      <c r="A5" s="192" t="s">
        <v>1755</v>
      </c>
      <c r="B5" s="192"/>
      <c r="C5" s="193"/>
      <c r="D5" s="157" t="s">
        <v>1756</v>
      </c>
      <c r="E5" s="120" t="s">
        <v>429</v>
      </c>
      <c r="F5" s="161"/>
      <c r="G5" s="161"/>
      <c r="H5" s="89">
        <f>F5*G5</f>
        <v>0</v>
      </c>
    </row>
    <row r="6" spans="1:8" x14ac:dyDescent="0.25">
      <c r="A6" s="192" t="s">
        <v>1757</v>
      </c>
      <c r="B6" s="192"/>
      <c r="C6" s="193"/>
      <c r="D6" s="157" t="s">
        <v>1758</v>
      </c>
      <c r="E6" s="17"/>
      <c r="F6" s="17"/>
      <c r="G6" s="17"/>
      <c r="H6" s="189"/>
    </row>
    <row r="7" spans="1:8" ht="26.4" x14ac:dyDescent="0.25">
      <c r="A7" s="192"/>
      <c r="B7" s="192" t="s">
        <v>1759</v>
      </c>
      <c r="C7" s="193"/>
      <c r="D7" s="158" t="s">
        <v>1760</v>
      </c>
      <c r="E7" s="17"/>
      <c r="F7" s="17"/>
      <c r="G7" s="17"/>
      <c r="H7" s="189"/>
    </row>
    <row r="8" spans="1:8" ht="39.6" hidden="1" x14ac:dyDescent="0.25">
      <c r="A8" s="192"/>
      <c r="B8" s="192"/>
      <c r="C8" s="193" t="s">
        <v>37</v>
      </c>
      <c r="D8" s="290" t="s">
        <v>4701</v>
      </c>
      <c r="E8" s="17" t="s">
        <v>124</v>
      </c>
      <c r="F8" s="161"/>
      <c r="G8" s="161"/>
      <c r="H8" s="89">
        <f t="shared" ref="H8:H40" si="0">F8*G8</f>
        <v>0</v>
      </c>
    </row>
    <row r="9" spans="1:8" ht="39.6" hidden="1" x14ac:dyDescent="0.25">
      <c r="A9" s="192"/>
      <c r="B9" s="192"/>
      <c r="C9" s="193" t="s">
        <v>39</v>
      </c>
      <c r="D9" s="290" t="s">
        <v>4702</v>
      </c>
      <c r="E9" s="17" t="s">
        <v>124</v>
      </c>
      <c r="F9" s="161"/>
      <c r="G9" s="161"/>
      <c r="H9" s="89">
        <f t="shared" si="0"/>
        <v>0</v>
      </c>
    </row>
    <row r="10" spans="1:8" ht="39.6" x14ac:dyDescent="0.25">
      <c r="A10" s="192"/>
      <c r="B10" s="192"/>
      <c r="C10" s="193" t="s">
        <v>59</v>
      </c>
      <c r="D10" s="290" t="s">
        <v>4703</v>
      </c>
      <c r="E10" s="17"/>
      <c r="F10" s="161"/>
      <c r="G10" s="161"/>
      <c r="H10" s="89"/>
    </row>
    <row r="11" spans="1:8" ht="15.6" x14ac:dyDescent="0.25">
      <c r="A11" s="192"/>
      <c r="B11" s="192"/>
      <c r="C11" s="193"/>
      <c r="D11" s="290" t="s">
        <v>6557</v>
      </c>
      <c r="E11" s="17" t="s">
        <v>124</v>
      </c>
      <c r="F11" s="161"/>
      <c r="G11" s="161"/>
      <c r="H11" s="89">
        <f t="shared" ref="H11:H12" si="1">F11*G11</f>
        <v>0</v>
      </c>
    </row>
    <row r="12" spans="1:8" ht="26.4" x14ac:dyDescent="0.25">
      <c r="A12" s="192"/>
      <c r="B12" s="192"/>
      <c r="C12" s="193"/>
      <c r="D12" s="290" t="s">
        <v>6558</v>
      </c>
      <c r="E12" s="17" t="s">
        <v>124</v>
      </c>
      <c r="F12" s="161"/>
      <c r="G12" s="161"/>
      <c r="H12" s="89">
        <f t="shared" si="1"/>
        <v>0</v>
      </c>
    </row>
    <row r="13" spans="1:8" ht="39.6" hidden="1" x14ac:dyDescent="0.25">
      <c r="A13" s="192"/>
      <c r="B13" s="192"/>
      <c r="C13" s="193" t="s">
        <v>42</v>
      </c>
      <c r="D13" s="290" t="s">
        <v>4704</v>
      </c>
      <c r="E13" s="17" t="s">
        <v>124</v>
      </c>
      <c r="F13" s="161"/>
      <c r="G13" s="161"/>
      <c r="H13" s="89">
        <f t="shared" si="0"/>
        <v>0</v>
      </c>
    </row>
    <row r="14" spans="1:8" ht="26.4" hidden="1" x14ac:dyDescent="0.25">
      <c r="A14" s="192"/>
      <c r="B14" s="192"/>
      <c r="C14" s="193" t="s">
        <v>43</v>
      </c>
      <c r="D14" s="290" t="s">
        <v>4705</v>
      </c>
      <c r="E14" s="17" t="s">
        <v>124</v>
      </c>
      <c r="F14" s="161"/>
      <c r="G14" s="161"/>
      <c r="H14" s="89">
        <f t="shared" si="0"/>
        <v>0</v>
      </c>
    </row>
    <row r="15" spans="1:8" ht="26.4" hidden="1" x14ac:dyDescent="0.25">
      <c r="A15" s="192"/>
      <c r="B15" s="192"/>
      <c r="C15" s="193" t="s">
        <v>45</v>
      </c>
      <c r="D15" s="290" t="s">
        <v>4706</v>
      </c>
      <c r="E15" s="17" t="s">
        <v>124</v>
      </c>
      <c r="F15" s="161"/>
      <c r="G15" s="161"/>
      <c r="H15" s="89">
        <f t="shared" si="0"/>
        <v>0</v>
      </c>
    </row>
    <row r="16" spans="1:8" ht="26.4" hidden="1" x14ac:dyDescent="0.25">
      <c r="A16" s="192"/>
      <c r="B16" s="192"/>
      <c r="C16" s="193" t="s">
        <v>46</v>
      </c>
      <c r="D16" s="290" t="s">
        <v>4707</v>
      </c>
      <c r="E16" s="17" t="s">
        <v>124</v>
      </c>
      <c r="F16" s="161"/>
      <c r="G16" s="161"/>
      <c r="H16" s="89">
        <f t="shared" si="0"/>
        <v>0</v>
      </c>
    </row>
    <row r="17" spans="1:8" ht="26.4" x14ac:dyDescent="0.25">
      <c r="A17" s="192"/>
      <c r="B17" s="192"/>
      <c r="C17" s="193" t="s">
        <v>47</v>
      </c>
      <c r="D17" s="290" t="s">
        <v>4708</v>
      </c>
      <c r="E17" s="17" t="s">
        <v>124</v>
      </c>
      <c r="F17" s="161"/>
      <c r="G17" s="161"/>
      <c r="H17" s="89">
        <f t="shared" si="0"/>
        <v>0</v>
      </c>
    </row>
    <row r="18" spans="1:8" ht="39.6" hidden="1" x14ac:dyDescent="0.25">
      <c r="A18" s="192"/>
      <c r="B18" s="192"/>
      <c r="C18" s="193" t="s">
        <v>36</v>
      </c>
      <c r="D18" s="290" t="s">
        <v>4709</v>
      </c>
      <c r="E18" s="17" t="s">
        <v>124</v>
      </c>
      <c r="F18" s="161"/>
      <c r="G18" s="161"/>
      <c r="H18" s="89">
        <f t="shared" si="0"/>
        <v>0</v>
      </c>
    </row>
    <row r="19" spans="1:8" ht="39.6" hidden="1" x14ac:dyDescent="0.25">
      <c r="A19" s="192"/>
      <c r="B19" s="192"/>
      <c r="C19" s="193" t="s">
        <v>48</v>
      </c>
      <c r="D19" s="290" t="s">
        <v>4710</v>
      </c>
      <c r="E19" s="17" t="s">
        <v>124</v>
      </c>
      <c r="F19" s="161"/>
      <c r="G19" s="161"/>
      <c r="H19" s="89">
        <f t="shared" si="0"/>
        <v>0</v>
      </c>
    </row>
    <row r="20" spans="1:8" ht="39.6" hidden="1" x14ac:dyDescent="0.25">
      <c r="A20" s="192"/>
      <c r="B20" s="192"/>
      <c r="C20" s="193" t="s">
        <v>61</v>
      </c>
      <c r="D20" s="290" t="s">
        <v>4711</v>
      </c>
      <c r="E20" s="17" t="s">
        <v>124</v>
      </c>
      <c r="F20" s="161"/>
      <c r="G20" s="161"/>
      <c r="H20" s="89">
        <f t="shared" si="0"/>
        <v>0</v>
      </c>
    </row>
    <row r="21" spans="1:8" ht="39.6" hidden="1" x14ac:dyDescent="0.25">
      <c r="A21" s="192"/>
      <c r="B21" s="192"/>
      <c r="C21" s="193" t="s">
        <v>62</v>
      </c>
      <c r="D21" s="290" t="s">
        <v>4712</v>
      </c>
      <c r="E21" s="17" t="s">
        <v>124</v>
      </c>
      <c r="F21" s="161"/>
      <c r="G21" s="161"/>
      <c r="H21" s="89">
        <f t="shared" si="0"/>
        <v>0</v>
      </c>
    </row>
    <row r="22" spans="1:8" ht="39.6" hidden="1" x14ac:dyDescent="0.25">
      <c r="A22" s="192"/>
      <c r="B22" s="192"/>
      <c r="C22" s="193" t="s">
        <v>63</v>
      </c>
      <c r="D22" s="290" t="s">
        <v>4713</v>
      </c>
      <c r="E22" s="17" t="s">
        <v>124</v>
      </c>
      <c r="F22" s="161"/>
      <c r="G22" s="161"/>
      <c r="H22" s="89">
        <f t="shared" si="0"/>
        <v>0</v>
      </c>
    </row>
    <row r="23" spans="1:8" ht="39.6" hidden="1" x14ac:dyDescent="0.25">
      <c r="A23" s="192"/>
      <c r="B23" s="192"/>
      <c r="C23" s="193" t="s">
        <v>64</v>
      </c>
      <c r="D23" s="290" t="s">
        <v>4714</v>
      </c>
      <c r="E23" s="17" t="s">
        <v>124</v>
      </c>
      <c r="F23" s="161"/>
      <c r="G23" s="161"/>
      <c r="H23" s="89">
        <f t="shared" si="0"/>
        <v>0</v>
      </c>
    </row>
    <row r="24" spans="1:8" ht="39.6" hidden="1" x14ac:dyDescent="0.25">
      <c r="A24" s="192"/>
      <c r="B24" s="192"/>
      <c r="C24" s="193" t="s">
        <v>1554</v>
      </c>
      <c r="D24" s="290" t="s">
        <v>4715</v>
      </c>
      <c r="E24" s="17" t="s">
        <v>124</v>
      </c>
      <c r="F24" s="161"/>
      <c r="G24" s="161"/>
      <c r="H24" s="89">
        <f t="shared" si="0"/>
        <v>0</v>
      </c>
    </row>
    <row r="25" spans="1:8" ht="39.6" hidden="1" x14ac:dyDescent="0.25">
      <c r="A25" s="192"/>
      <c r="B25" s="192"/>
      <c r="C25" s="193" t="s">
        <v>1555</v>
      </c>
      <c r="D25" s="290" t="s">
        <v>4716</v>
      </c>
      <c r="E25" s="17" t="s">
        <v>124</v>
      </c>
      <c r="F25" s="161"/>
      <c r="G25" s="161"/>
      <c r="H25" s="89">
        <f t="shared" si="0"/>
        <v>0</v>
      </c>
    </row>
    <row r="26" spans="1:8" ht="39.6" x14ac:dyDescent="0.25">
      <c r="A26" s="192"/>
      <c r="B26" s="192"/>
      <c r="C26" s="193" t="s">
        <v>1556</v>
      </c>
      <c r="D26" s="290" t="s">
        <v>4717</v>
      </c>
      <c r="E26" s="17"/>
      <c r="F26" s="161"/>
      <c r="G26" s="161"/>
      <c r="H26" s="89"/>
    </row>
    <row r="27" spans="1:8" ht="15.6" x14ac:dyDescent="0.25">
      <c r="A27" s="192"/>
      <c r="B27" s="192"/>
      <c r="C27" s="193"/>
      <c r="D27" s="290" t="s">
        <v>6557</v>
      </c>
      <c r="E27" s="17" t="s">
        <v>124</v>
      </c>
      <c r="F27" s="161"/>
      <c r="G27" s="161"/>
      <c r="H27" s="89">
        <f t="shared" ref="H27:H28" si="2">F27*G27</f>
        <v>0</v>
      </c>
    </row>
    <row r="28" spans="1:8" ht="15.6" x14ac:dyDescent="0.25">
      <c r="A28" s="192"/>
      <c r="B28" s="192"/>
      <c r="C28" s="193"/>
      <c r="D28" s="290" t="s">
        <v>6559</v>
      </c>
      <c r="E28" s="17" t="s">
        <v>124</v>
      </c>
      <c r="F28" s="161"/>
      <c r="G28" s="161"/>
      <c r="H28" s="89">
        <f t="shared" si="2"/>
        <v>0</v>
      </c>
    </row>
    <row r="29" spans="1:8" ht="39.6" hidden="1" x14ac:dyDescent="0.25">
      <c r="A29" s="192"/>
      <c r="B29" s="192"/>
      <c r="C29" s="193" t="s">
        <v>1761</v>
      </c>
      <c r="D29" s="290" t="s">
        <v>4718</v>
      </c>
      <c r="E29" s="17" t="s">
        <v>124</v>
      </c>
      <c r="F29" s="161"/>
      <c r="G29" s="161"/>
      <c r="H29" s="89">
        <f t="shared" si="0"/>
        <v>0</v>
      </c>
    </row>
    <row r="30" spans="1:8" ht="52.8" hidden="1" x14ac:dyDescent="0.25">
      <c r="A30" s="192"/>
      <c r="B30" s="192"/>
      <c r="C30" s="193" t="s">
        <v>1762</v>
      </c>
      <c r="D30" s="290" t="s">
        <v>4719</v>
      </c>
      <c r="E30" s="17" t="s">
        <v>124</v>
      </c>
      <c r="F30" s="161"/>
      <c r="G30" s="161"/>
      <c r="H30" s="89">
        <f t="shared" si="0"/>
        <v>0</v>
      </c>
    </row>
    <row r="31" spans="1:8" ht="52.8" hidden="1" x14ac:dyDescent="0.25">
      <c r="A31" s="192"/>
      <c r="B31" s="192"/>
      <c r="C31" s="193" t="s">
        <v>1763</v>
      </c>
      <c r="D31" s="290" t="s">
        <v>4720</v>
      </c>
      <c r="E31" s="17" t="s">
        <v>124</v>
      </c>
      <c r="F31" s="161"/>
      <c r="G31" s="161"/>
      <c r="H31" s="89">
        <f t="shared" si="0"/>
        <v>0</v>
      </c>
    </row>
    <row r="32" spans="1:8" ht="26.4" hidden="1" x14ac:dyDescent="0.25">
      <c r="A32" s="192"/>
      <c r="B32" s="192"/>
      <c r="C32" s="193" t="s">
        <v>1764</v>
      </c>
      <c r="D32" s="290" t="s">
        <v>4325</v>
      </c>
      <c r="E32" s="17" t="s">
        <v>124</v>
      </c>
      <c r="F32" s="161"/>
      <c r="G32" s="161"/>
      <c r="H32" s="89">
        <f t="shared" si="0"/>
        <v>0</v>
      </c>
    </row>
    <row r="33" spans="1:8" ht="39.6" hidden="1" x14ac:dyDescent="0.25">
      <c r="A33" s="192"/>
      <c r="B33" s="192"/>
      <c r="C33" s="193" t="s">
        <v>51</v>
      </c>
      <c r="D33" s="290" t="s">
        <v>4721</v>
      </c>
      <c r="E33" s="17" t="s">
        <v>124</v>
      </c>
      <c r="F33" s="161"/>
      <c r="G33" s="161"/>
      <c r="H33" s="89">
        <f t="shared" si="0"/>
        <v>0</v>
      </c>
    </row>
    <row r="34" spans="1:8" ht="26.4" hidden="1" x14ac:dyDescent="0.25">
      <c r="A34" s="192"/>
      <c r="B34" s="192"/>
      <c r="C34" s="193" t="s">
        <v>1765</v>
      </c>
      <c r="D34" s="290" t="s">
        <v>4722</v>
      </c>
      <c r="E34" s="17" t="s">
        <v>124</v>
      </c>
      <c r="F34" s="161"/>
      <c r="G34" s="161"/>
      <c r="H34" s="89">
        <f t="shared" si="0"/>
        <v>0</v>
      </c>
    </row>
    <row r="35" spans="1:8" ht="26.4" hidden="1" x14ac:dyDescent="0.25">
      <c r="A35" s="192"/>
      <c r="B35" s="192"/>
      <c r="C35" s="193" t="s">
        <v>52</v>
      </c>
      <c r="D35" s="290" t="s">
        <v>4725</v>
      </c>
      <c r="E35" s="17" t="s">
        <v>124</v>
      </c>
      <c r="F35" s="161"/>
      <c r="G35" s="161"/>
      <c r="H35" s="89">
        <f t="shared" si="0"/>
        <v>0</v>
      </c>
    </row>
    <row r="36" spans="1:8" ht="26.4" hidden="1" x14ac:dyDescent="0.25">
      <c r="A36" s="192"/>
      <c r="B36" s="192"/>
      <c r="C36" s="193" t="s">
        <v>1766</v>
      </c>
      <c r="D36" s="290" t="s">
        <v>4726</v>
      </c>
      <c r="E36" s="17" t="s">
        <v>124</v>
      </c>
      <c r="F36" s="161"/>
      <c r="G36" s="161"/>
      <c r="H36" s="89">
        <f t="shared" si="0"/>
        <v>0</v>
      </c>
    </row>
    <row r="37" spans="1:8" ht="26.4" hidden="1" x14ac:dyDescent="0.25">
      <c r="A37" s="192"/>
      <c r="B37" s="192"/>
      <c r="C37" s="193" t="s">
        <v>1767</v>
      </c>
      <c r="D37" s="290" t="s">
        <v>4727</v>
      </c>
      <c r="E37" s="17" t="s">
        <v>124</v>
      </c>
      <c r="F37" s="161"/>
      <c r="G37" s="161"/>
      <c r="H37" s="89">
        <f t="shared" si="0"/>
        <v>0</v>
      </c>
    </row>
    <row r="38" spans="1:8" ht="26.4" x14ac:dyDescent="0.25">
      <c r="A38" s="192"/>
      <c r="B38" s="192"/>
      <c r="C38" s="193" t="s">
        <v>1768</v>
      </c>
      <c r="D38" s="290" t="s">
        <v>6560</v>
      </c>
      <c r="E38" s="17" t="s">
        <v>124</v>
      </c>
      <c r="F38" s="161"/>
      <c r="G38" s="161"/>
      <c r="H38" s="89">
        <f t="shared" si="0"/>
        <v>0</v>
      </c>
    </row>
    <row r="39" spans="1:8" ht="26.4" hidden="1" x14ac:dyDescent="0.25">
      <c r="A39" s="192"/>
      <c r="B39" s="192"/>
      <c r="C39" s="193" t="s">
        <v>1769</v>
      </c>
      <c r="D39" s="290" t="s">
        <v>4723</v>
      </c>
      <c r="E39" s="17" t="s">
        <v>124</v>
      </c>
      <c r="F39" s="161"/>
      <c r="G39" s="161"/>
      <c r="H39" s="89">
        <f t="shared" si="0"/>
        <v>0</v>
      </c>
    </row>
    <row r="40" spans="1:8" ht="39.6" hidden="1" x14ac:dyDescent="0.25">
      <c r="A40" s="192"/>
      <c r="B40" s="192"/>
      <c r="C40" s="193" t="s">
        <v>1770</v>
      </c>
      <c r="D40" s="290" t="s">
        <v>4724</v>
      </c>
      <c r="E40" s="17" t="s">
        <v>124</v>
      </c>
      <c r="F40" s="161"/>
      <c r="G40" s="161"/>
      <c r="H40" s="89">
        <f t="shared" si="0"/>
        <v>0</v>
      </c>
    </row>
    <row r="41" spans="1:8" ht="26.4" hidden="1" x14ac:dyDescent="0.25">
      <c r="A41" s="192"/>
      <c r="B41" s="192" t="s">
        <v>4728</v>
      </c>
      <c r="C41" s="193"/>
      <c r="D41" s="158" t="s">
        <v>1771</v>
      </c>
      <c r="E41" s="17"/>
      <c r="F41" s="17"/>
      <c r="G41" s="17"/>
      <c r="H41" s="189"/>
    </row>
    <row r="42" spans="1:8" ht="39.6" hidden="1" x14ac:dyDescent="0.25">
      <c r="A42" s="192"/>
      <c r="B42" s="192"/>
      <c r="C42" s="193" t="s">
        <v>37</v>
      </c>
      <c r="D42" s="290" t="s">
        <v>4701</v>
      </c>
      <c r="E42" s="17" t="s">
        <v>124</v>
      </c>
      <c r="F42" s="161"/>
      <c r="G42" s="161"/>
      <c r="H42" s="89">
        <f t="shared" ref="H42:H57" si="3">F42*G42</f>
        <v>0</v>
      </c>
    </row>
    <row r="43" spans="1:8" ht="39.6" hidden="1" x14ac:dyDescent="0.25">
      <c r="A43" s="192"/>
      <c r="B43" s="192"/>
      <c r="C43" s="193" t="s">
        <v>39</v>
      </c>
      <c r="D43" s="290" t="s">
        <v>4703</v>
      </c>
      <c r="E43" s="17" t="s">
        <v>124</v>
      </c>
      <c r="F43" s="161"/>
      <c r="G43" s="161"/>
      <c r="H43" s="89">
        <f t="shared" si="3"/>
        <v>0</v>
      </c>
    </row>
    <row r="44" spans="1:8" ht="26.4" hidden="1" x14ac:dyDescent="0.25">
      <c r="A44" s="192"/>
      <c r="B44" s="192"/>
      <c r="C44" s="193" t="s">
        <v>59</v>
      </c>
      <c r="D44" s="290" t="s">
        <v>4705</v>
      </c>
      <c r="E44" s="17" t="s">
        <v>124</v>
      </c>
      <c r="F44" s="161"/>
      <c r="G44" s="161"/>
      <c r="H44" s="89">
        <f t="shared" si="3"/>
        <v>0</v>
      </c>
    </row>
    <row r="45" spans="1:8" ht="26.4" hidden="1" x14ac:dyDescent="0.25">
      <c r="A45" s="192"/>
      <c r="B45" s="192"/>
      <c r="C45" s="193" t="s">
        <v>42</v>
      </c>
      <c r="D45" s="290" t="s">
        <v>4706</v>
      </c>
      <c r="E45" s="17" t="s">
        <v>124</v>
      </c>
      <c r="F45" s="161"/>
      <c r="G45" s="161"/>
      <c r="H45" s="89">
        <f t="shared" si="3"/>
        <v>0</v>
      </c>
    </row>
    <row r="46" spans="1:8" ht="26.4" hidden="1" x14ac:dyDescent="0.25">
      <c r="A46" s="192"/>
      <c r="B46" s="192"/>
      <c r="C46" s="193" t="s">
        <v>43</v>
      </c>
      <c r="D46" s="290" t="s">
        <v>4707</v>
      </c>
      <c r="E46" s="17" t="s">
        <v>124</v>
      </c>
      <c r="F46" s="161"/>
      <c r="G46" s="161"/>
      <c r="H46" s="89">
        <f t="shared" si="3"/>
        <v>0</v>
      </c>
    </row>
    <row r="47" spans="1:8" ht="26.4" hidden="1" x14ac:dyDescent="0.25">
      <c r="A47" s="192"/>
      <c r="B47" s="192"/>
      <c r="C47" s="193" t="s">
        <v>45</v>
      </c>
      <c r="D47" s="290" t="s">
        <v>4708</v>
      </c>
      <c r="E47" s="17" t="s">
        <v>124</v>
      </c>
      <c r="F47" s="161"/>
      <c r="G47" s="161"/>
      <c r="H47" s="89">
        <f t="shared" si="3"/>
        <v>0</v>
      </c>
    </row>
    <row r="48" spans="1:8" ht="26.4" hidden="1" x14ac:dyDescent="0.25">
      <c r="A48" s="192"/>
      <c r="B48" s="192"/>
      <c r="C48" s="193" t="s">
        <v>46</v>
      </c>
      <c r="D48" s="290" t="s">
        <v>4729</v>
      </c>
      <c r="E48" s="17" t="s">
        <v>124</v>
      </c>
      <c r="F48" s="161"/>
      <c r="G48" s="161"/>
      <c r="H48" s="89">
        <f t="shared" si="3"/>
        <v>0</v>
      </c>
    </row>
    <row r="49" spans="1:8" ht="26.4" hidden="1" x14ac:dyDescent="0.25">
      <c r="A49" s="192"/>
      <c r="B49" s="192"/>
      <c r="C49" s="193" t="s">
        <v>47</v>
      </c>
      <c r="D49" s="290" t="s">
        <v>4730</v>
      </c>
      <c r="E49" s="17" t="s">
        <v>124</v>
      </c>
      <c r="F49" s="161"/>
      <c r="G49" s="161"/>
      <c r="H49" s="89">
        <f t="shared" si="3"/>
        <v>0</v>
      </c>
    </row>
    <row r="50" spans="1:8" ht="26.4" hidden="1" x14ac:dyDescent="0.25">
      <c r="A50" s="192"/>
      <c r="B50" s="192"/>
      <c r="C50" s="193" t="s">
        <v>36</v>
      </c>
      <c r="D50" s="290" t="s">
        <v>4731</v>
      </c>
      <c r="E50" s="17" t="s">
        <v>124</v>
      </c>
      <c r="F50" s="161"/>
      <c r="G50" s="161"/>
      <c r="H50" s="89">
        <f t="shared" si="3"/>
        <v>0</v>
      </c>
    </row>
    <row r="51" spans="1:8" ht="26.4" hidden="1" x14ac:dyDescent="0.25">
      <c r="A51" s="192"/>
      <c r="B51" s="192"/>
      <c r="C51" s="193" t="s">
        <v>48</v>
      </c>
      <c r="D51" s="290" t="s">
        <v>4732</v>
      </c>
      <c r="E51" s="17" t="s">
        <v>124</v>
      </c>
      <c r="F51" s="161"/>
      <c r="G51" s="161"/>
      <c r="H51" s="89">
        <f t="shared" si="3"/>
        <v>0</v>
      </c>
    </row>
    <row r="52" spans="1:8" ht="26.4" hidden="1" x14ac:dyDescent="0.25">
      <c r="A52" s="192"/>
      <c r="B52" s="192"/>
      <c r="C52" s="193" t="s">
        <v>61</v>
      </c>
      <c r="D52" s="290" t="s">
        <v>4723</v>
      </c>
      <c r="E52" s="17" t="s">
        <v>124</v>
      </c>
      <c r="F52" s="161"/>
      <c r="G52" s="161"/>
      <c r="H52" s="89">
        <f t="shared" si="3"/>
        <v>0</v>
      </c>
    </row>
    <row r="53" spans="1:8" ht="26.4" hidden="1" x14ac:dyDescent="0.25">
      <c r="A53" s="192"/>
      <c r="B53" s="192"/>
      <c r="C53" s="193" t="s">
        <v>62</v>
      </c>
      <c r="D53" s="290" t="s">
        <v>4733</v>
      </c>
      <c r="E53" s="17" t="s">
        <v>124</v>
      </c>
      <c r="F53" s="161"/>
      <c r="G53" s="161"/>
      <c r="H53" s="89">
        <f t="shared" si="3"/>
        <v>0</v>
      </c>
    </row>
    <row r="54" spans="1:8" ht="26.4" hidden="1" x14ac:dyDescent="0.25">
      <c r="A54" s="192"/>
      <c r="B54" s="192"/>
      <c r="C54" s="193" t="s">
        <v>63</v>
      </c>
      <c r="D54" s="290" t="s">
        <v>4734</v>
      </c>
      <c r="E54" s="17" t="s">
        <v>124</v>
      </c>
      <c r="F54" s="161"/>
      <c r="G54" s="161"/>
      <c r="H54" s="89">
        <f t="shared" si="3"/>
        <v>0</v>
      </c>
    </row>
    <row r="55" spans="1:8" ht="39.6" hidden="1" x14ac:dyDescent="0.25">
      <c r="A55" s="192"/>
      <c r="B55" s="192"/>
      <c r="C55" s="193" t="s">
        <v>64</v>
      </c>
      <c r="D55" s="290" t="s">
        <v>4735</v>
      </c>
      <c r="E55" s="17" t="s">
        <v>124</v>
      </c>
      <c r="F55" s="161"/>
      <c r="G55" s="161"/>
      <c r="H55" s="89">
        <f t="shared" si="3"/>
        <v>0</v>
      </c>
    </row>
    <row r="56" spans="1:8" ht="26.4" hidden="1" x14ac:dyDescent="0.25">
      <c r="A56" s="192" t="s">
        <v>1772</v>
      </c>
      <c r="B56" s="192"/>
      <c r="C56" s="193"/>
      <c r="D56" s="157" t="s">
        <v>1773</v>
      </c>
      <c r="E56" s="17" t="s">
        <v>124</v>
      </c>
      <c r="F56" s="161"/>
      <c r="G56" s="161"/>
      <c r="H56" s="89">
        <f t="shared" si="3"/>
        <v>0</v>
      </c>
    </row>
    <row r="57" spans="1:8" ht="26.4" hidden="1" x14ac:dyDescent="0.25">
      <c r="A57" s="192" t="s">
        <v>1774</v>
      </c>
      <c r="B57" s="192"/>
      <c r="C57" s="193"/>
      <c r="D57" s="157" t="s">
        <v>4736</v>
      </c>
      <c r="E57" s="17" t="s">
        <v>133</v>
      </c>
      <c r="F57" s="161"/>
      <c r="G57" s="161"/>
      <c r="H57" s="89">
        <f t="shared" si="3"/>
        <v>0</v>
      </c>
    </row>
    <row r="58" spans="1:8" ht="26.4" hidden="1" x14ac:dyDescent="0.25">
      <c r="A58" s="192" t="s">
        <v>1775</v>
      </c>
      <c r="B58" s="192"/>
      <c r="C58" s="193"/>
      <c r="D58" s="157" t="s">
        <v>1776</v>
      </c>
      <c r="E58" s="17"/>
      <c r="F58" s="17"/>
      <c r="G58" s="17"/>
      <c r="H58" s="189"/>
    </row>
    <row r="59" spans="1:8" ht="26.4" hidden="1" x14ac:dyDescent="0.25">
      <c r="A59" s="192"/>
      <c r="B59" s="192" t="s">
        <v>1777</v>
      </c>
      <c r="C59" s="193"/>
      <c r="D59" s="158" t="s">
        <v>4737</v>
      </c>
      <c r="E59" s="199" t="s">
        <v>1786</v>
      </c>
      <c r="F59" s="161"/>
      <c r="G59" s="161"/>
      <c r="H59" s="89">
        <f t="shared" ref="H59:H66" si="4">F59*G59</f>
        <v>0</v>
      </c>
    </row>
    <row r="60" spans="1:8" ht="15.6" hidden="1" x14ac:dyDescent="0.25">
      <c r="A60" s="192"/>
      <c r="B60" s="192" t="s">
        <v>1778</v>
      </c>
      <c r="C60" s="193"/>
      <c r="D60" s="158" t="s">
        <v>1782</v>
      </c>
      <c r="E60" s="199" t="s">
        <v>1786</v>
      </c>
      <c r="F60" s="161"/>
      <c r="G60" s="161"/>
      <c r="H60" s="89">
        <f t="shared" si="4"/>
        <v>0</v>
      </c>
    </row>
    <row r="61" spans="1:8" ht="15.6" hidden="1" x14ac:dyDescent="0.25">
      <c r="A61" s="192"/>
      <c r="B61" s="192" t="s">
        <v>1779</v>
      </c>
      <c r="C61" s="193"/>
      <c r="D61" s="158" t="s">
        <v>1783</v>
      </c>
      <c r="E61" s="199" t="s">
        <v>1786</v>
      </c>
      <c r="F61" s="161"/>
      <c r="G61" s="161"/>
      <c r="H61" s="89">
        <f t="shared" si="4"/>
        <v>0</v>
      </c>
    </row>
    <row r="62" spans="1:8" ht="15.6" hidden="1" x14ac:dyDescent="0.25">
      <c r="A62" s="192"/>
      <c r="B62" s="192" t="s">
        <v>1780</v>
      </c>
      <c r="C62" s="193"/>
      <c r="D62" s="158" t="s">
        <v>1784</v>
      </c>
      <c r="E62" s="199" t="s">
        <v>1786</v>
      </c>
      <c r="F62" s="161"/>
      <c r="G62" s="161"/>
      <c r="H62" s="89">
        <f t="shared" si="4"/>
        <v>0</v>
      </c>
    </row>
    <row r="63" spans="1:8" ht="15.6" hidden="1" x14ac:dyDescent="0.25">
      <c r="A63" s="192"/>
      <c r="B63" s="192" t="s">
        <v>1781</v>
      </c>
      <c r="C63" s="193"/>
      <c r="D63" s="158" t="s">
        <v>1785</v>
      </c>
      <c r="E63" s="199" t="s">
        <v>1786</v>
      </c>
      <c r="F63" s="161"/>
      <c r="G63" s="161"/>
      <c r="H63" s="89">
        <f t="shared" si="4"/>
        <v>0</v>
      </c>
    </row>
    <row r="64" spans="1:8" ht="15.6" hidden="1" x14ac:dyDescent="0.25">
      <c r="A64" s="192" t="s">
        <v>1787</v>
      </c>
      <c r="B64" s="192"/>
      <c r="C64" s="193"/>
      <c r="D64" s="157" t="s">
        <v>1788</v>
      </c>
      <c r="E64" s="17" t="s">
        <v>124</v>
      </c>
      <c r="F64" s="161"/>
      <c r="G64" s="161"/>
      <c r="H64" s="89">
        <f t="shared" si="4"/>
        <v>0</v>
      </c>
    </row>
    <row r="65" spans="1:8" ht="15.6" hidden="1" x14ac:dyDescent="0.25">
      <c r="A65" s="192" t="s">
        <v>1789</v>
      </c>
      <c r="B65" s="192"/>
      <c r="C65" s="193"/>
      <c r="D65" s="157" t="s">
        <v>1790</v>
      </c>
      <c r="E65" s="17" t="s">
        <v>124</v>
      </c>
      <c r="F65" s="161"/>
      <c r="G65" s="161"/>
      <c r="H65" s="89">
        <f t="shared" si="4"/>
        <v>0</v>
      </c>
    </row>
    <row r="66" spans="1:8" ht="26.4" hidden="1" x14ac:dyDescent="0.25">
      <c r="A66" s="192" t="s">
        <v>1791</v>
      </c>
      <c r="B66" s="192"/>
      <c r="C66" s="193"/>
      <c r="D66" s="157" t="s">
        <v>1792</v>
      </c>
      <c r="E66" s="17" t="s">
        <v>124</v>
      </c>
      <c r="F66" s="161"/>
      <c r="G66" s="161"/>
      <c r="H66" s="89">
        <f t="shared" si="4"/>
        <v>0</v>
      </c>
    </row>
    <row r="67" spans="1:8" x14ac:dyDescent="0.25">
      <c r="A67" s="192" t="s">
        <v>1793</v>
      </c>
      <c r="B67" s="192"/>
      <c r="C67" s="193"/>
      <c r="D67" s="157" t="s">
        <v>1736</v>
      </c>
      <c r="E67" s="17"/>
      <c r="F67" s="17"/>
      <c r="G67" s="17"/>
      <c r="H67" s="189"/>
    </row>
    <row r="68" spans="1:8" ht="26.4" x14ac:dyDescent="0.25">
      <c r="A68" s="192"/>
      <c r="B68" s="192" t="s">
        <v>1794</v>
      </c>
      <c r="C68" s="193"/>
      <c r="D68" s="158" t="s">
        <v>1796</v>
      </c>
      <c r="E68" s="17"/>
      <c r="F68" s="17"/>
      <c r="G68" s="17"/>
      <c r="H68" s="189"/>
    </row>
    <row r="69" spans="1:8" ht="26.4" hidden="1" x14ac:dyDescent="0.25">
      <c r="A69" s="192"/>
      <c r="B69" s="192"/>
      <c r="C69" s="193" t="s">
        <v>37</v>
      </c>
      <c r="D69" s="290" t="s">
        <v>4738</v>
      </c>
      <c r="E69" s="17" t="s">
        <v>124</v>
      </c>
      <c r="F69" s="161"/>
      <c r="G69" s="161"/>
      <c r="H69" s="89">
        <f t="shared" ref="H69:H74" si="5">F69*G69</f>
        <v>0</v>
      </c>
    </row>
    <row r="70" spans="1:8" ht="26.4" x14ac:dyDescent="0.25">
      <c r="A70" s="192"/>
      <c r="B70" s="192"/>
      <c r="C70" s="193" t="s">
        <v>39</v>
      </c>
      <c r="D70" s="290" t="s">
        <v>4739</v>
      </c>
      <c r="E70" s="17" t="s">
        <v>124</v>
      </c>
      <c r="F70" s="161"/>
      <c r="G70" s="161"/>
      <c r="H70" s="89">
        <f t="shared" si="5"/>
        <v>0</v>
      </c>
    </row>
    <row r="71" spans="1:8" ht="26.4" x14ac:dyDescent="0.25">
      <c r="A71" s="192"/>
      <c r="B71" s="192"/>
      <c r="C71" s="193" t="s">
        <v>59</v>
      </c>
      <c r="D71" s="290" t="s">
        <v>4740</v>
      </c>
      <c r="E71" s="17" t="s">
        <v>124</v>
      </c>
      <c r="F71" s="161"/>
      <c r="G71" s="161"/>
      <c r="H71" s="89">
        <f t="shared" si="5"/>
        <v>0</v>
      </c>
    </row>
    <row r="72" spans="1:8" ht="26.4" hidden="1" x14ac:dyDescent="0.25">
      <c r="A72" s="192"/>
      <c r="B72" s="192"/>
      <c r="C72" s="193" t="s">
        <v>42</v>
      </c>
      <c r="D72" s="290" t="s">
        <v>4741</v>
      </c>
      <c r="E72" s="17" t="s">
        <v>124</v>
      </c>
      <c r="F72" s="161"/>
      <c r="G72" s="161"/>
      <c r="H72" s="89">
        <f t="shared" si="5"/>
        <v>0</v>
      </c>
    </row>
    <row r="73" spans="1:8" ht="26.4" hidden="1" x14ac:dyDescent="0.25">
      <c r="A73" s="192"/>
      <c r="B73" s="192"/>
      <c r="C73" s="193" t="s">
        <v>43</v>
      </c>
      <c r="D73" s="290" t="s">
        <v>4742</v>
      </c>
      <c r="E73" s="17" t="s">
        <v>124</v>
      </c>
      <c r="F73" s="161"/>
      <c r="G73" s="161"/>
      <c r="H73" s="89">
        <f t="shared" si="5"/>
        <v>0</v>
      </c>
    </row>
    <row r="74" spans="1:8" ht="15.6" hidden="1" x14ac:dyDescent="0.25">
      <c r="A74" s="192"/>
      <c r="B74" s="192"/>
      <c r="C74" s="193" t="s">
        <v>45</v>
      </c>
      <c r="D74" s="290" t="s">
        <v>4743</v>
      </c>
      <c r="E74" s="17" t="s">
        <v>124</v>
      </c>
      <c r="F74" s="161"/>
      <c r="G74" s="161"/>
      <c r="H74" s="89">
        <f t="shared" si="5"/>
        <v>0</v>
      </c>
    </row>
    <row r="75" spans="1:8" ht="26.4" hidden="1" x14ac:dyDescent="0.25">
      <c r="A75" s="192"/>
      <c r="B75" s="192" t="s">
        <v>1795</v>
      </c>
      <c r="C75" s="193"/>
      <c r="D75" s="158" t="s">
        <v>1797</v>
      </c>
      <c r="E75" s="17"/>
      <c r="F75" s="17"/>
      <c r="G75" s="17"/>
      <c r="H75" s="189"/>
    </row>
    <row r="76" spans="1:8" ht="26.4" hidden="1" x14ac:dyDescent="0.25">
      <c r="A76" s="192"/>
      <c r="B76" s="192"/>
      <c r="C76" s="193" t="s">
        <v>37</v>
      </c>
      <c r="D76" s="290" t="s">
        <v>4738</v>
      </c>
      <c r="E76" s="17" t="s">
        <v>124</v>
      </c>
      <c r="F76" s="161"/>
      <c r="G76" s="161"/>
      <c r="H76" s="89">
        <f>F76*G76</f>
        <v>0</v>
      </c>
    </row>
    <row r="77" spans="1:8" ht="26.4" hidden="1" x14ac:dyDescent="0.25">
      <c r="A77" s="192"/>
      <c r="B77" s="192"/>
      <c r="C77" s="193" t="s">
        <v>39</v>
      </c>
      <c r="D77" s="290" t="s">
        <v>4744</v>
      </c>
      <c r="E77" s="17" t="s">
        <v>124</v>
      </c>
      <c r="F77" s="161"/>
      <c r="G77" s="161"/>
      <c r="H77" s="89">
        <f>F77*G77</f>
        <v>0</v>
      </c>
    </row>
    <row r="78" spans="1:8" ht="26.4" hidden="1" x14ac:dyDescent="0.25">
      <c r="A78" s="192"/>
      <c r="B78" s="192"/>
      <c r="C78" s="193" t="s">
        <v>59</v>
      </c>
      <c r="D78" s="290" t="s">
        <v>4742</v>
      </c>
      <c r="E78" s="17" t="s">
        <v>124</v>
      </c>
      <c r="F78" s="161"/>
      <c r="G78" s="161"/>
      <c r="H78" s="89">
        <f>F78*G78</f>
        <v>0</v>
      </c>
    </row>
    <row r="79" spans="1:8" ht="15.6" hidden="1" x14ac:dyDescent="0.25">
      <c r="A79" s="192"/>
      <c r="B79" s="192"/>
      <c r="C79" s="193" t="s">
        <v>42</v>
      </c>
      <c r="D79" s="290" t="s">
        <v>4743</v>
      </c>
      <c r="E79" s="17" t="s">
        <v>124</v>
      </c>
      <c r="F79" s="161"/>
      <c r="G79" s="161"/>
      <c r="H79" s="89">
        <f>F79*G79</f>
        <v>0</v>
      </c>
    </row>
    <row r="80" spans="1:8" hidden="1" x14ac:dyDescent="0.25">
      <c r="A80" s="192" t="s">
        <v>1798</v>
      </c>
      <c r="B80" s="192"/>
      <c r="C80" s="193"/>
      <c r="D80" s="157" t="s">
        <v>1799</v>
      </c>
      <c r="E80" s="17"/>
      <c r="F80" s="17"/>
      <c r="G80" s="17"/>
      <c r="H80" s="189"/>
    </row>
    <row r="81" spans="1:8" ht="15.6" hidden="1" x14ac:dyDescent="0.25">
      <c r="A81" s="192"/>
      <c r="B81" s="192" t="s">
        <v>1800</v>
      </c>
      <c r="C81" s="193"/>
      <c r="D81" s="158" t="s">
        <v>1803</v>
      </c>
      <c r="E81" s="17" t="s">
        <v>124</v>
      </c>
      <c r="F81" s="161"/>
      <c r="G81" s="161"/>
      <c r="H81" s="89">
        <f>F81*G81</f>
        <v>0</v>
      </c>
    </row>
    <row r="82" spans="1:8" ht="15.6" hidden="1" x14ac:dyDescent="0.25">
      <c r="A82" s="192"/>
      <c r="B82" s="192" t="s">
        <v>1801</v>
      </c>
      <c r="C82" s="193"/>
      <c r="D82" s="158" t="s">
        <v>1804</v>
      </c>
      <c r="E82" s="17" t="s">
        <v>124</v>
      </c>
      <c r="F82" s="161"/>
      <c r="G82" s="161"/>
      <c r="H82" s="89">
        <f>F82*G82</f>
        <v>0</v>
      </c>
    </row>
    <row r="83" spans="1:8" ht="15.6" hidden="1" x14ac:dyDescent="0.25">
      <c r="A83" s="192"/>
      <c r="B83" s="192" t="s">
        <v>1802</v>
      </c>
      <c r="C83" s="193"/>
      <c r="D83" s="158" t="s">
        <v>1805</v>
      </c>
      <c r="E83" s="17" t="s">
        <v>124</v>
      </c>
      <c r="F83" s="161"/>
      <c r="G83" s="161"/>
      <c r="H83" s="89">
        <f>F83*G83</f>
        <v>0</v>
      </c>
    </row>
    <row r="84" spans="1:8" x14ac:dyDescent="0.25">
      <c r="A84" s="192" t="s">
        <v>1806</v>
      </c>
      <c r="B84" s="192"/>
      <c r="C84" s="193"/>
      <c r="D84" s="157" t="s">
        <v>1807</v>
      </c>
      <c r="E84" s="17"/>
      <c r="F84" s="17"/>
      <c r="G84" s="17"/>
      <c r="H84" s="189"/>
    </row>
    <row r="85" spans="1:8" hidden="1" x14ac:dyDescent="0.25">
      <c r="A85" s="192"/>
      <c r="B85" s="192" t="s">
        <v>1808</v>
      </c>
      <c r="C85" s="193"/>
      <c r="D85" s="158" t="s">
        <v>4326</v>
      </c>
      <c r="E85" s="27" t="s">
        <v>422</v>
      </c>
      <c r="F85" s="161"/>
      <c r="G85" s="161"/>
      <c r="H85" s="89">
        <f>F85*G85</f>
        <v>0</v>
      </c>
    </row>
    <row r="86" spans="1:8" hidden="1" x14ac:dyDescent="0.25">
      <c r="A86" s="192"/>
      <c r="B86" s="192" t="s">
        <v>1809</v>
      </c>
      <c r="C86" s="193"/>
      <c r="D86" s="158" t="s">
        <v>1812</v>
      </c>
      <c r="E86" s="27" t="s">
        <v>422</v>
      </c>
      <c r="F86" s="161"/>
      <c r="G86" s="161"/>
      <c r="H86" s="89">
        <f>F86*G86</f>
        <v>0</v>
      </c>
    </row>
    <row r="87" spans="1:8" x14ac:dyDescent="0.25">
      <c r="A87" s="192"/>
      <c r="B87" s="192" t="s">
        <v>1810</v>
      </c>
      <c r="C87" s="193"/>
      <c r="D87" s="158" t="s">
        <v>1813</v>
      </c>
      <c r="E87" s="27" t="s">
        <v>422</v>
      </c>
      <c r="F87" s="161"/>
      <c r="G87" s="161"/>
      <c r="H87" s="89">
        <f>F87*G87</f>
        <v>0</v>
      </c>
    </row>
    <row r="88" spans="1:8" x14ac:dyDescent="0.25">
      <c r="A88" s="192" t="s">
        <v>1811</v>
      </c>
      <c r="B88" s="192"/>
      <c r="C88" s="193"/>
      <c r="D88" s="157" t="s">
        <v>1814</v>
      </c>
      <c r="E88" s="120" t="s">
        <v>425</v>
      </c>
      <c r="F88" s="17" t="s">
        <v>4222</v>
      </c>
      <c r="G88" s="17" t="s">
        <v>818</v>
      </c>
      <c r="H88" s="190"/>
    </row>
    <row r="89" spans="1:8" x14ac:dyDescent="0.25">
      <c r="A89" s="192"/>
      <c r="B89" s="192"/>
      <c r="C89" s="193"/>
      <c r="D89" s="110"/>
      <c r="E89" s="17"/>
      <c r="F89" s="17"/>
      <c r="G89" s="17"/>
      <c r="H89" s="189"/>
    </row>
    <row r="90" spans="1:8" x14ac:dyDescent="0.25">
      <c r="A90" s="101"/>
      <c r="B90" s="101"/>
      <c r="C90" s="161"/>
      <c r="D90" s="101"/>
      <c r="E90" s="120"/>
      <c r="F90" s="17"/>
      <c r="G90" s="17"/>
      <c r="H90" s="189"/>
    </row>
    <row r="91" spans="1:8" x14ac:dyDescent="0.25">
      <c r="A91" s="64"/>
      <c r="B91" s="64"/>
      <c r="C91" s="161"/>
      <c r="D91" s="60"/>
      <c r="E91" s="17"/>
      <c r="F91" s="17"/>
      <c r="G91" s="17"/>
      <c r="H91" s="189"/>
    </row>
    <row r="92" spans="1:8" x14ac:dyDescent="0.25">
      <c r="A92" s="168" t="s">
        <v>34</v>
      </c>
      <c r="B92" s="168"/>
      <c r="C92" s="168"/>
      <c r="D92" s="168"/>
      <c r="E92" s="179"/>
      <c r="F92" s="185"/>
      <c r="G92" s="185"/>
      <c r="H92" s="174">
        <f>SUM(H5:H91)</f>
        <v>0</v>
      </c>
    </row>
    <row r="1048368" spans="5:5" x14ac:dyDescent="0.25">
      <c r="E104836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FF420-4691-4230-A3D2-09A478151664}">
  <dimension ref="A1:H1048327"/>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47" width="9.109375" style="41"/>
    <col min="248" max="248" width="9.33203125" style="41" customWidth="1"/>
    <col min="249" max="249" width="6.6640625" style="41" customWidth="1"/>
    <col min="250" max="250" width="40.6640625" style="41" customWidth="1"/>
    <col min="251" max="254" width="9.33203125" style="41" customWidth="1"/>
    <col min="255" max="503" width="9.109375" style="41"/>
    <col min="504" max="504" width="9.33203125" style="41" customWidth="1"/>
    <col min="505" max="505" width="6.6640625" style="41" customWidth="1"/>
    <col min="506" max="506" width="40.6640625" style="41" customWidth="1"/>
    <col min="507" max="510" width="9.33203125" style="41" customWidth="1"/>
    <col min="511" max="759" width="9.109375" style="41"/>
    <col min="760" max="760" width="9.33203125" style="41" customWidth="1"/>
    <col min="761" max="761" width="6.6640625" style="41" customWidth="1"/>
    <col min="762" max="762" width="40.6640625" style="41" customWidth="1"/>
    <col min="763" max="766" width="9.33203125" style="41" customWidth="1"/>
    <col min="767" max="1015" width="9.109375" style="41"/>
    <col min="1016" max="1016" width="9.33203125" style="41" customWidth="1"/>
    <col min="1017" max="1017" width="6.6640625" style="41" customWidth="1"/>
    <col min="1018" max="1018" width="40.6640625" style="41" customWidth="1"/>
    <col min="1019" max="1022" width="9.33203125" style="41" customWidth="1"/>
    <col min="1023" max="1271" width="9.109375" style="41"/>
    <col min="1272" max="1272" width="9.33203125" style="41" customWidth="1"/>
    <col min="1273" max="1273" width="6.6640625" style="41" customWidth="1"/>
    <col min="1274" max="1274" width="40.6640625" style="41" customWidth="1"/>
    <col min="1275" max="1278" width="9.33203125" style="41" customWidth="1"/>
    <col min="1279" max="1527" width="9.109375" style="41"/>
    <col min="1528" max="1528" width="9.33203125" style="41" customWidth="1"/>
    <col min="1529" max="1529" width="6.6640625" style="41" customWidth="1"/>
    <col min="1530" max="1530" width="40.6640625" style="41" customWidth="1"/>
    <col min="1531" max="1534" width="9.33203125" style="41" customWidth="1"/>
    <col min="1535" max="1783" width="9.109375" style="41"/>
    <col min="1784" max="1784" width="9.33203125" style="41" customWidth="1"/>
    <col min="1785" max="1785" width="6.6640625" style="41" customWidth="1"/>
    <col min="1786" max="1786" width="40.6640625" style="41" customWidth="1"/>
    <col min="1787" max="1790" width="9.33203125" style="41" customWidth="1"/>
    <col min="1791" max="2039" width="9.109375" style="41"/>
    <col min="2040" max="2040" width="9.33203125" style="41" customWidth="1"/>
    <col min="2041" max="2041" width="6.6640625" style="41" customWidth="1"/>
    <col min="2042" max="2042" width="40.6640625" style="41" customWidth="1"/>
    <col min="2043" max="2046" width="9.33203125" style="41" customWidth="1"/>
    <col min="2047" max="2295" width="9.109375" style="41"/>
    <col min="2296" max="2296" width="9.33203125" style="41" customWidth="1"/>
    <col min="2297" max="2297" width="6.6640625" style="41" customWidth="1"/>
    <col min="2298" max="2298" width="40.6640625" style="41" customWidth="1"/>
    <col min="2299" max="2302" width="9.33203125" style="41" customWidth="1"/>
    <col min="2303" max="2551" width="9.109375" style="41"/>
    <col min="2552" max="2552" width="9.33203125" style="41" customWidth="1"/>
    <col min="2553" max="2553" width="6.6640625" style="41" customWidth="1"/>
    <col min="2554" max="2554" width="40.6640625" style="41" customWidth="1"/>
    <col min="2555" max="2558" width="9.33203125" style="41" customWidth="1"/>
    <col min="2559" max="2807" width="9.109375" style="41"/>
    <col min="2808" max="2808" width="9.33203125" style="41" customWidth="1"/>
    <col min="2809" max="2809" width="6.6640625" style="41" customWidth="1"/>
    <col min="2810" max="2810" width="40.6640625" style="41" customWidth="1"/>
    <col min="2811" max="2814" width="9.33203125" style="41" customWidth="1"/>
    <col min="2815" max="3063" width="9.109375" style="41"/>
    <col min="3064" max="3064" width="9.33203125" style="41" customWidth="1"/>
    <col min="3065" max="3065" width="6.6640625" style="41" customWidth="1"/>
    <col min="3066" max="3066" width="40.6640625" style="41" customWidth="1"/>
    <col min="3067" max="3070" width="9.33203125" style="41" customWidth="1"/>
    <col min="3071" max="3319" width="9.109375" style="41"/>
    <col min="3320" max="3320" width="9.33203125" style="41" customWidth="1"/>
    <col min="3321" max="3321" width="6.6640625" style="41" customWidth="1"/>
    <col min="3322" max="3322" width="40.6640625" style="41" customWidth="1"/>
    <col min="3323" max="3326" width="9.33203125" style="41" customWidth="1"/>
    <col min="3327" max="3575" width="9.109375" style="41"/>
    <col min="3576" max="3576" width="9.33203125" style="41" customWidth="1"/>
    <col min="3577" max="3577" width="6.6640625" style="41" customWidth="1"/>
    <col min="3578" max="3578" width="40.6640625" style="41" customWidth="1"/>
    <col min="3579" max="3582" width="9.33203125" style="41" customWidth="1"/>
    <col min="3583" max="3831" width="9.109375" style="41"/>
    <col min="3832" max="3832" width="9.33203125" style="41" customWidth="1"/>
    <col min="3833" max="3833" width="6.6640625" style="41" customWidth="1"/>
    <col min="3834" max="3834" width="40.6640625" style="41" customWidth="1"/>
    <col min="3835" max="3838" width="9.33203125" style="41" customWidth="1"/>
    <col min="3839" max="4087" width="9.109375" style="41"/>
    <col min="4088" max="4088" width="9.33203125" style="41" customWidth="1"/>
    <col min="4089" max="4089" width="6.6640625" style="41" customWidth="1"/>
    <col min="4090" max="4090" width="40.6640625" style="41" customWidth="1"/>
    <col min="4091" max="4094" width="9.33203125" style="41" customWidth="1"/>
    <col min="4095" max="4343" width="9.109375" style="41"/>
    <col min="4344" max="4344" width="9.33203125" style="41" customWidth="1"/>
    <col min="4345" max="4345" width="6.6640625" style="41" customWidth="1"/>
    <col min="4346" max="4346" width="40.6640625" style="41" customWidth="1"/>
    <col min="4347" max="4350" width="9.33203125" style="41" customWidth="1"/>
    <col min="4351" max="4599" width="9.109375" style="41"/>
    <col min="4600" max="4600" width="9.33203125" style="41" customWidth="1"/>
    <col min="4601" max="4601" width="6.6640625" style="41" customWidth="1"/>
    <col min="4602" max="4602" width="40.6640625" style="41" customWidth="1"/>
    <col min="4603" max="4606" width="9.33203125" style="41" customWidth="1"/>
    <col min="4607" max="4855" width="9.109375" style="41"/>
    <col min="4856" max="4856" width="9.33203125" style="41" customWidth="1"/>
    <col min="4857" max="4857" width="6.6640625" style="41" customWidth="1"/>
    <col min="4858" max="4858" width="40.6640625" style="41" customWidth="1"/>
    <col min="4859" max="4862" width="9.33203125" style="41" customWidth="1"/>
    <col min="4863" max="5111" width="9.109375" style="41"/>
    <col min="5112" max="5112" width="9.33203125" style="41" customWidth="1"/>
    <col min="5113" max="5113" width="6.6640625" style="41" customWidth="1"/>
    <col min="5114" max="5114" width="40.6640625" style="41" customWidth="1"/>
    <col min="5115" max="5118" width="9.33203125" style="41" customWidth="1"/>
    <col min="5119" max="5367" width="9.109375" style="41"/>
    <col min="5368" max="5368" width="9.33203125" style="41" customWidth="1"/>
    <col min="5369" max="5369" width="6.6640625" style="41" customWidth="1"/>
    <col min="5370" max="5370" width="40.6640625" style="41" customWidth="1"/>
    <col min="5371" max="5374" width="9.33203125" style="41" customWidth="1"/>
    <col min="5375" max="5623" width="9.109375" style="41"/>
    <col min="5624" max="5624" width="9.33203125" style="41" customWidth="1"/>
    <col min="5625" max="5625" width="6.6640625" style="41" customWidth="1"/>
    <col min="5626" max="5626" width="40.6640625" style="41" customWidth="1"/>
    <col min="5627" max="5630" width="9.33203125" style="41" customWidth="1"/>
    <col min="5631" max="5879" width="9.109375" style="41"/>
    <col min="5880" max="5880" width="9.33203125" style="41" customWidth="1"/>
    <col min="5881" max="5881" width="6.6640625" style="41" customWidth="1"/>
    <col min="5882" max="5882" width="40.6640625" style="41" customWidth="1"/>
    <col min="5883" max="5886" width="9.33203125" style="41" customWidth="1"/>
    <col min="5887" max="6135" width="9.109375" style="41"/>
    <col min="6136" max="6136" width="9.33203125" style="41" customWidth="1"/>
    <col min="6137" max="6137" width="6.6640625" style="41" customWidth="1"/>
    <col min="6138" max="6138" width="40.6640625" style="41" customWidth="1"/>
    <col min="6139" max="6142" width="9.33203125" style="41" customWidth="1"/>
    <col min="6143" max="6391" width="9.109375" style="41"/>
    <col min="6392" max="6392" width="9.33203125" style="41" customWidth="1"/>
    <col min="6393" max="6393" width="6.6640625" style="41" customWidth="1"/>
    <col min="6394" max="6394" width="40.6640625" style="41" customWidth="1"/>
    <col min="6395" max="6398" width="9.33203125" style="41" customWidth="1"/>
    <col min="6399" max="6647" width="9.109375" style="41"/>
    <col min="6648" max="6648" width="9.33203125" style="41" customWidth="1"/>
    <col min="6649" max="6649" width="6.6640625" style="41" customWidth="1"/>
    <col min="6650" max="6650" width="40.6640625" style="41" customWidth="1"/>
    <col min="6651" max="6654" width="9.33203125" style="41" customWidth="1"/>
    <col min="6655" max="6903" width="9.109375" style="41"/>
    <col min="6904" max="6904" width="9.33203125" style="41" customWidth="1"/>
    <col min="6905" max="6905" width="6.6640625" style="41" customWidth="1"/>
    <col min="6906" max="6906" width="40.6640625" style="41" customWidth="1"/>
    <col min="6907" max="6910" width="9.33203125" style="41" customWidth="1"/>
    <col min="6911" max="7159" width="9.109375" style="41"/>
    <col min="7160" max="7160" width="9.33203125" style="41" customWidth="1"/>
    <col min="7161" max="7161" width="6.6640625" style="41" customWidth="1"/>
    <col min="7162" max="7162" width="40.6640625" style="41" customWidth="1"/>
    <col min="7163" max="7166" width="9.33203125" style="41" customWidth="1"/>
    <col min="7167" max="7415" width="9.109375" style="41"/>
    <col min="7416" max="7416" width="9.33203125" style="41" customWidth="1"/>
    <col min="7417" max="7417" width="6.6640625" style="41" customWidth="1"/>
    <col min="7418" max="7418" width="40.6640625" style="41" customWidth="1"/>
    <col min="7419" max="7422" width="9.33203125" style="41" customWidth="1"/>
    <col min="7423" max="7671" width="9.109375" style="41"/>
    <col min="7672" max="7672" width="9.33203125" style="41" customWidth="1"/>
    <col min="7673" max="7673" width="6.6640625" style="41" customWidth="1"/>
    <col min="7674" max="7674" width="40.6640625" style="41" customWidth="1"/>
    <col min="7675" max="7678" width="9.33203125" style="41" customWidth="1"/>
    <col min="7679" max="7927" width="9.109375" style="41"/>
    <col min="7928" max="7928" width="9.33203125" style="41" customWidth="1"/>
    <col min="7929" max="7929" width="6.6640625" style="41" customWidth="1"/>
    <col min="7930" max="7930" width="40.6640625" style="41" customWidth="1"/>
    <col min="7931" max="7934" width="9.33203125" style="41" customWidth="1"/>
    <col min="7935" max="8183" width="9.109375" style="41"/>
    <col min="8184" max="8184" width="9.33203125" style="41" customWidth="1"/>
    <col min="8185" max="8185" width="6.6640625" style="41" customWidth="1"/>
    <col min="8186" max="8186" width="40.6640625" style="41" customWidth="1"/>
    <col min="8187" max="8190" width="9.33203125" style="41" customWidth="1"/>
    <col min="8191" max="8439" width="9.109375" style="41"/>
    <col min="8440" max="8440" width="9.33203125" style="41" customWidth="1"/>
    <col min="8441" max="8441" width="6.6640625" style="41" customWidth="1"/>
    <col min="8442" max="8442" width="40.6640625" style="41" customWidth="1"/>
    <col min="8443" max="8446" width="9.33203125" style="41" customWidth="1"/>
    <col min="8447" max="8695" width="9.109375" style="41"/>
    <col min="8696" max="8696" width="9.33203125" style="41" customWidth="1"/>
    <col min="8697" max="8697" width="6.6640625" style="41" customWidth="1"/>
    <col min="8698" max="8698" width="40.6640625" style="41" customWidth="1"/>
    <col min="8699" max="8702" width="9.33203125" style="41" customWidth="1"/>
    <col min="8703" max="8951" width="9.109375" style="41"/>
    <col min="8952" max="8952" width="9.33203125" style="41" customWidth="1"/>
    <col min="8953" max="8953" width="6.6640625" style="41" customWidth="1"/>
    <col min="8954" max="8954" width="40.6640625" style="41" customWidth="1"/>
    <col min="8955" max="8958" width="9.33203125" style="41" customWidth="1"/>
    <col min="8959" max="9207" width="9.109375" style="41"/>
    <col min="9208" max="9208" width="9.33203125" style="41" customWidth="1"/>
    <col min="9209" max="9209" width="6.6640625" style="41" customWidth="1"/>
    <col min="9210" max="9210" width="40.6640625" style="41" customWidth="1"/>
    <col min="9211" max="9214" width="9.33203125" style="41" customWidth="1"/>
    <col min="9215" max="9463" width="9.109375" style="41"/>
    <col min="9464" max="9464" width="9.33203125" style="41" customWidth="1"/>
    <col min="9465" max="9465" width="6.6640625" style="41" customWidth="1"/>
    <col min="9466" max="9466" width="40.6640625" style="41" customWidth="1"/>
    <col min="9467" max="9470" width="9.33203125" style="41" customWidth="1"/>
    <col min="9471" max="9719" width="9.109375" style="41"/>
    <col min="9720" max="9720" width="9.33203125" style="41" customWidth="1"/>
    <col min="9721" max="9721" width="6.6640625" style="41" customWidth="1"/>
    <col min="9722" max="9722" width="40.6640625" style="41" customWidth="1"/>
    <col min="9723" max="9726" width="9.33203125" style="41" customWidth="1"/>
    <col min="9727" max="9975" width="9.109375" style="41"/>
    <col min="9976" max="9976" width="9.33203125" style="41" customWidth="1"/>
    <col min="9977" max="9977" width="6.6640625" style="41" customWidth="1"/>
    <col min="9978" max="9978" width="40.6640625" style="41" customWidth="1"/>
    <col min="9979" max="9982" width="9.33203125" style="41" customWidth="1"/>
    <col min="9983" max="10231" width="9.109375" style="41"/>
    <col min="10232" max="10232" width="9.33203125" style="41" customWidth="1"/>
    <col min="10233" max="10233" width="6.6640625" style="41" customWidth="1"/>
    <col min="10234" max="10234" width="40.6640625" style="41" customWidth="1"/>
    <col min="10235" max="10238" width="9.33203125" style="41" customWidth="1"/>
    <col min="10239" max="10487" width="9.109375" style="41"/>
    <col min="10488" max="10488" width="9.33203125" style="41" customWidth="1"/>
    <col min="10489" max="10489" width="6.6640625" style="41" customWidth="1"/>
    <col min="10490" max="10490" width="40.6640625" style="41" customWidth="1"/>
    <col min="10491" max="10494" width="9.33203125" style="41" customWidth="1"/>
    <col min="10495" max="10743" width="9.109375" style="41"/>
    <col min="10744" max="10744" width="9.33203125" style="41" customWidth="1"/>
    <col min="10745" max="10745" width="6.6640625" style="41" customWidth="1"/>
    <col min="10746" max="10746" width="40.6640625" style="41" customWidth="1"/>
    <col min="10747" max="10750" width="9.33203125" style="41" customWidth="1"/>
    <col min="10751" max="10999" width="9.109375" style="41"/>
    <col min="11000" max="11000" width="9.33203125" style="41" customWidth="1"/>
    <col min="11001" max="11001" width="6.6640625" style="41" customWidth="1"/>
    <col min="11002" max="11002" width="40.6640625" style="41" customWidth="1"/>
    <col min="11003" max="11006" width="9.33203125" style="41" customWidth="1"/>
    <col min="11007" max="11255" width="9.109375" style="41"/>
    <col min="11256" max="11256" width="9.33203125" style="41" customWidth="1"/>
    <col min="11257" max="11257" width="6.6640625" style="41" customWidth="1"/>
    <col min="11258" max="11258" width="40.6640625" style="41" customWidth="1"/>
    <col min="11259" max="11262" width="9.33203125" style="41" customWidth="1"/>
    <col min="11263" max="11511" width="9.109375" style="41"/>
    <col min="11512" max="11512" width="9.33203125" style="41" customWidth="1"/>
    <col min="11513" max="11513" width="6.6640625" style="41" customWidth="1"/>
    <col min="11514" max="11514" width="40.6640625" style="41" customWidth="1"/>
    <col min="11515" max="11518" width="9.33203125" style="41" customWidth="1"/>
    <col min="11519" max="11767" width="9.109375" style="41"/>
    <col min="11768" max="11768" width="9.33203125" style="41" customWidth="1"/>
    <col min="11769" max="11769" width="6.6640625" style="41" customWidth="1"/>
    <col min="11770" max="11770" width="40.6640625" style="41" customWidth="1"/>
    <col min="11771" max="11774" width="9.33203125" style="41" customWidth="1"/>
    <col min="11775" max="12023" width="9.109375" style="41"/>
    <col min="12024" max="12024" width="9.33203125" style="41" customWidth="1"/>
    <col min="12025" max="12025" width="6.6640625" style="41" customWidth="1"/>
    <col min="12026" max="12026" width="40.6640625" style="41" customWidth="1"/>
    <col min="12027" max="12030" width="9.33203125" style="41" customWidth="1"/>
    <col min="12031" max="12279" width="9.109375" style="41"/>
    <col min="12280" max="12280" width="9.33203125" style="41" customWidth="1"/>
    <col min="12281" max="12281" width="6.6640625" style="41" customWidth="1"/>
    <col min="12282" max="12282" width="40.6640625" style="41" customWidth="1"/>
    <col min="12283" max="12286" width="9.33203125" style="41" customWidth="1"/>
    <col min="12287" max="12535" width="9.109375" style="41"/>
    <col min="12536" max="12536" width="9.33203125" style="41" customWidth="1"/>
    <col min="12537" max="12537" width="6.6640625" style="41" customWidth="1"/>
    <col min="12538" max="12538" width="40.6640625" style="41" customWidth="1"/>
    <col min="12539" max="12542" width="9.33203125" style="41" customWidth="1"/>
    <col min="12543" max="12791" width="9.109375" style="41"/>
    <col min="12792" max="12792" width="9.33203125" style="41" customWidth="1"/>
    <col min="12793" max="12793" width="6.6640625" style="41" customWidth="1"/>
    <col min="12794" max="12794" width="40.6640625" style="41" customWidth="1"/>
    <col min="12795" max="12798" width="9.33203125" style="41" customWidth="1"/>
    <col min="12799" max="13047" width="9.109375" style="41"/>
    <col min="13048" max="13048" width="9.33203125" style="41" customWidth="1"/>
    <col min="13049" max="13049" width="6.6640625" style="41" customWidth="1"/>
    <col min="13050" max="13050" width="40.6640625" style="41" customWidth="1"/>
    <col min="13051" max="13054" width="9.33203125" style="41" customWidth="1"/>
    <col min="13055" max="13303" width="9.109375" style="41"/>
    <col min="13304" max="13304" width="9.33203125" style="41" customWidth="1"/>
    <col min="13305" max="13305" width="6.6640625" style="41" customWidth="1"/>
    <col min="13306" max="13306" width="40.6640625" style="41" customWidth="1"/>
    <col min="13307" max="13310" width="9.33203125" style="41" customWidth="1"/>
    <col min="13311" max="13559" width="9.109375" style="41"/>
    <col min="13560" max="13560" width="9.33203125" style="41" customWidth="1"/>
    <col min="13561" max="13561" width="6.6640625" style="41" customWidth="1"/>
    <col min="13562" max="13562" width="40.6640625" style="41" customWidth="1"/>
    <col min="13563" max="13566" width="9.33203125" style="41" customWidth="1"/>
    <col min="13567" max="13815" width="9.109375" style="41"/>
    <col min="13816" max="13816" width="9.33203125" style="41" customWidth="1"/>
    <col min="13817" max="13817" width="6.6640625" style="41" customWidth="1"/>
    <col min="13818" max="13818" width="40.6640625" style="41" customWidth="1"/>
    <col min="13819" max="13822" width="9.33203125" style="41" customWidth="1"/>
    <col min="13823" max="14071" width="9.109375" style="41"/>
    <col min="14072" max="14072" width="9.33203125" style="41" customWidth="1"/>
    <col min="14073" max="14073" width="6.6640625" style="41" customWidth="1"/>
    <col min="14074" max="14074" width="40.6640625" style="41" customWidth="1"/>
    <col min="14075" max="14078" width="9.33203125" style="41" customWidth="1"/>
    <col min="14079" max="14327" width="9.109375" style="41"/>
    <col min="14328" max="14328" width="9.33203125" style="41" customWidth="1"/>
    <col min="14329" max="14329" width="6.6640625" style="41" customWidth="1"/>
    <col min="14330" max="14330" width="40.6640625" style="41" customWidth="1"/>
    <col min="14331" max="14334" width="9.33203125" style="41" customWidth="1"/>
    <col min="14335" max="14583" width="9.109375" style="41"/>
    <col min="14584" max="14584" width="9.33203125" style="41" customWidth="1"/>
    <col min="14585" max="14585" width="6.6640625" style="41" customWidth="1"/>
    <col min="14586" max="14586" width="40.6640625" style="41" customWidth="1"/>
    <col min="14587" max="14590" width="9.33203125" style="41" customWidth="1"/>
    <col min="14591" max="14839" width="9.109375" style="41"/>
    <col min="14840" max="14840" width="9.33203125" style="41" customWidth="1"/>
    <col min="14841" max="14841" width="6.6640625" style="41" customWidth="1"/>
    <col min="14842" max="14842" width="40.6640625" style="41" customWidth="1"/>
    <col min="14843" max="14846" width="9.33203125" style="41" customWidth="1"/>
    <col min="14847" max="15095" width="9.109375" style="41"/>
    <col min="15096" max="15096" width="9.33203125" style="41" customWidth="1"/>
    <col min="15097" max="15097" width="6.6640625" style="41" customWidth="1"/>
    <col min="15098" max="15098" width="40.6640625" style="41" customWidth="1"/>
    <col min="15099" max="15102" width="9.33203125" style="41" customWidth="1"/>
    <col min="15103" max="15351" width="9.109375" style="41"/>
    <col min="15352" max="15352" width="9.33203125" style="41" customWidth="1"/>
    <col min="15353" max="15353" width="6.6640625" style="41" customWidth="1"/>
    <col min="15354" max="15354" width="40.6640625" style="41" customWidth="1"/>
    <col min="15355" max="15358" width="9.33203125" style="41" customWidth="1"/>
    <col min="15359" max="15607" width="9.109375" style="41"/>
    <col min="15608" max="15608" width="9.33203125" style="41" customWidth="1"/>
    <col min="15609" max="15609" width="6.6640625" style="41" customWidth="1"/>
    <col min="15610" max="15610" width="40.6640625" style="41" customWidth="1"/>
    <col min="15611" max="15614" width="9.33203125" style="41" customWidth="1"/>
    <col min="15615" max="15863" width="9.109375" style="41"/>
    <col min="15864" max="15864" width="9.33203125" style="41" customWidth="1"/>
    <col min="15865" max="15865" width="6.6640625" style="41" customWidth="1"/>
    <col min="15866" max="15866" width="40.6640625" style="41" customWidth="1"/>
    <col min="15867" max="15870" width="9.33203125" style="41" customWidth="1"/>
    <col min="15871" max="16119" width="9.109375" style="41"/>
    <col min="16120" max="16120" width="9.33203125" style="41" customWidth="1"/>
    <col min="16121" max="16121" width="6.6640625" style="41" customWidth="1"/>
    <col min="16122" max="16122" width="40.6640625" style="41" customWidth="1"/>
    <col min="16123" max="16126" width="9.33203125" style="41" customWidth="1"/>
    <col min="16127" max="16384" width="9.109375" style="41"/>
  </cols>
  <sheetData>
    <row r="1" spans="1:8" x14ac:dyDescent="0.25">
      <c r="A1" s="39" t="s">
        <v>1815</v>
      </c>
      <c r="B1" s="40"/>
      <c r="C1" s="40"/>
      <c r="D1" s="40"/>
      <c r="E1" s="774" t="s">
        <v>1816</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hidden="1" x14ac:dyDescent="0.25">
      <c r="A5" s="192" t="s">
        <v>1817</v>
      </c>
      <c r="B5" s="192"/>
      <c r="C5" s="193"/>
      <c r="D5" s="157" t="s">
        <v>1820</v>
      </c>
      <c r="E5" s="120"/>
      <c r="F5" s="17"/>
      <c r="G5" s="17"/>
      <c r="H5" s="189"/>
    </row>
    <row r="6" spans="1:8" ht="26.4" hidden="1" x14ac:dyDescent="0.25">
      <c r="A6" s="192"/>
      <c r="B6" s="192" t="s">
        <v>1818</v>
      </c>
      <c r="C6" s="193"/>
      <c r="D6" s="290" t="s">
        <v>4745</v>
      </c>
      <c r="E6" s="17" t="s">
        <v>124</v>
      </c>
      <c r="F6" s="161"/>
      <c r="G6" s="187"/>
      <c r="H6" s="89">
        <f>F6*G6</f>
        <v>0</v>
      </c>
    </row>
    <row r="7" spans="1:8" ht="39.6" hidden="1" x14ac:dyDescent="0.25">
      <c r="A7" s="192"/>
      <c r="B7" s="192" t="s">
        <v>1819</v>
      </c>
      <c r="C7" s="193"/>
      <c r="D7" s="290" t="s">
        <v>4746</v>
      </c>
      <c r="E7" s="17" t="s">
        <v>124</v>
      </c>
      <c r="F7" s="161"/>
      <c r="G7" s="187"/>
      <c r="H7" s="89">
        <f>F7*G7</f>
        <v>0</v>
      </c>
    </row>
    <row r="8" spans="1:8" x14ac:dyDescent="0.25">
      <c r="A8" s="192" t="s">
        <v>1821</v>
      </c>
      <c r="B8" s="192"/>
      <c r="C8" s="193"/>
      <c r="D8" s="157" t="s">
        <v>1822</v>
      </c>
      <c r="E8" s="120"/>
      <c r="F8" s="17"/>
      <c r="G8" s="191"/>
      <c r="H8" s="190"/>
    </row>
    <row r="9" spans="1:8" ht="39.6" x14ac:dyDescent="0.25">
      <c r="A9" s="192"/>
      <c r="B9" s="192" t="s">
        <v>1823</v>
      </c>
      <c r="C9" s="193"/>
      <c r="D9" s="290" t="s">
        <v>4747</v>
      </c>
      <c r="E9" s="17"/>
      <c r="F9" s="161"/>
      <c r="G9" s="187"/>
      <c r="H9" s="89"/>
    </row>
    <row r="10" spans="1:8" ht="15.6" x14ac:dyDescent="0.25">
      <c r="A10" s="192"/>
      <c r="B10" s="192"/>
      <c r="C10" s="193" t="s">
        <v>6563</v>
      </c>
      <c r="D10" s="290" t="s">
        <v>6561</v>
      </c>
      <c r="E10" s="17" t="s">
        <v>124</v>
      </c>
      <c r="F10" s="161"/>
      <c r="G10" s="187"/>
      <c r="H10" s="89">
        <f t="shared" ref="H10:H11" si="0">F10*G10</f>
        <v>0</v>
      </c>
    </row>
    <row r="11" spans="1:8" ht="15.6" x14ac:dyDescent="0.25">
      <c r="A11" s="192"/>
      <c r="B11" s="192"/>
      <c r="C11" s="193" t="s">
        <v>6564</v>
      </c>
      <c r="D11" s="290" t="s">
        <v>6562</v>
      </c>
      <c r="E11" s="17" t="s">
        <v>124</v>
      </c>
      <c r="F11" s="161"/>
      <c r="G11" s="187"/>
      <c r="H11" s="89">
        <f t="shared" si="0"/>
        <v>0</v>
      </c>
    </row>
    <row r="12" spans="1:8" ht="52.8" hidden="1" x14ac:dyDescent="0.25">
      <c r="A12" s="192"/>
      <c r="B12" s="192" t="s">
        <v>1824</v>
      </c>
      <c r="C12" s="193"/>
      <c r="D12" s="290" t="s">
        <v>4748</v>
      </c>
      <c r="E12" s="17" t="s">
        <v>124</v>
      </c>
      <c r="F12" s="161"/>
      <c r="G12" s="187"/>
      <c r="H12" s="89">
        <f>F12*G12</f>
        <v>0</v>
      </c>
    </row>
    <row r="13" spans="1:8" ht="39.6" hidden="1" x14ac:dyDescent="0.25">
      <c r="A13" s="192" t="s">
        <v>1825</v>
      </c>
      <c r="B13" s="192"/>
      <c r="C13" s="193"/>
      <c r="D13" s="291" t="s">
        <v>4749</v>
      </c>
      <c r="E13" s="17" t="s">
        <v>124</v>
      </c>
      <c r="F13" s="161"/>
      <c r="G13" s="187"/>
      <c r="H13" s="89">
        <f>F13*G13</f>
        <v>0</v>
      </c>
    </row>
    <row r="14" spans="1:8" ht="26.4" hidden="1" x14ac:dyDescent="0.25">
      <c r="A14" s="192" t="s">
        <v>1826</v>
      </c>
      <c r="B14" s="192"/>
      <c r="C14" s="193"/>
      <c r="D14" s="291" t="s">
        <v>4750</v>
      </c>
      <c r="E14" s="17" t="s">
        <v>124</v>
      </c>
      <c r="F14" s="161"/>
      <c r="G14" s="187"/>
      <c r="H14" s="89">
        <f>F14*G14</f>
        <v>0</v>
      </c>
    </row>
    <row r="15" spans="1:8" ht="26.4" x14ac:dyDescent="0.25">
      <c r="A15" s="192" t="s">
        <v>1827</v>
      </c>
      <c r="B15" s="192"/>
      <c r="C15" s="193"/>
      <c r="D15" s="157" t="s">
        <v>1830</v>
      </c>
      <c r="E15" s="120"/>
      <c r="F15" s="17"/>
      <c r="G15" s="191"/>
      <c r="H15" s="190"/>
    </row>
    <row r="16" spans="1:8" ht="26.4" x14ac:dyDescent="0.25">
      <c r="A16" s="192"/>
      <c r="B16" s="192" t="s">
        <v>1828</v>
      </c>
      <c r="C16" s="193"/>
      <c r="D16" s="290" t="s">
        <v>4751</v>
      </c>
      <c r="E16" s="120"/>
      <c r="F16" s="17"/>
      <c r="G16" s="191"/>
      <c r="H16" s="190"/>
    </row>
    <row r="17" spans="1:8" x14ac:dyDescent="0.25">
      <c r="A17" s="192"/>
      <c r="B17" s="192"/>
      <c r="C17" s="193" t="s">
        <v>37</v>
      </c>
      <c r="D17" s="290" t="s">
        <v>1831</v>
      </c>
      <c r="E17" s="120" t="s">
        <v>133</v>
      </c>
      <c r="F17" s="161"/>
      <c r="G17" s="187"/>
      <c r="H17" s="89">
        <f>F17*G17</f>
        <v>0</v>
      </c>
    </row>
    <row r="18" spans="1:8" ht="26.4" hidden="1" x14ac:dyDescent="0.25">
      <c r="A18" s="192"/>
      <c r="B18" s="192"/>
      <c r="C18" s="193" t="s">
        <v>39</v>
      </c>
      <c r="D18" s="290" t="s">
        <v>1832</v>
      </c>
      <c r="E18" s="120" t="s">
        <v>133</v>
      </c>
      <c r="F18" s="161"/>
      <c r="G18" s="187"/>
      <c r="H18" s="89">
        <f>F18*G18</f>
        <v>0</v>
      </c>
    </row>
    <row r="19" spans="1:8" ht="52.8" x14ac:dyDescent="0.25">
      <c r="A19" s="192"/>
      <c r="B19" s="192" t="s">
        <v>1829</v>
      </c>
      <c r="C19" s="193"/>
      <c r="D19" s="290" t="s">
        <v>4752</v>
      </c>
      <c r="E19" s="120"/>
      <c r="F19" s="17"/>
      <c r="G19" s="191"/>
      <c r="H19" s="190"/>
    </row>
    <row r="20" spans="1:8" x14ac:dyDescent="0.25">
      <c r="A20" s="192"/>
      <c r="B20" s="192"/>
      <c r="C20" s="193" t="s">
        <v>37</v>
      </c>
      <c r="D20" s="290" t="s">
        <v>1831</v>
      </c>
      <c r="E20" s="120" t="s">
        <v>133</v>
      </c>
      <c r="F20" s="161"/>
      <c r="G20" s="187"/>
      <c r="H20" s="89">
        <f>F20*G20</f>
        <v>0</v>
      </c>
    </row>
    <row r="21" spans="1:8" ht="26.4" hidden="1" x14ac:dyDescent="0.25">
      <c r="A21" s="192"/>
      <c r="B21" s="192"/>
      <c r="C21" s="193" t="s">
        <v>39</v>
      </c>
      <c r="D21" s="290" t="s">
        <v>1832</v>
      </c>
      <c r="E21" s="120" t="s">
        <v>133</v>
      </c>
      <c r="F21" s="161"/>
      <c r="G21" s="187"/>
      <c r="H21" s="89">
        <f>F21*G21</f>
        <v>0</v>
      </c>
    </row>
    <row r="22" spans="1:8" ht="26.4" hidden="1" x14ac:dyDescent="0.25">
      <c r="A22" s="192" t="s">
        <v>1833</v>
      </c>
      <c r="B22" s="192"/>
      <c r="C22" s="193"/>
      <c r="D22" s="291" t="s">
        <v>4753</v>
      </c>
      <c r="E22" s="120"/>
      <c r="F22" s="17"/>
      <c r="G22" s="191"/>
      <c r="H22" s="190"/>
    </row>
    <row r="23" spans="1:8" hidden="1" x14ac:dyDescent="0.25">
      <c r="A23" s="192"/>
      <c r="B23" s="192" t="s">
        <v>1834</v>
      </c>
      <c r="C23" s="193"/>
      <c r="D23" s="158" t="s">
        <v>1596</v>
      </c>
      <c r="E23" s="120" t="s">
        <v>133</v>
      </c>
      <c r="F23" s="161"/>
      <c r="G23" s="187"/>
      <c r="H23" s="89">
        <f>F23*G23</f>
        <v>0</v>
      </c>
    </row>
    <row r="24" spans="1:8" hidden="1" x14ac:dyDescent="0.25">
      <c r="A24" s="192"/>
      <c r="B24" s="192" t="s">
        <v>1835</v>
      </c>
      <c r="C24" s="193"/>
      <c r="D24" s="158" t="s">
        <v>1836</v>
      </c>
      <c r="E24" s="120" t="s">
        <v>133</v>
      </c>
      <c r="F24" s="161"/>
      <c r="G24" s="187"/>
      <c r="H24" s="89">
        <f>F24*G24</f>
        <v>0</v>
      </c>
    </row>
    <row r="25" spans="1:8" hidden="1" x14ac:dyDescent="0.25">
      <c r="A25" s="192" t="s">
        <v>1837</v>
      </c>
      <c r="B25" s="192"/>
      <c r="C25" s="193"/>
      <c r="D25" s="157" t="s">
        <v>4754</v>
      </c>
      <c r="E25" s="17"/>
      <c r="F25" s="17"/>
      <c r="G25" s="191"/>
      <c r="H25" s="89"/>
    </row>
    <row r="26" spans="1:8" ht="39.6" hidden="1" x14ac:dyDescent="0.25">
      <c r="A26" s="192"/>
      <c r="B26" s="192" t="s">
        <v>4755</v>
      </c>
      <c r="C26" s="193"/>
      <c r="D26" s="158" t="s">
        <v>4756</v>
      </c>
      <c r="E26" s="27" t="s">
        <v>1152</v>
      </c>
      <c r="F26" s="161"/>
      <c r="G26" s="187"/>
      <c r="H26" s="89">
        <f>F26*G26</f>
        <v>0</v>
      </c>
    </row>
    <row r="27" spans="1:8" ht="52.8" hidden="1" x14ac:dyDescent="0.25">
      <c r="A27" s="192"/>
      <c r="B27" s="192" t="s">
        <v>4757</v>
      </c>
      <c r="C27" s="193"/>
      <c r="D27" s="158" t="s">
        <v>4758</v>
      </c>
      <c r="E27" s="27" t="s">
        <v>1152</v>
      </c>
      <c r="F27" s="161"/>
      <c r="G27" s="187"/>
      <c r="H27" s="89">
        <f>F27*G27</f>
        <v>0</v>
      </c>
    </row>
    <row r="28" spans="1:8" ht="26.4" hidden="1" x14ac:dyDescent="0.25">
      <c r="A28" s="192" t="s">
        <v>1838</v>
      </c>
      <c r="B28" s="192"/>
      <c r="C28" s="193"/>
      <c r="D28" s="291" t="s">
        <v>4759</v>
      </c>
      <c r="E28" s="120"/>
      <c r="F28" s="17"/>
      <c r="G28" s="191"/>
      <c r="H28" s="190"/>
    </row>
    <row r="29" spans="1:8" hidden="1" x14ac:dyDescent="0.25">
      <c r="A29" s="192"/>
      <c r="B29" s="192" t="s">
        <v>1839</v>
      </c>
      <c r="C29" s="193"/>
      <c r="D29" s="158" t="s">
        <v>4327</v>
      </c>
      <c r="E29" s="27" t="s">
        <v>1152</v>
      </c>
      <c r="F29" s="161"/>
      <c r="G29" s="187"/>
      <c r="H29" s="89">
        <f>F29*G29</f>
        <v>0</v>
      </c>
    </row>
    <row r="30" spans="1:8" hidden="1" x14ac:dyDescent="0.25">
      <c r="A30" s="192"/>
      <c r="B30" s="192" t="s">
        <v>1840</v>
      </c>
      <c r="C30" s="193"/>
      <c r="D30" s="158" t="s">
        <v>4328</v>
      </c>
      <c r="E30" s="27" t="s">
        <v>1152</v>
      </c>
      <c r="F30" s="161"/>
      <c r="G30" s="187"/>
      <c r="H30" s="89">
        <f>F30*G30</f>
        <v>0</v>
      </c>
    </row>
    <row r="31" spans="1:8" hidden="1" x14ac:dyDescent="0.25">
      <c r="A31" s="192"/>
      <c r="B31" s="192" t="s">
        <v>1841</v>
      </c>
      <c r="C31" s="193"/>
      <c r="D31" s="158" t="s">
        <v>1843</v>
      </c>
      <c r="E31" s="27" t="s">
        <v>1152</v>
      </c>
      <c r="F31" s="161"/>
      <c r="G31" s="187"/>
      <c r="H31" s="89">
        <f>F31*G31</f>
        <v>0</v>
      </c>
    </row>
    <row r="32" spans="1:8" hidden="1" x14ac:dyDescent="0.25">
      <c r="A32" s="192"/>
      <c r="B32" s="192" t="s">
        <v>1842</v>
      </c>
      <c r="C32" s="193"/>
      <c r="D32" s="290" t="s">
        <v>4743</v>
      </c>
      <c r="E32" s="27" t="s">
        <v>1152</v>
      </c>
      <c r="F32" s="161"/>
      <c r="G32" s="187"/>
      <c r="H32" s="89">
        <f>F32*G32</f>
        <v>0</v>
      </c>
    </row>
    <row r="33" spans="1:8" hidden="1" x14ac:dyDescent="0.25">
      <c r="A33" s="192" t="s">
        <v>1844</v>
      </c>
      <c r="B33" s="192"/>
      <c r="C33" s="193"/>
      <c r="D33" s="157" t="s">
        <v>4760</v>
      </c>
      <c r="E33" s="120"/>
      <c r="F33" s="17"/>
      <c r="G33" s="191"/>
      <c r="H33" s="190"/>
    </row>
    <row r="34" spans="1:8" ht="26.4" hidden="1" x14ac:dyDescent="0.25">
      <c r="A34" s="192"/>
      <c r="B34" s="192" t="s">
        <v>1845</v>
      </c>
      <c r="C34" s="193"/>
      <c r="D34" s="290" t="s">
        <v>4761</v>
      </c>
      <c r="E34" s="120" t="s">
        <v>133</v>
      </c>
      <c r="F34" s="161"/>
      <c r="G34" s="187"/>
      <c r="H34" s="89">
        <f>F34*G34</f>
        <v>0</v>
      </c>
    </row>
    <row r="35" spans="1:8" ht="39.6" hidden="1" x14ac:dyDescent="0.25">
      <c r="A35" s="192"/>
      <c r="B35" s="192" t="s">
        <v>1846</v>
      </c>
      <c r="C35" s="193"/>
      <c r="D35" s="290" t="s">
        <v>4762</v>
      </c>
      <c r="E35" s="120" t="s">
        <v>133</v>
      </c>
      <c r="F35" s="161"/>
      <c r="G35" s="187"/>
      <c r="H35" s="89">
        <f>F35*G35</f>
        <v>0</v>
      </c>
    </row>
    <row r="36" spans="1:8" x14ac:dyDescent="0.25">
      <c r="A36" s="192" t="s">
        <v>1847</v>
      </c>
      <c r="B36" s="192"/>
      <c r="C36" s="193"/>
      <c r="D36" s="157" t="s">
        <v>24</v>
      </c>
      <c r="E36" s="27" t="s">
        <v>1678</v>
      </c>
      <c r="F36" s="161"/>
      <c r="G36" s="187"/>
      <c r="H36" s="89">
        <f>F36*G36</f>
        <v>0</v>
      </c>
    </row>
    <row r="37" spans="1:8" ht="26.4" x14ac:dyDescent="0.25">
      <c r="A37" s="192" t="s">
        <v>1848</v>
      </c>
      <c r="B37" s="192"/>
      <c r="C37" s="193"/>
      <c r="D37" s="157" t="s">
        <v>25</v>
      </c>
      <c r="E37" s="17" t="s">
        <v>2269</v>
      </c>
      <c r="F37" s="161"/>
      <c r="G37" s="187"/>
      <c r="H37" s="89">
        <f>F37*G37</f>
        <v>0</v>
      </c>
    </row>
    <row r="38" spans="1:8" ht="26.4" hidden="1" x14ac:dyDescent="0.25">
      <c r="A38" s="192" t="s">
        <v>1849</v>
      </c>
      <c r="B38" s="192"/>
      <c r="C38" s="193"/>
      <c r="D38" s="291" t="s">
        <v>4763</v>
      </c>
      <c r="E38" s="120"/>
      <c r="F38" s="17"/>
      <c r="G38" s="191"/>
      <c r="H38" s="190"/>
    </row>
    <row r="39" spans="1:8" hidden="1" x14ac:dyDescent="0.25">
      <c r="A39" s="192"/>
      <c r="B39" s="192" t="s">
        <v>1850</v>
      </c>
      <c r="C39" s="193"/>
      <c r="D39" s="158" t="s">
        <v>1854</v>
      </c>
      <c r="E39" s="27" t="s">
        <v>1152</v>
      </c>
      <c r="F39" s="161"/>
      <c r="G39" s="187"/>
      <c r="H39" s="89">
        <f t="shared" ref="H39:H47" si="1">F39*G39</f>
        <v>0</v>
      </c>
    </row>
    <row r="40" spans="1:8" hidden="1" x14ac:dyDescent="0.25">
      <c r="A40" s="192"/>
      <c r="B40" s="192" t="s">
        <v>1851</v>
      </c>
      <c r="C40" s="193"/>
      <c r="D40" s="158" t="s">
        <v>1855</v>
      </c>
      <c r="E40" s="27" t="s">
        <v>1152</v>
      </c>
      <c r="F40" s="161"/>
      <c r="G40" s="187"/>
      <c r="H40" s="89">
        <f t="shared" si="1"/>
        <v>0</v>
      </c>
    </row>
    <row r="41" spans="1:8" hidden="1" x14ac:dyDescent="0.25">
      <c r="A41" s="192"/>
      <c r="B41" s="192" t="s">
        <v>1852</v>
      </c>
      <c r="C41" s="193"/>
      <c r="D41" s="158" t="s">
        <v>1856</v>
      </c>
      <c r="E41" s="27" t="s">
        <v>1152</v>
      </c>
      <c r="F41" s="161"/>
      <c r="G41" s="187"/>
      <c r="H41" s="89">
        <f t="shared" si="1"/>
        <v>0</v>
      </c>
    </row>
    <row r="42" spans="1:8" hidden="1" x14ac:dyDescent="0.25">
      <c r="A42" s="192"/>
      <c r="B42" s="192" t="s">
        <v>1853</v>
      </c>
      <c r="C42" s="193"/>
      <c r="D42" s="158" t="s">
        <v>1857</v>
      </c>
      <c r="E42" s="27" t="s">
        <v>1152</v>
      </c>
      <c r="F42" s="161"/>
      <c r="G42" s="187"/>
      <c r="H42" s="89">
        <f t="shared" si="1"/>
        <v>0</v>
      </c>
    </row>
    <row r="43" spans="1:8" ht="15.6" hidden="1" x14ac:dyDescent="0.25">
      <c r="A43" s="192" t="s">
        <v>1858</v>
      </c>
      <c r="B43" s="192"/>
      <c r="C43" s="193"/>
      <c r="D43" s="291" t="s">
        <v>4764</v>
      </c>
      <c r="E43" s="17" t="s">
        <v>2269</v>
      </c>
      <c r="F43" s="161"/>
      <c r="G43" s="187"/>
      <c r="H43" s="89">
        <f t="shared" si="1"/>
        <v>0</v>
      </c>
    </row>
    <row r="44" spans="1:8" ht="15.6" hidden="1" x14ac:dyDescent="0.25">
      <c r="A44" s="192" t="s">
        <v>1859</v>
      </c>
      <c r="B44" s="192"/>
      <c r="C44" s="193"/>
      <c r="D44" s="157" t="s">
        <v>1860</v>
      </c>
      <c r="E44" s="17" t="s">
        <v>124</v>
      </c>
      <c r="F44" s="161"/>
      <c r="G44" s="187"/>
      <c r="H44" s="89">
        <f t="shared" si="1"/>
        <v>0</v>
      </c>
    </row>
    <row r="45" spans="1:8" ht="26.4" hidden="1" x14ac:dyDescent="0.25">
      <c r="A45" s="192" t="s">
        <v>1861</v>
      </c>
      <c r="B45" s="192"/>
      <c r="C45" s="193"/>
      <c r="D45" s="291" t="s">
        <v>4765</v>
      </c>
      <c r="E45" s="17" t="s">
        <v>2269</v>
      </c>
      <c r="F45" s="161"/>
      <c r="G45" s="187"/>
      <c r="H45" s="89">
        <f t="shared" si="1"/>
        <v>0</v>
      </c>
    </row>
    <row r="46" spans="1:8" ht="15.6" hidden="1" x14ac:dyDescent="0.25">
      <c r="A46" s="192" t="s">
        <v>1862</v>
      </c>
      <c r="B46" s="192"/>
      <c r="C46" s="193"/>
      <c r="D46" s="157" t="s">
        <v>1863</v>
      </c>
      <c r="E46" s="17" t="s">
        <v>124</v>
      </c>
      <c r="F46" s="161"/>
      <c r="G46" s="187"/>
      <c r="H46" s="89">
        <f t="shared" si="1"/>
        <v>0</v>
      </c>
    </row>
    <row r="47" spans="1:8" ht="15.6" hidden="1" x14ac:dyDescent="0.25">
      <c r="A47" s="192" t="s">
        <v>1864</v>
      </c>
      <c r="B47" s="192"/>
      <c r="C47" s="193"/>
      <c r="D47" s="157" t="s">
        <v>1865</v>
      </c>
      <c r="E47" s="17" t="s">
        <v>124</v>
      </c>
      <c r="F47" s="161"/>
      <c r="G47" s="187"/>
      <c r="H47" s="89">
        <f t="shared" si="1"/>
        <v>0</v>
      </c>
    </row>
    <row r="48" spans="1:8" x14ac:dyDescent="0.25">
      <c r="A48" s="192"/>
      <c r="B48" s="192"/>
      <c r="C48" s="193"/>
      <c r="D48" s="157"/>
      <c r="E48" s="17"/>
      <c r="F48" s="17"/>
      <c r="G48" s="17"/>
      <c r="H48" s="189"/>
    </row>
    <row r="49" spans="1:8" x14ac:dyDescent="0.25">
      <c r="A49" s="192"/>
      <c r="B49" s="192"/>
      <c r="C49" s="193"/>
      <c r="D49" s="157"/>
      <c r="E49" s="17"/>
      <c r="F49" s="17"/>
      <c r="G49" s="17"/>
      <c r="H49" s="189"/>
    </row>
    <row r="50" spans="1:8" x14ac:dyDescent="0.25">
      <c r="A50" s="64"/>
      <c r="B50" s="64"/>
      <c r="C50" s="161"/>
      <c r="D50" s="60"/>
      <c r="E50" s="17"/>
      <c r="F50" s="17"/>
      <c r="G50" s="17"/>
      <c r="H50" s="189"/>
    </row>
    <row r="51" spans="1:8" x14ac:dyDescent="0.25">
      <c r="A51" s="168" t="s">
        <v>34</v>
      </c>
      <c r="B51" s="168"/>
      <c r="C51" s="168"/>
      <c r="D51" s="168"/>
      <c r="E51" s="179"/>
      <c r="F51" s="185"/>
      <c r="G51" s="185"/>
      <c r="H51" s="174">
        <f>SUM(H5:H50)</f>
        <v>0</v>
      </c>
    </row>
    <row r="1048327" spans="5:5" x14ac:dyDescent="0.25">
      <c r="E1048327"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4B6CE-42AB-4D5C-9428-0E5FB423139A}">
  <dimension ref="A1:I1048478"/>
  <sheetViews>
    <sheetView workbookViewId="0"/>
  </sheetViews>
  <sheetFormatPr defaultRowHeight="13.2" x14ac:dyDescent="0.25"/>
  <cols>
    <col min="1" max="1" width="9.33203125" style="41" customWidth="1"/>
    <col min="2" max="2" width="9" style="41" bestFit="1" customWidth="1"/>
    <col min="3" max="3" width="3.88671875" style="41" customWidth="1"/>
    <col min="4" max="4" width="3.6640625" style="41" customWidth="1"/>
    <col min="5" max="5" width="40.6640625" style="41" customWidth="1"/>
    <col min="6" max="6" width="25.5546875" style="41" bestFit="1" customWidth="1"/>
    <col min="7" max="9" width="20.6640625" style="41" customWidth="1"/>
    <col min="10" max="246" width="9.109375" style="41"/>
    <col min="247" max="247" width="9.33203125" style="41" customWidth="1"/>
    <col min="248" max="248" width="6.6640625" style="41" customWidth="1"/>
    <col min="249" max="249" width="40.6640625" style="41" customWidth="1"/>
    <col min="250" max="253" width="9.33203125" style="41" customWidth="1"/>
    <col min="254" max="502" width="9.109375" style="41"/>
    <col min="503" max="503" width="9.33203125" style="41" customWidth="1"/>
    <col min="504" max="504" width="6.6640625" style="41" customWidth="1"/>
    <col min="505" max="505" width="40.6640625" style="41" customWidth="1"/>
    <col min="506" max="509" width="9.33203125" style="41" customWidth="1"/>
    <col min="510" max="758" width="9.109375" style="41"/>
    <col min="759" max="759" width="9.33203125" style="41" customWidth="1"/>
    <col min="760" max="760" width="6.6640625" style="41" customWidth="1"/>
    <col min="761" max="761" width="40.6640625" style="41" customWidth="1"/>
    <col min="762" max="765" width="9.33203125" style="41" customWidth="1"/>
    <col min="766" max="1014" width="9.109375" style="41"/>
    <col min="1015" max="1015" width="9.33203125" style="41" customWidth="1"/>
    <col min="1016" max="1016" width="6.6640625" style="41" customWidth="1"/>
    <col min="1017" max="1017" width="40.6640625" style="41" customWidth="1"/>
    <col min="1018" max="1021" width="9.33203125" style="41" customWidth="1"/>
    <col min="1022" max="1270" width="9.109375" style="41"/>
    <col min="1271" max="1271" width="9.33203125" style="41" customWidth="1"/>
    <col min="1272" max="1272" width="6.6640625" style="41" customWidth="1"/>
    <col min="1273" max="1273" width="40.6640625" style="41" customWidth="1"/>
    <col min="1274" max="1277" width="9.33203125" style="41" customWidth="1"/>
    <col min="1278" max="1526" width="9.109375" style="41"/>
    <col min="1527" max="1527" width="9.33203125" style="41" customWidth="1"/>
    <col min="1528" max="1528" width="6.6640625" style="41" customWidth="1"/>
    <col min="1529" max="1529" width="40.6640625" style="41" customWidth="1"/>
    <col min="1530" max="1533" width="9.33203125" style="41" customWidth="1"/>
    <col min="1534" max="1782" width="9.109375" style="41"/>
    <col min="1783" max="1783" width="9.33203125" style="41" customWidth="1"/>
    <col min="1784" max="1784" width="6.6640625" style="41" customWidth="1"/>
    <col min="1785" max="1785" width="40.6640625" style="41" customWidth="1"/>
    <col min="1786" max="1789" width="9.33203125" style="41" customWidth="1"/>
    <col min="1790" max="2038" width="9.109375" style="41"/>
    <col min="2039" max="2039" width="9.33203125" style="41" customWidth="1"/>
    <col min="2040" max="2040" width="6.6640625" style="41" customWidth="1"/>
    <col min="2041" max="2041" width="40.6640625" style="41" customWidth="1"/>
    <col min="2042" max="2045" width="9.33203125" style="41" customWidth="1"/>
    <col min="2046" max="2294" width="9.109375" style="41"/>
    <col min="2295" max="2295" width="9.33203125" style="41" customWidth="1"/>
    <col min="2296" max="2296" width="6.6640625" style="41" customWidth="1"/>
    <col min="2297" max="2297" width="40.6640625" style="41" customWidth="1"/>
    <col min="2298" max="2301" width="9.33203125" style="41" customWidth="1"/>
    <col min="2302" max="2550" width="9.109375" style="41"/>
    <col min="2551" max="2551" width="9.33203125" style="41" customWidth="1"/>
    <col min="2552" max="2552" width="6.6640625" style="41" customWidth="1"/>
    <col min="2553" max="2553" width="40.6640625" style="41" customWidth="1"/>
    <col min="2554" max="2557" width="9.33203125" style="41" customWidth="1"/>
    <col min="2558" max="2806" width="9.109375" style="41"/>
    <col min="2807" max="2807" width="9.33203125" style="41" customWidth="1"/>
    <col min="2808" max="2808" width="6.6640625" style="41" customWidth="1"/>
    <col min="2809" max="2809" width="40.6640625" style="41" customWidth="1"/>
    <col min="2810" max="2813" width="9.33203125" style="41" customWidth="1"/>
    <col min="2814" max="3062" width="9.109375" style="41"/>
    <col min="3063" max="3063" width="9.33203125" style="41" customWidth="1"/>
    <col min="3064" max="3064" width="6.6640625" style="41" customWidth="1"/>
    <col min="3065" max="3065" width="40.6640625" style="41" customWidth="1"/>
    <col min="3066" max="3069" width="9.33203125" style="41" customWidth="1"/>
    <col min="3070" max="3318" width="9.109375" style="41"/>
    <col min="3319" max="3319" width="9.33203125" style="41" customWidth="1"/>
    <col min="3320" max="3320" width="6.6640625" style="41" customWidth="1"/>
    <col min="3321" max="3321" width="40.6640625" style="41" customWidth="1"/>
    <col min="3322" max="3325" width="9.33203125" style="41" customWidth="1"/>
    <col min="3326" max="3574" width="9.109375" style="41"/>
    <col min="3575" max="3575" width="9.33203125" style="41" customWidth="1"/>
    <col min="3576" max="3576" width="6.6640625" style="41" customWidth="1"/>
    <col min="3577" max="3577" width="40.6640625" style="41" customWidth="1"/>
    <col min="3578" max="3581" width="9.33203125" style="41" customWidth="1"/>
    <col min="3582" max="3830" width="9.109375" style="41"/>
    <col min="3831" max="3831" width="9.33203125" style="41" customWidth="1"/>
    <col min="3832" max="3832" width="6.6640625" style="41" customWidth="1"/>
    <col min="3833" max="3833" width="40.6640625" style="41" customWidth="1"/>
    <col min="3834" max="3837" width="9.33203125" style="41" customWidth="1"/>
    <col min="3838" max="4086" width="9.109375" style="41"/>
    <col min="4087" max="4087" width="9.33203125" style="41" customWidth="1"/>
    <col min="4088" max="4088" width="6.6640625" style="41" customWidth="1"/>
    <col min="4089" max="4089" width="40.6640625" style="41" customWidth="1"/>
    <col min="4090" max="4093" width="9.33203125" style="41" customWidth="1"/>
    <col min="4094" max="4342" width="9.109375" style="41"/>
    <col min="4343" max="4343" width="9.33203125" style="41" customWidth="1"/>
    <col min="4344" max="4344" width="6.6640625" style="41" customWidth="1"/>
    <col min="4345" max="4345" width="40.6640625" style="41" customWidth="1"/>
    <col min="4346" max="4349" width="9.33203125" style="41" customWidth="1"/>
    <col min="4350" max="4598" width="9.109375" style="41"/>
    <col min="4599" max="4599" width="9.33203125" style="41" customWidth="1"/>
    <col min="4600" max="4600" width="6.6640625" style="41" customWidth="1"/>
    <col min="4601" max="4601" width="40.6640625" style="41" customWidth="1"/>
    <col min="4602" max="4605" width="9.33203125" style="41" customWidth="1"/>
    <col min="4606" max="4854" width="9.109375" style="41"/>
    <col min="4855" max="4855" width="9.33203125" style="41" customWidth="1"/>
    <col min="4856" max="4856" width="6.6640625" style="41" customWidth="1"/>
    <col min="4857" max="4857" width="40.6640625" style="41" customWidth="1"/>
    <col min="4858" max="4861" width="9.33203125" style="41" customWidth="1"/>
    <col min="4862" max="5110" width="9.109375" style="41"/>
    <col min="5111" max="5111" width="9.33203125" style="41" customWidth="1"/>
    <col min="5112" max="5112" width="6.6640625" style="41" customWidth="1"/>
    <col min="5113" max="5113" width="40.6640625" style="41" customWidth="1"/>
    <col min="5114" max="5117" width="9.33203125" style="41" customWidth="1"/>
    <col min="5118" max="5366" width="9.109375" style="41"/>
    <col min="5367" max="5367" width="9.33203125" style="41" customWidth="1"/>
    <col min="5368" max="5368" width="6.6640625" style="41" customWidth="1"/>
    <col min="5369" max="5369" width="40.6640625" style="41" customWidth="1"/>
    <col min="5370" max="5373" width="9.33203125" style="41" customWidth="1"/>
    <col min="5374" max="5622" width="9.109375" style="41"/>
    <col min="5623" max="5623" width="9.33203125" style="41" customWidth="1"/>
    <col min="5624" max="5624" width="6.6640625" style="41" customWidth="1"/>
    <col min="5625" max="5625" width="40.6640625" style="41" customWidth="1"/>
    <col min="5626" max="5629" width="9.33203125" style="41" customWidth="1"/>
    <col min="5630" max="5878" width="9.109375" style="41"/>
    <col min="5879" max="5879" width="9.33203125" style="41" customWidth="1"/>
    <col min="5880" max="5880" width="6.6640625" style="41" customWidth="1"/>
    <col min="5881" max="5881" width="40.6640625" style="41" customWidth="1"/>
    <col min="5882" max="5885" width="9.33203125" style="41" customWidth="1"/>
    <col min="5886" max="6134" width="9.109375" style="41"/>
    <col min="6135" max="6135" width="9.33203125" style="41" customWidth="1"/>
    <col min="6136" max="6136" width="6.6640625" style="41" customWidth="1"/>
    <col min="6137" max="6137" width="40.6640625" style="41" customWidth="1"/>
    <col min="6138" max="6141" width="9.33203125" style="41" customWidth="1"/>
    <col min="6142" max="6390" width="9.109375" style="41"/>
    <col min="6391" max="6391" width="9.33203125" style="41" customWidth="1"/>
    <col min="6392" max="6392" width="6.6640625" style="41" customWidth="1"/>
    <col min="6393" max="6393" width="40.6640625" style="41" customWidth="1"/>
    <col min="6394" max="6397" width="9.33203125" style="41" customWidth="1"/>
    <col min="6398" max="6646" width="9.109375" style="41"/>
    <col min="6647" max="6647" width="9.33203125" style="41" customWidth="1"/>
    <col min="6648" max="6648" width="6.6640625" style="41" customWidth="1"/>
    <col min="6649" max="6649" width="40.6640625" style="41" customWidth="1"/>
    <col min="6650" max="6653" width="9.33203125" style="41" customWidth="1"/>
    <col min="6654" max="6902" width="9.109375" style="41"/>
    <col min="6903" max="6903" width="9.33203125" style="41" customWidth="1"/>
    <col min="6904" max="6904" width="6.6640625" style="41" customWidth="1"/>
    <col min="6905" max="6905" width="40.6640625" style="41" customWidth="1"/>
    <col min="6906" max="6909" width="9.33203125" style="41" customWidth="1"/>
    <col min="6910" max="7158" width="9.109375" style="41"/>
    <col min="7159" max="7159" width="9.33203125" style="41" customWidth="1"/>
    <col min="7160" max="7160" width="6.6640625" style="41" customWidth="1"/>
    <col min="7161" max="7161" width="40.6640625" style="41" customWidth="1"/>
    <col min="7162" max="7165" width="9.33203125" style="41" customWidth="1"/>
    <col min="7166" max="7414" width="9.109375" style="41"/>
    <col min="7415" max="7415" width="9.33203125" style="41" customWidth="1"/>
    <col min="7416" max="7416" width="6.6640625" style="41" customWidth="1"/>
    <col min="7417" max="7417" width="40.6640625" style="41" customWidth="1"/>
    <col min="7418" max="7421" width="9.33203125" style="41" customWidth="1"/>
    <col min="7422" max="7670" width="9.109375" style="41"/>
    <col min="7671" max="7671" width="9.33203125" style="41" customWidth="1"/>
    <col min="7672" max="7672" width="6.6640625" style="41" customWidth="1"/>
    <col min="7673" max="7673" width="40.6640625" style="41" customWidth="1"/>
    <col min="7674" max="7677" width="9.33203125" style="41" customWidth="1"/>
    <col min="7678" max="7926" width="9.109375" style="41"/>
    <col min="7927" max="7927" width="9.33203125" style="41" customWidth="1"/>
    <col min="7928" max="7928" width="6.6640625" style="41" customWidth="1"/>
    <col min="7929" max="7929" width="40.6640625" style="41" customWidth="1"/>
    <col min="7930" max="7933" width="9.33203125" style="41" customWidth="1"/>
    <col min="7934" max="8182" width="9.109375" style="41"/>
    <col min="8183" max="8183" width="9.33203125" style="41" customWidth="1"/>
    <col min="8184" max="8184" width="6.6640625" style="41" customWidth="1"/>
    <col min="8185" max="8185" width="40.6640625" style="41" customWidth="1"/>
    <col min="8186" max="8189" width="9.33203125" style="41" customWidth="1"/>
    <col min="8190" max="8438" width="9.109375" style="41"/>
    <col min="8439" max="8439" width="9.33203125" style="41" customWidth="1"/>
    <col min="8440" max="8440" width="6.6640625" style="41" customWidth="1"/>
    <col min="8441" max="8441" width="40.6640625" style="41" customWidth="1"/>
    <col min="8442" max="8445" width="9.33203125" style="41" customWidth="1"/>
    <col min="8446" max="8694" width="9.109375" style="41"/>
    <col min="8695" max="8695" width="9.33203125" style="41" customWidth="1"/>
    <col min="8696" max="8696" width="6.6640625" style="41" customWidth="1"/>
    <col min="8697" max="8697" width="40.6640625" style="41" customWidth="1"/>
    <col min="8698" max="8701" width="9.33203125" style="41" customWidth="1"/>
    <col min="8702" max="8950" width="9.109375" style="41"/>
    <col min="8951" max="8951" width="9.33203125" style="41" customWidth="1"/>
    <col min="8952" max="8952" width="6.6640625" style="41" customWidth="1"/>
    <col min="8953" max="8953" width="40.6640625" style="41" customWidth="1"/>
    <col min="8954" max="8957" width="9.33203125" style="41" customWidth="1"/>
    <col min="8958" max="9206" width="9.109375" style="41"/>
    <col min="9207" max="9207" width="9.33203125" style="41" customWidth="1"/>
    <col min="9208" max="9208" width="6.6640625" style="41" customWidth="1"/>
    <col min="9209" max="9209" width="40.6640625" style="41" customWidth="1"/>
    <col min="9210" max="9213" width="9.33203125" style="41" customWidth="1"/>
    <col min="9214" max="9462" width="9.109375" style="41"/>
    <col min="9463" max="9463" width="9.33203125" style="41" customWidth="1"/>
    <col min="9464" max="9464" width="6.6640625" style="41" customWidth="1"/>
    <col min="9465" max="9465" width="40.6640625" style="41" customWidth="1"/>
    <col min="9466" max="9469" width="9.33203125" style="41" customWidth="1"/>
    <col min="9470" max="9718" width="9.109375" style="41"/>
    <col min="9719" max="9719" width="9.33203125" style="41" customWidth="1"/>
    <col min="9720" max="9720" width="6.6640625" style="41" customWidth="1"/>
    <col min="9721" max="9721" width="40.6640625" style="41" customWidth="1"/>
    <col min="9722" max="9725" width="9.33203125" style="41" customWidth="1"/>
    <col min="9726" max="9974" width="9.109375" style="41"/>
    <col min="9975" max="9975" width="9.33203125" style="41" customWidth="1"/>
    <col min="9976" max="9976" width="6.6640625" style="41" customWidth="1"/>
    <col min="9977" max="9977" width="40.6640625" style="41" customWidth="1"/>
    <col min="9978" max="9981" width="9.33203125" style="41" customWidth="1"/>
    <col min="9982" max="10230" width="9.109375" style="41"/>
    <col min="10231" max="10231" width="9.33203125" style="41" customWidth="1"/>
    <col min="10232" max="10232" width="6.6640625" style="41" customWidth="1"/>
    <col min="10233" max="10233" width="40.6640625" style="41" customWidth="1"/>
    <col min="10234" max="10237" width="9.33203125" style="41" customWidth="1"/>
    <col min="10238" max="10486" width="9.109375" style="41"/>
    <col min="10487" max="10487" width="9.33203125" style="41" customWidth="1"/>
    <col min="10488" max="10488" width="6.6640625" style="41" customWidth="1"/>
    <col min="10489" max="10489" width="40.6640625" style="41" customWidth="1"/>
    <col min="10490" max="10493" width="9.33203125" style="41" customWidth="1"/>
    <col min="10494" max="10742" width="9.109375" style="41"/>
    <col min="10743" max="10743" width="9.33203125" style="41" customWidth="1"/>
    <col min="10744" max="10744" width="6.6640625" style="41" customWidth="1"/>
    <col min="10745" max="10745" width="40.6640625" style="41" customWidth="1"/>
    <col min="10746" max="10749" width="9.33203125" style="41" customWidth="1"/>
    <col min="10750" max="10998" width="9.109375" style="41"/>
    <col min="10999" max="10999" width="9.33203125" style="41" customWidth="1"/>
    <col min="11000" max="11000" width="6.6640625" style="41" customWidth="1"/>
    <col min="11001" max="11001" width="40.6640625" style="41" customWidth="1"/>
    <col min="11002" max="11005" width="9.33203125" style="41" customWidth="1"/>
    <col min="11006" max="11254" width="9.109375" style="41"/>
    <col min="11255" max="11255" width="9.33203125" style="41" customWidth="1"/>
    <col min="11256" max="11256" width="6.6640625" style="41" customWidth="1"/>
    <col min="11257" max="11257" width="40.6640625" style="41" customWidth="1"/>
    <col min="11258" max="11261" width="9.33203125" style="41" customWidth="1"/>
    <col min="11262" max="11510" width="9.109375" style="41"/>
    <col min="11511" max="11511" width="9.33203125" style="41" customWidth="1"/>
    <col min="11512" max="11512" width="6.6640625" style="41" customWidth="1"/>
    <col min="11513" max="11513" width="40.6640625" style="41" customWidth="1"/>
    <col min="11514" max="11517" width="9.33203125" style="41" customWidth="1"/>
    <col min="11518" max="11766" width="9.109375" style="41"/>
    <col min="11767" max="11767" width="9.33203125" style="41" customWidth="1"/>
    <col min="11768" max="11768" width="6.6640625" style="41" customWidth="1"/>
    <col min="11769" max="11769" width="40.6640625" style="41" customWidth="1"/>
    <col min="11770" max="11773" width="9.33203125" style="41" customWidth="1"/>
    <col min="11774" max="12022" width="9.109375" style="41"/>
    <col min="12023" max="12023" width="9.33203125" style="41" customWidth="1"/>
    <col min="12024" max="12024" width="6.6640625" style="41" customWidth="1"/>
    <col min="12025" max="12025" width="40.6640625" style="41" customWidth="1"/>
    <col min="12026" max="12029" width="9.33203125" style="41" customWidth="1"/>
    <col min="12030" max="12278" width="9.109375" style="41"/>
    <col min="12279" max="12279" width="9.33203125" style="41" customWidth="1"/>
    <col min="12280" max="12280" width="6.6640625" style="41" customWidth="1"/>
    <col min="12281" max="12281" width="40.6640625" style="41" customWidth="1"/>
    <col min="12282" max="12285" width="9.33203125" style="41" customWidth="1"/>
    <col min="12286" max="12534" width="9.109375" style="41"/>
    <col min="12535" max="12535" width="9.33203125" style="41" customWidth="1"/>
    <col min="12536" max="12536" width="6.6640625" style="41" customWidth="1"/>
    <col min="12537" max="12537" width="40.6640625" style="41" customWidth="1"/>
    <col min="12538" max="12541" width="9.33203125" style="41" customWidth="1"/>
    <col min="12542" max="12790" width="9.109375" style="41"/>
    <col min="12791" max="12791" width="9.33203125" style="41" customWidth="1"/>
    <col min="12792" max="12792" width="6.6640625" style="41" customWidth="1"/>
    <col min="12793" max="12793" width="40.6640625" style="41" customWidth="1"/>
    <col min="12794" max="12797" width="9.33203125" style="41" customWidth="1"/>
    <col min="12798" max="13046" width="9.109375" style="41"/>
    <col min="13047" max="13047" width="9.33203125" style="41" customWidth="1"/>
    <col min="13048" max="13048" width="6.6640625" style="41" customWidth="1"/>
    <col min="13049" max="13049" width="40.6640625" style="41" customWidth="1"/>
    <col min="13050" max="13053" width="9.33203125" style="41" customWidth="1"/>
    <col min="13054" max="13302" width="9.109375" style="41"/>
    <col min="13303" max="13303" width="9.33203125" style="41" customWidth="1"/>
    <col min="13304" max="13304" width="6.6640625" style="41" customWidth="1"/>
    <col min="13305" max="13305" width="40.6640625" style="41" customWidth="1"/>
    <col min="13306" max="13309" width="9.33203125" style="41" customWidth="1"/>
    <col min="13310" max="13558" width="9.109375" style="41"/>
    <col min="13559" max="13559" width="9.33203125" style="41" customWidth="1"/>
    <col min="13560" max="13560" width="6.6640625" style="41" customWidth="1"/>
    <col min="13561" max="13561" width="40.6640625" style="41" customWidth="1"/>
    <col min="13562" max="13565" width="9.33203125" style="41" customWidth="1"/>
    <col min="13566" max="13814" width="9.109375" style="41"/>
    <col min="13815" max="13815" width="9.33203125" style="41" customWidth="1"/>
    <col min="13816" max="13816" width="6.6640625" style="41" customWidth="1"/>
    <col min="13817" max="13817" width="40.6640625" style="41" customWidth="1"/>
    <col min="13818" max="13821" width="9.33203125" style="41" customWidth="1"/>
    <col min="13822" max="14070" width="9.109375" style="41"/>
    <col min="14071" max="14071" width="9.33203125" style="41" customWidth="1"/>
    <col min="14072" max="14072" width="6.6640625" style="41" customWidth="1"/>
    <col min="14073" max="14073" width="40.6640625" style="41" customWidth="1"/>
    <col min="14074" max="14077" width="9.33203125" style="41" customWidth="1"/>
    <col min="14078" max="14326" width="9.109375" style="41"/>
    <col min="14327" max="14327" width="9.33203125" style="41" customWidth="1"/>
    <col min="14328" max="14328" width="6.6640625" style="41" customWidth="1"/>
    <col min="14329" max="14329" width="40.6640625" style="41" customWidth="1"/>
    <col min="14330" max="14333" width="9.33203125" style="41" customWidth="1"/>
    <col min="14334" max="14582" width="9.109375" style="41"/>
    <col min="14583" max="14583" width="9.33203125" style="41" customWidth="1"/>
    <col min="14584" max="14584" width="6.6640625" style="41" customWidth="1"/>
    <col min="14585" max="14585" width="40.6640625" style="41" customWidth="1"/>
    <col min="14586" max="14589" width="9.33203125" style="41" customWidth="1"/>
    <col min="14590" max="14838" width="9.109375" style="41"/>
    <col min="14839" max="14839" width="9.33203125" style="41" customWidth="1"/>
    <col min="14840" max="14840" width="6.6640625" style="41" customWidth="1"/>
    <col min="14841" max="14841" width="40.6640625" style="41" customWidth="1"/>
    <col min="14842" max="14845" width="9.33203125" style="41" customWidth="1"/>
    <col min="14846" max="15094" width="9.109375" style="41"/>
    <col min="15095" max="15095" width="9.33203125" style="41" customWidth="1"/>
    <col min="15096" max="15096" width="6.6640625" style="41" customWidth="1"/>
    <col min="15097" max="15097" width="40.6640625" style="41" customWidth="1"/>
    <col min="15098" max="15101" width="9.33203125" style="41" customWidth="1"/>
    <col min="15102" max="15350" width="9.109375" style="41"/>
    <col min="15351" max="15351" width="9.33203125" style="41" customWidth="1"/>
    <col min="15352" max="15352" width="6.6640625" style="41" customWidth="1"/>
    <col min="15353" max="15353" width="40.6640625" style="41" customWidth="1"/>
    <col min="15354" max="15357" width="9.33203125" style="41" customWidth="1"/>
    <col min="15358" max="15606" width="9.109375" style="41"/>
    <col min="15607" max="15607" width="9.33203125" style="41" customWidth="1"/>
    <col min="15608" max="15608" width="6.6640625" style="41" customWidth="1"/>
    <col min="15609" max="15609" width="40.6640625" style="41" customWidth="1"/>
    <col min="15610" max="15613" width="9.33203125" style="41" customWidth="1"/>
    <col min="15614" max="15862" width="9.109375" style="41"/>
    <col min="15863" max="15863" width="9.33203125" style="41" customWidth="1"/>
    <col min="15864" max="15864" width="6.6640625" style="41" customWidth="1"/>
    <col min="15865" max="15865" width="40.6640625" style="41" customWidth="1"/>
    <col min="15866" max="15869" width="9.33203125" style="41" customWidth="1"/>
    <col min="15870" max="16118" width="9.109375" style="41"/>
    <col min="16119" max="16119" width="9.33203125" style="41" customWidth="1"/>
    <col min="16120" max="16120" width="6.6640625" style="41" customWidth="1"/>
    <col min="16121" max="16121" width="40.6640625" style="41" customWidth="1"/>
    <col min="16122" max="16125" width="9.33203125" style="41" customWidth="1"/>
    <col min="16126" max="16384" width="9.109375" style="41"/>
  </cols>
  <sheetData>
    <row r="1" spans="1:9" x14ac:dyDescent="0.25">
      <c r="A1" s="39" t="s">
        <v>1866</v>
      </c>
      <c r="B1" s="40"/>
      <c r="C1" s="40"/>
      <c r="D1" s="40"/>
      <c r="E1" s="40"/>
      <c r="F1" s="774" t="s">
        <v>1867</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6"/>
      <c r="I3" s="5"/>
    </row>
    <row r="4" spans="1:9" x14ac:dyDescent="0.25">
      <c r="A4" s="192"/>
      <c r="B4" s="192"/>
      <c r="C4" s="193"/>
      <c r="D4" s="193"/>
      <c r="E4" s="64"/>
      <c r="F4" s="17"/>
      <c r="G4" s="17"/>
      <c r="H4" s="17"/>
      <c r="I4" s="15"/>
    </row>
    <row r="5" spans="1:9" ht="39.6" x14ac:dyDescent="0.25">
      <c r="A5" s="192" t="s">
        <v>1868</v>
      </c>
      <c r="B5" s="192"/>
      <c r="C5" s="193"/>
      <c r="D5" s="193"/>
      <c r="E5" s="159" t="s">
        <v>1869</v>
      </c>
      <c r="F5" s="120" t="s">
        <v>429</v>
      </c>
      <c r="G5" s="161"/>
      <c r="H5" s="187"/>
      <c r="I5" s="89">
        <f>G5*H5</f>
        <v>0</v>
      </c>
    </row>
    <row r="6" spans="1:9" hidden="1" x14ac:dyDescent="0.25">
      <c r="A6" s="192" t="s">
        <v>1870</v>
      </c>
      <c r="B6" s="192"/>
      <c r="C6" s="193"/>
      <c r="D6" s="193"/>
      <c r="E6" s="157" t="s">
        <v>1871</v>
      </c>
      <c r="F6" s="120"/>
      <c r="G6" s="17"/>
      <c r="H6" s="191"/>
      <c r="I6" s="190"/>
    </row>
    <row r="7" spans="1:9" hidden="1" x14ac:dyDescent="0.25">
      <c r="A7" s="192"/>
      <c r="B7" s="192" t="s">
        <v>1872</v>
      </c>
      <c r="C7" s="193"/>
      <c r="D7" s="193"/>
      <c r="E7" s="158" t="s">
        <v>1874</v>
      </c>
      <c r="F7" s="120"/>
      <c r="G7" s="17"/>
      <c r="H7" s="191"/>
      <c r="I7" s="190"/>
    </row>
    <row r="8" spans="1:9" hidden="1" x14ac:dyDescent="0.25">
      <c r="A8" s="192"/>
      <c r="B8" s="192"/>
      <c r="C8" s="193" t="s">
        <v>37</v>
      </c>
      <c r="D8" s="193"/>
      <c r="E8" s="290" t="s">
        <v>4766</v>
      </c>
      <c r="F8" s="17" t="s">
        <v>422</v>
      </c>
      <c r="G8" s="161"/>
      <c r="H8" s="187"/>
      <c r="I8" s="89">
        <f>G8*H8</f>
        <v>0</v>
      </c>
    </row>
    <row r="9" spans="1:9" hidden="1" x14ac:dyDescent="0.25">
      <c r="A9" s="192"/>
      <c r="B9" s="192"/>
      <c r="C9" s="193" t="s">
        <v>39</v>
      </c>
      <c r="D9" s="193"/>
      <c r="E9" s="278" t="s">
        <v>4766</v>
      </c>
      <c r="F9" s="17" t="s">
        <v>422</v>
      </c>
      <c r="G9" s="161"/>
      <c r="H9" s="187"/>
      <c r="I9" s="89">
        <f>G9*H9</f>
        <v>0</v>
      </c>
    </row>
    <row r="10" spans="1:9" hidden="1" x14ac:dyDescent="0.25">
      <c r="A10" s="192"/>
      <c r="B10" s="192"/>
      <c r="C10" s="193" t="s">
        <v>59</v>
      </c>
      <c r="D10" s="193"/>
      <c r="E10" s="278" t="s">
        <v>5401</v>
      </c>
      <c r="F10" s="17" t="s">
        <v>422</v>
      </c>
      <c r="G10" s="161"/>
      <c r="H10" s="187"/>
      <c r="I10" s="89">
        <f>G10*H10</f>
        <v>0</v>
      </c>
    </row>
    <row r="11" spans="1:9" hidden="1" x14ac:dyDescent="0.25">
      <c r="A11" s="192"/>
      <c r="B11" s="192" t="s">
        <v>1873</v>
      </c>
      <c r="C11" s="193"/>
      <c r="D11" s="193"/>
      <c r="E11" s="290" t="s">
        <v>1875</v>
      </c>
      <c r="F11" s="120"/>
      <c r="G11" s="17"/>
      <c r="H11" s="191"/>
      <c r="I11" s="190"/>
    </row>
    <row r="12" spans="1:9" hidden="1" x14ac:dyDescent="0.25">
      <c r="A12" s="192"/>
      <c r="B12" s="192"/>
      <c r="C12" s="193" t="s">
        <v>37</v>
      </c>
      <c r="D12" s="193"/>
      <c r="E12" s="278" t="s">
        <v>4766</v>
      </c>
      <c r="F12" s="17" t="s">
        <v>422</v>
      </c>
      <c r="G12" s="161"/>
      <c r="H12" s="187"/>
      <c r="I12" s="89">
        <f t="shared" ref="I12:I18" si="0">G12*H12</f>
        <v>0</v>
      </c>
    </row>
    <row r="13" spans="1:9" hidden="1" x14ac:dyDescent="0.25">
      <c r="A13" s="192"/>
      <c r="B13" s="192"/>
      <c r="C13" s="193" t="s">
        <v>39</v>
      </c>
      <c r="D13" s="193"/>
      <c r="E13" s="278" t="s">
        <v>4766</v>
      </c>
      <c r="F13" s="17" t="s">
        <v>422</v>
      </c>
      <c r="G13" s="161"/>
      <c r="H13" s="187"/>
      <c r="I13" s="89">
        <f t="shared" si="0"/>
        <v>0</v>
      </c>
    </row>
    <row r="14" spans="1:9" hidden="1" x14ac:dyDescent="0.25">
      <c r="A14" s="192"/>
      <c r="B14" s="192"/>
      <c r="C14" s="193" t="s">
        <v>59</v>
      </c>
      <c r="D14" s="193"/>
      <c r="E14" s="59" t="s">
        <v>5401</v>
      </c>
      <c r="F14" s="17" t="s">
        <v>422</v>
      </c>
      <c r="G14" s="161"/>
      <c r="H14" s="187"/>
      <c r="I14" s="89">
        <f t="shared" si="0"/>
        <v>0</v>
      </c>
    </row>
    <row r="15" spans="1:9" ht="26.4" x14ac:dyDescent="0.25">
      <c r="A15" s="192" t="s">
        <v>1876</v>
      </c>
      <c r="B15" s="192"/>
      <c r="C15" s="193"/>
      <c r="D15" s="193"/>
      <c r="E15" s="157" t="s">
        <v>1877</v>
      </c>
      <c r="F15" s="120" t="s">
        <v>429</v>
      </c>
      <c r="G15" s="161"/>
      <c r="H15" s="187"/>
      <c r="I15" s="89">
        <f t="shared" si="0"/>
        <v>0</v>
      </c>
    </row>
    <row r="16" spans="1:9" ht="26.4" x14ac:dyDescent="0.25">
      <c r="A16" s="192" t="s">
        <v>1878</v>
      </c>
      <c r="B16" s="192"/>
      <c r="C16" s="193"/>
      <c r="D16" s="193"/>
      <c r="E16" s="157" t="s">
        <v>1879</v>
      </c>
      <c r="F16" s="120" t="s">
        <v>429</v>
      </c>
      <c r="G16" s="161"/>
      <c r="H16" s="187"/>
      <c r="I16" s="89">
        <f t="shared" si="0"/>
        <v>0</v>
      </c>
    </row>
    <row r="17" spans="1:9" ht="26.4" x14ac:dyDescent="0.25">
      <c r="A17" s="192" t="s">
        <v>1880</v>
      </c>
      <c r="B17" s="192"/>
      <c r="C17" s="193"/>
      <c r="D17" s="193"/>
      <c r="E17" s="157" t="s">
        <v>1881</v>
      </c>
      <c r="F17" s="17" t="s">
        <v>124</v>
      </c>
      <c r="G17" s="161"/>
      <c r="H17" s="187"/>
      <c r="I17" s="89">
        <f t="shared" si="0"/>
        <v>0</v>
      </c>
    </row>
    <row r="18" spans="1:9" ht="26.4" hidden="1" x14ac:dyDescent="0.25">
      <c r="A18" s="192" t="s">
        <v>1882</v>
      </c>
      <c r="B18" s="192"/>
      <c r="C18" s="193"/>
      <c r="D18" s="193"/>
      <c r="E18" s="157" t="s">
        <v>1883</v>
      </c>
      <c r="F18" s="17" t="s">
        <v>124</v>
      </c>
      <c r="G18" s="161"/>
      <c r="H18" s="187"/>
      <c r="I18" s="89">
        <f t="shared" si="0"/>
        <v>0</v>
      </c>
    </row>
    <row r="19" spans="1:9" x14ac:dyDescent="0.25">
      <c r="A19" s="192" t="s">
        <v>1885</v>
      </c>
      <c r="B19" s="192"/>
      <c r="C19" s="193"/>
      <c r="D19" s="193"/>
      <c r="E19" s="157" t="s">
        <v>1884</v>
      </c>
      <c r="F19" s="120"/>
      <c r="G19" s="17"/>
      <c r="H19" s="191"/>
      <c r="I19" s="190"/>
    </row>
    <row r="20" spans="1:9" ht="39.6" x14ac:dyDescent="0.25">
      <c r="A20" s="192"/>
      <c r="B20" s="192" t="s">
        <v>1886</v>
      </c>
      <c r="C20" s="193"/>
      <c r="D20" s="193"/>
      <c r="E20" s="158" t="s">
        <v>4351</v>
      </c>
      <c r="F20" s="17" t="s">
        <v>2269</v>
      </c>
      <c r="G20" s="161"/>
      <c r="H20" s="187"/>
      <c r="I20" s="89">
        <f>G20*H20</f>
        <v>0</v>
      </c>
    </row>
    <row r="21" spans="1:9" ht="26.4" hidden="1" x14ac:dyDescent="0.25">
      <c r="A21" s="192"/>
      <c r="B21" s="192" t="s">
        <v>1887</v>
      </c>
      <c r="C21" s="193"/>
      <c r="D21" s="193"/>
      <c r="E21" s="158" t="s">
        <v>4329</v>
      </c>
      <c r="F21" s="17" t="s">
        <v>2269</v>
      </c>
      <c r="G21" s="161"/>
      <c r="H21" s="187"/>
      <c r="I21" s="89">
        <f>G21*H21</f>
        <v>0</v>
      </c>
    </row>
    <row r="22" spans="1:9" ht="26.4" x14ac:dyDescent="0.25">
      <c r="A22" s="192" t="s">
        <v>1888</v>
      </c>
      <c r="B22" s="192"/>
      <c r="C22" s="193"/>
      <c r="D22" s="193"/>
      <c r="E22" s="157" t="s">
        <v>4771</v>
      </c>
      <c r="F22" s="120"/>
      <c r="G22" s="17"/>
      <c r="H22" s="191"/>
      <c r="I22" s="190"/>
    </row>
    <row r="23" spans="1:9" ht="26.4" x14ac:dyDescent="0.25">
      <c r="A23" s="192"/>
      <c r="B23" s="192" t="s">
        <v>1889</v>
      </c>
      <c r="C23" s="193"/>
      <c r="D23" s="193"/>
      <c r="E23" s="290" t="s">
        <v>4767</v>
      </c>
      <c r="F23" s="17" t="s">
        <v>124</v>
      </c>
      <c r="G23" s="161"/>
      <c r="H23" s="187"/>
      <c r="I23" s="89">
        <f>G23*H23</f>
        <v>0</v>
      </c>
    </row>
    <row r="24" spans="1:9" ht="15.6" x14ac:dyDescent="0.25">
      <c r="A24" s="192"/>
      <c r="B24" s="192" t="s">
        <v>1890</v>
      </c>
      <c r="C24" s="193"/>
      <c r="D24" s="193"/>
      <c r="E24" s="290" t="s">
        <v>4768</v>
      </c>
      <c r="F24" s="17" t="s">
        <v>124</v>
      </c>
      <c r="G24" s="161"/>
      <c r="H24" s="187"/>
      <c r="I24" s="89">
        <f>G24*H24</f>
        <v>0</v>
      </c>
    </row>
    <row r="25" spans="1:9" ht="26.4" hidden="1" x14ac:dyDescent="0.25">
      <c r="A25" s="192"/>
      <c r="B25" s="192" t="s">
        <v>1891</v>
      </c>
      <c r="C25" s="193"/>
      <c r="D25" s="193"/>
      <c r="E25" s="290" t="s">
        <v>4769</v>
      </c>
      <c r="F25" s="17" t="s">
        <v>124</v>
      </c>
      <c r="G25" s="161"/>
      <c r="H25" s="187"/>
      <c r="I25" s="89">
        <f>G25*H25</f>
        <v>0</v>
      </c>
    </row>
    <row r="26" spans="1:9" ht="15.6" x14ac:dyDescent="0.25">
      <c r="A26" s="192"/>
      <c r="B26" s="192" t="s">
        <v>1892</v>
      </c>
      <c r="C26" s="193"/>
      <c r="D26" s="193"/>
      <c r="E26" s="290" t="s">
        <v>4770</v>
      </c>
      <c r="F26" s="17" t="s">
        <v>124</v>
      </c>
      <c r="G26" s="161"/>
      <c r="H26" s="187"/>
      <c r="I26" s="89">
        <f>G26*H26</f>
        <v>0</v>
      </c>
    </row>
    <row r="27" spans="1:9" ht="26.4" x14ac:dyDescent="0.25">
      <c r="A27" s="192" t="s">
        <v>1893</v>
      </c>
      <c r="B27" s="192"/>
      <c r="C27" s="193"/>
      <c r="D27" s="193"/>
      <c r="E27" s="157" t="s">
        <v>1894</v>
      </c>
      <c r="F27" s="17" t="s">
        <v>124</v>
      </c>
      <c r="G27" s="161"/>
      <c r="H27" s="187"/>
      <c r="I27" s="89">
        <f>G27*H27</f>
        <v>0</v>
      </c>
    </row>
    <row r="28" spans="1:9" ht="26.4" x14ac:dyDescent="0.25">
      <c r="A28" s="192" t="s">
        <v>1895</v>
      </c>
      <c r="B28" s="192"/>
      <c r="C28" s="193"/>
      <c r="D28" s="193"/>
      <c r="E28" s="157" t="s">
        <v>4772</v>
      </c>
      <c r="F28" s="120"/>
      <c r="G28" s="17"/>
      <c r="H28" s="191"/>
      <c r="I28" s="190"/>
    </row>
    <row r="29" spans="1:9" ht="15.6" x14ac:dyDescent="0.25">
      <c r="A29" s="192"/>
      <c r="B29" s="192" t="s">
        <v>1896</v>
      </c>
      <c r="C29" s="193"/>
      <c r="D29" s="193"/>
      <c r="E29" s="290" t="s">
        <v>1653</v>
      </c>
      <c r="F29" s="17" t="s">
        <v>2269</v>
      </c>
      <c r="G29" s="161"/>
      <c r="H29" s="187"/>
      <c r="I29" s="89">
        <f t="shared" ref="I29:I35" si="1">G29*H29</f>
        <v>0</v>
      </c>
    </row>
    <row r="30" spans="1:9" ht="15.6" hidden="1" x14ac:dyDescent="0.25">
      <c r="A30" s="192"/>
      <c r="B30" s="192" t="s">
        <v>1897</v>
      </c>
      <c r="C30" s="193"/>
      <c r="D30" s="193"/>
      <c r="E30" s="290" t="s">
        <v>4667</v>
      </c>
      <c r="F30" s="17" t="s">
        <v>2269</v>
      </c>
      <c r="G30" s="161"/>
      <c r="H30" s="187"/>
      <c r="I30" s="89">
        <f t="shared" si="1"/>
        <v>0</v>
      </c>
    </row>
    <row r="31" spans="1:9" ht="15.6" hidden="1" x14ac:dyDescent="0.25">
      <c r="A31" s="192"/>
      <c r="B31" s="192" t="s">
        <v>1898</v>
      </c>
      <c r="C31" s="193"/>
      <c r="D31" s="193"/>
      <c r="E31" s="290" t="s">
        <v>4773</v>
      </c>
      <c r="F31" s="17" t="s">
        <v>2269</v>
      </c>
      <c r="G31" s="161"/>
      <c r="H31" s="187"/>
      <c r="I31" s="89">
        <f t="shared" si="1"/>
        <v>0</v>
      </c>
    </row>
    <row r="32" spans="1:9" ht="15.6" hidden="1" x14ac:dyDescent="0.25">
      <c r="A32" s="192"/>
      <c r="B32" s="192" t="s">
        <v>1899</v>
      </c>
      <c r="C32" s="193"/>
      <c r="D32" s="193"/>
      <c r="E32" s="290" t="s">
        <v>4668</v>
      </c>
      <c r="F32" s="17" t="s">
        <v>2269</v>
      </c>
      <c r="G32" s="161"/>
      <c r="H32" s="187"/>
      <c r="I32" s="89">
        <f t="shared" si="1"/>
        <v>0</v>
      </c>
    </row>
    <row r="33" spans="1:9" x14ac:dyDescent="0.25">
      <c r="A33" s="192" t="s">
        <v>1900</v>
      </c>
      <c r="B33" s="192"/>
      <c r="C33" s="193"/>
      <c r="D33" s="193"/>
      <c r="E33" s="157" t="s">
        <v>1901</v>
      </c>
      <c r="F33" s="27" t="s">
        <v>1678</v>
      </c>
      <c r="G33" s="161"/>
      <c r="H33" s="187"/>
      <c r="I33" s="89">
        <f t="shared" si="1"/>
        <v>0</v>
      </c>
    </row>
    <row r="34" spans="1:9" ht="15.6" x14ac:dyDescent="0.25">
      <c r="A34" s="192" t="s">
        <v>1902</v>
      </c>
      <c r="B34" s="192"/>
      <c r="C34" s="193"/>
      <c r="D34" s="193"/>
      <c r="E34" s="157" t="s">
        <v>1903</v>
      </c>
      <c r="F34" s="17" t="s">
        <v>124</v>
      </c>
      <c r="G34" s="161"/>
      <c r="H34" s="187"/>
      <c r="I34" s="89">
        <f t="shared" si="1"/>
        <v>0</v>
      </c>
    </row>
    <row r="35" spans="1:9" ht="26.4" x14ac:dyDescent="0.25">
      <c r="A35" s="192" t="s">
        <v>1904</v>
      </c>
      <c r="B35" s="192"/>
      <c r="C35" s="193"/>
      <c r="D35" s="193"/>
      <c r="E35" s="291" t="s">
        <v>4774</v>
      </c>
      <c r="F35" s="17" t="s">
        <v>124</v>
      </c>
      <c r="G35" s="161"/>
      <c r="H35" s="187"/>
      <c r="I35" s="89">
        <f t="shared" si="1"/>
        <v>0</v>
      </c>
    </row>
    <row r="36" spans="1:9" ht="39.6" hidden="1" x14ac:dyDescent="0.25">
      <c r="A36" s="192" t="s">
        <v>1905</v>
      </c>
      <c r="B36" s="192"/>
      <c r="C36" s="193"/>
      <c r="D36" s="193"/>
      <c r="E36" s="157" t="s">
        <v>4775</v>
      </c>
      <c r="F36" s="17"/>
      <c r="G36" s="17"/>
      <c r="H36" s="191"/>
      <c r="I36" s="190"/>
    </row>
    <row r="37" spans="1:9" ht="26.4" hidden="1" x14ac:dyDescent="0.25">
      <c r="A37" s="192"/>
      <c r="B37" s="192" t="s">
        <v>1906</v>
      </c>
      <c r="C37" s="193"/>
      <c r="D37" s="193"/>
      <c r="E37" s="290" t="s">
        <v>4330</v>
      </c>
      <c r="F37" s="17"/>
      <c r="G37" s="17"/>
      <c r="H37" s="191"/>
      <c r="I37" s="190"/>
    </row>
    <row r="38" spans="1:9" ht="26.4" hidden="1" x14ac:dyDescent="0.25">
      <c r="A38" s="192"/>
      <c r="B38" s="192"/>
      <c r="C38" s="193" t="s">
        <v>37</v>
      </c>
      <c r="D38" s="193"/>
      <c r="E38" s="290" t="s">
        <v>4776</v>
      </c>
      <c r="F38" s="17" t="s">
        <v>124</v>
      </c>
      <c r="G38" s="161"/>
      <c r="H38" s="187"/>
      <c r="I38" s="89">
        <f>G38*H38</f>
        <v>0</v>
      </c>
    </row>
    <row r="39" spans="1:9" ht="26.4" hidden="1" x14ac:dyDescent="0.25">
      <c r="A39" s="192"/>
      <c r="B39" s="192"/>
      <c r="C39" s="193" t="s">
        <v>39</v>
      </c>
      <c r="D39" s="193"/>
      <c r="E39" s="290" t="s">
        <v>4777</v>
      </c>
      <c r="F39" s="17" t="s">
        <v>124</v>
      </c>
      <c r="G39" s="161"/>
      <c r="H39" s="187"/>
      <c r="I39" s="89">
        <f>G39*H39</f>
        <v>0</v>
      </c>
    </row>
    <row r="40" spans="1:9" ht="39.6" hidden="1" x14ac:dyDescent="0.25">
      <c r="A40" s="192"/>
      <c r="B40" s="192"/>
      <c r="C40" s="193" t="s">
        <v>59</v>
      </c>
      <c r="D40" s="193"/>
      <c r="E40" s="290" t="s">
        <v>4778</v>
      </c>
      <c r="F40" s="17" t="s">
        <v>124</v>
      </c>
      <c r="G40" s="161"/>
      <c r="H40" s="187"/>
      <c r="I40" s="89">
        <f>G40*H40</f>
        <v>0</v>
      </c>
    </row>
    <row r="41" spans="1:9" ht="26.4" hidden="1" x14ac:dyDescent="0.25">
      <c r="A41" s="192"/>
      <c r="B41" s="192"/>
      <c r="C41" s="193" t="s">
        <v>42</v>
      </c>
      <c r="D41" s="193"/>
      <c r="E41" s="290" t="s">
        <v>4779</v>
      </c>
      <c r="F41" s="17" t="s">
        <v>124</v>
      </c>
      <c r="G41" s="161"/>
      <c r="H41" s="187"/>
      <c r="I41" s="89">
        <f>G41*H41</f>
        <v>0</v>
      </c>
    </row>
    <row r="42" spans="1:9" ht="26.4" hidden="1" x14ac:dyDescent="0.25">
      <c r="A42" s="192"/>
      <c r="B42" s="192" t="s">
        <v>1907</v>
      </c>
      <c r="C42" s="193"/>
      <c r="D42" s="193"/>
      <c r="E42" s="290" t="s">
        <v>4331</v>
      </c>
      <c r="F42" s="17"/>
      <c r="G42" s="17"/>
      <c r="H42" s="191"/>
      <c r="I42" s="190"/>
    </row>
    <row r="43" spans="1:9" ht="26.4" hidden="1" x14ac:dyDescent="0.25">
      <c r="A43" s="192"/>
      <c r="B43" s="192"/>
      <c r="C43" s="193" t="s">
        <v>37</v>
      </c>
      <c r="D43" s="193"/>
      <c r="E43" s="290" t="s">
        <v>4776</v>
      </c>
      <c r="F43" s="17" t="s">
        <v>124</v>
      </c>
      <c r="G43" s="161"/>
      <c r="H43" s="187"/>
      <c r="I43" s="89">
        <f>G43*H43</f>
        <v>0</v>
      </c>
    </row>
    <row r="44" spans="1:9" ht="26.4" hidden="1" x14ac:dyDescent="0.25">
      <c r="A44" s="192"/>
      <c r="B44" s="192"/>
      <c r="C44" s="193" t="s">
        <v>39</v>
      </c>
      <c r="D44" s="193"/>
      <c r="E44" s="290" t="s">
        <v>4777</v>
      </c>
      <c r="F44" s="17" t="s">
        <v>124</v>
      </c>
      <c r="G44" s="161"/>
      <c r="H44" s="187"/>
      <c r="I44" s="89">
        <f>G44*H44</f>
        <v>0</v>
      </c>
    </row>
    <row r="45" spans="1:9" ht="39.6" hidden="1" x14ac:dyDescent="0.25">
      <c r="A45" s="192"/>
      <c r="B45" s="192"/>
      <c r="C45" s="193" t="s">
        <v>59</v>
      </c>
      <c r="D45" s="193"/>
      <c r="E45" s="290" t="s">
        <v>4780</v>
      </c>
      <c r="F45" s="17" t="s">
        <v>124</v>
      </c>
      <c r="G45" s="161"/>
      <c r="H45" s="187"/>
      <c r="I45" s="89">
        <f>G45*H45</f>
        <v>0</v>
      </c>
    </row>
    <row r="46" spans="1:9" ht="26.4" hidden="1" x14ac:dyDescent="0.25">
      <c r="A46" s="192"/>
      <c r="B46" s="192"/>
      <c r="C46" s="193" t="s">
        <v>42</v>
      </c>
      <c r="D46" s="193"/>
      <c r="E46" s="290" t="s">
        <v>4779</v>
      </c>
      <c r="F46" s="17" t="s">
        <v>124</v>
      </c>
      <c r="G46" s="161"/>
      <c r="H46" s="187"/>
      <c r="I46" s="89">
        <f>G46*H46</f>
        <v>0</v>
      </c>
    </row>
    <row r="47" spans="1:9" ht="26.4" hidden="1" x14ac:dyDescent="0.25">
      <c r="A47" s="192"/>
      <c r="B47" s="192" t="s">
        <v>1908</v>
      </c>
      <c r="C47" s="193"/>
      <c r="D47" s="193"/>
      <c r="E47" s="290" t="s">
        <v>4332</v>
      </c>
      <c r="F47" s="17"/>
      <c r="G47" s="17"/>
      <c r="H47" s="191"/>
      <c r="I47" s="190"/>
    </row>
    <row r="48" spans="1:9" ht="26.4" hidden="1" x14ac:dyDescent="0.25">
      <c r="A48" s="192"/>
      <c r="B48" s="192"/>
      <c r="C48" s="193" t="s">
        <v>37</v>
      </c>
      <c r="D48" s="193"/>
      <c r="E48" s="290" t="s">
        <v>4776</v>
      </c>
      <c r="F48" s="17" t="s">
        <v>124</v>
      </c>
      <c r="G48" s="161"/>
      <c r="H48" s="187"/>
      <c r="I48" s="89">
        <f>G48*H48</f>
        <v>0</v>
      </c>
    </row>
    <row r="49" spans="1:9" ht="26.4" hidden="1" x14ac:dyDescent="0.25">
      <c r="A49" s="192"/>
      <c r="B49" s="192"/>
      <c r="C49" s="193" t="s">
        <v>39</v>
      </c>
      <c r="D49" s="193"/>
      <c r="E49" s="290" t="s">
        <v>4777</v>
      </c>
      <c r="F49" s="17" t="s">
        <v>124</v>
      </c>
      <c r="G49" s="161"/>
      <c r="H49" s="187"/>
      <c r="I49" s="89">
        <f>G49*H49</f>
        <v>0</v>
      </c>
    </row>
    <row r="50" spans="1:9" ht="39.6" hidden="1" x14ac:dyDescent="0.25">
      <c r="A50" s="192"/>
      <c r="B50" s="192"/>
      <c r="C50" s="193" t="s">
        <v>59</v>
      </c>
      <c r="D50" s="193"/>
      <c r="E50" s="290" t="s">
        <v>4778</v>
      </c>
      <c r="F50" s="17" t="s">
        <v>124</v>
      </c>
      <c r="G50" s="161"/>
      <c r="H50" s="187"/>
      <c r="I50" s="89">
        <f>G50*H50</f>
        <v>0</v>
      </c>
    </row>
    <row r="51" spans="1:9" ht="26.4" hidden="1" x14ac:dyDescent="0.25">
      <c r="A51" s="192"/>
      <c r="B51" s="192"/>
      <c r="C51" s="193" t="s">
        <v>42</v>
      </c>
      <c r="D51" s="193"/>
      <c r="E51" s="290" t="s">
        <v>4779</v>
      </c>
      <c r="F51" s="17" t="s">
        <v>124</v>
      </c>
      <c r="G51" s="161"/>
      <c r="H51" s="187"/>
      <c r="I51" s="89">
        <f>G51*H51</f>
        <v>0</v>
      </c>
    </row>
    <row r="52" spans="1:9" ht="39.6" x14ac:dyDescent="0.25">
      <c r="A52" s="192" t="s">
        <v>1910</v>
      </c>
      <c r="B52" s="192"/>
      <c r="C52" s="193"/>
      <c r="D52" s="193"/>
      <c r="E52" s="157" t="s">
        <v>4781</v>
      </c>
      <c r="F52" s="120"/>
      <c r="G52" s="17"/>
      <c r="H52" s="191"/>
      <c r="I52" s="190"/>
    </row>
    <row r="53" spans="1:9" ht="26.4" x14ac:dyDescent="0.25">
      <c r="A53" s="192"/>
      <c r="B53" s="192" t="s">
        <v>1911</v>
      </c>
      <c r="C53" s="193"/>
      <c r="D53" s="193"/>
      <c r="E53" s="158" t="s">
        <v>4333</v>
      </c>
      <c r="F53" s="120"/>
      <c r="G53" s="17"/>
      <c r="H53" s="191"/>
      <c r="I53" s="190"/>
    </row>
    <row r="54" spans="1:9" ht="26.4" hidden="1" x14ac:dyDescent="0.25">
      <c r="A54" s="192"/>
      <c r="B54" s="192"/>
      <c r="C54" s="193" t="s">
        <v>37</v>
      </c>
      <c r="D54" s="193"/>
      <c r="E54" s="290" t="s">
        <v>4776</v>
      </c>
      <c r="F54" s="17" t="s">
        <v>124</v>
      </c>
      <c r="G54" s="161"/>
      <c r="H54" s="187"/>
      <c r="I54" s="89">
        <f>G54*H54</f>
        <v>0</v>
      </c>
    </row>
    <row r="55" spans="1:9" ht="26.4" hidden="1" x14ac:dyDescent="0.25">
      <c r="A55" s="192"/>
      <c r="B55" s="192"/>
      <c r="C55" s="193" t="s">
        <v>39</v>
      </c>
      <c r="D55" s="193"/>
      <c r="E55" s="290" t="s">
        <v>4777</v>
      </c>
      <c r="F55" s="17" t="s">
        <v>124</v>
      </c>
      <c r="G55" s="161"/>
      <c r="H55" s="187"/>
      <c r="I55" s="89">
        <f>G55*H55</f>
        <v>0</v>
      </c>
    </row>
    <row r="56" spans="1:9" ht="39.6" hidden="1" x14ac:dyDescent="0.25">
      <c r="A56" s="192"/>
      <c r="B56" s="192"/>
      <c r="C56" s="193" t="s">
        <v>59</v>
      </c>
      <c r="D56" s="193"/>
      <c r="E56" s="290" t="s">
        <v>4778</v>
      </c>
      <c r="F56" s="17" t="s">
        <v>124</v>
      </c>
      <c r="G56" s="161"/>
      <c r="H56" s="187"/>
      <c r="I56" s="89">
        <f>G56*H56</f>
        <v>0</v>
      </c>
    </row>
    <row r="57" spans="1:9" ht="26.4" x14ac:dyDescent="0.25">
      <c r="A57" s="192"/>
      <c r="B57" s="192"/>
      <c r="C57" s="193" t="s">
        <v>42</v>
      </c>
      <c r="D57" s="193"/>
      <c r="E57" s="290" t="s">
        <v>4779</v>
      </c>
      <c r="F57" s="17"/>
      <c r="G57" s="161"/>
      <c r="H57" s="187"/>
      <c r="I57" s="89"/>
    </row>
    <row r="58" spans="1:9" ht="15.6" x14ac:dyDescent="0.25">
      <c r="A58" s="192"/>
      <c r="B58" s="192"/>
      <c r="C58" s="193"/>
      <c r="D58" s="193" t="s">
        <v>6563</v>
      </c>
      <c r="E58" s="290" t="s">
        <v>6565</v>
      </c>
      <c r="F58" s="17" t="s">
        <v>124</v>
      </c>
      <c r="G58" s="161"/>
      <c r="H58" s="187"/>
      <c r="I58" s="89">
        <f t="shared" ref="I58:I59" si="2">G58*H58</f>
        <v>0</v>
      </c>
    </row>
    <row r="59" spans="1:9" ht="15.6" x14ac:dyDescent="0.25">
      <c r="A59" s="192"/>
      <c r="B59" s="192"/>
      <c r="C59" s="193"/>
      <c r="D59" s="193" t="s">
        <v>6564</v>
      </c>
      <c r="E59" s="290" t="s">
        <v>6566</v>
      </c>
      <c r="F59" s="17" t="s">
        <v>124</v>
      </c>
      <c r="G59" s="161"/>
      <c r="H59" s="187"/>
      <c r="I59" s="89">
        <f t="shared" si="2"/>
        <v>0</v>
      </c>
    </row>
    <row r="60" spans="1:9" ht="26.4" hidden="1" x14ac:dyDescent="0.25">
      <c r="A60" s="192"/>
      <c r="B60" s="192" t="s">
        <v>1912</v>
      </c>
      <c r="C60" s="193"/>
      <c r="D60" s="193"/>
      <c r="E60" s="290" t="s">
        <v>4334</v>
      </c>
      <c r="F60" s="120"/>
      <c r="G60" s="17"/>
      <c r="H60" s="191"/>
      <c r="I60" s="190"/>
    </row>
    <row r="61" spans="1:9" ht="26.4" hidden="1" x14ac:dyDescent="0.25">
      <c r="A61" s="192"/>
      <c r="B61" s="192"/>
      <c r="C61" s="193" t="s">
        <v>37</v>
      </c>
      <c r="D61" s="193"/>
      <c r="E61" s="290" t="s">
        <v>4776</v>
      </c>
      <c r="F61" s="17" t="s">
        <v>124</v>
      </c>
      <c r="G61" s="161"/>
      <c r="H61" s="187"/>
      <c r="I61" s="89">
        <f>G61*H61</f>
        <v>0</v>
      </c>
    </row>
    <row r="62" spans="1:9" ht="26.4" hidden="1" x14ac:dyDescent="0.25">
      <c r="A62" s="192"/>
      <c r="B62" s="192"/>
      <c r="C62" s="193" t="s">
        <v>39</v>
      </c>
      <c r="D62" s="193"/>
      <c r="E62" s="290" t="s">
        <v>4777</v>
      </c>
      <c r="F62" s="17" t="s">
        <v>124</v>
      </c>
      <c r="G62" s="161"/>
      <c r="H62" s="187"/>
      <c r="I62" s="89">
        <f>G62*H62</f>
        <v>0</v>
      </c>
    </row>
    <row r="63" spans="1:9" ht="39.6" hidden="1" x14ac:dyDescent="0.25">
      <c r="A63" s="192"/>
      <c r="B63" s="192"/>
      <c r="C63" s="193" t="s">
        <v>59</v>
      </c>
      <c r="D63" s="193"/>
      <c r="E63" s="290" t="s">
        <v>4778</v>
      </c>
      <c r="F63" s="17" t="s">
        <v>124</v>
      </c>
      <c r="G63" s="161"/>
      <c r="H63" s="187"/>
      <c r="I63" s="89">
        <f>G63*H63</f>
        <v>0</v>
      </c>
    </row>
    <row r="64" spans="1:9" ht="26.4" hidden="1" x14ac:dyDescent="0.25">
      <c r="A64" s="192"/>
      <c r="B64" s="192"/>
      <c r="C64" s="193" t="s">
        <v>42</v>
      </c>
      <c r="D64" s="193"/>
      <c r="E64" s="290" t="s">
        <v>4779</v>
      </c>
      <c r="F64" s="17" t="s">
        <v>124</v>
      </c>
      <c r="G64" s="161"/>
      <c r="H64" s="187"/>
      <c r="I64" s="89">
        <f>G64*H64</f>
        <v>0</v>
      </c>
    </row>
    <row r="65" spans="1:9" ht="26.4" hidden="1" x14ac:dyDescent="0.25">
      <c r="A65" s="192"/>
      <c r="B65" s="192" t="s">
        <v>1913</v>
      </c>
      <c r="C65" s="193"/>
      <c r="D65" s="193"/>
      <c r="E65" s="158" t="s">
        <v>4335</v>
      </c>
      <c r="F65" s="120"/>
      <c r="G65" s="17"/>
      <c r="H65" s="191"/>
      <c r="I65" s="190"/>
    </row>
    <row r="66" spans="1:9" ht="26.4" hidden="1" x14ac:dyDescent="0.25">
      <c r="A66" s="192"/>
      <c r="B66" s="192"/>
      <c r="C66" s="193" t="s">
        <v>37</v>
      </c>
      <c r="D66" s="193"/>
      <c r="E66" s="290" t="s">
        <v>4776</v>
      </c>
      <c r="F66" s="17" t="s">
        <v>124</v>
      </c>
      <c r="G66" s="161"/>
      <c r="H66" s="187"/>
      <c r="I66" s="89">
        <f>G66*H66</f>
        <v>0</v>
      </c>
    </row>
    <row r="67" spans="1:9" ht="26.4" hidden="1" x14ac:dyDescent="0.25">
      <c r="A67" s="192"/>
      <c r="B67" s="192"/>
      <c r="C67" s="193" t="s">
        <v>39</v>
      </c>
      <c r="D67" s="193"/>
      <c r="E67" s="290" t="s">
        <v>4777</v>
      </c>
      <c r="F67" s="17" t="s">
        <v>124</v>
      </c>
      <c r="G67" s="161"/>
      <c r="H67" s="187"/>
      <c r="I67" s="89">
        <f>G67*H67</f>
        <v>0</v>
      </c>
    </row>
    <row r="68" spans="1:9" ht="39.6" hidden="1" x14ac:dyDescent="0.25">
      <c r="A68" s="192"/>
      <c r="B68" s="192"/>
      <c r="C68" s="193" t="s">
        <v>59</v>
      </c>
      <c r="D68" s="193"/>
      <c r="E68" s="290" t="s">
        <v>4780</v>
      </c>
      <c r="F68" s="17" t="s">
        <v>124</v>
      </c>
      <c r="G68" s="161"/>
      <c r="H68" s="187"/>
      <c r="I68" s="89">
        <f>G68*H68</f>
        <v>0</v>
      </c>
    </row>
    <row r="69" spans="1:9" ht="26.4" hidden="1" x14ac:dyDescent="0.25">
      <c r="A69" s="192"/>
      <c r="B69" s="192"/>
      <c r="C69" s="193" t="s">
        <v>42</v>
      </c>
      <c r="D69" s="193"/>
      <c r="E69" s="290" t="s">
        <v>4779</v>
      </c>
      <c r="F69" s="17" t="s">
        <v>124</v>
      </c>
      <c r="G69" s="161"/>
      <c r="H69" s="187"/>
      <c r="I69" s="89">
        <f>G69*H69</f>
        <v>0</v>
      </c>
    </row>
    <row r="70" spans="1:9" ht="39.6" hidden="1" x14ac:dyDescent="0.25">
      <c r="A70" s="192" t="s">
        <v>1914</v>
      </c>
      <c r="B70" s="192"/>
      <c r="C70" s="193"/>
      <c r="D70" s="193"/>
      <c r="E70" s="291" t="s">
        <v>4782</v>
      </c>
      <c r="F70" s="17"/>
      <c r="G70" s="17"/>
      <c r="H70" s="191"/>
      <c r="I70" s="190"/>
    </row>
    <row r="71" spans="1:9" ht="26.4" hidden="1" x14ac:dyDescent="0.25">
      <c r="A71" s="192"/>
      <c r="B71" s="192" t="s">
        <v>1915</v>
      </c>
      <c r="C71" s="193"/>
      <c r="D71" s="193"/>
      <c r="E71" s="158" t="s">
        <v>4336</v>
      </c>
      <c r="F71" s="120"/>
      <c r="G71" s="17"/>
      <c r="H71" s="191"/>
      <c r="I71" s="190"/>
    </row>
    <row r="72" spans="1:9" ht="26.4" hidden="1" x14ac:dyDescent="0.25">
      <c r="A72" s="192"/>
      <c r="B72" s="192"/>
      <c r="C72" s="193" t="s">
        <v>37</v>
      </c>
      <c r="D72" s="193"/>
      <c r="E72" s="290" t="s">
        <v>4776</v>
      </c>
      <c r="F72" s="17" t="s">
        <v>124</v>
      </c>
      <c r="G72" s="161"/>
      <c r="H72" s="187"/>
      <c r="I72" s="89">
        <f>G72*H72</f>
        <v>0</v>
      </c>
    </row>
    <row r="73" spans="1:9" ht="26.4" hidden="1" x14ac:dyDescent="0.25">
      <c r="A73" s="192"/>
      <c r="B73" s="192"/>
      <c r="C73" s="193" t="s">
        <v>39</v>
      </c>
      <c r="D73" s="193"/>
      <c r="E73" s="290" t="s">
        <v>4777</v>
      </c>
      <c r="F73" s="17" t="s">
        <v>124</v>
      </c>
      <c r="G73" s="161"/>
      <c r="H73" s="187"/>
      <c r="I73" s="89">
        <f>G73*H73</f>
        <v>0</v>
      </c>
    </row>
    <row r="74" spans="1:9" ht="39.6" hidden="1" x14ac:dyDescent="0.25">
      <c r="A74" s="192"/>
      <c r="B74" s="192"/>
      <c r="C74" s="193" t="s">
        <v>59</v>
      </c>
      <c r="D74" s="193"/>
      <c r="E74" s="290" t="s">
        <v>4778</v>
      </c>
      <c r="F74" s="17" t="s">
        <v>124</v>
      </c>
      <c r="G74" s="161"/>
      <c r="H74" s="187"/>
      <c r="I74" s="89">
        <f>G74*H74</f>
        <v>0</v>
      </c>
    </row>
    <row r="75" spans="1:9" ht="26.4" hidden="1" x14ac:dyDescent="0.25">
      <c r="A75" s="192"/>
      <c r="B75" s="192"/>
      <c r="C75" s="193" t="s">
        <v>42</v>
      </c>
      <c r="D75" s="193"/>
      <c r="E75" s="290" t="s">
        <v>4779</v>
      </c>
      <c r="F75" s="17" t="s">
        <v>124</v>
      </c>
      <c r="G75" s="161"/>
      <c r="H75" s="187"/>
      <c r="I75" s="89">
        <f>G75*H75</f>
        <v>0</v>
      </c>
    </row>
    <row r="76" spans="1:9" ht="26.4" hidden="1" x14ac:dyDescent="0.25">
      <c r="A76" s="192"/>
      <c r="B76" s="192" t="s">
        <v>1916</v>
      </c>
      <c r="C76" s="193"/>
      <c r="D76" s="193"/>
      <c r="E76" s="290" t="s">
        <v>4337</v>
      </c>
      <c r="F76" s="27"/>
      <c r="G76" s="17"/>
      <c r="H76" s="191"/>
      <c r="I76" s="190"/>
    </row>
    <row r="77" spans="1:9" ht="26.4" hidden="1" x14ac:dyDescent="0.25">
      <c r="A77" s="192"/>
      <c r="B77" s="192"/>
      <c r="C77" s="193" t="s">
        <v>37</v>
      </c>
      <c r="D77" s="193"/>
      <c r="E77" s="290" t="s">
        <v>4776</v>
      </c>
      <c r="F77" s="17" t="s">
        <v>124</v>
      </c>
      <c r="G77" s="161"/>
      <c r="H77" s="187"/>
      <c r="I77" s="89">
        <f>G77*H77</f>
        <v>0</v>
      </c>
    </row>
    <row r="78" spans="1:9" ht="26.4" hidden="1" x14ac:dyDescent="0.25">
      <c r="A78" s="192"/>
      <c r="B78" s="192"/>
      <c r="C78" s="193" t="s">
        <v>39</v>
      </c>
      <c r="D78" s="193"/>
      <c r="E78" s="290" t="s">
        <v>4777</v>
      </c>
      <c r="F78" s="17" t="s">
        <v>124</v>
      </c>
      <c r="G78" s="161"/>
      <c r="H78" s="187"/>
      <c r="I78" s="89">
        <f>G78*H78</f>
        <v>0</v>
      </c>
    </row>
    <row r="79" spans="1:9" ht="39.6" hidden="1" x14ac:dyDescent="0.25">
      <c r="A79" s="192"/>
      <c r="B79" s="192"/>
      <c r="C79" s="193" t="s">
        <v>59</v>
      </c>
      <c r="D79" s="193"/>
      <c r="E79" s="290" t="s">
        <v>4783</v>
      </c>
      <c r="F79" s="17" t="s">
        <v>124</v>
      </c>
      <c r="G79" s="161"/>
      <c r="H79" s="187"/>
      <c r="I79" s="89">
        <f>G79*H79</f>
        <v>0</v>
      </c>
    </row>
    <row r="80" spans="1:9" ht="26.4" hidden="1" x14ac:dyDescent="0.25">
      <c r="A80" s="192"/>
      <c r="B80" s="192"/>
      <c r="C80" s="193" t="s">
        <v>42</v>
      </c>
      <c r="D80" s="193"/>
      <c r="E80" s="290" t="s">
        <v>4779</v>
      </c>
      <c r="F80" s="17" t="s">
        <v>124</v>
      </c>
      <c r="G80" s="161"/>
      <c r="H80" s="187"/>
      <c r="I80" s="89">
        <f>G80*H80</f>
        <v>0</v>
      </c>
    </row>
    <row r="81" spans="1:9" ht="26.4" hidden="1" x14ac:dyDescent="0.25">
      <c r="A81" s="192"/>
      <c r="B81" s="192" t="s">
        <v>1917</v>
      </c>
      <c r="C81" s="193"/>
      <c r="D81" s="193"/>
      <c r="E81" s="290" t="s">
        <v>4338</v>
      </c>
      <c r="F81" s="27"/>
      <c r="G81" s="17"/>
      <c r="H81" s="191"/>
      <c r="I81" s="190"/>
    </row>
    <row r="82" spans="1:9" ht="26.4" hidden="1" x14ac:dyDescent="0.25">
      <c r="A82" s="192"/>
      <c r="B82" s="192"/>
      <c r="C82" s="193" t="s">
        <v>37</v>
      </c>
      <c r="D82" s="193"/>
      <c r="E82" s="290" t="s">
        <v>4776</v>
      </c>
      <c r="F82" s="17" t="s">
        <v>124</v>
      </c>
      <c r="G82" s="161"/>
      <c r="H82" s="187"/>
      <c r="I82" s="89">
        <f>G82*H82</f>
        <v>0</v>
      </c>
    </row>
    <row r="83" spans="1:9" ht="26.4" hidden="1" x14ac:dyDescent="0.25">
      <c r="A83" s="192"/>
      <c r="B83" s="192"/>
      <c r="C83" s="193" t="s">
        <v>39</v>
      </c>
      <c r="D83" s="193"/>
      <c r="E83" s="290" t="s">
        <v>4777</v>
      </c>
      <c r="F83" s="17" t="s">
        <v>124</v>
      </c>
      <c r="G83" s="161"/>
      <c r="H83" s="187"/>
      <c r="I83" s="89">
        <f>G83*H83</f>
        <v>0</v>
      </c>
    </row>
    <row r="84" spans="1:9" ht="39.6" hidden="1" x14ac:dyDescent="0.25">
      <c r="A84" s="192"/>
      <c r="B84" s="192"/>
      <c r="C84" s="193" t="s">
        <v>59</v>
      </c>
      <c r="D84" s="193"/>
      <c r="E84" s="290" t="s">
        <v>4778</v>
      </c>
      <c r="F84" s="17" t="s">
        <v>124</v>
      </c>
      <c r="G84" s="161"/>
      <c r="H84" s="187"/>
      <c r="I84" s="89">
        <f>G84*H84</f>
        <v>0</v>
      </c>
    </row>
    <row r="85" spans="1:9" ht="26.4" hidden="1" x14ac:dyDescent="0.25">
      <c r="A85" s="192"/>
      <c r="B85" s="192"/>
      <c r="C85" s="193" t="s">
        <v>42</v>
      </c>
      <c r="D85" s="193"/>
      <c r="E85" s="290" t="s">
        <v>4779</v>
      </c>
      <c r="F85" s="17" t="s">
        <v>124</v>
      </c>
      <c r="G85" s="161"/>
      <c r="H85" s="187"/>
      <c r="I85" s="89">
        <f>G85*H85</f>
        <v>0</v>
      </c>
    </row>
    <row r="86" spans="1:9" ht="39.6" hidden="1" x14ac:dyDescent="0.25">
      <c r="A86" s="192" t="s">
        <v>1918</v>
      </c>
      <c r="B86" s="192"/>
      <c r="C86" s="193"/>
      <c r="D86" s="193"/>
      <c r="E86" s="157" t="s">
        <v>4784</v>
      </c>
      <c r="F86" s="27"/>
      <c r="G86" s="17"/>
      <c r="H86" s="191"/>
      <c r="I86" s="190"/>
    </row>
    <row r="87" spans="1:9" ht="26.4" hidden="1" x14ac:dyDescent="0.25">
      <c r="A87" s="192"/>
      <c r="B87" s="192" t="s">
        <v>1919</v>
      </c>
      <c r="C87" s="193"/>
      <c r="D87" s="193"/>
      <c r="E87" s="290" t="s">
        <v>4330</v>
      </c>
      <c r="F87" s="27"/>
      <c r="G87" s="17"/>
      <c r="H87" s="191"/>
      <c r="I87" s="190"/>
    </row>
    <row r="88" spans="1:9" ht="26.4" hidden="1" x14ac:dyDescent="0.25">
      <c r="A88" s="192"/>
      <c r="B88" s="192"/>
      <c r="C88" s="193" t="s">
        <v>37</v>
      </c>
      <c r="D88" s="193"/>
      <c r="E88" s="290" t="s">
        <v>4776</v>
      </c>
      <c r="F88" s="17" t="s">
        <v>124</v>
      </c>
      <c r="G88" s="161"/>
      <c r="H88" s="187"/>
      <c r="I88" s="89">
        <f>G88*H88</f>
        <v>0</v>
      </c>
    </row>
    <row r="89" spans="1:9" ht="26.4" hidden="1" x14ac:dyDescent="0.25">
      <c r="A89" s="192"/>
      <c r="B89" s="192"/>
      <c r="C89" s="193" t="s">
        <v>39</v>
      </c>
      <c r="D89" s="193"/>
      <c r="E89" s="290" t="s">
        <v>4777</v>
      </c>
      <c r="F89" s="17" t="s">
        <v>124</v>
      </c>
      <c r="G89" s="161"/>
      <c r="H89" s="187"/>
      <c r="I89" s="89">
        <f>G89*H89</f>
        <v>0</v>
      </c>
    </row>
    <row r="90" spans="1:9" ht="39.6" hidden="1" x14ac:dyDescent="0.25">
      <c r="A90" s="192"/>
      <c r="B90" s="192"/>
      <c r="C90" s="193" t="s">
        <v>59</v>
      </c>
      <c r="D90" s="193"/>
      <c r="E90" s="290" t="s">
        <v>4778</v>
      </c>
      <c r="F90" s="17" t="s">
        <v>124</v>
      </c>
      <c r="G90" s="161"/>
      <c r="H90" s="187"/>
      <c r="I90" s="89">
        <f>G90*H90</f>
        <v>0</v>
      </c>
    </row>
    <row r="91" spans="1:9" ht="26.4" hidden="1" x14ac:dyDescent="0.25">
      <c r="A91" s="192"/>
      <c r="B91" s="192"/>
      <c r="C91" s="193" t="s">
        <v>42</v>
      </c>
      <c r="D91" s="193"/>
      <c r="E91" s="290" t="s">
        <v>4779</v>
      </c>
      <c r="F91" s="17" t="s">
        <v>124</v>
      </c>
      <c r="G91" s="161"/>
      <c r="H91" s="187"/>
      <c r="I91" s="89">
        <f>G91*H91</f>
        <v>0</v>
      </c>
    </row>
    <row r="92" spans="1:9" ht="26.4" hidden="1" x14ac:dyDescent="0.25">
      <c r="A92" s="192"/>
      <c r="B92" s="192" t="s">
        <v>1920</v>
      </c>
      <c r="C92" s="193"/>
      <c r="D92" s="193"/>
      <c r="E92" s="290" t="s">
        <v>4331</v>
      </c>
      <c r="F92" s="27"/>
      <c r="G92" s="17"/>
      <c r="H92" s="191"/>
      <c r="I92" s="190"/>
    </row>
    <row r="93" spans="1:9" ht="26.4" hidden="1" x14ac:dyDescent="0.25">
      <c r="A93" s="192"/>
      <c r="B93" s="192"/>
      <c r="C93" s="193" t="s">
        <v>37</v>
      </c>
      <c r="D93" s="193"/>
      <c r="E93" s="290" t="s">
        <v>4776</v>
      </c>
      <c r="F93" s="17" t="s">
        <v>124</v>
      </c>
      <c r="G93" s="161"/>
      <c r="H93" s="187"/>
      <c r="I93" s="89">
        <f>G93*H93</f>
        <v>0</v>
      </c>
    </row>
    <row r="94" spans="1:9" ht="26.4" hidden="1" x14ac:dyDescent="0.25">
      <c r="A94" s="192"/>
      <c r="B94" s="192"/>
      <c r="C94" s="193" t="s">
        <v>39</v>
      </c>
      <c r="D94" s="193"/>
      <c r="E94" s="290" t="s">
        <v>4777</v>
      </c>
      <c r="F94" s="17" t="s">
        <v>124</v>
      </c>
      <c r="G94" s="161"/>
      <c r="H94" s="187"/>
      <c r="I94" s="89">
        <f>G94*H94</f>
        <v>0</v>
      </c>
    </row>
    <row r="95" spans="1:9" ht="39.6" hidden="1" x14ac:dyDescent="0.25">
      <c r="A95" s="192"/>
      <c r="B95" s="192"/>
      <c r="C95" s="193" t="s">
        <v>59</v>
      </c>
      <c r="D95" s="193"/>
      <c r="E95" s="290" t="s">
        <v>4778</v>
      </c>
      <c r="F95" s="17" t="s">
        <v>124</v>
      </c>
      <c r="G95" s="161"/>
      <c r="H95" s="187"/>
      <c r="I95" s="89">
        <f>G95*H95</f>
        <v>0</v>
      </c>
    </row>
    <row r="96" spans="1:9" ht="26.4" hidden="1" x14ac:dyDescent="0.25">
      <c r="A96" s="192"/>
      <c r="B96" s="192"/>
      <c r="C96" s="193" t="s">
        <v>42</v>
      </c>
      <c r="D96" s="193"/>
      <c r="E96" s="290" t="s">
        <v>4779</v>
      </c>
      <c r="F96" s="17" t="s">
        <v>124</v>
      </c>
      <c r="G96" s="161"/>
      <c r="H96" s="187"/>
      <c r="I96" s="89">
        <f>G96*H96</f>
        <v>0</v>
      </c>
    </row>
    <row r="97" spans="1:9" ht="26.4" hidden="1" x14ac:dyDescent="0.25">
      <c r="A97" s="192"/>
      <c r="B97" s="192" t="s">
        <v>1921</v>
      </c>
      <c r="C97" s="193"/>
      <c r="D97" s="193"/>
      <c r="E97" s="290" t="s">
        <v>4332</v>
      </c>
      <c r="F97" s="27"/>
      <c r="G97" s="17"/>
      <c r="H97" s="191"/>
      <c r="I97" s="190"/>
    </row>
    <row r="98" spans="1:9" ht="26.4" hidden="1" x14ac:dyDescent="0.25">
      <c r="A98" s="192"/>
      <c r="B98" s="192"/>
      <c r="C98" s="193" t="s">
        <v>37</v>
      </c>
      <c r="D98" s="193"/>
      <c r="E98" s="290" t="s">
        <v>4776</v>
      </c>
      <c r="F98" s="17" t="s">
        <v>124</v>
      </c>
      <c r="G98" s="161"/>
      <c r="H98" s="187"/>
      <c r="I98" s="89">
        <f>G98*H98</f>
        <v>0</v>
      </c>
    </row>
    <row r="99" spans="1:9" ht="26.4" hidden="1" x14ac:dyDescent="0.25">
      <c r="A99" s="192"/>
      <c r="B99" s="192"/>
      <c r="C99" s="193" t="s">
        <v>39</v>
      </c>
      <c r="D99" s="193"/>
      <c r="E99" s="290" t="s">
        <v>4777</v>
      </c>
      <c r="F99" s="17" t="s">
        <v>124</v>
      </c>
      <c r="G99" s="161"/>
      <c r="H99" s="187"/>
      <c r="I99" s="89">
        <f>G99*H99</f>
        <v>0</v>
      </c>
    </row>
    <row r="100" spans="1:9" ht="39.6" hidden="1" x14ac:dyDescent="0.25">
      <c r="A100" s="192"/>
      <c r="B100" s="192"/>
      <c r="C100" s="193" t="s">
        <v>59</v>
      </c>
      <c r="D100" s="193"/>
      <c r="E100" s="290" t="s">
        <v>4778</v>
      </c>
      <c r="F100" s="17" t="s">
        <v>124</v>
      </c>
      <c r="G100" s="161"/>
      <c r="H100" s="187"/>
      <c r="I100" s="89">
        <f>G100*H100</f>
        <v>0</v>
      </c>
    </row>
    <row r="101" spans="1:9" ht="26.4" hidden="1" x14ac:dyDescent="0.25">
      <c r="A101" s="192"/>
      <c r="B101" s="192"/>
      <c r="C101" s="193" t="s">
        <v>42</v>
      </c>
      <c r="D101" s="193"/>
      <c r="E101" s="290" t="s">
        <v>4779</v>
      </c>
      <c r="F101" s="17" t="s">
        <v>124</v>
      </c>
      <c r="G101" s="161"/>
      <c r="H101" s="187"/>
      <c r="I101" s="89">
        <f>G101*H101</f>
        <v>0</v>
      </c>
    </row>
    <row r="102" spans="1:9" ht="39.6" hidden="1" x14ac:dyDescent="0.25">
      <c r="A102" s="192" t="s">
        <v>1922</v>
      </c>
      <c r="B102" s="192"/>
      <c r="C102" s="193"/>
      <c r="D102" s="193"/>
      <c r="E102" s="291" t="s">
        <v>4786</v>
      </c>
      <c r="F102" s="17"/>
      <c r="G102" s="17"/>
      <c r="H102" s="191"/>
      <c r="I102" s="190"/>
    </row>
    <row r="103" spans="1:9" ht="26.4" hidden="1" x14ac:dyDescent="0.25">
      <c r="A103" s="192"/>
      <c r="B103" s="192" t="s">
        <v>1923</v>
      </c>
      <c r="C103" s="193"/>
      <c r="D103" s="193"/>
      <c r="E103" s="290" t="s">
        <v>4333</v>
      </c>
      <c r="F103" s="120"/>
      <c r="G103" s="17"/>
      <c r="H103" s="191"/>
      <c r="I103" s="190"/>
    </row>
    <row r="104" spans="1:9" ht="26.4" hidden="1" x14ac:dyDescent="0.25">
      <c r="A104" s="192"/>
      <c r="B104" s="192"/>
      <c r="C104" s="193" t="s">
        <v>37</v>
      </c>
      <c r="D104" s="193"/>
      <c r="E104" s="290" t="s">
        <v>4776</v>
      </c>
      <c r="F104" s="17" t="s">
        <v>124</v>
      </c>
      <c r="G104" s="161"/>
      <c r="H104" s="187"/>
      <c r="I104" s="89">
        <f>G104*H104</f>
        <v>0</v>
      </c>
    </row>
    <row r="105" spans="1:9" ht="26.4" hidden="1" x14ac:dyDescent="0.25">
      <c r="A105" s="192"/>
      <c r="B105" s="192"/>
      <c r="C105" s="193" t="s">
        <v>39</v>
      </c>
      <c r="D105" s="193"/>
      <c r="E105" s="290" t="s">
        <v>4777</v>
      </c>
      <c r="F105" s="17" t="s">
        <v>124</v>
      </c>
      <c r="G105" s="161"/>
      <c r="H105" s="187"/>
      <c r="I105" s="89">
        <f>G105*H105</f>
        <v>0</v>
      </c>
    </row>
    <row r="106" spans="1:9" ht="39.6" hidden="1" x14ac:dyDescent="0.25">
      <c r="A106" s="192"/>
      <c r="B106" s="192"/>
      <c r="C106" s="193" t="s">
        <v>59</v>
      </c>
      <c r="D106" s="193"/>
      <c r="E106" s="290" t="s">
        <v>4778</v>
      </c>
      <c r="F106" s="17" t="s">
        <v>124</v>
      </c>
      <c r="G106" s="161"/>
      <c r="H106" s="187"/>
      <c r="I106" s="89">
        <f>G106*H106</f>
        <v>0</v>
      </c>
    </row>
    <row r="107" spans="1:9" ht="26.4" hidden="1" x14ac:dyDescent="0.25">
      <c r="A107" s="192"/>
      <c r="B107" s="192"/>
      <c r="C107" s="193" t="s">
        <v>42</v>
      </c>
      <c r="D107" s="193"/>
      <c r="E107" s="290" t="s">
        <v>4785</v>
      </c>
      <c r="F107" s="17" t="s">
        <v>124</v>
      </c>
      <c r="G107" s="161"/>
      <c r="H107" s="187"/>
      <c r="I107" s="89">
        <f>G107*H107</f>
        <v>0</v>
      </c>
    </row>
    <row r="108" spans="1:9" ht="26.4" hidden="1" x14ac:dyDescent="0.25">
      <c r="A108" s="192"/>
      <c r="B108" s="192" t="s">
        <v>1924</v>
      </c>
      <c r="C108" s="193"/>
      <c r="D108" s="193"/>
      <c r="E108" s="290" t="s">
        <v>4334</v>
      </c>
      <c r="F108" s="27"/>
      <c r="G108" s="17"/>
      <c r="H108" s="191"/>
      <c r="I108" s="190"/>
    </row>
    <row r="109" spans="1:9" ht="26.4" hidden="1" x14ac:dyDescent="0.25">
      <c r="A109" s="192"/>
      <c r="B109" s="192"/>
      <c r="C109" s="193" t="s">
        <v>37</v>
      </c>
      <c r="D109" s="193"/>
      <c r="E109" s="290" t="s">
        <v>4776</v>
      </c>
      <c r="F109" s="17" t="s">
        <v>124</v>
      </c>
      <c r="G109" s="161"/>
      <c r="H109" s="187"/>
      <c r="I109" s="89">
        <f>G109*H109</f>
        <v>0</v>
      </c>
    </row>
    <row r="110" spans="1:9" ht="26.4" hidden="1" x14ac:dyDescent="0.25">
      <c r="A110" s="192"/>
      <c r="B110" s="192"/>
      <c r="C110" s="193" t="s">
        <v>39</v>
      </c>
      <c r="D110" s="193"/>
      <c r="E110" s="290" t="s">
        <v>4777</v>
      </c>
      <c r="F110" s="17" t="s">
        <v>124</v>
      </c>
      <c r="G110" s="161"/>
      <c r="H110" s="187"/>
      <c r="I110" s="89">
        <f>G110*H110</f>
        <v>0</v>
      </c>
    </row>
    <row r="111" spans="1:9" ht="39.6" hidden="1" x14ac:dyDescent="0.25">
      <c r="A111" s="192"/>
      <c r="B111" s="192"/>
      <c r="C111" s="193" t="s">
        <v>59</v>
      </c>
      <c r="D111" s="193"/>
      <c r="E111" s="290" t="s">
        <v>4778</v>
      </c>
      <c r="F111" s="17" t="s">
        <v>124</v>
      </c>
      <c r="G111" s="161"/>
      <c r="H111" s="187"/>
      <c r="I111" s="89">
        <f>G111*H111</f>
        <v>0</v>
      </c>
    </row>
    <row r="112" spans="1:9" ht="26.4" hidden="1" x14ac:dyDescent="0.25">
      <c r="A112" s="192"/>
      <c r="B112" s="192"/>
      <c r="C112" s="193" t="s">
        <v>42</v>
      </c>
      <c r="D112" s="193"/>
      <c r="E112" s="290" t="s">
        <v>4779</v>
      </c>
      <c r="F112" s="17" t="s">
        <v>124</v>
      </c>
      <c r="G112" s="161"/>
      <c r="H112" s="187"/>
      <c r="I112" s="89">
        <f>G112*H112</f>
        <v>0</v>
      </c>
    </row>
    <row r="113" spans="1:9" ht="26.4" hidden="1" x14ac:dyDescent="0.25">
      <c r="A113" s="192"/>
      <c r="B113" s="192" t="s">
        <v>1925</v>
      </c>
      <c r="C113" s="193"/>
      <c r="D113" s="193"/>
      <c r="E113" s="290" t="s">
        <v>4335</v>
      </c>
      <c r="F113" s="27"/>
      <c r="G113" s="17"/>
      <c r="H113" s="191"/>
      <c r="I113" s="190"/>
    </row>
    <row r="114" spans="1:9" ht="26.4" hidden="1" x14ac:dyDescent="0.25">
      <c r="A114" s="192"/>
      <c r="B114" s="192"/>
      <c r="C114" s="193" t="s">
        <v>37</v>
      </c>
      <c r="D114" s="193"/>
      <c r="E114" s="290" t="s">
        <v>4776</v>
      </c>
      <c r="F114" s="17" t="s">
        <v>124</v>
      </c>
      <c r="G114" s="161"/>
      <c r="H114" s="187"/>
      <c r="I114" s="89">
        <f>G114*H114</f>
        <v>0</v>
      </c>
    </row>
    <row r="115" spans="1:9" ht="26.4" hidden="1" x14ac:dyDescent="0.25">
      <c r="A115" s="192"/>
      <c r="B115" s="192"/>
      <c r="C115" s="193" t="s">
        <v>39</v>
      </c>
      <c r="D115" s="193"/>
      <c r="E115" s="290" t="s">
        <v>4777</v>
      </c>
      <c r="F115" s="17" t="s">
        <v>124</v>
      </c>
      <c r="G115" s="161"/>
      <c r="H115" s="187"/>
      <c r="I115" s="89">
        <f>G115*H115</f>
        <v>0</v>
      </c>
    </row>
    <row r="116" spans="1:9" ht="39.6" hidden="1" x14ac:dyDescent="0.25">
      <c r="A116" s="192"/>
      <c r="B116" s="192"/>
      <c r="C116" s="193" t="s">
        <v>59</v>
      </c>
      <c r="D116" s="193"/>
      <c r="E116" s="290" t="s">
        <v>4780</v>
      </c>
      <c r="F116" s="17" t="s">
        <v>124</v>
      </c>
      <c r="G116" s="161"/>
      <c r="H116" s="187"/>
      <c r="I116" s="89">
        <f>G116*H116</f>
        <v>0</v>
      </c>
    </row>
    <row r="117" spans="1:9" ht="26.4" hidden="1" x14ac:dyDescent="0.25">
      <c r="A117" s="192"/>
      <c r="B117" s="192"/>
      <c r="C117" s="193" t="s">
        <v>42</v>
      </c>
      <c r="D117" s="193"/>
      <c r="E117" s="290" t="s">
        <v>4779</v>
      </c>
      <c r="F117" s="17" t="s">
        <v>124</v>
      </c>
      <c r="G117" s="161"/>
      <c r="H117" s="187"/>
      <c r="I117" s="89">
        <f>G117*H117</f>
        <v>0</v>
      </c>
    </row>
    <row r="118" spans="1:9" ht="39.6" hidden="1" x14ac:dyDescent="0.25">
      <c r="A118" s="192" t="s">
        <v>1926</v>
      </c>
      <c r="B118" s="192"/>
      <c r="C118" s="193"/>
      <c r="D118" s="193"/>
      <c r="E118" s="291" t="s">
        <v>4787</v>
      </c>
      <c r="F118" s="27"/>
      <c r="G118" s="17"/>
      <c r="H118" s="191"/>
      <c r="I118" s="190"/>
    </row>
    <row r="119" spans="1:9" ht="26.4" hidden="1" x14ac:dyDescent="0.25">
      <c r="A119" s="192"/>
      <c r="B119" s="192" t="s">
        <v>1927</v>
      </c>
      <c r="C119" s="193"/>
      <c r="D119" s="193"/>
      <c r="E119" s="290" t="s">
        <v>1930</v>
      </c>
      <c r="F119" s="27"/>
      <c r="G119" s="17"/>
      <c r="H119" s="191"/>
      <c r="I119" s="190"/>
    </row>
    <row r="120" spans="1:9" ht="26.4" hidden="1" x14ac:dyDescent="0.25">
      <c r="A120" s="192"/>
      <c r="B120" s="192"/>
      <c r="C120" s="193" t="s">
        <v>37</v>
      </c>
      <c r="D120" s="193"/>
      <c r="E120" s="290" t="s">
        <v>4776</v>
      </c>
      <c r="F120" s="17" t="s">
        <v>124</v>
      </c>
      <c r="G120" s="161"/>
      <c r="H120" s="187"/>
      <c r="I120" s="89">
        <f>G120*H120</f>
        <v>0</v>
      </c>
    </row>
    <row r="121" spans="1:9" ht="26.4" hidden="1" x14ac:dyDescent="0.25">
      <c r="A121" s="192"/>
      <c r="B121" s="192"/>
      <c r="C121" s="193" t="s">
        <v>39</v>
      </c>
      <c r="D121" s="193"/>
      <c r="E121" s="290" t="s">
        <v>4777</v>
      </c>
      <c r="F121" s="17" t="s">
        <v>124</v>
      </c>
      <c r="G121" s="161"/>
      <c r="H121" s="187"/>
      <c r="I121" s="89">
        <f>G121*H121</f>
        <v>0</v>
      </c>
    </row>
    <row r="122" spans="1:9" ht="39.6" hidden="1" x14ac:dyDescent="0.25">
      <c r="A122" s="192"/>
      <c r="B122" s="192"/>
      <c r="C122" s="193" t="s">
        <v>59</v>
      </c>
      <c r="D122" s="193"/>
      <c r="E122" s="290" t="s">
        <v>4778</v>
      </c>
      <c r="F122" s="17" t="s">
        <v>124</v>
      </c>
      <c r="G122" s="161"/>
      <c r="H122" s="187"/>
      <c r="I122" s="89">
        <f>G122*H122</f>
        <v>0</v>
      </c>
    </row>
    <row r="123" spans="1:9" ht="26.4" hidden="1" x14ac:dyDescent="0.25">
      <c r="A123" s="192"/>
      <c r="B123" s="192"/>
      <c r="C123" s="193" t="s">
        <v>42</v>
      </c>
      <c r="D123" s="193"/>
      <c r="E123" s="290" t="s">
        <v>4779</v>
      </c>
      <c r="F123" s="17" t="s">
        <v>124</v>
      </c>
      <c r="G123" s="161"/>
      <c r="H123" s="187"/>
      <c r="I123" s="89">
        <f>G123*H123</f>
        <v>0</v>
      </c>
    </row>
    <row r="124" spans="1:9" ht="26.4" hidden="1" x14ac:dyDescent="0.25">
      <c r="A124" s="192"/>
      <c r="B124" s="192" t="s">
        <v>1928</v>
      </c>
      <c r="C124" s="193"/>
      <c r="D124" s="193"/>
      <c r="E124" s="290" t="s">
        <v>4339</v>
      </c>
      <c r="F124" s="27"/>
      <c r="G124" s="17"/>
      <c r="H124" s="191"/>
      <c r="I124" s="190"/>
    </row>
    <row r="125" spans="1:9" ht="26.4" hidden="1" x14ac:dyDescent="0.25">
      <c r="A125" s="192"/>
      <c r="B125" s="192"/>
      <c r="C125" s="193" t="s">
        <v>37</v>
      </c>
      <c r="D125" s="193"/>
      <c r="E125" s="290" t="s">
        <v>4776</v>
      </c>
      <c r="F125" s="17" t="s">
        <v>124</v>
      </c>
      <c r="G125" s="161"/>
      <c r="H125" s="187"/>
      <c r="I125" s="89">
        <f>G125*H125</f>
        <v>0</v>
      </c>
    </row>
    <row r="126" spans="1:9" ht="26.4" hidden="1" x14ac:dyDescent="0.25">
      <c r="A126" s="192"/>
      <c r="B126" s="192"/>
      <c r="C126" s="193" t="s">
        <v>39</v>
      </c>
      <c r="D126" s="193"/>
      <c r="E126" s="290" t="s">
        <v>4777</v>
      </c>
      <c r="F126" s="17" t="s">
        <v>124</v>
      </c>
      <c r="G126" s="161"/>
      <c r="H126" s="187"/>
      <c r="I126" s="89">
        <f>G126*H126</f>
        <v>0</v>
      </c>
    </row>
    <row r="127" spans="1:9" ht="39.6" hidden="1" x14ac:dyDescent="0.25">
      <c r="A127" s="192"/>
      <c r="B127" s="192"/>
      <c r="C127" s="193" t="s">
        <v>59</v>
      </c>
      <c r="D127" s="193"/>
      <c r="E127" s="290" t="s">
        <v>4778</v>
      </c>
      <c r="F127" s="17" t="s">
        <v>124</v>
      </c>
      <c r="G127" s="161"/>
      <c r="H127" s="187"/>
      <c r="I127" s="89">
        <f>G127*H127</f>
        <v>0</v>
      </c>
    </row>
    <row r="128" spans="1:9" ht="26.4" hidden="1" x14ac:dyDescent="0.25">
      <c r="A128" s="192"/>
      <c r="B128" s="192"/>
      <c r="C128" s="193" t="s">
        <v>42</v>
      </c>
      <c r="D128" s="193"/>
      <c r="E128" s="290" t="s">
        <v>4779</v>
      </c>
      <c r="F128" s="17" t="s">
        <v>124</v>
      </c>
      <c r="G128" s="161"/>
      <c r="H128" s="187"/>
      <c r="I128" s="89">
        <f>G128*H128</f>
        <v>0</v>
      </c>
    </row>
    <row r="129" spans="1:9" ht="26.4" hidden="1" x14ac:dyDescent="0.25">
      <c r="A129" s="192"/>
      <c r="B129" s="192" t="s">
        <v>1929</v>
      </c>
      <c r="C129" s="193"/>
      <c r="D129" s="193"/>
      <c r="E129" s="290" t="s">
        <v>4340</v>
      </c>
      <c r="F129" s="27"/>
      <c r="G129" s="17"/>
      <c r="H129" s="191"/>
      <c r="I129" s="190"/>
    </row>
    <row r="130" spans="1:9" ht="26.4" hidden="1" x14ac:dyDescent="0.25">
      <c r="A130" s="192"/>
      <c r="B130" s="192"/>
      <c r="C130" s="193" t="s">
        <v>37</v>
      </c>
      <c r="D130" s="193"/>
      <c r="E130" s="290" t="s">
        <v>4776</v>
      </c>
      <c r="F130" s="17" t="s">
        <v>124</v>
      </c>
      <c r="G130" s="161"/>
      <c r="H130" s="187"/>
      <c r="I130" s="89">
        <f>G130*H130</f>
        <v>0</v>
      </c>
    </row>
    <row r="131" spans="1:9" ht="26.4" hidden="1" x14ac:dyDescent="0.25">
      <c r="A131" s="192"/>
      <c r="B131" s="192"/>
      <c r="C131" s="193" t="s">
        <v>39</v>
      </c>
      <c r="D131" s="193"/>
      <c r="E131" s="290" t="s">
        <v>4777</v>
      </c>
      <c r="F131" s="17" t="s">
        <v>124</v>
      </c>
      <c r="G131" s="161"/>
      <c r="H131" s="187"/>
      <c r="I131" s="89">
        <f>G131*H131</f>
        <v>0</v>
      </c>
    </row>
    <row r="132" spans="1:9" ht="39.6" hidden="1" x14ac:dyDescent="0.25">
      <c r="A132" s="192"/>
      <c r="B132" s="192"/>
      <c r="C132" s="193" t="s">
        <v>59</v>
      </c>
      <c r="D132" s="193"/>
      <c r="E132" s="290" t="s">
        <v>4778</v>
      </c>
      <c r="F132" s="17" t="s">
        <v>124</v>
      </c>
      <c r="G132" s="161"/>
      <c r="H132" s="187"/>
      <c r="I132" s="89">
        <f>G132*H132</f>
        <v>0</v>
      </c>
    </row>
    <row r="133" spans="1:9" ht="26.4" hidden="1" x14ac:dyDescent="0.25">
      <c r="A133" s="192"/>
      <c r="B133" s="192"/>
      <c r="C133" s="193" t="s">
        <v>42</v>
      </c>
      <c r="D133" s="193"/>
      <c r="E133" s="290" t="s">
        <v>4779</v>
      </c>
      <c r="F133" s="17" t="s">
        <v>124</v>
      </c>
      <c r="G133" s="161"/>
      <c r="H133" s="187"/>
      <c r="I133" s="89">
        <f>G133*H133</f>
        <v>0</v>
      </c>
    </row>
    <row r="134" spans="1:9" x14ac:dyDescent="0.25">
      <c r="A134" s="192" t="s">
        <v>1931</v>
      </c>
      <c r="B134" s="192"/>
      <c r="C134" s="193"/>
      <c r="D134" s="193"/>
      <c r="E134" s="157" t="s">
        <v>1932</v>
      </c>
      <c r="F134" s="27"/>
      <c r="G134" s="17"/>
      <c r="H134" s="191"/>
      <c r="I134" s="190"/>
    </row>
    <row r="135" spans="1:9" ht="15.6" hidden="1" x14ac:dyDescent="0.25">
      <c r="A135" s="192"/>
      <c r="B135" s="192" t="s">
        <v>1933</v>
      </c>
      <c r="C135" s="193"/>
      <c r="D135" s="193"/>
      <c r="E135" s="158" t="s">
        <v>1936</v>
      </c>
      <c r="F135" s="17" t="s">
        <v>124</v>
      </c>
      <c r="G135" s="161"/>
      <c r="H135" s="187"/>
      <c r="I135" s="89">
        <f>G135*H135</f>
        <v>0</v>
      </c>
    </row>
    <row r="136" spans="1:9" ht="15.6" x14ac:dyDescent="0.25">
      <c r="A136" s="192"/>
      <c r="B136" s="192" t="s">
        <v>1934</v>
      </c>
      <c r="C136" s="193"/>
      <c r="D136" s="193"/>
      <c r="E136" s="158" t="s">
        <v>1937</v>
      </c>
      <c r="F136" s="17" t="s">
        <v>124</v>
      </c>
      <c r="G136" s="161"/>
      <c r="H136" s="187"/>
      <c r="I136" s="89">
        <f>G136*H136</f>
        <v>0</v>
      </c>
    </row>
    <row r="137" spans="1:9" ht="15.6" hidden="1" x14ac:dyDescent="0.25">
      <c r="A137" s="192"/>
      <c r="B137" s="192" t="s">
        <v>1935</v>
      </c>
      <c r="C137" s="193"/>
      <c r="D137" s="193"/>
      <c r="E137" s="158" t="s">
        <v>1938</v>
      </c>
      <c r="F137" s="17" t="s">
        <v>124</v>
      </c>
      <c r="G137" s="161"/>
      <c r="H137" s="187"/>
      <c r="I137" s="89">
        <f>G137*H137</f>
        <v>0</v>
      </c>
    </row>
    <row r="138" spans="1:9" hidden="1" x14ac:dyDescent="0.25">
      <c r="A138" s="192" t="s">
        <v>1939</v>
      </c>
      <c r="B138" s="192"/>
      <c r="C138" s="193"/>
      <c r="D138" s="193"/>
      <c r="E138" s="157" t="s">
        <v>1940</v>
      </c>
      <c r="F138" s="17"/>
      <c r="G138" s="17"/>
      <c r="H138" s="191"/>
      <c r="I138" s="190"/>
    </row>
    <row r="139" spans="1:9" hidden="1" x14ac:dyDescent="0.25">
      <c r="A139" s="192"/>
      <c r="B139" s="192" t="s">
        <v>1941</v>
      </c>
      <c r="C139" s="193"/>
      <c r="D139" s="193"/>
      <c r="E139" s="158" t="s">
        <v>1944</v>
      </c>
      <c r="F139" s="17"/>
      <c r="G139" s="17"/>
      <c r="H139" s="191"/>
      <c r="I139" s="190"/>
    </row>
    <row r="140" spans="1:9" ht="15.6" hidden="1" x14ac:dyDescent="0.25">
      <c r="A140" s="192"/>
      <c r="B140" s="192"/>
      <c r="C140" s="193" t="s">
        <v>37</v>
      </c>
      <c r="D140" s="193"/>
      <c r="E140" s="158" t="s">
        <v>1945</v>
      </c>
      <c r="F140" s="17" t="s">
        <v>2269</v>
      </c>
      <c r="G140" s="161"/>
      <c r="H140" s="187"/>
      <c r="I140" s="89">
        <f>G140*H140</f>
        <v>0</v>
      </c>
    </row>
    <row r="141" spans="1:9" ht="15.6" hidden="1" x14ac:dyDescent="0.25">
      <c r="A141" s="192"/>
      <c r="B141" s="192"/>
      <c r="C141" s="193" t="s">
        <v>39</v>
      </c>
      <c r="D141" s="193"/>
      <c r="E141" s="158" t="s">
        <v>1946</v>
      </c>
      <c r="F141" s="17" t="s">
        <v>2269</v>
      </c>
      <c r="G141" s="161"/>
      <c r="H141" s="187"/>
      <c r="I141" s="89">
        <f>G141*H141</f>
        <v>0</v>
      </c>
    </row>
    <row r="142" spans="1:9" hidden="1" x14ac:dyDescent="0.25">
      <c r="A142" s="192"/>
      <c r="B142" s="192" t="s">
        <v>1942</v>
      </c>
      <c r="C142" s="193"/>
      <c r="D142" s="193"/>
      <c r="E142" s="158" t="s">
        <v>1947</v>
      </c>
      <c r="F142" s="17"/>
      <c r="G142" s="17"/>
      <c r="H142" s="191"/>
      <c r="I142" s="190"/>
    </row>
    <row r="143" spans="1:9" ht="15.6" hidden="1" x14ac:dyDescent="0.25">
      <c r="A143" s="192"/>
      <c r="B143" s="192"/>
      <c r="C143" s="193" t="s">
        <v>37</v>
      </c>
      <c r="D143" s="193"/>
      <c r="E143" s="158" t="s">
        <v>1945</v>
      </c>
      <c r="F143" s="17" t="s">
        <v>2269</v>
      </c>
      <c r="G143" s="161"/>
      <c r="H143" s="187"/>
      <c r="I143" s="89">
        <f>G143*H143</f>
        <v>0</v>
      </c>
    </row>
    <row r="144" spans="1:9" ht="15.6" hidden="1" x14ac:dyDescent="0.25">
      <c r="A144" s="192"/>
      <c r="B144" s="192"/>
      <c r="C144" s="193" t="s">
        <v>39</v>
      </c>
      <c r="D144" s="193"/>
      <c r="E144" s="158" t="s">
        <v>1946</v>
      </c>
      <c r="F144" s="17" t="s">
        <v>2269</v>
      </c>
      <c r="G144" s="161"/>
      <c r="H144" s="187"/>
      <c r="I144" s="89">
        <f>G144*H144</f>
        <v>0</v>
      </c>
    </row>
    <row r="145" spans="1:9" hidden="1" x14ac:dyDescent="0.25">
      <c r="A145" s="192"/>
      <c r="B145" s="192" t="s">
        <v>1943</v>
      </c>
      <c r="C145" s="193"/>
      <c r="D145" s="193"/>
      <c r="E145" s="158" t="s">
        <v>1948</v>
      </c>
      <c r="F145" s="27" t="s">
        <v>1152</v>
      </c>
      <c r="G145" s="161"/>
      <c r="H145" s="187"/>
      <c r="I145" s="89">
        <f>G145*H145</f>
        <v>0</v>
      </c>
    </row>
    <row r="146" spans="1:9" ht="26.4" hidden="1" x14ac:dyDescent="0.25">
      <c r="A146" s="192" t="s">
        <v>1949</v>
      </c>
      <c r="B146" s="192"/>
      <c r="C146" s="193"/>
      <c r="D146" s="193"/>
      <c r="E146" s="157" t="s">
        <v>4788</v>
      </c>
      <c r="F146" s="17"/>
      <c r="G146" s="17"/>
      <c r="H146" s="191"/>
      <c r="I146" s="190"/>
    </row>
    <row r="147" spans="1:9" hidden="1" x14ac:dyDescent="0.25">
      <c r="A147" s="192"/>
      <c r="B147" s="192" t="s">
        <v>1950</v>
      </c>
      <c r="C147" s="193"/>
      <c r="D147" s="193"/>
      <c r="E147" s="158" t="s">
        <v>1951</v>
      </c>
      <c r="F147" s="17"/>
      <c r="G147" s="17"/>
      <c r="H147" s="191"/>
      <c r="I147" s="190"/>
    </row>
    <row r="148" spans="1:9" hidden="1" x14ac:dyDescent="0.25">
      <c r="A148" s="192"/>
      <c r="B148" s="192"/>
      <c r="C148" s="193" t="s">
        <v>37</v>
      </c>
      <c r="D148" s="193"/>
      <c r="E148" s="158" t="s">
        <v>1952</v>
      </c>
      <c r="F148" s="17"/>
      <c r="G148" s="17"/>
      <c r="H148" s="191"/>
      <c r="I148" s="190"/>
    </row>
    <row r="149" spans="1:9" ht="28.8" hidden="1" x14ac:dyDescent="0.25">
      <c r="A149" s="192"/>
      <c r="B149" s="192"/>
      <c r="C149" s="193"/>
      <c r="D149" s="193" t="s">
        <v>36</v>
      </c>
      <c r="E149" s="158" t="s">
        <v>4341</v>
      </c>
      <c r="F149" s="17" t="s">
        <v>124</v>
      </c>
      <c r="G149" s="161"/>
      <c r="H149" s="187"/>
      <c r="I149" s="89">
        <f>G149*H149</f>
        <v>0</v>
      </c>
    </row>
    <row r="150" spans="1:9" ht="28.8" hidden="1" x14ac:dyDescent="0.25">
      <c r="A150" s="192"/>
      <c r="B150" s="192"/>
      <c r="C150" s="193"/>
      <c r="D150" s="193" t="s">
        <v>35</v>
      </c>
      <c r="E150" s="158" t="s">
        <v>4342</v>
      </c>
      <c r="F150" s="17" t="s">
        <v>124</v>
      </c>
      <c r="G150" s="161"/>
      <c r="H150" s="187"/>
      <c r="I150" s="89">
        <f>G150*H150</f>
        <v>0</v>
      </c>
    </row>
    <row r="151" spans="1:9" ht="28.8" hidden="1" x14ac:dyDescent="0.25">
      <c r="A151" s="192"/>
      <c r="B151" s="192"/>
      <c r="C151" s="193"/>
      <c r="D151" s="193" t="s">
        <v>49</v>
      </c>
      <c r="E151" s="158" t="s">
        <v>4343</v>
      </c>
      <c r="F151" s="17" t="s">
        <v>124</v>
      </c>
      <c r="G151" s="161"/>
      <c r="H151" s="187"/>
      <c r="I151" s="89">
        <f>G151*H151</f>
        <v>0</v>
      </c>
    </row>
    <row r="152" spans="1:9" hidden="1" x14ac:dyDescent="0.25">
      <c r="A152" s="192"/>
      <c r="B152" s="192"/>
      <c r="C152" s="193" t="s">
        <v>39</v>
      </c>
      <c r="D152" s="193"/>
      <c r="E152" s="158" t="s">
        <v>1953</v>
      </c>
      <c r="F152" s="17"/>
      <c r="G152" s="17"/>
      <c r="H152" s="191"/>
      <c r="I152" s="190"/>
    </row>
    <row r="153" spans="1:9" ht="28.8" hidden="1" x14ac:dyDescent="0.25">
      <c r="A153" s="192"/>
      <c r="B153" s="192"/>
      <c r="C153" s="193"/>
      <c r="D153" s="193" t="s">
        <v>36</v>
      </c>
      <c r="E153" s="158" t="s">
        <v>4341</v>
      </c>
      <c r="F153" s="17" t="s">
        <v>124</v>
      </c>
      <c r="G153" s="161"/>
      <c r="H153" s="187"/>
      <c r="I153" s="89">
        <f>G153*H153</f>
        <v>0</v>
      </c>
    </row>
    <row r="154" spans="1:9" ht="28.8" hidden="1" x14ac:dyDescent="0.25">
      <c r="A154" s="192"/>
      <c r="B154" s="192"/>
      <c r="C154" s="193"/>
      <c r="D154" s="193" t="s">
        <v>35</v>
      </c>
      <c r="E154" s="158" t="s">
        <v>4342</v>
      </c>
      <c r="F154" s="17" t="s">
        <v>124</v>
      </c>
      <c r="G154" s="161"/>
      <c r="H154" s="187"/>
      <c r="I154" s="89">
        <f>G154*H154</f>
        <v>0</v>
      </c>
    </row>
    <row r="155" spans="1:9" ht="28.8" hidden="1" x14ac:dyDescent="0.25">
      <c r="A155" s="192"/>
      <c r="B155" s="192"/>
      <c r="C155" s="193"/>
      <c r="D155" s="193" t="s">
        <v>49</v>
      </c>
      <c r="E155" s="158" t="s">
        <v>4344</v>
      </c>
      <c r="F155" s="17" t="s">
        <v>124</v>
      </c>
      <c r="G155" s="161"/>
      <c r="H155" s="187"/>
      <c r="I155" s="89">
        <f>G155*H155</f>
        <v>0</v>
      </c>
    </row>
    <row r="156" spans="1:9" ht="26.4" hidden="1" x14ac:dyDescent="0.25">
      <c r="A156" s="192"/>
      <c r="B156" s="192"/>
      <c r="C156" s="193" t="s">
        <v>59</v>
      </c>
      <c r="D156" s="193"/>
      <c r="E156" s="290" t="s">
        <v>4789</v>
      </c>
      <c r="F156" s="17"/>
      <c r="G156" s="17"/>
      <c r="H156" s="191"/>
      <c r="I156" s="190"/>
    </row>
    <row r="157" spans="1:9" ht="28.8" hidden="1" x14ac:dyDescent="0.25">
      <c r="A157" s="192"/>
      <c r="B157" s="192"/>
      <c r="C157" s="193"/>
      <c r="D157" s="193" t="s">
        <v>36</v>
      </c>
      <c r="E157" s="158" t="s">
        <v>4341</v>
      </c>
      <c r="F157" s="17" t="s">
        <v>124</v>
      </c>
      <c r="G157" s="161"/>
      <c r="H157" s="187"/>
      <c r="I157" s="89">
        <f>G157*H157</f>
        <v>0</v>
      </c>
    </row>
    <row r="158" spans="1:9" ht="28.8" hidden="1" x14ac:dyDescent="0.25">
      <c r="A158" s="192"/>
      <c r="B158" s="192"/>
      <c r="C158" s="193"/>
      <c r="D158" s="193" t="s">
        <v>35</v>
      </c>
      <c r="E158" s="158" t="s">
        <v>4342</v>
      </c>
      <c r="F158" s="17" t="s">
        <v>124</v>
      </c>
      <c r="G158" s="161"/>
      <c r="H158" s="187"/>
      <c r="I158" s="89">
        <f>G158*H158</f>
        <v>0</v>
      </c>
    </row>
    <row r="159" spans="1:9" ht="28.8" hidden="1" x14ac:dyDescent="0.25">
      <c r="A159" s="192"/>
      <c r="B159" s="192"/>
      <c r="C159" s="193"/>
      <c r="D159" s="193" t="s">
        <v>49</v>
      </c>
      <c r="E159" s="158" t="s">
        <v>4343</v>
      </c>
      <c r="F159" s="17" t="s">
        <v>124</v>
      </c>
      <c r="G159" s="161"/>
      <c r="H159" s="187"/>
      <c r="I159" s="89">
        <f>G159*H159</f>
        <v>0</v>
      </c>
    </row>
    <row r="160" spans="1:9" ht="26.4" hidden="1" x14ac:dyDescent="0.25">
      <c r="A160" s="192"/>
      <c r="B160" s="192" t="s">
        <v>1954</v>
      </c>
      <c r="C160" s="193"/>
      <c r="D160" s="193"/>
      <c r="E160" s="158" t="s">
        <v>1955</v>
      </c>
      <c r="F160" s="17"/>
      <c r="G160" s="17"/>
      <c r="H160" s="191"/>
      <c r="I160" s="190"/>
    </row>
    <row r="161" spans="1:9" hidden="1" x14ac:dyDescent="0.25">
      <c r="A161" s="192"/>
      <c r="B161" s="192"/>
      <c r="C161" s="193" t="s">
        <v>37</v>
      </c>
      <c r="D161" s="193"/>
      <c r="E161" s="158" t="s">
        <v>1956</v>
      </c>
      <c r="F161" s="17"/>
      <c r="G161" s="17"/>
      <c r="H161" s="191"/>
      <c r="I161" s="190"/>
    </row>
    <row r="162" spans="1:9" ht="28.8" hidden="1" x14ac:dyDescent="0.25">
      <c r="A162" s="192"/>
      <c r="B162" s="192"/>
      <c r="C162" s="193"/>
      <c r="D162" s="193" t="s">
        <v>36</v>
      </c>
      <c r="E162" s="158" t="s">
        <v>4341</v>
      </c>
      <c r="F162" s="17" t="s">
        <v>124</v>
      </c>
      <c r="G162" s="161"/>
      <c r="H162" s="187"/>
      <c r="I162" s="89">
        <f>G162*H162</f>
        <v>0</v>
      </c>
    </row>
    <row r="163" spans="1:9" ht="28.8" hidden="1" x14ac:dyDescent="0.25">
      <c r="A163" s="192"/>
      <c r="B163" s="192"/>
      <c r="C163" s="193"/>
      <c r="D163" s="193" t="s">
        <v>35</v>
      </c>
      <c r="E163" s="158" t="s">
        <v>4342</v>
      </c>
      <c r="F163" s="17" t="s">
        <v>124</v>
      </c>
      <c r="G163" s="161"/>
      <c r="H163" s="187"/>
      <c r="I163" s="89">
        <f>G163*H163</f>
        <v>0</v>
      </c>
    </row>
    <row r="164" spans="1:9" ht="28.8" hidden="1" x14ac:dyDescent="0.25">
      <c r="A164" s="192"/>
      <c r="B164" s="192"/>
      <c r="C164" s="193"/>
      <c r="D164" s="193" t="s">
        <v>49</v>
      </c>
      <c r="E164" s="158" t="s">
        <v>4345</v>
      </c>
      <c r="F164" s="17" t="s">
        <v>124</v>
      </c>
      <c r="G164" s="161"/>
      <c r="H164" s="187"/>
      <c r="I164" s="89">
        <f>G164*H164</f>
        <v>0</v>
      </c>
    </row>
    <row r="165" spans="1:9" hidden="1" x14ac:dyDescent="0.25">
      <c r="A165" s="192"/>
      <c r="B165" s="192"/>
      <c r="C165" s="193" t="s">
        <v>39</v>
      </c>
      <c r="D165" s="193"/>
      <c r="E165" s="158" t="s">
        <v>1953</v>
      </c>
      <c r="F165" s="17"/>
      <c r="G165" s="17"/>
      <c r="H165" s="191"/>
      <c r="I165" s="190"/>
    </row>
    <row r="166" spans="1:9" ht="28.8" hidden="1" x14ac:dyDescent="0.25">
      <c r="A166" s="192"/>
      <c r="B166" s="192"/>
      <c r="C166" s="193"/>
      <c r="D166" s="193" t="s">
        <v>36</v>
      </c>
      <c r="E166" s="158" t="s">
        <v>4341</v>
      </c>
      <c r="F166" s="17" t="s">
        <v>124</v>
      </c>
      <c r="G166" s="161"/>
      <c r="H166" s="187"/>
      <c r="I166" s="89">
        <f>G166*H166</f>
        <v>0</v>
      </c>
    </row>
    <row r="167" spans="1:9" ht="28.8" hidden="1" x14ac:dyDescent="0.25">
      <c r="A167" s="192"/>
      <c r="B167" s="192"/>
      <c r="C167" s="193"/>
      <c r="D167" s="193" t="s">
        <v>35</v>
      </c>
      <c r="E167" s="158" t="s">
        <v>4342</v>
      </c>
      <c r="F167" s="17" t="s">
        <v>124</v>
      </c>
      <c r="G167" s="161"/>
      <c r="H167" s="187"/>
      <c r="I167" s="89">
        <f>G167*H167</f>
        <v>0</v>
      </c>
    </row>
    <row r="168" spans="1:9" ht="28.8" hidden="1" x14ac:dyDescent="0.25">
      <c r="A168" s="192"/>
      <c r="B168" s="192"/>
      <c r="C168" s="193"/>
      <c r="D168" s="193" t="s">
        <v>49</v>
      </c>
      <c r="E168" s="158" t="s">
        <v>4344</v>
      </c>
      <c r="F168" s="17" t="s">
        <v>124</v>
      </c>
      <c r="G168" s="161"/>
      <c r="H168" s="187"/>
      <c r="I168" s="89">
        <f>G168*H168</f>
        <v>0</v>
      </c>
    </row>
    <row r="169" spans="1:9" ht="26.4" hidden="1" x14ac:dyDescent="0.25">
      <c r="A169" s="192"/>
      <c r="B169" s="192"/>
      <c r="C169" s="193" t="s">
        <v>59</v>
      </c>
      <c r="D169" s="193"/>
      <c r="E169" s="290" t="s">
        <v>4790</v>
      </c>
      <c r="F169" s="17"/>
      <c r="G169" s="17"/>
      <c r="H169" s="191"/>
      <c r="I169" s="190"/>
    </row>
    <row r="170" spans="1:9" ht="28.8" hidden="1" x14ac:dyDescent="0.25">
      <c r="A170" s="192"/>
      <c r="B170" s="192"/>
      <c r="C170" s="193"/>
      <c r="D170" s="193" t="s">
        <v>36</v>
      </c>
      <c r="E170" s="158" t="s">
        <v>4341</v>
      </c>
      <c r="F170" s="17" t="s">
        <v>124</v>
      </c>
      <c r="G170" s="161"/>
      <c r="H170" s="187"/>
      <c r="I170" s="89">
        <f>G170*H170</f>
        <v>0</v>
      </c>
    </row>
    <row r="171" spans="1:9" ht="28.8" hidden="1" x14ac:dyDescent="0.25">
      <c r="A171" s="192"/>
      <c r="B171" s="192"/>
      <c r="C171" s="193"/>
      <c r="D171" s="193" t="s">
        <v>35</v>
      </c>
      <c r="E171" s="158" t="s">
        <v>4342</v>
      </c>
      <c r="F171" s="17" t="s">
        <v>124</v>
      </c>
      <c r="G171" s="161"/>
      <c r="H171" s="187"/>
      <c r="I171" s="89">
        <f>G171*H171</f>
        <v>0</v>
      </c>
    </row>
    <row r="172" spans="1:9" ht="28.8" hidden="1" x14ac:dyDescent="0.25">
      <c r="A172" s="192"/>
      <c r="B172" s="192"/>
      <c r="C172" s="193"/>
      <c r="D172" s="193" t="s">
        <v>49</v>
      </c>
      <c r="E172" s="158" t="s">
        <v>4344</v>
      </c>
      <c r="F172" s="17" t="s">
        <v>124</v>
      </c>
      <c r="G172" s="161"/>
      <c r="H172" s="187"/>
      <c r="I172" s="89">
        <f>G172*H172</f>
        <v>0</v>
      </c>
    </row>
    <row r="173" spans="1:9" ht="26.4" hidden="1" x14ac:dyDescent="0.25">
      <c r="A173" s="192" t="s">
        <v>1957</v>
      </c>
      <c r="B173" s="192"/>
      <c r="C173" s="193"/>
      <c r="D173" s="193"/>
      <c r="E173" s="157" t="s">
        <v>4346</v>
      </c>
      <c r="F173" s="17"/>
      <c r="G173" s="17"/>
      <c r="H173" s="191"/>
      <c r="I173" s="190"/>
    </row>
    <row r="174" spans="1:9" ht="26.4" hidden="1" x14ac:dyDescent="0.25">
      <c r="A174" s="192"/>
      <c r="B174" s="192" t="s">
        <v>1958</v>
      </c>
      <c r="C174" s="193"/>
      <c r="D174" s="193"/>
      <c r="E174" s="158" t="s">
        <v>4346</v>
      </c>
      <c r="F174" s="27" t="s">
        <v>136</v>
      </c>
      <c r="G174" s="161"/>
      <c r="H174" s="187"/>
      <c r="I174" s="89">
        <f>G174*H174</f>
        <v>0</v>
      </c>
    </row>
    <row r="175" spans="1:9" ht="39.6" hidden="1" x14ac:dyDescent="0.25">
      <c r="A175" s="192"/>
      <c r="B175" s="192" t="s">
        <v>1959</v>
      </c>
      <c r="C175" s="193"/>
      <c r="D175" s="193"/>
      <c r="E175" s="158" t="s">
        <v>4347</v>
      </c>
      <c r="F175" s="27" t="s">
        <v>136</v>
      </c>
      <c r="G175" s="161"/>
      <c r="H175" s="187"/>
      <c r="I175" s="89">
        <f>G175*H175</f>
        <v>0</v>
      </c>
    </row>
    <row r="176" spans="1:9" ht="26.4" hidden="1" x14ac:dyDescent="0.25">
      <c r="A176" s="192" t="s">
        <v>1960</v>
      </c>
      <c r="B176" s="192"/>
      <c r="C176" s="193"/>
      <c r="D176" s="193"/>
      <c r="E176" s="157" t="s">
        <v>4348</v>
      </c>
      <c r="F176" s="17"/>
      <c r="G176" s="17"/>
      <c r="H176" s="191"/>
      <c r="I176" s="190"/>
    </row>
    <row r="177" spans="1:9" ht="39.6" hidden="1" x14ac:dyDescent="0.25">
      <c r="A177" s="192"/>
      <c r="B177" s="192" t="s">
        <v>1961</v>
      </c>
      <c r="C177" s="193"/>
      <c r="D177" s="193"/>
      <c r="E177" s="158" t="s">
        <v>4349</v>
      </c>
      <c r="F177" s="27" t="s">
        <v>136</v>
      </c>
      <c r="G177" s="161"/>
      <c r="H177" s="187"/>
      <c r="I177" s="89">
        <f>G177*H177</f>
        <v>0</v>
      </c>
    </row>
    <row r="178" spans="1:9" ht="39.6" hidden="1" x14ac:dyDescent="0.25">
      <c r="A178" s="192"/>
      <c r="B178" s="192" t="s">
        <v>1962</v>
      </c>
      <c r="C178" s="193"/>
      <c r="D178" s="193"/>
      <c r="E178" s="158" t="s">
        <v>4791</v>
      </c>
      <c r="F178" s="27" t="s">
        <v>136</v>
      </c>
      <c r="G178" s="161"/>
      <c r="H178" s="187"/>
      <c r="I178" s="89">
        <f>G178*H178</f>
        <v>0</v>
      </c>
    </row>
    <row r="179" spans="1:9" ht="26.4" hidden="1" x14ac:dyDescent="0.25">
      <c r="A179" s="192" t="s">
        <v>1963</v>
      </c>
      <c r="B179" s="192"/>
      <c r="C179" s="193"/>
      <c r="D179" s="193"/>
      <c r="E179" s="157" t="s">
        <v>1964</v>
      </c>
      <c r="F179" s="17" t="s">
        <v>2269</v>
      </c>
      <c r="G179" s="161"/>
      <c r="H179" s="187"/>
      <c r="I179" s="89">
        <f>G179*H179</f>
        <v>0</v>
      </c>
    </row>
    <row r="180" spans="1:9" ht="26.4" hidden="1" x14ac:dyDescent="0.25">
      <c r="A180" s="192" t="s">
        <v>1965</v>
      </c>
      <c r="B180" s="192"/>
      <c r="C180" s="193"/>
      <c r="D180" s="193"/>
      <c r="E180" s="157" t="s">
        <v>1966</v>
      </c>
      <c r="F180" s="17"/>
      <c r="G180" s="17"/>
      <c r="H180" s="191"/>
      <c r="I180" s="190"/>
    </row>
    <row r="181" spans="1:9" ht="26.4" hidden="1" x14ac:dyDescent="0.25">
      <c r="A181" s="192"/>
      <c r="B181" s="192" t="s">
        <v>1967</v>
      </c>
      <c r="C181" s="110"/>
      <c r="D181" s="110"/>
      <c r="E181" s="158" t="s">
        <v>1969</v>
      </c>
      <c r="F181" s="17"/>
      <c r="G181" s="17"/>
      <c r="H181" s="191"/>
      <c r="I181" s="190"/>
    </row>
    <row r="182" spans="1:9" ht="66" hidden="1" x14ac:dyDescent="0.25">
      <c r="A182" s="192"/>
      <c r="B182" s="192"/>
      <c r="C182" s="193" t="s">
        <v>37</v>
      </c>
      <c r="D182" s="193"/>
      <c r="E182" s="158" t="s">
        <v>4792</v>
      </c>
      <c r="F182" s="17"/>
      <c r="G182" s="17"/>
      <c r="H182" s="191"/>
      <c r="I182" s="190"/>
    </row>
    <row r="183" spans="1:9" ht="28.8" hidden="1" x14ac:dyDescent="0.25">
      <c r="A183" s="192"/>
      <c r="B183" s="192"/>
      <c r="C183" s="193"/>
      <c r="D183" s="193" t="s">
        <v>36</v>
      </c>
      <c r="E183" s="158" t="s">
        <v>4341</v>
      </c>
      <c r="F183" s="17" t="s">
        <v>1099</v>
      </c>
      <c r="G183" s="161"/>
      <c r="H183" s="187"/>
      <c r="I183" s="89">
        <f>G183*H183</f>
        <v>0</v>
      </c>
    </row>
    <row r="184" spans="1:9" ht="28.8" hidden="1" x14ac:dyDescent="0.25">
      <c r="A184" s="192"/>
      <c r="B184" s="192"/>
      <c r="C184" s="193"/>
      <c r="D184" s="193" t="s">
        <v>35</v>
      </c>
      <c r="E184" s="158" t="s">
        <v>4342</v>
      </c>
      <c r="F184" s="17" t="s">
        <v>1099</v>
      </c>
      <c r="G184" s="161"/>
      <c r="H184" s="187"/>
      <c r="I184" s="89">
        <f>G184*H184</f>
        <v>0</v>
      </c>
    </row>
    <row r="185" spans="1:9" ht="28.8" hidden="1" x14ac:dyDescent="0.25">
      <c r="A185" s="192"/>
      <c r="B185" s="192"/>
      <c r="C185" s="193"/>
      <c r="D185" s="193" t="s">
        <v>49</v>
      </c>
      <c r="E185" s="158" t="s">
        <v>4344</v>
      </c>
      <c r="F185" s="17" t="s">
        <v>1099</v>
      </c>
      <c r="G185" s="161"/>
      <c r="H185" s="187"/>
      <c r="I185" s="89">
        <f>G185*H185</f>
        <v>0</v>
      </c>
    </row>
    <row r="186" spans="1:9" ht="79.2" hidden="1" x14ac:dyDescent="0.25">
      <c r="A186" s="192"/>
      <c r="B186" s="192"/>
      <c r="C186" s="193" t="s">
        <v>39</v>
      </c>
      <c r="D186" s="193"/>
      <c r="E186" s="290" t="s">
        <v>4793</v>
      </c>
      <c r="F186" s="17"/>
      <c r="G186" s="17"/>
      <c r="H186" s="191"/>
      <c r="I186" s="190"/>
    </row>
    <row r="187" spans="1:9" ht="28.8" hidden="1" x14ac:dyDescent="0.25">
      <c r="A187" s="192"/>
      <c r="B187" s="192"/>
      <c r="C187" s="193"/>
      <c r="D187" s="193" t="s">
        <v>36</v>
      </c>
      <c r="E187" s="158" t="s">
        <v>4341</v>
      </c>
      <c r="F187" s="17" t="s">
        <v>124</v>
      </c>
      <c r="G187" s="161"/>
      <c r="H187" s="187"/>
      <c r="I187" s="89">
        <f>G187*H187</f>
        <v>0</v>
      </c>
    </row>
    <row r="188" spans="1:9" ht="28.8" hidden="1" x14ac:dyDescent="0.25">
      <c r="A188" s="192"/>
      <c r="B188" s="192"/>
      <c r="C188" s="193"/>
      <c r="D188" s="193" t="s">
        <v>35</v>
      </c>
      <c r="E188" s="158" t="s">
        <v>4342</v>
      </c>
      <c r="F188" s="17" t="s">
        <v>124</v>
      </c>
      <c r="G188" s="161"/>
      <c r="H188" s="187"/>
      <c r="I188" s="89">
        <f>G188*H188</f>
        <v>0</v>
      </c>
    </row>
    <row r="189" spans="1:9" ht="28.8" hidden="1" x14ac:dyDescent="0.25">
      <c r="A189" s="192"/>
      <c r="B189" s="192"/>
      <c r="C189" s="193"/>
      <c r="D189" s="193" t="s">
        <v>49</v>
      </c>
      <c r="E189" s="200" t="s">
        <v>4350</v>
      </c>
      <c r="F189" s="17" t="s">
        <v>124</v>
      </c>
      <c r="G189" s="161"/>
      <c r="H189" s="187"/>
      <c r="I189" s="89">
        <f>G189*H189</f>
        <v>0</v>
      </c>
    </row>
    <row r="190" spans="1:9" ht="39.6" hidden="1" x14ac:dyDescent="0.25">
      <c r="A190" s="192"/>
      <c r="B190" s="192" t="s">
        <v>1968</v>
      </c>
      <c r="C190" s="193"/>
      <c r="D190" s="193"/>
      <c r="E190" s="158" t="s">
        <v>1970</v>
      </c>
      <c r="F190" s="17"/>
      <c r="G190" s="17"/>
      <c r="H190" s="191"/>
      <c r="I190" s="190"/>
    </row>
    <row r="191" spans="1:9" ht="66" hidden="1" x14ac:dyDescent="0.25">
      <c r="A191" s="192"/>
      <c r="B191" s="192"/>
      <c r="C191" s="193" t="s">
        <v>37</v>
      </c>
      <c r="D191" s="193"/>
      <c r="E191" s="290" t="s">
        <v>4794</v>
      </c>
      <c r="F191" s="17"/>
      <c r="G191" s="17"/>
      <c r="H191" s="191"/>
      <c r="I191" s="190"/>
    </row>
    <row r="192" spans="1:9" ht="28.8" hidden="1" x14ac:dyDescent="0.25">
      <c r="A192" s="192"/>
      <c r="B192" s="192"/>
      <c r="C192" s="193"/>
      <c r="D192" s="193" t="s">
        <v>36</v>
      </c>
      <c r="E192" s="158" t="s">
        <v>4341</v>
      </c>
      <c r="F192" s="17" t="s">
        <v>124</v>
      </c>
      <c r="G192" s="161"/>
      <c r="H192" s="187"/>
      <c r="I192" s="89">
        <f>G192*H192</f>
        <v>0</v>
      </c>
    </row>
    <row r="193" spans="1:9" ht="28.8" hidden="1" x14ac:dyDescent="0.25">
      <c r="A193" s="192"/>
      <c r="B193" s="192"/>
      <c r="C193" s="193"/>
      <c r="D193" s="193" t="s">
        <v>35</v>
      </c>
      <c r="E193" s="158" t="s">
        <v>4342</v>
      </c>
      <c r="F193" s="17" t="s">
        <v>124</v>
      </c>
      <c r="G193" s="161"/>
      <c r="H193" s="187"/>
      <c r="I193" s="89">
        <f>G193*H193</f>
        <v>0</v>
      </c>
    </row>
    <row r="194" spans="1:9" ht="28.8" hidden="1" x14ac:dyDescent="0.25">
      <c r="A194" s="192"/>
      <c r="B194" s="192"/>
      <c r="C194" s="193"/>
      <c r="D194" s="193" t="s">
        <v>49</v>
      </c>
      <c r="E194" s="158" t="s">
        <v>4343</v>
      </c>
      <c r="F194" s="17" t="s">
        <v>124</v>
      </c>
      <c r="G194" s="161"/>
      <c r="H194" s="187"/>
      <c r="I194" s="89">
        <f>G194*H194</f>
        <v>0</v>
      </c>
    </row>
    <row r="195" spans="1:9" ht="79.2" hidden="1" x14ac:dyDescent="0.25">
      <c r="A195" s="192"/>
      <c r="B195" s="192"/>
      <c r="C195" s="193" t="s">
        <v>39</v>
      </c>
      <c r="D195" s="193"/>
      <c r="E195" s="290" t="s">
        <v>4793</v>
      </c>
      <c r="F195" s="17"/>
      <c r="G195" s="17"/>
      <c r="H195" s="191"/>
      <c r="I195" s="190"/>
    </row>
    <row r="196" spans="1:9" ht="28.8" hidden="1" x14ac:dyDescent="0.25">
      <c r="A196" s="192"/>
      <c r="B196" s="192"/>
      <c r="C196" s="193"/>
      <c r="D196" s="193" t="s">
        <v>36</v>
      </c>
      <c r="E196" s="158" t="s">
        <v>4341</v>
      </c>
      <c r="F196" s="17" t="s">
        <v>124</v>
      </c>
      <c r="G196" s="161"/>
      <c r="H196" s="187"/>
      <c r="I196" s="89">
        <f>G196*H196</f>
        <v>0</v>
      </c>
    </row>
    <row r="197" spans="1:9" ht="28.8" hidden="1" x14ac:dyDescent="0.25">
      <c r="A197" s="192"/>
      <c r="B197" s="192"/>
      <c r="C197" s="193"/>
      <c r="D197" s="193" t="s">
        <v>35</v>
      </c>
      <c r="E197" s="158" t="s">
        <v>4342</v>
      </c>
      <c r="F197" s="17" t="s">
        <v>124</v>
      </c>
      <c r="G197" s="161"/>
      <c r="H197" s="187"/>
      <c r="I197" s="89">
        <f>G197*H197</f>
        <v>0</v>
      </c>
    </row>
    <row r="198" spans="1:9" ht="28.8" hidden="1" x14ac:dyDescent="0.25">
      <c r="A198" s="192"/>
      <c r="B198" s="192"/>
      <c r="C198" s="193"/>
      <c r="D198" s="193" t="s">
        <v>49</v>
      </c>
      <c r="E198" s="158" t="s">
        <v>4343</v>
      </c>
      <c r="F198" s="17" t="s">
        <v>124</v>
      </c>
      <c r="G198" s="161"/>
      <c r="H198" s="187"/>
      <c r="I198" s="89">
        <f>G198*H198</f>
        <v>0</v>
      </c>
    </row>
    <row r="199" spans="1:9" x14ac:dyDescent="0.25">
      <c r="A199" s="192"/>
      <c r="B199" s="192"/>
      <c r="C199" s="193"/>
      <c r="D199" s="193"/>
      <c r="E199" s="157"/>
      <c r="F199" s="17"/>
      <c r="G199" s="17"/>
      <c r="H199" s="191"/>
      <c r="I199" s="190"/>
    </row>
    <row r="200" spans="1:9" x14ac:dyDescent="0.25">
      <c r="A200" s="192"/>
      <c r="B200" s="192"/>
      <c r="C200" s="193"/>
      <c r="D200" s="193"/>
      <c r="E200" s="157"/>
      <c r="F200" s="17"/>
      <c r="G200" s="17"/>
      <c r="H200" s="191"/>
      <c r="I200" s="190"/>
    </row>
    <row r="201" spans="1:9" x14ac:dyDescent="0.25">
      <c r="A201" s="64"/>
      <c r="B201" s="64"/>
      <c r="C201" s="161"/>
      <c r="D201" s="161"/>
      <c r="E201" s="60"/>
      <c r="F201" s="17"/>
      <c r="G201" s="17"/>
      <c r="H201" s="191"/>
      <c r="I201" s="190"/>
    </row>
    <row r="202" spans="1:9" x14ac:dyDescent="0.25">
      <c r="A202" s="168" t="s">
        <v>34</v>
      </c>
      <c r="B202" s="168"/>
      <c r="C202" s="168"/>
      <c r="D202" s="168"/>
      <c r="E202" s="168"/>
      <c r="F202" s="179"/>
      <c r="G202" s="185"/>
      <c r="H202" s="198"/>
      <c r="I202" s="174">
        <f>SUM(I5:I201)</f>
        <v>0</v>
      </c>
    </row>
    <row r="1048478" spans="6:6" x14ac:dyDescent="0.25">
      <c r="F1048478"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rowBreaks count="1" manualBreakCount="1">
    <brk id="160" max="8" man="1"/>
  </rowBreaks>
</worksheet>
</file>

<file path=xl/worksheets/sheet3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D753A-7245-4EAC-943B-55C3A592A2D6}">
  <dimension ref="A1:I104832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1971</v>
      </c>
      <c r="B1" s="40"/>
      <c r="C1" s="40"/>
      <c r="D1" s="40"/>
      <c r="E1" s="774" t="s">
        <v>1972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1973</v>
      </c>
      <c r="B5" s="192"/>
      <c r="C5" s="193"/>
      <c r="D5" s="150" t="s">
        <v>1974</v>
      </c>
      <c r="E5" s="120"/>
      <c r="F5" s="17"/>
      <c r="G5" s="17"/>
      <c r="H5" s="189"/>
    </row>
    <row r="6" spans="1:9" ht="26.4" x14ac:dyDescent="0.25">
      <c r="A6" s="192"/>
      <c r="B6" s="192" t="s">
        <v>1975</v>
      </c>
      <c r="C6" s="193"/>
      <c r="D6" s="283" t="s">
        <v>4795</v>
      </c>
      <c r="E6" s="17" t="s">
        <v>2269</v>
      </c>
      <c r="F6" s="161"/>
      <c r="G6" s="187"/>
      <c r="H6" s="89">
        <f>F6*G6</f>
        <v>0</v>
      </c>
      <c r="I6" s="307" t="s">
        <v>5398</v>
      </c>
    </row>
    <row r="7" spans="1:9" ht="26.4" x14ac:dyDescent="0.25">
      <c r="A7" s="192"/>
      <c r="B7" s="192" t="s">
        <v>1976</v>
      </c>
      <c r="C7" s="193"/>
      <c r="D7" s="283" t="s">
        <v>4796</v>
      </c>
      <c r="E7" s="17" t="s">
        <v>2269</v>
      </c>
      <c r="F7" s="161"/>
      <c r="G7" s="187"/>
      <c r="H7" s="89">
        <f>F7*G7</f>
        <v>0</v>
      </c>
      <c r="I7" s="307" t="s">
        <v>5398</v>
      </c>
    </row>
    <row r="8" spans="1:9" ht="26.4" x14ac:dyDescent="0.25">
      <c r="A8" s="192" t="s">
        <v>1977</v>
      </c>
      <c r="B8" s="192"/>
      <c r="C8" s="193"/>
      <c r="D8" s="150" t="s">
        <v>1978</v>
      </c>
      <c r="E8" s="120"/>
      <c r="F8" s="17"/>
      <c r="G8" s="191"/>
      <c r="H8" s="190"/>
    </row>
    <row r="9" spans="1:9" x14ac:dyDescent="0.25">
      <c r="A9" s="192"/>
      <c r="B9" s="192" t="s">
        <v>1979</v>
      </c>
      <c r="C9" s="193"/>
      <c r="D9" s="64" t="s">
        <v>1982</v>
      </c>
      <c r="E9"/>
      <c r="F9" s="17"/>
      <c r="G9" s="191"/>
      <c r="H9" s="190"/>
    </row>
    <row r="10" spans="1:9" ht="26.4" x14ac:dyDescent="0.25">
      <c r="A10" s="192"/>
      <c r="B10" s="192"/>
      <c r="C10" s="193" t="s">
        <v>37</v>
      </c>
      <c r="D10" s="283" t="s">
        <v>4797</v>
      </c>
      <c r="E10" s="17" t="s">
        <v>2269</v>
      </c>
      <c r="F10" s="161"/>
      <c r="G10" s="187"/>
      <c r="H10" s="89">
        <f>F10*G10</f>
        <v>0</v>
      </c>
      <c r="I10" s="307" t="s">
        <v>5398</v>
      </c>
    </row>
    <row r="11" spans="1:9" ht="26.4" x14ac:dyDescent="0.25">
      <c r="A11" s="192"/>
      <c r="B11" s="192"/>
      <c r="C11" s="193" t="s">
        <v>39</v>
      </c>
      <c r="D11" s="283" t="s">
        <v>4798</v>
      </c>
      <c r="E11" s="17" t="s">
        <v>2269</v>
      </c>
      <c r="F11" s="161"/>
      <c r="G11" s="187"/>
      <c r="H11" s="89">
        <f>F11*G11</f>
        <v>0</v>
      </c>
      <c r="I11" s="307" t="s">
        <v>5398</v>
      </c>
    </row>
    <row r="12" spans="1:9" x14ac:dyDescent="0.25">
      <c r="A12" s="192"/>
      <c r="B12" s="192" t="s">
        <v>1980</v>
      </c>
      <c r="C12" s="193"/>
      <c r="D12" s="283" t="s">
        <v>1983</v>
      </c>
      <c r="E12" s="120"/>
      <c r="F12" s="17"/>
      <c r="G12" s="191"/>
      <c r="H12" s="190"/>
    </row>
    <row r="13" spans="1:9" ht="26.4" x14ac:dyDescent="0.25">
      <c r="A13" s="192"/>
      <c r="B13" s="192"/>
      <c r="C13" s="193" t="s">
        <v>37</v>
      </c>
      <c r="D13" s="278" t="s">
        <v>4797</v>
      </c>
      <c r="E13" s="17" t="s">
        <v>2269</v>
      </c>
      <c r="F13" s="161"/>
      <c r="G13" s="187"/>
      <c r="H13" s="89">
        <f>F13*G13</f>
        <v>0</v>
      </c>
      <c r="I13" s="307" t="s">
        <v>5398</v>
      </c>
    </row>
    <row r="14" spans="1:9" ht="26.4" x14ac:dyDescent="0.25">
      <c r="A14" s="192"/>
      <c r="B14" s="192"/>
      <c r="C14" s="193" t="s">
        <v>39</v>
      </c>
      <c r="D14" s="283" t="s">
        <v>4799</v>
      </c>
      <c r="E14" s="17" t="s">
        <v>2269</v>
      </c>
      <c r="F14" s="161"/>
      <c r="G14" s="187"/>
      <c r="H14" s="89">
        <f>F14*G14</f>
        <v>0</v>
      </c>
      <c r="I14" s="307" t="s">
        <v>5398</v>
      </c>
    </row>
    <row r="15" spans="1:9" ht="39.6" x14ac:dyDescent="0.25">
      <c r="A15" s="192"/>
      <c r="B15" s="192" t="s">
        <v>1981</v>
      </c>
      <c r="C15" s="193"/>
      <c r="D15" s="64" t="s">
        <v>1984</v>
      </c>
      <c r="E15" s="17" t="s">
        <v>124</v>
      </c>
      <c r="F15" s="161"/>
      <c r="G15" s="187"/>
      <c r="H15" s="89">
        <f>F15*G15</f>
        <v>0</v>
      </c>
    </row>
    <row r="16" spans="1:9" ht="39.6" x14ac:dyDescent="0.25">
      <c r="A16" s="192" t="s">
        <v>1985</v>
      </c>
      <c r="B16" s="192"/>
      <c r="C16" s="193"/>
      <c r="D16" s="150" t="s">
        <v>1988</v>
      </c>
      <c r="E16" s="120"/>
      <c r="F16" s="17"/>
      <c r="G16" s="191"/>
      <c r="H16" s="190"/>
    </row>
    <row r="17" spans="1:9" ht="26.4" x14ac:dyDescent="0.25">
      <c r="A17" s="192"/>
      <c r="B17" s="192" t="s">
        <v>1986</v>
      </c>
      <c r="C17" s="193"/>
      <c r="D17" s="64" t="s">
        <v>1991</v>
      </c>
      <c r="E17" s="120"/>
      <c r="F17" s="17"/>
      <c r="G17" s="191"/>
      <c r="H17" s="190"/>
    </row>
    <row r="18" spans="1:9" ht="26.4" x14ac:dyDescent="0.25">
      <c r="A18" s="192"/>
      <c r="B18" s="192"/>
      <c r="C18" s="193" t="s">
        <v>37</v>
      </c>
      <c r="D18" s="283" t="s">
        <v>4797</v>
      </c>
      <c r="E18" s="17" t="s">
        <v>2269</v>
      </c>
      <c r="F18" s="161"/>
      <c r="G18" s="187"/>
      <c r="H18" s="89">
        <f>F18*G18</f>
        <v>0</v>
      </c>
      <c r="I18" s="307" t="s">
        <v>5398</v>
      </c>
    </row>
    <row r="19" spans="1:9" ht="26.4" x14ac:dyDescent="0.25">
      <c r="A19" s="192"/>
      <c r="B19" s="192"/>
      <c r="C19" s="193" t="s">
        <v>39</v>
      </c>
      <c r="D19" s="283" t="s">
        <v>4798</v>
      </c>
      <c r="E19" s="17" t="s">
        <v>2269</v>
      </c>
      <c r="F19" s="161"/>
      <c r="G19" s="187"/>
      <c r="H19" s="89">
        <f>F19*G19</f>
        <v>0</v>
      </c>
      <c r="I19" s="307" t="s">
        <v>5398</v>
      </c>
    </row>
    <row r="20" spans="1:9" x14ac:dyDescent="0.25">
      <c r="A20" s="192" t="s">
        <v>1987</v>
      </c>
      <c r="B20" s="192"/>
      <c r="C20" s="193"/>
      <c r="D20" s="150" t="s">
        <v>1993</v>
      </c>
      <c r="E20" s="120"/>
      <c r="F20" s="17"/>
      <c r="G20" s="191"/>
      <c r="H20" s="190"/>
    </row>
    <row r="21" spans="1:9" x14ac:dyDescent="0.25">
      <c r="A21" s="192"/>
      <c r="B21" s="192" t="s">
        <v>1989</v>
      </c>
      <c r="C21" s="193"/>
      <c r="D21" s="64" t="s">
        <v>1994</v>
      </c>
      <c r="E21" s="120"/>
      <c r="F21" s="17"/>
      <c r="G21" s="191"/>
      <c r="H21" s="190"/>
    </row>
    <row r="22" spans="1:9" ht="15.6" x14ac:dyDescent="0.25">
      <c r="A22" s="192"/>
      <c r="B22" s="192"/>
      <c r="C22" s="193" t="s">
        <v>37</v>
      </c>
      <c r="D22" s="64" t="s">
        <v>1995</v>
      </c>
      <c r="E22" s="17" t="s">
        <v>2269</v>
      </c>
      <c r="F22" s="161"/>
      <c r="G22" s="187"/>
      <c r="H22" s="89">
        <f>F22*G22</f>
        <v>0</v>
      </c>
    </row>
    <row r="23" spans="1:9" ht="15.6" x14ac:dyDescent="0.25">
      <c r="A23" s="192"/>
      <c r="B23" s="192"/>
      <c r="C23" s="193" t="s">
        <v>39</v>
      </c>
      <c r="D23" s="64" t="s">
        <v>1996</v>
      </c>
      <c r="E23" s="17" t="s">
        <v>2269</v>
      </c>
      <c r="F23" s="161"/>
      <c r="G23" s="187"/>
      <c r="H23" s="89">
        <f>F23*G23</f>
        <v>0</v>
      </c>
    </row>
    <row r="24" spans="1:9" ht="15.6" x14ac:dyDescent="0.25">
      <c r="A24" s="192"/>
      <c r="B24" s="192" t="s">
        <v>1990</v>
      </c>
      <c r="C24" s="193"/>
      <c r="D24" s="64" t="s">
        <v>1997</v>
      </c>
      <c r="E24" s="17" t="s">
        <v>2269</v>
      </c>
      <c r="F24" s="161"/>
      <c r="G24" s="187"/>
      <c r="H24" s="89">
        <f>F24*G24</f>
        <v>0</v>
      </c>
    </row>
    <row r="25" spans="1:9" x14ac:dyDescent="0.25">
      <c r="A25" s="192"/>
      <c r="B25" s="192" t="s">
        <v>4800</v>
      </c>
      <c r="C25" s="193"/>
      <c r="D25" s="64" t="s">
        <v>1998</v>
      </c>
      <c r="E25" s="120"/>
      <c r="F25" s="17"/>
      <c r="G25" s="191"/>
      <c r="H25" s="190"/>
    </row>
    <row r="26" spans="1:9" ht="15.6" x14ac:dyDescent="0.25">
      <c r="A26" s="192"/>
      <c r="B26" s="192"/>
      <c r="C26" s="193" t="s">
        <v>37</v>
      </c>
      <c r="D26" s="64" t="s">
        <v>1995</v>
      </c>
      <c r="E26" s="17" t="s">
        <v>2269</v>
      </c>
      <c r="F26" s="161"/>
      <c r="G26" s="187"/>
      <c r="H26" s="89">
        <f>F26*G26</f>
        <v>0</v>
      </c>
    </row>
    <row r="27" spans="1:9" ht="15.6" x14ac:dyDescent="0.25">
      <c r="A27" s="192"/>
      <c r="B27" s="192"/>
      <c r="C27" s="193" t="s">
        <v>39</v>
      </c>
      <c r="D27" s="64" t="s">
        <v>1996</v>
      </c>
      <c r="E27" s="17" t="s">
        <v>2269</v>
      </c>
      <c r="F27" s="161"/>
      <c r="G27" s="187"/>
      <c r="H27" s="89">
        <f>F27*G27</f>
        <v>0</v>
      </c>
    </row>
    <row r="28" spans="1:9" ht="26.4" x14ac:dyDescent="0.25">
      <c r="A28" s="192" t="s">
        <v>1992</v>
      </c>
      <c r="B28" s="192"/>
      <c r="C28" s="193"/>
      <c r="D28" s="150" t="s">
        <v>2000</v>
      </c>
      <c r="E28" s="27" t="s">
        <v>1152</v>
      </c>
      <c r="F28" s="161"/>
      <c r="G28" s="187"/>
      <c r="H28" s="89">
        <f>F28*G28</f>
        <v>0</v>
      </c>
    </row>
    <row r="29" spans="1:9" x14ac:dyDescent="0.25">
      <c r="A29" s="192" t="s">
        <v>1999</v>
      </c>
      <c r="B29" s="192"/>
      <c r="C29" s="193"/>
      <c r="D29" s="150" t="s">
        <v>2002</v>
      </c>
      <c r="E29" s="120"/>
      <c r="F29" s="17"/>
      <c r="G29" s="191"/>
      <c r="H29" s="190"/>
    </row>
    <row r="30" spans="1:9" x14ac:dyDescent="0.25">
      <c r="A30" s="192"/>
      <c r="B30" s="192" t="s">
        <v>4801</v>
      </c>
      <c r="C30" s="193"/>
      <c r="D30" s="64" t="s">
        <v>2006</v>
      </c>
      <c r="E30" s="27" t="s">
        <v>136</v>
      </c>
      <c r="F30" s="161"/>
      <c r="G30" s="187"/>
      <c r="H30" s="89">
        <f>F30*G30</f>
        <v>0</v>
      </c>
    </row>
    <row r="31" spans="1:9" x14ac:dyDescent="0.25">
      <c r="A31" s="192"/>
      <c r="B31" s="192" t="s">
        <v>4802</v>
      </c>
      <c r="C31" s="193"/>
      <c r="D31" s="64" t="s">
        <v>2007</v>
      </c>
      <c r="E31" s="120"/>
      <c r="F31" s="17"/>
      <c r="G31" s="191"/>
      <c r="H31" s="190"/>
    </row>
    <row r="32" spans="1:9" ht="26.4" x14ac:dyDescent="0.25">
      <c r="A32" s="192"/>
      <c r="B32" s="192"/>
      <c r="C32" s="193" t="s">
        <v>37</v>
      </c>
      <c r="D32" s="283" t="s">
        <v>4807</v>
      </c>
      <c r="E32" s="27" t="s">
        <v>136</v>
      </c>
      <c r="F32" s="161"/>
      <c r="G32" s="187"/>
      <c r="H32" s="89">
        <f>F32*G32</f>
        <v>0</v>
      </c>
      <c r="I32" s="307" t="s">
        <v>5398</v>
      </c>
    </row>
    <row r="33" spans="1:9" ht="26.4" x14ac:dyDescent="0.25">
      <c r="A33" s="192"/>
      <c r="B33" s="192"/>
      <c r="C33" s="193" t="s">
        <v>39</v>
      </c>
      <c r="D33" s="283" t="s">
        <v>4808</v>
      </c>
      <c r="E33" s="27" t="s">
        <v>136</v>
      </c>
      <c r="F33" s="161"/>
      <c r="G33" s="187"/>
      <c r="H33" s="89">
        <f>F33*G33</f>
        <v>0</v>
      </c>
      <c r="I33" s="307" t="s">
        <v>5398</v>
      </c>
    </row>
    <row r="34" spans="1:9" ht="39.6" x14ac:dyDescent="0.25">
      <c r="A34" s="192"/>
      <c r="B34" s="192" t="s">
        <v>4803</v>
      </c>
      <c r="C34" s="193"/>
      <c r="D34" s="283" t="s">
        <v>4809</v>
      </c>
      <c r="E34" s="27" t="s">
        <v>136</v>
      </c>
      <c r="F34" s="161"/>
      <c r="G34" s="187"/>
      <c r="H34" s="89">
        <f>F34*G34</f>
        <v>0</v>
      </c>
      <c r="I34" s="307" t="s">
        <v>5398</v>
      </c>
    </row>
    <row r="35" spans="1:9" ht="39.6" x14ac:dyDescent="0.25">
      <c r="A35" s="192"/>
      <c r="B35" s="192" t="s">
        <v>4804</v>
      </c>
      <c r="C35" s="193"/>
      <c r="D35" s="283" t="s">
        <v>4810</v>
      </c>
      <c r="E35" s="120"/>
      <c r="F35" s="17"/>
      <c r="G35" s="191"/>
      <c r="H35" s="190"/>
      <c r="I35" s="307" t="s">
        <v>5398</v>
      </c>
    </row>
    <row r="36" spans="1:9" x14ac:dyDescent="0.25">
      <c r="A36" s="192"/>
      <c r="B36" s="192"/>
      <c r="C36" s="193" t="s">
        <v>37</v>
      </c>
      <c r="D36" s="283" t="s">
        <v>2008</v>
      </c>
      <c r="E36" s="120" t="s">
        <v>429</v>
      </c>
      <c r="F36" s="161"/>
      <c r="G36" s="187"/>
      <c r="H36" s="89">
        <f>F36*G36</f>
        <v>0</v>
      </c>
    </row>
    <row r="37" spans="1:9" x14ac:dyDescent="0.25">
      <c r="A37" s="192"/>
      <c r="B37" s="192"/>
      <c r="C37" s="193" t="s">
        <v>39</v>
      </c>
      <c r="D37" s="283" t="s">
        <v>2009</v>
      </c>
      <c r="E37" s="120" t="s">
        <v>429</v>
      </c>
      <c r="F37" s="161"/>
      <c r="G37" s="187"/>
      <c r="H37" s="89">
        <f>F37*G37</f>
        <v>0</v>
      </c>
    </row>
    <row r="38" spans="1:9" ht="26.4" x14ac:dyDescent="0.25">
      <c r="A38" s="192"/>
      <c r="B38" s="192" t="s">
        <v>4805</v>
      </c>
      <c r="C38" s="193"/>
      <c r="D38" s="283" t="s">
        <v>4811</v>
      </c>
      <c r="E38" s="120"/>
      <c r="F38" s="17"/>
      <c r="G38" s="191"/>
      <c r="H38" s="190"/>
      <c r="I38" s="307" t="s">
        <v>5398</v>
      </c>
    </row>
    <row r="39" spans="1:9" x14ac:dyDescent="0.25">
      <c r="A39" s="192"/>
      <c r="B39" s="192"/>
      <c r="C39" s="193" t="s">
        <v>37</v>
      </c>
      <c r="D39" s="64" t="s">
        <v>2010</v>
      </c>
      <c r="E39" s="120" t="s">
        <v>429</v>
      </c>
      <c r="F39" s="161"/>
      <c r="G39" s="187"/>
      <c r="H39" s="89">
        <f>F39*G39</f>
        <v>0</v>
      </c>
    </row>
    <row r="40" spans="1:9" x14ac:dyDescent="0.25">
      <c r="A40" s="192"/>
      <c r="B40" s="192"/>
      <c r="C40" s="193" t="s">
        <v>39</v>
      </c>
      <c r="D40" s="64" t="s">
        <v>2011</v>
      </c>
      <c r="E40" s="120" t="s">
        <v>429</v>
      </c>
      <c r="F40" s="161"/>
      <c r="G40" s="187"/>
      <c r="H40" s="89">
        <f>F40*G40</f>
        <v>0</v>
      </c>
    </row>
    <row r="41" spans="1:9" ht="26.4" x14ac:dyDescent="0.25">
      <c r="A41" s="192"/>
      <c r="B41" s="192" t="s">
        <v>4806</v>
      </c>
      <c r="C41" s="193"/>
      <c r="D41" s="64" t="s">
        <v>2012</v>
      </c>
      <c r="E41" s="27" t="s">
        <v>136</v>
      </c>
      <c r="F41" s="161"/>
      <c r="G41" s="187"/>
      <c r="H41" s="89">
        <f>F41*G41</f>
        <v>0</v>
      </c>
    </row>
    <row r="42" spans="1:9" x14ac:dyDescent="0.25">
      <c r="A42" s="192" t="s">
        <v>2001</v>
      </c>
      <c r="B42" s="192"/>
      <c r="C42" s="193"/>
      <c r="D42" s="150" t="s">
        <v>2014</v>
      </c>
      <c r="E42" s="120"/>
      <c r="F42" s="17"/>
      <c r="G42" s="191"/>
      <c r="H42" s="190"/>
    </row>
    <row r="43" spans="1:9" x14ac:dyDescent="0.25">
      <c r="A43" s="192"/>
      <c r="B43" s="192" t="s">
        <v>2003</v>
      </c>
      <c r="C43" s="193"/>
      <c r="D43" s="64" t="s">
        <v>2017</v>
      </c>
      <c r="E43" s="120" t="s">
        <v>133</v>
      </c>
      <c r="F43" s="161"/>
      <c r="G43" s="187"/>
      <c r="H43" s="89">
        <f>F43*G43</f>
        <v>0</v>
      </c>
    </row>
    <row r="44" spans="1:9" x14ac:dyDescent="0.25">
      <c r="A44" s="192"/>
      <c r="B44" s="192" t="s">
        <v>2004</v>
      </c>
      <c r="C44" s="193"/>
      <c r="D44" s="64" t="s">
        <v>2018</v>
      </c>
      <c r="E44" s="120" t="s">
        <v>133</v>
      </c>
      <c r="F44" s="161"/>
      <c r="G44" s="187"/>
      <c r="H44" s="89">
        <f>F44*G44</f>
        <v>0</v>
      </c>
    </row>
    <row r="45" spans="1:9" x14ac:dyDescent="0.25">
      <c r="A45" s="192"/>
      <c r="B45" s="192" t="s">
        <v>2005</v>
      </c>
      <c r="C45" s="193"/>
      <c r="D45" s="64" t="s">
        <v>2020</v>
      </c>
      <c r="E45" s="120" t="s">
        <v>423</v>
      </c>
      <c r="F45" s="161"/>
      <c r="G45" s="187"/>
      <c r="H45" s="89">
        <f>F45*G45</f>
        <v>0</v>
      </c>
    </row>
    <row r="46" spans="1:9" x14ac:dyDescent="0.25">
      <c r="A46" s="192" t="s">
        <v>2013</v>
      </c>
      <c r="B46" s="192"/>
      <c r="C46" s="193"/>
      <c r="D46" s="150" t="s">
        <v>2019</v>
      </c>
      <c r="E46" s="120"/>
      <c r="F46" s="17"/>
      <c r="G46" s="191"/>
      <c r="H46" s="190"/>
    </row>
    <row r="47" spans="1:9" ht="26.4" x14ac:dyDescent="0.25">
      <c r="A47" s="192"/>
      <c r="B47" s="192" t="s">
        <v>2015</v>
      </c>
      <c r="C47" s="193"/>
      <c r="D47" s="64" t="s">
        <v>4352</v>
      </c>
      <c r="E47" s="120" t="s">
        <v>429</v>
      </c>
      <c r="F47" s="161"/>
      <c r="G47" s="187"/>
      <c r="H47" s="89">
        <f>F47*G47</f>
        <v>0</v>
      </c>
    </row>
    <row r="48" spans="1:9" ht="26.4" x14ac:dyDescent="0.25">
      <c r="A48" s="192"/>
      <c r="B48" s="192" t="s">
        <v>2016</v>
      </c>
      <c r="C48" s="193"/>
      <c r="D48" s="64" t="s">
        <v>4353</v>
      </c>
      <c r="E48" s="120" t="s">
        <v>429</v>
      </c>
      <c r="F48" s="161"/>
      <c r="G48" s="187"/>
      <c r="H48" s="89">
        <f>F48*G48</f>
        <v>0</v>
      </c>
    </row>
    <row r="49" spans="1:9" x14ac:dyDescent="0.25">
      <c r="A49" s="192"/>
      <c r="B49" s="192"/>
      <c r="C49" s="193"/>
      <c r="D49" s="158"/>
      <c r="E49" s="120"/>
      <c r="F49" s="17"/>
      <c r="G49" s="17"/>
      <c r="H49" s="190"/>
    </row>
    <row r="50" spans="1:9" x14ac:dyDescent="0.25">
      <c r="A50" s="192"/>
      <c r="B50" s="192"/>
      <c r="C50" s="193"/>
      <c r="D50" s="157"/>
      <c r="E50" s="17"/>
      <c r="F50" s="17"/>
      <c r="G50" s="17"/>
      <c r="H50" s="190"/>
      <c r="I50" s="323" t="s">
        <v>5421</v>
      </c>
    </row>
    <row r="51" spans="1:9" x14ac:dyDescent="0.25">
      <c r="A51" s="64"/>
      <c r="B51" s="64"/>
      <c r="C51" s="161"/>
      <c r="D51" s="60"/>
      <c r="E51" s="17"/>
      <c r="F51" s="17"/>
      <c r="G51" s="17"/>
      <c r="H51" s="190"/>
    </row>
    <row r="52" spans="1:9" x14ac:dyDescent="0.25">
      <c r="A52" s="168" t="s">
        <v>34</v>
      </c>
      <c r="B52" s="168"/>
      <c r="C52" s="168"/>
      <c r="D52" s="168"/>
      <c r="E52" s="179"/>
      <c r="F52" s="185"/>
      <c r="G52" s="185"/>
      <c r="H52" s="174">
        <f>SUM(H5:H51)</f>
        <v>0</v>
      </c>
    </row>
    <row r="1048328" spans="5:5" x14ac:dyDescent="0.25">
      <c r="E104832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39923-A846-438C-983F-5FFF2D57EEC5}">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2021</v>
      </c>
      <c r="B1" s="40"/>
      <c r="C1" s="40"/>
      <c r="D1" s="774" t="s">
        <v>2022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2023</v>
      </c>
      <c r="B5" s="192"/>
      <c r="C5" s="176" t="s">
        <v>2024</v>
      </c>
      <c r="D5" s="120"/>
      <c r="E5" s="17"/>
      <c r="F5" s="191"/>
      <c r="G5" s="190"/>
    </row>
    <row r="6" spans="1:8" ht="26.4" x14ac:dyDescent="0.25">
      <c r="A6" s="192"/>
      <c r="B6" s="192" t="s">
        <v>2025</v>
      </c>
      <c r="C6" s="283" t="s">
        <v>4813</v>
      </c>
      <c r="D6" s="17" t="s">
        <v>2269</v>
      </c>
      <c r="E6" s="161"/>
      <c r="F6" s="187"/>
      <c r="G6" s="89">
        <f>E6*F6</f>
        <v>0</v>
      </c>
      <c r="H6" s="307" t="s">
        <v>5398</v>
      </c>
    </row>
    <row r="7" spans="1:8" ht="26.4" x14ac:dyDescent="0.25">
      <c r="A7" s="192" t="s">
        <v>2026</v>
      </c>
      <c r="B7" s="192"/>
      <c r="C7" s="284" t="s">
        <v>2027</v>
      </c>
      <c r="D7" s="17" t="s">
        <v>124</v>
      </c>
      <c r="E7" s="161"/>
      <c r="F7" s="187"/>
      <c r="G7" s="89">
        <f>E7*F7</f>
        <v>0</v>
      </c>
    </row>
    <row r="8" spans="1:8" ht="26.4" x14ac:dyDescent="0.25">
      <c r="A8" s="192" t="s">
        <v>2028</v>
      </c>
      <c r="B8" s="192"/>
      <c r="C8" s="284" t="s">
        <v>2029</v>
      </c>
      <c r="D8" s="120"/>
      <c r="E8" s="17"/>
      <c r="F8" s="191"/>
      <c r="G8" s="190"/>
    </row>
    <row r="9" spans="1:8" x14ac:dyDescent="0.25">
      <c r="A9" s="192"/>
      <c r="B9" s="192" t="s">
        <v>2030</v>
      </c>
      <c r="C9" s="295" t="s">
        <v>2032</v>
      </c>
      <c r="D9" s="27" t="s">
        <v>581</v>
      </c>
      <c r="E9" s="17" t="s">
        <v>4225</v>
      </c>
      <c r="F9" s="191" t="s">
        <v>4226</v>
      </c>
      <c r="G9" s="188"/>
    </row>
    <row r="10" spans="1:8" ht="26.4" x14ac:dyDescent="0.25">
      <c r="A10" s="192"/>
      <c r="B10" s="192" t="s">
        <v>2031</v>
      </c>
      <c r="C10" s="281" t="s">
        <v>2033</v>
      </c>
      <c r="D10" s="120" t="s">
        <v>361</v>
      </c>
      <c r="E10" s="197">
        <f>G9</f>
        <v>0</v>
      </c>
      <c r="F10" s="195"/>
      <c r="G10" s="190">
        <f>F10*E10</f>
        <v>0</v>
      </c>
    </row>
    <row r="11" spans="1:8" ht="26.4" x14ac:dyDescent="0.25">
      <c r="A11" s="192" t="s">
        <v>2034</v>
      </c>
      <c r="B11" s="192"/>
      <c r="C11" s="284" t="s">
        <v>4812</v>
      </c>
      <c r="D11" s="120"/>
      <c r="E11" s="17"/>
      <c r="F11" s="191"/>
      <c r="G11" s="190"/>
    </row>
    <row r="12" spans="1:8" ht="26.4" x14ac:dyDescent="0.25">
      <c r="A12" s="192"/>
      <c r="B12" s="192" t="s">
        <v>2035</v>
      </c>
      <c r="C12" s="283" t="s">
        <v>4813</v>
      </c>
      <c r="D12" s="17" t="s">
        <v>2269</v>
      </c>
      <c r="E12" s="161"/>
      <c r="F12" s="187"/>
      <c r="G12" s="89">
        <f>E12*F12</f>
        <v>0</v>
      </c>
      <c r="H12" s="307" t="s">
        <v>5398</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A5BA8-FD74-47AB-8D7E-EF795F80EB24}">
  <dimension ref="A1:H1048292"/>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2036</v>
      </c>
      <c r="B1" s="40"/>
      <c r="C1" s="40"/>
      <c r="D1" s="774" t="s">
        <v>2037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2038</v>
      </c>
      <c r="B5" s="192"/>
      <c r="C5" s="150" t="s">
        <v>4814</v>
      </c>
      <c r="D5" s="120"/>
      <c r="E5" s="17"/>
      <c r="F5" s="17"/>
      <c r="G5" s="189"/>
    </row>
    <row r="6" spans="1:8" x14ac:dyDescent="0.25">
      <c r="A6" s="192"/>
      <c r="B6" s="192" t="s">
        <v>2039</v>
      </c>
      <c r="C6" s="64" t="s">
        <v>2045</v>
      </c>
      <c r="D6" s="120" t="s">
        <v>136</v>
      </c>
      <c r="E6" s="161"/>
      <c r="F6" s="187"/>
      <c r="G6" s="89">
        <f t="shared" ref="G6:G11" si="0">E6*F6</f>
        <v>0</v>
      </c>
    </row>
    <row r="7" spans="1:8" ht="26.4" x14ac:dyDescent="0.25">
      <c r="A7" s="192"/>
      <c r="B7" s="192" t="s">
        <v>2040</v>
      </c>
      <c r="C7" s="283" t="s">
        <v>4815</v>
      </c>
      <c r="D7" s="120" t="s">
        <v>136</v>
      </c>
      <c r="E7" s="161"/>
      <c r="F7" s="187"/>
      <c r="G7" s="89">
        <f t="shared" si="0"/>
        <v>0</v>
      </c>
      <c r="H7" s="307" t="s">
        <v>5398</v>
      </c>
    </row>
    <row r="8" spans="1:8" ht="26.4" x14ac:dyDescent="0.25">
      <c r="A8" s="192"/>
      <c r="B8" s="192" t="s">
        <v>2041</v>
      </c>
      <c r="C8" s="64" t="s">
        <v>4354</v>
      </c>
      <c r="D8" s="120" t="s">
        <v>136</v>
      </c>
      <c r="E8" s="161"/>
      <c r="F8" s="187"/>
      <c r="G8" s="89">
        <f t="shared" si="0"/>
        <v>0</v>
      </c>
    </row>
    <row r="9" spans="1:8" ht="26.4" x14ac:dyDescent="0.25">
      <c r="A9" s="192"/>
      <c r="B9" s="192" t="s">
        <v>2042</v>
      </c>
      <c r="C9" s="64" t="s">
        <v>4355</v>
      </c>
      <c r="D9" s="120" t="s">
        <v>136</v>
      </c>
      <c r="E9" s="161"/>
      <c r="F9" s="187"/>
      <c r="G9" s="89">
        <f t="shared" si="0"/>
        <v>0</v>
      </c>
    </row>
    <row r="10" spans="1:8" ht="26.4" x14ac:dyDescent="0.25">
      <c r="A10" s="192"/>
      <c r="B10" s="192" t="s">
        <v>2043</v>
      </c>
      <c r="C10" s="64" t="s">
        <v>2046</v>
      </c>
      <c r="D10" s="120" t="s">
        <v>136</v>
      </c>
      <c r="E10" s="161"/>
      <c r="F10" s="187"/>
      <c r="G10" s="89">
        <f t="shared" si="0"/>
        <v>0</v>
      </c>
    </row>
    <row r="11" spans="1:8" x14ac:dyDescent="0.25">
      <c r="A11" s="192"/>
      <c r="B11" s="192" t="s">
        <v>2044</v>
      </c>
      <c r="C11" s="64" t="s">
        <v>2047</v>
      </c>
      <c r="D11" s="120" t="s">
        <v>1152</v>
      </c>
      <c r="E11" s="161"/>
      <c r="F11" s="187"/>
      <c r="G11" s="89">
        <f t="shared" si="0"/>
        <v>0</v>
      </c>
    </row>
    <row r="12" spans="1:8" ht="39.6" x14ac:dyDescent="0.25">
      <c r="A12" s="192" t="s">
        <v>2048</v>
      </c>
      <c r="B12" s="192"/>
      <c r="C12" s="150" t="s">
        <v>4816</v>
      </c>
      <c r="D12" s="11" t="s">
        <v>33</v>
      </c>
      <c r="E12" s="161"/>
      <c r="F12" s="187"/>
      <c r="G12" s="89">
        <f>E12*F12</f>
        <v>0</v>
      </c>
    </row>
    <row r="13" spans="1:8" x14ac:dyDescent="0.25">
      <c r="A13" s="192"/>
      <c r="B13" s="192"/>
      <c r="C13" s="150"/>
      <c r="D13" s="120"/>
      <c r="E13" s="17"/>
      <c r="F13" s="191"/>
      <c r="G13" s="190"/>
    </row>
    <row r="14" spans="1:8" x14ac:dyDescent="0.25">
      <c r="A14" s="192"/>
      <c r="B14" s="192"/>
      <c r="C14" s="157"/>
      <c r="D14" s="17"/>
      <c r="E14" s="17"/>
      <c r="F14" s="191"/>
      <c r="G14" s="190"/>
      <c r="H14" s="323" t="s">
        <v>5421</v>
      </c>
    </row>
    <row r="15" spans="1:8" x14ac:dyDescent="0.25">
      <c r="A15" s="64"/>
      <c r="B15" s="64"/>
      <c r="C15" s="60"/>
      <c r="D15" s="17"/>
      <c r="E15" s="17"/>
      <c r="F15" s="191"/>
      <c r="G15" s="190"/>
    </row>
    <row r="16" spans="1:8" x14ac:dyDescent="0.25">
      <c r="A16" s="168" t="s">
        <v>34</v>
      </c>
      <c r="B16" s="168"/>
      <c r="C16" s="168"/>
      <c r="D16" s="179"/>
      <c r="E16" s="185"/>
      <c r="F16" s="198"/>
      <c r="G16" s="174">
        <f>SUM(G5:G15)</f>
        <v>0</v>
      </c>
    </row>
    <row r="1048292" spans="4:4" x14ac:dyDescent="0.25">
      <c r="D104829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E2B1-11F7-470C-AF9E-00B55B22B969}">
  <dimension ref="A1:I104831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2054</v>
      </c>
      <c r="B1" s="40"/>
      <c r="C1" s="40"/>
      <c r="D1" s="40"/>
      <c r="E1" s="774" t="s">
        <v>4817</v>
      </c>
      <c r="F1" s="774"/>
      <c r="G1" s="774"/>
      <c r="H1" s="774"/>
    </row>
    <row r="2" spans="1:9" x14ac:dyDescent="0.25">
      <c r="A2" s="42" t="s">
        <v>0</v>
      </c>
      <c r="B2" s="42"/>
      <c r="C2" s="42"/>
      <c r="D2" s="43" t="s">
        <v>1</v>
      </c>
      <c r="E2" s="43" t="s">
        <v>2</v>
      </c>
      <c r="F2" s="43" t="s">
        <v>3</v>
      </c>
      <c r="G2" s="43" t="s">
        <v>4</v>
      </c>
      <c r="H2" s="43" t="s">
        <v>5</v>
      </c>
      <c r="I2" s="306" t="s">
        <v>5399</v>
      </c>
    </row>
    <row r="3" spans="1:9" x14ac:dyDescent="0.25">
      <c r="A3" s="44"/>
      <c r="B3" s="44"/>
      <c r="C3" s="44"/>
      <c r="D3" s="45"/>
      <c r="E3" s="6"/>
      <c r="F3" s="6"/>
      <c r="G3" s="6"/>
      <c r="H3" s="5"/>
    </row>
    <row r="4" spans="1:9" ht="39.6" x14ac:dyDescent="0.25">
      <c r="A4" s="192" t="s">
        <v>2056</v>
      </c>
      <c r="B4" s="192"/>
      <c r="C4" s="192"/>
      <c r="D4" s="150" t="s">
        <v>2049</v>
      </c>
      <c r="E4" s="120"/>
      <c r="F4" s="17"/>
      <c r="G4" s="191"/>
      <c r="H4" s="190"/>
    </row>
    <row r="5" spans="1:9" ht="26.4" x14ac:dyDescent="0.25">
      <c r="A5" s="192"/>
      <c r="B5" s="192" t="s">
        <v>4818</v>
      </c>
      <c r="C5" s="192"/>
      <c r="D5" s="283" t="s">
        <v>4826</v>
      </c>
      <c r="E5" s="120" t="s">
        <v>136</v>
      </c>
      <c r="F5" s="161"/>
      <c r="G5" s="187"/>
      <c r="H5" s="89">
        <f t="shared" ref="H5:H13" si="0">F5*G5</f>
        <v>0</v>
      </c>
      <c r="I5" s="307" t="s">
        <v>5398</v>
      </c>
    </row>
    <row r="6" spans="1:9" ht="26.4" x14ac:dyDescent="0.25">
      <c r="A6" s="192"/>
      <c r="B6" s="192" t="s">
        <v>4819</v>
      </c>
      <c r="C6" s="192"/>
      <c r="D6" s="283" t="s">
        <v>4827</v>
      </c>
      <c r="E6" s="120" t="s">
        <v>136</v>
      </c>
      <c r="F6" s="161"/>
      <c r="G6" s="187"/>
      <c r="H6" s="89">
        <f t="shared" si="0"/>
        <v>0</v>
      </c>
      <c r="I6" s="307" t="s">
        <v>5398</v>
      </c>
    </row>
    <row r="7" spans="1:9" ht="26.4" x14ac:dyDescent="0.25">
      <c r="A7" s="192"/>
      <c r="B7" s="192" t="s">
        <v>4820</v>
      </c>
      <c r="C7" s="192"/>
      <c r="D7" s="283" t="s">
        <v>4828</v>
      </c>
      <c r="E7" s="120" t="s">
        <v>136</v>
      </c>
      <c r="F7" s="161"/>
      <c r="G7" s="187"/>
      <c r="H7" s="89">
        <f t="shared" si="0"/>
        <v>0</v>
      </c>
      <c r="I7" s="307" t="s">
        <v>5398</v>
      </c>
    </row>
    <row r="8" spans="1:9" ht="26.4" x14ac:dyDescent="0.25">
      <c r="A8" s="192"/>
      <c r="B8" s="192" t="s">
        <v>4821</v>
      </c>
      <c r="C8" s="192"/>
      <c r="D8" s="283" t="s">
        <v>4829</v>
      </c>
      <c r="E8" s="120" t="s">
        <v>136</v>
      </c>
      <c r="F8" s="161"/>
      <c r="G8" s="187"/>
      <c r="H8" s="89">
        <f t="shared" si="0"/>
        <v>0</v>
      </c>
      <c r="I8" s="307" t="s">
        <v>5398</v>
      </c>
    </row>
    <row r="9" spans="1:9" ht="26.4" x14ac:dyDescent="0.25">
      <c r="A9" s="192"/>
      <c r="B9" s="192" t="s">
        <v>4822</v>
      </c>
      <c r="C9" s="192"/>
      <c r="D9" s="283" t="s">
        <v>4830</v>
      </c>
      <c r="E9" s="120" t="s">
        <v>136</v>
      </c>
      <c r="F9" s="161"/>
      <c r="G9" s="187"/>
      <c r="H9" s="89">
        <f t="shared" si="0"/>
        <v>0</v>
      </c>
      <c r="I9" s="307" t="s">
        <v>5398</v>
      </c>
    </row>
    <row r="10" spans="1:9" ht="26.4" x14ac:dyDescent="0.25">
      <c r="A10" s="192"/>
      <c r="B10" s="192" t="s">
        <v>4823</v>
      </c>
      <c r="C10" s="192"/>
      <c r="D10" s="64" t="s">
        <v>2050</v>
      </c>
      <c r="E10" s="120" t="s">
        <v>423</v>
      </c>
      <c r="F10" s="161"/>
      <c r="G10" s="187"/>
      <c r="H10" s="89">
        <f t="shared" si="0"/>
        <v>0</v>
      </c>
    </row>
    <row r="11" spans="1:9" ht="26.4" x14ac:dyDescent="0.25">
      <c r="A11" s="192"/>
      <c r="B11" s="192" t="s">
        <v>4824</v>
      </c>
      <c r="C11" s="192"/>
      <c r="D11" s="64" t="s">
        <v>2046</v>
      </c>
      <c r="E11" s="120" t="s">
        <v>136</v>
      </c>
      <c r="F11" s="161"/>
      <c r="G11" s="187"/>
      <c r="H11" s="89">
        <f t="shared" si="0"/>
        <v>0</v>
      </c>
    </row>
    <row r="12" spans="1:9" x14ac:dyDescent="0.25">
      <c r="A12" s="192"/>
      <c r="B12" s="192" t="s">
        <v>4825</v>
      </c>
      <c r="C12" s="192"/>
      <c r="D12" s="64" t="s">
        <v>2047</v>
      </c>
      <c r="E12" s="120" t="s">
        <v>1152</v>
      </c>
      <c r="F12" s="161"/>
      <c r="G12" s="187"/>
      <c r="H12" s="89">
        <f t="shared" si="0"/>
        <v>0</v>
      </c>
    </row>
    <row r="13" spans="1:9" x14ac:dyDescent="0.25">
      <c r="A13" s="192" t="s">
        <v>2057</v>
      </c>
      <c r="B13" s="192"/>
      <c r="C13" s="192"/>
      <c r="D13" s="150" t="s">
        <v>2058</v>
      </c>
      <c r="E13" s="120" t="s">
        <v>136</v>
      </c>
      <c r="F13" s="161"/>
      <c r="G13" s="187"/>
      <c r="H13" s="89">
        <f t="shared" si="0"/>
        <v>0</v>
      </c>
    </row>
    <row r="14" spans="1:9" ht="26.4" x14ac:dyDescent="0.25">
      <c r="A14" s="192" t="s">
        <v>2059</v>
      </c>
      <c r="B14" s="192"/>
      <c r="C14" s="192"/>
      <c r="D14" s="150" t="s">
        <v>2051</v>
      </c>
      <c r="E14" s="120"/>
      <c r="F14" s="17"/>
      <c r="G14" s="191"/>
      <c r="H14" s="190"/>
    </row>
    <row r="15" spans="1:9" ht="26.4" x14ac:dyDescent="0.25">
      <c r="A15" s="111"/>
      <c r="B15" s="192" t="s">
        <v>4831</v>
      </c>
      <c r="C15" s="192"/>
      <c r="D15" s="283" t="s">
        <v>4835</v>
      </c>
      <c r="E15" s="120" t="s">
        <v>429</v>
      </c>
      <c r="F15" s="161"/>
      <c r="G15" s="187"/>
      <c r="H15" s="89">
        <f>F15*G15</f>
        <v>0</v>
      </c>
      <c r="I15" s="307" t="s">
        <v>5398</v>
      </c>
    </row>
    <row r="16" spans="1:9" ht="26.4" x14ac:dyDescent="0.25">
      <c r="A16" s="192"/>
      <c r="B16" s="192" t="s">
        <v>4832</v>
      </c>
      <c r="C16" s="192"/>
      <c r="D16" s="283" t="s">
        <v>2052</v>
      </c>
      <c r="E16" s="120" t="s">
        <v>1152</v>
      </c>
      <c r="F16" s="161"/>
      <c r="G16" s="187"/>
      <c r="H16" s="89">
        <f>F16*G16</f>
        <v>0</v>
      </c>
    </row>
    <row r="17" spans="1:9" ht="52.8" x14ac:dyDescent="0.25">
      <c r="A17" s="192"/>
      <c r="B17" s="192" t="s">
        <v>4833</v>
      </c>
      <c r="C17" s="192"/>
      <c r="D17" s="283" t="s">
        <v>4836</v>
      </c>
      <c r="E17" s="120" t="s">
        <v>429</v>
      </c>
      <c r="F17" s="161"/>
      <c r="G17" s="187"/>
      <c r="H17" s="89">
        <f>F17*G17</f>
        <v>0</v>
      </c>
      <c r="I17" s="307" t="s">
        <v>5398</v>
      </c>
    </row>
    <row r="18" spans="1:9" ht="26.4" x14ac:dyDescent="0.25">
      <c r="A18" s="192"/>
      <c r="B18" s="192" t="s">
        <v>4834</v>
      </c>
      <c r="C18" s="192"/>
      <c r="D18" s="290" t="s">
        <v>4842</v>
      </c>
      <c r="E18" s="17" t="s">
        <v>124</v>
      </c>
      <c r="F18" s="161"/>
      <c r="G18" s="187"/>
      <c r="H18" s="89">
        <f>F18*G18</f>
        <v>0</v>
      </c>
    </row>
    <row r="19" spans="1:9" ht="26.4" x14ac:dyDescent="0.25">
      <c r="A19" s="192" t="s">
        <v>2060</v>
      </c>
      <c r="B19" s="192"/>
      <c r="C19" s="192"/>
      <c r="D19" s="159" t="s">
        <v>2053</v>
      </c>
      <c r="E19" s="120"/>
      <c r="F19" s="17"/>
      <c r="G19" s="191"/>
      <c r="H19" s="190"/>
    </row>
    <row r="20" spans="1:9" ht="26.4" x14ac:dyDescent="0.25">
      <c r="A20" s="192"/>
      <c r="B20" s="192" t="s">
        <v>4837</v>
      </c>
      <c r="C20" s="192"/>
      <c r="D20" s="283" t="s">
        <v>4840</v>
      </c>
      <c r="E20" s="120" t="s">
        <v>429</v>
      </c>
      <c r="F20" s="161"/>
      <c r="G20" s="187"/>
      <c r="H20" s="89">
        <f>F20*G20</f>
        <v>0</v>
      </c>
      <c r="I20" s="307" t="s">
        <v>5398</v>
      </c>
    </row>
    <row r="21" spans="1:9" ht="52.8" x14ac:dyDescent="0.25">
      <c r="A21" s="192"/>
      <c r="B21" s="192" t="s">
        <v>4838</v>
      </c>
      <c r="C21" s="192"/>
      <c r="D21" s="283" t="s">
        <v>4841</v>
      </c>
      <c r="E21" s="120" t="s">
        <v>429</v>
      </c>
      <c r="F21" s="161"/>
      <c r="G21" s="187"/>
      <c r="H21" s="89">
        <f>F21*G21</f>
        <v>0</v>
      </c>
      <c r="I21" s="307" t="s">
        <v>5398</v>
      </c>
    </row>
    <row r="22" spans="1:9" ht="26.4" x14ac:dyDescent="0.25">
      <c r="A22" s="192"/>
      <c r="B22" s="192" t="s">
        <v>4839</v>
      </c>
      <c r="C22" s="192"/>
      <c r="D22" s="160" t="s">
        <v>4842</v>
      </c>
      <c r="E22" s="120" t="s">
        <v>429</v>
      </c>
      <c r="F22" s="161"/>
      <c r="G22" s="187"/>
      <c r="H22" s="89">
        <f>F22*G22</f>
        <v>0</v>
      </c>
    </row>
    <row r="23" spans="1:9" x14ac:dyDescent="0.25">
      <c r="A23" s="192" t="s">
        <v>2061</v>
      </c>
      <c r="B23" s="192"/>
      <c r="C23" s="192"/>
      <c r="D23" s="159" t="s">
        <v>2065</v>
      </c>
      <c r="E23" s="17"/>
      <c r="F23" s="17"/>
      <c r="G23" s="191"/>
      <c r="H23" s="190"/>
    </row>
    <row r="24" spans="1:9" x14ac:dyDescent="0.25">
      <c r="A24" s="192"/>
      <c r="B24" s="192" t="s">
        <v>2062</v>
      </c>
      <c r="C24" s="192"/>
      <c r="D24" s="160" t="s">
        <v>2068</v>
      </c>
      <c r="E24" s="120" t="s">
        <v>429</v>
      </c>
      <c r="F24" s="161"/>
      <c r="G24" s="187"/>
      <c r="H24" s="89">
        <f>F24*G24</f>
        <v>0</v>
      </c>
    </row>
    <row r="25" spans="1:9" x14ac:dyDescent="0.25">
      <c r="A25" s="192"/>
      <c r="B25" s="192" t="s">
        <v>2063</v>
      </c>
      <c r="C25" s="192"/>
      <c r="D25" s="160" t="s">
        <v>2069</v>
      </c>
      <c r="E25" s="120" t="s">
        <v>429</v>
      </c>
      <c r="F25" s="161"/>
      <c r="G25" s="187"/>
      <c r="H25" s="89">
        <f>F25*G25</f>
        <v>0</v>
      </c>
    </row>
    <row r="26" spans="1:9" x14ac:dyDescent="0.25">
      <c r="A26" s="192" t="s">
        <v>2064</v>
      </c>
      <c r="B26" s="192"/>
      <c r="C26" s="192"/>
      <c r="D26" s="150" t="s">
        <v>1993</v>
      </c>
      <c r="E26" s="17"/>
      <c r="F26" s="17"/>
      <c r="G26" s="191"/>
      <c r="H26" s="190"/>
    </row>
    <row r="27" spans="1:9" ht="15.6" x14ac:dyDescent="0.25">
      <c r="A27" s="192"/>
      <c r="B27" s="192" t="s">
        <v>2066</v>
      </c>
      <c r="C27" s="192"/>
      <c r="D27" s="64" t="s">
        <v>4843</v>
      </c>
      <c r="E27" s="17" t="s">
        <v>2269</v>
      </c>
      <c r="F27" s="161"/>
      <c r="G27" s="187"/>
      <c r="H27" s="89">
        <f>F27*G27</f>
        <v>0</v>
      </c>
    </row>
    <row r="28" spans="1:9" x14ac:dyDescent="0.25">
      <c r="A28" s="192"/>
      <c r="B28" s="192" t="s">
        <v>2067</v>
      </c>
      <c r="C28" s="192"/>
      <c r="D28" s="64" t="s">
        <v>2071</v>
      </c>
      <c r="E28" s="17"/>
      <c r="F28" s="17"/>
      <c r="G28" s="191"/>
      <c r="H28" s="190"/>
    </row>
    <row r="29" spans="1:9" ht="15.6" x14ac:dyDescent="0.25">
      <c r="A29" s="192"/>
      <c r="B29" s="192"/>
      <c r="C29" s="192" t="s">
        <v>37</v>
      </c>
      <c r="D29" s="160" t="s">
        <v>1995</v>
      </c>
      <c r="E29" s="17" t="s">
        <v>2269</v>
      </c>
      <c r="F29" s="161"/>
      <c r="G29" s="187"/>
      <c r="H29" s="89">
        <f>F29*G29</f>
        <v>0</v>
      </c>
    </row>
    <row r="30" spans="1:9" ht="26.4" x14ac:dyDescent="0.25">
      <c r="A30" s="192" t="s">
        <v>2070</v>
      </c>
      <c r="B30" s="192"/>
      <c r="C30" s="192"/>
      <c r="D30" s="150" t="s">
        <v>2000</v>
      </c>
      <c r="E30" s="27" t="s">
        <v>1152</v>
      </c>
      <c r="F30" s="161"/>
      <c r="G30" s="187"/>
      <c r="H30" s="89">
        <f>F30*G30</f>
        <v>0</v>
      </c>
    </row>
    <row r="31" spans="1:9" x14ac:dyDescent="0.25">
      <c r="A31" s="192" t="s">
        <v>2072</v>
      </c>
      <c r="B31" s="192"/>
      <c r="C31" s="192"/>
      <c r="D31" s="176" t="s">
        <v>2014</v>
      </c>
      <c r="E31" s="17"/>
      <c r="F31" s="17"/>
      <c r="G31" s="191"/>
      <c r="H31" s="190"/>
    </row>
    <row r="32" spans="1:9" x14ac:dyDescent="0.25">
      <c r="A32" s="192"/>
      <c r="B32" s="192" t="s">
        <v>4844</v>
      </c>
      <c r="C32" s="192"/>
      <c r="D32" s="64" t="s">
        <v>2017</v>
      </c>
      <c r="E32" s="17" t="s">
        <v>133</v>
      </c>
      <c r="F32" s="161"/>
      <c r="G32" s="187"/>
      <c r="H32" s="89">
        <f>F32*G32</f>
        <v>0</v>
      </c>
    </row>
    <row r="33" spans="1:9" x14ac:dyDescent="0.25">
      <c r="A33" s="110"/>
      <c r="B33" s="192" t="s">
        <v>4845</v>
      </c>
      <c r="C33" s="192"/>
      <c r="D33" s="64" t="s">
        <v>2018</v>
      </c>
      <c r="E33" s="17" t="s">
        <v>133</v>
      </c>
      <c r="F33" s="161"/>
      <c r="G33" s="187"/>
      <c r="H33" s="89">
        <f>F33*G33</f>
        <v>0</v>
      </c>
    </row>
    <row r="34" spans="1:9" x14ac:dyDescent="0.25">
      <c r="A34" s="192"/>
      <c r="B34" s="192" t="s">
        <v>4846</v>
      </c>
      <c r="C34" s="192"/>
      <c r="D34" s="64" t="s">
        <v>2020</v>
      </c>
      <c r="E34" s="120" t="s">
        <v>423</v>
      </c>
      <c r="F34" s="161"/>
      <c r="G34" s="187"/>
      <c r="H34" s="89">
        <f>F34*G34</f>
        <v>0</v>
      </c>
    </row>
    <row r="35" spans="1:9" x14ac:dyDescent="0.25">
      <c r="A35" s="192"/>
      <c r="B35" s="192"/>
      <c r="C35" s="192"/>
      <c r="D35" s="201" t="s">
        <v>23</v>
      </c>
      <c r="E35" s="27"/>
      <c r="F35" s="161"/>
      <c r="G35" s="161"/>
      <c r="H35" s="189"/>
    </row>
    <row r="36" spans="1:9" x14ac:dyDescent="0.25">
      <c r="A36" s="192"/>
      <c r="B36" s="192"/>
      <c r="C36" s="192"/>
      <c r="D36" s="201"/>
      <c r="E36" s="51"/>
      <c r="F36" s="161"/>
      <c r="G36" s="161"/>
      <c r="H36" s="186"/>
      <c r="I36" s="323" t="s">
        <v>5421</v>
      </c>
    </row>
    <row r="37" spans="1:9" x14ac:dyDescent="0.25">
      <c r="A37" s="64"/>
      <c r="B37" s="64"/>
      <c r="C37" s="64"/>
      <c r="D37" s="60"/>
      <c r="E37" s="17"/>
      <c r="F37" s="161"/>
      <c r="G37" s="161"/>
      <c r="H37" s="189"/>
    </row>
    <row r="38" spans="1:9" x14ac:dyDescent="0.25">
      <c r="A38" s="168" t="s">
        <v>34</v>
      </c>
      <c r="B38" s="168"/>
      <c r="C38" s="168"/>
      <c r="D38" s="168"/>
      <c r="E38" s="179"/>
      <c r="F38" s="184"/>
      <c r="G38" s="184"/>
      <c r="H38" s="174">
        <f>SUM(H23:H37)</f>
        <v>0</v>
      </c>
    </row>
    <row r="45" spans="1:9" x14ac:dyDescent="0.25">
      <c r="A45" s="310"/>
      <c r="B45" s="310"/>
      <c r="C45" s="310"/>
      <c r="D45" s="226"/>
      <c r="E45" s="311"/>
      <c r="F45" s="238"/>
      <c r="G45" s="312"/>
      <c r="H45" s="313"/>
    </row>
    <row r="46" spans="1:9" x14ac:dyDescent="0.25">
      <c r="A46" s="310"/>
      <c r="B46" s="310"/>
      <c r="C46" s="310"/>
      <c r="D46" s="226"/>
      <c r="E46" s="311"/>
      <c r="F46" s="314"/>
      <c r="G46" s="315"/>
      <c r="H46" s="313"/>
    </row>
    <row r="47" spans="1:9" x14ac:dyDescent="0.25">
      <c r="A47" s="310"/>
      <c r="B47" s="310"/>
      <c r="C47" s="310"/>
      <c r="D47" s="226"/>
      <c r="E47" s="316"/>
      <c r="F47" s="238"/>
      <c r="G47" s="312"/>
      <c r="H47" s="313"/>
    </row>
    <row r="48" spans="1:9" x14ac:dyDescent="0.25">
      <c r="A48" s="310"/>
      <c r="B48" s="310"/>
      <c r="C48" s="310"/>
      <c r="D48" s="226"/>
      <c r="E48" s="311"/>
      <c r="F48" s="238"/>
      <c r="G48" s="312"/>
      <c r="H48" s="313"/>
    </row>
    <row r="49" spans="1:8" x14ac:dyDescent="0.25">
      <c r="A49" s="317"/>
      <c r="B49" s="310"/>
      <c r="C49" s="310"/>
      <c r="D49" s="226"/>
      <c r="E49" s="314"/>
      <c r="F49" s="314"/>
      <c r="G49" s="315"/>
      <c r="H49" s="318"/>
    </row>
    <row r="50" spans="1:8" x14ac:dyDescent="0.25">
      <c r="A50" s="310"/>
      <c r="B50" s="310"/>
      <c r="C50" s="310"/>
      <c r="D50" s="319"/>
      <c r="E50" s="316"/>
      <c r="F50" s="238"/>
      <c r="G50" s="312"/>
      <c r="H50" s="313"/>
    </row>
    <row r="51" spans="1:8" x14ac:dyDescent="0.25">
      <c r="A51" s="310"/>
      <c r="B51" s="310"/>
      <c r="C51" s="310"/>
      <c r="D51" s="264"/>
      <c r="E51" s="316"/>
      <c r="F51" s="238"/>
      <c r="G51" s="312"/>
      <c r="H51" s="313"/>
    </row>
    <row r="52" spans="1:8" x14ac:dyDescent="0.25">
      <c r="A52" s="317"/>
      <c r="B52" s="310"/>
      <c r="C52" s="310"/>
      <c r="D52" s="85"/>
      <c r="E52" s="314"/>
      <c r="F52" s="314"/>
      <c r="G52" s="315"/>
      <c r="H52" s="318"/>
    </row>
    <row r="53" spans="1:8" x14ac:dyDescent="0.25">
      <c r="A53" s="310"/>
      <c r="B53" s="310"/>
      <c r="C53" s="310"/>
      <c r="D53" s="86"/>
      <c r="E53" s="316"/>
      <c r="F53" s="238"/>
      <c r="G53" s="312"/>
      <c r="H53" s="313"/>
    </row>
    <row r="54" spans="1:8" x14ac:dyDescent="0.25">
      <c r="A54" s="310"/>
      <c r="B54" s="310"/>
      <c r="C54" s="310"/>
      <c r="D54" s="86"/>
      <c r="E54" s="316"/>
      <c r="F54" s="238"/>
      <c r="G54" s="312"/>
      <c r="H54" s="313"/>
    </row>
    <row r="55" spans="1:8" x14ac:dyDescent="0.25">
      <c r="A55" s="317"/>
      <c r="B55" s="310"/>
      <c r="C55" s="310"/>
      <c r="D55" s="226"/>
      <c r="E55" s="314"/>
      <c r="F55" s="314"/>
      <c r="G55" s="315"/>
      <c r="H55" s="318"/>
    </row>
    <row r="56" spans="1:8" x14ac:dyDescent="0.25">
      <c r="A56" s="310"/>
      <c r="B56" s="310"/>
      <c r="C56" s="310"/>
      <c r="D56" s="320"/>
      <c r="E56" s="314"/>
      <c r="F56" s="238"/>
      <c r="G56" s="312"/>
      <c r="H56" s="313"/>
    </row>
    <row r="57" spans="1:8" x14ac:dyDescent="0.25">
      <c r="A57" s="310"/>
      <c r="B57" s="310"/>
      <c r="C57" s="310"/>
      <c r="D57" s="320"/>
      <c r="E57" s="314"/>
      <c r="F57" s="314"/>
      <c r="G57" s="315"/>
      <c r="H57" s="318"/>
    </row>
    <row r="58" spans="1:8" x14ac:dyDescent="0.25">
      <c r="A58" s="310"/>
      <c r="B58" s="310"/>
      <c r="C58" s="310"/>
      <c r="D58" s="86"/>
      <c r="E58" s="314"/>
      <c r="F58" s="314"/>
      <c r="G58" s="315"/>
      <c r="H58" s="318"/>
    </row>
    <row r="59" spans="1:8" x14ac:dyDescent="0.25">
      <c r="A59" s="310"/>
      <c r="B59" s="310"/>
      <c r="C59" s="310"/>
      <c r="D59" s="321"/>
      <c r="E59" s="314"/>
      <c r="F59" s="238"/>
      <c r="G59" s="312"/>
      <c r="H59" s="313"/>
    </row>
    <row r="60" spans="1:8" x14ac:dyDescent="0.25">
      <c r="A60" s="317"/>
      <c r="B60" s="310"/>
      <c r="C60" s="310"/>
      <c r="D60" s="226"/>
      <c r="E60" s="311"/>
      <c r="F60" s="238"/>
      <c r="G60" s="312"/>
      <c r="H60" s="313"/>
    </row>
    <row r="61" spans="1:8" x14ac:dyDescent="0.25">
      <c r="A61" s="317"/>
      <c r="B61" s="310"/>
      <c r="C61" s="310"/>
      <c r="D61" s="322"/>
      <c r="E61" s="314"/>
      <c r="F61" s="314"/>
      <c r="G61" s="315"/>
      <c r="H61" s="318"/>
    </row>
    <row r="62" spans="1:8" x14ac:dyDescent="0.25">
      <c r="A62" s="310"/>
      <c r="B62" s="310"/>
      <c r="C62" s="310"/>
      <c r="D62" s="320"/>
      <c r="E62" s="314"/>
      <c r="F62" s="238"/>
      <c r="G62" s="312"/>
      <c r="H62" s="313"/>
    </row>
    <row r="63" spans="1:8" x14ac:dyDescent="0.25">
      <c r="A63" s="264"/>
      <c r="B63" s="310"/>
      <c r="C63" s="310"/>
      <c r="D63" s="320"/>
      <c r="E63" s="314"/>
      <c r="F63" s="238"/>
      <c r="G63" s="312"/>
      <c r="H63" s="313"/>
    </row>
    <row r="64" spans="1:8" x14ac:dyDescent="0.25">
      <c r="A64" s="310"/>
      <c r="B64" s="310"/>
      <c r="C64" s="310"/>
      <c r="D64" s="320"/>
      <c r="E64" s="316"/>
      <c r="F64" s="238"/>
      <c r="G64" s="312"/>
      <c r="H64" s="313"/>
    </row>
    <row r="1048314" spans="5:5" x14ac:dyDescent="0.25">
      <c r="E104831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1903F-3FD7-4433-952C-0E7D6AB7ADBD}">
  <dimension ref="A1:Q104832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17" ht="48" customHeight="1" x14ac:dyDescent="0.25">
      <c r="A1" s="39" t="s">
        <v>2073</v>
      </c>
      <c r="B1" s="40"/>
      <c r="C1" s="40"/>
      <c r="D1" s="774" t="s">
        <v>2074</v>
      </c>
      <c r="E1" s="774"/>
      <c r="F1" s="774"/>
      <c r="G1" s="774"/>
    </row>
    <row r="2" spans="1:17" x14ac:dyDescent="0.25">
      <c r="A2" s="42" t="s">
        <v>0</v>
      </c>
      <c r="B2" s="42"/>
      <c r="C2" s="43" t="s">
        <v>1</v>
      </c>
      <c r="D2" s="43" t="s">
        <v>2</v>
      </c>
      <c r="E2" s="43" t="s">
        <v>3</v>
      </c>
      <c r="F2" s="43" t="s">
        <v>4</v>
      </c>
      <c r="G2" s="43" t="s">
        <v>5</v>
      </c>
      <c r="H2" s="306" t="s">
        <v>5399</v>
      </c>
    </row>
    <row r="3" spans="1:17" x14ac:dyDescent="0.25">
      <c r="A3" s="44"/>
      <c r="B3" s="44"/>
      <c r="C3" s="45"/>
      <c r="D3" s="6"/>
      <c r="E3" s="6"/>
      <c r="F3" s="6"/>
      <c r="G3" s="5"/>
    </row>
    <row r="4" spans="1:17" x14ac:dyDescent="0.25">
      <c r="A4" s="192"/>
      <c r="B4" s="192"/>
      <c r="C4" s="64"/>
      <c r="D4" s="17"/>
      <c r="E4" s="17"/>
      <c r="F4" s="17"/>
      <c r="G4" s="15"/>
    </row>
    <row r="5" spans="1:17" x14ac:dyDescent="0.25">
      <c r="A5" s="192" t="s">
        <v>2075</v>
      </c>
      <c r="B5" s="192"/>
      <c r="C5" s="150" t="s">
        <v>2076</v>
      </c>
      <c r="D5" s="120"/>
      <c r="E5" s="17"/>
      <c r="F5" s="17"/>
      <c r="G5" s="189"/>
    </row>
    <row r="6" spans="1:17" ht="15.6" x14ac:dyDescent="0.25">
      <c r="A6" s="192"/>
      <c r="B6" s="192" t="s">
        <v>2077</v>
      </c>
      <c r="C6" s="64" t="s">
        <v>2080</v>
      </c>
      <c r="D6" s="17" t="s">
        <v>124</v>
      </c>
      <c r="E6" s="161"/>
      <c r="F6" s="187"/>
      <c r="G6" s="89">
        <f>E6*F6</f>
        <v>0</v>
      </c>
    </row>
    <row r="7" spans="1:17" ht="15.6" x14ac:dyDescent="0.25">
      <c r="A7" s="192"/>
      <c r="B7" s="192" t="s">
        <v>2078</v>
      </c>
      <c r="C7" s="64" t="s">
        <v>75</v>
      </c>
      <c r="D7" s="17" t="s">
        <v>124</v>
      </c>
      <c r="E7" s="161"/>
      <c r="F7" s="187"/>
      <c r="G7" s="89">
        <f>E7*F7</f>
        <v>0</v>
      </c>
    </row>
    <row r="8" spans="1:17" ht="15.6" x14ac:dyDescent="0.25">
      <c r="A8" s="192"/>
      <c r="B8" s="192" t="s">
        <v>2079</v>
      </c>
      <c r="C8" s="64" t="s">
        <v>2081</v>
      </c>
      <c r="D8" s="17" t="s">
        <v>124</v>
      </c>
      <c r="E8" s="161"/>
      <c r="F8" s="187"/>
      <c r="G8" s="89">
        <f>E8*F8</f>
        <v>0</v>
      </c>
    </row>
    <row r="9" spans="1:17" ht="26.4" x14ac:dyDescent="0.25">
      <c r="A9" s="192" t="s">
        <v>2082</v>
      </c>
      <c r="B9" s="192"/>
      <c r="C9" s="150" t="s">
        <v>2083</v>
      </c>
      <c r="D9" s="17" t="s">
        <v>124</v>
      </c>
      <c r="E9" s="161"/>
      <c r="F9" s="187"/>
      <c r="G9" s="89">
        <f>E9*F9</f>
        <v>0</v>
      </c>
    </row>
    <row r="10" spans="1:17" ht="26.4" x14ac:dyDescent="0.25">
      <c r="A10" s="192" t="s">
        <v>2084</v>
      </c>
      <c r="B10" s="192"/>
      <c r="C10" s="150" t="s">
        <v>2085</v>
      </c>
      <c r="D10" s="17" t="s">
        <v>124</v>
      </c>
      <c r="E10" s="161"/>
      <c r="F10" s="187"/>
      <c r="G10" s="89">
        <f>E10*F10</f>
        <v>0</v>
      </c>
    </row>
    <row r="11" spans="1:17" x14ac:dyDescent="0.25">
      <c r="A11" s="192" t="s">
        <v>2086</v>
      </c>
      <c r="B11" s="192"/>
      <c r="C11" s="150" t="s">
        <v>2087</v>
      </c>
      <c r="D11" s="120"/>
      <c r="E11" s="17"/>
      <c r="F11" s="191"/>
      <c r="G11" s="190"/>
    </row>
    <row r="12" spans="1:17" x14ac:dyDescent="0.25">
      <c r="A12" s="192"/>
      <c r="B12" s="192" t="s">
        <v>2088</v>
      </c>
      <c r="C12" s="283" t="s">
        <v>4847</v>
      </c>
      <c r="D12" s="120" t="s">
        <v>429</v>
      </c>
      <c r="E12" s="161"/>
      <c r="F12" s="187"/>
      <c r="G12" s="89">
        <f>E12*F12</f>
        <v>0</v>
      </c>
      <c r="H12" s="307" t="s">
        <v>5398</v>
      </c>
    </row>
    <row r="13" spans="1:17" x14ac:dyDescent="0.25">
      <c r="A13" s="192"/>
      <c r="B13" s="192" t="s">
        <v>2089</v>
      </c>
      <c r="C13" s="283" t="s">
        <v>4848</v>
      </c>
      <c r="D13" s="120" t="s">
        <v>429</v>
      </c>
      <c r="E13" s="161"/>
      <c r="F13" s="187"/>
      <c r="G13" s="89">
        <f>E13*F13</f>
        <v>0</v>
      </c>
      <c r="H13" s="307" t="s">
        <v>5398</v>
      </c>
      <c r="Q13"/>
    </row>
    <row r="14" spans="1:17" ht="26.4" x14ac:dyDescent="0.25">
      <c r="A14" s="192" t="s">
        <v>2090</v>
      </c>
      <c r="B14" s="192"/>
      <c r="C14" s="150" t="s">
        <v>2091</v>
      </c>
      <c r="D14" s="17" t="s">
        <v>2269</v>
      </c>
      <c r="E14" s="161"/>
      <c r="F14" s="187"/>
      <c r="G14" s="89">
        <f>E14*F14</f>
        <v>0</v>
      </c>
    </row>
    <row r="15" spans="1:17" ht="26.4" x14ac:dyDescent="0.25">
      <c r="A15" s="192" t="s">
        <v>2092</v>
      </c>
      <c r="B15" s="192"/>
      <c r="C15" s="150" t="s">
        <v>2093</v>
      </c>
      <c r="D15" s="17" t="s">
        <v>124</v>
      </c>
      <c r="E15" s="161"/>
      <c r="F15" s="187"/>
      <c r="G15" s="89">
        <f>E15*F15</f>
        <v>0</v>
      </c>
    </row>
    <row r="16" spans="1:17" ht="26.4" x14ac:dyDescent="0.25">
      <c r="A16" s="192" t="s">
        <v>2094</v>
      </c>
      <c r="B16" s="192"/>
      <c r="C16" s="150" t="s">
        <v>2095</v>
      </c>
      <c r="D16" s="120" t="s">
        <v>429</v>
      </c>
      <c r="E16" s="161"/>
      <c r="F16" s="187"/>
      <c r="G16" s="89">
        <f>E16*F16</f>
        <v>0</v>
      </c>
    </row>
    <row r="17" spans="1:8" ht="26.4" x14ac:dyDescent="0.25">
      <c r="A17" s="192" t="s">
        <v>2096</v>
      </c>
      <c r="B17" s="192"/>
      <c r="C17" s="150" t="s">
        <v>2097</v>
      </c>
      <c r="D17" s="202"/>
      <c r="E17" s="17"/>
      <c r="F17" s="191"/>
      <c r="G17" s="190"/>
    </row>
    <row r="18" spans="1:8" x14ac:dyDescent="0.25">
      <c r="A18" s="192"/>
      <c r="B18" s="192" t="s">
        <v>2099</v>
      </c>
      <c r="C18" s="283" t="s">
        <v>4849</v>
      </c>
      <c r="D18" s="120" t="s">
        <v>136</v>
      </c>
      <c r="E18" s="161"/>
      <c r="F18" s="187"/>
      <c r="G18" s="89">
        <f>E18*F18</f>
        <v>0</v>
      </c>
      <c r="H18" s="307" t="s">
        <v>5398</v>
      </c>
    </row>
    <row r="19" spans="1:8" ht="26.4" x14ac:dyDescent="0.25">
      <c r="A19" s="192" t="s">
        <v>2098</v>
      </c>
      <c r="B19" s="192"/>
      <c r="C19" s="150" t="s">
        <v>2100</v>
      </c>
      <c r="D19" s="120"/>
      <c r="E19" s="17"/>
      <c r="F19" s="191"/>
      <c r="G19" s="190"/>
    </row>
    <row r="20" spans="1:8" ht="15.6" x14ac:dyDescent="0.25">
      <c r="A20" s="192"/>
      <c r="B20" s="192" t="s">
        <v>2101</v>
      </c>
      <c r="C20" s="64" t="s">
        <v>2103</v>
      </c>
      <c r="D20" s="17" t="s">
        <v>124</v>
      </c>
      <c r="E20" s="161"/>
      <c r="F20" s="187"/>
      <c r="G20" s="89">
        <f>E20*F20</f>
        <v>0</v>
      </c>
    </row>
    <row r="21" spans="1:8" ht="15.6" x14ac:dyDescent="0.25">
      <c r="A21" s="192"/>
      <c r="B21" s="192" t="s">
        <v>2102</v>
      </c>
      <c r="C21" s="64" t="s">
        <v>1461</v>
      </c>
      <c r="D21" s="17" t="s">
        <v>124</v>
      </c>
      <c r="E21" s="161"/>
      <c r="F21" s="187"/>
      <c r="G21" s="89">
        <f>E21*F21</f>
        <v>0</v>
      </c>
    </row>
    <row r="22" spans="1:8" ht="15.6" x14ac:dyDescent="0.25">
      <c r="A22" s="192"/>
      <c r="B22" s="192" t="s">
        <v>1191</v>
      </c>
      <c r="C22" s="64" t="s">
        <v>1470</v>
      </c>
      <c r="D22" s="17" t="s">
        <v>124</v>
      </c>
      <c r="E22" s="161"/>
      <c r="F22" s="187"/>
      <c r="G22" s="89">
        <f>E22*F22</f>
        <v>0</v>
      </c>
    </row>
    <row r="23" spans="1:8" ht="26.4" x14ac:dyDescent="0.25">
      <c r="A23" s="192" t="s">
        <v>2104</v>
      </c>
      <c r="B23" s="192"/>
      <c r="C23" s="150" t="s">
        <v>2105</v>
      </c>
      <c r="D23" s="120"/>
      <c r="E23" s="17"/>
      <c r="F23" s="191"/>
      <c r="G23" s="190"/>
    </row>
    <row r="24" spans="1:8" ht="15.6" x14ac:dyDescent="0.25">
      <c r="A24" s="192"/>
      <c r="B24" s="192" t="s">
        <v>2106</v>
      </c>
      <c r="C24" s="64" t="s">
        <v>2112</v>
      </c>
      <c r="D24" s="17" t="s">
        <v>2269</v>
      </c>
      <c r="E24" s="161"/>
      <c r="F24" s="187"/>
      <c r="G24" s="89">
        <f t="shared" ref="G24:G29" si="0">E24*F24</f>
        <v>0</v>
      </c>
    </row>
    <row r="25" spans="1:8" ht="26.4" x14ac:dyDescent="0.25">
      <c r="A25" s="192"/>
      <c r="B25" s="192" t="s">
        <v>2107</v>
      </c>
      <c r="C25" s="283" t="s">
        <v>4850</v>
      </c>
      <c r="D25" s="17" t="s">
        <v>2269</v>
      </c>
      <c r="E25" s="161"/>
      <c r="F25" s="187"/>
      <c r="G25" s="89">
        <f t="shared" si="0"/>
        <v>0</v>
      </c>
      <c r="H25" s="307" t="s">
        <v>5398</v>
      </c>
    </row>
    <row r="26" spans="1:8" ht="26.4" x14ac:dyDescent="0.25">
      <c r="A26" s="192"/>
      <c r="B26" s="192" t="s">
        <v>2108</v>
      </c>
      <c r="C26" s="283" t="s">
        <v>4851</v>
      </c>
      <c r="D26" s="17" t="s">
        <v>2269</v>
      </c>
      <c r="E26" s="161"/>
      <c r="F26" s="187"/>
      <c r="G26" s="89">
        <f t="shared" si="0"/>
        <v>0</v>
      </c>
      <c r="H26" s="307" t="s">
        <v>5398</v>
      </c>
    </row>
    <row r="27" spans="1:8" ht="39.6" x14ac:dyDescent="0.25">
      <c r="A27" s="192"/>
      <c r="B27" s="192" t="s">
        <v>2109</v>
      </c>
      <c r="C27" s="283" t="s">
        <v>4852</v>
      </c>
      <c r="D27" s="17" t="s">
        <v>2269</v>
      </c>
      <c r="E27" s="161"/>
      <c r="F27" s="187"/>
      <c r="G27" s="89">
        <f t="shared" si="0"/>
        <v>0</v>
      </c>
      <c r="H27" s="307" t="s">
        <v>5398</v>
      </c>
    </row>
    <row r="28" spans="1:8" ht="26.4" x14ac:dyDescent="0.25">
      <c r="A28" s="192"/>
      <c r="B28" s="192" t="s">
        <v>2110</v>
      </c>
      <c r="C28" s="283" t="s">
        <v>4853</v>
      </c>
      <c r="D28" s="120" t="s">
        <v>133</v>
      </c>
      <c r="E28" s="161"/>
      <c r="F28" s="187"/>
      <c r="G28" s="89">
        <f t="shared" si="0"/>
        <v>0</v>
      </c>
      <c r="H28" s="307" t="s">
        <v>5398</v>
      </c>
    </row>
    <row r="29" spans="1:8" ht="26.4" x14ac:dyDescent="0.25">
      <c r="A29" s="192"/>
      <c r="B29" s="192" t="s">
        <v>2111</v>
      </c>
      <c r="C29" s="283" t="s">
        <v>2113</v>
      </c>
      <c r="D29" s="17" t="s">
        <v>124</v>
      </c>
      <c r="E29" s="161"/>
      <c r="F29" s="187"/>
      <c r="G29" s="89">
        <f t="shared" si="0"/>
        <v>0</v>
      </c>
    </row>
    <row r="30" spans="1:8" ht="26.4" x14ac:dyDescent="0.25">
      <c r="A30" s="192" t="s">
        <v>2114</v>
      </c>
      <c r="B30" s="192"/>
      <c r="C30" s="284" t="s">
        <v>5402</v>
      </c>
      <c r="D30" s="120"/>
      <c r="E30" s="17"/>
      <c r="F30" s="191"/>
      <c r="G30" s="190"/>
    </row>
    <row r="31" spans="1:8" ht="26.4" x14ac:dyDescent="0.25">
      <c r="A31" s="192"/>
      <c r="B31" s="192" t="s">
        <v>2115</v>
      </c>
      <c r="C31" s="283" t="s">
        <v>4854</v>
      </c>
      <c r="D31" s="17" t="s">
        <v>2269</v>
      </c>
      <c r="E31" s="161"/>
      <c r="F31" s="187"/>
      <c r="G31" s="89">
        <f>E31*F31</f>
        <v>0</v>
      </c>
      <c r="H31" s="307" t="s">
        <v>5398</v>
      </c>
    </row>
    <row r="32" spans="1:8" ht="26.4" x14ac:dyDescent="0.25">
      <c r="A32" s="192"/>
      <c r="B32" s="192" t="s">
        <v>2116</v>
      </c>
      <c r="C32" s="283" t="s">
        <v>4855</v>
      </c>
      <c r="D32" s="17" t="s">
        <v>2269</v>
      </c>
      <c r="E32" s="161"/>
      <c r="F32" s="187"/>
      <c r="G32" s="89">
        <f>E32*F32</f>
        <v>0</v>
      </c>
      <c r="H32" s="307" t="s">
        <v>5398</v>
      </c>
    </row>
    <row r="33" spans="1:8" x14ac:dyDescent="0.25">
      <c r="A33" s="192" t="s">
        <v>2117</v>
      </c>
      <c r="B33" s="192"/>
      <c r="C33" s="159" t="s">
        <v>2065</v>
      </c>
      <c r="D33" s="120"/>
      <c r="E33" s="17"/>
      <c r="F33" s="191"/>
      <c r="G33" s="190"/>
    </row>
    <row r="34" spans="1:8" x14ac:dyDescent="0.25">
      <c r="A34" s="192"/>
      <c r="B34" s="192" t="s">
        <v>2118</v>
      </c>
      <c r="C34" s="160" t="s">
        <v>2068</v>
      </c>
      <c r="D34" s="120" t="s">
        <v>429</v>
      </c>
      <c r="E34" s="161"/>
      <c r="F34" s="187"/>
      <c r="G34" s="89">
        <f>E34*F34</f>
        <v>0</v>
      </c>
    </row>
    <row r="35" spans="1:8" x14ac:dyDescent="0.25">
      <c r="A35" s="192"/>
      <c r="B35" s="192" t="s">
        <v>2119</v>
      </c>
      <c r="C35" s="160" t="s">
        <v>2069</v>
      </c>
      <c r="D35" s="120" t="s">
        <v>429</v>
      </c>
      <c r="E35" s="161"/>
      <c r="F35" s="187"/>
      <c r="G35" s="89">
        <f>E35*F35</f>
        <v>0</v>
      </c>
    </row>
    <row r="36" spans="1:8" x14ac:dyDescent="0.25">
      <c r="A36" s="192" t="s">
        <v>2120</v>
      </c>
      <c r="B36" s="192"/>
      <c r="C36" s="150" t="s">
        <v>1993</v>
      </c>
      <c r="D36" s="120"/>
      <c r="E36" s="17"/>
      <c r="F36" s="191"/>
      <c r="G36" s="190"/>
    </row>
    <row r="37" spans="1:8" ht="26.4" x14ac:dyDescent="0.25">
      <c r="A37" s="192"/>
      <c r="B37" s="192" t="s">
        <v>2121</v>
      </c>
      <c r="C37" s="283" t="s">
        <v>4856</v>
      </c>
      <c r="D37" s="17" t="s">
        <v>2269</v>
      </c>
      <c r="E37" s="161"/>
      <c r="F37" s="187"/>
      <c r="G37" s="89">
        <f>E37*F37</f>
        <v>0</v>
      </c>
      <c r="H37" s="307" t="s">
        <v>5398</v>
      </c>
    </row>
    <row r="38" spans="1:8" ht="15.6" x14ac:dyDescent="0.25">
      <c r="A38" s="192"/>
      <c r="B38" s="192" t="s">
        <v>2122</v>
      </c>
      <c r="C38" s="64" t="s">
        <v>2071</v>
      </c>
      <c r="D38" s="17" t="s">
        <v>2269</v>
      </c>
      <c r="E38" s="161"/>
      <c r="F38" s="187"/>
      <c r="G38" s="89">
        <f>E38*F38</f>
        <v>0</v>
      </c>
    </row>
    <row r="39" spans="1:8" ht="26.4" x14ac:dyDescent="0.25">
      <c r="A39" s="192" t="s">
        <v>2123</v>
      </c>
      <c r="B39" s="192"/>
      <c r="C39" s="150" t="s">
        <v>2000</v>
      </c>
      <c r="D39" s="120" t="s">
        <v>1152</v>
      </c>
      <c r="E39" s="161"/>
      <c r="F39" s="187"/>
      <c r="G39" s="89">
        <f>E39*F39</f>
        <v>0</v>
      </c>
    </row>
    <row r="40" spans="1:8" x14ac:dyDescent="0.25">
      <c r="A40" s="192" t="s">
        <v>2124</v>
      </c>
      <c r="B40" s="192"/>
      <c r="C40" s="150" t="s">
        <v>2014</v>
      </c>
      <c r="D40" s="120"/>
      <c r="E40" s="17"/>
      <c r="F40" s="191"/>
      <c r="G40" s="190"/>
    </row>
    <row r="41" spans="1:8" x14ac:dyDescent="0.25">
      <c r="A41" s="192"/>
      <c r="B41" s="192" t="s">
        <v>2125</v>
      </c>
      <c r="C41" s="64" t="s">
        <v>2017</v>
      </c>
      <c r="D41" s="120" t="s">
        <v>133</v>
      </c>
      <c r="E41" s="161"/>
      <c r="F41" s="187"/>
      <c r="G41" s="89">
        <f>E41*F41</f>
        <v>0</v>
      </c>
    </row>
    <row r="42" spans="1:8" x14ac:dyDescent="0.25">
      <c r="A42" s="192"/>
      <c r="B42" s="192" t="s">
        <v>2126</v>
      </c>
      <c r="C42" s="64" t="s">
        <v>2018</v>
      </c>
      <c r="D42" s="120" t="s">
        <v>133</v>
      </c>
      <c r="E42" s="161"/>
      <c r="F42" s="187"/>
      <c r="G42" s="89">
        <f>E42*F42</f>
        <v>0</v>
      </c>
    </row>
    <row r="43" spans="1:8" x14ac:dyDescent="0.25">
      <c r="A43" s="192"/>
      <c r="B43" s="192" t="s">
        <v>2127</v>
      </c>
      <c r="C43" s="64" t="s">
        <v>2020</v>
      </c>
      <c r="D43" s="120" t="s">
        <v>423</v>
      </c>
      <c r="E43" s="161"/>
      <c r="F43" s="187"/>
      <c r="G43" s="89">
        <f>E43*F43</f>
        <v>0</v>
      </c>
    </row>
    <row r="44" spans="1:8" ht="26.4" x14ac:dyDescent="0.25">
      <c r="A44" s="192" t="s">
        <v>2128</v>
      </c>
      <c r="B44" s="192"/>
      <c r="C44" s="150" t="s">
        <v>2129</v>
      </c>
      <c r="D44" s="17" t="s">
        <v>2269</v>
      </c>
      <c r="E44" s="161"/>
      <c r="F44" s="187"/>
      <c r="G44" s="89">
        <f>E44*F44</f>
        <v>0</v>
      </c>
    </row>
    <row r="45" spans="1:8" x14ac:dyDescent="0.25">
      <c r="A45" s="192"/>
      <c r="B45" s="192"/>
      <c r="C45" s="150"/>
      <c r="D45" s="120"/>
      <c r="E45" s="17"/>
      <c r="F45" s="191"/>
      <c r="G45" s="190"/>
    </row>
    <row r="46" spans="1:8" x14ac:dyDescent="0.25">
      <c r="A46" s="192"/>
      <c r="B46" s="192"/>
      <c r="C46" s="150"/>
      <c r="D46" s="120"/>
      <c r="E46" s="17"/>
      <c r="F46" s="191"/>
      <c r="G46" s="190"/>
      <c r="H46" s="323" t="s">
        <v>5421</v>
      </c>
    </row>
    <row r="47" spans="1:8" x14ac:dyDescent="0.25">
      <c r="A47" s="64"/>
      <c r="B47" s="64"/>
      <c r="C47" s="60"/>
      <c r="D47" s="17"/>
      <c r="E47" s="17"/>
      <c r="F47" s="191"/>
      <c r="G47" s="190"/>
    </row>
    <row r="48" spans="1:8" x14ac:dyDescent="0.25">
      <c r="A48" s="168" t="s">
        <v>34</v>
      </c>
      <c r="B48" s="168"/>
      <c r="C48" s="168"/>
      <c r="D48" s="179"/>
      <c r="E48" s="185"/>
      <c r="F48" s="198"/>
      <c r="G48" s="174">
        <f>SUM(G5:G47)</f>
        <v>0</v>
      </c>
    </row>
    <row r="1048324" spans="4:4" x14ac:dyDescent="0.25">
      <c r="D104832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85842-9A77-4A0B-A763-425B00F706E2}">
  <dimension ref="A1:H1048284"/>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2130</v>
      </c>
      <c r="B1" s="40"/>
      <c r="C1" s="40"/>
      <c r="D1" s="774" t="s">
        <v>2131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5"/>
      <c r="F3" s="5"/>
      <c r="G3" s="5"/>
    </row>
    <row r="4" spans="1:8" x14ac:dyDescent="0.25">
      <c r="A4" s="192"/>
      <c r="B4" s="192"/>
      <c r="C4" s="64"/>
      <c r="D4" s="17"/>
      <c r="E4" s="15"/>
      <c r="F4" s="15"/>
      <c r="G4" s="15"/>
    </row>
    <row r="5" spans="1:8" ht="26.4" x14ac:dyDescent="0.25">
      <c r="A5" s="192" t="s">
        <v>2132</v>
      </c>
      <c r="B5" s="192"/>
      <c r="C5" s="150" t="s">
        <v>2133</v>
      </c>
      <c r="D5" s="203" t="s">
        <v>2134</v>
      </c>
      <c r="E5" s="64"/>
      <c r="F5" s="188"/>
      <c r="G5" s="89">
        <f>E5*F5</f>
        <v>0</v>
      </c>
    </row>
    <row r="6" spans="1:8" x14ac:dyDescent="0.25">
      <c r="A6" s="192"/>
      <c r="B6" s="192"/>
      <c r="C6" s="150"/>
      <c r="D6" s="27"/>
      <c r="E6" s="15"/>
      <c r="F6" s="15"/>
      <c r="G6" s="189"/>
      <c r="H6" s="323" t="s">
        <v>5421</v>
      </c>
    </row>
    <row r="7" spans="1:8" x14ac:dyDescent="0.25">
      <c r="A7" s="64"/>
      <c r="B7" s="64"/>
      <c r="C7" s="60"/>
      <c r="D7" s="17"/>
      <c r="E7" s="15"/>
      <c r="F7" s="15"/>
      <c r="G7" s="189"/>
    </row>
    <row r="8" spans="1:8" x14ac:dyDescent="0.25">
      <c r="A8" s="168" t="s">
        <v>34</v>
      </c>
      <c r="B8" s="168"/>
      <c r="C8" s="168"/>
      <c r="D8" s="179"/>
      <c r="E8" s="183"/>
      <c r="F8" s="183"/>
      <c r="G8" s="174">
        <f>SUM(G5:G7)</f>
        <v>0</v>
      </c>
    </row>
    <row r="1048284" spans="4:4" x14ac:dyDescent="0.25">
      <c r="D104828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556E6-B0E6-4F19-A984-EA03919124E5}">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2137</v>
      </c>
      <c r="B1" s="40"/>
      <c r="C1" s="40"/>
      <c r="D1" s="774" t="s">
        <v>2135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2136</v>
      </c>
      <c r="B5" s="192"/>
      <c r="C5" s="150" t="s">
        <v>4857</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E87AC-7DA1-4DDF-AA2A-535DCFD8E775}">
  <dimension ref="A1:H1048285"/>
  <sheetViews>
    <sheetView workbookViewId="0"/>
  </sheetViews>
  <sheetFormatPr defaultRowHeight="13.2" x14ac:dyDescent="0.25"/>
  <cols>
    <col min="1" max="1" width="9.33203125" style="41" customWidth="1"/>
    <col min="2" max="2" width="9"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2138</v>
      </c>
      <c r="B1" s="40"/>
      <c r="C1" s="40"/>
      <c r="D1" s="774" t="s">
        <v>2139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2140</v>
      </c>
      <c r="B5" s="192"/>
      <c r="C5" s="204" t="s">
        <v>4421</v>
      </c>
      <c r="D5" s="17" t="s">
        <v>2269</v>
      </c>
      <c r="E5" s="161"/>
      <c r="F5" s="187"/>
      <c r="G5" s="89">
        <f>E5*F5</f>
        <v>0</v>
      </c>
    </row>
    <row r="6" spans="1:8" x14ac:dyDescent="0.25">
      <c r="A6" s="192"/>
      <c r="B6" s="192"/>
      <c r="C6" s="150"/>
      <c r="D6" s="27"/>
      <c r="E6" s="17"/>
      <c r="F6" s="17"/>
      <c r="G6" s="189"/>
    </row>
    <row r="7" spans="1:8" x14ac:dyDescent="0.25">
      <c r="A7" s="192"/>
      <c r="B7" s="192"/>
      <c r="C7" s="150"/>
      <c r="D7" s="27"/>
      <c r="E7" s="17"/>
      <c r="F7" s="17"/>
      <c r="G7" s="189"/>
      <c r="H7" s="323" t="s">
        <v>5421</v>
      </c>
    </row>
    <row r="8" spans="1:8" x14ac:dyDescent="0.25">
      <c r="A8" s="64"/>
      <c r="B8" s="64"/>
      <c r="C8" s="60"/>
      <c r="D8" s="17"/>
      <c r="E8" s="17"/>
      <c r="F8" s="17"/>
      <c r="G8" s="189"/>
    </row>
    <row r="9" spans="1:8" x14ac:dyDescent="0.25">
      <c r="A9" s="168" t="s">
        <v>34</v>
      </c>
      <c r="B9" s="168"/>
      <c r="C9" s="168"/>
      <c r="D9" s="179"/>
      <c r="E9" s="185"/>
      <c r="F9" s="185"/>
      <c r="G9" s="174">
        <f>SUM(G5:G8)</f>
        <v>0</v>
      </c>
    </row>
    <row r="1048285" spans="4:4" x14ac:dyDescent="0.25">
      <c r="D1048285"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1552B-BB27-4CD8-866C-932C9805C87D}">
  <dimension ref="A1:G1048293"/>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7" x14ac:dyDescent="0.25">
      <c r="A1" s="39" t="s">
        <v>2141</v>
      </c>
      <c r="B1" s="40"/>
      <c r="C1" s="40"/>
      <c r="D1" s="774" t="s">
        <v>27</v>
      </c>
      <c r="E1" s="774"/>
      <c r="F1" s="774"/>
      <c r="G1" s="774"/>
    </row>
    <row r="2" spans="1:7" x14ac:dyDescent="0.25">
      <c r="A2" s="42" t="s">
        <v>0</v>
      </c>
      <c r="B2" s="42"/>
      <c r="C2" s="43" t="s">
        <v>1</v>
      </c>
      <c r="D2" s="43" t="s">
        <v>2</v>
      </c>
      <c r="E2" s="43" t="s">
        <v>3</v>
      </c>
      <c r="F2" s="43" t="s">
        <v>4</v>
      </c>
      <c r="G2" s="43" t="s">
        <v>5</v>
      </c>
    </row>
    <row r="3" spans="1:7" x14ac:dyDescent="0.25">
      <c r="A3" s="44"/>
      <c r="B3" s="44"/>
      <c r="C3" s="45"/>
      <c r="D3" s="6"/>
      <c r="E3" s="6"/>
      <c r="F3" s="6"/>
      <c r="G3" s="5"/>
    </row>
    <row r="4" spans="1:7" x14ac:dyDescent="0.25">
      <c r="A4" s="192"/>
      <c r="B4" s="192"/>
      <c r="C4" s="64"/>
      <c r="D4" s="17"/>
      <c r="E4" s="17"/>
      <c r="F4" s="17"/>
      <c r="G4" s="15"/>
    </row>
    <row r="5" spans="1:7" x14ac:dyDescent="0.25">
      <c r="A5" s="192" t="s">
        <v>2142</v>
      </c>
      <c r="B5" s="192"/>
      <c r="C5" s="175" t="s">
        <v>28</v>
      </c>
      <c r="D5" s="17"/>
      <c r="E5" s="17"/>
      <c r="F5" s="17"/>
      <c r="G5" s="189"/>
    </row>
    <row r="6" spans="1:7" hidden="1" x14ac:dyDescent="0.25">
      <c r="A6" s="192"/>
      <c r="B6" s="192" t="s">
        <v>2143</v>
      </c>
      <c r="C6" s="64" t="s">
        <v>2148</v>
      </c>
      <c r="D6" s="27" t="s">
        <v>1152</v>
      </c>
      <c r="E6" s="161"/>
      <c r="F6" s="187"/>
      <c r="G6" s="89">
        <f>E6*F6</f>
        <v>0</v>
      </c>
    </row>
    <row r="7" spans="1:7" x14ac:dyDescent="0.25">
      <c r="A7" s="192"/>
      <c r="B7" s="192" t="s">
        <v>2144</v>
      </c>
      <c r="C7" s="64" t="s">
        <v>2149</v>
      </c>
      <c r="D7" s="27" t="s">
        <v>1152</v>
      </c>
      <c r="E7" s="161"/>
      <c r="F7" s="187"/>
      <c r="G7" s="89">
        <f>E7*F7</f>
        <v>0</v>
      </c>
    </row>
    <row r="8" spans="1:7" x14ac:dyDescent="0.25">
      <c r="A8" s="192"/>
      <c r="B8" s="192" t="s">
        <v>2145</v>
      </c>
      <c r="C8" s="64" t="s">
        <v>1855</v>
      </c>
      <c r="D8" s="27" t="s">
        <v>1152</v>
      </c>
      <c r="E8" s="161"/>
      <c r="F8" s="187"/>
      <c r="G8" s="89">
        <f>E8*F8</f>
        <v>0</v>
      </c>
    </row>
    <row r="9" spans="1:7" ht="26.4" hidden="1" x14ac:dyDescent="0.25">
      <c r="A9" s="192"/>
      <c r="B9" s="192" t="s">
        <v>2146</v>
      </c>
      <c r="C9" s="283" t="s">
        <v>4858</v>
      </c>
      <c r="D9" s="27" t="s">
        <v>1152</v>
      </c>
      <c r="E9" s="161"/>
      <c r="F9" s="187"/>
      <c r="G9" s="89">
        <f>E9*F9</f>
        <v>0</v>
      </c>
    </row>
    <row r="10" spans="1:7" ht="26.4" hidden="1" x14ac:dyDescent="0.25">
      <c r="A10" s="192"/>
      <c r="B10" s="192" t="s">
        <v>2147</v>
      </c>
      <c r="C10" s="283" t="s">
        <v>4859</v>
      </c>
      <c r="D10" s="27" t="s">
        <v>1152</v>
      </c>
      <c r="E10" s="161"/>
      <c r="F10" s="187"/>
      <c r="G10" s="89">
        <f>E10*F10</f>
        <v>0</v>
      </c>
    </row>
    <row r="11" spans="1:7" x14ac:dyDescent="0.25">
      <c r="A11" s="192" t="s">
        <v>2151</v>
      </c>
      <c r="B11" s="192"/>
      <c r="C11" s="159" t="s">
        <v>30</v>
      </c>
      <c r="D11" s="27"/>
      <c r="E11" s="17"/>
      <c r="F11" s="191"/>
      <c r="G11" s="190"/>
    </row>
    <row r="12" spans="1:7" ht="15.6" x14ac:dyDescent="0.25">
      <c r="A12" s="192"/>
      <c r="B12" s="192" t="s">
        <v>2152</v>
      </c>
      <c r="C12" s="64" t="s">
        <v>2154</v>
      </c>
      <c r="D12" s="17" t="s">
        <v>124</v>
      </c>
      <c r="E12" s="161"/>
      <c r="F12" s="187"/>
      <c r="G12" s="89">
        <f>E12*F12</f>
        <v>0</v>
      </c>
    </row>
    <row r="13" spans="1:7" ht="15.6" x14ac:dyDescent="0.25">
      <c r="A13" s="192"/>
      <c r="B13" s="192" t="s">
        <v>2153</v>
      </c>
      <c r="C13" s="64" t="s">
        <v>2155</v>
      </c>
      <c r="D13" s="17" t="s">
        <v>124</v>
      </c>
      <c r="E13" s="161"/>
      <c r="F13" s="187"/>
      <c r="G13" s="89">
        <f>E13*F13</f>
        <v>0</v>
      </c>
    </row>
    <row r="14" spans="1:7" ht="39.6" x14ac:dyDescent="0.25">
      <c r="A14" s="192" t="s">
        <v>2156</v>
      </c>
      <c r="B14" s="192"/>
      <c r="C14" s="175" t="s">
        <v>2157</v>
      </c>
      <c r="D14" s="27" t="s">
        <v>1152</v>
      </c>
      <c r="E14" s="161"/>
      <c r="F14" s="187"/>
      <c r="G14" s="89">
        <f>E14*F14</f>
        <v>0</v>
      </c>
    </row>
    <row r="15" spans="1:7" x14ac:dyDescent="0.25">
      <c r="A15" s="192"/>
      <c r="B15" s="192"/>
      <c r="C15" s="150"/>
      <c r="D15" s="27"/>
      <c r="E15" s="17"/>
      <c r="F15" s="191"/>
      <c r="G15" s="190"/>
    </row>
    <row r="16" spans="1:7" x14ac:dyDescent="0.25">
      <c r="A16" s="64"/>
      <c r="B16" s="64"/>
      <c r="C16" s="60"/>
      <c r="D16" s="17"/>
      <c r="E16" s="17"/>
      <c r="F16" s="191"/>
      <c r="G16" s="190"/>
    </row>
    <row r="17" spans="1:7" x14ac:dyDescent="0.25">
      <c r="A17" s="168" t="s">
        <v>34</v>
      </c>
      <c r="B17" s="168"/>
      <c r="C17" s="168"/>
      <c r="D17" s="179"/>
      <c r="E17" s="185"/>
      <c r="F17" s="198"/>
      <c r="G17" s="174">
        <f>SUM(G5:G16)</f>
        <v>0</v>
      </c>
    </row>
    <row r="1048293" spans="4:4" x14ac:dyDescent="0.25">
      <c r="D1048293"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72C17-70F0-4E4F-BE99-B0ED20139858}">
  <dimension ref="A1:I1048298"/>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2158</v>
      </c>
      <c r="B1" s="40"/>
      <c r="C1" s="40"/>
      <c r="D1" s="40"/>
      <c r="E1" s="774" t="s">
        <v>2159</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2150</v>
      </c>
      <c r="B5" s="192"/>
      <c r="C5" s="193"/>
      <c r="D5" s="150" t="s">
        <v>2160</v>
      </c>
      <c r="E5" s="17"/>
      <c r="F5" s="17"/>
      <c r="G5" s="17"/>
      <c r="H5" s="189"/>
    </row>
    <row r="6" spans="1:9" x14ac:dyDescent="0.25">
      <c r="A6" s="192"/>
      <c r="B6" s="192" t="s">
        <v>2161</v>
      </c>
      <c r="C6" s="193"/>
      <c r="D6" s="64" t="s">
        <v>4356</v>
      </c>
      <c r="E6" s="27"/>
      <c r="F6" s="17"/>
      <c r="G6" s="17"/>
      <c r="H6" s="189"/>
    </row>
    <row r="7" spans="1:9" ht="26.4" x14ac:dyDescent="0.25">
      <c r="A7" s="192"/>
      <c r="B7" s="192"/>
      <c r="C7" s="193" t="s">
        <v>37</v>
      </c>
      <c r="D7" s="283" t="s">
        <v>4860</v>
      </c>
      <c r="E7" s="27" t="s">
        <v>1152</v>
      </c>
      <c r="F7" s="161"/>
      <c r="G7" s="187"/>
      <c r="H7" s="89">
        <f>F7*G7</f>
        <v>0</v>
      </c>
      <c r="I7" s="307" t="s">
        <v>5398</v>
      </c>
    </row>
    <row r="8" spans="1:9" x14ac:dyDescent="0.25">
      <c r="A8" s="192"/>
      <c r="B8" s="192" t="s">
        <v>2162</v>
      </c>
      <c r="C8" s="193"/>
      <c r="D8" s="283" t="s">
        <v>4357</v>
      </c>
      <c r="E8" s="27"/>
      <c r="F8" s="17"/>
      <c r="G8" s="191"/>
      <c r="H8" s="190"/>
    </row>
    <row r="9" spans="1:9" ht="26.4" x14ac:dyDescent="0.25">
      <c r="A9" s="192"/>
      <c r="B9" s="192"/>
      <c r="C9" s="193" t="s">
        <v>37</v>
      </c>
      <c r="D9" s="283" t="s">
        <v>4860</v>
      </c>
      <c r="E9" s="27" t="s">
        <v>1152</v>
      </c>
      <c r="F9" s="161"/>
      <c r="G9" s="187"/>
      <c r="H9" s="89">
        <f>F9*G9</f>
        <v>0</v>
      </c>
      <c r="I9" s="307" t="s">
        <v>5398</v>
      </c>
    </row>
    <row r="10" spans="1:9" x14ac:dyDescent="0.25">
      <c r="A10" s="192"/>
      <c r="B10" s="192" t="s">
        <v>2163</v>
      </c>
      <c r="C10" s="193"/>
      <c r="D10" s="283" t="s">
        <v>2165</v>
      </c>
      <c r="E10" s="27" t="s">
        <v>1152</v>
      </c>
      <c r="F10" s="161"/>
      <c r="G10" s="187"/>
      <c r="H10" s="89">
        <f>F10*G10</f>
        <v>0</v>
      </c>
    </row>
    <row r="11" spans="1:9" ht="26.4" x14ac:dyDescent="0.25">
      <c r="A11" s="192"/>
      <c r="B11" s="192" t="s">
        <v>2164</v>
      </c>
      <c r="C11" s="193"/>
      <c r="D11" s="283" t="s">
        <v>4861</v>
      </c>
      <c r="E11" s="27" t="s">
        <v>1152</v>
      </c>
      <c r="F11" s="161"/>
      <c r="G11" s="187"/>
      <c r="H11" s="89">
        <f>F11*G11</f>
        <v>0</v>
      </c>
      <c r="I11" s="307" t="s">
        <v>5398</v>
      </c>
    </row>
    <row r="12" spans="1:9" ht="26.4" x14ac:dyDescent="0.25">
      <c r="A12" s="192" t="s">
        <v>2166</v>
      </c>
      <c r="B12" s="192"/>
      <c r="C12" s="193"/>
      <c r="D12" s="284" t="s">
        <v>2167</v>
      </c>
      <c r="E12" s="17"/>
      <c r="F12" s="17"/>
      <c r="G12" s="191"/>
      <c r="H12" s="190"/>
    </row>
    <row r="13" spans="1:9" x14ac:dyDescent="0.25">
      <c r="A13" s="192"/>
      <c r="B13" s="192" t="s">
        <v>2168</v>
      </c>
      <c r="C13" s="193"/>
      <c r="D13" s="283" t="s">
        <v>4356</v>
      </c>
      <c r="E13" s="17"/>
      <c r="F13" s="17"/>
      <c r="G13" s="191"/>
      <c r="H13" s="190"/>
    </row>
    <row r="14" spans="1:9" ht="26.4" x14ac:dyDescent="0.25">
      <c r="A14" s="192"/>
      <c r="B14" s="192"/>
      <c r="C14" s="193" t="s">
        <v>37</v>
      </c>
      <c r="D14" s="283" t="s">
        <v>4860</v>
      </c>
      <c r="E14" s="27" t="s">
        <v>1152</v>
      </c>
      <c r="F14" s="161"/>
      <c r="G14" s="187"/>
      <c r="H14" s="89">
        <f>F14*G14</f>
        <v>0</v>
      </c>
      <c r="I14" s="307" t="s">
        <v>5398</v>
      </c>
    </row>
    <row r="15" spans="1:9" x14ac:dyDescent="0.25">
      <c r="A15" s="192"/>
      <c r="B15" s="192" t="s">
        <v>2169</v>
      </c>
      <c r="C15" s="193"/>
      <c r="D15" s="283" t="s">
        <v>4357</v>
      </c>
      <c r="E15" s="17"/>
      <c r="F15" s="17"/>
      <c r="G15" s="191"/>
      <c r="H15" s="190"/>
    </row>
    <row r="16" spans="1:9" ht="26.4" x14ac:dyDescent="0.25">
      <c r="A16" s="192"/>
      <c r="B16" s="192"/>
      <c r="C16" s="193" t="s">
        <v>37</v>
      </c>
      <c r="D16" s="283" t="s">
        <v>4860</v>
      </c>
      <c r="E16" s="27" t="s">
        <v>1152</v>
      </c>
      <c r="F16" s="161"/>
      <c r="G16" s="187"/>
      <c r="H16" s="89">
        <f>F16*G16</f>
        <v>0</v>
      </c>
      <c r="I16" s="307" t="s">
        <v>5398</v>
      </c>
    </row>
    <row r="17" spans="1:9" x14ac:dyDescent="0.25">
      <c r="A17" s="192"/>
      <c r="B17" s="192" t="s">
        <v>2170</v>
      </c>
      <c r="C17" s="193"/>
      <c r="D17" s="283" t="s">
        <v>2172</v>
      </c>
      <c r="E17" s="27" t="s">
        <v>1152</v>
      </c>
      <c r="F17" s="161"/>
      <c r="G17" s="187"/>
      <c r="H17" s="89">
        <f>F17*G17</f>
        <v>0</v>
      </c>
    </row>
    <row r="18" spans="1:9" ht="26.4" x14ac:dyDescent="0.25">
      <c r="A18" s="192"/>
      <c r="B18" s="192" t="s">
        <v>2171</v>
      </c>
      <c r="C18" s="193"/>
      <c r="D18" s="283" t="s">
        <v>4861</v>
      </c>
      <c r="E18" s="27" t="s">
        <v>1152</v>
      </c>
      <c r="F18" s="161"/>
      <c r="G18" s="187"/>
      <c r="H18" s="89">
        <f>F18*G18</f>
        <v>0</v>
      </c>
      <c r="I18" s="307" t="s">
        <v>5398</v>
      </c>
    </row>
    <row r="19" spans="1:9" x14ac:dyDescent="0.25">
      <c r="A19" s="192"/>
      <c r="B19" s="192"/>
      <c r="C19" s="193"/>
      <c r="D19" s="175"/>
      <c r="E19" s="17"/>
      <c r="F19" s="17"/>
      <c r="G19" s="191"/>
      <c r="H19" s="190"/>
    </row>
    <row r="20" spans="1:9" x14ac:dyDescent="0.25">
      <c r="A20" s="192"/>
      <c r="B20" s="192"/>
      <c r="C20" s="193"/>
      <c r="D20" s="157"/>
      <c r="E20" s="17"/>
      <c r="F20" s="17"/>
      <c r="G20" s="191"/>
      <c r="H20" s="190"/>
      <c r="I20" s="323" t="s">
        <v>5421</v>
      </c>
    </row>
    <row r="21" spans="1:9" x14ac:dyDescent="0.25">
      <c r="A21" s="64"/>
      <c r="B21" s="64"/>
      <c r="C21" s="161"/>
      <c r="D21" s="60"/>
      <c r="E21" s="17"/>
      <c r="F21" s="17"/>
      <c r="G21" s="191"/>
      <c r="H21" s="190"/>
    </row>
    <row r="22" spans="1:9" x14ac:dyDescent="0.25">
      <c r="A22" s="168" t="s">
        <v>34</v>
      </c>
      <c r="B22" s="168"/>
      <c r="C22" s="168"/>
      <c r="D22" s="168"/>
      <c r="E22" s="179"/>
      <c r="F22" s="185"/>
      <c r="G22" s="198"/>
      <c r="H22" s="174">
        <f>SUM(H5:H21)</f>
        <v>0</v>
      </c>
    </row>
    <row r="1048298" spans="5:5" x14ac:dyDescent="0.25">
      <c r="E1048298"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B1708-CC99-4E74-B6FF-3CE84D73173F}">
  <dimension ref="A1:I1048288"/>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2173</v>
      </c>
      <c r="B1" s="40"/>
      <c r="C1" s="40"/>
      <c r="D1" s="774" t="s">
        <v>2174</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6"/>
      <c r="G3" s="5"/>
    </row>
    <row r="4" spans="1:9" x14ac:dyDescent="0.25">
      <c r="A4" s="192"/>
      <c r="B4" s="192"/>
      <c r="C4" s="64"/>
      <c r="D4" s="17"/>
      <c r="E4" s="17"/>
      <c r="F4" s="17"/>
      <c r="G4" s="15"/>
    </row>
    <row r="5" spans="1:9" x14ac:dyDescent="0.25">
      <c r="A5" s="192" t="s">
        <v>2175</v>
      </c>
      <c r="B5" s="192"/>
      <c r="C5" s="150" t="s">
        <v>2176</v>
      </c>
      <c r="D5" s="17"/>
      <c r="E5" s="17"/>
      <c r="F5" s="17"/>
      <c r="G5" s="189"/>
    </row>
    <row r="6" spans="1:9" ht="39.6" x14ac:dyDescent="0.25">
      <c r="A6" s="192"/>
      <c r="B6" s="192" t="s">
        <v>2177</v>
      </c>
      <c r="C6" s="283" t="s">
        <v>5409</v>
      </c>
      <c r="D6" s="17" t="s">
        <v>124</v>
      </c>
      <c r="E6" s="161"/>
      <c r="F6" s="187"/>
      <c r="G6" s="89">
        <f>E6*F6</f>
        <v>0</v>
      </c>
      <c r="H6" s="307" t="s">
        <v>5398</v>
      </c>
      <c r="I6" s="323" t="s">
        <v>5442</v>
      </c>
    </row>
    <row r="7" spans="1:9" ht="39.6" x14ac:dyDescent="0.25">
      <c r="A7" s="192"/>
      <c r="B7" s="192" t="s">
        <v>2178</v>
      </c>
      <c r="C7" s="283" t="s">
        <v>5410</v>
      </c>
      <c r="D7" s="17" t="s">
        <v>124</v>
      </c>
      <c r="E7" s="161"/>
      <c r="F7" s="187"/>
      <c r="G7" s="89">
        <f>E7*F7</f>
        <v>0</v>
      </c>
      <c r="H7" s="307" t="s">
        <v>5398</v>
      </c>
      <c r="I7" s="323" t="s">
        <v>5442</v>
      </c>
    </row>
    <row r="8" spans="1:9" ht="39.6" x14ac:dyDescent="0.25">
      <c r="A8" s="192"/>
      <c r="B8" s="192" t="s">
        <v>2179</v>
      </c>
      <c r="C8" s="283" t="s">
        <v>5411</v>
      </c>
      <c r="D8" s="17" t="s">
        <v>124</v>
      </c>
      <c r="E8" s="161"/>
      <c r="F8" s="187"/>
      <c r="G8" s="89">
        <f>E8*F8</f>
        <v>0</v>
      </c>
      <c r="H8" s="307" t="s">
        <v>5398</v>
      </c>
      <c r="I8" s="323" t="s">
        <v>5443</v>
      </c>
    </row>
    <row r="9" spans="1:9" x14ac:dyDescent="0.25">
      <c r="A9" s="192"/>
      <c r="B9" s="192"/>
      <c r="C9" s="64"/>
      <c r="D9" s="17"/>
      <c r="E9" s="17"/>
      <c r="F9" s="17"/>
      <c r="G9" s="189"/>
    </row>
    <row r="10" spans="1:9" x14ac:dyDescent="0.25">
      <c r="A10" s="192"/>
      <c r="B10" s="192"/>
      <c r="C10" s="157"/>
      <c r="D10" s="17"/>
      <c r="E10" s="17"/>
      <c r="F10" s="17"/>
      <c r="G10" s="189"/>
      <c r="H10" s="323" t="s">
        <v>5421</v>
      </c>
    </row>
    <row r="11" spans="1:9" x14ac:dyDescent="0.25">
      <c r="A11" s="64"/>
      <c r="B11" s="64"/>
      <c r="C11" s="60"/>
      <c r="D11" s="17"/>
      <c r="E11" s="17"/>
      <c r="F11" s="17"/>
      <c r="G11" s="189"/>
    </row>
    <row r="12" spans="1:9" x14ac:dyDescent="0.25">
      <c r="A12" s="168" t="s">
        <v>34</v>
      </c>
      <c r="B12" s="168"/>
      <c r="C12" s="168"/>
      <c r="D12" s="179"/>
      <c r="E12" s="185"/>
      <c r="F12" s="185"/>
      <c r="G12" s="174">
        <f>SUM(G5:G11)</f>
        <v>0</v>
      </c>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AB297-3415-4C43-B1A6-DD1334FFFAC2}">
  <dimension ref="A1:I1048292"/>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2180</v>
      </c>
      <c r="B1" s="40"/>
      <c r="C1" s="40"/>
      <c r="D1" s="40"/>
      <c r="E1" s="774" t="s">
        <v>2181</v>
      </c>
      <c r="F1" s="774"/>
      <c r="G1" s="774"/>
      <c r="H1" s="774"/>
    </row>
    <row r="2" spans="1:9" x14ac:dyDescent="0.25">
      <c r="A2" s="42" t="s">
        <v>0</v>
      </c>
      <c r="B2" s="42"/>
      <c r="C2" s="97"/>
      <c r="D2" s="43" t="s">
        <v>1</v>
      </c>
      <c r="E2" s="9" t="s">
        <v>2</v>
      </c>
      <c r="F2" s="9" t="s">
        <v>3</v>
      </c>
      <c r="G2" s="9" t="s">
        <v>4</v>
      </c>
      <c r="H2" s="9"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ht="26.4" x14ac:dyDescent="0.25">
      <c r="A5" s="192" t="s">
        <v>2182</v>
      </c>
      <c r="B5" s="192"/>
      <c r="C5" s="193"/>
      <c r="D5" s="150" t="s">
        <v>2183</v>
      </c>
      <c r="E5" s="17"/>
      <c r="F5" s="17"/>
      <c r="G5" s="17"/>
      <c r="H5" s="189"/>
    </row>
    <row r="6" spans="1:9" ht="26.4" x14ac:dyDescent="0.25">
      <c r="A6" s="192"/>
      <c r="B6" s="192" t="s">
        <v>2184</v>
      </c>
      <c r="C6" s="193"/>
      <c r="D6" s="64" t="s">
        <v>4358</v>
      </c>
      <c r="E6" s="27" t="s">
        <v>1152</v>
      </c>
      <c r="F6" s="161"/>
      <c r="G6" s="187"/>
      <c r="H6" s="89">
        <f>F6*G6</f>
        <v>0</v>
      </c>
    </row>
    <row r="7" spans="1:9" x14ac:dyDescent="0.25">
      <c r="A7" s="192"/>
      <c r="B7" s="192" t="s">
        <v>2185</v>
      </c>
      <c r="C7" s="193"/>
      <c r="D7" s="64" t="s">
        <v>2186</v>
      </c>
      <c r="E7" s="17"/>
      <c r="F7" s="17"/>
      <c r="G7" s="191"/>
      <c r="H7" s="190"/>
    </row>
    <row r="8" spans="1:9" ht="26.4" x14ac:dyDescent="0.25">
      <c r="A8" s="192"/>
      <c r="B8" s="192"/>
      <c r="C8" s="193" t="s">
        <v>37</v>
      </c>
      <c r="D8" s="283" t="s">
        <v>4862</v>
      </c>
      <c r="E8" s="17" t="s">
        <v>133</v>
      </c>
      <c r="F8" s="161"/>
      <c r="G8" s="187"/>
      <c r="H8" s="89">
        <f>F8*G8</f>
        <v>0</v>
      </c>
      <c r="I8" s="307" t="s">
        <v>5398</v>
      </c>
    </row>
    <row r="9" spans="1:9" ht="26.4" x14ac:dyDescent="0.25">
      <c r="A9" s="192"/>
      <c r="B9" s="192"/>
      <c r="C9" s="193" t="s">
        <v>39</v>
      </c>
      <c r="D9" s="283" t="s">
        <v>4863</v>
      </c>
      <c r="E9" s="27" t="s">
        <v>133</v>
      </c>
      <c r="F9" s="161"/>
      <c r="G9" s="187"/>
      <c r="H9" s="89">
        <f>F9*G9</f>
        <v>0</v>
      </c>
      <c r="I9" s="307" t="s">
        <v>5398</v>
      </c>
    </row>
    <row r="10" spans="1:9" ht="26.4" x14ac:dyDescent="0.25">
      <c r="A10" s="192"/>
      <c r="B10" s="192"/>
      <c r="C10" s="193" t="s">
        <v>59</v>
      </c>
      <c r="D10" s="283" t="s">
        <v>4864</v>
      </c>
      <c r="E10" s="27" t="s">
        <v>133</v>
      </c>
      <c r="F10" s="161"/>
      <c r="G10" s="187"/>
      <c r="H10" s="89">
        <f>F10*G10</f>
        <v>0</v>
      </c>
      <c r="I10" s="307" t="s">
        <v>5398</v>
      </c>
    </row>
    <row r="11" spans="1:9" ht="26.4" x14ac:dyDescent="0.25">
      <c r="A11" s="192"/>
      <c r="B11" s="192"/>
      <c r="C11" s="193" t="s">
        <v>42</v>
      </c>
      <c r="D11" s="283" t="s">
        <v>4865</v>
      </c>
      <c r="E11" s="17" t="s">
        <v>124</v>
      </c>
      <c r="F11" s="161"/>
      <c r="G11" s="187"/>
      <c r="H11" s="89">
        <f>F11*G11</f>
        <v>0</v>
      </c>
      <c r="I11" s="307" t="s">
        <v>5398</v>
      </c>
    </row>
    <row r="12" spans="1:9" ht="26.4" x14ac:dyDescent="0.25">
      <c r="A12" s="192"/>
      <c r="B12" s="192"/>
      <c r="C12" s="193" t="s">
        <v>43</v>
      </c>
      <c r="D12" s="283" t="s">
        <v>4866</v>
      </c>
      <c r="E12" s="17" t="s">
        <v>124</v>
      </c>
      <c r="F12" s="161"/>
      <c r="G12" s="187"/>
      <c r="H12" s="89">
        <f>F12*G12</f>
        <v>0</v>
      </c>
      <c r="I12" s="307" t="s">
        <v>5398</v>
      </c>
    </row>
    <row r="13" spans="1:9" x14ac:dyDescent="0.25">
      <c r="A13" s="192"/>
      <c r="B13" s="192"/>
      <c r="C13" s="193"/>
      <c r="D13" s="64"/>
      <c r="E13" s="27"/>
      <c r="F13" s="17"/>
      <c r="G13" s="191"/>
      <c r="H13" s="190"/>
    </row>
    <row r="14" spans="1:9" x14ac:dyDescent="0.25">
      <c r="A14" s="192"/>
      <c r="B14" s="192"/>
      <c r="C14" s="193"/>
      <c r="D14" s="157"/>
      <c r="E14" s="17"/>
      <c r="F14" s="17"/>
      <c r="G14" s="191"/>
      <c r="H14" s="190"/>
      <c r="I14" s="323" t="s">
        <v>5421</v>
      </c>
    </row>
    <row r="15" spans="1:9" x14ac:dyDescent="0.25">
      <c r="A15" s="64"/>
      <c r="B15" s="64"/>
      <c r="C15" s="161"/>
      <c r="D15" s="60"/>
      <c r="E15" s="17"/>
      <c r="F15" s="17"/>
      <c r="G15" s="191"/>
      <c r="H15" s="190"/>
    </row>
    <row r="16" spans="1:9" x14ac:dyDescent="0.25">
      <c r="A16" s="168" t="s">
        <v>34</v>
      </c>
      <c r="B16" s="168"/>
      <c r="C16" s="168"/>
      <c r="D16" s="168"/>
      <c r="E16" s="179"/>
      <c r="F16" s="185"/>
      <c r="G16" s="198"/>
      <c r="H16" s="174">
        <f>SUM(H5:H15)</f>
        <v>0</v>
      </c>
    </row>
    <row r="1048292" spans="5:5" x14ac:dyDescent="0.25">
      <c r="E104829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D3FD7-8933-4D14-AEE9-C2A847BEB86B}">
  <dimension ref="A1:I104829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2187</v>
      </c>
      <c r="B1" s="40"/>
      <c r="C1" s="40"/>
      <c r="D1" s="40"/>
      <c r="E1" s="774" t="s">
        <v>2188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89"/>
    </row>
    <row r="5" spans="1:9" x14ac:dyDescent="0.25">
      <c r="A5" s="192" t="s">
        <v>2190</v>
      </c>
      <c r="B5" s="192"/>
      <c r="C5" s="193"/>
      <c r="D5" s="150" t="s">
        <v>2189</v>
      </c>
      <c r="E5" s="17"/>
      <c r="F5" s="17"/>
      <c r="G5" s="17"/>
      <c r="H5" s="189"/>
    </row>
    <row r="6" spans="1:9" x14ac:dyDescent="0.25">
      <c r="A6" s="192"/>
      <c r="B6" s="192" t="s">
        <v>2191</v>
      </c>
      <c r="C6" s="193"/>
      <c r="D6" s="64" t="s">
        <v>2197</v>
      </c>
      <c r="E6" s="27"/>
      <c r="F6" s="17"/>
      <c r="G6" s="17"/>
      <c r="H6" s="189"/>
    </row>
    <row r="7" spans="1:9" x14ac:dyDescent="0.25">
      <c r="A7" s="192"/>
      <c r="B7" s="192"/>
      <c r="C7" s="193" t="s">
        <v>37</v>
      </c>
      <c r="D7" s="64" t="s">
        <v>2198</v>
      </c>
      <c r="E7" s="27" t="s">
        <v>136</v>
      </c>
      <c r="F7" s="161"/>
      <c r="G7" s="187"/>
      <c r="H7" s="89">
        <f>F7*G7</f>
        <v>0</v>
      </c>
    </row>
    <row r="8" spans="1:9" x14ac:dyDescent="0.25">
      <c r="A8" s="192"/>
      <c r="B8" s="192"/>
      <c r="C8" s="193" t="s">
        <v>39</v>
      </c>
      <c r="D8" s="64" t="s">
        <v>2199</v>
      </c>
      <c r="E8" s="205" t="s">
        <v>136</v>
      </c>
      <c r="F8" s="161"/>
      <c r="G8" s="187"/>
      <c r="H8" s="89">
        <f>F8*G8</f>
        <v>0</v>
      </c>
    </row>
    <row r="9" spans="1:9" x14ac:dyDescent="0.25">
      <c r="A9" s="192"/>
      <c r="B9" s="192" t="s">
        <v>2192</v>
      </c>
      <c r="C9" s="193"/>
      <c r="D9" s="64" t="s">
        <v>2200</v>
      </c>
      <c r="E9" s="27" t="s">
        <v>1152</v>
      </c>
      <c r="F9" s="161"/>
      <c r="G9" s="187"/>
      <c r="H9" s="89">
        <f>F9*G9</f>
        <v>0</v>
      </c>
    </row>
    <row r="10" spans="1:9" x14ac:dyDescent="0.25">
      <c r="A10" s="192"/>
      <c r="B10" s="192" t="s">
        <v>2193</v>
      </c>
      <c r="C10" s="193"/>
      <c r="D10" s="283" t="s">
        <v>4867</v>
      </c>
      <c r="E10" s="17" t="s">
        <v>1152</v>
      </c>
      <c r="F10" s="161"/>
      <c r="G10" s="187"/>
      <c r="H10" s="89">
        <f>F10*G10</f>
        <v>0</v>
      </c>
      <c r="I10" s="307" t="s">
        <v>5398</v>
      </c>
    </row>
    <row r="11" spans="1:9" x14ac:dyDescent="0.25">
      <c r="A11" s="192"/>
      <c r="B11" s="192" t="s">
        <v>2194</v>
      </c>
      <c r="C11" s="193"/>
      <c r="D11" s="283" t="s">
        <v>2201</v>
      </c>
      <c r="E11" s="27"/>
      <c r="F11" s="17"/>
      <c r="G11" s="191"/>
      <c r="H11" s="190"/>
    </row>
    <row r="12" spans="1:9" x14ac:dyDescent="0.25">
      <c r="A12" s="192"/>
      <c r="B12" s="192"/>
      <c r="C12" s="193" t="s">
        <v>37</v>
      </c>
      <c r="D12" s="283" t="s">
        <v>4868</v>
      </c>
      <c r="E12" s="27" t="s">
        <v>1152</v>
      </c>
      <c r="F12" s="161"/>
      <c r="G12" s="187"/>
      <c r="H12" s="89">
        <f>F12*G12</f>
        <v>0</v>
      </c>
      <c r="I12" s="307" t="s">
        <v>5398</v>
      </c>
    </row>
    <row r="13" spans="1:9" x14ac:dyDescent="0.25">
      <c r="A13" s="192"/>
      <c r="B13" s="192" t="s">
        <v>2195</v>
      </c>
      <c r="C13" s="193"/>
      <c r="D13" s="283" t="s">
        <v>2202</v>
      </c>
      <c r="E13" s="27" t="s">
        <v>136</v>
      </c>
      <c r="F13" s="161"/>
      <c r="G13" s="187"/>
      <c r="H13" s="89">
        <f>F13*G13</f>
        <v>0</v>
      </c>
    </row>
    <row r="14" spans="1:9" x14ac:dyDescent="0.25">
      <c r="A14" s="192"/>
      <c r="B14" s="192" t="s">
        <v>2196</v>
      </c>
      <c r="C14" s="193"/>
      <c r="D14" s="64" t="s">
        <v>32</v>
      </c>
      <c r="E14" s="17" t="s">
        <v>136</v>
      </c>
      <c r="F14" s="161"/>
      <c r="G14" s="187"/>
      <c r="H14" s="89">
        <f>F14*G14</f>
        <v>0</v>
      </c>
    </row>
    <row r="15" spans="1:9" x14ac:dyDescent="0.25">
      <c r="A15" s="192"/>
      <c r="B15" s="192"/>
      <c r="C15" s="193"/>
      <c r="D15" s="64"/>
      <c r="E15" s="17"/>
      <c r="F15" s="17"/>
      <c r="G15" s="191"/>
      <c r="H15" s="190"/>
    </row>
    <row r="16" spans="1:9" x14ac:dyDescent="0.25">
      <c r="A16" s="192"/>
      <c r="B16" s="192"/>
      <c r="C16" s="193"/>
      <c r="D16" s="64"/>
      <c r="E16" s="17"/>
      <c r="F16" s="17"/>
      <c r="G16" s="191"/>
      <c r="H16" s="190"/>
      <c r="I16" s="323" t="s">
        <v>5421</v>
      </c>
    </row>
    <row r="17" spans="1:8" x14ac:dyDescent="0.25">
      <c r="A17" s="64"/>
      <c r="B17" s="64"/>
      <c r="C17" s="161"/>
      <c r="D17" s="60"/>
      <c r="E17" s="17"/>
      <c r="F17" s="17"/>
      <c r="G17" s="191"/>
      <c r="H17" s="190"/>
    </row>
    <row r="18" spans="1:8" x14ac:dyDescent="0.25">
      <c r="A18" s="168" t="s">
        <v>34</v>
      </c>
      <c r="B18" s="168"/>
      <c r="C18" s="168"/>
      <c r="D18" s="168"/>
      <c r="E18" s="179"/>
      <c r="F18" s="185"/>
      <c r="G18" s="198"/>
      <c r="H18" s="174">
        <f>SUM(H5:H17)</f>
        <v>0</v>
      </c>
    </row>
    <row r="1048294" spans="5:5" x14ac:dyDescent="0.25">
      <c r="E104829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59249-CE67-4E06-AF1A-03D38E757497}">
  <dimension ref="A1:H1048287"/>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2203</v>
      </c>
      <c r="B1" s="40"/>
      <c r="C1" s="40"/>
      <c r="D1" s="774" t="s">
        <v>2204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2205</v>
      </c>
      <c r="B5" s="192"/>
      <c r="C5" s="150" t="s">
        <v>2206</v>
      </c>
      <c r="D5" s="17"/>
      <c r="E5" s="17"/>
      <c r="F5" s="17"/>
      <c r="G5" s="189"/>
    </row>
    <row r="6" spans="1:8" ht="26.4" x14ac:dyDescent="0.25">
      <c r="A6" s="192"/>
      <c r="B6" s="192" t="s">
        <v>2207</v>
      </c>
      <c r="C6" s="283" t="s">
        <v>4869</v>
      </c>
      <c r="D6" s="27" t="s">
        <v>136</v>
      </c>
      <c r="E6" s="161"/>
      <c r="F6" s="187"/>
      <c r="G6" s="89">
        <f>E6*F6</f>
        <v>0</v>
      </c>
      <c r="H6" s="307" t="s">
        <v>5398</v>
      </c>
    </row>
    <row r="7" spans="1:8" ht="26.4" x14ac:dyDescent="0.25">
      <c r="A7" s="192"/>
      <c r="B7" s="192" t="s">
        <v>2208</v>
      </c>
      <c r="C7" s="283" t="s">
        <v>4870</v>
      </c>
      <c r="D7" s="17" t="s">
        <v>2269</v>
      </c>
      <c r="E7" s="161"/>
      <c r="F7" s="187"/>
      <c r="G7" s="89">
        <f>E7*F7</f>
        <v>0</v>
      </c>
      <c r="H7" s="307" t="s">
        <v>5398</v>
      </c>
    </row>
    <row r="8" spans="1:8" x14ac:dyDescent="0.25">
      <c r="A8" s="192" t="s">
        <v>5444</v>
      </c>
      <c r="B8" s="192"/>
      <c r="C8" s="150" t="s">
        <v>5445</v>
      </c>
      <c r="D8" s="17"/>
      <c r="E8" s="17"/>
      <c r="F8" s="191"/>
      <c r="G8" s="89"/>
      <c r="H8" s="323"/>
    </row>
    <row r="9" spans="1:8" ht="26.4" x14ac:dyDescent="0.25">
      <c r="A9" s="192"/>
      <c r="B9" s="192" t="s">
        <v>5447</v>
      </c>
      <c r="C9" s="283" t="s">
        <v>5446</v>
      </c>
      <c r="D9" s="17" t="s">
        <v>1152</v>
      </c>
      <c r="E9" s="17"/>
      <c r="F9" s="191"/>
      <c r="G9" s="89">
        <f t="shared" ref="G9" si="0">E9*F9</f>
        <v>0</v>
      </c>
      <c r="H9" s="325" t="s">
        <v>5398</v>
      </c>
    </row>
    <row r="10" spans="1:8" x14ac:dyDescent="0.25">
      <c r="A10" s="64"/>
      <c r="B10" s="64"/>
      <c r="C10" s="60"/>
      <c r="D10" s="17"/>
      <c r="E10" s="17"/>
      <c r="F10" s="191"/>
      <c r="G10" s="190"/>
      <c r="H10" s="323" t="s">
        <v>5421</v>
      </c>
    </row>
    <row r="11" spans="1:8" x14ac:dyDescent="0.25">
      <c r="A11" s="168" t="s">
        <v>34</v>
      </c>
      <c r="B11" s="168"/>
      <c r="C11" s="168"/>
      <c r="D11" s="179"/>
      <c r="E11" s="185"/>
      <c r="F11" s="198"/>
      <c r="G11" s="174">
        <f>SUM(G5:G10)</f>
        <v>0</v>
      </c>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28C2-2862-46BD-B361-974706CCE9E1}">
  <dimension ref="A1:H1048290"/>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2209</v>
      </c>
      <c r="B1" s="40"/>
      <c r="C1" s="40"/>
      <c r="D1" s="774" t="s">
        <v>2210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2211</v>
      </c>
      <c r="B5" s="192"/>
      <c r="C5" s="150" t="s">
        <v>79</v>
      </c>
      <c r="D5" s="17"/>
      <c r="E5" s="17"/>
      <c r="F5" s="17"/>
      <c r="G5" s="189"/>
    </row>
    <row r="6" spans="1:8" ht="26.4" x14ac:dyDescent="0.25">
      <c r="A6" s="192"/>
      <c r="B6" s="192" t="s">
        <v>2212</v>
      </c>
      <c r="C6" s="283" t="s">
        <v>4871</v>
      </c>
      <c r="D6" s="17" t="s">
        <v>2269</v>
      </c>
      <c r="E6" s="161"/>
      <c r="F6" s="187"/>
      <c r="G6" s="89">
        <f>E6*F6</f>
        <v>0</v>
      </c>
      <c r="H6" s="307" t="s">
        <v>5398</v>
      </c>
    </row>
    <row r="7" spans="1:8" x14ac:dyDescent="0.25">
      <c r="A7" s="192"/>
      <c r="B7" s="192" t="s">
        <v>2213</v>
      </c>
      <c r="C7" s="64" t="s">
        <v>4872</v>
      </c>
      <c r="D7" s="27" t="s">
        <v>1152</v>
      </c>
      <c r="E7" s="161"/>
      <c r="F7" s="187"/>
      <c r="G7" s="89">
        <f>E7*F7</f>
        <v>0</v>
      </c>
    </row>
    <row r="8" spans="1:8" x14ac:dyDescent="0.25">
      <c r="A8" s="192"/>
      <c r="B8" s="192" t="s">
        <v>2214</v>
      </c>
      <c r="C8" s="64" t="s">
        <v>2217</v>
      </c>
      <c r="D8" s="27" t="s">
        <v>1152</v>
      </c>
      <c r="E8" s="161"/>
      <c r="F8" s="187"/>
      <c r="G8" s="89">
        <f>E8*F8</f>
        <v>0</v>
      </c>
    </row>
    <row r="9" spans="1:8" x14ac:dyDescent="0.25">
      <c r="A9" s="192"/>
      <c r="B9" s="192" t="s">
        <v>2215</v>
      </c>
      <c r="C9" s="64" t="s">
        <v>2218</v>
      </c>
      <c r="D9" s="27" t="s">
        <v>1152</v>
      </c>
      <c r="E9" s="161"/>
      <c r="F9" s="187"/>
      <c r="G9" s="89">
        <f>E9*F9</f>
        <v>0</v>
      </c>
    </row>
    <row r="10" spans="1:8" x14ac:dyDescent="0.25">
      <c r="A10" s="192"/>
      <c r="B10" s="192" t="s">
        <v>2216</v>
      </c>
      <c r="C10" s="64" t="s">
        <v>2219</v>
      </c>
      <c r="D10" s="205" t="s">
        <v>2220</v>
      </c>
      <c r="E10" s="161"/>
      <c r="F10" s="187"/>
      <c r="G10" s="89">
        <f>E10*F10</f>
        <v>0</v>
      </c>
    </row>
    <row r="11" spans="1:8" x14ac:dyDescent="0.25">
      <c r="A11" s="192"/>
      <c r="B11" s="192"/>
      <c r="C11" s="157"/>
      <c r="D11" s="17"/>
      <c r="E11" s="17"/>
      <c r="F11" s="191"/>
      <c r="G11" s="190"/>
    </row>
    <row r="12" spans="1:8" x14ac:dyDescent="0.25">
      <c r="A12" s="192"/>
      <c r="B12" s="192"/>
      <c r="C12" s="157"/>
      <c r="D12" s="17"/>
      <c r="E12" s="17"/>
      <c r="F12" s="191"/>
      <c r="G12" s="190"/>
      <c r="H12" s="323" t="s">
        <v>5421</v>
      </c>
    </row>
    <row r="13" spans="1:8" x14ac:dyDescent="0.25">
      <c r="A13" s="64"/>
      <c r="B13" s="64"/>
      <c r="C13" s="60"/>
      <c r="D13" s="17"/>
      <c r="E13" s="17"/>
      <c r="F13" s="191"/>
      <c r="G13" s="190"/>
    </row>
    <row r="14" spans="1:8" x14ac:dyDescent="0.25">
      <c r="A14" s="168" t="s">
        <v>34</v>
      </c>
      <c r="B14" s="168"/>
      <c r="C14" s="168"/>
      <c r="D14" s="179"/>
      <c r="E14" s="185"/>
      <c r="F14" s="198"/>
      <c r="G14" s="174">
        <f>SUM(G5:G13)</f>
        <v>0</v>
      </c>
    </row>
    <row r="1048290" spans="4:4" x14ac:dyDescent="0.25">
      <c r="D1048290"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1E2B5-6562-474D-9258-82CCEE808D02}">
  <dimension ref="A1:I1048344"/>
  <sheetViews>
    <sheetView workbookViewId="0"/>
  </sheetViews>
  <sheetFormatPr defaultRowHeight="13.2" x14ac:dyDescent="0.25"/>
  <cols>
    <col min="1" max="1" width="9.33203125" style="41" customWidth="1"/>
    <col min="2" max="2" width="8"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2221</v>
      </c>
      <c r="B1" s="40"/>
      <c r="C1" s="40"/>
      <c r="D1" s="40"/>
      <c r="E1" s="774" t="s">
        <v>2222</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5"/>
    </row>
    <row r="4" spans="1:9" x14ac:dyDescent="0.25">
      <c r="A4" s="192"/>
      <c r="B4" s="192"/>
      <c r="C4" s="193"/>
      <c r="D4" s="64"/>
      <c r="E4" s="17"/>
      <c r="F4" s="17"/>
      <c r="G4" s="191"/>
      <c r="H4" s="15"/>
    </row>
    <row r="5" spans="1:9" x14ac:dyDescent="0.25">
      <c r="A5" s="192" t="s">
        <v>2223</v>
      </c>
      <c r="B5" s="192"/>
      <c r="C5" s="193"/>
      <c r="D5" s="150" t="s">
        <v>2224</v>
      </c>
      <c r="E5" s="17"/>
      <c r="F5" s="17"/>
      <c r="G5" s="191"/>
      <c r="H5" s="189"/>
    </row>
    <row r="6" spans="1:9" ht="26.4" x14ac:dyDescent="0.25">
      <c r="A6" s="192"/>
      <c r="B6" s="192" t="s">
        <v>2225</v>
      </c>
      <c r="C6" s="193"/>
      <c r="D6" s="64" t="s">
        <v>2228</v>
      </c>
      <c r="E6" s="17"/>
      <c r="F6" s="17"/>
      <c r="G6" s="191"/>
      <c r="H6" s="189"/>
    </row>
    <row r="7" spans="1:9" x14ac:dyDescent="0.25">
      <c r="A7" s="192"/>
      <c r="B7" s="192"/>
      <c r="C7" s="193" t="s">
        <v>37</v>
      </c>
      <c r="D7" s="64" t="s">
        <v>4257</v>
      </c>
      <c r="E7" s="120" t="s">
        <v>136</v>
      </c>
      <c r="F7" s="161"/>
      <c r="G7" s="187"/>
      <c r="H7" s="89">
        <f>F7*G7</f>
        <v>0</v>
      </c>
    </row>
    <row r="8" spans="1:9" x14ac:dyDescent="0.25">
      <c r="A8" s="192"/>
      <c r="B8" s="192"/>
      <c r="C8" s="193" t="s">
        <v>39</v>
      </c>
      <c r="D8" s="64" t="s">
        <v>4258</v>
      </c>
      <c r="E8" s="120" t="s">
        <v>136</v>
      </c>
      <c r="F8" s="161"/>
      <c r="G8" s="187"/>
      <c r="H8" s="89">
        <f>F8*G8</f>
        <v>0</v>
      </c>
    </row>
    <row r="9" spans="1:9" x14ac:dyDescent="0.25">
      <c r="A9" s="192"/>
      <c r="B9" s="192"/>
      <c r="C9" s="193" t="s">
        <v>59</v>
      </c>
      <c r="D9" s="64" t="s">
        <v>4293</v>
      </c>
      <c r="E9" s="120" t="s">
        <v>136</v>
      </c>
      <c r="F9" s="161"/>
      <c r="G9" s="187"/>
      <c r="H9" s="89">
        <f>F9*G9</f>
        <v>0</v>
      </c>
    </row>
    <row r="10" spans="1:9" x14ac:dyDescent="0.25">
      <c r="A10" s="192"/>
      <c r="B10" s="192" t="s">
        <v>2226</v>
      </c>
      <c r="C10" s="193"/>
      <c r="D10" s="64" t="s">
        <v>2229</v>
      </c>
      <c r="E10" s="17"/>
      <c r="F10" s="17"/>
      <c r="G10" s="191"/>
      <c r="H10" s="189"/>
    </row>
    <row r="11" spans="1:9" x14ac:dyDescent="0.25">
      <c r="A11" s="192"/>
      <c r="B11" s="192"/>
      <c r="C11" s="193" t="s">
        <v>37</v>
      </c>
      <c r="D11" s="64" t="s">
        <v>4359</v>
      </c>
      <c r="E11" s="120" t="s">
        <v>136</v>
      </c>
      <c r="F11" s="161"/>
      <c r="G11" s="187"/>
      <c r="H11" s="89">
        <f>F11*G11</f>
        <v>0</v>
      </c>
    </row>
    <row r="12" spans="1:9" x14ac:dyDescent="0.25">
      <c r="A12" s="192"/>
      <c r="B12" s="192"/>
      <c r="C12" s="193" t="s">
        <v>39</v>
      </c>
      <c r="D12" s="64" t="s">
        <v>4360</v>
      </c>
      <c r="E12" s="120" t="s">
        <v>136</v>
      </c>
      <c r="F12" s="161"/>
      <c r="G12" s="187"/>
      <c r="H12" s="89">
        <f>F12*G12</f>
        <v>0</v>
      </c>
    </row>
    <row r="13" spans="1:9" x14ac:dyDescent="0.25">
      <c r="A13" s="192"/>
      <c r="B13" s="192"/>
      <c r="C13" s="193" t="s">
        <v>59</v>
      </c>
      <c r="D13" s="64" t="s">
        <v>4361</v>
      </c>
      <c r="E13" s="120" t="s">
        <v>136</v>
      </c>
      <c r="F13" s="161"/>
      <c r="G13" s="187"/>
      <c r="H13" s="89">
        <f>F13*G13</f>
        <v>0</v>
      </c>
    </row>
    <row r="14" spans="1:9" x14ac:dyDescent="0.25">
      <c r="A14" s="192"/>
      <c r="B14" s="192" t="s">
        <v>2227</v>
      </c>
      <c r="C14" s="193"/>
      <c r="D14" s="64" t="s">
        <v>2230</v>
      </c>
      <c r="E14" s="17"/>
      <c r="F14" s="17"/>
      <c r="G14" s="191"/>
      <c r="H14" s="189"/>
    </row>
    <row r="15" spans="1:9" x14ac:dyDescent="0.25">
      <c r="A15" s="192"/>
      <c r="B15" s="192"/>
      <c r="C15" s="193" t="s">
        <v>37</v>
      </c>
      <c r="D15" s="64" t="s">
        <v>4359</v>
      </c>
      <c r="E15" s="120" t="s">
        <v>136</v>
      </c>
      <c r="F15" s="161"/>
      <c r="G15" s="187"/>
      <c r="H15" s="89">
        <f>F15*G15</f>
        <v>0</v>
      </c>
    </row>
    <row r="16" spans="1:9" x14ac:dyDescent="0.25">
      <c r="A16" s="192"/>
      <c r="B16" s="192"/>
      <c r="C16" s="193" t="s">
        <v>39</v>
      </c>
      <c r="D16" s="64" t="s">
        <v>4362</v>
      </c>
      <c r="E16" s="120" t="s">
        <v>136</v>
      </c>
      <c r="F16" s="161"/>
      <c r="G16" s="187"/>
      <c r="H16" s="89">
        <f>F16*G16</f>
        <v>0</v>
      </c>
    </row>
    <row r="17" spans="1:9" x14ac:dyDescent="0.25">
      <c r="A17" s="192"/>
      <c r="B17" s="192"/>
      <c r="C17" s="193" t="s">
        <v>59</v>
      </c>
      <c r="D17" s="64" t="s">
        <v>4361</v>
      </c>
      <c r="E17" s="120" t="s">
        <v>136</v>
      </c>
      <c r="F17" s="161"/>
      <c r="G17" s="187"/>
      <c r="H17" s="89">
        <f>F17*G17</f>
        <v>0</v>
      </c>
    </row>
    <row r="18" spans="1:9" ht="26.4" x14ac:dyDescent="0.25">
      <c r="A18" s="192" t="s">
        <v>2231</v>
      </c>
      <c r="B18" s="192"/>
      <c r="C18" s="193"/>
      <c r="D18" s="150" t="s">
        <v>2232</v>
      </c>
      <c r="E18" s="120"/>
      <c r="F18" s="17"/>
      <c r="G18" s="191"/>
      <c r="H18" s="189"/>
      <c r="I18" s="323" t="s">
        <v>5416</v>
      </c>
    </row>
    <row r="19" spans="1:9" x14ac:dyDescent="0.25">
      <c r="A19" s="192"/>
      <c r="B19" s="192" t="s">
        <v>2233</v>
      </c>
      <c r="C19" s="193"/>
      <c r="D19" s="64" t="s">
        <v>2236</v>
      </c>
      <c r="E19" s="120"/>
      <c r="F19" s="17"/>
      <c r="G19" s="191"/>
      <c r="H19" s="189"/>
    </row>
    <row r="20" spans="1:9" ht="26.4" x14ac:dyDescent="0.25">
      <c r="A20" s="192"/>
      <c r="B20" s="192"/>
      <c r="C20" s="193" t="s">
        <v>37</v>
      </c>
      <c r="D20" s="64" t="s">
        <v>4422</v>
      </c>
      <c r="E20" s="17" t="s">
        <v>124</v>
      </c>
      <c r="F20" s="161"/>
      <c r="G20" s="187"/>
      <c r="H20" s="89">
        <f>F20*G20</f>
        <v>0</v>
      </c>
    </row>
    <row r="21" spans="1:9" ht="26.4" x14ac:dyDescent="0.25">
      <c r="A21" s="192"/>
      <c r="B21" s="192"/>
      <c r="C21" s="193" t="s">
        <v>39</v>
      </c>
      <c r="D21" s="64" t="s">
        <v>4363</v>
      </c>
      <c r="E21" s="17" t="s">
        <v>124</v>
      </c>
      <c r="F21" s="161"/>
      <c r="G21" s="187"/>
      <c r="H21" s="89">
        <f>F21*G21</f>
        <v>0</v>
      </c>
    </row>
    <row r="22" spans="1:9" ht="26.4" x14ac:dyDescent="0.25">
      <c r="A22" s="192"/>
      <c r="B22" s="192"/>
      <c r="C22" s="193" t="s">
        <v>59</v>
      </c>
      <c r="D22" s="64" t="s">
        <v>4364</v>
      </c>
      <c r="E22" s="17" t="s">
        <v>124</v>
      </c>
      <c r="F22" s="161"/>
      <c r="G22" s="187"/>
      <c r="H22" s="89">
        <f>F22*G22</f>
        <v>0</v>
      </c>
    </row>
    <row r="23" spans="1:9" ht="15.6" x14ac:dyDescent="0.25">
      <c r="A23" s="192"/>
      <c r="B23" s="192"/>
      <c r="C23" s="193" t="s">
        <v>42</v>
      </c>
      <c r="D23" s="64" t="s">
        <v>4366</v>
      </c>
      <c r="E23" s="17" t="s">
        <v>124</v>
      </c>
      <c r="F23" s="161"/>
      <c r="G23" s="187"/>
      <c r="H23" s="89">
        <f>F23*G23</f>
        <v>0</v>
      </c>
    </row>
    <row r="24" spans="1:9" x14ac:dyDescent="0.25">
      <c r="A24" s="192"/>
      <c r="B24" s="192" t="s">
        <v>2234</v>
      </c>
      <c r="C24" s="193"/>
      <c r="D24" s="64" t="s">
        <v>2237</v>
      </c>
      <c r="E24" s="17"/>
      <c r="F24" s="17"/>
      <c r="G24" s="191"/>
      <c r="H24" s="189"/>
    </row>
    <row r="25" spans="1:9" ht="26.4" x14ac:dyDescent="0.25">
      <c r="A25" s="192"/>
      <c r="B25" s="192"/>
      <c r="C25" s="193" t="s">
        <v>37</v>
      </c>
      <c r="D25" s="64" t="s">
        <v>4422</v>
      </c>
      <c r="E25" s="17" t="s">
        <v>124</v>
      </c>
      <c r="F25" s="161"/>
      <c r="G25" s="187"/>
      <c r="H25" s="89">
        <f>F25*G25</f>
        <v>0</v>
      </c>
    </row>
    <row r="26" spans="1:9" ht="26.4" x14ac:dyDescent="0.25">
      <c r="A26" s="192"/>
      <c r="B26" s="192"/>
      <c r="C26" s="193" t="s">
        <v>39</v>
      </c>
      <c r="D26" s="64" t="s">
        <v>4365</v>
      </c>
      <c r="E26" s="17" t="s">
        <v>124</v>
      </c>
      <c r="F26" s="161"/>
      <c r="G26" s="187"/>
      <c r="H26" s="89">
        <f>F26*G26</f>
        <v>0</v>
      </c>
    </row>
    <row r="27" spans="1:9" ht="26.4" x14ac:dyDescent="0.25">
      <c r="A27" s="192"/>
      <c r="B27" s="192"/>
      <c r="C27" s="193" t="s">
        <v>59</v>
      </c>
      <c r="D27" s="64" t="s">
        <v>4364</v>
      </c>
      <c r="E27" s="17" t="s">
        <v>124</v>
      </c>
      <c r="F27" s="161"/>
      <c r="G27" s="187"/>
      <c r="H27" s="89">
        <f>F27*G27</f>
        <v>0</v>
      </c>
    </row>
    <row r="28" spans="1:9" ht="15.6" x14ac:dyDescent="0.25">
      <c r="A28" s="192"/>
      <c r="B28" s="192"/>
      <c r="C28" s="193" t="s">
        <v>42</v>
      </c>
      <c r="D28" s="64" t="s">
        <v>4366</v>
      </c>
      <c r="E28" s="17" t="s">
        <v>124</v>
      </c>
      <c r="F28" s="161"/>
      <c r="G28" s="187"/>
      <c r="H28" s="89">
        <f>F28*G28</f>
        <v>0</v>
      </c>
    </row>
    <row r="29" spans="1:9" x14ac:dyDescent="0.25">
      <c r="A29" s="192"/>
      <c r="B29" s="192" t="s">
        <v>2235</v>
      </c>
      <c r="C29" s="193"/>
      <c r="D29" s="283" t="s">
        <v>4873</v>
      </c>
      <c r="E29" s="17"/>
      <c r="F29" s="17"/>
      <c r="G29" s="191"/>
      <c r="H29" s="189"/>
      <c r="I29" s="307" t="s">
        <v>5398</v>
      </c>
    </row>
    <row r="30" spans="1:9" ht="26.4" x14ac:dyDescent="0.25">
      <c r="A30" s="192"/>
      <c r="B30" s="192"/>
      <c r="C30" s="193" t="s">
        <v>37</v>
      </c>
      <c r="D30" s="64" t="s">
        <v>4422</v>
      </c>
      <c r="E30" s="17" t="s">
        <v>124</v>
      </c>
      <c r="F30" s="161"/>
      <c r="G30" s="187"/>
      <c r="H30" s="89">
        <f>F30*G30</f>
        <v>0</v>
      </c>
    </row>
    <row r="31" spans="1:9" ht="26.4" x14ac:dyDescent="0.25">
      <c r="A31" s="192"/>
      <c r="B31" s="192"/>
      <c r="C31" s="193" t="s">
        <v>39</v>
      </c>
      <c r="D31" s="64" t="s">
        <v>4363</v>
      </c>
      <c r="E31" s="17" t="s">
        <v>124</v>
      </c>
      <c r="F31" s="161"/>
      <c r="G31" s="187"/>
      <c r="H31" s="89">
        <f>F31*G31</f>
        <v>0</v>
      </c>
    </row>
    <row r="32" spans="1:9" ht="26.4" x14ac:dyDescent="0.25">
      <c r="A32" s="192"/>
      <c r="B32" s="192"/>
      <c r="C32" s="193" t="s">
        <v>59</v>
      </c>
      <c r="D32" s="64" t="s">
        <v>4364</v>
      </c>
      <c r="E32" s="17" t="s">
        <v>124</v>
      </c>
      <c r="F32" s="161"/>
      <c r="G32" s="187"/>
      <c r="H32" s="89">
        <f>F32*G32</f>
        <v>0</v>
      </c>
    </row>
    <row r="33" spans="1:9" ht="15.6" x14ac:dyDescent="0.25">
      <c r="A33" s="192"/>
      <c r="B33" s="192"/>
      <c r="C33" s="193" t="s">
        <v>42</v>
      </c>
      <c r="D33" s="64" t="s">
        <v>4366</v>
      </c>
      <c r="E33" s="17" t="s">
        <v>124</v>
      </c>
      <c r="F33" s="161"/>
      <c r="G33" s="187"/>
      <c r="H33" s="89">
        <f>F33*G33</f>
        <v>0</v>
      </c>
    </row>
    <row r="34" spans="1:9" ht="26.4" x14ac:dyDescent="0.25">
      <c r="A34" s="192" t="s">
        <v>2238</v>
      </c>
      <c r="B34" s="192"/>
      <c r="C34" s="193"/>
      <c r="D34" s="284" t="s">
        <v>4874</v>
      </c>
      <c r="E34" s="17" t="s">
        <v>2269</v>
      </c>
      <c r="F34" s="161"/>
      <c r="G34" s="187"/>
      <c r="H34" s="89">
        <f>F34*G34</f>
        <v>0</v>
      </c>
      <c r="I34" s="307" t="s">
        <v>5398</v>
      </c>
    </row>
    <row r="35" spans="1:9" x14ac:dyDescent="0.25">
      <c r="A35" s="192" t="s">
        <v>2239</v>
      </c>
      <c r="B35" s="192"/>
      <c r="C35" s="193"/>
      <c r="D35" s="150" t="s">
        <v>29</v>
      </c>
      <c r="E35" s="17"/>
      <c r="F35" s="17"/>
      <c r="G35" s="191"/>
      <c r="H35" s="189"/>
    </row>
    <row r="36" spans="1:9" ht="39.6" x14ac:dyDescent="0.25">
      <c r="A36" s="192"/>
      <c r="B36" s="192" t="s">
        <v>2240</v>
      </c>
      <c r="C36" s="193"/>
      <c r="D36" s="283" t="s">
        <v>4875</v>
      </c>
      <c r="E36" s="17"/>
      <c r="F36" s="17"/>
      <c r="G36" s="191"/>
      <c r="H36" s="189"/>
      <c r="I36" s="307" t="s">
        <v>5398</v>
      </c>
    </row>
    <row r="37" spans="1:9" ht="28.8" x14ac:dyDescent="0.25">
      <c r="A37" s="192"/>
      <c r="B37" s="192"/>
      <c r="C37" s="193" t="s">
        <v>37</v>
      </c>
      <c r="D37" s="64" t="s">
        <v>4423</v>
      </c>
      <c r="E37" s="17" t="s">
        <v>124</v>
      </c>
      <c r="F37" s="161"/>
      <c r="G37" s="187"/>
      <c r="H37" s="89">
        <f>F37*G37</f>
        <v>0</v>
      </c>
    </row>
    <row r="38" spans="1:9" ht="26.4" x14ac:dyDescent="0.25">
      <c r="A38" s="192"/>
      <c r="B38" s="192"/>
      <c r="C38" s="193" t="s">
        <v>39</v>
      </c>
      <c r="D38" s="64" t="s">
        <v>4363</v>
      </c>
      <c r="E38" s="17" t="s">
        <v>124</v>
      </c>
      <c r="F38" s="161"/>
      <c r="G38" s="187"/>
      <c r="H38" s="89">
        <f>F38*G38</f>
        <v>0</v>
      </c>
    </row>
    <row r="39" spans="1:9" ht="26.4" x14ac:dyDescent="0.25">
      <c r="A39" s="192"/>
      <c r="B39" s="192"/>
      <c r="C39" s="193" t="s">
        <v>59</v>
      </c>
      <c r="D39" s="64" t="s">
        <v>4364</v>
      </c>
      <c r="E39" s="17" t="s">
        <v>124</v>
      </c>
      <c r="F39" s="161"/>
      <c r="G39" s="187"/>
      <c r="H39" s="89">
        <f>F39*G39</f>
        <v>0</v>
      </c>
    </row>
    <row r="40" spans="1:9" ht="15.6" x14ac:dyDescent="0.25">
      <c r="A40" s="192"/>
      <c r="B40" s="192"/>
      <c r="C40" s="193" t="s">
        <v>42</v>
      </c>
      <c r="D40" s="64" t="s">
        <v>4366</v>
      </c>
      <c r="E40" s="17" t="s">
        <v>124</v>
      </c>
      <c r="F40" s="161"/>
      <c r="G40" s="187"/>
      <c r="H40" s="89">
        <f>F40*G40</f>
        <v>0</v>
      </c>
    </row>
    <row r="41" spans="1:9" ht="39.6" x14ac:dyDescent="0.25">
      <c r="A41" s="192"/>
      <c r="B41" s="192" t="s">
        <v>2241</v>
      </c>
      <c r="C41" s="193"/>
      <c r="D41" s="283" t="s">
        <v>4876</v>
      </c>
      <c r="E41" s="17"/>
      <c r="F41" s="17"/>
      <c r="G41" s="191"/>
      <c r="H41" s="189"/>
      <c r="I41" s="307" t="s">
        <v>5398</v>
      </c>
    </row>
    <row r="42" spans="1:9" ht="26.4" x14ac:dyDescent="0.25">
      <c r="A42" s="192"/>
      <c r="B42" s="192"/>
      <c r="C42" s="193" t="s">
        <v>37</v>
      </c>
      <c r="D42" s="64" t="s">
        <v>4422</v>
      </c>
      <c r="E42" s="17" t="s">
        <v>124</v>
      </c>
      <c r="F42" s="161"/>
      <c r="G42" s="187"/>
      <c r="H42" s="89">
        <f>F42*G42</f>
        <v>0</v>
      </c>
    </row>
    <row r="43" spans="1:9" ht="26.4" x14ac:dyDescent="0.25">
      <c r="A43" s="192"/>
      <c r="B43" s="192"/>
      <c r="C43" s="193" t="s">
        <v>39</v>
      </c>
      <c r="D43" s="64" t="s">
        <v>4363</v>
      </c>
      <c r="E43" s="17" t="s">
        <v>124</v>
      </c>
      <c r="F43" s="161"/>
      <c r="G43" s="187"/>
      <c r="H43" s="89">
        <f>F43*G43</f>
        <v>0</v>
      </c>
    </row>
    <row r="44" spans="1:9" ht="26.4" x14ac:dyDescent="0.25">
      <c r="A44" s="192"/>
      <c r="B44" s="192"/>
      <c r="C44" s="193" t="s">
        <v>59</v>
      </c>
      <c r="D44" s="64" t="s">
        <v>4364</v>
      </c>
      <c r="E44" s="17" t="s">
        <v>124</v>
      </c>
      <c r="F44" s="161"/>
      <c r="G44" s="187"/>
      <c r="H44" s="89">
        <f>F44*G44</f>
        <v>0</v>
      </c>
    </row>
    <row r="45" spans="1:9" ht="15.6" x14ac:dyDescent="0.25">
      <c r="A45" s="192"/>
      <c r="B45" s="192"/>
      <c r="C45" s="193" t="s">
        <v>42</v>
      </c>
      <c r="D45" s="64" t="s">
        <v>4366</v>
      </c>
      <c r="E45" s="17" t="s">
        <v>124</v>
      </c>
      <c r="F45" s="161"/>
      <c r="G45" s="187"/>
      <c r="H45" s="89">
        <f>F45*G45</f>
        <v>0</v>
      </c>
    </row>
    <row r="46" spans="1:9" ht="26.4" x14ac:dyDescent="0.25">
      <c r="A46" s="192"/>
      <c r="B46" s="192" t="s">
        <v>2242</v>
      </c>
      <c r="C46" s="193"/>
      <c r="D46" s="283" t="s">
        <v>4877</v>
      </c>
      <c r="E46" s="17"/>
      <c r="F46" s="17"/>
      <c r="G46" s="191"/>
      <c r="H46" s="189"/>
      <c r="I46" s="307" t="s">
        <v>5398</v>
      </c>
    </row>
    <row r="47" spans="1:9" ht="26.4" x14ac:dyDescent="0.25">
      <c r="A47" s="192"/>
      <c r="B47" s="192"/>
      <c r="C47" s="193" t="s">
        <v>37</v>
      </c>
      <c r="D47" s="64" t="s">
        <v>4422</v>
      </c>
      <c r="E47" s="17" t="s">
        <v>133</v>
      </c>
      <c r="F47" s="161"/>
      <c r="G47" s="187"/>
      <c r="H47" s="89">
        <f>F47*G47</f>
        <v>0</v>
      </c>
    </row>
    <row r="48" spans="1:9" ht="26.4" x14ac:dyDescent="0.25">
      <c r="A48" s="192"/>
      <c r="B48" s="192"/>
      <c r="C48" s="193" t="s">
        <v>39</v>
      </c>
      <c r="D48" s="64" t="s">
        <v>4363</v>
      </c>
      <c r="E48" s="17" t="s">
        <v>133</v>
      </c>
      <c r="F48" s="161"/>
      <c r="G48" s="187"/>
      <c r="H48" s="89">
        <f>F48*G48</f>
        <v>0</v>
      </c>
    </row>
    <row r="49" spans="1:9" ht="26.4" x14ac:dyDescent="0.25">
      <c r="A49" s="192"/>
      <c r="B49" s="192"/>
      <c r="C49" s="193" t="s">
        <v>59</v>
      </c>
      <c r="D49" s="64" t="s">
        <v>4364</v>
      </c>
      <c r="E49" s="17" t="s">
        <v>133</v>
      </c>
      <c r="F49" s="161"/>
      <c r="G49" s="187"/>
      <c r="H49" s="89">
        <f>F49*G49</f>
        <v>0</v>
      </c>
    </row>
    <row r="50" spans="1:9" x14ac:dyDescent="0.25">
      <c r="A50" s="192"/>
      <c r="B50" s="192"/>
      <c r="C50" s="193" t="s">
        <v>42</v>
      </c>
      <c r="D50" s="64" t="s">
        <v>4366</v>
      </c>
      <c r="E50" s="17" t="s">
        <v>133</v>
      </c>
      <c r="F50" s="161"/>
      <c r="G50" s="187"/>
      <c r="H50" s="89">
        <f>F50*G50</f>
        <v>0</v>
      </c>
    </row>
    <row r="51" spans="1:9" ht="26.4" x14ac:dyDescent="0.25">
      <c r="A51" s="192"/>
      <c r="B51" s="192" t="s">
        <v>2243</v>
      </c>
      <c r="C51" s="193"/>
      <c r="D51" s="283" t="s">
        <v>4878</v>
      </c>
      <c r="E51" s="17"/>
      <c r="F51" s="17"/>
      <c r="G51" s="191"/>
      <c r="H51" s="189"/>
      <c r="I51" s="307" t="s">
        <v>5398</v>
      </c>
    </row>
    <row r="52" spans="1:9" ht="26.4" x14ac:dyDescent="0.25">
      <c r="A52" s="192"/>
      <c r="B52" s="192"/>
      <c r="C52" s="193" t="s">
        <v>37</v>
      </c>
      <c r="D52" s="64" t="s">
        <v>4422</v>
      </c>
      <c r="E52" s="17" t="s">
        <v>133</v>
      </c>
      <c r="F52" s="161"/>
      <c r="G52" s="187"/>
      <c r="H52" s="89">
        <f>F52*G52</f>
        <v>0</v>
      </c>
    </row>
    <row r="53" spans="1:9" ht="26.4" x14ac:dyDescent="0.25">
      <c r="A53" s="192"/>
      <c r="B53" s="192"/>
      <c r="C53" s="193" t="s">
        <v>39</v>
      </c>
      <c r="D53" s="64" t="s">
        <v>4363</v>
      </c>
      <c r="E53" s="17" t="s">
        <v>133</v>
      </c>
      <c r="F53" s="161"/>
      <c r="G53" s="187"/>
      <c r="H53" s="89">
        <f>F53*G53</f>
        <v>0</v>
      </c>
    </row>
    <row r="54" spans="1:9" ht="26.4" x14ac:dyDescent="0.25">
      <c r="A54" s="192"/>
      <c r="B54" s="192"/>
      <c r="C54" s="193" t="s">
        <v>59</v>
      </c>
      <c r="D54" s="64" t="s">
        <v>4364</v>
      </c>
      <c r="E54" s="17" t="s">
        <v>133</v>
      </c>
      <c r="F54" s="161"/>
      <c r="G54" s="187"/>
      <c r="H54" s="89">
        <f>F54*G54</f>
        <v>0</v>
      </c>
    </row>
    <row r="55" spans="1:9" x14ac:dyDescent="0.25">
      <c r="A55" s="192"/>
      <c r="B55" s="192"/>
      <c r="C55" s="193" t="s">
        <v>42</v>
      </c>
      <c r="D55" s="64" t="s">
        <v>4366</v>
      </c>
      <c r="E55" s="17" t="s">
        <v>133</v>
      </c>
      <c r="F55" s="161"/>
      <c r="G55" s="187"/>
      <c r="H55" s="89">
        <f>F55*G55</f>
        <v>0</v>
      </c>
    </row>
    <row r="56" spans="1:9" x14ac:dyDescent="0.25">
      <c r="A56" s="192" t="s">
        <v>2246</v>
      </c>
      <c r="B56" s="192"/>
      <c r="C56" s="193"/>
      <c r="D56" s="150" t="s">
        <v>2244</v>
      </c>
      <c r="E56" s="17"/>
      <c r="F56" s="17"/>
      <c r="G56" s="191"/>
      <c r="H56" s="189"/>
    </row>
    <row r="57" spans="1:9" ht="26.4" x14ac:dyDescent="0.25">
      <c r="A57" s="192"/>
      <c r="B57" s="192" t="s">
        <v>2245</v>
      </c>
      <c r="C57" s="193"/>
      <c r="D57" s="283" t="s">
        <v>4879</v>
      </c>
      <c r="E57" s="120" t="s">
        <v>136</v>
      </c>
      <c r="F57" s="161"/>
      <c r="G57" s="187"/>
      <c r="H57" s="89">
        <f>F57*G57</f>
        <v>0</v>
      </c>
      <c r="I57" s="307" t="s">
        <v>5398</v>
      </c>
    </row>
    <row r="58" spans="1:9" x14ac:dyDescent="0.25">
      <c r="A58" s="192" t="s">
        <v>2247</v>
      </c>
      <c r="B58" s="192"/>
      <c r="C58" s="193"/>
      <c r="D58" s="150" t="s">
        <v>2248</v>
      </c>
      <c r="E58" s="17"/>
      <c r="F58" s="17"/>
      <c r="G58" s="191"/>
      <c r="H58" s="189"/>
    </row>
    <row r="59" spans="1:9" ht="26.4" x14ac:dyDescent="0.25">
      <c r="A59" s="192"/>
      <c r="B59" s="192" t="s">
        <v>2249</v>
      </c>
      <c r="C59" s="193"/>
      <c r="D59" s="64" t="s">
        <v>26</v>
      </c>
      <c r="E59" s="17" t="s">
        <v>136</v>
      </c>
      <c r="F59" s="161"/>
      <c r="G59" s="187"/>
      <c r="H59" s="89">
        <f>F59*G59</f>
        <v>0</v>
      </c>
    </row>
    <row r="60" spans="1:9" x14ac:dyDescent="0.25">
      <c r="A60" s="192"/>
      <c r="B60" s="192" t="s">
        <v>2250</v>
      </c>
      <c r="C60" s="193"/>
      <c r="D60" s="283" t="s">
        <v>4880</v>
      </c>
      <c r="E60" s="120" t="s">
        <v>1152</v>
      </c>
      <c r="F60" s="161"/>
      <c r="G60" s="187"/>
      <c r="H60" s="89">
        <f>F60*G60</f>
        <v>0</v>
      </c>
      <c r="I60" s="307" t="s">
        <v>5398</v>
      </c>
    </row>
    <row r="61" spans="1:9" x14ac:dyDescent="0.25">
      <c r="A61" s="192"/>
      <c r="B61" s="192" t="s">
        <v>2251</v>
      </c>
      <c r="C61" s="193"/>
      <c r="D61" s="283" t="s">
        <v>2252</v>
      </c>
      <c r="E61" s="17"/>
      <c r="F61" s="17"/>
      <c r="G61" s="191"/>
      <c r="H61" s="189"/>
    </row>
    <row r="62" spans="1:9" ht="26.4" x14ac:dyDescent="0.25">
      <c r="A62" s="192"/>
      <c r="B62" s="192"/>
      <c r="C62" s="193" t="s">
        <v>37</v>
      </c>
      <c r="D62" s="283" t="s">
        <v>4881</v>
      </c>
      <c r="E62" s="17" t="s">
        <v>133</v>
      </c>
      <c r="F62" s="161"/>
      <c r="G62" s="187"/>
      <c r="H62" s="89">
        <f>F62*G62</f>
        <v>0</v>
      </c>
      <c r="I62" s="307" t="s">
        <v>5398</v>
      </c>
    </row>
    <row r="63" spans="1:9" ht="26.4" x14ac:dyDescent="0.25">
      <c r="A63" s="192"/>
      <c r="B63" s="192"/>
      <c r="C63" s="193" t="s">
        <v>39</v>
      </c>
      <c r="D63" s="283" t="s">
        <v>4882</v>
      </c>
      <c r="E63" s="17" t="s">
        <v>133</v>
      </c>
      <c r="F63" s="161"/>
      <c r="G63" s="187"/>
      <c r="H63" s="89">
        <f>F63*G63</f>
        <v>0</v>
      </c>
      <c r="I63" s="307" t="s">
        <v>5398</v>
      </c>
    </row>
    <row r="64" spans="1:9" ht="26.4" x14ac:dyDescent="0.25">
      <c r="A64" s="192"/>
      <c r="B64" s="192"/>
      <c r="C64" s="193" t="s">
        <v>59</v>
      </c>
      <c r="D64" s="283" t="s">
        <v>4883</v>
      </c>
      <c r="E64" s="17" t="s">
        <v>124</v>
      </c>
      <c r="F64" s="161"/>
      <c r="G64" s="187"/>
      <c r="H64" s="89">
        <f>F64*G64</f>
        <v>0</v>
      </c>
      <c r="I64" s="307" t="s">
        <v>5398</v>
      </c>
    </row>
    <row r="65" spans="1:9" x14ac:dyDescent="0.25">
      <c r="A65" s="192"/>
      <c r="B65" s="192"/>
      <c r="C65" s="193"/>
      <c r="D65" s="64"/>
      <c r="E65" s="17"/>
      <c r="F65" s="161"/>
      <c r="G65" s="191"/>
      <c r="H65" s="189"/>
    </row>
    <row r="66" spans="1:9" x14ac:dyDescent="0.25">
      <c r="A66" s="192"/>
      <c r="B66" s="192"/>
      <c r="C66" s="193"/>
      <c r="D66" s="157"/>
      <c r="E66" s="17"/>
      <c r="F66" s="17"/>
      <c r="G66" s="191"/>
      <c r="H66" s="189"/>
      <c r="I66" s="323" t="s">
        <v>5421</v>
      </c>
    </row>
    <row r="67" spans="1:9" x14ac:dyDescent="0.25">
      <c r="A67" s="64"/>
      <c r="B67" s="64"/>
      <c r="C67" s="161"/>
      <c r="D67" s="60"/>
      <c r="E67" s="17"/>
      <c r="F67" s="17"/>
      <c r="G67" s="191"/>
      <c r="H67" s="189"/>
    </row>
    <row r="68" spans="1:9" x14ac:dyDescent="0.25">
      <c r="A68" s="168" t="s">
        <v>34</v>
      </c>
      <c r="B68" s="168"/>
      <c r="C68" s="168"/>
      <c r="D68" s="168"/>
      <c r="E68" s="179"/>
      <c r="F68" s="185"/>
      <c r="G68" s="198"/>
      <c r="H68" s="174">
        <f>SUM(H5:H67)</f>
        <v>0</v>
      </c>
    </row>
    <row r="1048344" spans="5:5" x14ac:dyDescent="0.25">
      <c r="E104834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E894C-BD52-4349-B0D3-31DD73C6442C}">
  <dimension ref="A1:H1048296"/>
  <sheetViews>
    <sheetView workbookViewId="0"/>
  </sheetViews>
  <sheetFormatPr defaultRowHeight="13.2" x14ac:dyDescent="0.25"/>
  <cols>
    <col min="1" max="1" width="9.33203125" style="41" customWidth="1"/>
    <col min="2" max="2" width="8"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2253</v>
      </c>
      <c r="B1" s="40"/>
      <c r="C1" s="40"/>
      <c r="D1" s="774" t="s">
        <v>2254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x14ac:dyDescent="0.25">
      <c r="A5" s="192" t="s">
        <v>2255</v>
      </c>
      <c r="B5" s="192"/>
      <c r="C5" s="150" t="s">
        <v>2256</v>
      </c>
      <c r="D5" s="17"/>
      <c r="E5" s="17"/>
      <c r="F5" s="17"/>
      <c r="G5" s="189"/>
    </row>
    <row r="6" spans="1:8" ht="26.4" x14ac:dyDescent="0.25">
      <c r="A6" s="192"/>
      <c r="B6" s="192" t="s">
        <v>2257</v>
      </c>
      <c r="C6" s="64" t="s">
        <v>2259</v>
      </c>
      <c r="D6" s="11" t="s">
        <v>33</v>
      </c>
      <c r="E6" s="161"/>
      <c r="F6" s="187"/>
      <c r="G6" s="89">
        <f>E6*F6</f>
        <v>0</v>
      </c>
    </row>
    <row r="7" spans="1:8" ht="15.6" x14ac:dyDescent="0.25">
      <c r="A7" s="192"/>
      <c r="B7" s="192" t="s">
        <v>2258</v>
      </c>
      <c r="C7" s="64" t="s">
        <v>2260</v>
      </c>
      <c r="D7" s="17" t="s">
        <v>2269</v>
      </c>
      <c r="E7" s="161"/>
      <c r="F7" s="187"/>
      <c r="G7" s="89">
        <f>E7*F7</f>
        <v>0</v>
      </c>
    </row>
    <row r="8" spans="1:8" ht="26.4" x14ac:dyDescent="0.25">
      <c r="A8" s="192" t="s">
        <v>2261</v>
      </c>
      <c r="B8" s="192"/>
      <c r="C8" s="150" t="s">
        <v>2262</v>
      </c>
      <c r="D8" s="17"/>
      <c r="E8" s="17"/>
      <c r="F8" s="191"/>
      <c r="G8" s="189"/>
    </row>
    <row r="9" spans="1:8" ht="15.6" x14ac:dyDescent="0.25">
      <c r="A9" s="192"/>
      <c r="B9" s="192" t="s">
        <v>2263</v>
      </c>
      <c r="C9" s="283" t="s">
        <v>4884</v>
      </c>
      <c r="D9" s="17" t="s">
        <v>124</v>
      </c>
      <c r="E9" s="161"/>
      <c r="F9" s="187"/>
      <c r="G9" s="89">
        <f>E9*F9</f>
        <v>0</v>
      </c>
      <c r="H9" s="307" t="s">
        <v>5398</v>
      </c>
    </row>
    <row r="10" spans="1:8" ht="28.2" x14ac:dyDescent="0.25">
      <c r="A10" s="192"/>
      <c r="B10" s="192" t="s">
        <v>2264</v>
      </c>
      <c r="C10" s="283" t="s">
        <v>4885</v>
      </c>
      <c r="D10" s="17" t="s">
        <v>124</v>
      </c>
      <c r="E10" s="161"/>
      <c r="F10" s="187"/>
      <c r="G10" s="89">
        <f>E10*F10</f>
        <v>0</v>
      </c>
      <c r="H10" s="307" t="s">
        <v>5398</v>
      </c>
    </row>
    <row r="11" spans="1:8" ht="26.4" x14ac:dyDescent="0.25">
      <c r="A11" s="192" t="s">
        <v>2265</v>
      </c>
      <c r="B11" s="192"/>
      <c r="C11" s="150" t="s">
        <v>2266</v>
      </c>
      <c r="D11" s="17" t="s">
        <v>2269</v>
      </c>
      <c r="E11" s="161"/>
      <c r="F11" s="187"/>
      <c r="G11" s="89">
        <f>E11*F11</f>
        <v>0</v>
      </c>
    </row>
    <row r="12" spans="1:8" ht="26.4" x14ac:dyDescent="0.25">
      <c r="A12" s="192" t="s">
        <v>2267</v>
      </c>
      <c r="B12" s="192"/>
      <c r="C12" s="150" t="s">
        <v>2268</v>
      </c>
      <c r="D12" s="17" t="s">
        <v>2269</v>
      </c>
      <c r="E12" s="161"/>
      <c r="F12" s="187"/>
      <c r="G12" s="89">
        <f>E12*F12</f>
        <v>0</v>
      </c>
    </row>
    <row r="13" spans="1:8" x14ac:dyDescent="0.25">
      <c r="A13" s="192" t="s">
        <v>2272</v>
      </c>
      <c r="B13" s="192"/>
      <c r="C13" s="150" t="s">
        <v>2273</v>
      </c>
      <c r="D13" s="17"/>
      <c r="E13" s="17"/>
      <c r="F13" s="191"/>
      <c r="G13" s="189"/>
    </row>
    <row r="14" spans="1:8" x14ac:dyDescent="0.25">
      <c r="A14" s="192"/>
      <c r="B14" s="192" t="s">
        <v>2274</v>
      </c>
      <c r="C14" s="64" t="s">
        <v>2276</v>
      </c>
      <c r="D14" s="11" t="s">
        <v>33</v>
      </c>
      <c r="E14" s="161"/>
      <c r="F14" s="187"/>
      <c r="G14" s="89">
        <f>E14*F14</f>
        <v>0</v>
      </c>
    </row>
    <row r="15" spans="1:8" ht="15.6" x14ac:dyDescent="0.25">
      <c r="A15" s="192"/>
      <c r="B15" s="192" t="s">
        <v>2275</v>
      </c>
      <c r="C15" s="64" t="s">
        <v>2277</v>
      </c>
      <c r="D15" s="17" t="s">
        <v>2269</v>
      </c>
      <c r="E15" s="161"/>
      <c r="F15" s="187"/>
      <c r="G15" s="89">
        <f>E15*F15</f>
        <v>0</v>
      </c>
    </row>
    <row r="16" spans="1:8" ht="15.6" x14ac:dyDescent="0.25">
      <c r="A16" s="192" t="s">
        <v>2278</v>
      </c>
      <c r="B16" s="192"/>
      <c r="C16" s="150" t="s">
        <v>2279</v>
      </c>
      <c r="D16" s="17" t="s">
        <v>2269</v>
      </c>
      <c r="E16" s="161"/>
      <c r="F16" s="187"/>
      <c r="G16" s="89">
        <f>E16*F16</f>
        <v>0</v>
      </c>
    </row>
    <row r="17" spans="1:8" x14ac:dyDescent="0.25">
      <c r="A17" s="192"/>
      <c r="B17" s="192"/>
      <c r="C17" s="150"/>
      <c r="D17" s="17"/>
      <c r="E17" s="17"/>
      <c r="F17" s="17"/>
      <c r="G17" s="189"/>
    </row>
    <row r="18" spans="1:8" x14ac:dyDescent="0.25">
      <c r="A18" s="192"/>
      <c r="B18" s="192"/>
      <c r="C18" s="157"/>
      <c r="D18" s="17"/>
      <c r="E18" s="17"/>
      <c r="F18" s="17"/>
      <c r="G18" s="189"/>
      <c r="H18" s="323" t="s">
        <v>5421</v>
      </c>
    </row>
    <row r="19" spans="1:8" x14ac:dyDescent="0.25">
      <c r="A19" s="64"/>
      <c r="B19" s="64"/>
      <c r="C19" s="60"/>
      <c r="D19" s="17"/>
      <c r="E19" s="17"/>
      <c r="F19" s="17"/>
      <c r="G19" s="189"/>
    </row>
    <row r="20" spans="1:8" x14ac:dyDescent="0.25">
      <c r="A20" s="168" t="s">
        <v>34</v>
      </c>
      <c r="B20" s="168"/>
      <c r="C20" s="168"/>
      <c r="D20" s="179"/>
      <c r="E20" s="185"/>
      <c r="F20" s="185"/>
      <c r="G20" s="174">
        <f>SUM(G5:G19)</f>
        <v>0</v>
      </c>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6BB85-CB08-481A-90F8-E908764EE654}">
  <dimension ref="A1:H1048380"/>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48" width="9.109375" style="41"/>
    <col min="249" max="249" width="9.33203125" style="41" customWidth="1"/>
    <col min="250" max="250" width="6.6640625" style="41" customWidth="1"/>
    <col min="251" max="251" width="40.6640625" style="41" customWidth="1"/>
    <col min="252" max="255" width="9.33203125" style="41" customWidth="1"/>
    <col min="256" max="504" width="9.109375" style="41"/>
    <col min="505" max="505" width="9.33203125" style="41" customWidth="1"/>
    <col min="506" max="506" width="6.6640625" style="41" customWidth="1"/>
    <col min="507" max="507" width="40.6640625" style="41" customWidth="1"/>
    <col min="508" max="511" width="9.33203125" style="41" customWidth="1"/>
    <col min="512" max="760" width="9.109375" style="41"/>
    <col min="761" max="761" width="9.33203125" style="41" customWidth="1"/>
    <col min="762" max="762" width="6.6640625" style="41" customWidth="1"/>
    <col min="763" max="763" width="40.6640625" style="41" customWidth="1"/>
    <col min="764" max="767" width="9.33203125" style="41" customWidth="1"/>
    <col min="768" max="1016" width="9.109375" style="41"/>
    <col min="1017" max="1017" width="9.33203125" style="41" customWidth="1"/>
    <col min="1018" max="1018" width="6.6640625" style="41" customWidth="1"/>
    <col min="1019" max="1019" width="40.6640625" style="41" customWidth="1"/>
    <col min="1020" max="1023" width="9.33203125" style="41" customWidth="1"/>
    <col min="1024" max="1272" width="9.109375" style="41"/>
    <col min="1273" max="1273" width="9.33203125" style="41" customWidth="1"/>
    <col min="1274" max="1274" width="6.6640625" style="41" customWidth="1"/>
    <col min="1275" max="1275" width="40.6640625" style="41" customWidth="1"/>
    <col min="1276" max="1279" width="9.33203125" style="41" customWidth="1"/>
    <col min="1280" max="1528" width="9.109375" style="41"/>
    <col min="1529" max="1529" width="9.33203125" style="41" customWidth="1"/>
    <col min="1530" max="1530" width="6.6640625" style="41" customWidth="1"/>
    <col min="1531" max="1531" width="40.6640625" style="41" customWidth="1"/>
    <col min="1532" max="1535" width="9.33203125" style="41" customWidth="1"/>
    <col min="1536" max="1784" width="9.109375" style="41"/>
    <col min="1785" max="1785" width="9.33203125" style="41" customWidth="1"/>
    <col min="1786" max="1786" width="6.6640625" style="41" customWidth="1"/>
    <col min="1787" max="1787" width="40.6640625" style="41" customWidth="1"/>
    <col min="1788" max="1791" width="9.33203125" style="41" customWidth="1"/>
    <col min="1792" max="2040" width="9.109375" style="41"/>
    <col min="2041" max="2041" width="9.33203125" style="41" customWidth="1"/>
    <col min="2042" max="2042" width="6.6640625" style="41" customWidth="1"/>
    <col min="2043" max="2043" width="40.6640625" style="41" customWidth="1"/>
    <col min="2044" max="2047" width="9.33203125" style="41" customWidth="1"/>
    <col min="2048" max="2296" width="9.109375" style="41"/>
    <col min="2297" max="2297" width="9.33203125" style="41" customWidth="1"/>
    <col min="2298" max="2298" width="6.6640625" style="41" customWidth="1"/>
    <col min="2299" max="2299" width="40.6640625" style="41" customWidth="1"/>
    <col min="2300" max="2303" width="9.33203125" style="41" customWidth="1"/>
    <col min="2304" max="2552" width="9.109375" style="41"/>
    <col min="2553" max="2553" width="9.33203125" style="41" customWidth="1"/>
    <col min="2554" max="2554" width="6.6640625" style="41" customWidth="1"/>
    <col min="2555" max="2555" width="40.6640625" style="41" customWidth="1"/>
    <col min="2556" max="2559" width="9.33203125" style="41" customWidth="1"/>
    <col min="2560" max="2808" width="9.109375" style="41"/>
    <col min="2809" max="2809" width="9.33203125" style="41" customWidth="1"/>
    <col min="2810" max="2810" width="6.6640625" style="41" customWidth="1"/>
    <col min="2811" max="2811" width="40.6640625" style="41" customWidth="1"/>
    <col min="2812" max="2815" width="9.33203125" style="41" customWidth="1"/>
    <col min="2816" max="3064" width="9.109375" style="41"/>
    <col min="3065" max="3065" width="9.33203125" style="41" customWidth="1"/>
    <col min="3066" max="3066" width="6.6640625" style="41" customWidth="1"/>
    <col min="3067" max="3067" width="40.6640625" style="41" customWidth="1"/>
    <col min="3068" max="3071" width="9.33203125" style="41" customWidth="1"/>
    <col min="3072" max="3320" width="9.109375" style="41"/>
    <col min="3321" max="3321" width="9.33203125" style="41" customWidth="1"/>
    <col min="3322" max="3322" width="6.6640625" style="41" customWidth="1"/>
    <col min="3323" max="3323" width="40.6640625" style="41" customWidth="1"/>
    <col min="3324" max="3327" width="9.33203125" style="41" customWidth="1"/>
    <col min="3328" max="3576" width="9.109375" style="41"/>
    <col min="3577" max="3577" width="9.33203125" style="41" customWidth="1"/>
    <col min="3578" max="3578" width="6.6640625" style="41" customWidth="1"/>
    <col min="3579" max="3579" width="40.6640625" style="41" customWidth="1"/>
    <col min="3580" max="3583" width="9.33203125" style="41" customWidth="1"/>
    <col min="3584" max="3832" width="9.109375" style="41"/>
    <col min="3833" max="3833" width="9.33203125" style="41" customWidth="1"/>
    <col min="3834" max="3834" width="6.6640625" style="41" customWidth="1"/>
    <col min="3835" max="3835" width="40.6640625" style="41" customWidth="1"/>
    <col min="3836" max="3839" width="9.33203125" style="41" customWidth="1"/>
    <col min="3840" max="4088" width="9.109375" style="41"/>
    <col min="4089" max="4089" width="9.33203125" style="41" customWidth="1"/>
    <col min="4090" max="4090" width="6.6640625" style="41" customWidth="1"/>
    <col min="4091" max="4091" width="40.6640625" style="41" customWidth="1"/>
    <col min="4092" max="4095" width="9.33203125" style="41" customWidth="1"/>
    <col min="4096" max="4344" width="9.109375" style="41"/>
    <col min="4345" max="4345" width="9.33203125" style="41" customWidth="1"/>
    <col min="4346" max="4346" width="6.6640625" style="41" customWidth="1"/>
    <col min="4347" max="4347" width="40.6640625" style="41" customWidth="1"/>
    <col min="4348" max="4351" width="9.33203125" style="41" customWidth="1"/>
    <col min="4352" max="4600" width="9.109375" style="41"/>
    <col min="4601" max="4601" width="9.33203125" style="41" customWidth="1"/>
    <col min="4602" max="4602" width="6.6640625" style="41" customWidth="1"/>
    <col min="4603" max="4603" width="40.6640625" style="41" customWidth="1"/>
    <col min="4604" max="4607" width="9.33203125" style="41" customWidth="1"/>
    <col min="4608" max="4856" width="9.109375" style="41"/>
    <col min="4857" max="4857" width="9.33203125" style="41" customWidth="1"/>
    <col min="4858" max="4858" width="6.6640625" style="41" customWidth="1"/>
    <col min="4859" max="4859" width="40.6640625" style="41" customWidth="1"/>
    <col min="4860" max="4863" width="9.33203125" style="41" customWidth="1"/>
    <col min="4864" max="5112" width="9.109375" style="41"/>
    <col min="5113" max="5113" width="9.33203125" style="41" customWidth="1"/>
    <col min="5114" max="5114" width="6.6640625" style="41" customWidth="1"/>
    <col min="5115" max="5115" width="40.6640625" style="41" customWidth="1"/>
    <col min="5116" max="5119" width="9.33203125" style="41" customWidth="1"/>
    <col min="5120" max="5368" width="9.109375" style="41"/>
    <col min="5369" max="5369" width="9.33203125" style="41" customWidth="1"/>
    <col min="5370" max="5370" width="6.6640625" style="41" customWidth="1"/>
    <col min="5371" max="5371" width="40.6640625" style="41" customWidth="1"/>
    <col min="5372" max="5375" width="9.33203125" style="41" customWidth="1"/>
    <col min="5376" max="5624" width="9.109375" style="41"/>
    <col min="5625" max="5625" width="9.33203125" style="41" customWidth="1"/>
    <col min="5626" max="5626" width="6.6640625" style="41" customWidth="1"/>
    <col min="5627" max="5627" width="40.6640625" style="41" customWidth="1"/>
    <col min="5628" max="5631" width="9.33203125" style="41" customWidth="1"/>
    <col min="5632" max="5880" width="9.109375" style="41"/>
    <col min="5881" max="5881" width="9.33203125" style="41" customWidth="1"/>
    <col min="5882" max="5882" width="6.6640625" style="41" customWidth="1"/>
    <col min="5883" max="5883" width="40.6640625" style="41" customWidth="1"/>
    <col min="5884" max="5887" width="9.33203125" style="41" customWidth="1"/>
    <col min="5888" max="6136" width="9.109375" style="41"/>
    <col min="6137" max="6137" width="9.33203125" style="41" customWidth="1"/>
    <col min="6138" max="6138" width="6.6640625" style="41" customWidth="1"/>
    <col min="6139" max="6139" width="40.6640625" style="41" customWidth="1"/>
    <col min="6140" max="6143" width="9.33203125" style="41" customWidth="1"/>
    <col min="6144" max="6392" width="9.109375" style="41"/>
    <col min="6393" max="6393" width="9.33203125" style="41" customWidth="1"/>
    <col min="6394" max="6394" width="6.6640625" style="41" customWidth="1"/>
    <col min="6395" max="6395" width="40.6640625" style="41" customWidth="1"/>
    <col min="6396" max="6399" width="9.33203125" style="41" customWidth="1"/>
    <col min="6400" max="6648" width="9.109375" style="41"/>
    <col min="6649" max="6649" width="9.33203125" style="41" customWidth="1"/>
    <col min="6650" max="6650" width="6.6640625" style="41" customWidth="1"/>
    <col min="6651" max="6651" width="40.6640625" style="41" customWidth="1"/>
    <col min="6652" max="6655" width="9.33203125" style="41" customWidth="1"/>
    <col min="6656" max="6904" width="9.109375" style="41"/>
    <col min="6905" max="6905" width="9.33203125" style="41" customWidth="1"/>
    <col min="6906" max="6906" width="6.6640625" style="41" customWidth="1"/>
    <col min="6907" max="6907" width="40.6640625" style="41" customWidth="1"/>
    <col min="6908" max="6911" width="9.33203125" style="41" customWidth="1"/>
    <col min="6912" max="7160" width="9.109375" style="41"/>
    <col min="7161" max="7161" width="9.33203125" style="41" customWidth="1"/>
    <col min="7162" max="7162" width="6.6640625" style="41" customWidth="1"/>
    <col min="7163" max="7163" width="40.6640625" style="41" customWidth="1"/>
    <col min="7164" max="7167" width="9.33203125" style="41" customWidth="1"/>
    <col min="7168" max="7416" width="9.109375" style="41"/>
    <col min="7417" max="7417" width="9.33203125" style="41" customWidth="1"/>
    <col min="7418" max="7418" width="6.6640625" style="41" customWidth="1"/>
    <col min="7419" max="7419" width="40.6640625" style="41" customWidth="1"/>
    <col min="7420" max="7423" width="9.33203125" style="41" customWidth="1"/>
    <col min="7424" max="7672" width="9.109375" style="41"/>
    <col min="7673" max="7673" width="9.33203125" style="41" customWidth="1"/>
    <col min="7674" max="7674" width="6.6640625" style="41" customWidth="1"/>
    <col min="7675" max="7675" width="40.6640625" style="41" customWidth="1"/>
    <col min="7676" max="7679" width="9.33203125" style="41" customWidth="1"/>
    <col min="7680" max="7928" width="9.109375" style="41"/>
    <col min="7929" max="7929" width="9.33203125" style="41" customWidth="1"/>
    <col min="7930" max="7930" width="6.6640625" style="41" customWidth="1"/>
    <col min="7931" max="7931" width="40.6640625" style="41" customWidth="1"/>
    <col min="7932" max="7935" width="9.33203125" style="41" customWidth="1"/>
    <col min="7936" max="8184" width="9.109375" style="41"/>
    <col min="8185" max="8185" width="9.33203125" style="41" customWidth="1"/>
    <col min="8186" max="8186" width="6.6640625" style="41" customWidth="1"/>
    <col min="8187" max="8187" width="40.6640625" style="41" customWidth="1"/>
    <col min="8188" max="8191" width="9.33203125" style="41" customWidth="1"/>
    <col min="8192" max="8440" width="9.109375" style="41"/>
    <col min="8441" max="8441" width="9.33203125" style="41" customWidth="1"/>
    <col min="8442" max="8442" width="6.6640625" style="41" customWidth="1"/>
    <col min="8443" max="8443" width="40.6640625" style="41" customWidth="1"/>
    <col min="8444" max="8447" width="9.33203125" style="41" customWidth="1"/>
    <col min="8448" max="8696" width="9.109375" style="41"/>
    <col min="8697" max="8697" width="9.33203125" style="41" customWidth="1"/>
    <col min="8698" max="8698" width="6.6640625" style="41" customWidth="1"/>
    <col min="8699" max="8699" width="40.6640625" style="41" customWidth="1"/>
    <col min="8700" max="8703" width="9.33203125" style="41" customWidth="1"/>
    <col min="8704" max="8952" width="9.109375" style="41"/>
    <col min="8953" max="8953" width="9.33203125" style="41" customWidth="1"/>
    <col min="8954" max="8954" width="6.6640625" style="41" customWidth="1"/>
    <col min="8955" max="8955" width="40.6640625" style="41" customWidth="1"/>
    <col min="8956" max="8959" width="9.33203125" style="41" customWidth="1"/>
    <col min="8960" max="9208" width="9.109375" style="41"/>
    <col min="9209" max="9209" width="9.33203125" style="41" customWidth="1"/>
    <col min="9210" max="9210" width="6.6640625" style="41" customWidth="1"/>
    <col min="9211" max="9211" width="40.6640625" style="41" customWidth="1"/>
    <col min="9212" max="9215" width="9.33203125" style="41" customWidth="1"/>
    <col min="9216" max="9464" width="9.109375" style="41"/>
    <col min="9465" max="9465" width="9.33203125" style="41" customWidth="1"/>
    <col min="9466" max="9466" width="6.6640625" style="41" customWidth="1"/>
    <col min="9467" max="9467" width="40.6640625" style="41" customWidth="1"/>
    <col min="9468" max="9471" width="9.33203125" style="41" customWidth="1"/>
    <col min="9472" max="9720" width="9.109375" style="41"/>
    <col min="9721" max="9721" width="9.33203125" style="41" customWidth="1"/>
    <col min="9722" max="9722" width="6.6640625" style="41" customWidth="1"/>
    <col min="9723" max="9723" width="40.6640625" style="41" customWidth="1"/>
    <col min="9724" max="9727" width="9.33203125" style="41" customWidth="1"/>
    <col min="9728" max="9976" width="9.109375" style="41"/>
    <col min="9977" max="9977" width="9.33203125" style="41" customWidth="1"/>
    <col min="9978" max="9978" width="6.6640625" style="41" customWidth="1"/>
    <col min="9979" max="9979" width="40.6640625" style="41" customWidth="1"/>
    <col min="9980" max="9983" width="9.33203125" style="41" customWidth="1"/>
    <col min="9984" max="10232" width="9.109375" style="41"/>
    <col min="10233" max="10233" width="9.33203125" style="41" customWidth="1"/>
    <col min="10234" max="10234" width="6.6640625" style="41" customWidth="1"/>
    <col min="10235" max="10235" width="40.6640625" style="41" customWidth="1"/>
    <col min="10236" max="10239" width="9.33203125" style="41" customWidth="1"/>
    <col min="10240" max="10488" width="9.109375" style="41"/>
    <col min="10489" max="10489" width="9.33203125" style="41" customWidth="1"/>
    <col min="10490" max="10490" width="6.6640625" style="41" customWidth="1"/>
    <col min="10491" max="10491" width="40.6640625" style="41" customWidth="1"/>
    <col min="10492" max="10495" width="9.33203125" style="41" customWidth="1"/>
    <col min="10496" max="10744" width="9.109375" style="41"/>
    <col min="10745" max="10745" width="9.33203125" style="41" customWidth="1"/>
    <col min="10746" max="10746" width="6.6640625" style="41" customWidth="1"/>
    <col min="10747" max="10747" width="40.6640625" style="41" customWidth="1"/>
    <col min="10748" max="10751" width="9.33203125" style="41" customWidth="1"/>
    <col min="10752" max="11000" width="9.109375" style="41"/>
    <col min="11001" max="11001" width="9.33203125" style="41" customWidth="1"/>
    <col min="11002" max="11002" width="6.6640625" style="41" customWidth="1"/>
    <col min="11003" max="11003" width="40.6640625" style="41" customWidth="1"/>
    <col min="11004" max="11007" width="9.33203125" style="41" customWidth="1"/>
    <col min="11008" max="11256" width="9.109375" style="41"/>
    <col min="11257" max="11257" width="9.33203125" style="41" customWidth="1"/>
    <col min="11258" max="11258" width="6.6640625" style="41" customWidth="1"/>
    <col min="11259" max="11259" width="40.6640625" style="41" customWidth="1"/>
    <col min="11260" max="11263" width="9.33203125" style="41" customWidth="1"/>
    <col min="11264" max="11512" width="9.109375" style="41"/>
    <col min="11513" max="11513" width="9.33203125" style="41" customWidth="1"/>
    <col min="11514" max="11514" width="6.6640625" style="41" customWidth="1"/>
    <col min="11515" max="11515" width="40.6640625" style="41" customWidth="1"/>
    <col min="11516" max="11519" width="9.33203125" style="41" customWidth="1"/>
    <col min="11520" max="11768" width="9.109375" style="41"/>
    <col min="11769" max="11769" width="9.33203125" style="41" customWidth="1"/>
    <col min="11770" max="11770" width="6.6640625" style="41" customWidth="1"/>
    <col min="11771" max="11771" width="40.6640625" style="41" customWidth="1"/>
    <col min="11772" max="11775" width="9.33203125" style="41" customWidth="1"/>
    <col min="11776" max="12024" width="9.109375" style="41"/>
    <col min="12025" max="12025" width="9.33203125" style="41" customWidth="1"/>
    <col min="12026" max="12026" width="6.6640625" style="41" customWidth="1"/>
    <col min="12027" max="12027" width="40.6640625" style="41" customWidth="1"/>
    <col min="12028" max="12031" width="9.33203125" style="41" customWidth="1"/>
    <col min="12032" max="12280" width="9.109375" style="41"/>
    <col min="12281" max="12281" width="9.33203125" style="41" customWidth="1"/>
    <col min="12282" max="12282" width="6.6640625" style="41" customWidth="1"/>
    <col min="12283" max="12283" width="40.6640625" style="41" customWidth="1"/>
    <col min="12284" max="12287" width="9.33203125" style="41" customWidth="1"/>
    <col min="12288" max="12536" width="9.109375" style="41"/>
    <col min="12537" max="12537" width="9.33203125" style="41" customWidth="1"/>
    <col min="12538" max="12538" width="6.6640625" style="41" customWidth="1"/>
    <col min="12539" max="12539" width="40.6640625" style="41" customWidth="1"/>
    <col min="12540" max="12543" width="9.33203125" style="41" customWidth="1"/>
    <col min="12544" max="12792" width="9.109375" style="41"/>
    <col min="12793" max="12793" width="9.33203125" style="41" customWidth="1"/>
    <col min="12794" max="12794" width="6.6640625" style="41" customWidth="1"/>
    <col min="12795" max="12795" width="40.6640625" style="41" customWidth="1"/>
    <col min="12796" max="12799" width="9.33203125" style="41" customWidth="1"/>
    <col min="12800" max="13048" width="9.109375" style="41"/>
    <col min="13049" max="13049" width="9.33203125" style="41" customWidth="1"/>
    <col min="13050" max="13050" width="6.6640625" style="41" customWidth="1"/>
    <col min="13051" max="13051" width="40.6640625" style="41" customWidth="1"/>
    <col min="13052" max="13055" width="9.33203125" style="41" customWidth="1"/>
    <col min="13056" max="13304" width="9.109375" style="41"/>
    <col min="13305" max="13305" width="9.33203125" style="41" customWidth="1"/>
    <col min="13306" max="13306" width="6.6640625" style="41" customWidth="1"/>
    <col min="13307" max="13307" width="40.6640625" style="41" customWidth="1"/>
    <col min="13308" max="13311" width="9.33203125" style="41" customWidth="1"/>
    <col min="13312" max="13560" width="9.109375" style="41"/>
    <col min="13561" max="13561" width="9.33203125" style="41" customWidth="1"/>
    <col min="13562" max="13562" width="6.6640625" style="41" customWidth="1"/>
    <col min="13563" max="13563" width="40.6640625" style="41" customWidth="1"/>
    <col min="13564" max="13567" width="9.33203125" style="41" customWidth="1"/>
    <col min="13568" max="13816" width="9.109375" style="41"/>
    <col min="13817" max="13817" width="9.33203125" style="41" customWidth="1"/>
    <col min="13818" max="13818" width="6.6640625" style="41" customWidth="1"/>
    <col min="13819" max="13819" width="40.6640625" style="41" customWidth="1"/>
    <col min="13820" max="13823" width="9.33203125" style="41" customWidth="1"/>
    <col min="13824" max="14072" width="9.109375" style="41"/>
    <col min="14073" max="14073" width="9.33203125" style="41" customWidth="1"/>
    <col min="14074" max="14074" width="6.6640625" style="41" customWidth="1"/>
    <col min="14075" max="14075" width="40.6640625" style="41" customWidth="1"/>
    <col min="14076" max="14079" width="9.33203125" style="41" customWidth="1"/>
    <col min="14080" max="14328" width="9.109375" style="41"/>
    <col min="14329" max="14329" width="9.33203125" style="41" customWidth="1"/>
    <col min="14330" max="14330" width="6.6640625" style="41" customWidth="1"/>
    <col min="14331" max="14331" width="40.6640625" style="41" customWidth="1"/>
    <col min="14332" max="14335" width="9.33203125" style="41" customWidth="1"/>
    <col min="14336" max="14584" width="9.109375" style="41"/>
    <col min="14585" max="14585" width="9.33203125" style="41" customWidth="1"/>
    <col min="14586" max="14586" width="6.6640625" style="41" customWidth="1"/>
    <col min="14587" max="14587" width="40.6640625" style="41" customWidth="1"/>
    <col min="14588" max="14591" width="9.33203125" style="41" customWidth="1"/>
    <col min="14592" max="14840" width="9.109375" style="41"/>
    <col min="14841" max="14841" width="9.33203125" style="41" customWidth="1"/>
    <col min="14842" max="14842" width="6.6640625" style="41" customWidth="1"/>
    <col min="14843" max="14843" width="40.6640625" style="41" customWidth="1"/>
    <col min="14844" max="14847" width="9.33203125" style="41" customWidth="1"/>
    <col min="14848" max="15096" width="9.109375" style="41"/>
    <col min="15097" max="15097" width="9.33203125" style="41" customWidth="1"/>
    <col min="15098" max="15098" width="6.6640625" style="41" customWidth="1"/>
    <col min="15099" max="15099" width="40.6640625" style="41" customWidth="1"/>
    <col min="15100" max="15103" width="9.33203125" style="41" customWidth="1"/>
    <col min="15104" max="15352" width="9.109375" style="41"/>
    <col min="15353" max="15353" width="9.33203125" style="41" customWidth="1"/>
    <col min="15354" max="15354" width="6.6640625" style="41" customWidth="1"/>
    <col min="15355" max="15355" width="40.6640625" style="41" customWidth="1"/>
    <col min="15356" max="15359" width="9.33203125" style="41" customWidth="1"/>
    <col min="15360" max="15608" width="9.109375" style="41"/>
    <col min="15609" max="15609" width="9.33203125" style="41" customWidth="1"/>
    <col min="15610" max="15610" width="6.6640625" style="41" customWidth="1"/>
    <col min="15611" max="15611" width="40.6640625" style="41" customWidth="1"/>
    <col min="15612" max="15615" width="9.33203125" style="41" customWidth="1"/>
    <col min="15616" max="15864" width="9.109375" style="41"/>
    <col min="15865" max="15865" width="9.33203125" style="41" customWidth="1"/>
    <col min="15866" max="15866" width="6.6640625" style="41" customWidth="1"/>
    <col min="15867" max="15867" width="40.6640625" style="41" customWidth="1"/>
    <col min="15868" max="15871" width="9.33203125" style="41" customWidth="1"/>
    <col min="15872" max="16120" width="9.109375" style="41"/>
    <col min="16121" max="16121" width="9.33203125" style="41" customWidth="1"/>
    <col min="16122" max="16122" width="6.6640625" style="41" customWidth="1"/>
    <col min="16123" max="16123" width="40.6640625" style="41" customWidth="1"/>
    <col min="16124" max="16127" width="9.33203125" style="41" customWidth="1"/>
    <col min="16128" max="16384" width="9.109375" style="41"/>
  </cols>
  <sheetData>
    <row r="1" spans="1:8" x14ac:dyDescent="0.25">
      <c r="A1" s="39" t="s">
        <v>2280</v>
      </c>
      <c r="B1" s="40"/>
      <c r="C1" s="40"/>
      <c r="D1" s="40"/>
      <c r="E1" s="774" t="s">
        <v>2281</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6"/>
      <c r="H3" s="5"/>
    </row>
    <row r="4" spans="1:8" x14ac:dyDescent="0.25">
      <c r="A4" s="192"/>
      <c r="B4" s="192"/>
      <c r="C4" s="193"/>
      <c r="D4" s="64"/>
      <c r="E4" s="17"/>
      <c r="F4" s="17"/>
      <c r="G4" s="17"/>
      <c r="H4" s="15"/>
    </row>
    <row r="5" spans="1:8" x14ac:dyDescent="0.25">
      <c r="A5" s="192" t="s">
        <v>2282</v>
      </c>
      <c r="B5" s="192"/>
      <c r="C5" s="193"/>
      <c r="D5" s="100" t="s">
        <v>2283</v>
      </c>
      <c r="E5" s="17"/>
      <c r="F5" s="17"/>
      <c r="G5" s="17"/>
      <c r="H5" s="189"/>
    </row>
    <row r="6" spans="1:8" x14ac:dyDescent="0.25">
      <c r="A6" s="192"/>
      <c r="B6" s="192" t="s">
        <v>2284</v>
      </c>
      <c r="C6" s="111"/>
      <c r="D6" s="101" t="s">
        <v>2286</v>
      </c>
      <c r="E6" s="17"/>
      <c r="F6" s="17"/>
      <c r="G6" s="17"/>
      <c r="H6" s="189"/>
    </row>
    <row r="7" spans="1:8" ht="26.4" x14ac:dyDescent="0.25">
      <c r="A7" s="192"/>
      <c r="B7" s="192"/>
      <c r="C7" s="193" t="s">
        <v>37</v>
      </c>
      <c r="D7" s="278" t="s">
        <v>6567</v>
      </c>
      <c r="E7" s="17" t="s">
        <v>33</v>
      </c>
      <c r="F7" s="17" t="s">
        <v>4220</v>
      </c>
      <c r="G7" s="17" t="s">
        <v>4221</v>
      </c>
      <c r="H7" s="188"/>
    </row>
    <row r="8" spans="1:8" ht="26.4" hidden="1" x14ac:dyDescent="0.25">
      <c r="A8" s="192"/>
      <c r="B8" s="192"/>
      <c r="C8" s="193" t="s">
        <v>39</v>
      </c>
      <c r="D8" s="278" t="s">
        <v>4887</v>
      </c>
      <c r="E8" s="17" t="s">
        <v>33</v>
      </c>
      <c r="F8" s="17" t="s">
        <v>4220</v>
      </c>
      <c r="G8" s="17" t="s">
        <v>4221</v>
      </c>
      <c r="H8" s="188"/>
    </row>
    <row r="9" spans="1:8" ht="14.25" hidden="1" customHeight="1" x14ac:dyDescent="0.25">
      <c r="A9" s="192"/>
      <c r="B9" s="192"/>
      <c r="C9" s="193" t="s">
        <v>59</v>
      </c>
      <c r="D9" s="278" t="s">
        <v>4888</v>
      </c>
      <c r="E9" s="17" t="s">
        <v>33</v>
      </c>
      <c r="F9" s="17" t="s">
        <v>4220</v>
      </c>
      <c r="G9" s="17" t="s">
        <v>4221</v>
      </c>
      <c r="H9" s="188"/>
    </row>
    <row r="10" spans="1:8" ht="26.4" hidden="1" x14ac:dyDescent="0.25">
      <c r="A10" s="192"/>
      <c r="B10" s="192"/>
      <c r="C10" s="193" t="s">
        <v>42</v>
      </c>
      <c r="D10" s="278" t="s">
        <v>4889</v>
      </c>
      <c r="E10" s="17" t="s">
        <v>33</v>
      </c>
      <c r="F10" s="17" t="s">
        <v>4220</v>
      </c>
      <c r="G10" s="17" t="s">
        <v>4221</v>
      </c>
      <c r="H10" s="188"/>
    </row>
    <row r="11" spans="1:8" hidden="1" x14ac:dyDescent="0.25">
      <c r="A11" s="192"/>
      <c r="B11" s="192"/>
      <c r="C11" s="193" t="s">
        <v>43</v>
      </c>
      <c r="D11" s="278" t="s">
        <v>4890</v>
      </c>
      <c r="E11" s="17" t="s">
        <v>33</v>
      </c>
      <c r="F11" s="17" t="s">
        <v>4220</v>
      </c>
      <c r="G11" s="17" t="s">
        <v>4221</v>
      </c>
      <c r="H11" s="188"/>
    </row>
    <row r="12" spans="1:8" ht="26.4" hidden="1" x14ac:dyDescent="0.25">
      <c r="A12" s="192"/>
      <c r="B12" s="192"/>
      <c r="C12" s="193" t="s">
        <v>45</v>
      </c>
      <c r="D12" s="278" t="s">
        <v>4895</v>
      </c>
      <c r="E12" s="17" t="s">
        <v>33</v>
      </c>
      <c r="F12" s="17" t="s">
        <v>4220</v>
      </c>
      <c r="G12" s="17" t="s">
        <v>4221</v>
      </c>
      <c r="H12" s="188"/>
    </row>
    <row r="13" spans="1:8" ht="26.4" hidden="1" x14ac:dyDescent="0.25">
      <c r="A13" s="192"/>
      <c r="B13" s="192"/>
      <c r="C13" s="193" t="s">
        <v>46</v>
      </c>
      <c r="D13" s="278" t="s">
        <v>4891</v>
      </c>
      <c r="E13" s="17" t="s">
        <v>33</v>
      </c>
      <c r="F13" s="17" t="s">
        <v>4220</v>
      </c>
      <c r="G13" s="17" t="s">
        <v>4221</v>
      </c>
      <c r="H13" s="188"/>
    </row>
    <row r="14" spans="1:8" x14ac:dyDescent="0.25">
      <c r="A14" s="192"/>
      <c r="B14" s="192" t="s">
        <v>2285</v>
      </c>
      <c r="C14" s="111"/>
      <c r="D14" s="278" t="s">
        <v>2287</v>
      </c>
      <c r="E14" s="17"/>
      <c r="F14" s="17"/>
      <c r="G14" s="17"/>
      <c r="H14" s="186"/>
    </row>
    <row r="15" spans="1:8" ht="26.4" x14ac:dyDescent="0.25">
      <c r="A15" s="192"/>
      <c r="B15" s="192"/>
      <c r="C15" s="193" t="s">
        <v>37</v>
      </c>
      <c r="D15" s="278" t="s">
        <v>4886</v>
      </c>
      <c r="E15" s="17"/>
      <c r="F15" s="17"/>
      <c r="G15" s="17"/>
      <c r="H15" s="188"/>
    </row>
    <row r="16" spans="1:8" x14ac:dyDescent="0.25">
      <c r="A16" s="192"/>
      <c r="B16" s="192"/>
      <c r="C16" s="193"/>
      <c r="D16" s="278" t="s">
        <v>6568</v>
      </c>
      <c r="E16" s="17" t="s">
        <v>33</v>
      </c>
      <c r="F16" s="17" t="s">
        <v>4220</v>
      </c>
      <c r="G16" s="17" t="s">
        <v>4221</v>
      </c>
      <c r="H16" s="188"/>
    </row>
    <row r="17" spans="1:8" x14ac:dyDescent="0.25">
      <c r="A17" s="192"/>
      <c r="B17" s="192"/>
      <c r="C17" s="193"/>
      <c r="D17" s="278" t="s">
        <v>6569</v>
      </c>
      <c r="E17" s="17" t="s">
        <v>33</v>
      </c>
      <c r="F17" s="17" t="s">
        <v>4220</v>
      </c>
      <c r="G17" s="17" t="s">
        <v>4221</v>
      </c>
      <c r="H17" s="188"/>
    </row>
    <row r="18" spans="1:8" ht="26.4" hidden="1" x14ac:dyDescent="0.25">
      <c r="A18" s="192"/>
      <c r="B18" s="192"/>
      <c r="C18" s="193" t="s">
        <v>39</v>
      </c>
      <c r="D18" s="278" t="s">
        <v>4892</v>
      </c>
      <c r="E18" s="17" t="s">
        <v>33</v>
      </c>
      <c r="F18" s="17" t="s">
        <v>4220</v>
      </c>
      <c r="G18" s="17" t="s">
        <v>4221</v>
      </c>
      <c r="H18" s="188"/>
    </row>
    <row r="19" spans="1:8" ht="26.4" hidden="1" x14ac:dyDescent="0.25">
      <c r="A19" s="192"/>
      <c r="B19" s="192"/>
      <c r="C19" s="193" t="s">
        <v>59</v>
      </c>
      <c r="D19" s="278" t="s">
        <v>4893</v>
      </c>
      <c r="E19" s="17" t="s">
        <v>33</v>
      </c>
      <c r="F19" s="17" t="s">
        <v>4220</v>
      </c>
      <c r="G19" s="17" t="s">
        <v>4221</v>
      </c>
      <c r="H19" s="188"/>
    </row>
    <row r="20" spans="1:8" ht="26.4" hidden="1" x14ac:dyDescent="0.25">
      <c r="A20" s="192"/>
      <c r="B20" s="192"/>
      <c r="C20" s="193" t="s">
        <v>42</v>
      </c>
      <c r="D20" s="278" t="s">
        <v>4894</v>
      </c>
      <c r="E20" s="17" t="s">
        <v>33</v>
      </c>
      <c r="F20" s="17" t="s">
        <v>4220</v>
      </c>
      <c r="G20" s="17" t="s">
        <v>4221</v>
      </c>
      <c r="H20" s="188"/>
    </row>
    <row r="21" spans="1:8" ht="26.4" hidden="1" x14ac:dyDescent="0.25">
      <c r="A21" s="192"/>
      <c r="B21" s="192"/>
      <c r="C21" s="193" t="s">
        <v>43</v>
      </c>
      <c r="D21" s="278" t="s">
        <v>4891</v>
      </c>
      <c r="E21" s="17" t="s">
        <v>33</v>
      </c>
      <c r="F21" s="17" t="s">
        <v>4220</v>
      </c>
      <c r="G21" s="17" t="s">
        <v>4221</v>
      </c>
      <c r="H21" s="188"/>
    </row>
    <row r="22" spans="1:8" x14ac:dyDescent="0.25">
      <c r="A22" s="192" t="s">
        <v>2288</v>
      </c>
      <c r="B22" s="192"/>
      <c r="C22" s="193"/>
      <c r="D22" s="285" t="s">
        <v>2289</v>
      </c>
      <c r="E22" s="17"/>
      <c r="F22" s="17"/>
      <c r="G22" s="191"/>
      <c r="H22" s="189"/>
    </row>
    <row r="23" spans="1:8" ht="34.200000000000003" x14ac:dyDescent="0.25">
      <c r="A23" s="192"/>
      <c r="B23" s="192" t="s">
        <v>2290</v>
      </c>
      <c r="C23" s="193"/>
      <c r="D23" s="379" t="s">
        <v>6570</v>
      </c>
      <c r="E23" s="17" t="s">
        <v>2269</v>
      </c>
      <c r="F23" s="161"/>
      <c r="G23" s="187"/>
      <c r="H23" s="89">
        <f>F23*G23</f>
        <v>0</v>
      </c>
    </row>
    <row r="24" spans="1:8" ht="26.4" x14ac:dyDescent="0.25">
      <c r="A24" s="192"/>
      <c r="B24" s="192" t="s">
        <v>2291</v>
      </c>
      <c r="C24" s="193"/>
      <c r="D24" s="101" t="s">
        <v>4896</v>
      </c>
      <c r="E24" s="17" t="s">
        <v>2269</v>
      </c>
      <c r="F24" s="161"/>
      <c r="G24" s="187"/>
      <c r="H24" s="89">
        <f>F24*G24</f>
        <v>0</v>
      </c>
    </row>
    <row r="25" spans="1:8" x14ac:dyDescent="0.25">
      <c r="A25" s="192" t="s">
        <v>2292</v>
      </c>
      <c r="B25" s="192"/>
      <c r="C25" s="193"/>
      <c r="D25" s="100" t="s">
        <v>2293</v>
      </c>
      <c r="E25" s="17"/>
      <c r="F25" s="17"/>
      <c r="G25" s="191"/>
      <c r="H25" s="189"/>
    </row>
    <row r="26" spans="1:8" ht="26.4" x14ac:dyDescent="0.25">
      <c r="A26" s="192"/>
      <c r="B26" s="192" t="s">
        <v>2294</v>
      </c>
      <c r="C26" s="193"/>
      <c r="D26" s="101" t="s">
        <v>4424</v>
      </c>
      <c r="E26" s="120" t="s">
        <v>1152</v>
      </c>
      <c r="F26" s="161"/>
      <c r="G26" s="187"/>
      <c r="H26" s="89">
        <f>F26*G26</f>
        <v>0</v>
      </c>
    </row>
    <row r="27" spans="1:8" ht="26.4" x14ac:dyDescent="0.25">
      <c r="A27" s="192"/>
      <c r="B27" s="192" t="s">
        <v>2295</v>
      </c>
      <c r="C27" s="193"/>
      <c r="D27" s="101" t="s">
        <v>2298</v>
      </c>
      <c r="E27" s="17" t="s">
        <v>1152</v>
      </c>
      <c r="F27" s="161"/>
      <c r="G27" s="187"/>
      <c r="H27" s="89">
        <f>F27*G27</f>
        <v>0</v>
      </c>
    </row>
    <row r="28" spans="1:8" ht="26.4" x14ac:dyDescent="0.25">
      <c r="A28" s="192"/>
      <c r="B28" s="192" t="s">
        <v>2296</v>
      </c>
      <c r="C28" s="193"/>
      <c r="D28" s="101" t="s">
        <v>2299</v>
      </c>
      <c r="E28" s="17" t="s">
        <v>1152</v>
      </c>
      <c r="F28" s="161"/>
      <c r="G28" s="187"/>
      <c r="H28" s="89">
        <f>F28*G28</f>
        <v>0</v>
      </c>
    </row>
    <row r="29" spans="1:8" ht="39.6" hidden="1" x14ac:dyDescent="0.25">
      <c r="A29" s="192"/>
      <c r="B29" s="192" t="s">
        <v>2297</v>
      </c>
      <c r="C29" s="193"/>
      <c r="D29" s="278" t="s">
        <v>4897</v>
      </c>
      <c r="E29" s="17" t="s">
        <v>1152</v>
      </c>
      <c r="F29" s="161"/>
      <c r="G29" s="187"/>
      <c r="H29" s="89">
        <f>F29*G29</f>
        <v>0</v>
      </c>
    </row>
    <row r="30" spans="1:8" hidden="1" x14ac:dyDescent="0.25">
      <c r="A30" s="192" t="s">
        <v>2300</v>
      </c>
      <c r="B30" s="192"/>
      <c r="C30" s="193"/>
      <c r="D30" s="100" t="s">
        <v>2301</v>
      </c>
      <c r="E30" s="17"/>
      <c r="F30" s="17"/>
      <c r="G30" s="191"/>
      <c r="H30" s="189"/>
    </row>
    <row r="31" spans="1:8" hidden="1" x14ac:dyDescent="0.25">
      <c r="A31" s="192"/>
      <c r="B31" s="192" t="s">
        <v>2302</v>
      </c>
      <c r="C31" s="193"/>
      <c r="D31" s="101" t="s">
        <v>2304</v>
      </c>
      <c r="E31" s="17"/>
      <c r="F31" s="17"/>
      <c r="G31" s="191"/>
      <c r="H31" s="189"/>
    </row>
    <row r="32" spans="1:8" ht="39.6" hidden="1" x14ac:dyDescent="0.25">
      <c r="A32" s="192"/>
      <c r="B32" s="192"/>
      <c r="C32" s="193" t="s">
        <v>37</v>
      </c>
      <c r="D32" s="283" t="s">
        <v>4898</v>
      </c>
      <c r="E32" s="17" t="s">
        <v>2269</v>
      </c>
      <c r="F32" s="161"/>
      <c r="G32" s="187"/>
      <c r="H32" s="89">
        <f>F32*G32</f>
        <v>0</v>
      </c>
    </row>
    <row r="33" spans="1:8" ht="39.6" hidden="1" x14ac:dyDescent="0.25">
      <c r="A33" s="192"/>
      <c r="B33" s="192"/>
      <c r="C33" s="193" t="s">
        <v>39</v>
      </c>
      <c r="D33" s="278" t="s">
        <v>4899</v>
      </c>
      <c r="E33" s="17" t="s">
        <v>2269</v>
      </c>
      <c r="F33" s="161"/>
      <c r="G33" s="187"/>
      <c r="H33" s="89">
        <f>F33*G33</f>
        <v>0</v>
      </c>
    </row>
    <row r="34" spans="1:8" ht="39.6" hidden="1" x14ac:dyDescent="0.25">
      <c r="A34" s="192"/>
      <c r="B34" s="192"/>
      <c r="C34" s="193" t="s">
        <v>59</v>
      </c>
      <c r="D34" s="283" t="s">
        <v>4900</v>
      </c>
      <c r="E34" s="17" t="s">
        <v>2269</v>
      </c>
      <c r="F34" s="161"/>
      <c r="G34" s="187"/>
      <c r="H34" s="89">
        <f>F34*G34</f>
        <v>0</v>
      </c>
    </row>
    <row r="35" spans="1:8" ht="52.8" hidden="1" x14ac:dyDescent="0.25">
      <c r="A35" s="192"/>
      <c r="B35" s="192"/>
      <c r="C35" s="193" t="s">
        <v>42</v>
      </c>
      <c r="D35" s="283" t="s">
        <v>4901</v>
      </c>
      <c r="E35" s="17" t="s">
        <v>2269</v>
      </c>
      <c r="F35" s="161"/>
      <c r="G35" s="187"/>
      <c r="H35" s="89">
        <f>F35*G35</f>
        <v>0</v>
      </c>
    </row>
    <row r="36" spans="1:8" ht="52.8" hidden="1" x14ac:dyDescent="0.25">
      <c r="A36" s="192"/>
      <c r="B36" s="192"/>
      <c r="C36" s="193" t="s">
        <v>43</v>
      </c>
      <c r="D36" s="283" t="s">
        <v>2305</v>
      </c>
      <c r="E36" s="17" t="s">
        <v>2269</v>
      </c>
      <c r="F36" s="161"/>
      <c r="G36" s="187"/>
      <c r="H36" s="89">
        <f>F36*G36</f>
        <v>0</v>
      </c>
    </row>
    <row r="37" spans="1:8" ht="26.4" hidden="1" x14ac:dyDescent="0.25">
      <c r="A37" s="192"/>
      <c r="B37" s="192"/>
      <c r="C37" s="193"/>
      <c r="D37" s="296" t="s">
        <v>2306</v>
      </c>
      <c r="E37" s="17"/>
      <c r="F37" s="17"/>
      <c r="G37" s="191"/>
      <c r="H37" s="189"/>
    </row>
    <row r="38" spans="1:8" hidden="1" x14ac:dyDescent="0.25">
      <c r="A38" s="192"/>
      <c r="B38" s="192" t="s">
        <v>2303</v>
      </c>
      <c r="C38" s="193"/>
      <c r="D38" s="101" t="s">
        <v>2307</v>
      </c>
      <c r="E38" s="17"/>
      <c r="F38" s="17"/>
      <c r="G38" s="191"/>
      <c r="H38" s="189"/>
    </row>
    <row r="39" spans="1:8" ht="39.6" hidden="1" x14ac:dyDescent="0.25">
      <c r="A39" s="192"/>
      <c r="B39" s="192"/>
      <c r="C39" s="193" t="s">
        <v>37</v>
      </c>
      <c r="D39" s="278" t="s">
        <v>4902</v>
      </c>
      <c r="E39" s="17" t="s">
        <v>133</v>
      </c>
      <c r="F39" s="161"/>
      <c r="G39" s="187"/>
      <c r="H39" s="89">
        <f>F39*G39</f>
        <v>0</v>
      </c>
    </row>
    <row r="40" spans="1:8" ht="39.6" hidden="1" x14ac:dyDescent="0.25">
      <c r="A40" s="192"/>
      <c r="B40" s="192"/>
      <c r="C40" s="193" t="s">
        <v>39</v>
      </c>
      <c r="D40" s="278" t="s">
        <v>4903</v>
      </c>
      <c r="E40" s="17" t="s">
        <v>133</v>
      </c>
      <c r="F40" s="161"/>
      <c r="G40" s="187"/>
      <c r="H40" s="89">
        <f>F40*G40</f>
        <v>0</v>
      </c>
    </row>
    <row r="41" spans="1:8" ht="39.6" hidden="1" x14ac:dyDescent="0.25">
      <c r="A41" s="192"/>
      <c r="B41" s="192"/>
      <c r="C41" s="193" t="s">
        <v>59</v>
      </c>
      <c r="D41" s="278" t="s">
        <v>4904</v>
      </c>
      <c r="E41" s="17" t="s">
        <v>133</v>
      </c>
      <c r="F41" s="161"/>
      <c r="G41" s="187"/>
      <c r="H41" s="89">
        <f>F41*G41</f>
        <v>0</v>
      </c>
    </row>
    <row r="42" spans="1:8" ht="52.8" hidden="1" x14ac:dyDescent="0.25">
      <c r="A42" s="192"/>
      <c r="B42" s="192"/>
      <c r="C42" s="193" t="s">
        <v>42</v>
      </c>
      <c r="D42" s="278" t="s">
        <v>4901</v>
      </c>
      <c r="E42" s="17" t="s">
        <v>133</v>
      </c>
      <c r="F42" s="161"/>
      <c r="G42" s="187"/>
      <c r="H42" s="89">
        <f>F42*G42</f>
        <v>0</v>
      </c>
    </row>
    <row r="43" spans="1:8" ht="52.8" hidden="1" x14ac:dyDescent="0.25">
      <c r="A43" s="192"/>
      <c r="B43" s="192"/>
      <c r="C43" s="193" t="s">
        <v>43</v>
      </c>
      <c r="D43" s="101" t="s">
        <v>2318</v>
      </c>
      <c r="E43" s="17" t="s">
        <v>133</v>
      </c>
      <c r="F43" s="161"/>
      <c r="G43" s="187"/>
      <c r="H43" s="89">
        <f>F43*G43</f>
        <v>0</v>
      </c>
    </row>
    <row r="44" spans="1:8" ht="26.4" hidden="1" x14ac:dyDescent="0.25">
      <c r="A44" s="192"/>
      <c r="B44" s="192"/>
      <c r="C44" s="193"/>
      <c r="D44" s="296" t="s">
        <v>2306</v>
      </c>
      <c r="E44" s="17"/>
      <c r="F44" s="17"/>
      <c r="G44" s="191"/>
      <c r="H44" s="189"/>
    </row>
    <row r="45" spans="1:8" x14ac:dyDescent="0.25">
      <c r="A45" s="192" t="s">
        <v>2308</v>
      </c>
      <c r="B45" s="192"/>
      <c r="C45" s="193"/>
      <c r="D45" s="100" t="s">
        <v>2309</v>
      </c>
      <c r="E45" s="17"/>
      <c r="F45" s="17"/>
      <c r="G45" s="191"/>
      <c r="H45" s="189"/>
    </row>
    <row r="46" spans="1:8" x14ac:dyDescent="0.25">
      <c r="A46" s="192"/>
      <c r="B46" s="192" t="s">
        <v>2310</v>
      </c>
      <c r="C46" s="193"/>
      <c r="D46" s="101" t="s">
        <v>2312</v>
      </c>
      <c r="E46" s="17"/>
      <c r="F46" s="17"/>
      <c r="G46" s="191"/>
      <c r="H46" s="189"/>
    </row>
    <row r="47" spans="1:8" ht="52.8" x14ac:dyDescent="0.25">
      <c r="A47" s="192"/>
      <c r="B47" s="192"/>
      <c r="C47" s="193" t="s">
        <v>37</v>
      </c>
      <c r="D47" s="278" t="s">
        <v>6571</v>
      </c>
      <c r="E47" s="17" t="s">
        <v>2269</v>
      </c>
      <c r="F47" s="161"/>
      <c r="G47" s="187"/>
      <c r="H47" s="89">
        <f t="shared" ref="H47:H55" si="0">F47*G47</f>
        <v>0</v>
      </c>
    </row>
    <row r="48" spans="1:8" ht="26.4" hidden="1" x14ac:dyDescent="0.25">
      <c r="A48" s="192"/>
      <c r="B48" s="192"/>
      <c r="C48" s="193" t="s">
        <v>39</v>
      </c>
      <c r="D48" s="278" t="s">
        <v>4905</v>
      </c>
      <c r="E48" s="17" t="s">
        <v>2269</v>
      </c>
      <c r="F48" s="161"/>
      <c r="G48" s="187"/>
      <c r="H48" s="89">
        <f t="shared" si="0"/>
        <v>0</v>
      </c>
    </row>
    <row r="49" spans="1:8" ht="26.4" hidden="1" x14ac:dyDescent="0.25">
      <c r="A49" s="192"/>
      <c r="B49" s="192"/>
      <c r="C49" s="193" t="s">
        <v>59</v>
      </c>
      <c r="D49" s="278" t="s">
        <v>4909</v>
      </c>
      <c r="E49" s="17" t="s">
        <v>2269</v>
      </c>
      <c r="F49" s="161"/>
      <c r="G49" s="187"/>
      <c r="H49" s="89">
        <f t="shared" si="0"/>
        <v>0</v>
      </c>
    </row>
    <row r="50" spans="1:8" ht="26.4" hidden="1" x14ac:dyDescent="0.25">
      <c r="A50" s="192"/>
      <c r="B50" s="192"/>
      <c r="C50" s="193" t="s">
        <v>42</v>
      </c>
      <c r="D50" s="278" t="s">
        <v>4910</v>
      </c>
      <c r="E50" s="17" t="s">
        <v>2269</v>
      </c>
      <c r="F50" s="161"/>
      <c r="G50" s="187"/>
      <c r="H50" s="89">
        <f t="shared" si="0"/>
        <v>0</v>
      </c>
    </row>
    <row r="51" spans="1:8" ht="39.6" hidden="1" x14ac:dyDescent="0.25">
      <c r="A51" s="192"/>
      <c r="B51" s="192"/>
      <c r="C51" s="193" t="s">
        <v>43</v>
      </c>
      <c r="D51" s="278" t="s">
        <v>4907</v>
      </c>
      <c r="E51" s="17" t="s">
        <v>2269</v>
      </c>
      <c r="F51" s="161"/>
      <c r="G51" s="187"/>
      <c r="H51" s="89">
        <f t="shared" si="0"/>
        <v>0</v>
      </c>
    </row>
    <row r="52" spans="1:8" ht="26.4" hidden="1" x14ac:dyDescent="0.25">
      <c r="A52" s="192"/>
      <c r="B52" s="192"/>
      <c r="C52" s="193" t="s">
        <v>45</v>
      </c>
      <c r="D52" s="278" t="s">
        <v>4908</v>
      </c>
      <c r="E52" s="17" t="s">
        <v>2269</v>
      </c>
      <c r="F52" s="161"/>
      <c r="G52" s="187"/>
      <c r="H52" s="89">
        <f t="shared" si="0"/>
        <v>0</v>
      </c>
    </row>
    <row r="53" spans="1:8" ht="26.4" hidden="1" x14ac:dyDescent="0.25">
      <c r="A53" s="192"/>
      <c r="B53" s="192"/>
      <c r="C53" s="193" t="s">
        <v>46</v>
      </c>
      <c r="D53" s="278" t="s">
        <v>4911</v>
      </c>
      <c r="E53" s="17" t="s">
        <v>2269</v>
      </c>
      <c r="F53" s="161"/>
      <c r="G53" s="187"/>
      <c r="H53" s="89">
        <f t="shared" si="0"/>
        <v>0</v>
      </c>
    </row>
    <row r="54" spans="1:8" ht="52.8" hidden="1" x14ac:dyDescent="0.25">
      <c r="A54" s="192"/>
      <c r="B54" s="192"/>
      <c r="C54" s="193" t="s">
        <v>47</v>
      </c>
      <c r="D54" s="278" t="s">
        <v>4901</v>
      </c>
      <c r="E54" s="17" t="s">
        <v>2269</v>
      </c>
      <c r="F54" s="161"/>
      <c r="G54" s="187"/>
      <c r="H54" s="89">
        <f t="shared" si="0"/>
        <v>0</v>
      </c>
    </row>
    <row r="55" spans="1:8" ht="52.8" hidden="1" x14ac:dyDescent="0.25">
      <c r="A55" s="192"/>
      <c r="B55" s="192"/>
      <c r="C55" s="193" t="s">
        <v>36</v>
      </c>
      <c r="D55" s="278" t="s">
        <v>2318</v>
      </c>
      <c r="E55" s="17" t="s">
        <v>2269</v>
      </c>
      <c r="F55" s="161"/>
      <c r="G55" s="187"/>
      <c r="H55" s="89">
        <f t="shared" si="0"/>
        <v>0</v>
      </c>
    </row>
    <row r="56" spans="1:8" ht="26.4" hidden="1" x14ac:dyDescent="0.25">
      <c r="A56" s="192"/>
      <c r="B56" s="192"/>
      <c r="C56" s="193"/>
      <c r="D56" s="296" t="s">
        <v>2306</v>
      </c>
      <c r="E56" s="17"/>
      <c r="F56" s="17"/>
      <c r="G56" s="191"/>
      <c r="H56" s="189"/>
    </row>
    <row r="57" spans="1:8" hidden="1" x14ac:dyDescent="0.25">
      <c r="A57" s="192"/>
      <c r="B57" s="192" t="s">
        <v>2311</v>
      </c>
      <c r="C57" s="193"/>
      <c r="D57" s="101" t="s">
        <v>2307</v>
      </c>
      <c r="E57" s="17"/>
      <c r="F57" s="17"/>
      <c r="G57" s="191"/>
      <c r="H57" s="189"/>
    </row>
    <row r="58" spans="1:8" ht="39.6" hidden="1" x14ac:dyDescent="0.25">
      <c r="A58" s="192"/>
      <c r="B58" s="192"/>
      <c r="C58" s="193" t="s">
        <v>37</v>
      </c>
      <c r="D58" s="283" t="s">
        <v>4912</v>
      </c>
      <c r="E58" s="17" t="s">
        <v>133</v>
      </c>
      <c r="F58" s="161"/>
      <c r="G58" s="187"/>
      <c r="H58" s="89">
        <f t="shared" ref="H58:H65" si="1">F58*G58</f>
        <v>0</v>
      </c>
    </row>
    <row r="59" spans="1:8" ht="26.4" hidden="1" x14ac:dyDescent="0.25">
      <c r="A59" s="192"/>
      <c r="B59" s="192"/>
      <c r="C59" s="193" t="s">
        <v>39</v>
      </c>
      <c r="D59" s="278" t="s">
        <v>4905</v>
      </c>
      <c r="E59" s="17" t="s">
        <v>133</v>
      </c>
      <c r="F59" s="161"/>
      <c r="G59" s="187"/>
      <c r="H59" s="89">
        <f t="shared" si="1"/>
        <v>0</v>
      </c>
    </row>
    <row r="60" spans="1:8" ht="26.4" hidden="1" x14ac:dyDescent="0.25">
      <c r="A60" s="192"/>
      <c r="B60" s="192"/>
      <c r="C60" s="193" t="s">
        <v>59</v>
      </c>
      <c r="D60" s="278" t="s">
        <v>4913</v>
      </c>
      <c r="E60" s="17" t="s">
        <v>133</v>
      </c>
      <c r="F60" s="161"/>
      <c r="G60" s="187"/>
      <c r="H60" s="89">
        <f t="shared" si="1"/>
        <v>0</v>
      </c>
    </row>
    <row r="61" spans="1:8" ht="26.4" hidden="1" x14ac:dyDescent="0.25">
      <c r="A61" s="192"/>
      <c r="B61" s="192"/>
      <c r="C61" s="193" t="s">
        <v>42</v>
      </c>
      <c r="D61" s="278" t="s">
        <v>4906</v>
      </c>
      <c r="E61" s="17" t="s">
        <v>133</v>
      </c>
      <c r="F61" s="161"/>
      <c r="G61" s="187"/>
      <c r="H61" s="89">
        <f t="shared" si="1"/>
        <v>0</v>
      </c>
    </row>
    <row r="62" spans="1:8" ht="39.6" hidden="1" x14ac:dyDescent="0.25">
      <c r="A62" s="192"/>
      <c r="B62" s="192"/>
      <c r="C62" s="193" t="s">
        <v>43</v>
      </c>
      <c r="D62" s="278" t="s">
        <v>4907</v>
      </c>
      <c r="E62" s="17" t="s">
        <v>133</v>
      </c>
      <c r="F62" s="161"/>
      <c r="G62" s="187"/>
      <c r="H62" s="89">
        <f t="shared" si="1"/>
        <v>0</v>
      </c>
    </row>
    <row r="63" spans="1:8" ht="26.4" hidden="1" x14ac:dyDescent="0.25">
      <c r="A63" s="192"/>
      <c r="B63" s="192"/>
      <c r="C63" s="193" t="s">
        <v>45</v>
      </c>
      <c r="D63" s="278" t="s">
        <v>4914</v>
      </c>
      <c r="E63" s="17" t="s">
        <v>133</v>
      </c>
      <c r="F63" s="161"/>
      <c r="G63" s="187"/>
      <c r="H63" s="89">
        <f t="shared" si="1"/>
        <v>0</v>
      </c>
    </row>
    <row r="64" spans="1:8" ht="52.8" hidden="1" x14ac:dyDescent="0.25">
      <c r="A64" s="192"/>
      <c r="B64" s="192"/>
      <c r="C64" s="193" t="s">
        <v>46</v>
      </c>
      <c r="D64" s="283" t="s">
        <v>4901</v>
      </c>
      <c r="E64" s="17" t="s">
        <v>133</v>
      </c>
      <c r="F64" s="161"/>
      <c r="G64" s="187"/>
      <c r="H64" s="89">
        <f t="shared" si="1"/>
        <v>0</v>
      </c>
    </row>
    <row r="65" spans="1:8" ht="52.8" hidden="1" x14ac:dyDescent="0.25">
      <c r="A65" s="192"/>
      <c r="B65" s="192"/>
      <c r="C65" s="193" t="s">
        <v>47</v>
      </c>
      <c r="D65" s="283" t="s">
        <v>2318</v>
      </c>
      <c r="E65" s="17" t="s">
        <v>133</v>
      </c>
      <c r="F65" s="161"/>
      <c r="G65" s="187"/>
      <c r="H65" s="89">
        <f t="shared" si="1"/>
        <v>0</v>
      </c>
    </row>
    <row r="66" spans="1:8" ht="26.4" hidden="1" x14ac:dyDescent="0.25">
      <c r="A66" s="192"/>
      <c r="B66" s="192"/>
      <c r="C66" s="193"/>
      <c r="D66" s="296" t="s">
        <v>2306</v>
      </c>
      <c r="E66" s="202"/>
      <c r="F66" s="17"/>
      <c r="G66" s="191"/>
      <c r="H66" s="189"/>
    </row>
    <row r="67" spans="1:8" ht="52.8" hidden="1" x14ac:dyDescent="0.25">
      <c r="A67" s="192" t="s">
        <v>2313</v>
      </c>
      <c r="B67" s="192"/>
      <c r="C67" s="193"/>
      <c r="D67" s="100" t="s">
        <v>4915</v>
      </c>
      <c r="E67" s="17" t="s">
        <v>133</v>
      </c>
      <c r="F67" s="161"/>
      <c r="G67" s="187"/>
      <c r="H67" s="89">
        <f>F67*G67</f>
        <v>0</v>
      </c>
    </row>
    <row r="68" spans="1:8" ht="26.4" x14ac:dyDescent="0.25">
      <c r="A68" s="192" t="s">
        <v>2314</v>
      </c>
      <c r="B68" s="192"/>
      <c r="C68" s="193"/>
      <c r="D68" s="100" t="s">
        <v>2315</v>
      </c>
      <c r="E68" s="202"/>
      <c r="F68" s="17"/>
      <c r="G68" s="191"/>
      <c r="H68" s="189"/>
    </row>
    <row r="69" spans="1:8" ht="52.8" x14ac:dyDescent="0.25">
      <c r="A69" s="192"/>
      <c r="B69" s="192" t="s">
        <v>2316</v>
      </c>
      <c r="C69" s="193"/>
      <c r="D69" s="278" t="s">
        <v>6572</v>
      </c>
      <c r="E69" s="17" t="s">
        <v>2269</v>
      </c>
      <c r="F69" s="161"/>
      <c r="G69" s="187"/>
      <c r="H69" s="89">
        <f>F69*G69</f>
        <v>0</v>
      </c>
    </row>
    <row r="70" spans="1:8" ht="52.8" hidden="1" x14ac:dyDescent="0.25">
      <c r="A70" s="192"/>
      <c r="B70" s="192" t="s">
        <v>2317</v>
      </c>
      <c r="C70" s="193"/>
      <c r="D70" s="278" t="s">
        <v>4916</v>
      </c>
      <c r="E70" s="17" t="s">
        <v>133</v>
      </c>
      <c r="F70" s="161"/>
      <c r="G70" s="187"/>
      <c r="H70" s="89">
        <f>F70*G70</f>
        <v>0</v>
      </c>
    </row>
    <row r="71" spans="1:8" hidden="1" x14ac:dyDescent="0.25">
      <c r="A71" s="192" t="s">
        <v>2319</v>
      </c>
      <c r="B71" s="192"/>
      <c r="C71" s="193"/>
      <c r="D71" s="100" t="s">
        <v>2320</v>
      </c>
      <c r="E71" s="202"/>
      <c r="F71" s="17"/>
      <c r="G71" s="191"/>
      <c r="H71" s="189"/>
    </row>
    <row r="72" spans="1:8" ht="52.8" hidden="1" x14ac:dyDescent="0.25">
      <c r="A72" s="192"/>
      <c r="B72" s="192" t="s">
        <v>2321</v>
      </c>
      <c r="C72" s="193"/>
      <c r="D72" s="278" t="s">
        <v>4917</v>
      </c>
      <c r="E72" s="17" t="s">
        <v>133</v>
      </c>
      <c r="F72" s="161"/>
      <c r="G72" s="187"/>
      <c r="H72" s="89">
        <f>F72*G72</f>
        <v>0</v>
      </c>
    </row>
    <row r="73" spans="1:8" ht="66" hidden="1" x14ac:dyDescent="0.25">
      <c r="A73" s="192"/>
      <c r="B73" s="192" t="s">
        <v>2322</v>
      </c>
      <c r="C73" s="193"/>
      <c r="D73" s="278" t="s">
        <v>4918</v>
      </c>
      <c r="E73" s="17" t="s">
        <v>133</v>
      </c>
      <c r="F73" s="161"/>
      <c r="G73" s="187"/>
      <c r="H73" s="89">
        <f>F73*G73</f>
        <v>0</v>
      </c>
    </row>
    <row r="74" spans="1:8" ht="26.4" hidden="1" x14ac:dyDescent="0.25">
      <c r="A74" s="192" t="s">
        <v>5432</v>
      </c>
      <c r="B74" s="192"/>
      <c r="C74" s="193"/>
      <c r="D74" s="291" t="s">
        <v>4919</v>
      </c>
      <c r="E74" s="17"/>
      <c r="F74" s="17"/>
      <c r="G74" s="191"/>
      <c r="H74" s="189"/>
    </row>
    <row r="75" spans="1:8" ht="15.6" hidden="1" x14ac:dyDescent="0.25">
      <c r="A75" s="192"/>
      <c r="B75" s="192" t="s">
        <v>2323</v>
      </c>
      <c r="C75" s="193"/>
      <c r="D75" s="101" t="s">
        <v>2325</v>
      </c>
      <c r="E75" s="17" t="s">
        <v>2269</v>
      </c>
      <c r="F75" s="161"/>
      <c r="G75" s="187"/>
      <c r="H75" s="89">
        <f>F75*G75</f>
        <v>0</v>
      </c>
    </row>
    <row r="76" spans="1:8" ht="15.6" hidden="1" x14ac:dyDescent="0.25">
      <c r="A76" s="192"/>
      <c r="B76" s="192" t="s">
        <v>2324</v>
      </c>
      <c r="C76" s="193"/>
      <c r="D76" s="101" t="s">
        <v>2326</v>
      </c>
      <c r="E76" s="17" t="s">
        <v>2269</v>
      </c>
      <c r="F76" s="161"/>
      <c r="G76" s="187"/>
      <c r="H76" s="89">
        <f>F76*G76</f>
        <v>0</v>
      </c>
    </row>
    <row r="77" spans="1:8" x14ac:dyDescent="0.25">
      <c r="A77" s="192" t="s">
        <v>2327</v>
      </c>
      <c r="B77" s="192"/>
      <c r="C77" s="193"/>
      <c r="D77" s="100" t="s">
        <v>2328</v>
      </c>
      <c r="E77" s="17"/>
      <c r="F77" s="17"/>
      <c r="G77" s="191"/>
      <c r="H77" s="189"/>
    </row>
    <row r="78" spans="1:8" x14ac:dyDescent="0.25">
      <c r="A78" s="192"/>
      <c r="B78" s="192" t="s">
        <v>2329</v>
      </c>
      <c r="C78" s="193"/>
      <c r="D78" s="278" t="s">
        <v>6573</v>
      </c>
      <c r="E78" s="17" t="s">
        <v>133</v>
      </c>
      <c r="F78" s="161"/>
      <c r="G78" s="187"/>
      <c r="H78" s="89">
        <f t="shared" ref="H78:H83" si="2">F78*G78</f>
        <v>0</v>
      </c>
    </row>
    <row r="79" spans="1:8" x14ac:dyDescent="0.25">
      <c r="A79" s="192"/>
      <c r="B79" s="192" t="s">
        <v>2330</v>
      </c>
      <c r="C79" s="193"/>
      <c r="D79" s="278" t="s">
        <v>2335</v>
      </c>
      <c r="E79" s="17" t="s">
        <v>133</v>
      </c>
      <c r="F79" s="161"/>
      <c r="G79" s="187"/>
      <c r="H79" s="89">
        <f t="shared" si="2"/>
        <v>0</v>
      </c>
    </row>
    <row r="80" spans="1:8" x14ac:dyDescent="0.25">
      <c r="A80" s="192"/>
      <c r="B80" s="192" t="s">
        <v>2331</v>
      </c>
      <c r="C80" s="193"/>
      <c r="D80" s="278" t="s">
        <v>5740</v>
      </c>
      <c r="E80" s="17" t="s">
        <v>133</v>
      </c>
      <c r="F80" s="161"/>
      <c r="G80" s="187"/>
      <c r="H80" s="89">
        <f t="shared" si="2"/>
        <v>0</v>
      </c>
    </row>
    <row r="81" spans="1:8" hidden="1" x14ac:dyDescent="0.25">
      <c r="A81" s="192"/>
      <c r="B81" s="192" t="s">
        <v>2332</v>
      </c>
      <c r="C81" s="193"/>
      <c r="D81" s="278" t="s">
        <v>4920</v>
      </c>
      <c r="E81" s="17" t="s">
        <v>133</v>
      </c>
      <c r="F81" s="161"/>
      <c r="G81" s="187"/>
      <c r="H81" s="89">
        <f t="shared" si="2"/>
        <v>0</v>
      </c>
    </row>
    <row r="82" spans="1:8" hidden="1" x14ac:dyDescent="0.25">
      <c r="A82" s="192"/>
      <c r="B82" s="192" t="s">
        <v>2333</v>
      </c>
      <c r="C82" s="193"/>
      <c r="D82" s="278" t="s">
        <v>2336</v>
      </c>
      <c r="E82" s="17" t="s">
        <v>133</v>
      </c>
      <c r="F82" s="161"/>
      <c r="G82" s="187"/>
      <c r="H82" s="89">
        <f t="shared" si="2"/>
        <v>0</v>
      </c>
    </row>
    <row r="83" spans="1:8" ht="26.4" x14ac:dyDescent="0.25">
      <c r="A83" s="192"/>
      <c r="B83" s="192" t="s">
        <v>2334</v>
      </c>
      <c r="C83" s="193"/>
      <c r="D83" s="278" t="s">
        <v>5739</v>
      </c>
      <c r="E83" s="17" t="s">
        <v>133</v>
      </c>
      <c r="F83" s="161"/>
      <c r="G83" s="187"/>
      <c r="H83" s="89">
        <f t="shared" si="2"/>
        <v>0</v>
      </c>
    </row>
    <row r="84" spans="1:8" ht="26.4" hidden="1" x14ac:dyDescent="0.25">
      <c r="A84" s="192" t="s">
        <v>2337</v>
      </c>
      <c r="B84" s="192"/>
      <c r="C84" s="193"/>
      <c r="D84" s="285" t="s">
        <v>4921</v>
      </c>
      <c r="E84" s="17"/>
      <c r="F84" s="17"/>
      <c r="G84" s="191"/>
      <c r="H84" s="189"/>
    </row>
    <row r="85" spans="1:8" ht="15.6" hidden="1" x14ac:dyDescent="0.25">
      <c r="A85" s="192"/>
      <c r="B85" s="192" t="s">
        <v>2338</v>
      </c>
      <c r="C85" s="193"/>
      <c r="D85" s="278" t="s">
        <v>2312</v>
      </c>
      <c r="E85" s="17" t="s">
        <v>2269</v>
      </c>
      <c r="F85" s="161"/>
      <c r="G85" s="187"/>
      <c r="H85" s="89">
        <f>F85*G85</f>
        <v>0</v>
      </c>
    </row>
    <row r="86" spans="1:8" hidden="1" x14ac:dyDescent="0.25">
      <c r="A86" s="192"/>
      <c r="B86" s="192" t="s">
        <v>2339</v>
      </c>
      <c r="C86" s="193"/>
      <c r="D86" s="278" t="s">
        <v>2340</v>
      </c>
      <c r="E86" s="17" t="s">
        <v>133</v>
      </c>
      <c r="F86" s="161"/>
      <c r="G86" s="187"/>
      <c r="H86" s="89">
        <f>F86*G86</f>
        <v>0</v>
      </c>
    </row>
    <row r="87" spans="1:8" ht="15.6" hidden="1" x14ac:dyDescent="0.25">
      <c r="A87" s="192" t="s">
        <v>2341</v>
      </c>
      <c r="B87" s="192"/>
      <c r="C87" s="193"/>
      <c r="D87" s="278" t="s">
        <v>4923</v>
      </c>
      <c r="E87" s="17" t="s">
        <v>2269</v>
      </c>
      <c r="F87" s="161"/>
      <c r="G87" s="187"/>
      <c r="H87" s="89">
        <f>F87*G87</f>
        <v>0</v>
      </c>
    </row>
    <row r="88" spans="1:8" x14ac:dyDescent="0.25">
      <c r="A88" s="192" t="s">
        <v>2342</v>
      </c>
      <c r="B88" s="111"/>
      <c r="C88" s="193"/>
      <c r="D88" s="285" t="s">
        <v>4924</v>
      </c>
      <c r="E88" s="17"/>
      <c r="F88" s="17"/>
      <c r="G88" s="191"/>
      <c r="H88" s="189"/>
    </row>
    <row r="89" spans="1:8" x14ac:dyDescent="0.25">
      <c r="A89" s="192"/>
      <c r="B89" s="192" t="s">
        <v>2343</v>
      </c>
      <c r="C89" s="193"/>
      <c r="D89" s="278" t="s">
        <v>4425</v>
      </c>
      <c r="E89" s="120" t="s">
        <v>429</v>
      </c>
      <c r="F89" s="161"/>
      <c r="G89" s="187"/>
      <c r="H89" s="89">
        <f>F89*G89</f>
        <v>0</v>
      </c>
    </row>
    <row r="90" spans="1:8" hidden="1" x14ac:dyDescent="0.25">
      <c r="A90" s="192"/>
      <c r="B90" s="192" t="s">
        <v>2344</v>
      </c>
      <c r="C90" s="193"/>
      <c r="D90" s="278" t="s">
        <v>4426</v>
      </c>
      <c r="E90" s="120" t="s">
        <v>429</v>
      </c>
      <c r="F90" s="161"/>
      <c r="G90" s="187"/>
      <c r="H90" s="89">
        <f>F90*G90</f>
        <v>0</v>
      </c>
    </row>
    <row r="91" spans="1:8" ht="26.4" hidden="1" x14ac:dyDescent="0.25">
      <c r="A91" s="192" t="s">
        <v>2345</v>
      </c>
      <c r="B91" s="192"/>
      <c r="C91" s="193"/>
      <c r="D91" s="285" t="s">
        <v>2346</v>
      </c>
      <c r="E91" s="17"/>
      <c r="F91" s="17"/>
      <c r="G91" s="191"/>
      <c r="H91" s="189"/>
    </row>
    <row r="92" spans="1:8" ht="52.8" hidden="1" x14ac:dyDescent="0.25">
      <c r="A92" s="192"/>
      <c r="B92" s="192" t="s">
        <v>2347</v>
      </c>
      <c r="C92" s="193"/>
      <c r="D92" s="278" t="s">
        <v>4922</v>
      </c>
      <c r="E92" s="17" t="s">
        <v>429</v>
      </c>
      <c r="F92" s="161"/>
      <c r="G92" s="187"/>
      <c r="H92" s="89">
        <f>F92*G92</f>
        <v>0</v>
      </c>
    </row>
    <row r="93" spans="1:8" ht="26.4" hidden="1" x14ac:dyDescent="0.25">
      <c r="A93" s="192"/>
      <c r="B93" s="192" t="s">
        <v>2348</v>
      </c>
      <c r="C93" s="193"/>
      <c r="D93" s="101" t="s">
        <v>2349</v>
      </c>
      <c r="E93" s="17" t="s">
        <v>2350</v>
      </c>
      <c r="F93" s="161"/>
      <c r="G93" s="187"/>
      <c r="H93" s="89">
        <f>F93*G93</f>
        <v>0</v>
      </c>
    </row>
    <row r="94" spans="1:8" ht="26.4" hidden="1" x14ac:dyDescent="0.25">
      <c r="A94" s="192" t="s">
        <v>2351</v>
      </c>
      <c r="B94" s="192"/>
      <c r="C94" s="193"/>
      <c r="D94" s="100" t="s">
        <v>2352</v>
      </c>
      <c r="E94" s="17"/>
      <c r="F94" s="17"/>
      <c r="G94" s="191"/>
      <c r="H94" s="189"/>
    </row>
    <row r="95" spans="1:8" ht="26.4" hidden="1" x14ac:dyDescent="0.25">
      <c r="A95" s="192"/>
      <c r="B95" s="192" t="s">
        <v>2353</v>
      </c>
      <c r="C95" s="193"/>
      <c r="D95" s="101" t="s">
        <v>2356</v>
      </c>
      <c r="E95" s="17" t="s">
        <v>429</v>
      </c>
      <c r="F95" s="161"/>
      <c r="G95" s="187"/>
      <c r="H95" s="89">
        <f>F95*G95</f>
        <v>0</v>
      </c>
    </row>
    <row r="96" spans="1:8" ht="26.4" hidden="1" x14ac:dyDescent="0.25">
      <c r="A96" s="192"/>
      <c r="B96" s="192" t="s">
        <v>2354</v>
      </c>
      <c r="C96" s="193"/>
      <c r="D96" s="101" t="s">
        <v>2357</v>
      </c>
      <c r="E96" s="17" t="s">
        <v>124</v>
      </c>
      <c r="F96" s="161"/>
      <c r="G96" s="187"/>
      <c r="H96" s="89">
        <f>F96*G96</f>
        <v>0</v>
      </c>
    </row>
    <row r="97" spans="1:8" ht="15.6" hidden="1" x14ac:dyDescent="0.25">
      <c r="A97" s="192"/>
      <c r="B97" s="192" t="s">
        <v>2355</v>
      </c>
      <c r="C97" s="193"/>
      <c r="D97" s="101" t="s">
        <v>2358</v>
      </c>
      <c r="E97" s="17" t="s">
        <v>2269</v>
      </c>
      <c r="F97" s="161"/>
      <c r="G97" s="187"/>
      <c r="H97" s="89">
        <f>F97*G97</f>
        <v>0</v>
      </c>
    </row>
    <row r="98" spans="1:8" ht="26.4" hidden="1" x14ac:dyDescent="0.25">
      <c r="A98" s="192" t="s">
        <v>2359</v>
      </c>
      <c r="B98" s="192"/>
      <c r="C98" s="193"/>
      <c r="D98" s="100" t="s">
        <v>2360</v>
      </c>
      <c r="E98" s="17"/>
      <c r="F98" s="17"/>
      <c r="G98" s="191"/>
      <c r="H98" s="189"/>
    </row>
    <row r="99" spans="1:8" ht="16.95" hidden="1" customHeight="1" x14ac:dyDescent="0.25">
      <c r="A99" s="192"/>
      <c r="B99" s="192" t="s">
        <v>2361</v>
      </c>
      <c r="C99" s="193"/>
      <c r="D99" s="101" t="s">
        <v>2363</v>
      </c>
      <c r="E99" s="17" t="s">
        <v>33</v>
      </c>
      <c r="F99" s="17"/>
      <c r="G99" s="17"/>
      <c r="H99" s="89"/>
    </row>
    <row r="100" spans="1:8" ht="26.4" hidden="1" x14ac:dyDescent="0.25">
      <c r="A100" s="192"/>
      <c r="B100" s="192" t="s">
        <v>2362</v>
      </c>
      <c r="C100" s="193"/>
      <c r="D100" s="278" t="s">
        <v>4925</v>
      </c>
      <c r="E100" s="17" t="s">
        <v>2269</v>
      </c>
      <c r="F100" s="161"/>
      <c r="G100" s="187"/>
      <c r="H100" s="89">
        <f>F100*G100</f>
        <v>0</v>
      </c>
    </row>
    <row r="101" spans="1:8" x14ac:dyDescent="0.25">
      <c r="A101" s="192"/>
      <c r="B101" s="192"/>
      <c r="C101" s="193"/>
      <c r="D101" s="150"/>
      <c r="E101" s="17"/>
      <c r="F101" s="17"/>
      <c r="G101" s="17"/>
      <c r="H101" s="189"/>
    </row>
    <row r="102" spans="1:8" x14ac:dyDescent="0.25">
      <c r="A102" s="192"/>
      <c r="B102" s="192"/>
      <c r="C102" s="193"/>
      <c r="D102" s="157"/>
      <c r="E102" s="17"/>
      <c r="F102" s="17"/>
      <c r="G102" s="17"/>
      <c r="H102" s="189"/>
    </row>
    <row r="103" spans="1:8" x14ac:dyDescent="0.25">
      <c r="A103" s="64"/>
      <c r="B103" s="64"/>
      <c r="C103" s="161"/>
      <c r="D103" s="60"/>
      <c r="E103" s="17"/>
      <c r="F103" s="17"/>
      <c r="G103" s="17"/>
      <c r="H103" s="189"/>
    </row>
    <row r="104" spans="1:8" x14ac:dyDescent="0.25">
      <c r="A104" s="168" t="s">
        <v>34</v>
      </c>
      <c r="B104" s="168"/>
      <c r="C104" s="168"/>
      <c r="D104" s="168"/>
      <c r="E104" s="179"/>
      <c r="F104" s="185"/>
      <c r="G104" s="185"/>
      <c r="H104" s="174">
        <f>SUM(H5:H103)</f>
        <v>0</v>
      </c>
    </row>
    <row r="1048380" spans="5:5" x14ac:dyDescent="0.25">
      <c r="E104838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54959-B865-4633-9FD3-F5285F0A908A}">
  <dimension ref="A1:H1048404"/>
  <sheetViews>
    <sheetView workbookViewId="0"/>
  </sheetViews>
  <sheetFormatPr defaultRowHeight="13.2" x14ac:dyDescent="0.25"/>
  <cols>
    <col min="1" max="1" width="9.66406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0" width="9.109375" style="41"/>
    <col min="251" max="251" width="9.33203125" style="41" customWidth="1"/>
    <col min="252" max="252" width="6.6640625" style="41" customWidth="1"/>
    <col min="253" max="253" width="40.6640625" style="41" customWidth="1"/>
    <col min="254" max="257" width="9.33203125" style="41" customWidth="1"/>
    <col min="258" max="506" width="9.109375" style="41"/>
    <col min="507" max="507" width="9.33203125" style="41" customWidth="1"/>
    <col min="508" max="508" width="6.6640625" style="41" customWidth="1"/>
    <col min="509" max="509" width="40.6640625" style="41" customWidth="1"/>
    <col min="510" max="513" width="9.33203125" style="41" customWidth="1"/>
    <col min="514" max="762" width="9.109375" style="41"/>
    <col min="763" max="763" width="9.33203125" style="41" customWidth="1"/>
    <col min="764" max="764" width="6.6640625" style="41" customWidth="1"/>
    <col min="765" max="765" width="40.6640625" style="41" customWidth="1"/>
    <col min="766" max="769" width="9.33203125" style="41" customWidth="1"/>
    <col min="770" max="1018" width="9.109375" style="41"/>
    <col min="1019" max="1019" width="9.33203125" style="41" customWidth="1"/>
    <col min="1020" max="1020" width="6.6640625" style="41" customWidth="1"/>
    <col min="1021" max="1021" width="40.6640625" style="41" customWidth="1"/>
    <col min="1022" max="1025" width="9.33203125" style="41" customWidth="1"/>
    <col min="1026" max="1274" width="9.109375" style="41"/>
    <col min="1275" max="1275" width="9.33203125" style="41" customWidth="1"/>
    <col min="1276" max="1276" width="6.6640625" style="41" customWidth="1"/>
    <col min="1277" max="1277" width="40.6640625" style="41" customWidth="1"/>
    <col min="1278" max="1281" width="9.33203125" style="41" customWidth="1"/>
    <col min="1282" max="1530" width="9.109375" style="41"/>
    <col min="1531" max="1531" width="9.33203125" style="41" customWidth="1"/>
    <col min="1532" max="1532" width="6.6640625" style="41" customWidth="1"/>
    <col min="1533" max="1533" width="40.6640625" style="41" customWidth="1"/>
    <col min="1534" max="1537" width="9.33203125" style="41" customWidth="1"/>
    <col min="1538" max="1786" width="9.109375" style="41"/>
    <col min="1787" max="1787" width="9.33203125" style="41" customWidth="1"/>
    <col min="1788" max="1788" width="6.6640625" style="41" customWidth="1"/>
    <col min="1789" max="1789" width="40.6640625" style="41" customWidth="1"/>
    <col min="1790" max="1793" width="9.33203125" style="41" customWidth="1"/>
    <col min="1794" max="2042" width="9.109375" style="41"/>
    <col min="2043" max="2043" width="9.33203125" style="41" customWidth="1"/>
    <col min="2044" max="2044" width="6.6640625" style="41" customWidth="1"/>
    <col min="2045" max="2045" width="40.6640625" style="41" customWidth="1"/>
    <col min="2046" max="2049" width="9.33203125" style="41" customWidth="1"/>
    <col min="2050" max="2298" width="9.109375" style="41"/>
    <col min="2299" max="2299" width="9.33203125" style="41" customWidth="1"/>
    <col min="2300" max="2300" width="6.6640625" style="41" customWidth="1"/>
    <col min="2301" max="2301" width="40.6640625" style="41" customWidth="1"/>
    <col min="2302" max="2305" width="9.33203125" style="41" customWidth="1"/>
    <col min="2306" max="2554" width="9.109375" style="41"/>
    <col min="2555" max="2555" width="9.33203125" style="41" customWidth="1"/>
    <col min="2556" max="2556" width="6.6640625" style="41" customWidth="1"/>
    <col min="2557" max="2557" width="40.6640625" style="41" customWidth="1"/>
    <col min="2558" max="2561" width="9.33203125" style="41" customWidth="1"/>
    <col min="2562" max="2810" width="9.109375" style="41"/>
    <col min="2811" max="2811" width="9.33203125" style="41" customWidth="1"/>
    <col min="2812" max="2812" width="6.6640625" style="41" customWidth="1"/>
    <col min="2813" max="2813" width="40.6640625" style="41" customWidth="1"/>
    <col min="2814" max="2817" width="9.33203125" style="41" customWidth="1"/>
    <col min="2818" max="3066" width="9.109375" style="41"/>
    <col min="3067" max="3067" width="9.33203125" style="41" customWidth="1"/>
    <col min="3068" max="3068" width="6.6640625" style="41" customWidth="1"/>
    <col min="3069" max="3069" width="40.6640625" style="41" customWidth="1"/>
    <col min="3070" max="3073" width="9.33203125" style="41" customWidth="1"/>
    <col min="3074" max="3322" width="9.109375" style="41"/>
    <col min="3323" max="3323" width="9.33203125" style="41" customWidth="1"/>
    <col min="3324" max="3324" width="6.6640625" style="41" customWidth="1"/>
    <col min="3325" max="3325" width="40.6640625" style="41" customWidth="1"/>
    <col min="3326" max="3329" width="9.33203125" style="41" customWidth="1"/>
    <col min="3330" max="3578" width="9.109375" style="41"/>
    <col min="3579" max="3579" width="9.33203125" style="41" customWidth="1"/>
    <col min="3580" max="3580" width="6.6640625" style="41" customWidth="1"/>
    <col min="3581" max="3581" width="40.6640625" style="41" customWidth="1"/>
    <col min="3582" max="3585" width="9.33203125" style="41" customWidth="1"/>
    <col min="3586" max="3834" width="9.109375" style="41"/>
    <col min="3835" max="3835" width="9.33203125" style="41" customWidth="1"/>
    <col min="3836" max="3836" width="6.6640625" style="41" customWidth="1"/>
    <col min="3837" max="3837" width="40.6640625" style="41" customWidth="1"/>
    <col min="3838" max="3841" width="9.33203125" style="41" customWidth="1"/>
    <col min="3842" max="4090" width="9.109375" style="41"/>
    <col min="4091" max="4091" width="9.33203125" style="41" customWidth="1"/>
    <col min="4092" max="4092" width="6.6640625" style="41" customWidth="1"/>
    <col min="4093" max="4093" width="40.6640625" style="41" customWidth="1"/>
    <col min="4094" max="4097" width="9.33203125" style="41" customWidth="1"/>
    <col min="4098" max="4346" width="9.109375" style="41"/>
    <col min="4347" max="4347" width="9.33203125" style="41" customWidth="1"/>
    <col min="4348" max="4348" width="6.6640625" style="41" customWidth="1"/>
    <col min="4349" max="4349" width="40.6640625" style="41" customWidth="1"/>
    <col min="4350" max="4353" width="9.33203125" style="41" customWidth="1"/>
    <col min="4354" max="4602" width="9.109375" style="41"/>
    <col min="4603" max="4603" width="9.33203125" style="41" customWidth="1"/>
    <col min="4604" max="4604" width="6.6640625" style="41" customWidth="1"/>
    <col min="4605" max="4605" width="40.6640625" style="41" customWidth="1"/>
    <col min="4606" max="4609" width="9.33203125" style="41" customWidth="1"/>
    <col min="4610" max="4858" width="9.109375" style="41"/>
    <col min="4859" max="4859" width="9.33203125" style="41" customWidth="1"/>
    <col min="4860" max="4860" width="6.6640625" style="41" customWidth="1"/>
    <col min="4861" max="4861" width="40.6640625" style="41" customWidth="1"/>
    <col min="4862" max="4865" width="9.33203125" style="41" customWidth="1"/>
    <col min="4866" max="5114" width="9.109375" style="41"/>
    <col min="5115" max="5115" width="9.33203125" style="41" customWidth="1"/>
    <col min="5116" max="5116" width="6.6640625" style="41" customWidth="1"/>
    <col min="5117" max="5117" width="40.6640625" style="41" customWidth="1"/>
    <col min="5118" max="5121" width="9.33203125" style="41" customWidth="1"/>
    <col min="5122" max="5370" width="9.109375" style="41"/>
    <col min="5371" max="5371" width="9.33203125" style="41" customWidth="1"/>
    <col min="5372" max="5372" width="6.6640625" style="41" customWidth="1"/>
    <col min="5373" max="5373" width="40.6640625" style="41" customWidth="1"/>
    <col min="5374" max="5377" width="9.33203125" style="41" customWidth="1"/>
    <col min="5378" max="5626" width="9.109375" style="41"/>
    <col min="5627" max="5627" width="9.33203125" style="41" customWidth="1"/>
    <col min="5628" max="5628" width="6.6640625" style="41" customWidth="1"/>
    <col min="5629" max="5629" width="40.6640625" style="41" customWidth="1"/>
    <col min="5630" max="5633" width="9.33203125" style="41" customWidth="1"/>
    <col min="5634" max="5882" width="9.109375" style="41"/>
    <col min="5883" max="5883" width="9.33203125" style="41" customWidth="1"/>
    <col min="5884" max="5884" width="6.6640625" style="41" customWidth="1"/>
    <col min="5885" max="5885" width="40.6640625" style="41" customWidth="1"/>
    <col min="5886" max="5889" width="9.33203125" style="41" customWidth="1"/>
    <col min="5890" max="6138" width="9.109375" style="41"/>
    <col min="6139" max="6139" width="9.33203125" style="41" customWidth="1"/>
    <col min="6140" max="6140" width="6.6640625" style="41" customWidth="1"/>
    <col min="6141" max="6141" width="40.6640625" style="41" customWidth="1"/>
    <col min="6142" max="6145" width="9.33203125" style="41" customWidth="1"/>
    <col min="6146" max="6394" width="9.109375" style="41"/>
    <col min="6395" max="6395" width="9.33203125" style="41" customWidth="1"/>
    <col min="6396" max="6396" width="6.6640625" style="41" customWidth="1"/>
    <col min="6397" max="6397" width="40.6640625" style="41" customWidth="1"/>
    <col min="6398" max="6401" width="9.33203125" style="41" customWidth="1"/>
    <col min="6402" max="6650" width="9.109375" style="41"/>
    <col min="6651" max="6651" width="9.33203125" style="41" customWidth="1"/>
    <col min="6652" max="6652" width="6.6640625" style="41" customWidth="1"/>
    <col min="6653" max="6653" width="40.6640625" style="41" customWidth="1"/>
    <col min="6654" max="6657" width="9.33203125" style="41" customWidth="1"/>
    <col min="6658" max="6906" width="9.109375" style="41"/>
    <col min="6907" max="6907" width="9.33203125" style="41" customWidth="1"/>
    <col min="6908" max="6908" width="6.6640625" style="41" customWidth="1"/>
    <col min="6909" max="6909" width="40.6640625" style="41" customWidth="1"/>
    <col min="6910" max="6913" width="9.33203125" style="41" customWidth="1"/>
    <col min="6914" max="7162" width="9.109375" style="41"/>
    <col min="7163" max="7163" width="9.33203125" style="41" customWidth="1"/>
    <col min="7164" max="7164" width="6.6640625" style="41" customWidth="1"/>
    <col min="7165" max="7165" width="40.6640625" style="41" customWidth="1"/>
    <col min="7166" max="7169" width="9.33203125" style="41" customWidth="1"/>
    <col min="7170" max="7418" width="9.109375" style="41"/>
    <col min="7419" max="7419" width="9.33203125" style="41" customWidth="1"/>
    <col min="7420" max="7420" width="6.6640625" style="41" customWidth="1"/>
    <col min="7421" max="7421" width="40.6640625" style="41" customWidth="1"/>
    <col min="7422" max="7425" width="9.33203125" style="41" customWidth="1"/>
    <col min="7426" max="7674" width="9.109375" style="41"/>
    <col min="7675" max="7675" width="9.33203125" style="41" customWidth="1"/>
    <col min="7676" max="7676" width="6.6640625" style="41" customWidth="1"/>
    <col min="7677" max="7677" width="40.6640625" style="41" customWidth="1"/>
    <col min="7678" max="7681" width="9.33203125" style="41" customWidth="1"/>
    <col min="7682" max="7930" width="9.109375" style="41"/>
    <col min="7931" max="7931" width="9.33203125" style="41" customWidth="1"/>
    <col min="7932" max="7932" width="6.6640625" style="41" customWidth="1"/>
    <col min="7933" max="7933" width="40.6640625" style="41" customWidth="1"/>
    <col min="7934" max="7937" width="9.33203125" style="41" customWidth="1"/>
    <col min="7938" max="8186" width="9.109375" style="41"/>
    <col min="8187" max="8187" width="9.33203125" style="41" customWidth="1"/>
    <col min="8188" max="8188" width="6.6640625" style="41" customWidth="1"/>
    <col min="8189" max="8189" width="40.6640625" style="41" customWidth="1"/>
    <col min="8190" max="8193" width="9.33203125" style="41" customWidth="1"/>
    <col min="8194" max="8442" width="9.109375" style="41"/>
    <col min="8443" max="8443" width="9.33203125" style="41" customWidth="1"/>
    <col min="8444" max="8444" width="6.6640625" style="41" customWidth="1"/>
    <col min="8445" max="8445" width="40.6640625" style="41" customWidth="1"/>
    <col min="8446" max="8449" width="9.33203125" style="41" customWidth="1"/>
    <col min="8450" max="8698" width="9.109375" style="41"/>
    <col min="8699" max="8699" width="9.33203125" style="41" customWidth="1"/>
    <col min="8700" max="8700" width="6.6640625" style="41" customWidth="1"/>
    <col min="8701" max="8701" width="40.6640625" style="41" customWidth="1"/>
    <col min="8702" max="8705" width="9.33203125" style="41" customWidth="1"/>
    <col min="8706" max="8954" width="9.109375" style="41"/>
    <col min="8955" max="8955" width="9.33203125" style="41" customWidth="1"/>
    <col min="8956" max="8956" width="6.6640625" style="41" customWidth="1"/>
    <col min="8957" max="8957" width="40.6640625" style="41" customWidth="1"/>
    <col min="8958" max="8961" width="9.33203125" style="41" customWidth="1"/>
    <col min="8962" max="9210" width="9.109375" style="41"/>
    <col min="9211" max="9211" width="9.33203125" style="41" customWidth="1"/>
    <col min="9212" max="9212" width="6.6640625" style="41" customWidth="1"/>
    <col min="9213" max="9213" width="40.6640625" style="41" customWidth="1"/>
    <col min="9214" max="9217" width="9.33203125" style="41" customWidth="1"/>
    <col min="9218" max="9466" width="9.109375" style="41"/>
    <col min="9467" max="9467" width="9.33203125" style="41" customWidth="1"/>
    <col min="9468" max="9468" width="6.6640625" style="41" customWidth="1"/>
    <col min="9469" max="9469" width="40.6640625" style="41" customWidth="1"/>
    <col min="9470" max="9473" width="9.33203125" style="41" customWidth="1"/>
    <col min="9474" max="9722" width="9.109375" style="41"/>
    <col min="9723" max="9723" width="9.33203125" style="41" customWidth="1"/>
    <col min="9724" max="9724" width="6.6640625" style="41" customWidth="1"/>
    <col min="9725" max="9725" width="40.6640625" style="41" customWidth="1"/>
    <col min="9726" max="9729" width="9.33203125" style="41" customWidth="1"/>
    <col min="9730" max="9978" width="9.109375" style="41"/>
    <col min="9979" max="9979" width="9.33203125" style="41" customWidth="1"/>
    <col min="9980" max="9980" width="6.6640625" style="41" customWidth="1"/>
    <col min="9981" max="9981" width="40.6640625" style="41" customWidth="1"/>
    <col min="9982" max="9985" width="9.33203125" style="41" customWidth="1"/>
    <col min="9986" max="10234" width="9.109375" style="41"/>
    <col min="10235" max="10235" width="9.33203125" style="41" customWidth="1"/>
    <col min="10236" max="10236" width="6.6640625" style="41" customWidth="1"/>
    <col min="10237" max="10237" width="40.6640625" style="41" customWidth="1"/>
    <col min="10238" max="10241" width="9.33203125" style="41" customWidth="1"/>
    <col min="10242" max="10490" width="9.109375" style="41"/>
    <col min="10491" max="10491" width="9.33203125" style="41" customWidth="1"/>
    <col min="10492" max="10492" width="6.6640625" style="41" customWidth="1"/>
    <col min="10493" max="10493" width="40.6640625" style="41" customWidth="1"/>
    <col min="10494" max="10497" width="9.33203125" style="41" customWidth="1"/>
    <col min="10498" max="10746" width="9.109375" style="41"/>
    <col min="10747" max="10747" width="9.33203125" style="41" customWidth="1"/>
    <col min="10748" max="10748" width="6.6640625" style="41" customWidth="1"/>
    <col min="10749" max="10749" width="40.6640625" style="41" customWidth="1"/>
    <col min="10750" max="10753" width="9.33203125" style="41" customWidth="1"/>
    <col min="10754" max="11002" width="9.109375" style="41"/>
    <col min="11003" max="11003" width="9.33203125" style="41" customWidth="1"/>
    <col min="11004" max="11004" width="6.6640625" style="41" customWidth="1"/>
    <col min="11005" max="11005" width="40.6640625" style="41" customWidth="1"/>
    <col min="11006" max="11009" width="9.33203125" style="41" customWidth="1"/>
    <col min="11010" max="11258" width="9.109375" style="41"/>
    <col min="11259" max="11259" width="9.33203125" style="41" customWidth="1"/>
    <col min="11260" max="11260" width="6.6640625" style="41" customWidth="1"/>
    <col min="11261" max="11261" width="40.6640625" style="41" customWidth="1"/>
    <col min="11262" max="11265" width="9.33203125" style="41" customWidth="1"/>
    <col min="11266" max="11514" width="9.109375" style="41"/>
    <col min="11515" max="11515" width="9.33203125" style="41" customWidth="1"/>
    <col min="11516" max="11516" width="6.6640625" style="41" customWidth="1"/>
    <col min="11517" max="11517" width="40.6640625" style="41" customWidth="1"/>
    <col min="11518" max="11521" width="9.33203125" style="41" customWidth="1"/>
    <col min="11522" max="11770" width="9.109375" style="41"/>
    <col min="11771" max="11771" width="9.33203125" style="41" customWidth="1"/>
    <col min="11772" max="11772" width="6.6640625" style="41" customWidth="1"/>
    <col min="11773" max="11773" width="40.6640625" style="41" customWidth="1"/>
    <col min="11774" max="11777" width="9.33203125" style="41" customWidth="1"/>
    <col min="11778" max="12026" width="9.109375" style="41"/>
    <col min="12027" max="12027" width="9.33203125" style="41" customWidth="1"/>
    <col min="12028" max="12028" width="6.6640625" style="41" customWidth="1"/>
    <col min="12029" max="12029" width="40.6640625" style="41" customWidth="1"/>
    <col min="12030" max="12033" width="9.33203125" style="41" customWidth="1"/>
    <col min="12034" max="12282" width="9.109375" style="41"/>
    <col min="12283" max="12283" width="9.33203125" style="41" customWidth="1"/>
    <col min="12284" max="12284" width="6.6640625" style="41" customWidth="1"/>
    <col min="12285" max="12285" width="40.6640625" style="41" customWidth="1"/>
    <col min="12286" max="12289" width="9.33203125" style="41" customWidth="1"/>
    <col min="12290" max="12538" width="9.109375" style="41"/>
    <col min="12539" max="12539" width="9.33203125" style="41" customWidth="1"/>
    <col min="12540" max="12540" width="6.6640625" style="41" customWidth="1"/>
    <col min="12541" max="12541" width="40.6640625" style="41" customWidth="1"/>
    <col min="12542" max="12545" width="9.33203125" style="41" customWidth="1"/>
    <col min="12546" max="12794" width="9.109375" style="41"/>
    <col min="12795" max="12795" width="9.33203125" style="41" customWidth="1"/>
    <col min="12796" max="12796" width="6.6640625" style="41" customWidth="1"/>
    <col min="12797" max="12797" width="40.6640625" style="41" customWidth="1"/>
    <col min="12798" max="12801" width="9.33203125" style="41" customWidth="1"/>
    <col min="12802" max="13050" width="9.109375" style="41"/>
    <col min="13051" max="13051" width="9.33203125" style="41" customWidth="1"/>
    <col min="13052" max="13052" width="6.6640625" style="41" customWidth="1"/>
    <col min="13053" max="13053" width="40.6640625" style="41" customWidth="1"/>
    <col min="13054" max="13057" width="9.33203125" style="41" customWidth="1"/>
    <col min="13058" max="13306" width="9.109375" style="41"/>
    <col min="13307" max="13307" width="9.33203125" style="41" customWidth="1"/>
    <col min="13308" max="13308" width="6.6640625" style="41" customWidth="1"/>
    <col min="13309" max="13309" width="40.6640625" style="41" customWidth="1"/>
    <col min="13310" max="13313" width="9.33203125" style="41" customWidth="1"/>
    <col min="13314" max="13562" width="9.109375" style="41"/>
    <col min="13563" max="13563" width="9.33203125" style="41" customWidth="1"/>
    <col min="13564" max="13564" width="6.6640625" style="41" customWidth="1"/>
    <col min="13565" max="13565" width="40.6640625" style="41" customWidth="1"/>
    <col min="13566" max="13569" width="9.33203125" style="41" customWidth="1"/>
    <col min="13570" max="13818" width="9.109375" style="41"/>
    <col min="13819" max="13819" width="9.33203125" style="41" customWidth="1"/>
    <col min="13820" max="13820" width="6.6640625" style="41" customWidth="1"/>
    <col min="13821" max="13821" width="40.6640625" style="41" customWidth="1"/>
    <col min="13822" max="13825" width="9.33203125" style="41" customWidth="1"/>
    <col min="13826" max="14074" width="9.109375" style="41"/>
    <col min="14075" max="14075" width="9.33203125" style="41" customWidth="1"/>
    <col min="14076" max="14076" width="6.6640625" style="41" customWidth="1"/>
    <col min="14077" max="14077" width="40.6640625" style="41" customWidth="1"/>
    <col min="14078" max="14081" width="9.33203125" style="41" customWidth="1"/>
    <col min="14082" max="14330" width="9.109375" style="41"/>
    <col min="14331" max="14331" width="9.33203125" style="41" customWidth="1"/>
    <col min="14332" max="14332" width="6.6640625" style="41" customWidth="1"/>
    <col min="14333" max="14333" width="40.6640625" style="41" customWidth="1"/>
    <col min="14334" max="14337" width="9.33203125" style="41" customWidth="1"/>
    <col min="14338" max="14586" width="9.109375" style="41"/>
    <col min="14587" max="14587" width="9.33203125" style="41" customWidth="1"/>
    <col min="14588" max="14588" width="6.6640625" style="41" customWidth="1"/>
    <col min="14589" max="14589" width="40.6640625" style="41" customWidth="1"/>
    <col min="14590" max="14593" width="9.33203125" style="41" customWidth="1"/>
    <col min="14594" max="14842" width="9.109375" style="41"/>
    <col min="14843" max="14843" width="9.33203125" style="41" customWidth="1"/>
    <col min="14844" max="14844" width="6.6640625" style="41" customWidth="1"/>
    <col min="14845" max="14845" width="40.6640625" style="41" customWidth="1"/>
    <col min="14846" max="14849" width="9.33203125" style="41" customWidth="1"/>
    <col min="14850" max="15098" width="9.109375" style="41"/>
    <col min="15099" max="15099" width="9.33203125" style="41" customWidth="1"/>
    <col min="15100" max="15100" width="6.6640625" style="41" customWidth="1"/>
    <col min="15101" max="15101" width="40.6640625" style="41" customWidth="1"/>
    <col min="15102" max="15105" width="9.33203125" style="41" customWidth="1"/>
    <col min="15106" max="15354" width="9.109375" style="41"/>
    <col min="15355" max="15355" width="9.33203125" style="41" customWidth="1"/>
    <col min="15356" max="15356" width="6.6640625" style="41" customWidth="1"/>
    <col min="15357" max="15357" width="40.6640625" style="41" customWidth="1"/>
    <col min="15358" max="15361" width="9.33203125" style="41" customWidth="1"/>
    <col min="15362" max="15610" width="9.109375" style="41"/>
    <col min="15611" max="15611" width="9.33203125" style="41" customWidth="1"/>
    <col min="15612" max="15612" width="6.6640625" style="41" customWidth="1"/>
    <col min="15613" max="15613" width="40.6640625" style="41" customWidth="1"/>
    <col min="15614" max="15617" width="9.33203125" style="41" customWidth="1"/>
    <col min="15618" max="15866" width="9.109375" style="41"/>
    <col min="15867" max="15867" width="9.33203125" style="41" customWidth="1"/>
    <col min="15868" max="15868" width="6.6640625" style="41" customWidth="1"/>
    <col min="15869" max="15869" width="40.6640625" style="41" customWidth="1"/>
    <col min="15870" max="15873" width="9.33203125" style="41" customWidth="1"/>
    <col min="15874" max="16122" width="9.109375" style="41"/>
    <col min="16123" max="16123" width="9.33203125" style="41" customWidth="1"/>
    <col min="16124" max="16124" width="6.6640625" style="41" customWidth="1"/>
    <col min="16125" max="16125" width="40.6640625" style="41" customWidth="1"/>
    <col min="16126" max="16129" width="9.33203125" style="41" customWidth="1"/>
    <col min="16130" max="16384" width="9.109375" style="41"/>
  </cols>
  <sheetData>
    <row r="1" spans="1:8" x14ac:dyDescent="0.25">
      <c r="A1" s="39" t="s">
        <v>2365</v>
      </c>
      <c r="B1" s="40"/>
      <c r="C1" s="40"/>
      <c r="D1" s="40"/>
      <c r="E1" s="774" t="s">
        <v>4195</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95"/>
      <c r="H3" s="89"/>
    </row>
    <row r="4" spans="1:8" x14ac:dyDescent="0.25">
      <c r="A4" s="192"/>
      <c r="B4" s="192"/>
      <c r="C4" s="193"/>
      <c r="D4" s="64"/>
      <c r="E4" s="17"/>
      <c r="F4" s="17"/>
      <c r="G4" s="191"/>
      <c r="H4" s="190"/>
    </row>
    <row r="5" spans="1:8" ht="39.6" hidden="1" x14ac:dyDescent="0.25">
      <c r="A5" s="192" t="s">
        <v>2364</v>
      </c>
      <c r="B5" s="192"/>
      <c r="C5" s="193"/>
      <c r="D5" s="284" t="s">
        <v>4926</v>
      </c>
      <c r="E5" s="17"/>
      <c r="F5" s="17"/>
      <c r="G5" s="191"/>
      <c r="H5" s="190"/>
    </row>
    <row r="6" spans="1:8" ht="15.6" hidden="1" x14ac:dyDescent="0.25">
      <c r="A6" s="192"/>
      <c r="B6" s="192" t="s">
        <v>2366</v>
      </c>
      <c r="C6" s="193"/>
      <c r="D6" s="64" t="s">
        <v>4367</v>
      </c>
      <c r="E6" s="17" t="s">
        <v>2269</v>
      </c>
      <c r="F6" s="161"/>
      <c r="G6" s="187"/>
      <c r="H6" s="89">
        <f>F6*G6</f>
        <v>0</v>
      </c>
    </row>
    <row r="7" spans="1:8" ht="15.6" hidden="1" x14ac:dyDescent="0.25">
      <c r="A7" s="192"/>
      <c r="B7" s="192" t="s">
        <v>2367</v>
      </c>
      <c r="C7" s="193"/>
      <c r="D7" s="64" t="s">
        <v>4368</v>
      </c>
      <c r="E7" s="17" t="s">
        <v>2269</v>
      </c>
      <c r="F7" s="161"/>
      <c r="G7" s="187"/>
      <c r="H7" s="89">
        <f>F7*G7</f>
        <v>0</v>
      </c>
    </row>
    <row r="8" spans="1:8" ht="15.6" hidden="1" x14ac:dyDescent="0.25">
      <c r="A8" s="192"/>
      <c r="B8" s="192" t="s">
        <v>2368</v>
      </c>
      <c r="C8" s="193"/>
      <c r="D8" s="64" t="s">
        <v>4369</v>
      </c>
      <c r="E8" s="17" t="s">
        <v>2269</v>
      </c>
      <c r="F8" s="161"/>
      <c r="G8" s="187"/>
      <c r="H8" s="89">
        <f>F8*G8</f>
        <v>0</v>
      </c>
    </row>
    <row r="9" spans="1:8" ht="15.6" hidden="1" x14ac:dyDescent="0.25">
      <c r="A9" s="192"/>
      <c r="B9" s="192" t="s">
        <v>2369</v>
      </c>
      <c r="C9" s="193"/>
      <c r="D9" s="64" t="s">
        <v>4370</v>
      </c>
      <c r="E9" s="17" t="s">
        <v>2269</v>
      </c>
      <c r="F9" s="161"/>
      <c r="G9" s="187"/>
      <c r="H9" s="89">
        <f>F9*G9</f>
        <v>0</v>
      </c>
    </row>
    <row r="10" spans="1:8" ht="15.6" hidden="1" x14ac:dyDescent="0.25">
      <c r="A10" s="192"/>
      <c r="B10" s="192" t="s">
        <v>2370</v>
      </c>
      <c r="C10" s="193"/>
      <c r="D10" s="64" t="s">
        <v>4371</v>
      </c>
      <c r="E10" s="17" t="s">
        <v>2269</v>
      </c>
      <c r="F10" s="161"/>
      <c r="G10" s="187"/>
      <c r="H10" s="89">
        <f>F10*G10</f>
        <v>0</v>
      </c>
    </row>
    <row r="11" spans="1:8" ht="52.8" hidden="1" x14ac:dyDescent="0.25">
      <c r="A11" s="192" t="s">
        <v>5449</v>
      </c>
      <c r="B11" s="192"/>
      <c r="C11" s="193"/>
      <c r="D11" s="284" t="s">
        <v>4927</v>
      </c>
      <c r="E11" s="17"/>
      <c r="F11" s="17"/>
      <c r="G11" s="191"/>
      <c r="H11" s="190"/>
    </row>
    <row r="12" spans="1:8" ht="15.6" hidden="1" x14ac:dyDescent="0.25">
      <c r="A12" s="192"/>
      <c r="B12" s="192" t="s">
        <v>2371</v>
      </c>
      <c r="C12" s="193"/>
      <c r="D12" s="64" t="s">
        <v>4367</v>
      </c>
      <c r="E12" s="17" t="s">
        <v>2269</v>
      </c>
      <c r="F12" s="161"/>
      <c r="G12" s="187"/>
      <c r="H12" s="89">
        <f>F12*G12</f>
        <v>0</v>
      </c>
    </row>
    <row r="13" spans="1:8" ht="15.6" hidden="1" x14ac:dyDescent="0.25">
      <c r="A13" s="192"/>
      <c r="B13" s="192" t="s">
        <v>2373</v>
      </c>
      <c r="C13" s="193"/>
      <c r="D13" s="64" t="s">
        <v>4368</v>
      </c>
      <c r="E13" s="17" t="s">
        <v>2269</v>
      </c>
      <c r="F13" s="161"/>
      <c r="G13" s="187"/>
      <c r="H13" s="89">
        <f>F13*G13</f>
        <v>0</v>
      </c>
    </row>
    <row r="14" spans="1:8" ht="15.6" hidden="1" x14ac:dyDescent="0.25">
      <c r="A14" s="192"/>
      <c r="B14" s="192" t="s">
        <v>2374</v>
      </c>
      <c r="C14" s="193"/>
      <c r="D14" s="64" t="s">
        <v>4369</v>
      </c>
      <c r="E14" s="17" t="s">
        <v>2269</v>
      </c>
      <c r="F14" s="161"/>
      <c r="G14" s="187"/>
      <c r="H14" s="89">
        <f>F14*G14</f>
        <v>0</v>
      </c>
    </row>
    <row r="15" spans="1:8" ht="15.6" hidden="1" x14ac:dyDescent="0.25">
      <c r="A15" s="192"/>
      <c r="B15" s="192" t="s">
        <v>2375</v>
      </c>
      <c r="C15" s="193"/>
      <c r="D15" s="64" t="s">
        <v>4370</v>
      </c>
      <c r="E15" s="17" t="s">
        <v>2269</v>
      </c>
      <c r="F15" s="161"/>
      <c r="G15" s="187"/>
      <c r="H15" s="89">
        <f>F15*G15</f>
        <v>0</v>
      </c>
    </row>
    <row r="16" spans="1:8" ht="15.6" hidden="1" x14ac:dyDescent="0.25">
      <c r="A16" s="192"/>
      <c r="B16" s="192" t="s">
        <v>2376</v>
      </c>
      <c r="C16" s="193"/>
      <c r="D16" s="64" t="s">
        <v>4371</v>
      </c>
      <c r="E16" s="17" t="s">
        <v>2269</v>
      </c>
      <c r="F16" s="161"/>
      <c r="G16" s="187"/>
      <c r="H16" s="89">
        <f>F16*G16</f>
        <v>0</v>
      </c>
    </row>
    <row r="17" spans="1:8" ht="26.4" hidden="1" x14ac:dyDescent="0.25">
      <c r="A17" s="192" t="s">
        <v>5450</v>
      </c>
      <c r="B17" s="192"/>
      <c r="C17" s="193"/>
      <c r="D17" s="150" t="s">
        <v>2377</v>
      </c>
      <c r="E17" s="17"/>
      <c r="F17" s="17"/>
      <c r="G17" s="191"/>
      <c r="H17" s="190"/>
    </row>
    <row r="18" spans="1:8" ht="39.6" hidden="1" x14ac:dyDescent="0.25">
      <c r="A18" s="192"/>
      <c r="B18" s="192" t="s">
        <v>2378</v>
      </c>
      <c r="C18" s="193"/>
      <c r="D18" s="278" t="s">
        <v>4928</v>
      </c>
      <c r="E18" s="17" t="s">
        <v>2269</v>
      </c>
      <c r="F18" s="161"/>
      <c r="G18" s="187"/>
      <c r="H18" s="89">
        <f>F18*G18</f>
        <v>0</v>
      </c>
    </row>
    <row r="19" spans="1:8" ht="39.6" hidden="1" x14ac:dyDescent="0.25">
      <c r="A19" s="192"/>
      <c r="B19" s="192" t="s">
        <v>2379</v>
      </c>
      <c r="C19" s="193"/>
      <c r="D19" s="278" t="s">
        <v>4929</v>
      </c>
      <c r="E19" s="17" t="s">
        <v>2269</v>
      </c>
      <c r="F19" s="161"/>
      <c r="G19" s="187"/>
      <c r="H19" s="89">
        <f>F19*G19</f>
        <v>0</v>
      </c>
    </row>
    <row r="20" spans="1:8" ht="39.6" hidden="1" x14ac:dyDescent="0.25">
      <c r="A20" s="192"/>
      <c r="B20" s="192" t="s">
        <v>2380</v>
      </c>
      <c r="C20" s="193"/>
      <c r="D20" s="278" t="s">
        <v>4930</v>
      </c>
      <c r="E20" s="17" t="s">
        <v>2269</v>
      </c>
      <c r="F20" s="161"/>
      <c r="G20" s="187"/>
      <c r="H20" s="89">
        <f>F20*G20</f>
        <v>0</v>
      </c>
    </row>
    <row r="21" spans="1:8" ht="39.6" hidden="1" x14ac:dyDescent="0.25">
      <c r="A21" s="192"/>
      <c r="B21" s="192" t="s">
        <v>2381</v>
      </c>
      <c r="C21" s="193"/>
      <c r="D21" s="278" t="s">
        <v>4931</v>
      </c>
      <c r="E21" s="17" t="s">
        <v>2269</v>
      </c>
      <c r="F21" s="161"/>
      <c r="G21" s="187"/>
      <c r="H21" s="89">
        <f>F21*G21</f>
        <v>0</v>
      </c>
    </row>
    <row r="22" spans="1:8" ht="39.6" hidden="1" x14ac:dyDescent="0.25">
      <c r="A22" s="192"/>
      <c r="B22" s="192" t="s">
        <v>2382</v>
      </c>
      <c r="C22" s="193"/>
      <c r="D22" s="278" t="s">
        <v>4932</v>
      </c>
      <c r="E22" s="17" t="s">
        <v>2269</v>
      </c>
      <c r="F22" s="161"/>
      <c r="G22" s="187"/>
      <c r="H22" s="89">
        <f>F22*G22</f>
        <v>0</v>
      </c>
    </row>
    <row r="23" spans="1:8" hidden="1" x14ac:dyDescent="0.25">
      <c r="A23" s="192" t="s">
        <v>5440</v>
      </c>
      <c r="B23" s="192"/>
      <c r="C23" s="193"/>
      <c r="D23" s="150" t="s">
        <v>2383</v>
      </c>
      <c r="E23" s="17"/>
      <c r="F23" s="17"/>
      <c r="G23" s="191"/>
      <c r="H23" s="190"/>
    </row>
    <row r="24" spans="1:8" ht="26.4" hidden="1" x14ac:dyDescent="0.25">
      <c r="A24" s="192"/>
      <c r="B24" s="192" t="s">
        <v>2384</v>
      </c>
      <c r="C24" s="193"/>
      <c r="D24" s="64" t="s">
        <v>2386</v>
      </c>
      <c r="E24" s="17" t="s">
        <v>33</v>
      </c>
      <c r="F24" s="161" t="s">
        <v>4220</v>
      </c>
      <c r="G24" s="187" t="s">
        <v>4221</v>
      </c>
      <c r="H24" s="188"/>
    </row>
    <row r="25" spans="1:8" ht="39.6" hidden="1" x14ac:dyDescent="0.25">
      <c r="A25" s="192"/>
      <c r="B25" s="192" t="s">
        <v>2385</v>
      </c>
      <c r="C25" s="193"/>
      <c r="D25" s="283" t="s">
        <v>4933</v>
      </c>
      <c r="E25" s="17" t="s">
        <v>2269</v>
      </c>
      <c r="F25" s="161"/>
      <c r="G25" s="187"/>
      <c r="H25" s="89">
        <f>F25*G25</f>
        <v>0</v>
      </c>
    </row>
    <row r="26" spans="1:8" hidden="1" x14ac:dyDescent="0.25">
      <c r="A26" s="192" t="s">
        <v>2387</v>
      </c>
      <c r="B26" s="192"/>
      <c r="C26" s="193"/>
      <c r="D26" s="150" t="s">
        <v>2388</v>
      </c>
      <c r="E26" s="17"/>
      <c r="F26" s="17"/>
      <c r="G26" s="191"/>
      <c r="H26" s="190"/>
    </row>
    <row r="27" spans="1:8" ht="26.4" hidden="1" x14ac:dyDescent="0.25">
      <c r="A27" s="192"/>
      <c r="B27" s="192" t="s">
        <v>2389</v>
      </c>
      <c r="C27" s="193"/>
      <c r="D27" s="283" t="s">
        <v>4934</v>
      </c>
      <c r="E27" s="17" t="s">
        <v>2269</v>
      </c>
      <c r="F27" s="161"/>
      <c r="G27" s="187"/>
      <c r="H27" s="89">
        <f>F27*G27</f>
        <v>0</v>
      </c>
    </row>
    <row r="28" spans="1:8" ht="26.4" hidden="1" x14ac:dyDescent="0.25">
      <c r="A28" s="192"/>
      <c r="B28" s="192" t="s">
        <v>2390</v>
      </c>
      <c r="C28" s="193"/>
      <c r="D28" s="283" t="s">
        <v>4935</v>
      </c>
      <c r="E28" s="17" t="s">
        <v>2269</v>
      </c>
      <c r="F28" s="161"/>
      <c r="G28" s="187"/>
      <c r="H28" s="89">
        <f>F28*G28</f>
        <v>0</v>
      </c>
    </row>
    <row r="29" spans="1:8" ht="26.4" hidden="1" x14ac:dyDescent="0.25">
      <c r="A29" s="192" t="s">
        <v>5451</v>
      </c>
      <c r="B29" s="192"/>
      <c r="C29" s="193"/>
      <c r="D29" s="284" t="s">
        <v>4936</v>
      </c>
      <c r="E29" s="17"/>
      <c r="F29" s="17"/>
      <c r="G29" s="191"/>
      <c r="H29" s="190"/>
    </row>
    <row r="30" spans="1:8" ht="26.4" hidden="1" x14ac:dyDescent="0.25">
      <c r="A30" s="192"/>
      <c r="B30" s="192" t="s">
        <v>2391</v>
      </c>
      <c r="C30" s="193"/>
      <c r="D30" s="283" t="s">
        <v>4934</v>
      </c>
      <c r="E30" s="17" t="s">
        <v>2269</v>
      </c>
      <c r="F30" s="161"/>
      <c r="G30" s="187"/>
      <c r="H30" s="89">
        <f>F30*G30</f>
        <v>0</v>
      </c>
    </row>
    <row r="31" spans="1:8" ht="26.4" hidden="1" x14ac:dyDescent="0.25">
      <c r="A31" s="192"/>
      <c r="B31" s="192" t="s">
        <v>2392</v>
      </c>
      <c r="C31" s="193"/>
      <c r="D31" s="283" t="s">
        <v>4935</v>
      </c>
      <c r="E31" s="17" t="s">
        <v>2269</v>
      </c>
      <c r="F31" s="161"/>
      <c r="G31" s="187"/>
      <c r="H31" s="89">
        <f>F31*G31</f>
        <v>0</v>
      </c>
    </row>
    <row r="32" spans="1:8" hidden="1" x14ac:dyDescent="0.25">
      <c r="A32" s="192" t="s">
        <v>2393</v>
      </c>
      <c r="B32" s="192"/>
      <c r="C32" s="193"/>
      <c r="D32" s="150" t="s">
        <v>2394</v>
      </c>
      <c r="E32" s="17"/>
      <c r="F32" s="17"/>
      <c r="G32" s="191"/>
      <c r="H32" s="190"/>
    </row>
    <row r="33" spans="1:8" ht="26.4" hidden="1" x14ac:dyDescent="0.25">
      <c r="A33" s="192"/>
      <c r="B33" s="192" t="s">
        <v>2395</v>
      </c>
      <c r="C33" s="193"/>
      <c r="D33" s="283" t="s">
        <v>4937</v>
      </c>
      <c r="E33" s="17" t="s">
        <v>2269</v>
      </c>
      <c r="F33" s="161"/>
      <c r="G33" s="187"/>
      <c r="H33" s="89">
        <f>F33*G33</f>
        <v>0</v>
      </c>
    </row>
    <row r="34" spans="1:8" ht="26.4" hidden="1" x14ac:dyDescent="0.25">
      <c r="A34" s="192"/>
      <c r="B34" s="192" t="s">
        <v>2396</v>
      </c>
      <c r="C34" s="193"/>
      <c r="D34" s="283" t="s">
        <v>4938</v>
      </c>
      <c r="E34" s="17" t="s">
        <v>2269</v>
      </c>
      <c r="F34" s="161"/>
      <c r="G34" s="187"/>
      <c r="H34" s="89">
        <f>F34*G34</f>
        <v>0</v>
      </c>
    </row>
    <row r="35" spans="1:8" ht="26.4" hidden="1" x14ac:dyDescent="0.25">
      <c r="A35" s="192"/>
      <c r="B35" s="192" t="s">
        <v>2397</v>
      </c>
      <c r="C35" s="193"/>
      <c r="D35" s="283" t="s">
        <v>4939</v>
      </c>
      <c r="E35" s="17" t="s">
        <v>2269</v>
      </c>
      <c r="F35" s="161"/>
      <c r="G35" s="187"/>
      <c r="H35" s="89">
        <f>F35*G35</f>
        <v>0</v>
      </c>
    </row>
    <row r="36" spans="1:8" ht="26.4" hidden="1" x14ac:dyDescent="0.25">
      <c r="A36" s="192"/>
      <c r="B36" s="192" t="s">
        <v>2398</v>
      </c>
      <c r="C36" s="193"/>
      <c r="D36" s="283" t="s">
        <v>4940</v>
      </c>
      <c r="E36" s="17" t="s">
        <v>2269</v>
      </c>
      <c r="F36" s="161"/>
      <c r="G36" s="187"/>
      <c r="H36" s="89">
        <f>F36*G36</f>
        <v>0</v>
      </c>
    </row>
    <row r="37" spans="1:8" ht="26.4" hidden="1" x14ac:dyDescent="0.25">
      <c r="A37" s="192" t="s">
        <v>2399</v>
      </c>
      <c r="B37" s="192"/>
      <c r="C37" s="193"/>
      <c r="D37" s="150" t="s">
        <v>2400</v>
      </c>
      <c r="E37" s="17"/>
      <c r="F37" s="17"/>
      <c r="G37" s="191"/>
      <c r="H37" s="190"/>
    </row>
    <row r="38" spans="1:8" ht="26.4" hidden="1" x14ac:dyDescent="0.25">
      <c r="A38" s="192"/>
      <c r="B38" s="192" t="s">
        <v>2401</v>
      </c>
      <c r="C38" s="193"/>
      <c r="D38" s="283" t="s">
        <v>4937</v>
      </c>
      <c r="E38" s="17" t="s">
        <v>2269</v>
      </c>
      <c r="F38" s="161"/>
      <c r="G38" s="187"/>
      <c r="H38" s="89">
        <f>F38*G38</f>
        <v>0</v>
      </c>
    </row>
    <row r="39" spans="1:8" ht="26.4" hidden="1" x14ac:dyDescent="0.25">
      <c r="A39" s="192"/>
      <c r="B39" s="192" t="s">
        <v>2402</v>
      </c>
      <c r="C39" s="193"/>
      <c r="D39" s="283" t="s">
        <v>4938</v>
      </c>
      <c r="E39" s="17" t="s">
        <v>2269</v>
      </c>
      <c r="F39" s="161"/>
      <c r="G39" s="187"/>
      <c r="H39" s="89">
        <f>F39*G39</f>
        <v>0</v>
      </c>
    </row>
    <row r="40" spans="1:8" ht="26.4" hidden="1" x14ac:dyDescent="0.25">
      <c r="A40" s="192"/>
      <c r="B40" s="192" t="s">
        <v>2403</v>
      </c>
      <c r="C40" s="193"/>
      <c r="D40" s="283" t="s">
        <v>4939</v>
      </c>
      <c r="E40" s="17" t="s">
        <v>2269</v>
      </c>
      <c r="F40" s="161"/>
      <c r="G40" s="187"/>
      <c r="H40" s="89">
        <f>F40*G40</f>
        <v>0</v>
      </c>
    </row>
    <row r="41" spans="1:8" ht="26.4" hidden="1" x14ac:dyDescent="0.25">
      <c r="A41" s="192"/>
      <c r="B41" s="192" t="s">
        <v>2404</v>
      </c>
      <c r="C41" s="193"/>
      <c r="D41" s="283" t="s">
        <v>4940</v>
      </c>
      <c r="E41" s="17" t="s">
        <v>2269</v>
      </c>
      <c r="F41" s="161"/>
      <c r="G41" s="187"/>
      <c r="H41" s="89">
        <f>F41*G41</f>
        <v>0</v>
      </c>
    </row>
    <row r="42" spans="1:8" x14ac:dyDescent="0.25">
      <c r="A42" s="192" t="s">
        <v>2405</v>
      </c>
      <c r="B42" s="192"/>
      <c r="C42" s="193"/>
      <c r="D42" s="150" t="s">
        <v>31</v>
      </c>
      <c r="E42" s="17"/>
      <c r="F42" s="17"/>
      <c r="G42" s="191"/>
      <c r="H42" s="190"/>
    </row>
    <row r="43" spans="1:8" hidden="1" x14ac:dyDescent="0.25">
      <c r="A43" s="192"/>
      <c r="B43" s="192" t="s">
        <v>2406</v>
      </c>
      <c r="C43" s="193"/>
      <c r="D43" s="64" t="s">
        <v>2417</v>
      </c>
      <c r="E43" s="120" t="s">
        <v>1152</v>
      </c>
      <c r="F43" s="161"/>
      <c r="G43" s="187"/>
      <c r="H43" s="89">
        <f t="shared" ref="H43:H53" si="0">F43*G43</f>
        <v>0</v>
      </c>
    </row>
    <row r="44" spans="1:8" hidden="1" x14ac:dyDescent="0.25">
      <c r="A44" s="192"/>
      <c r="B44" s="192" t="s">
        <v>2407</v>
      </c>
      <c r="C44" s="193"/>
      <c r="D44" s="64" t="s">
        <v>4372</v>
      </c>
      <c r="E44" s="120" t="s">
        <v>1152</v>
      </c>
      <c r="F44" s="161"/>
      <c r="G44" s="187"/>
      <c r="H44" s="89">
        <f t="shared" si="0"/>
        <v>0</v>
      </c>
    </row>
    <row r="45" spans="1:8" ht="26.4" hidden="1" x14ac:dyDescent="0.25">
      <c r="A45" s="192"/>
      <c r="B45" s="192" t="s">
        <v>2408</v>
      </c>
      <c r="C45" s="193"/>
      <c r="D45" s="283" t="s">
        <v>4941</v>
      </c>
      <c r="E45" s="120" t="s">
        <v>1152</v>
      </c>
      <c r="F45" s="161"/>
      <c r="G45" s="187"/>
      <c r="H45" s="89">
        <f t="shared" si="0"/>
        <v>0</v>
      </c>
    </row>
    <row r="46" spans="1:8" ht="26.4" hidden="1" x14ac:dyDescent="0.25">
      <c r="A46" s="192"/>
      <c r="B46" s="192" t="s">
        <v>2409</v>
      </c>
      <c r="C46" s="193"/>
      <c r="D46" s="283" t="s">
        <v>4942</v>
      </c>
      <c r="E46" s="120" t="s">
        <v>1152</v>
      </c>
      <c r="F46" s="161"/>
      <c r="G46" s="187"/>
      <c r="H46" s="89">
        <f t="shared" si="0"/>
        <v>0</v>
      </c>
    </row>
    <row r="47" spans="1:8" ht="26.4" x14ac:dyDescent="0.25">
      <c r="A47" s="192"/>
      <c r="B47" s="192" t="s">
        <v>2410</v>
      </c>
      <c r="C47" s="193"/>
      <c r="D47" s="283" t="s">
        <v>5737</v>
      </c>
      <c r="E47" s="120" t="s">
        <v>1152</v>
      </c>
      <c r="F47" s="161"/>
      <c r="G47" s="187"/>
      <c r="H47" s="89">
        <f t="shared" si="0"/>
        <v>0</v>
      </c>
    </row>
    <row r="48" spans="1:8" ht="26.4" hidden="1" x14ac:dyDescent="0.25">
      <c r="A48" s="192"/>
      <c r="B48" s="192" t="s">
        <v>2411</v>
      </c>
      <c r="C48" s="193"/>
      <c r="D48" s="283" t="s">
        <v>4943</v>
      </c>
      <c r="E48" s="120" t="s">
        <v>1152</v>
      </c>
      <c r="F48" s="161"/>
      <c r="G48" s="187"/>
      <c r="H48" s="89">
        <f t="shared" si="0"/>
        <v>0</v>
      </c>
    </row>
    <row r="49" spans="1:8" ht="26.4" x14ac:dyDescent="0.25">
      <c r="A49" s="192"/>
      <c r="B49" s="192" t="s">
        <v>2412</v>
      </c>
      <c r="C49" s="193"/>
      <c r="D49" s="283" t="s">
        <v>5736</v>
      </c>
      <c r="E49" s="120" t="s">
        <v>1152</v>
      </c>
      <c r="F49" s="161"/>
      <c r="G49" s="187"/>
      <c r="H49" s="89">
        <f t="shared" si="0"/>
        <v>0</v>
      </c>
    </row>
    <row r="50" spans="1:8" ht="26.4" hidden="1" x14ac:dyDescent="0.25">
      <c r="A50" s="192"/>
      <c r="B50" s="192" t="s">
        <v>2413</v>
      </c>
      <c r="C50" s="193"/>
      <c r="D50" s="283" t="s">
        <v>2418</v>
      </c>
      <c r="E50" s="120" t="s">
        <v>1152</v>
      </c>
      <c r="F50" s="161"/>
      <c r="G50" s="187"/>
      <c r="H50" s="89">
        <f t="shared" si="0"/>
        <v>0</v>
      </c>
    </row>
    <row r="51" spans="1:8" ht="26.4" hidden="1" x14ac:dyDescent="0.25">
      <c r="A51" s="192"/>
      <c r="B51" s="192" t="s">
        <v>2414</v>
      </c>
      <c r="C51" s="193"/>
      <c r="D51" s="283" t="s">
        <v>2419</v>
      </c>
      <c r="E51" s="120" t="s">
        <v>1152</v>
      </c>
      <c r="F51" s="161"/>
      <c r="G51" s="187"/>
      <c r="H51" s="89">
        <f t="shared" si="0"/>
        <v>0</v>
      </c>
    </row>
    <row r="52" spans="1:8" ht="14.25" hidden="1" customHeight="1" x14ac:dyDescent="0.25">
      <c r="A52" s="192"/>
      <c r="B52" s="192" t="s">
        <v>2415</v>
      </c>
      <c r="C52" s="193"/>
      <c r="D52" s="283" t="s">
        <v>2420</v>
      </c>
      <c r="E52" s="120" t="s">
        <v>1152</v>
      </c>
      <c r="F52" s="161"/>
      <c r="G52" s="187"/>
      <c r="H52" s="89">
        <f t="shared" si="0"/>
        <v>0</v>
      </c>
    </row>
    <row r="53" spans="1:8" ht="14.25" hidden="1" customHeight="1" x14ac:dyDescent="0.25">
      <c r="A53" s="192"/>
      <c r="B53" s="192" t="s">
        <v>2416</v>
      </c>
      <c r="C53" s="193"/>
      <c r="D53" s="283" t="s">
        <v>4944</v>
      </c>
      <c r="E53" s="120" t="s">
        <v>1152</v>
      </c>
      <c r="F53" s="161"/>
      <c r="G53" s="187"/>
      <c r="H53" s="89">
        <f t="shared" si="0"/>
        <v>0</v>
      </c>
    </row>
    <row r="54" spans="1:8" x14ac:dyDescent="0.25">
      <c r="A54" s="192" t="s">
        <v>2421</v>
      </c>
      <c r="B54" s="192"/>
      <c r="C54" s="193"/>
      <c r="D54" s="284" t="s">
        <v>4945</v>
      </c>
      <c r="E54" s="17"/>
      <c r="F54" s="17"/>
      <c r="G54" s="191"/>
      <c r="H54" s="190"/>
    </row>
    <row r="55" spans="1:8" ht="14.25" hidden="1" customHeight="1" x14ac:dyDescent="0.25">
      <c r="A55" s="192"/>
      <c r="B55" s="192" t="s">
        <v>2422</v>
      </c>
      <c r="C55" s="193"/>
      <c r="D55" s="64" t="s">
        <v>4373</v>
      </c>
      <c r="E55" s="17" t="s">
        <v>124</v>
      </c>
      <c r="F55" s="161"/>
      <c r="G55" s="187"/>
      <c r="H55" s="89">
        <f t="shared" ref="H55:H61" si="1">F55*G55</f>
        <v>0</v>
      </c>
    </row>
    <row r="56" spans="1:8" ht="14.25" hidden="1" customHeight="1" x14ac:dyDescent="0.25">
      <c r="A56" s="192"/>
      <c r="B56" s="192" t="s">
        <v>2423</v>
      </c>
      <c r="C56" s="193"/>
      <c r="D56" s="64" t="s">
        <v>4374</v>
      </c>
      <c r="E56" s="17" t="s">
        <v>124</v>
      </c>
      <c r="F56" s="161"/>
      <c r="G56" s="187"/>
      <c r="H56" s="89">
        <f t="shared" si="1"/>
        <v>0</v>
      </c>
    </row>
    <row r="57" spans="1:8" ht="14.25" hidden="1" customHeight="1" x14ac:dyDescent="0.25">
      <c r="A57" s="192"/>
      <c r="B57" s="192" t="s">
        <v>2424</v>
      </c>
      <c r="C57" s="193"/>
      <c r="D57" s="64" t="s">
        <v>4375</v>
      </c>
      <c r="E57" s="17" t="s">
        <v>124</v>
      </c>
      <c r="F57" s="161"/>
      <c r="G57" s="187"/>
      <c r="H57" s="89">
        <f t="shared" si="1"/>
        <v>0</v>
      </c>
    </row>
    <row r="58" spans="1:8" ht="14.25" hidden="1" customHeight="1" x14ac:dyDescent="0.25">
      <c r="A58" s="192"/>
      <c r="B58" s="192" t="s">
        <v>2425</v>
      </c>
      <c r="C58" s="193"/>
      <c r="D58" s="64" t="s">
        <v>4376</v>
      </c>
      <c r="E58" s="17" t="s">
        <v>124</v>
      </c>
      <c r="F58" s="161"/>
      <c r="G58" s="187"/>
      <c r="H58" s="89">
        <f t="shared" si="1"/>
        <v>0</v>
      </c>
    </row>
    <row r="59" spans="1:8" ht="14.25" customHeight="1" x14ac:dyDescent="0.25">
      <c r="A59" s="192"/>
      <c r="B59" s="192" t="s">
        <v>2426</v>
      </c>
      <c r="C59" s="111"/>
      <c r="D59" s="64" t="s">
        <v>4377</v>
      </c>
      <c r="E59" s="17" t="s">
        <v>124</v>
      </c>
      <c r="F59" s="161"/>
      <c r="G59" s="187"/>
      <c r="H59" s="89">
        <f t="shared" si="1"/>
        <v>0</v>
      </c>
    </row>
    <row r="60" spans="1:8" ht="14.25" hidden="1" customHeight="1" x14ac:dyDescent="0.25">
      <c r="A60" s="192"/>
      <c r="B60" s="192" t="s">
        <v>2427</v>
      </c>
      <c r="C60" s="193"/>
      <c r="D60" s="64" t="s">
        <v>1577</v>
      </c>
      <c r="E60" s="17" t="s">
        <v>124</v>
      </c>
      <c r="F60" s="161"/>
      <c r="G60" s="187"/>
      <c r="H60" s="89">
        <f t="shared" si="1"/>
        <v>0</v>
      </c>
    </row>
    <row r="61" spans="1:8" ht="14.25" hidden="1" customHeight="1" x14ac:dyDescent="0.25">
      <c r="A61" s="192"/>
      <c r="B61" s="192" t="s">
        <v>2428</v>
      </c>
      <c r="C61" s="193"/>
      <c r="D61" s="64" t="s">
        <v>2429</v>
      </c>
      <c r="E61" s="17" t="s">
        <v>124</v>
      </c>
      <c r="F61" s="161"/>
      <c r="G61" s="187"/>
      <c r="H61" s="89">
        <f t="shared" si="1"/>
        <v>0</v>
      </c>
    </row>
    <row r="62" spans="1:8" hidden="1" x14ac:dyDescent="0.25">
      <c r="A62" s="192" t="s">
        <v>5452</v>
      </c>
      <c r="B62" s="192"/>
      <c r="C62" s="193"/>
      <c r="D62" s="150" t="s">
        <v>2430</v>
      </c>
      <c r="E62" s="17"/>
      <c r="F62" s="17"/>
      <c r="G62" s="191"/>
      <c r="H62" s="190"/>
    </row>
    <row r="63" spans="1:8" ht="14.25" hidden="1" customHeight="1" x14ac:dyDescent="0.25">
      <c r="A63" s="192"/>
      <c r="B63" s="192" t="s">
        <v>2431</v>
      </c>
      <c r="C63" s="193"/>
      <c r="D63" s="64" t="s">
        <v>2439</v>
      </c>
      <c r="E63" s="17" t="s">
        <v>1152</v>
      </c>
      <c r="F63" s="161"/>
      <c r="G63" s="187"/>
      <c r="H63" s="89">
        <f>F63*G63</f>
        <v>0</v>
      </c>
    </row>
    <row r="64" spans="1:8" ht="26.4" hidden="1" x14ac:dyDescent="0.25">
      <c r="A64" s="192"/>
      <c r="B64" s="192" t="s">
        <v>2432</v>
      </c>
      <c r="C64" s="193"/>
      <c r="D64" s="283" t="s">
        <v>4946</v>
      </c>
      <c r="E64" s="17" t="s">
        <v>1152</v>
      </c>
      <c r="F64" s="161"/>
      <c r="G64" s="187"/>
      <c r="H64" s="89">
        <f>F64*G64</f>
        <v>0</v>
      </c>
    </row>
    <row r="65" spans="1:8" ht="39.6" hidden="1" x14ac:dyDescent="0.25">
      <c r="A65" s="192"/>
      <c r="B65" s="192" t="s">
        <v>2433</v>
      </c>
      <c r="C65" s="193"/>
      <c r="D65" s="283" t="s">
        <v>4947</v>
      </c>
      <c r="E65" s="17" t="s">
        <v>1152</v>
      </c>
      <c r="F65" s="161"/>
      <c r="G65" s="187"/>
      <c r="H65" s="89">
        <f>F65*G65</f>
        <v>0</v>
      </c>
    </row>
    <row r="66" spans="1:8" ht="26.4" hidden="1" x14ac:dyDescent="0.25">
      <c r="A66" s="192"/>
      <c r="B66" s="192" t="s">
        <v>2434</v>
      </c>
      <c r="C66" s="193"/>
      <c r="D66" s="283" t="s">
        <v>4948</v>
      </c>
      <c r="E66" s="17" t="s">
        <v>1152</v>
      </c>
      <c r="F66" s="161"/>
      <c r="G66" s="187"/>
      <c r="H66" s="89">
        <f>F66*G66</f>
        <v>0</v>
      </c>
    </row>
    <row r="67" spans="1:8" hidden="1" x14ac:dyDescent="0.25">
      <c r="A67" s="192" t="s">
        <v>5453</v>
      </c>
      <c r="B67" s="192"/>
      <c r="C67" s="193"/>
      <c r="D67" s="150" t="s">
        <v>2435</v>
      </c>
      <c r="E67" s="17"/>
      <c r="F67" s="17"/>
      <c r="G67" s="191"/>
      <c r="H67" s="190"/>
    </row>
    <row r="68" spans="1:8" ht="14.25" hidden="1" customHeight="1" x14ac:dyDescent="0.25">
      <c r="A68" s="192"/>
      <c r="B68" s="192" t="s">
        <v>2436</v>
      </c>
      <c r="C68" s="193"/>
      <c r="D68" s="64" t="s">
        <v>2439</v>
      </c>
      <c r="E68" s="17" t="s">
        <v>1152</v>
      </c>
      <c r="F68" s="161"/>
      <c r="G68" s="187"/>
      <c r="H68" s="89">
        <f>F68*G68</f>
        <v>0</v>
      </c>
    </row>
    <row r="69" spans="1:8" ht="26.4" hidden="1" x14ac:dyDescent="0.25">
      <c r="A69" s="192"/>
      <c r="B69" s="192" t="s">
        <v>2372</v>
      </c>
      <c r="C69" s="193"/>
      <c r="D69" s="283" t="s">
        <v>4949</v>
      </c>
      <c r="E69" s="17" t="s">
        <v>1152</v>
      </c>
      <c r="F69" s="161"/>
      <c r="G69" s="187"/>
      <c r="H69" s="89">
        <f>F69*G69</f>
        <v>0</v>
      </c>
    </row>
    <row r="70" spans="1:8" ht="39.6" hidden="1" x14ac:dyDescent="0.25">
      <c r="A70" s="192"/>
      <c r="B70" s="192" t="s">
        <v>2437</v>
      </c>
      <c r="C70" s="193"/>
      <c r="D70" s="283" t="s">
        <v>4950</v>
      </c>
      <c r="E70" s="17" t="s">
        <v>1152</v>
      </c>
      <c r="F70" s="161"/>
      <c r="G70" s="187"/>
      <c r="H70" s="89">
        <f>F70*G70</f>
        <v>0</v>
      </c>
    </row>
    <row r="71" spans="1:8" ht="26.4" hidden="1" x14ac:dyDescent="0.25">
      <c r="A71" s="192"/>
      <c r="B71" s="192" t="s">
        <v>2438</v>
      </c>
      <c r="C71" s="193"/>
      <c r="D71" s="283" t="s">
        <v>4948</v>
      </c>
      <c r="E71" s="17" t="s">
        <v>1152</v>
      </c>
      <c r="F71" s="161"/>
      <c r="G71" s="187"/>
      <c r="H71" s="89">
        <f>F71*G71</f>
        <v>0</v>
      </c>
    </row>
    <row r="72" spans="1:8" ht="26.4" x14ac:dyDescent="0.25">
      <c r="A72" s="192" t="s">
        <v>2440</v>
      </c>
      <c r="B72" s="192"/>
      <c r="C72" s="193"/>
      <c r="D72" s="150" t="s">
        <v>2441</v>
      </c>
      <c r="E72" s="17"/>
      <c r="F72" s="17"/>
      <c r="G72" s="191"/>
      <c r="H72" s="190"/>
    </row>
    <row r="73" spans="1:8" x14ac:dyDescent="0.25">
      <c r="A73" s="192"/>
      <c r="B73" s="192" t="s">
        <v>2442</v>
      </c>
      <c r="C73" s="193"/>
      <c r="D73" s="283" t="s">
        <v>5733</v>
      </c>
      <c r="E73" s="17" t="s">
        <v>1152</v>
      </c>
      <c r="F73" s="161"/>
      <c r="G73" s="187"/>
      <c r="H73" s="89">
        <f>F73*G73</f>
        <v>0</v>
      </c>
    </row>
    <row r="74" spans="1:8" ht="26.4" hidden="1" x14ac:dyDescent="0.25">
      <c r="A74" s="192"/>
      <c r="B74" s="192" t="s">
        <v>2443</v>
      </c>
      <c r="C74" s="193"/>
      <c r="D74" s="283" t="s">
        <v>4951</v>
      </c>
      <c r="E74" s="17" t="s">
        <v>1152</v>
      </c>
      <c r="F74" s="161"/>
      <c r="G74" s="187"/>
      <c r="H74" s="89">
        <f>F74*G74</f>
        <v>0</v>
      </c>
    </row>
    <row r="75" spans="1:8" ht="26.4" hidden="1" x14ac:dyDescent="0.25">
      <c r="A75" s="192" t="s">
        <v>2444</v>
      </c>
      <c r="B75" s="192"/>
      <c r="C75" s="193"/>
      <c r="D75" s="150" t="s">
        <v>2445</v>
      </c>
      <c r="E75" s="17"/>
      <c r="F75" s="17"/>
      <c r="G75" s="191"/>
      <c r="H75" s="190"/>
    </row>
    <row r="76" spans="1:8" ht="26.4" hidden="1" x14ac:dyDescent="0.25">
      <c r="A76" s="192"/>
      <c r="B76" s="192" t="s">
        <v>2446</v>
      </c>
      <c r="C76" s="193"/>
      <c r="D76" s="283" t="s">
        <v>4952</v>
      </c>
      <c r="E76" s="17" t="s">
        <v>1152</v>
      </c>
      <c r="F76" s="161"/>
      <c r="G76" s="187"/>
      <c r="H76" s="89">
        <f>F76*G76</f>
        <v>0</v>
      </c>
    </row>
    <row r="77" spans="1:8" ht="26.4" hidden="1" x14ac:dyDescent="0.25">
      <c r="A77" s="192"/>
      <c r="B77" s="192" t="s">
        <v>2447</v>
      </c>
      <c r="C77" s="193"/>
      <c r="D77" s="283" t="s">
        <v>4951</v>
      </c>
      <c r="E77" s="17" t="s">
        <v>1152</v>
      </c>
      <c r="F77" s="161"/>
      <c r="G77" s="187"/>
      <c r="H77" s="89">
        <f>F77*G77</f>
        <v>0</v>
      </c>
    </row>
    <row r="78" spans="1:8" hidden="1" x14ac:dyDescent="0.25">
      <c r="A78" s="192" t="s">
        <v>2448</v>
      </c>
      <c r="B78" s="192"/>
      <c r="C78" s="193"/>
      <c r="D78" s="150" t="s">
        <v>2449</v>
      </c>
      <c r="E78" s="17"/>
      <c r="F78" s="17"/>
      <c r="G78" s="191"/>
      <c r="H78" s="190"/>
    </row>
    <row r="79" spans="1:8" ht="26.4" hidden="1" x14ac:dyDescent="0.25">
      <c r="A79" s="192"/>
      <c r="B79" s="192" t="s">
        <v>2450</v>
      </c>
      <c r="C79" s="193"/>
      <c r="D79" s="283" t="s">
        <v>4952</v>
      </c>
      <c r="E79" s="17" t="s">
        <v>1152</v>
      </c>
      <c r="F79" s="161"/>
      <c r="G79" s="187"/>
      <c r="H79" s="89">
        <f>F79*G79</f>
        <v>0</v>
      </c>
    </row>
    <row r="80" spans="1:8" ht="26.4" hidden="1" x14ac:dyDescent="0.25">
      <c r="A80" s="192"/>
      <c r="B80" s="192" t="s">
        <v>2451</v>
      </c>
      <c r="C80" s="193"/>
      <c r="D80" s="283" t="s">
        <v>4951</v>
      </c>
      <c r="E80" s="17" t="s">
        <v>1152</v>
      </c>
      <c r="F80" s="161"/>
      <c r="G80" s="187"/>
      <c r="H80" s="89">
        <f>F80*G80</f>
        <v>0</v>
      </c>
    </row>
    <row r="81" spans="1:8" hidden="1" x14ac:dyDescent="0.25">
      <c r="A81" s="192" t="s">
        <v>2452</v>
      </c>
      <c r="B81" s="192"/>
      <c r="C81" s="193"/>
      <c r="D81" s="150" t="s">
        <v>2453</v>
      </c>
      <c r="E81" s="17"/>
      <c r="F81" s="17"/>
      <c r="G81" s="191"/>
      <c r="H81" s="190"/>
    </row>
    <row r="82" spans="1:8" ht="14.25" hidden="1" customHeight="1" x14ac:dyDescent="0.25">
      <c r="A82" s="192"/>
      <c r="B82" s="192" t="s">
        <v>2454</v>
      </c>
      <c r="C82" s="193"/>
      <c r="D82" s="64" t="s">
        <v>2456</v>
      </c>
      <c r="E82" s="120" t="s">
        <v>581</v>
      </c>
      <c r="F82" s="17"/>
      <c r="G82" s="17"/>
      <c r="H82" s="188"/>
    </row>
    <row r="83" spans="1:8" ht="14.25" hidden="1" customHeight="1" x14ac:dyDescent="0.25">
      <c r="A83" s="192"/>
      <c r="B83" s="192" t="s">
        <v>2455</v>
      </c>
      <c r="C83" s="193"/>
      <c r="D83" s="64" t="s">
        <v>2457</v>
      </c>
      <c r="E83" s="17" t="s">
        <v>2458</v>
      </c>
      <c r="F83" s="197"/>
      <c r="G83" s="195"/>
      <c r="H83" s="190">
        <f>F83*G83</f>
        <v>0</v>
      </c>
    </row>
    <row r="84" spans="1:8" hidden="1" x14ac:dyDescent="0.25">
      <c r="A84" s="192" t="s">
        <v>2459</v>
      </c>
      <c r="B84" s="192"/>
      <c r="C84" s="193"/>
      <c r="D84" s="150" t="s">
        <v>30</v>
      </c>
      <c r="E84" s="17"/>
      <c r="F84" s="17"/>
      <c r="G84" s="17"/>
      <c r="H84" s="189"/>
    </row>
    <row r="85" spans="1:8" ht="14.25" hidden="1" customHeight="1" x14ac:dyDescent="0.25">
      <c r="A85" s="192"/>
      <c r="B85" s="192" t="s">
        <v>2460</v>
      </c>
      <c r="C85" s="193"/>
      <c r="D85" s="64" t="s">
        <v>2154</v>
      </c>
      <c r="E85" s="17" t="s">
        <v>124</v>
      </c>
      <c r="F85" s="161"/>
      <c r="G85" s="161"/>
      <c r="H85" s="89">
        <f>F85*G85</f>
        <v>0</v>
      </c>
    </row>
    <row r="86" spans="1:8" ht="14.25" hidden="1" customHeight="1" x14ac:dyDescent="0.25">
      <c r="A86" s="192"/>
      <c r="B86" s="192" t="s">
        <v>2461</v>
      </c>
      <c r="C86" s="193"/>
      <c r="D86" s="64" t="s">
        <v>2155</v>
      </c>
      <c r="E86" s="17" t="s">
        <v>124</v>
      </c>
      <c r="F86" s="161"/>
      <c r="G86" s="161"/>
      <c r="H86" s="89">
        <f>F86*G86</f>
        <v>0</v>
      </c>
    </row>
    <row r="87" spans="1:8" hidden="1" x14ac:dyDescent="0.25">
      <c r="A87" s="192" t="s">
        <v>2462</v>
      </c>
      <c r="B87" s="192"/>
      <c r="C87" s="193"/>
      <c r="D87" s="150" t="s">
        <v>2463</v>
      </c>
      <c r="E87" s="17"/>
      <c r="F87" s="17"/>
      <c r="G87" s="17"/>
      <c r="H87" s="189"/>
    </row>
    <row r="88" spans="1:8" ht="14.25" hidden="1" customHeight="1" x14ac:dyDescent="0.25">
      <c r="A88" s="192"/>
      <c r="B88" s="192" t="s">
        <v>2464</v>
      </c>
      <c r="C88" s="193"/>
      <c r="D88" s="64" t="s">
        <v>2154</v>
      </c>
      <c r="E88" s="17" t="s">
        <v>124</v>
      </c>
      <c r="F88" s="161"/>
      <c r="G88" s="161"/>
      <c r="H88" s="89">
        <f>F88*G88</f>
        <v>0</v>
      </c>
    </row>
    <row r="89" spans="1:8" ht="14.25" hidden="1" customHeight="1" x14ac:dyDescent="0.25">
      <c r="A89" s="192"/>
      <c r="B89" s="192" t="s">
        <v>2465</v>
      </c>
      <c r="C89" s="193"/>
      <c r="D89" s="64" t="s">
        <v>2155</v>
      </c>
      <c r="E89" s="17" t="s">
        <v>124</v>
      </c>
      <c r="F89" s="161"/>
      <c r="G89" s="161"/>
      <c r="H89" s="89">
        <f>F89*G89</f>
        <v>0</v>
      </c>
    </row>
    <row r="90" spans="1:8" ht="26.4" hidden="1" x14ac:dyDescent="0.25">
      <c r="A90" s="192" t="s">
        <v>2466</v>
      </c>
      <c r="B90" s="192"/>
      <c r="C90" s="193"/>
      <c r="D90" s="150" t="s">
        <v>2467</v>
      </c>
      <c r="E90" s="17"/>
      <c r="F90" s="17"/>
      <c r="G90" s="17"/>
      <c r="H90" s="189"/>
    </row>
    <row r="91" spans="1:8" ht="14.25" hidden="1" customHeight="1" x14ac:dyDescent="0.25">
      <c r="A91" s="192"/>
      <c r="B91" s="192" t="s">
        <v>2469</v>
      </c>
      <c r="C91" s="193"/>
      <c r="D91" s="64" t="s">
        <v>2477</v>
      </c>
      <c r="E91" s="17" t="s">
        <v>2269</v>
      </c>
      <c r="F91" s="161"/>
      <c r="G91" s="161"/>
      <c r="H91" s="89">
        <f t="shared" ref="H91:H98" si="2">F91*G91</f>
        <v>0</v>
      </c>
    </row>
    <row r="92" spans="1:8" ht="14.25" hidden="1" customHeight="1" x14ac:dyDescent="0.25">
      <c r="A92" s="192"/>
      <c r="B92" s="192" t="s">
        <v>2468</v>
      </c>
      <c r="C92" s="193"/>
      <c r="D92" s="64" t="s">
        <v>2478</v>
      </c>
      <c r="E92" s="17" t="s">
        <v>2269</v>
      </c>
      <c r="F92" s="161"/>
      <c r="G92" s="161"/>
      <c r="H92" s="89">
        <f t="shared" si="2"/>
        <v>0</v>
      </c>
    </row>
    <row r="93" spans="1:8" ht="14.25" hidden="1" customHeight="1" x14ac:dyDescent="0.25">
      <c r="A93" s="192"/>
      <c r="B93" s="192" t="s">
        <v>2470</v>
      </c>
      <c r="C93" s="193"/>
      <c r="D93" s="64" t="s">
        <v>2479</v>
      </c>
      <c r="E93" s="17" t="s">
        <v>2269</v>
      </c>
      <c r="F93" s="161"/>
      <c r="G93" s="161"/>
      <c r="H93" s="89">
        <f t="shared" si="2"/>
        <v>0</v>
      </c>
    </row>
    <row r="94" spans="1:8" ht="14.25" hidden="1" customHeight="1" x14ac:dyDescent="0.25">
      <c r="A94" s="192"/>
      <c r="B94" s="192" t="s">
        <v>2471</v>
      </c>
      <c r="C94" s="193"/>
      <c r="D94" s="64" t="s">
        <v>2480</v>
      </c>
      <c r="E94" s="17" t="s">
        <v>2269</v>
      </c>
      <c r="F94" s="161"/>
      <c r="G94" s="161"/>
      <c r="H94" s="89">
        <f t="shared" si="2"/>
        <v>0</v>
      </c>
    </row>
    <row r="95" spans="1:8" ht="14.25" hidden="1" customHeight="1" x14ac:dyDescent="0.25">
      <c r="A95" s="192"/>
      <c r="B95" s="192" t="s">
        <v>2472</v>
      </c>
      <c r="C95" s="193"/>
      <c r="D95" s="64" t="s">
        <v>2481</v>
      </c>
      <c r="E95" s="17" t="s">
        <v>2269</v>
      </c>
      <c r="F95" s="161"/>
      <c r="G95" s="161"/>
      <c r="H95" s="89">
        <f t="shared" si="2"/>
        <v>0</v>
      </c>
    </row>
    <row r="96" spans="1:8" ht="14.25" hidden="1" customHeight="1" x14ac:dyDescent="0.25">
      <c r="A96" s="192"/>
      <c r="B96" s="192" t="s">
        <v>2473</v>
      </c>
      <c r="C96" s="111"/>
      <c r="D96" s="64" t="s">
        <v>2482</v>
      </c>
      <c r="E96" s="17" t="s">
        <v>2269</v>
      </c>
      <c r="F96" s="161"/>
      <c r="G96" s="161"/>
      <c r="H96" s="89">
        <f t="shared" si="2"/>
        <v>0</v>
      </c>
    </row>
    <row r="97" spans="1:8" ht="14.25" hidden="1" customHeight="1" x14ac:dyDescent="0.25">
      <c r="A97" s="192"/>
      <c r="B97" s="192" t="s">
        <v>2474</v>
      </c>
      <c r="C97" s="111"/>
      <c r="D97" s="64" t="s">
        <v>2483</v>
      </c>
      <c r="E97" s="17" t="s">
        <v>2269</v>
      </c>
      <c r="F97" s="161"/>
      <c r="G97" s="161"/>
      <c r="H97" s="89">
        <f t="shared" si="2"/>
        <v>0</v>
      </c>
    </row>
    <row r="98" spans="1:8" ht="14.25" hidden="1" customHeight="1" x14ac:dyDescent="0.25">
      <c r="A98" s="192"/>
      <c r="B98" s="192" t="s">
        <v>2475</v>
      </c>
      <c r="C98" s="111"/>
      <c r="D98" s="64" t="s">
        <v>2484</v>
      </c>
      <c r="E98" s="17" t="s">
        <v>2269</v>
      </c>
      <c r="F98" s="161"/>
      <c r="G98" s="161"/>
      <c r="H98" s="89">
        <f t="shared" si="2"/>
        <v>0</v>
      </c>
    </row>
    <row r="99" spans="1:8" ht="39.6" hidden="1" x14ac:dyDescent="0.25">
      <c r="A99" s="192"/>
      <c r="B99" s="192" t="s">
        <v>2476</v>
      </c>
      <c r="C99" s="111"/>
      <c r="D99" s="283" t="s">
        <v>2485</v>
      </c>
      <c r="E99" s="17"/>
      <c r="F99" s="17"/>
      <c r="G99" s="17"/>
      <c r="H99" s="189"/>
    </row>
    <row r="100" spans="1:8" ht="26.4" hidden="1" x14ac:dyDescent="0.25">
      <c r="A100" s="192"/>
      <c r="B100" s="192"/>
      <c r="C100" s="193" t="s">
        <v>37</v>
      </c>
      <c r="D100" s="283" t="s">
        <v>4953</v>
      </c>
      <c r="E100" s="120" t="s">
        <v>1152</v>
      </c>
      <c r="F100" s="161"/>
      <c r="G100" s="161"/>
      <c r="H100" s="89">
        <f>F100*G100</f>
        <v>0</v>
      </c>
    </row>
    <row r="101" spans="1:8" ht="15.6" hidden="1" x14ac:dyDescent="0.25">
      <c r="A101" s="192"/>
      <c r="B101" s="192"/>
      <c r="C101" s="193" t="s">
        <v>39</v>
      </c>
      <c r="D101" s="283" t="s">
        <v>2486</v>
      </c>
      <c r="E101" s="17" t="s">
        <v>124</v>
      </c>
      <c r="F101" s="161"/>
      <c r="G101" s="161"/>
      <c r="H101" s="89">
        <f>F101*G101</f>
        <v>0</v>
      </c>
    </row>
    <row r="102" spans="1:8" ht="15.6" hidden="1" x14ac:dyDescent="0.25">
      <c r="A102" s="192"/>
      <c r="B102" s="192"/>
      <c r="C102" s="193" t="s">
        <v>59</v>
      </c>
      <c r="D102" s="283" t="s">
        <v>2487</v>
      </c>
      <c r="E102" s="17" t="s">
        <v>124</v>
      </c>
      <c r="F102" s="161"/>
      <c r="G102" s="161"/>
      <c r="H102" s="89">
        <f>F102*G102</f>
        <v>0</v>
      </c>
    </row>
    <row r="103" spans="1:8" ht="26.4" hidden="1" x14ac:dyDescent="0.25">
      <c r="A103" s="192" t="s">
        <v>2489</v>
      </c>
      <c r="B103" s="192"/>
      <c r="C103" s="193"/>
      <c r="D103" s="150" t="s">
        <v>2488</v>
      </c>
      <c r="E103" s="17"/>
      <c r="F103" s="17"/>
      <c r="G103" s="17"/>
      <c r="H103" s="189"/>
    </row>
    <row r="104" spans="1:8" ht="26.4" hidden="1" x14ac:dyDescent="0.25">
      <c r="A104" s="192"/>
      <c r="B104" s="192" t="s">
        <v>2490</v>
      </c>
      <c r="C104" s="193"/>
      <c r="D104" s="283" t="s">
        <v>4954</v>
      </c>
      <c r="E104" s="17" t="s">
        <v>2269</v>
      </c>
      <c r="F104" s="161"/>
      <c r="G104" s="161"/>
      <c r="H104" s="89">
        <f>F104*G104</f>
        <v>0</v>
      </c>
    </row>
    <row r="105" spans="1:8" hidden="1" x14ac:dyDescent="0.25">
      <c r="A105" s="192" t="s">
        <v>2491</v>
      </c>
      <c r="B105" s="192"/>
      <c r="C105" s="193"/>
      <c r="D105" s="150" t="s">
        <v>2492</v>
      </c>
      <c r="E105" s="17"/>
      <c r="F105" s="17"/>
      <c r="G105" s="17"/>
      <c r="H105" s="189"/>
    </row>
    <row r="106" spans="1:8" ht="39.6" hidden="1" x14ac:dyDescent="0.25">
      <c r="A106" s="192"/>
      <c r="B106" s="192" t="s">
        <v>2493</v>
      </c>
      <c r="C106" s="193"/>
      <c r="D106" s="283" t="s">
        <v>5414</v>
      </c>
      <c r="E106" s="17" t="s">
        <v>124</v>
      </c>
      <c r="F106" s="161"/>
      <c r="G106" s="161"/>
      <c r="H106" s="89">
        <f>F106*G106</f>
        <v>0</v>
      </c>
    </row>
    <row r="107" spans="1:8" ht="26.4" hidden="1" x14ac:dyDescent="0.25">
      <c r="A107" s="192"/>
      <c r="B107" s="192" t="s">
        <v>2494</v>
      </c>
      <c r="C107" s="193"/>
      <c r="D107" s="283" t="s">
        <v>4955</v>
      </c>
      <c r="E107" s="17" t="s">
        <v>124</v>
      </c>
      <c r="F107" s="161"/>
      <c r="G107" s="161"/>
      <c r="H107" s="89">
        <f>F107*G107</f>
        <v>0</v>
      </c>
    </row>
    <row r="108" spans="1:8" ht="26.4" x14ac:dyDescent="0.25">
      <c r="A108" s="192" t="s">
        <v>2495</v>
      </c>
      <c r="B108" s="192"/>
      <c r="C108" s="193"/>
      <c r="D108" s="150" t="s">
        <v>2496</v>
      </c>
      <c r="E108" s="17"/>
      <c r="F108" s="17"/>
      <c r="G108" s="187"/>
      <c r="H108" s="89"/>
    </row>
    <row r="109" spans="1:8" ht="39.6" x14ac:dyDescent="0.25">
      <c r="A109" s="192"/>
      <c r="B109" s="192" t="s">
        <v>2497</v>
      </c>
      <c r="C109" s="193"/>
      <c r="D109" s="283" t="s">
        <v>6574</v>
      </c>
      <c r="E109" s="17" t="s">
        <v>2269</v>
      </c>
      <c r="F109" s="161"/>
      <c r="G109" s="187"/>
      <c r="H109" s="89">
        <f>F109*G109</f>
        <v>0</v>
      </c>
    </row>
    <row r="110" spans="1:8" ht="52.8" x14ac:dyDescent="0.25">
      <c r="A110" s="192"/>
      <c r="B110" s="192" t="s">
        <v>2497</v>
      </c>
      <c r="C110" s="193"/>
      <c r="D110" s="283" t="s">
        <v>6575</v>
      </c>
      <c r="E110" s="17" t="s">
        <v>2269</v>
      </c>
      <c r="F110" s="161"/>
      <c r="G110" s="187"/>
      <c r="H110" s="89">
        <f>F110*G110</f>
        <v>0</v>
      </c>
    </row>
    <row r="111" spans="1:8" ht="52.8" hidden="1" x14ac:dyDescent="0.25">
      <c r="A111" s="192"/>
      <c r="B111" s="192" t="s">
        <v>2498</v>
      </c>
      <c r="C111" s="193"/>
      <c r="D111" s="283" t="s">
        <v>4956</v>
      </c>
      <c r="E111" s="17" t="s">
        <v>2269</v>
      </c>
      <c r="F111" s="161"/>
      <c r="G111" s="187"/>
      <c r="H111" s="89">
        <f>F111*G111</f>
        <v>0</v>
      </c>
    </row>
    <row r="112" spans="1:8" ht="52.8" hidden="1" x14ac:dyDescent="0.25">
      <c r="A112" s="192"/>
      <c r="B112" s="192" t="s">
        <v>2499</v>
      </c>
      <c r="C112" s="193"/>
      <c r="D112" s="283" t="s">
        <v>4957</v>
      </c>
      <c r="E112" s="17" t="s">
        <v>2269</v>
      </c>
      <c r="F112" s="161"/>
      <c r="G112" s="187"/>
      <c r="H112" s="89">
        <f>F112*G112</f>
        <v>0</v>
      </c>
    </row>
    <row r="113" spans="1:8" ht="26.4" x14ac:dyDescent="0.25">
      <c r="A113" s="192"/>
      <c r="B113" s="192" t="s">
        <v>2500</v>
      </c>
      <c r="C113" s="193"/>
      <c r="D113" s="283" t="s">
        <v>6576</v>
      </c>
      <c r="E113" s="17" t="s">
        <v>2269</v>
      </c>
      <c r="F113" s="161"/>
      <c r="G113" s="187"/>
      <c r="H113" s="89">
        <f>F113*G113</f>
        <v>0</v>
      </c>
    </row>
    <row r="114" spans="1:8" hidden="1" x14ac:dyDescent="0.25">
      <c r="A114" s="192" t="s">
        <v>2501</v>
      </c>
      <c r="B114" s="192"/>
      <c r="C114" s="193"/>
      <c r="D114" s="150" t="s">
        <v>2502</v>
      </c>
      <c r="E114" s="17"/>
      <c r="F114" s="17"/>
      <c r="G114" s="187"/>
      <c r="H114" s="89"/>
    </row>
    <row r="115" spans="1:8" ht="39.6" hidden="1" x14ac:dyDescent="0.25">
      <c r="A115" s="192"/>
      <c r="B115" s="192" t="s">
        <v>2503</v>
      </c>
      <c r="C115" s="193"/>
      <c r="D115" s="283" t="s">
        <v>5415</v>
      </c>
      <c r="E115" s="17" t="s">
        <v>2269</v>
      </c>
      <c r="F115" s="161"/>
      <c r="G115" s="187"/>
      <c r="H115" s="89">
        <f>F115*G115</f>
        <v>0</v>
      </c>
    </row>
    <row r="116" spans="1:8" ht="39.6" hidden="1" x14ac:dyDescent="0.25">
      <c r="A116" s="192"/>
      <c r="B116" s="192" t="s">
        <v>2504</v>
      </c>
      <c r="C116" s="193"/>
      <c r="D116" s="283" t="s">
        <v>5412</v>
      </c>
      <c r="E116" s="17" t="s">
        <v>2269</v>
      </c>
      <c r="F116" s="161"/>
      <c r="G116" s="187"/>
      <c r="H116" s="89">
        <f>F116*G116</f>
        <v>0</v>
      </c>
    </row>
    <row r="117" spans="1:8" ht="39.6" hidden="1" x14ac:dyDescent="0.25">
      <c r="A117" s="192"/>
      <c r="B117" s="192" t="s">
        <v>2505</v>
      </c>
      <c r="C117" s="193"/>
      <c r="D117" s="283" t="s">
        <v>5413</v>
      </c>
      <c r="E117" s="17" t="s">
        <v>2269</v>
      </c>
      <c r="F117" s="161"/>
      <c r="G117" s="187"/>
      <c r="H117" s="89">
        <f>F117*G117</f>
        <v>0</v>
      </c>
    </row>
    <row r="118" spans="1:8" ht="26.4" x14ac:dyDescent="0.25">
      <c r="A118" s="192" t="s">
        <v>2507</v>
      </c>
      <c r="B118" s="192"/>
      <c r="C118" s="193"/>
      <c r="D118" s="150" t="s">
        <v>2506</v>
      </c>
      <c r="E118" s="17"/>
      <c r="F118" s="17"/>
      <c r="G118" s="187"/>
      <c r="H118" s="89"/>
    </row>
    <row r="119" spans="1:8" ht="14.25" customHeight="1" x14ac:dyDescent="0.25">
      <c r="A119" s="192"/>
      <c r="B119" s="192" t="s">
        <v>2510</v>
      </c>
      <c r="C119" s="193"/>
      <c r="D119" s="64" t="s">
        <v>2508</v>
      </c>
      <c r="E119" s="17" t="s">
        <v>124</v>
      </c>
      <c r="F119" s="161"/>
      <c r="G119" s="187"/>
      <c r="H119" s="89">
        <f>F119*G119</f>
        <v>0</v>
      </c>
    </row>
    <row r="120" spans="1:8" ht="14.25" customHeight="1" x14ac:dyDescent="0.25">
      <c r="A120" s="192"/>
      <c r="B120" s="192" t="s">
        <v>2511</v>
      </c>
      <c r="C120" s="193"/>
      <c r="D120" s="64" t="s">
        <v>2509</v>
      </c>
      <c r="E120" s="17" t="s">
        <v>124</v>
      </c>
      <c r="F120" s="161"/>
      <c r="G120" s="187"/>
      <c r="H120" s="89">
        <f>F120*G120</f>
        <v>0</v>
      </c>
    </row>
    <row r="121" spans="1:8" ht="26.4" hidden="1" x14ac:dyDescent="0.25">
      <c r="A121" s="192" t="s">
        <v>2512</v>
      </c>
      <c r="B121" s="192"/>
      <c r="C121" s="193"/>
      <c r="D121" s="284" t="s">
        <v>4958</v>
      </c>
      <c r="E121" s="17" t="s">
        <v>133</v>
      </c>
      <c r="F121" s="161"/>
      <c r="G121" s="187"/>
      <c r="H121" s="89">
        <f>F121*G121</f>
        <v>0</v>
      </c>
    </row>
    <row r="122" spans="1:8" ht="26.4" hidden="1" x14ac:dyDescent="0.25">
      <c r="A122" s="192" t="s">
        <v>2513</v>
      </c>
      <c r="B122" s="192"/>
      <c r="C122" s="193"/>
      <c r="D122" s="284" t="s">
        <v>4959</v>
      </c>
      <c r="E122" s="17" t="s">
        <v>33</v>
      </c>
      <c r="F122" s="17"/>
      <c r="G122" s="17"/>
      <c r="H122" s="188"/>
    </row>
    <row r="123" spans="1:8" ht="26.4" hidden="1" x14ac:dyDescent="0.25">
      <c r="A123" s="192" t="s">
        <v>2514</v>
      </c>
      <c r="B123" s="192"/>
      <c r="C123" s="193"/>
      <c r="D123" s="284" t="s">
        <v>2515</v>
      </c>
      <c r="E123" s="17" t="s">
        <v>33</v>
      </c>
      <c r="F123" s="17"/>
      <c r="G123" s="17"/>
      <c r="H123" s="188"/>
    </row>
    <row r="124" spans="1:8" ht="15.6" hidden="1" x14ac:dyDescent="0.25">
      <c r="A124" s="192" t="s">
        <v>2516</v>
      </c>
      <c r="B124" s="192"/>
      <c r="C124" s="193"/>
      <c r="D124" s="297" t="s">
        <v>4960</v>
      </c>
      <c r="E124" s="17" t="s">
        <v>2269</v>
      </c>
      <c r="F124" s="161"/>
      <c r="G124" s="161"/>
      <c r="H124" s="89">
        <f>F124*G124</f>
        <v>0</v>
      </c>
    </row>
    <row r="125" spans="1:8" x14ac:dyDescent="0.25">
      <c r="A125" s="192"/>
      <c r="B125" s="192"/>
      <c r="C125" s="193"/>
      <c r="D125" s="207"/>
      <c r="E125" s="17"/>
      <c r="F125" s="17"/>
      <c r="G125" s="17"/>
      <c r="H125" s="189"/>
    </row>
    <row r="126" spans="1:8" x14ac:dyDescent="0.25">
      <c r="A126" s="192"/>
      <c r="B126" s="192"/>
      <c r="C126" s="193"/>
      <c r="D126" s="157"/>
      <c r="E126" s="17"/>
      <c r="F126" s="17"/>
      <c r="G126" s="17"/>
      <c r="H126" s="189"/>
    </row>
    <row r="127" spans="1:8" x14ac:dyDescent="0.25">
      <c r="A127" s="64"/>
      <c r="B127" s="64"/>
      <c r="C127" s="161"/>
      <c r="D127" s="60"/>
      <c r="E127" s="17"/>
      <c r="F127" s="17"/>
      <c r="G127" s="17"/>
      <c r="H127" s="189"/>
    </row>
    <row r="128" spans="1:8" x14ac:dyDescent="0.25">
      <c r="A128" s="168" t="s">
        <v>34</v>
      </c>
      <c r="B128" s="168"/>
      <c r="C128" s="168"/>
      <c r="D128" s="168"/>
      <c r="E128" s="179"/>
      <c r="F128" s="185"/>
      <c r="G128" s="185"/>
      <c r="H128" s="174">
        <f>SUM(H5:H127)</f>
        <v>0</v>
      </c>
    </row>
    <row r="1048404" spans="5:5" x14ac:dyDescent="0.25">
      <c r="E1048404"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34E20-230E-4263-B901-6BB82798A5C6}">
  <dimension ref="A1:U1048313"/>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16" width="9.109375" style="41"/>
    <col min="17" max="18" width="20.6640625" style="41" customWidth="1"/>
    <col min="19" max="250" width="9.109375" style="41"/>
    <col min="251" max="251" width="9.33203125" style="41" customWidth="1"/>
    <col min="252" max="252" width="6.6640625" style="41" customWidth="1"/>
    <col min="253" max="253" width="40.6640625" style="41" customWidth="1"/>
    <col min="254" max="257" width="9.33203125" style="41" customWidth="1"/>
    <col min="258" max="506" width="9.109375" style="41"/>
    <col min="507" max="507" width="9.33203125" style="41" customWidth="1"/>
    <col min="508" max="508" width="6.6640625" style="41" customWidth="1"/>
    <col min="509" max="509" width="40.6640625" style="41" customWidth="1"/>
    <col min="510" max="513" width="9.33203125" style="41" customWidth="1"/>
    <col min="514" max="762" width="9.109375" style="41"/>
    <col min="763" max="763" width="9.33203125" style="41" customWidth="1"/>
    <col min="764" max="764" width="6.6640625" style="41" customWidth="1"/>
    <col min="765" max="765" width="40.6640625" style="41" customWidth="1"/>
    <col min="766" max="769" width="9.33203125" style="41" customWidth="1"/>
    <col min="770" max="1018" width="9.109375" style="41"/>
    <col min="1019" max="1019" width="9.33203125" style="41" customWidth="1"/>
    <col min="1020" max="1020" width="6.6640625" style="41" customWidth="1"/>
    <col min="1021" max="1021" width="40.6640625" style="41" customWidth="1"/>
    <col min="1022" max="1025" width="9.33203125" style="41" customWidth="1"/>
    <col min="1026" max="1274" width="9.109375" style="41"/>
    <col min="1275" max="1275" width="9.33203125" style="41" customWidth="1"/>
    <col min="1276" max="1276" width="6.6640625" style="41" customWidth="1"/>
    <col min="1277" max="1277" width="40.6640625" style="41" customWidth="1"/>
    <col min="1278" max="1281" width="9.33203125" style="41" customWidth="1"/>
    <col min="1282" max="1530" width="9.109375" style="41"/>
    <col min="1531" max="1531" width="9.33203125" style="41" customWidth="1"/>
    <col min="1532" max="1532" width="6.6640625" style="41" customWidth="1"/>
    <col min="1533" max="1533" width="40.6640625" style="41" customWidth="1"/>
    <col min="1534" max="1537" width="9.33203125" style="41" customWidth="1"/>
    <col min="1538" max="1786" width="9.109375" style="41"/>
    <col min="1787" max="1787" width="9.33203125" style="41" customWidth="1"/>
    <col min="1788" max="1788" width="6.6640625" style="41" customWidth="1"/>
    <col min="1789" max="1789" width="40.6640625" style="41" customWidth="1"/>
    <col min="1790" max="1793" width="9.33203125" style="41" customWidth="1"/>
    <col min="1794" max="2042" width="9.109375" style="41"/>
    <col min="2043" max="2043" width="9.33203125" style="41" customWidth="1"/>
    <col min="2044" max="2044" width="6.6640625" style="41" customWidth="1"/>
    <col min="2045" max="2045" width="40.6640625" style="41" customWidth="1"/>
    <col min="2046" max="2049" width="9.33203125" style="41" customWidth="1"/>
    <col min="2050" max="2298" width="9.109375" style="41"/>
    <col min="2299" max="2299" width="9.33203125" style="41" customWidth="1"/>
    <col min="2300" max="2300" width="6.6640625" style="41" customWidth="1"/>
    <col min="2301" max="2301" width="40.6640625" style="41" customWidth="1"/>
    <col min="2302" max="2305" width="9.33203125" style="41" customWidth="1"/>
    <col min="2306" max="2554" width="9.109375" style="41"/>
    <col min="2555" max="2555" width="9.33203125" style="41" customWidth="1"/>
    <col min="2556" max="2556" width="6.6640625" style="41" customWidth="1"/>
    <col min="2557" max="2557" width="40.6640625" style="41" customWidth="1"/>
    <col min="2558" max="2561" width="9.33203125" style="41" customWidth="1"/>
    <col min="2562" max="2810" width="9.109375" style="41"/>
    <col min="2811" max="2811" width="9.33203125" style="41" customWidth="1"/>
    <col min="2812" max="2812" width="6.6640625" style="41" customWidth="1"/>
    <col min="2813" max="2813" width="40.6640625" style="41" customWidth="1"/>
    <col min="2814" max="2817" width="9.33203125" style="41" customWidth="1"/>
    <col min="2818" max="3066" width="9.109375" style="41"/>
    <col min="3067" max="3067" width="9.33203125" style="41" customWidth="1"/>
    <col min="3068" max="3068" width="6.6640625" style="41" customWidth="1"/>
    <col min="3069" max="3069" width="40.6640625" style="41" customWidth="1"/>
    <col min="3070" max="3073" width="9.33203125" style="41" customWidth="1"/>
    <col min="3074" max="3322" width="9.109375" style="41"/>
    <col min="3323" max="3323" width="9.33203125" style="41" customWidth="1"/>
    <col min="3324" max="3324" width="6.6640625" style="41" customWidth="1"/>
    <col min="3325" max="3325" width="40.6640625" style="41" customWidth="1"/>
    <col min="3326" max="3329" width="9.33203125" style="41" customWidth="1"/>
    <col min="3330" max="3578" width="9.109375" style="41"/>
    <col min="3579" max="3579" width="9.33203125" style="41" customWidth="1"/>
    <col min="3580" max="3580" width="6.6640625" style="41" customWidth="1"/>
    <col min="3581" max="3581" width="40.6640625" style="41" customWidth="1"/>
    <col min="3582" max="3585" width="9.33203125" style="41" customWidth="1"/>
    <col min="3586" max="3834" width="9.109375" style="41"/>
    <col min="3835" max="3835" width="9.33203125" style="41" customWidth="1"/>
    <col min="3836" max="3836" width="6.6640625" style="41" customWidth="1"/>
    <col min="3837" max="3837" width="40.6640625" style="41" customWidth="1"/>
    <col min="3838" max="3841" width="9.33203125" style="41" customWidth="1"/>
    <col min="3842" max="4090" width="9.109375" style="41"/>
    <col min="4091" max="4091" width="9.33203125" style="41" customWidth="1"/>
    <col min="4092" max="4092" width="6.6640625" style="41" customWidth="1"/>
    <col min="4093" max="4093" width="40.6640625" style="41" customWidth="1"/>
    <col min="4094" max="4097" width="9.33203125" style="41" customWidth="1"/>
    <col min="4098" max="4346" width="9.109375" style="41"/>
    <col min="4347" max="4347" width="9.33203125" style="41" customWidth="1"/>
    <col min="4348" max="4348" width="6.6640625" style="41" customWidth="1"/>
    <col min="4349" max="4349" width="40.6640625" style="41" customWidth="1"/>
    <col min="4350" max="4353" width="9.33203125" style="41" customWidth="1"/>
    <col min="4354" max="4602" width="9.109375" style="41"/>
    <col min="4603" max="4603" width="9.33203125" style="41" customWidth="1"/>
    <col min="4604" max="4604" width="6.6640625" style="41" customWidth="1"/>
    <col min="4605" max="4605" width="40.6640625" style="41" customWidth="1"/>
    <col min="4606" max="4609" width="9.33203125" style="41" customWidth="1"/>
    <col min="4610" max="4858" width="9.109375" style="41"/>
    <col min="4859" max="4859" width="9.33203125" style="41" customWidth="1"/>
    <col min="4860" max="4860" width="6.6640625" style="41" customWidth="1"/>
    <col min="4861" max="4861" width="40.6640625" style="41" customWidth="1"/>
    <col min="4862" max="4865" width="9.33203125" style="41" customWidth="1"/>
    <col min="4866" max="5114" width="9.109375" style="41"/>
    <col min="5115" max="5115" width="9.33203125" style="41" customWidth="1"/>
    <col min="5116" max="5116" width="6.6640625" style="41" customWidth="1"/>
    <col min="5117" max="5117" width="40.6640625" style="41" customWidth="1"/>
    <col min="5118" max="5121" width="9.33203125" style="41" customWidth="1"/>
    <col min="5122" max="5370" width="9.109375" style="41"/>
    <col min="5371" max="5371" width="9.33203125" style="41" customWidth="1"/>
    <col min="5372" max="5372" width="6.6640625" style="41" customWidth="1"/>
    <col min="5373" max="5373" width="40.6640625" style="41" customWidth="1"/>
    <col min="5374" max="5377" width="9.33203125" style="41" customWidth="1"/>
    <col min="5378" max="5626" width="9.109375" style="41"/>
    <col min="5627" max="5627" width="9.33203125" style="41" customWidth="1"/>
    <col min="5628" max="5628" width="6.6640625" style="41" customWidth="1"/>
    <col min="5629" max="5629" width="40.6640625" style="41" customWidth="1"/>
    <col min="5630" max="5633" width="9.33203125" style="41" customWidth="1"/>
    <col min="5634" max="5882" width="9.109375" style="41"/>
    <col min="5883" max="5883" width="9.33203125" style="41" customWidth="1"/>
    <col min="5884" max="5884" width="6.6640625" style="41" customWidth="1"/>
    <col min="5885" max="5885" width="40.6640625" style="41" customWidth="1"/>
    <col min="5886" max="5889" width="9.33203125" style="41" customWidth="1"/>
    <col min="5890" max="6138" width="9.109375" style="41"/>
    <col min="6139" max="6139" width="9.33203125" style="41" customWidth="1"/>
    <col min="6140" max="6140" width="6.6640625" style="41" customWidth="1"/>
    <col min="6141" max="6141" width="40.6640625" style="41" customWidth="1"/>
    <col min="6142" max="6145" width="9.33203125" style="41" customWidth="1"/>
    <col min="6146" max="6394" width="9.109375" style="41"/>
    <col min="6395" max="6395" width="9.33203125" style="41" customWidth="1"/>
    <col min="6396" max="6396" width="6.6640625" style="41" customWidth="1"/>
    <col min="6397" max="6397" width="40.6640625" style="41" customWidth="1"/>
    <col min="6398" max="6401" width="9.33203125" style="41" customWidth="1"/>
    <col min="6402" max="6650" width="9.109375" style="41"/>
    <col min="6651" max="6651" width="9.33203125" style="41" customWidth="1"/>
    <col min="6652" max="6652" width="6.6640625" style="41" customWidth="1"/>
    <col min="6653" max="6653" width="40.6640625" style="41" customWidth="1"/>
    <col min="6654" max="6657" width="9.33203125" style="41" customWidth="1"/>
    <col min="6658" max="6906" width="9.109375" style="41"/>
    <col min="6907" max="6907" width="9.33203125" style="41" customWidth="1"/>
    <col min="6908" max="6908" width="6.6640625" style="41" customWidth="1"/>
    <col min="6909" max="6909" width="40.6640625" style="41" customWidth="1"/>
    <col min="6910" max="6913" width="9.33203125" style="41" customWidth="1"/>
    <col min="6914" max="7162" width="9.109375" style="41"/>
    <col min="7163" max="7163" width="9.33203125" style="41" customWidth="1"/>
    <col min="7164" max="7164" width="6.6640625" style="41" customWidth="1"/>
    <col min="7165" max="7165" width="40.6640625" style="41" customWidth="1"/>
    <col min="7166" max="7169" width="9.33203125" style="41" customWidth="1"/>
    <col min="7170" max="7418" width="9.109375" style="41"/>
    <col min="7419" max="7419" width="9.33203125" style="41" customWidth="1"/>
    <col min="7420" max="7420" width="6.6640625" style="41" customWidth="1"/>
    <col min="7421" max="7421" width="40.6640625" style="41" customWidth="1"/>
    <col min="7422" max="7425" width="9.33203125" style="41" customWidth="1"/>
    <col min="7426" max="7674" width="9.109375" style="41"/>
    <col min="7675" max="7675" width="9.33203125" style="41" customWidth="1"/>
    <col min="7676" max="7676" width="6.6640625" style="41" customWidth="1"/>
    <col min="7677" max="7677" width="40.6640625" style="41" customWidth="1"/>
    <col min="7678" max="7681" width="9.33203125" style="41" customWidth="1"/>
    <col min="7682" max="7930" width="9.109375" style="41"/>
    <col min="7931" max="7931" width="9.33203125" style="41" customWidth="1"/>
    <col min="7932" max="7932" width="6.6640625" style="41" customWidth="1"/>
    <col min="7933" max="7933" width="40.6640625" style="41" customWidth="1"/>
    <col min="7934" max="7937" width="9.33203125" style="41" customWidth="1"/>
    <col min="7938" max="8186" width="9.109375" style="41"/>
    <col min="8187" max="8187" width="9.33203125" style="41" customWidth="1"/>
    <col min="8188" max="8188" width="6.6640625" style="41" customWidth="1"/>
    <col min="8189" max="8189" width="40.6640625" style="41" customWidth="1"/>
    <col min="8190" max="8193" width="9.33203125" style="41" customWidth="1"/>
    <col min="8194" max="8442" width="9.109375" style="41"/>
    <col min="8443" max="8443" width="9.33203125" style="41" customWidth="1"/>
    <col min="8444" max="8444" width="6.6640625" style="41" customWidth="1"/>
    <col min="8445" max="8445" width="40.6640625" style="41" customWidth="1"/>
    <col min="8446" max="8449" width="9.33203125" style="41" customWidth="1"/>
    <col min="8450" max="8698" width="9.109375" style="41"/>
    <col min="8699" max="8699" width="9.33203125" style="41" customWidth="1"/>
    <col min="8700" max="8700" width="6.6640625" style="41" customWidth="1"/>
    <col min="8701" max="8701" width="40.6640625" style="41" customWidth="1"/>
    <col min="8702" max="8705" width="9.33203125" style="41" customWidth="1"/>
    <col min="8706" max="8954" width="9.109375" style="41"/>
    <col min="8955" max="8955" width="9.33203125" style="41" customWidth="1"/>
    <col min="8956" max="8956" width="6.6640625" style="41" customWidth="1"/>
    <col min="8957" max="8957" width="40.6640625" style="41" customWidth="1"/>
    <col min="8958" max="8961" width="9.33203125" style="41" customWidth="1"/>
    <col min="8962" max="9210" width="9.109375" style="41"/>
    <col min="9211" max="9211" width="9.33203125" style="41" customWidth="1"/>
    <col min="9212" max="9212" width="6.6640625" style="41" customWidth="1"/>
    <col min="9213" max="9213" width="40.6640625" style="41" customWidth="1"/>
    <col min="9214" max="9217" width="9.33203125" style="41" customWidth="1"/>
    <col min="9218" max="9466" width="9.109375" style="41"/>
    <col min="9467" max="9467" width="9.33203125" style="41" customWidth="1"/>
    <col min="9468" max="9468" width="6.6640625" style="41" customWidth="1"/>
    <col min="9469" max="9469" width="40.6640625" style="41" customWidth="1"/>
    <col min="9470" max="9473" width="9.33203125" style="41" customWidth="1"/>
    <col min="9474" max="9722" width="9.109375" style="41"/>
    <col min="9723" max="9723" width="9.33203125" style="41" customWidth="1"/>
    <col min="9724" max="9724" width="6.6640625" style="41" customWidth="1"/>
    <col min="9725" max="9725" width="40.6640625" style="41" customWidth="1"/>
    <col min="9726" max="9729" width="9.33203125" style="41" customWidth="1"/>
    <col min="9730" max="9978" width="9.109375" style="41"/>
    <col min="9979" max="9979" width="9.33203125" style="41" customWidth="1"/>
    <col min="9980" max="9980" width="6.6640625" style="41" customWidth="1"/>
    <col min="9981" max="9981" width="40.6640625" style="41" customWidth="1"/>
    <col min="9982" max="9985" width="9.33203125" style="41" customWidth="1"/>
    <col min="9986" max="10234" width="9.109375" style="41"/>
    <col min="10235" max="10235" width="9.33203125" style="41" customWidth="1"/>
    <col min="10236" max="10236" width="6.6640625" style="41" customWidth="1"/>
    <col min="10237" max="10237" width="40.6640625" style="41" customWidth="1"/>
    <col min="10238" max="10241" width="9.33203125" style="41" customWidth="1"/>
    <col min="10242" max="10490" width="9.109375" style="41"/>
    <col min="10491" max="10491" width="9.33203125" style="41" customWidth="1"/>
    <col min="10492" max="10492" width="6.6640625" style="41" customWidth="1"/>
    <col min="10493" max="10493" width="40.6640625" style="41" customWidth="1"/>
    <col min="10494" max="10497" width="9.33203125" style="41" customWidth="1"/>
    <col min="10498" max="10746" width="9.109375" style="41"/>
    <col min="10747" max="10747" width="9.33203125" style="41" customWidth="1"/>
    <col min="10748" max="10748" width="6.6640625" style="41" customWidth="1"/>
    <col min="10749" max="10749" width="40.6640625" style="41" customWidth="1"/>
    <col min="10750" max="10753" width="9.33203125" style="41" customWidth="1"/>
    <col min="10754" max="11002" width="9.109375" style="41"/>
    <col min="11003" max="11003" width="9.33203125" style="41" customWidth="1"/>
    <col min="11004" max="11004" width="6.6640625" style="41" customWidth="1"/>
    <col min="11005" max="11005" width="40.6640625" style="41" customWidth="1"/>
    <col min="11006" max="11009" width="9.33203125" style="41" customWidth="1"/>
    <col min="11010" max="11258" width="9.109375" style="41"/>
    <col min="11259" max="11259" width="9.33203125" style="41" customWidth="1"/>
    <col min="11260" max="11260" width="6.6640625" style="41" customWidth="1"/>
    <col min="11261" max="11261" width="40.6640625" style="41" customWidth="1"/>
    <col min="11262" max="11265" width="9.33203125" style="41" customWidth="1"/>
    <col min="11266" max="11514" width="9.109375" style="41"/>
    <col min="11515" max="11515" width="9.33203125" style="41" customWidth="1"/>
    <col min="11516" max="11516" width="6.6640625" style="41" customWidth="1"/>
    <col min="11517" max="11517" width="40.6640625" style="41" customWidth="1"/>
    <col min="11518" max="11521" width="9.33203125" style="41" customWidth="1"/>
    <col min="11522" max="11770" width="9.109375" style="41"/>
    <col min="11771" max="11771" width="9.33203125" style="41" customWidth="1"/>
    <col min="11772" max="11772" width="6.6640625" style="41" customWidth="1"/>
    <col min="11773" max="11773" width="40.6640625" style="41" customWidth="1"/>
    <col min="11774" max="11777" width="9.33203125" style="41" customWidth="1"/>
    <col min="11778" max="12026" width="9.109375" style="41"/>
    <col min="12027" max="12027" width="9.33203125" style="41" customWidth="1"/>
    <col min="12028" max="12028" width="6.6640625" style="41" customWidth="1"/>
    <col min="12029" max="12029" width="40.6640625" style="41" customWidth="1"/>
    <col min="12030" max="12033" width="9.33203125" style="41" customWidth="1"/>
    <col min="12034" max="12282" width="9.109375" style="41"/>
    <col min="12283" max="12283" width="9.33203125" style="41" customWidth="1"/>
    <col min="12284" max="12284" width="6.6640625" style="41" customWidth="1"/>
    <col min="12285" max="12285" width="40.6640625" style="41" customWidth="1"/>
    <col min="12286" max="12289" width="9.33203125" style="41" customWidth="1"/>
    <col min="12290" max="12538" width="9.109375" style="41"/>
    <col min="12539" max="12539" width="9.33203125" style="41" customWidth="1"/>
    <col min="12540" max="12540" width="6.6640625" style="41" customWidth="1"/>
    <col min="12541" max="12541" width="40.6640625" style="41" customWidth="1"/>
    <col min="12542" max="12545" width="9.33203125" style="41" customWidth="1"/>
    <col min="12546" max="12794" width="9.109375" style="41"/>
    <col min="12795" max="12795" width="9.33203125" style="41" customWidth="1"/>
    <col min="12796" max="12796" width="6.6640625" style="41" customWidth="1"/>
    <col min="12797" max="12797" width="40.6640625" style="41" customWidth="1"/>
    <col min="12798" max="12801" width="9.33203125" style="41" customWidth="1"/>
    <col min="12802" max="13050" width="9.109375" style="41"/>
    <col min="13051" max="13051" width="9.33203125" style="41" customWidth="1"/>
    <col min="13052" max="13052" width="6.6640625" style="41" customWidth="1"/>
    <col min="13053" max="13053" width="40.6640625" style="41" customWidth="1"/>
    <col min="13054" max="13057" width="9.33203125" style="41" customWidth="1"/>
    <col min="13058" max="13306" width="9.109375" style="41"/>
    <col min="13307" max="13307" width="9.33203125" style="41" customWidth="1"/>
    <col min="13308" max="13308" width="6.6640625" style="41" customWidth="1"/>
    <col min="13309" max="13309" width="40.6640625" style="41" customWidth="1"/>
    <col min="13310" max="13313" width="9.33203125" style="41" customWidth="1"/>
    <col min="13314" max="13562" width="9.109375" style="41"/>
    <col min="13563" max="13563" width="9.33203125" style="41" customWidth="1"/>
    <col min="13564" max="13564" width="6.6640625" style="41" customWidth="1"/>
    <col min="13565" max="13565" width="40.6640625" style="41" customWidth="1"/>
    <col min="13566" max="13569" width="9.33203125" style="41" customWidth="1"/>
    <col min="13570" max="13818" width="9.109375" style="41"/>
    <col min="13819" max="13819" width="9.33203125" style="41" customWidth="1"/>
    <col min="13820" max="13820" width="6.6640625" style="41" customWidth="1"/>
    <col min="13821" max="13821" width="40.6640625" style="41" customWidth="1"/>
    <col min="13822" max="13825" width="9.33203125" style="41" customWidth="1"/>
    <col min="13826" max="14074" width="9.109375" style="41"/>
    <col min="14075" max="14075" width="9.33203125" style="41" customWidth="1"/>
    <col min="14076" max="14076" width="6.6640625" style="41" customWidth="1"/>
    <col min="14077" max="14077" width="40.6640625" style="41" customWidth="1"/>
    <col min="14078" max="14081" width="9.33203125" style="41" customWidth="1"/>
    <col min="14082" max="14330" width="9.109375" style="41"/>
    <col min="14331" max="14331" width="9.33203125" style="41" customWidth="1"/>
    <col min="14332" max="14332" width="6.6640625" style="41" customWidth="1"/>
    <col min="14333" max="14333" width="40.6640625" style="41" customWidth="1"/>
    <col min="14334" max="14337" width="9.33203125" style="41" customWidth="1"/>
    <col min="14338" max="14586" width="9.109375" style="41"/>
    <col min="14587" max="14587" width="9.33203125" style="41" customWidth="1"/>
    <col min="14588" max="14588" width="6.6640625" style="41" customWidth="1"/>
    <col min="14589" max="14589" width="40.6640625" style="41" customWidth="1"/>
    <col min="14590" max="14593" width="9.33203125" style="41" customWidth="1"/>
    <col min="14594" max="14842" width="9.109375" style="41"/>
    <col min="14843" max="14843" width="9.33203125" style="41" customWidth="1"/>
    <col min="14844" max="14844" width="6.6640625" style="41" customWidth="1"/>
    <col min="14845" max="14845" width="40.6640625" style="41" customWidth="1"/>
    <col min="14846" max="14849" width="9.33203125" style="41" customWidth="1"/>
    <col min="14850" max="15098" width="9.109375" style="41"/>
    <col min="15099" max="15099" width="9.33203125" style="41" customWidth="1"/>
    <col min="15100" max="15100" width="6.6640625" style="41" customWidth="1"/>
    <col min="15101" max="15101" width="40.6640625" style="41" customWidth="1"/>
    <col min="15102" max="15105" width="9.33203125" style="41" customWidth="1"/>
    <col min="15106" max="15354" width="9.109375" style="41"/>
    <col min="15355" max="15355" width="9.33203125" style="41" customWidth="1"/>
    <col min="15356" max="15356" width="6.6640625" style="41" customWidth="1"/>
    <col min="15357" max="15357" width="40.6640625" style="41" customWidth="1"/>
    <col min="15358" max="15361" width="9.33203125" style="41" customWidth="1"/>
    <col min="15362" max="15610" width="9.109375" style="41"/>
    <col min="15611" max="15611" width="9.33203125" style="41" customWidth="1"/>
    <col min="15612" max="15612" width="6.6640625" style="41" customWidth="1"/>
    <col min="15613" max="15613" width="40.6640625" style="41" customWidth="1"/>
    <col min="15614" max="15617" width="9.33203125" style="41" customWidth="1"/>
    <col min="15618" max="15866" width="9.109375" style="41"/>
    <col min="15867" max="15867" width="9.33203125" style="41" customWidth="1"/>
    <col min="15868" max="15868" width="6.6640625" style="41" customWidth="1"/>
    <col min="15869" max="15869" width="40.6640625" style="41" customWidth="1"/>
    <col min="15870" max="15873" width="9.33203125" style="41" customWidth="1"/>
    <col min="15874" max="16122" width="9.109375" style="41"/>
    <col min="16123" max="16123" width="9.33203125" style="41" customWidth="1"/>
    <col min="16124" max="16124" width="6.6640625" style="41" customWidth="1"/>
    <col min="16125" max="16125" width="40.6640625" style="41" customWidth="1"/>
    <col min="16126" max="16129" width="9.33203125" style="41" customWidth="1"/>
    <col min="16130" max="16384" width="9.109375" style="41"/>
  </cols>
  <sheetData>
    <row r="1" spans="1:21" x14ac:dyDescent="0.25">
      <c r="A1" s="39" t="s">
        <v>2517</v>
      </c>
      <c r="B1" s="40"/>
      <c r="C1" s="40"/>
      <c r="D1" s="40"/>
      <c r="E1" s="774" t="s">
        <v>2608</v>
      </c>
      <c r="F1" s="774"/>
      <c r="G1" s="774"/>
      <c r="H1" s="774"/>
      <c r="S1" s="589">
        <v>6.5000000000000002E-2</v>
      </c>
      <c r="T1" s="581"/>
      <c r="U1" s="581"/>
    </row>
    <row r="2" spans="1:21" x14ac:dyDescent="0.25">
      <c r="A2" s="42" t="s">
        <v>0</v>
      </c>
      <c r="B2" s="42"/>
      <c r="C2" s="97"/>
      <c r="D2" s="43" t="s">
        <v>1</v>
      </c>
      <c r="E2" s="43" t="s">
        <v>2</v>
      </c>
      <c r="F2" s="43" t="s">
        <v>3</v>
      </c>
      <c r="G2" s="43" t="s">
        <v>4</v>
      </c>
      <c r="H2" s="43" t="s">
        <v>5</v>
      </c>
      <c r="Q2" s="43" t="s">
        <v>4</v>
      </c>
      <c r="R2" s="43" t="s">
        <v>5</v>
      </c>
      <c r="T2" s="590" t="s">
        <v>4</v>
      </c>
      <c r="U2" s="590" t="s">
        <v>5</v>
      </c>
    </row>
    <row r="3" spans="1:21" x14ac:dyDescent="0.25">
      <c r="A3" s="44"/>
      <c r="B3" s="44"/>
      <c r="C3" s="98"/>
      <c r="D3" s="45"/>
      <c r="E3" s="6"/>
      <c r="F3" s="6"/>
      <c r="G3" s="5"/>
      <c r="H3" s="5"/>
      <c r="Q3" s="5"/>
      <c r="R3" s="5"/>
      <c r="T3" s="591" t="str">
        <f t="shared" ref="T3" si="0">IFERROR(ROUNDUP(IF(OR(G3=0,G3="sum",G3="Cost",G3=10%),"",(1+$S$1)*Q3),0),"")</f>
        <v/>
      </c>
      <c r="U3" s="591" t="str">
        <f t="shared" ref="U3" si="1">IFERROR(ROUNDUP(IF(OR(G3="sum",G3="Cost"),(1+$S$1)*R3,""),0),"")</f>
        <v/>
      </c>
    </row>
    <row r="4" spans="1:21" x14ac:dyDescent="0.25">
      <c r="A4" s="192"/>
      <c r="B4" s="192"/>
      <c r="C4" s="193"/>
      <c r="D4" s="64"/>
      <c r="E4" s="17"/>
      <c r="F4" s="17"/>
      <c r="G4" s="15"/>
      <c r="H4" s="15"/>
      <c r="Q4" s="15"/>
      <c r="R4" s="15"/>
    </row>
    <row r="5" spans="1:21" ht="26.4" hidden="1" x14ac:dyDescent="0.25">
      <c r="A5" s="192" t="s">
        <v>2565</v>
      </c>
      <c r="B5" s="192"/>
      <c r="C5" s="193"/>
      <c r="D5" s="125" t="s">
        <v>2564</v>
      </c>
      <c r="E5" s="17"/>
      <c r="F5" s="17"/>
      <c r="G5" s="191"/>
      <c r="H5" s="190"/>
      <c r="Q5" s="191"/>
      <c r="R5" s="190"/>
    </row>
    <row r="6" spans="1:21" ht="39.6" hidden="1" x14ac:dyDescent="0.25">
      <c r="A6" s="192"/>
      <c r="B6" s="192" t="s">
        <v>2577</v>
      </c>
      <c r="C6" s="193"/>
      <c r="D6" s="60" t="s">
        <v>4379</v>
      </c>
      <c r="E6" s="161" t="s">
        <v>124</v>
      </c>
      <c r="F6" s="161"/>
      <c r="G6" s="187"/>
      <c r="H6" s="190">
        <f>F6*G6</f>
        <v>0</v>
      </c>
      <c r="Q6" s="187"/>
      <c r="R6" s="190">
        <f>P6*Q6</f>
        <v>0</v>
      </c>
    </row>
    <row r="7" spans="1:21" ht="39.6" hidden="1" x14ac:dyDescent="0.25">
      <c r="A7" s="192"/>
      <c r="B7" s="192" t="s">
        <v>2578</v>
      </c>
      <c r="C7" s="193"/>
      <c r="D7" s="59" t="s">
        <v>4378</v>
      </c>
      <c r="E7" s="161" t="s">
        <v>124</v>
      </c>
      <c r="F7" s="161"/>
      <c r="G7" s="187"/>
      <c r="H7" s="190">
        <f>F7*G7</f>
        <v>0</v>
      </c>
      <c r="Q7" s="187"/>
      <c r="R7" s="190">
        <f>P7*Q7</f>
        <v>0</v>
      </c>
    </row>
    <row r="8" spans="1:21" x14ac:dyDescent="0.25">
      <c r="A8" s="192" t="s">
        <v>2566</v>
      </c>
      <c r="B8" s="192"/>
      <c r="C8" s="193"/>
      <c r="D8" s="125" t="s">
        <v>2568</v>
      </c>
      <c r="E8" s="17"/>
      <c r="F8" s="17"/>
      <c r="G8" s="191"/>
      <c r="H8" s="190"/>
      <c r="Q8" s="191"/>
      <c r="R8" s="190"/>
    </row>
    <row r="9" spans="1:21" x14ac:dyDescent="0.25">
      <c r="A9" s="192"/>
      <c r="B9" s="192" t="s">
        <v>2579</v>
      </c>
      <c r="C9" s="193"/>
      <c r="D9" s="59" t="s">
        <v>2572</v>
      </c>
      <c r="E9" s="17"/>
      <c r="F9" s="17"/>
      <c r="G9" s="191"/>
      <c r="H9" s="190"/>
      <c r="Q9" s="191"/>
      <c r="R9" s="190"/>
    </row>
    <row r="10" spans="1:21" ht="15.6" x14ac:dyDescent="0.25">
      <c r="A10" s="192"/>
      <c r="B10" s="192"/>
      <c r="C10" s="193" t="s">
        <v>37</v>
      </c>
      <c r="D10" s="59" t="s">
        <v>2573</v>
      </c>
      <c r="E10" s="161" t="s">
        <v>2269</v>
      </c>
      <c r="F10" s="161"/>
      <c r="G10" s="187"/>
      <c r="H10" s="190">
        <f>F10*G10</f>
        <v>0</v>
      </c>
      <c r="Q10" s="187"/>
      <c r="R10" s="190">
        <f>P10*Q10</f>
        <v>0</v>
      </c>
    </row>
    <row r="11" spans="1:21" ht="15.6" hidden="1" x14ac:dyDescent="0.25">
      <c r="A11" s="192"/>
      <c r="B11" s="192"/>
      <c r="C11" s="193" t="s">
        <v>39</v>
      </c>
      <c r="D11" s="59" t="s">
        <v>2574</v>
      </c>
      <c r="E11" s="161" t="s">
        <v>2269</v>
      </c>
      <c r="F11" s="161"/>
      <c r="G11" s="187"/>
      <c r="H11" s="190">
        <f>F11*G11</f>
        <v>0</v>
      </c>
      <c r="Q11" s="187"/>
      <c r="R11" s="190">
        <f>P11*Q11</f>
        <v>0</v>
      </c>
    </row>
    <row r="12" spans="1:21" ht="15.6" x14ac:dyDescent="0.25">
      <c r="A12" s="192"/>
      <c r="B12" s="192" t="s">
        <v>2580</v>
      </c>
      <c r="C12" s="193"/>
      <c r="D12" s="59" t="s">
        <v>2575</v>
      </c>
      <c r="E12" s="161" t="s">
        <v>2269</v>
      </c>
      <c r="F12" s="161"/>
      <c r="G12" s="187"/>
      <c r="H12" s="190">
        <f>F12*G12</f>
        <v>0</v>
      </c>
      <c r="Q12" s="187"/>
      <c r="R12" s="190">
        <f>P12*Q12</f>
        <v>0</v>
      </c>
    </row>
    <row r="13" spans="1:21" ht="15.6" hidden="1" x14ac:dyDescent="0.25">
      <c r="A13" s="192"/>
      <c r="B13" s="192" t="s">
        <v>2581</v>
      </c>
      <c r="C13" s="193"/>
      <c r="D13" s="101" t="s">
        <v>2576</v>
      </c>
      <c r="E13" s="161" t="s">
        <v>2269</v>
      </c>
      <c r="F13" s="161"/>
      <c r="G13" s="187"/>
      <c r="H13" s="190">
        <f>F13*G13</f>
        <v>0</v>
      </c>
      <c r="Q13" s="187"/>
      <c r="R13" s="190">
        <f>P13*Q13</f>
        <v>0</v>
      </c>
    </row>
    <row r="14" spans="1:21" x14ac:dyDescent="0.25">
      <c r="A14" s="192" t="s">
        <v>2582</v>
      </c>
      <c r="B14" s="192"/>
      <c r="C14" s="193"/>
      <c r="D14" s="125" t="s">
        <v>2583</v>
      </c>
      <c r="E14" s="17"/>
      <c r="F14" s="17"/>
      <c r="G14" s="191"/>
      <c r="H14" s="190"/>
      <c r="Q14" s="191"/>
      <c r="R14" s="190"/>
    </row>
    <row r="15" spans="1:21" ht="15.6" x14ac:dyDescent="0.25">
      <c r="A15" s="192"/>
      <c r="B15" s="192" t="s">
        <v>2584</v>
      </c>
      <c r="C15" s="193"/>
      <c r="D15" s="278" t="s">
        <v>5724</v>
      </c>
      <c r="E15" s="161" t="s">
        <v>124</v>
      </c>
      <c r="F15" s="161"/>
      <c r="G15" s="187"/>
      <c r="H15" s="190">
        <f>F15*G15</f>
        <v>0</v>
      </c>
      <c r="Q15" s="187"/>
      <c r="R15" s="190">
        <f>P15*Q15</f>
        <v>0</v>
      </c>
    </row>
    <row r="16" spans="1:21" ht="67.8" hidden="1" x14ac:dyDescent="0.25">
      <c r="A16" s="192"/>
      <c r="B16" s="192" t="s">
        <v>2585</v>
      </c>
      <c r="C16" s="193"/>
      <c r="D16" s="278" t="s">
        <v>4961</v>
      </c>
      <c r="E16" s="161" t="s">
        <v>124</v>
      </c>
      <c r="F16" s="161"/>
      <c r="G16" s="187"/>
      <c r="H16" s="190">
        <f>F16*G16</f>
        <v>0</v>
      </c>
      <c r="Q16" s="187"/>
      <c r="R16" s="190">
        <f>P16*Q16</f>
        <v>0</v>
      </c>
    </row>
    <row r="17" spans="1:18" ht="15.6" x14ac:dyDescent="0.25">
      <c r="A17" s="192"/>
      <c r="B17" s="192" t="s">
        <v>2586</v>
      </c>
      <c r="C17" s="193"/>
      <c r="D17" s="278" t="s">
        <v>5723</v>
      </c>
      <c r="E17" s="161" t="s">
        <v>124</v>
      </c>
      <c r="F17" s="161"/>
      <c r="G17" s="187"/>
      <c r="H17" s="190">
        <f>F17*G17</f>
        <v>0</v>
      </c>
      <c r="Q17" s="187"/>
      <c r="R17" s="190">
        <f>P17*Q17</f>
        <v>0</v>
      </c>
    </row>
    <row r="18" spans="1:18" x14ac:dyDescent="0.25">
      <c r="A18" s="192"/>
      <c r="B18" s="192" t="s">
        <v>2587</v>
      </c>
      <c r="C18" s="193"/>
      <c r="D18" s="278" t="s">
        <v>2588</v>
      </c>
      <c r="E18" s="212"/>
      <c r="F18" s="17"/>
      <c r="G18" s="191"/>
      <c r="H18" s="190"/>
      <c r="Q18" s="191"/>
      <c r="R18" s="190"/>
    </row>
    <row r="19" spans="1:18" ht="15.6" hidden="1" x14ac:dyDescent="0.25">
      <c r="A19" s="192"/>
      <c r="B19" s="192"/>
      <c r="C19" s="193" t="s">
        <v>37</v>
      </c>
      <c r="D19" s="278" t="s">
        <v>2589</v>
      </c>
      <c r="E19" s="161" t="s">
        <v>124</v>
      </c>
      <c r="F19" s="161"/>
      <c r="G19" s="187"/>
      <c r="H19" s="190">
        <f>F19*G19</f>
        <v>0</v>
      </c>
      <c r="Q19" s="187"/>
      <c r="R19" s="190">
        <f>P19*Q19</f>
        <v>0</v>
      </c>
    </row>
    <row r="20" spans="1:18" ht="15.6" x14ac:dyDescent="0.25">
      <c r="A20" s="192"/>
      <c r="B20" s="192"/>
      <c r="C20" s="193" t="s">
        <v>39</v>
      </c>
      <c r="D20" s="278" t="s">
        <v>6577</v>
      </c>
      <c r="E20" s="161" t="s">
        <v>124</v>
      </c>
      <c r="F20" s="161"/>
      <c r="G20" s="187"/>
      <c r="H20" s="190">
        <f>F20*G20</f>
        <v>0</v>
      </c>
      <c r="Q20" s="187"/>
      <c r="R20" s="190">
        <f>P20*Q20</f>
        <v>0</v>
      </c>
    </row>
    <row r="21" spans="1:18" ht="26.4" x14ac:dyDescent="0.25">
      <c r="A21" s="192"/>
      <c r="B21" s="192"/>
      <c r="C21" s="193" t="s">
        <v>59</v>
      </c>
      <c r="D21" s="278" t="s">
        <v>6578</v>
      </c>
      <c r="E21" s="161" t="s">
        <v>2269</v>
      </c>
      <c r="F21" s="161"/>
      <c r="G21" s="187"/>
      <c r="H21" s="190">
        <f>F21*G21</f>
        <v>0</v>
      </c>
      <c r="Q21" s="187"/>
      <c r="R21" s="190">
        <f>P21*Q21</f>
        <v>0</v>
      </c>
    </row>
    <row r="22" spans="1:18" hidden="1" x14ac:dyDescent="0.25">
      <c r="A22" s="192" t="s">
        <v>2590</v>
      </c>
      <c r="B22" s="192"/>
      <c r="C22" s="193"/>
      <c r="D22" s="125" t="s">
        <v>2591</v>
      </c>
      <c r="E22" s="110"/>
      <c r="F22" s="161"/>
      <c r="G22" s="187"/>
      <c r="H22" s="190"/>
      <c r="Q22" s="187"/>
      <c r="R22" s="190"/>
    </row>
    <row r="23" spans="1:18" ht="15.6" hidden="1" x14ac:dyDescent="0.25">
      <c r="A23" s="192"/>
      <c r="B23" s="192" t="s">
        <v>2592</v>
      </c>
      <c r="C23" s="193"/>
      <c r="D23" s="59" t="s">
        <v>2595</v>
      </c>
      <c r="E23" s="161" t="s">
        <v>124</v>
      </c>
      <c r="F23" s="161"/>
      <c r="G23" s="187"/>
      <c r="H23" s="190">
        <f>F23*G23</f>
        <v>0</v>
      </c>
      <c r="Q23" s="187"/>
      <c r="R23" s="190">
        <f>P23*Q23</f>
        <v>0</v>
      </c>
    </row>
    <row r="24" spans="1:18" ht="15.6" hidden="1" x14ac:dyDescent="0.25">
      <c r="A24" s="192"/>
      <c r="B24" s="192" t="s">
        <v>2593</v>
      </c>
      <c r="C24" s="193"/>
      <c r="D24" s="59" t="s">
        <v>2596</v>
      </c>
      <c r="E24" s="161" t="s">
        <v>124</v>
      </c>
      <c r="F24" s="161"/>
      <c r="G24" s="187"/>
      <c r="H24" s="190">
        <f>F24*G24</f>
        <v>0</v>
      </c>
      <c r="Q24" s="187"/>
      <c r="R24" s="190">
        <f>P24*Q24</f>
        <v>0</v>
      </c>
    </row>
    <row r="25" spans="1:18" ht="26.4" hidden="1" x14ac:dyDescent="0.25">
      <c r="A25" s="192"/>
      <c r="B25" s="192" t="s">
        <v>2594</v>
      </c>
      <c r="C25" s="193"/>
      <c r="D25" s="59" t="s">
        <v>2597</v>
      </c>
      <c r="E25" s="161" t="s">
        <v>124</v>
      </c>
      <c r="F25" s="161"/>
      <c r="G25" s="187"/>
      <c r="H25" s="190">
        <f>F25*G25</f>
        <v>0</v>
      </c>
      <c r="Q25" s="187"/>
      <c r="R25" s="190">
        <f>P25*Q25</f>
        <v>0</v>
      </c>
    </row>
    <row r="26" spans="1:18" hidden="1" x14ac:dyDescent="0.25">
      <c r="A26" s="192" t="s">
        <v>2598</v>
      </c>
      <c r="B26" s="192"/>
      <c r="C26" s="193"/>
      <c r="D26" s="125" t="s">
        <v>2599</v>
      </c>
      <c r="E26" s="205"/>
      <c r="F26" s="17"/>
      <c r="G26" s="191"/>
      <c r="H26" s="190"/>
      <c r="Q26" s="191"/>
      <c r="R26" s="190"/>
    </row>
    <row r="27" spans="1:18" ht="39.6" hidden="1" x14ac:dyDescent="0.25">
      <c r="A27" s="192"/>
      <c r="B27" s="192" t="s">
        <v>2600</v>
      </c>
      <c r="C27" s="193"/>
      <c r="D27" s="278" t="s">
        <v>4962</v>
      </c>
      <c r="E27" s="161" t="s">
        <v>2269</v>
      </c>
      <c r="F27" s="161"/>
      <c r="G27" s="187"/>
      <c r="H27" s="190">
        <f>F27*G27</f>
        <v>0</v>
      </c>
      <c r="Q27" s="187"/>
      <c r="R27" s="190">
        <f>P27*Q27</f>
        <v>0</v>
      </c>
    </row>
    <row r="28" spans="1:18" ht="26.4" hidden="1" x14ac:dyDescent="0.25">
      <c r="A28" s="192"/>
      <c r="B28" s="192" t="s">
        <v>2601</v>
      </c>
      <c r="C28" s="193"/>
      <c r="D28" s="278" t="s">
        <v>4963</v>
      </c>
      <c r="E28" s="161" t="s">
        <v>2269</v>
      </c>
      <c r="F28" s="161"/>
      <c r="G28" s="187"/>
      <c r="H28" s="190">
        <f>F28*G28</f>
        <v>0</v>
      </c>
      <c r="Q28" s="187"/>
      <c r="R28" s="190">
        <f>P28*Q28</f>
        <v>0</v>
      </c>
    </row>
    <row r="29" spans="1:18" ht="26.4" hidden="1" x14ac:dyDescent="0.25">
      <c r="A29" s="192"/>
      <c r="B29" s="192" t="s">
        <v>2602</v>
      </c>
      <c r="C29" s="193"/>
      <c r="D29" s="278" t="s">
        <v>4964</v>
      </c>
      <c r="E29" s="51" t="s">
        <v>423</v>
      </c>
      <c r="F29" s="161"/>
      <c r="G29" s="187"/>
      <c r="H29" s="190">
        <f>F29*G29</f>
        <v>0</v>
      </c>
      <c r="Q29" s="187"/>
      <c r="R29" s="190">
        <f>P29*Q29</f>
        <v>0</v>
      </c>
    </row>
    <row r="30" spans="1:18" ht="26.4" hidden="1" x14ac:dyDescent="0.25">
      <c r="A30" s="192" t="s">
        <v>2603</v>
      </c>
      <c r="B30" s="192"/>
      <c r="C30" s="193"/>
      <c r="D30" s="285" t="s">
        <v>4965</v>
      </c>
      <c r="E30" s="161" t="s">
        <v>124</v>
      </c>
      <c r="F30" s="161"/>
      <c r="G30" s="187"/>
      <c r="H30" s="190">
        <f>F30*G30</f>
        <v>0</v>
      </c>
      <c r="Q30" s="187"/>
      <c r="R30" s="190">
        <f>P30*Q30</f>
        <v>0</v>
      </c>
    </row>
    <row r="31" spans="1:18" ht="26.4" x14ac:dyDescent="0.25">
      <c r="A31" s="192" t="s">
        <v>2604</v>
      </c>
      <c r="B31" s="192"/>
      <c r="C31" s="193"/>
      <c r="D31" s="125" t="s">
        <v>2605</v>
      </c>
      <c r="E31" s="205"/>
      <c r="F31" s="17"/>
      <c r="G31" s="191"/>
      <c r="H31" s="190"/>
      <c r="Q31" s="191"/>
      <c r="R31" s="190"/>
    </row>
    <row r="32" spans="1:18" x14ac:dyDescent="0.25">
      <c r="A32" s="192"/>
      <c r="B32" s="192" t="s">
        <v>2606</v>
      </c>
      <c r="C32" s="193"/>
      <c r="D32" s="59" t="s">
        <v>2032</v>
      </c>
      <c r="E32" s="209" t="s">
        <v>581</v>
      </c>
      <c r="F32" s="17" t="s">
        <v>4225</v>
      </c>
      <c r="G32" s="17" t="s">
        <v>4226</v>
      </c>
      <c r="H32" s="190"/>
      <c r="Q32" s="17" t="s">
        <v>4226</v>
      </c>
      <c r="R32" s="190"/>
    </row>
    <row r="33" spans="1:18" ht="26.4" x14ac:dyDescent="0.25">
      <c r="A33" s="192"/>
      <c r="B33" s="192" t="s">
        <v>2607</v>
      </c>
      <c r="C33" s="193"/>
      <c r="D33" s="59" t="s">
        <v>2033</v>
      </c>
      <c r="E33" s="51" t="s">
        <v>361</v>
      </c>
      <c r="F33" s="197">
        <f>H32</f>
        <v>0</v>
      </c>
      <c r="G33" s="195"/>
      <c r="H33" s="190">
        <f>F33*G33</f>
        <v>0</v>
      </c>
      <c r="Q33" s="195"/>
      <c r="R33" s="190">
        <f>P33*Q33</f>
        <v>0</v>
      </c>
    </row>
    <row r="34" spans="1:18" x14ac:dyDescent="0.25">
      <c r="A34" s="192"/>
      <c r="B34" s="192"/>
      <c r="C34" s="193"/>
      <c r="D34" s="59"/>
      <c r="E34" s="27"/>
      <c r="F34" s="17"/>
      <c r="G34" s="17"/>
      <c r="H34" s="190"/>
      <c r="Q34" s="17"/>
      <c r="R34" s="190"/>
    </row>
    <row r="35" spans="1:18" x14ac:dyDescent="0.25">
      <c r="A35" s="192"/>
      <c r="B35" s="192"/>
      <c r="C35" s="193"/>
      <c r="D35" s="59"/>
      <c r="E35" s="205"/>
      <c r="F35" s="17"/>
      <c r="G35" s="17"/>
      <c r="H35" s="190"/>
      <c r="Q35" s="17"/>
      <c r="R35" s="190"/>
    </row>
    <row r="36" spans="1:18" x14ac:dyDescent="0.25">
      <c r="A36" s="64"/>
      <c r="B36" s="64"/>
      <c r="C36" s="161"/>
      <c r="D36" s="60"/>
      <c r="E36" s="17"/>
      <c r="F36" s="17"/>
      <c r="G36" s="17"/>
      <c r="H36" s="190"/>
      <c r="Q36" s="17"/>
      <c r="R36" s="190"/>
    </row>
    <row r="37" spans="1:18" x14ac:dyDescent="0.25">
      <c r="A37" s="168" t="s">
        <v>34</v>
      </c>
      <c r="B37" s="168"/>
      <c r="C37" s="168"/>
      <c r="D37" s="168"/>
      <c r="E37" s="179"/>
      <c r="F37" s="185"/>
      <c r="G37" s="185"/>
      <c r="H37" s="174">
        <f>SUM(H5:H36)</f>
        <v>0</v>
      </c>
      <c r="Q37" s="185"/>
      <c r="R37" s="174">
        <f>SUM(R5:R36)</f>
        <v>0</v>
      </c>
    </row>
    <row r="1048313" spans="5:5" x14ac:dyDescent="0.25">
      <c r="E104831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7A1B3-2645-4402-A7B9-BB20C302048E}">
  <dimension ref="A1:H1048307"/>
  <sheetViews>
    <sheetView workbookViewId="0"/>
  </sheetViews>
  <sheetFormatPr defaultRowHeight="13.2" x14ac:dyDescent="0.25"/>
  <cols>
    <col min="1" max="1" width="9.33203125" style="41" customWidth="1"/>
    <col min="2" max="2" width="9" style="41" bestFit="1" customWidth="1"/>
    <col min="3" max="3" width="3.88671875" style="41" customWidth="1"/>
    <col min="4" max="4" width="40.6640625" style="41" customWidth="1"/>
    <col min="5" max="5" width="25.5546875" style="41" bestFit="1" customWidth="1"/>
    <col min="6" max="8" width="20.6640625" style="41" customWidth="1"/>
    <col min="9"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8" x14ac:dyDescent="0.25">
      <c r="A1" s="39" t="s">
        <v>2567</v>
      </c>
      <c r="B1" s="40"/>
      <c r="C1" s="40"/>
      <c r="D1" s="40"/>
      <c r="E1" s="774" t="s">
        <v>2609</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95"/>
      <c r="H3" s="5"/>
    </row>
    <row r="4" spans="1:8" x14ac:dyDescent="0.25">
      <c r="A4" s="192"/>
      <c r="B4" s="192"/>
      <c r="C4" s="193"/>
      <c r="D4" s="64"/>
      <c r="E4" s="17"/>
      <c r="F4" s="17"/>
      <c r="G4" s="191"/>
      <c r="H4" s="15"/>
    </row>
    <row r="5" spans="1:8" x14ac:dyDescent="0.25">
      <c r="A5" s="192" t="s">
        <v>2569</v>
      </c>
      <c r="B5" s="192"/>
      <c r="C5" s="193"/>
      <c r="D5" s="213" t="s">
        <v>2610</v>
      </c>
      <c r="E5" s="17"/>
      <c r="F5" s="17"/>
      <c r="G5" s="191"/>
      <c r="H5" s="189"/>
    </row>
    <row r="6" spans="1:8" ht="26.4" x14ac:dyDescent="0.25">
      <c r="A6" s="192"/>
      <c r="B6" s="192" t="s">
        <v>4196</v>
      </c>
      <c r="C6" s="193"/>
      <c r="D6" s="214" t="s">
        <v>2612</v>
      </c>
      <c r="E6" s="17"/>
      <c r="F6" s="17"/>
      <c r="G6" s="191"/>
      <c r="H6" s="189"/>
    </row>
    <row r="7" spans="1:8" ht="15.6" x14ac:dyDescent="0.25">
      <c r="A7" s="192"/>
      <c r="B7" s="192"/>
      <c r="C7" s="193" t="s">
        <v>37</v>
      </c>
      <c r="D7" s="215" t="s">
        <v>4265</v>
      </c>
      <c r="E7" s="161" t="s">
        <v>124</v>
      </c>
      <c r="F7" s="161"/>
      <c r="G7" s="187"/>
      <c r="H7" s="190">
        <f t="shared" ref="H7:H13" si="0">F7*G7</f>
        <v>0</v>
      </c>
    </row>
    <row r="8" spans="1:8" ht="15.6" hidden="1" x14ac:dyDescent="0.25">
      <c r="A8" s="192"/>
      <c r="B8" s="192"/>
      <c r="C8" s="193" t="s">
        <v>39</v>
      </c>
      <c r="D8" s="60" t="s">
        <v>4260</v>
      </c>
      <c r="E8" s="161" t="s">
        <v>124</v>
      </c>
      <c r="F8" s="161"/>
      <c r="G8" s="187"/>
      <c r="H8" s="190">
        <f t="shared" si="0"/>
        <v>0</v>
      </c>
    </row>
    <row r="9" spans="1:8" ht="15.6" hidden="1" x14ac:dyDescent="0.25">
      <c r="A9" s="192"/>
      <c r="B9" s="192"/>
      <c r="C9" s="193" t="s">
        <v>59</v>
      </c>
      <c r="D9" s="215" t="s">
        <v>4261</v>
      </c>
      <c r="E9" s="161" t="s">
        <v>124</v>
      </c>
      <c r="F9" s="161"/>
      <c r="G9" s="187"/>
      <c r="H9" s="190">
        <f t="shared" si="0"/>
        <v>0</v>
      </c>
    </row>
    <row r="10" spans="1:8" ht="26.4" x14ac:dyDescent="0.25">
      <c r="A10" s="192"/>
      <c r="B10" s="192" t="s">
        <v>4197</v>
      </c>
      <c r="C10" s="193"/>
      <c r="D10" s="60" t="s">
        <v>2613</v>
      </c>
      <c r="E10" s="161" t="s">
        <v>124</v>
      </c>
      <c r="F10" s="161"/>
      <c r="G10" s="187"/>
      <c r="H10" s="190">
        <f t="shared" si="0"/>
        <v>0</v>
      </c>
    </row>
    <row r="11" spans="1:8" ht="39.6" hidden="1" x14ac:dyDescent="0.25">
      <c r="A11" s="192"/>
      <c r="B11" s="192" t="s">
        <v>4198</v>
      </c>
      <c r="C11" s="193"/>
      <c r="D11" s="59" t="s">
        <v>4966</v>
      </c>
      <c r="E11" s="161" t="s">
        <v>124</v>
      </c>
      <c r="F11" s="161"/>
      <c r="G11" s="187"/>
      <c r="H11" s="190">
        <f t="shared" si="0"/>
        <v>0</v>
      </c>
    </row>
    <row r="12" spans="1:8" ht="39.6" hidden="1" x14ac:dyDescent="0.25">
      <c r="A12" s="192"/>
      <c r="B12" s="192" t="s">
        <v>4199</v>
      </c>
      <c r="C12" s="193"/>
      <c r="D12" s="59" t="s">
        <v>4967</v>
      </c>
      <c r="E12" s="161" t="s">
        <v>124</v>
      </c>
      <c r="F12" s="161"/>
      <c r="G12" s="187"/>
      <c r="H12" s="190">
        <f t="shared" si="0"/>
        <v>0</v>
      </c>
    </row>
    <row r="13" spans="1:8" ht="26.4" x14ac:dyDescent="0.25">
      <c r="A13" s="192" t="s">
        <v>2570</v>
      </c>
      <c r="B13" s="192"/>
      <c r="C13" s="193"/>
      <c r="D13" s="216" t="s">
        <v>2614</v>
      </c>
      <c r="E13" s="161" t="s">
        <v>2269</v>
      </c>
      <c r="F13" s="161"/>
      <c r="G13" s="187"/>
      <c r="H13" s="190">
        <f t="shared" si="0"/>
        <v>0</v>
      </c>
    </row>
    <row r="14" spans="1:8" x14ac:dyDescent="0.25">
      <c r="A14" s="192" t="s">
        <v>2571</v>
      </c>
      <c r="B14" s="192"/>
      <c r="C14" s="193"/>
      <c r="D14" s="216" t="s">
        <v>2615</v>
      </c>
      <c r="E14" s="17"/>
      <c r="F14" s="17"/>
      <c r="G14" s="191"/>
      <c r="H14" s="190"/>
    </row>
    <row r="15" spans="1:8" ht="15.6" hidden="1" x14ac:dyDescent="0.25">
      <c r="A15" s="192"/>
      <c r="B15" s="192" t="s">
        <v>2616</v>
      </c>
      <c r="C15" s="193"/>
      <c r="D15" s="298" t="s">
        <v>4968</v>
      </c>
      <c r="E15" s="161" t="s">
        <v>124</v>
      </c>
      <c r="F15" s="161"/>
      <c r="G15" s="187"/>
      <c r="H15" s="190">
        <f>F15*G15</f>
        <v>0</v>
      </c>
    </row>
    <row r="16" spans="1:8" x14ac:dyDescent="0.25">
      <c r="A16" s="192"/>
      <c r="B16" s="192" t="s">
        <v>2617</v>
      </c>
      <c r="C16" s="193"/>
      <c r="D16" s="298" t="s">
        <v>4969</v>
      </c>
      <c r="E16" s="161"/>
      <c r="F16" s="161"/>
      <c r="G16" s="187"/>
      <c r="H16" s="190"/>
    </row>
    <row r="17" spans="1:8" ht="15.6" x14ac:dyDescent="0.25">
      <c r="A17" s="192"/>
      <c r="B17" s="192"/>
      <c r="C17" s="193" t="s">
        <v>37</v>
      </c>
      <c r="D17" s="298"/>
      <c r="E17" s="161" t="s">
        <v>124</v>
      </c>
      <c r="F17" s="161"/>
      <c r="G17" s="187"/>
      <c r="H17" s="190">
        <f t="shared" ref="H17:H25" si="1">F17*G17</f>
        <v>0</v>
      </c>
    </row>
    <row r="18" spans="1:8" ht="15.6" x14ac:dyDescent="0.25">
      <c r="A18" s="192"/>
      <c r="B18" s="192"/>
      <c r="C18" s="193" t="s">
        <v>39</v>
      </c>
      <c r="D18" s="298"/>
      <c r="E18" s="161" t="s">
        <v>124</v>
      </c>
      <c r="F18" s="161"/>
      <c r="G18" s="187"/>
      <c r="H18" s="190">
        <f t="shared" si="1"/>
        <v>0</v>
      </c>
    </row>
    <row r="19" spans="1:8" ht="15.6" x14ac:dyDescent="0.25">
      <c r="A19" s="192"/>
      <c r="B19" s="192"/>
      <c r="C19" s="193" t="s">
        <v>59</v>
      </c>
      <c r="D19" s="298"/>
      <c r="E19" s="161" t="s">
        <v>124</v>
      </c>
      <c r="F19" s="161"/>
      <c r="G19" s="187"/>
      <c r="H19" s="190">
        <f t="shared" si="1"/>
        <v>0</v>
      </c>
    </row>
    <row r="20" spans="1:8" ht="15.6" x14ac:dyDescent="0.25">
      <c r="A20" s="192"/>
      <c r="B20" s="192"/>
      <c r="C20" s="193" t="s">
        <v>42</v>
      </c>
      <c r="D20" s="298"/>
      <c r="E20" s="161" t="s">
        <v>124</v>
      </c>
      <c r="F20" s="161"/>
      <c r="G20" s="187"/>
      <c r="H20" s="190">
        <f t="shared" si="1"/>
        <v>0</v>
      </c>
    </row>
    <row r="21" spans="1:8" ht="15.6" x14ac:dyDescent="0.25">
      <c r="A21" s="192"/>
      <c r="B21" s="192"/>
      <c r="C21" s="193" t="s">
        <v>43</v>
      </c>
      <c r="D21" s="298"/>
      <c r="E21" s="161" t="s">
        <v>124</v>
      </c>
      <c r="F21" s="161"/>
      <c r="G21" s="187"/>
      <c r="H21" s="190">
        <f t="shared" si="1"/>
        <v>0</v>
      </c>
    </row>
    <row r="22" spans="1:8" ht="26.4" hidden="1" x14ac:dyDescent="0.25">
      <c r="A22" s="192"/>
      <c r="B22" s="192" t="s">
        <v>2618</v>
      </c>
      <c r="C22" s="193"/>
      <c r="D22" s="298" t="s">
        <v>4970</v>
      </c>
      <c r="E22" s="161" t="s">
        <v>124</v>
      </c>
      <c r="F22" s="161"/>
      <c r="G22" s="187"/>
      <c r="H22" s="190">
        <f t="shared" si="1"/>
        <v>0</v>
      </c>
    </row>
    <row r="23" spans="1:8" ht="26.4" x14ac:dyDescent="0.25">
      <c r="A23" s="192"/>
      <c r="B23" s="192" t="s">
        <v>2619</v>
      </c>
      <c r="C23" s="193"/>
      <c r="D23" s="298" t="s">
        <v>4971</v>
      </c>
      <c r="E23" s="161"/>
      <c r="F23" s="161"/>
      <c r="G23" s="187"/>
      <c r="H23" s="190"/>
    </row>
    <row r="24" spans="1:8" ht="15.6" x14ac:dyDescent="0.25">
      <c r="A24" s="192"/>
      <c r="B24" s="192"/>
      <c r="C24" s="193" t="s">
        <v>37</v>
      </c>
      <c r="D24" s="298"/>
      <c r="E24" s="161" t="s">
        <v>124</v>
      </c>
      <c r="F24" s="161"/>
      <c r="G24" s="187"/>
      <c r="H24" s="190">
        <f t="shared" si="1"/>
        <v>0</v>
      </c>
    </row>
    <row r="25" spans="1:8" ht="15.6" x14ac:dyDescent="0.25">
      <c r="A25" s="192"/>
      <c r="B25" s="192"/>
      <c r="C25" s="193" t="s">
        <v>39</v>
      </c>
      <c r="D25" s="298"/>
      <c r="E25" s="161" t="s">
        <v>124</v>
      </c>
      <c r="F25" s="161"/>
      <c r="G25" s="187"/>
      <c r="H25" s="190">
        <f t="shared" si="1"/>
        <v>0</v>
      </c>
    </row>
    <row r="26" spans="1:8" ht="15.6" x14ac:dyDescent="0.25">
      <c r="A26" s="192"/>
      <c r="B26" s="192"/>
      <c r="C26" s="193" t="s">
        <v>59</v>
      </c>
      <c r="D26" s="298"/>
      <c r="E26" s="161" t="s">
        <v>124</v>
      </c>
      <c r="F26" s="161"/>
      <c r="G26" s="187"/>
      <c r="H26" s="545" t="s">
        <v>5568</v>
      </c>
    </row>
    <row r="27" spans="1:8" ht="15.6" x14ac:dyDescent="0.25">
      <c r="A27" s="192" t="s">
        <v>2611</v>
      </c>
      <c r="B27" s="192"/>
      <c r="C27" s="193"/>
      <c r="D27" s="217" t="s">
        <v>2620</v>
      </c>
      <c r="E27" s="161" t="s">
        <v>2269</v>
      </c>
      <c r="F27" s="161"/>
      <c r="G27" s="187"/>
      <c r="H27" s="190">
        <f>F27*G27</f>
        <v>0</v>
      </c>
    </row>
    <row r="28" spans="1:8" ht="15.6" x14ac:dyDescent="0.25">
      <c r="A28" s="192" t="s">
        <v>5707</v>
      </c>
      <c r="B28" s="192"/>
      <c r="C28" s="193"/>
      <c r="D28" s="64" t="s">
        <v>6579</v>
      </c>
      <c r="E28" s="161" t="s">
        <v>124</v>
      </c>
      <c r="F28" s="161"/>
      <c r="G28" s="187"/>
      <c r="H28" s="190">
        <f t="shared" ref="H28" si="2">F28*G28</f>
        <v>0</v>
      </c>
    </row>
    <row r="29" spans="1:8" x14ac:dyDescent="0.25">
      <c r="A29" s="192"/>
      <c r="B29" s="192"/>
      <c r="C29" s="193"/>
      <c r="D29" s="157"/>
      <c r="E29" s="17"/>
      <c r="F29" s="17"/>
      <c r="G29" s="191"/>
      <c r="H29" s="190"/>
    </row>
    <row r="30" spans="1:8" x14ac:dyDescent="0.25">
      <c r="A30" s="64"/>
      <c r="B30" s="64"/>
      <c r="C30" s="161"/>
      <c r="D30" s="60"/>
      <c r="E30" s="17"/>
      <c r="F30" s="15"/>
      <c r="G30" s="191"/>
      <c r="H30" s="190"/>
    </row>
    <row r="31" spans="1:8" x14ac:dyDescent="0.25">
      <c r="A31" s="168" t="s">
        <v>34</v>
      </c>
      <c r="B31" s="168"/>
      <c r="C31" s="168"/>
      <c r="D31" s="168"/>
      <c r="E31" s="179"/>
      <c r="F31" s="183"/>
      <c r="G31" s="198"/>
      <c r="H31" s="174">
        <f>SUM(H5:H30)</f>
        <v>0</v>
      </c>
    </row>
    <row r="1048307" spans="5:5" x14ac:dyDescent="0.25">
      <c r="E1048307"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0D593-0741-4D40-95F6-B095A1E2A3A1}">
  <dimension ref="A1:G1048287"/>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2621</v>
      </c>
      <c r="B1" s="40"/>
      <c r="C1" s="774" t="s">
        <v>2622</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x14ac:dyDescent="0.25">
      <c r="A5" s="192" t="s">
        <v>2623</v>
      </c>
      <c r="B5" s="218" t="s">
        <v>2624</v>
      </c>
      <c r="C5" s="161" t="s">
        <v>429</v>
      </c>
      <c r="D5" s="161"/>
      <c r="E5" s="187"/>
      <c r="F5" s="190">
        <f>D5*E5</f>
        <v>0</v>
      </c>
    </row>
    <row r="6" spans="1:7" x14ac:dyDescent="0.25">
      <c r="A6" s="192" t="s">
        <v>2626</v>
      </c>
      <c r="B6" s="218" t="s">
        <v>2625</v>
      </c>
      <c r="C6" s="161" t="s">
        <v>429</v>
      </c>
      <c r="D6" s="161"/>
      <c r="E6" s="187"/>
      <c r="F6" s="190">
        <f>D6*E6</f>
        <v>0</v>
      </c>
    </row>
    <row r="7" spans="1:7" ht="26.4" x14ac:dyDescent="0.25">
      <c r="A7" s="192" t="s">
        <v>2627</v>
      </c>
      <c r="B7" s="299" t="s">
        <v>4972</v>
      </c>
      <c r="C7" s="161" t="s">
        <v>429</v>
      </c>
      <c r="D7" s="161"/>
      <c r="E7" s="187"/>
      <c r="F7" s="190">
        <f>D7*E7</f>
        <v>0</v>
      </c>
      <c r="G7" s="307" t="s">
        <v>5398</v>
      </c>
    </row>
    <row r="8" spans="1:7" x14ac:dyDescent="0.25">
      <c r="A8" s="192"/>
      <c r="B8" s="64"/>
      <c r="C8" s="17"/>
      <c r="D8" s="17"/>
      <c r="E8" s="190"/>
      <c r="F8" s="190"/>
    </row>
    <row r="9" spans="1:7" x14ac:dyDescent="0.25">
      <c r="A9" s="192"/>
      <c r="B9" s="157"/>
      <c r="C9" s="17"/>
      <c r="D9" s="17"/>
      <c r="E9" s="190"/>
      <c r="F9" s="190"/>
      <c r="G9" s="323" t="s">
        <v>5421</v>
      </c>
    </row>
    <row r="10" spans="1:7" x14ac:dyDescent="0.25">
      <c r="A10" s="64"/>
      <c r="B10" s="60"/>
      <c r="C10" s="17"/>
      <c r="D10" s="15"/>
      <c r="E10" s="190"/>
      <c r="F10" s="190"/>
    </row>
    <row r="11" spans="1:7" x14ac:dyDescent="0.25">
      <c r="A11" s="168" t="s">
        <v>34</v>
      </c>
      <c r="B11" s="168"/>
      <c r="C11" s="179"/>
      <c r="D11" s="183"/>
      <c r="E11" s="174"/>
      <c r="F11" s="174">
        <f>SUM(F5:F10)</f>
        <v>0</v>
      </c>
    </row>
    <row r="1048287" spans="3:3" x14ac:dyDescent="0.25">
      <c r="C1048287"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4A896-0607-4D4A-93F5-114CFD404B5C}">
  <dimension ref="A1:H1048355"/>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49" width="9.109375" style="41"/>
    <col min="250" max="250" width="9.33203125" style="41" customWidth="1"/>
    <col min="251" max="251" width="6.6640625" style="41" customWidth="1"/>
    <col min="252" max="252" width="40.6640625" style="41" customWidth="1"/>
    <col min="253" max="256" width="9.33203125" style="41" customWidth="1"/>
    <col min="257" max="505" width="9.109375" style="41"/>
    <col min="506" max="506" width="9.33203125" style="41" customWidth="1"/>
    <col min="507" max="507" width="6.6640625" style="41" customWidth="1"/>
    <col min="508" max="508" width="40.6640625" style="41" customWidth="1"/>
    <col min="509" max="512" width="9.33203125" style="41" customWidth="1"/>
    <col min="513" max="761" width="9.109375" style="41"/>
    <col min="762" max="762" width="9.33203125" style="41" customWidth="1"/>
    <col min="763" max="763" width="6.6640625" style="41" customWidth="1"/>
    <col min="764" max="764" width="40.6640625" style="41" customWidth="1"/>
    <col min="765" max="768" width="9.33203125" style="41" customWidth="1"/>
    <col min="769" max="1017" width="9.109375" style="41"/>
    <col min="1018" max="1018" width="9.33203125" style="41" customWidth="1"/>
    <col min="1019" max="1019" width="6.6640625" style="41" customWidth="1"/>
    <col min="1020" max="1020" width="40.6640625" style="41" customWidth="1"/>
    <col min="1021" max="1024" width="9.33203125" style="41" customWidth="1"/>
    <col min="1025" max="1273" width="9.109375" style="41"/>
    <col min="1274" max="1274" width="9.33203125" style="41" customWidth="1"/>
    <col min="1275" max="1275" width="6.6640625" style="41" customWidth="1"/>
    <col min="1276" max="1276" width="40.6640625" style="41" customWidth="1"/>
    <col min="1277" max="1280" width="9.33203125" style="41" customWidth="1"/>
    <col min="1281" max="1529" width="9.109375" style="41"/>
    <col min="1530" max="1530" width="9.33203125" style="41" customWidth="1"/>
    <col min="1531" max="1531" width="6.6640625" style="41" customWidth="1"/>
    <col min="1532" max="1532" width="40.6640625" style="41" customWidth="1"/>
    <col min="1533" max="1536" width="9.33203125" style="41" customWidth="1"/>
    <col min="1537" max="1785" width="9.109375" style="41"/>
    <col min="1786" max="1786" width="9.33203125" style="41" customWidth="1"/>
    <col min="1787" max="1787" width="6.6640625" style="41" customWidth="1"/>
    <col min="1788" max="1788" width="40.6640625" style="41" customWidth="1"/>
    <col min="1789" max="1792" width="9.33203125" style="41" customWidth="1"/>
    <col min="1793" max="2041" width="9.109375" style="41"/>
    <col min="2042" max="2042" width="9.33203125" style="41" customWidth="1"/>
    <col min="2043" max="2043" width="6.6640625" style="41" customWidth="1"/>
    <col min="2044" max="2044" width="40.6640625" style="41" customWidth="1"/>
    <col min="2045" max="2048" width="9.33203125" style="41" customWidth="1"/>
    <col min="2049" max="2297" width="9.109375" style="41"/>
    <col min="2298" max="2298" width="9.33203125" style="41" customWidth="1"/>
    <col min="2299" max="2299" width="6.6640625" style="41" customWidth="1"/>
    <col min="2300" max="2300" width="40.6640625" style="41" customWidth="1"/>
    <col min="2301" max="2304" width="9.33203125" style="41" customWidth="1"/>
    <col min="2305" max="2553" width="9.109375" style="41"/>
    <col min="2554" max="2554" width="9.33203125" style="41" customWidth="1"/>
    <col min="2555" max="2555" width="6.6640625" style="41" customWidth="1"/>
    <col min="2556" max="2556" width="40.6640625" style="41" customWidth="1"/>
    <col min="2557" max="2560" width="9.33203125" style="41" customWidth="1"/>
    <col min="2561" max="2809" width="9.109375" style="41"/>
    <col min="2810" max="2810" width="9.33203125" style="41" customWidth="1"/>
    <col min="2811" max="2811" width="6.6640625" style="41" customWidth="1"/>
    <col min="2812" max="2812" width="40.6640625" style="41" customWidth="1"/>
    <col min="2813" max="2816" width="9.33203125" style="41" customWidth="1"/>
    <col min="2817" max="3065" width="9.109375" style="41"/>
    <col min="3066" max="3066" width="9.33203125" style="41" customWidth="1"/>
    <col min="3067" max="3067" width="6.6640625" style="41" customWidth="1"/>
    <col min="3068" max="3068" width="40.6640625" style="41" customWidth="1"/>
    <col min="3069" max="3072" width="9.33203125" style="41" customWidth="1"/>
    <col min="3073" max="3321" width="9.109375" style="41"/>
    <col min="3322" max="3322" width="9.33203125" style="41" customWidth="1"/>
    <col min="3323" max="3323" width="6.6640625" style="41" customWidth="1"/>
    <col min="3324" max="3324" width="40.6640625" style="41" customWidth="1"/>
    <col min="3325" max="3328" width="9.33203125" style="41" customWidth="1"/>
    <col min="3329" max="3577" width="9.109375" style="41"/>
    <col min="3578" max="3578" width="9.33203125" style="41" customWidth="1"/>
    <col min="3579" max="3579" width="6.6640625" style="41" customWidth="1"/>
    <col min="3580" max="3580" width="40.6640625" style="41" customWidth="1"/>
    <col min="3581" max="3584" width="9.33203125" style="41" customWidth="1"/>
    <col min="3585" max="3833" width="9.109375" style="41"/>
    <col min="3834" max="3834" width="9.33203125" style="41" customWidth="1"/>
    <col min="3835" max="3835" width="6.6640625" style="41" customWidth="1"/>
    <col min="3836" max="3836" width="40.6640625" style="41" customWidth="1"/>
    <col min="3837" max="3840" width="9.33203125" style="41" customWidth="1"/>
    <col min="3841" max="4089" width="9.109375" style="41"/>
    <col min="4090" max="4090" width="9.33203125" style="41" customWidth="1"/>
    <col min="4091" max="4091" width="6.6640625" style="41" customWidth="1"/>
    <col min="4092" max="4092" width="40.6640625" style="41" customWidth="1"/>
    <col min="4093" max="4096" width="9.33203125" style="41" customWidth="1"/>
    <col min="4097" max="4345" width="9.109375" style="41"/>
    <col min="4346" max="4346" width="9.33203125" style="41" customWidth="1"/>
    <col min="4347" max="4347" width="6.6640625" style="41" customWidth="1"/>
    <col min="4348" max="4348" width="40.6640625" style="41" customWidth="1"/>
    <col min="4349" max="4352" width="9.33203125" style="41" customWidth="1"/>
    <col min="4353" max="4601" width="9.109375" style="41"/>
    <col min="4602" max="4602" width="9.33203125" style="41" customWidth="1"/>
    <col min="4603" max="4603" width="6.6640625" style="41" customWidth="1"/>
    <col min="4604" max="4604" width="40.6640625" style="41" customWidth="1"/>
    <col min="4605" max="4608" width="9.33203125" style="41" customWidth="1"/>
    <col min="4609" max="4857" width="9.109375" style="41"/>
    <col min="4858" max="4858" width="9.33203125" style="41" customWidth="1"/>
    <col min="4859" max="4859" width="6.6640625" style="41" customWidth="1"/>
    <col min="4860" max="4860" width="40.6640625" style="41" customWidth="1"/>
    <col min="4861" max="4864" width="9.33203125" style="41" customWidth="1"/>
    <col min="4865" max="5113" width="9.109375" style="41"/>
    <col min="5114" max="5114" width="9.33203125" style="41" customWidth="1"/>
    <col min="5115" max="5115" width="6.6640625" style="41" customWidth="1"/>
    <col min="5116" max="5116" width="40.6640625" style="41" customWidth="1"/>
    <col min="5117" max="5120" width="9.33203125" style="41" customWidth="1"/>
    <col min="5121" max="5369" width="9.109375" style="41"/>
    <col min="5370" max="5370" width="9.33203125" style="41" customWidth="1"/>
    <col min="5371" max="5371" width="6.6640625" style="41" customWidth="1"/>
    <col min="5372" max="5372" width="40.6640625" style="41" customWidth="1"/>
    <col min="5373" max="5376" width="9.33203125" style="41" customWidth="1"/>
    <col min="5377" max="5625" width="9.109375" style="41"/>
    <col min="5626" max="5626" width="9.33203125" style="41" customWidth="1"/>
    <col min="5627" max="5627" width="6.6640625" style="41" customWidth="1"/>
    <col min="5628" max="5628" width="40.6640625" style="41" customWidth="1"/>
    <col min="5629" max="5632" width="9.33203125" style="41" customWidth="1"/>
    <col min="5633" max="5881" width="9.109375" style="41"/>
    <col min="5882" max="5882" width="9.33203125" style="41" customWidth="1"/>
    <col min="5883" max="5883" width="6.6640625" style="41" customWidth="1"/>
    <col min="5884" max="5884" width="40.6640625" style="41" customWidth="1"/>
    <col min="5885" max="5888" width="9.33203125" style="41" customWidth="1"/>
    <col min="5889" max="6137" width="9.109375" style="41"/>
    <col min="6138" max="6138" width="9.33203125" style="41" customWidth="1"/>
    <col min="6139" max="6139" width="6.6640625" style="41" customWidth="1"/>
    <col min="6140" max="6140" width="40.6640625" style="41" customWidth="1"/>
    <col min="6141" max="6144" width="9.33203125" style="41" customWidth="1"/>
    <col min="6145" max="6393" width="9.109375" style="41"/>
    <col min="6394" max="6394" width="9.33203125" style="41" customWidth="1"/>
    <col min="6395" max="6395" width="6.6640625" style="41" customWidth="1"/>
    <col min="6396" max="6396" width="40.6640625" style="41" customWidth="1"/>
    <col min="6397" max="6400" width="9.33203125" style="41" customWidth="1"/>
    <col min="6401" max="6649" width="9.109375" style="41"/>
    <col min="6650" max="6650" width="9.33203125" style="41" customWidth="1"/>
    <col min="6651" max="6651" width="6.6640625" style="41" customWidth="1"/>
    <col min="6652" max="6652" width="40.6640625" style="41" customWidth="1"/>
    <col min="6653" max="6656" width="9.33203125" style="41" customWidth="1"/>
    <col min="6657" max="6905" width="9.109375" style="41"/>
    <col min="6906" max="6906" width="9.33203125" style="41" customWidth="1"/>
    <col min="6907" max="6907" width="6.6640625" style="41" customWidth="1"/>
    <col min="6908" max="6908" width="40.6640625" style="41" customWidth="1"/>
    <col min="6909" max="6912" width="9.33203125" style="41" customWidth="1"/>
    <col min="6913" max="7161" width="9.109375" style="41"/>
    <col min="7162" max="7162" width="9.33203125" style="41" customWidth="1"/>
    <col min="7163" max="7163" width="6.6640625" style="41" customWidth="1"/>
    <col min="7164" max="7164" width="40.6640625" style="41" customWidth="1"/>
    <col min="7165" max="7168" width="9.33203125" style="41" customWidth="1"/>
    <col min="7169" max="7417" width="9.109375" style="41"/>
    <col min="7418" max="7418" width="9.33203125" style="41" customWidth="1"/>
    <col min="7419" max="7419" width="6.6640625" style="41" customWidth="1"/>
    <col min="7420" max="7420" width="40.6640625" style="41" customWidth="1"/>
    <col min="7421" max="7424" width="9.33203125" style="41" customWidth="1"/>
    <col min="7425" max="7673" width="9.109375" style="41"/>
    <col min="7674" max="7674" width="9.33203125" style="41" customWidth="1"/>
    <col min="7675" max="7675" width="6.6640625" style="41" customWidth="1"/>
    <col min="7676" max="7676" width="40.6640625" style="41" customWidth="1"/>
    <col min="7677" max="7680" width="9.33203125" style="41" customWidth="1"/>
    <col min="7681" max="7929" width="9.109375" style="41"/>
    <col min="7930" max="7930" width="9.33203125" style="41" customWidth="1"/>
    <col min="7931" max="7931" width="6.6640625" style="41" customWidth="1"/>
    <col min="7932" max="7932" width="40.6640625" style="41" customWidth="1"/>
    <col min="7933" max="7936" width="9.33203125" style="41" customWidth="1"/>
    <col min="7937" max="8185" width="9.109375" style="41"/>
    <col min="8186" max="8186" width="9.33203125" style="41" customWidth="1"/>
    <col min="8187" max="8187" width="6.6640625" style="41" customWidth="1"/>
    <col min="8188" max="8188" width="40.6640625" style="41" customWidth="1"/>
    <col min="8189" max="8192" width="9.33203125" style="41" customWidth="1"/>
    <col min="8193" max="8441" width="9.109375" style="41"/>
    <col min="8442" max="8442" width="9.33203125" style="41" customWidth="1"/>
    <col min="8443" max="8443" width="6.6640625" style="41" customWidth="1"/>
    <col min="8444" max="8444" width="40.6640625" style="41" customWidth="1"/>
    <col min="8445" max="8448" width="9.33203125" style="41" customWidth="1"/>
    <col min="8449" max="8697" width="9.109375" style="41"/>
    <col min="8698" max="8698" width="9.33203125" style="41" customWidth="1"/>
    <col min="8699" max="8699" width="6.6640625" style="41" customWidth="1"/>
    <col min="8700" max="8700" width="40.6640625" style="41" customWidth="1"/>
    <col min="8701" max="8704" width="9.33203125" style="41" customWidth="1"/>
    <col min="8705" max="8953" width="9.109375" style="41"/>
    <col min="8954" max="8954" width="9.33203125" style="41" customWidth="1"/>
    <col min="8955" max="8955" width="6.6640625" style="41" customWidth="1"/>
    <col min="8956" max="8956" width="40.6640625" style="41" customWidth="1"/>
    <col min="8957" max="8960" width="9.33203125" style="41" customWidth="1"/>
    <col min="8961" max="9209" width="9.109375" style="41"/>
    <col min="9210" max="9210" width="9.33203125" style="41" customWidth="1"/>
    <col min="9211" max="9211" width="6.6640625" style="41" customWidth="1"/>
    <col min="9212" max="9212" width="40.6640625" style="41" customWidth="1"/>
    <col min="9213" max="9216" width="9.33203125" style="41" customWidth="1"/>
    <col min="9217" max="9465" width="9.109375" style="41"/>
    <col min="9466" max="9466" width="9.33203125" style="41" customWidth="1"/>
    <col min="9467" max="9467" width="6.6640625" style="41" customWidth="1"/>
    <col min="9468" max="9468" width="40.6640625" style="41" customWidth="1"/>
    <col min="9469" max="9472" width="9.33203125" style="41" customWidth="1"/>
    <col min="9473" max="9721" width="9.109375" style="41"/>
    <col min="9722" max="9722" width="9.33203125" style="41" customWidth="1"/>
    <col min="9723" max="9723" width="6.6640625" style="41" customWidth="1"/>
    <col min="9724" max="9724" width="40.6640625" style="41" customWidth="1"/>
    <col min="9725" max="9728" width="9.33203125" style="41" customWidth="1"/>
    <col min="9729" max="9977" width="9.109375" style="41"/>
    <col min="9978" max="9978" width="9.33203125" style="41" customWidth="1"/>
    <col min="9979" max="9979" width="6.6640625" style="41" customWidth="1"/>
    <col min="9980" max="9980" width="40.6640625" style="41" customWidth="1"/>
    <col min="9981" max="9984" width="9.33203125" style="41" customWidth="1"/>
    <col min="9985" max="10233" width="9.109375" style="41"/>
    <col min="10234" max="10234" width="9.33203125" style="41" customWidth="1"/>
    <col min="10235" max="10235" width="6.6640625" style="41" customWidth="1"/>
    <col min="10236" max="10236" width="40.6640625" style="41" customWidth="1"/>
    <col min="10237" max="10240" width="9.33203125" style="41" customWidth="1"/>
    <col min="10241" max="10489" width="9.109375" style="41"/>
    <col min="10490" max="10490" width="9.33203125" style="41" customWidth="1"/>
    <col min="10491" max="10491" width="6.6640625" style="41" customWidth="1"/>
    <col min="10492" max="10492" width="40.6640625" style="41" customWidth="1"/>
    <col min="10493" max="10496" width="9.33203125" style="41" customWidth="1"/>
    <col min="10497" max="10745" width="9.109375" style="41"/>
    <col min="10746" max="10746" width="9.33203125" style="41" customWidth="1"/>
    <col min="10747" max="10747" width="6.6640625" style="41" customWidth="1"/>
    <col min="10748" max="10748" width="40.6640625" style="41" customWidth="1"/>
    <col min="10749" max="10752" width="9.33203125" style="41" customWidth="1"/>
    <col min="10753" max="11001" width="9.109375" style="41"/>
    <col min="11002" max="11002" width="9.33203125" style="41" customWidth="1"/>
    <col min="11003" max="11003" width="6.6640625" style="41" customWidth="1"/>
    <col min="11004" max="11004" width="40.6640625" style="41" customWidth="1"/>
    <col min="11005" max="11008" width="9.33203125" style="41" customWidth="1"/>
    <col min="11009" max="11257" width="9.109375" style="41"/>
    <col min="11258" max="11258" width="9.33203125" style="41" customWidth="1"/>
    <col min="11259" max="11259" width="6.6640625" style="41" customWidth="1"/>
    <col min="11260" max="11260" width="40.6640625" style="41" customWidth="1"/>
    <col min="11261" max="11264" width="9.33203125" style="41" customWidth="1"/>
    <col min="11265" max="11513" width="9.109375" style="41"/>
    <col min="11514" max="11514" width="9.33203125" style="41" customWidth="1"/>
    <col min="11515" max="11515" width="6.6640625" style="41" customWidth="1"/>
    <col min="11516" max="11516" width="40.6640625" style="41" customWidth="1"/>
    <col min="11517" max="11520" width="9.33203125" style="41" customWidth="1"/>
    <col min="11521" max="11769" width="9.109375" style="41"/>
    <col min="11770" max="11770" width="9.33203125" style="41" customWidth="1"/>
    <col min="11771" max="11771" width="6.6640625" style="41" customWidth="1"/>
    <col min="11772" max="11772" width="40.6640625" style="41" customWidth="1"/>
    <col min="11773" max="11776" width="9.33203125" style="41" customWidth="1"/>
    <col min="11777" max="12025" width="9.109375" style="41"/>
    <col min="12026" max="12026" width="9.33203125" style="41" customWidth="1"/>
    <col min="12027" max="12027" width="6.6640625" style="41" customWidth="1"/>
    <col min="12028" max="12028" width="40.6640625" style="41" customWidth="1"/>
    <col min="12029" max="12032" width="9.33203125" style="41" customWidth="1"/>
    <col min="12033" max="12281" width="9.109375" style="41"/>
    <col min="12282" max="12282" width="9.33203125" style="41" customWidth="1"/>
    <col min="12283" max="12283" width="6.6640625" style="41" customWidth="1"/>
    <col min="12284" max="12284" width="40.6640625" style="41" customWidth="1"/>
    <col min="12285" max="12288" width="9.33203125" style="41" customWidth="1"/>
    <col min="12289" max="12537" width="9.109375" style="41"/>
    <col min="12538" max="12538" width="9.33203125" style="41" customWidth="1"/>
    <col min="12539" max="12539" width="6.6640625" style="41" customWidth="1"/>
    <col min="12540" max="12540" width="40.6640625" style="41" customWidth="1"/>
    <col min="12541" max="12544" width="9.33203125" style="41" customWidth="1"/>
    <col min="12545" max="12793" width="9.109375" style="41"/>
    <col min="12794" max="12794" width="9.33203125" style="41" customWidth="1"/>
    <col min="12795" max="12795" width="6.6640625" style="41" customWidth="1"/>
    <col min="12796" max="12796" width="40.6640625" style="41" customWidth="1"/>
    <col min="12797" max="12800" width="9.33203125" style="41" customWidth="1"/>
    <col min="12801" max="13049" width="9.109375" style="41"/>
    <col min="13050" max="13050" width="9.33203125" style="41" customWidth="1"/>
    <col min="13051" max="13051" width="6.6640625" style="41" customWidth="1"/>
    <col min="13052" max="13052" width="40.6640625" style="41" customWidth="1"/>
    <col min="13053" max="13056" width="9.33203125" style="41" customWidth="1"/>
    <col min="13057" max="13305" width="9.109375" style="41"/>
    <col min="13306" max="13306" width="9.33203125" style="41" customWidth="1"/>
    <col min="13307" max="13307" width="6.6640625" style="41" customWidth="1"/>
    <col min="13308" max="13308" width="40.6640625" style="41" customWidth="1"/>
    <col min="13309" max="13312" width="9.33203125" style="41" customWidth="1"/>
    <col min="13313" max="13561" width="9.109375" style="41"/>
    <col min="13562" max="13562" width="9.33203125" style="41" customWidth="1"/>
    <col min="13563" max="13563" width="6.6640625" style="41" customWidth="1"/>
    <col min="13564" max="13564" width="40.6640625" style="41" customWidth="1"/>
    <col min="13565" max="13568" width="9.33203125" style="41" customWidth="1"/>
    <col min="13569" max="13817" width="9.109375" style="41"/>
    <col min="13818" max="13818" width="9.33203125" style="41" customWidth="1"/>
    <col min="13819" max="13819" width="6.6640625" style="41" customWidth="1"/>
    <col min="13820" max="13820" width="40.6640625" style="41" customWidth="1"/>
    <col min="13821" max="13824" width="9.33203125" style="41" customWidth="1"/>
    <col min="13825" max="14073" width="9.109375" style="41"/>
    <col min="14074" max="14074" width="9.33203125" style="41" customWidth="1"/>
    <col min="14075" max="14075" width="6.6640625" style="41" customWidth="1"/>
    <col min="14076" max="14076" width="40.6640625" style="41" customWidth="1"/>
    <col min="14077" max="14080" width="9.33203125" style="41" customWidth="1"/>
    <col min="14081" max="14329" width="9.109375" style="41"/>
    <col min="14330" max="14330" width="9.33203125" style="41" customWidth="1"/>
    <col min="14331" max="14331" width="6.6640625" style="41" customWidth="1"/>
    <col min="14332" max="14332" width="40.6640625" style="41" customWidth="1"/>
    <col min="14333" max="14336" width="9.33203125" style="41" customWidth="1"/>
    <col min="14337" max="14585" width="9.109375" style="41"/>
    <col min="14586" max="14586" width="9.33203125" style="41" customWidth="1"/>
    <col min="14587" max="14587" width="6.6640625" style="41" customWidth="1"/>
    <col min="14588" max="14588" width="40.6640625" style="41" customWidth="1"/>
    <col min="14589" max="14592" width="9.33203125" style="41" customWidth="1"/>
    <col min="14593" max="14841" width="9.109375" style="41"/>
    <col min="14842" max="14842" width="9.33203125" style="41" customWidth="1"/>
    <col min="14843" max="14843" width="6.6640625" style="41" customWidth="1"/>
    <col min="14844" max="14844" width="40.6640625" style="41" customWidth="1"/>
    <col min="14845" max="14848" width="9.33203125" style="41" customWidth="1"/>
    <col min="14849" max="15097" width="9.109375" style="41"/>
    <col min="15098" max="15098" width="9.33203125" style="41" customWidth="1"/>
    <col min="15099" max="15099" width="6.6640625" style="41" customWidth="1"/>
    <col min="15100" max="15100" width="40.6640625" style="41" customWidth="1"/>
    <col min="15101" max="15104" width="9.33203125" style="41" customWidth="1"/>
    <col min="15105" max="15353" width="9.109375" style="41"/>
    <col min="15354" max="15354" width="9.33203125" style="41" customWidth="1"/>
    <col min="15355" max="15355" width="6.6640625" style="41" customWidth="1"/>
    <col min="15356" max="15356" width="40.6640625" style="41" customWidth="1"/>
    <col min="15357" max="15360" width="9.33203125" style="41" customWidth="1"/>
    <col min="15361" max="15609" width="9.109375" style="41"/>
    <col min="15610" max="15610" width="9.33203125" style="41" customWidth="1"/>
    <col min="15611" max="15611" width="6.6640625" style="41" customWidth="1"/>
    <col min="15612" max="15612" width="40.6640625" style="41" customWidth="1"/>
    <col min="15613" max="15616" width="9.33203125" style="41" customWidth="1"/>
    <col min="15617" max="15865" width="9.109375" style="41"/>
    <col min="15866" max="15866" width="9.33203125" style="41" customWidth="1"/>
    <col min="15867" max="15867" width="6.6640625" style="41" customWidth="1"/>
    <col min="15868" max="15868" width="40.6640625" style="41" customWidth="1"/>
    <col min="15869" max="15872" width="9.33203125" style="41" customWidth="1"/>
    <col min="15873" max="16121" width="9.109375" style="41"/>
    <col min="16122" max="16122" width="9.33203125" style="41" customWidth="1"/>
    <col min="16123" max="16123" width="6.6640625" style="41" customWidth="1"/>
    <col min="16124" max="16124" width="40.6640625" style="41" customWidth="1"/>
    <col min="16125" max="16128" width="9.33203125" style="41" customWidth="1"/>
    <col min="16129" max="16384" width="9.109375" style="41"/>
  </cols>
  <sheetData>
    <row r="1" spans="1:8" x14ac:dyDescent="0.25">
      <c r="A1" s="39" t="s">
        <v>2629</v>
      </c>
      <c r="B1" s="40"/>
      <c r="C1" s="40"/>
      <c r="D1" s="40"/>
      <c r="E1" s="774" t="s">
        <v>2628</v>
      </c>
      <c r="F1" s="774"/>
      <c r="G1" s="774"/>
      <c r="H1" s="774"/>
    </row>
    <row r="2" spans="1:8" x14ac:dyDescent="0.25">
      <c r="A2" s="42" t="s">
        <v>0</v>
      </c>
      <c r="B2" s="42"/>
      <c r="C2" s="97"/>
      <c r="D2" s="43" t="s">
        <v>1</v>
      </c>
      <c r="E2" s="43" t="s">
        <v>2</v>
      </c>
      <c r="F2" s="43" t="s">
        <v>3</v>
      </c>
      <c r="G2" s="43" t="s">
        <v>4</v>
      </c>
      <c r="H2" s="43" t="s">
        <v>5</v>
      </c>
    </row>
    <row r="3" spans="1:8" x14ac:dyDescent="0.25">
      <c r="A3" s="44"/>
      <c r="B3" s="44"/>
      <c r="C3" s="98"/>
      <c r="D3" s="45"/>
      <c r="E3" s="6"/>
      <c r="F3" s="6"/>
      <c r="G3" s="89"/>
      <c r="H3" s="5"/>
    </row>
    <row r="4" spans="1:8" x14ac:dyDescent="0.25">
      <c r="A4" s="192"/>
      <c r="B4" s="192"/>
      <c r="C4" s="193"/>
      <c r="D4" s="64"/>
      <c r="E4" s="17"/>
      <c r="F4" s="17"/>
      <c r="G4" s="190"/>
      <c r="H4" s="190"/>
    </row>
    <row r="5" spans="1:8" x14ac:dyDescent="0.25">
      <c r="A5" s="192" t="s">
        <v>2630</v>
      </c>
      <c r="B5" s="192"/>
      <c r="C5" s="193"/>
      <c r="D5" s="150" t="s">
        <v>4989</v>
      </c>
      <c r="E5" s="17"/>
      <c r="F5" s="17"/>
      <c r="G5" s="190"/>
      <c r="H5" s="190"/>
    </row>
    <row r="6" spans="1:8" ht="26.4" x14ac:dyDescent="0.25">
      <c r="A6" s="192"/>
      <c r="B6" s="192" t="s">
        <v>2631</v>
      </c>
      <c r="C6" s="193"/>
      <c r="D6" s="59" t="s">
        <v>2633</v>
      </c>
      <c r="E6" s="17"/>
      <c r="F6" s="17"/>
      <c r="G6" s="191"/>
      <c r="H6" s="190"/>
    </row>
    <row r="7" spans="1:8" x14ac:dyDescent="0.25">
      <c r="A7" s="192"/>
      <c r="B7" s="192"/>
      <c r="C7" s="193" t="s">
        <v>37</v>
      </c>
      <c r="D7" s="278" t="s">
        <v>6581</v>
      </c>
      <c r="E7" s="161" t="s">
        <v>136</v>
      </c>
      <c r="F7" s="161"/>
      <c r="G7" s="187"/>
      <c r="H7" s="190">
        <f>F7*G7</f>
        <v>0</v>
      </c>
    </row>
    <row r="8" spans="1:8" ht="26.4" x14ac:dyDescent="0.25">
      <c r="A8" s="192"/>
      <c r="B8" s="192"/>
      <c r="C8" s="193" t="s">
        <v>39</v>
      </c>
      <c r="D8" s="278" t="s">
        <v>6580</v>
      </c>
      <c r="E8" s="161" t="s">
        <v>136</v>
      </c>
      <c r="F8" s="161"/>
      <c r="G8" s="187"/>
      <c r="H8" s="190">
        <f>F8*G8</f>
        <v>0</v>
      </c>
    </row>
    <row r="9" spans="1:8" ht="26.4" hidden="1" x14ac:dyDescent="0.25">
      <c r="A9" s="192"/>
      <c r="B9" s="192"/>
      <c r="C9" s="193" t="s">
        <v>59</v>
      </c>
      <c r="D9" s="278" t="s">
        <v>4976</v>
      </c>
      <c r="E9" s="161" t="s">
        <v>136</v>
      </c>
      <c r="F9" s="161"/>
      <c r="G9" s="187"/>
      <c r="H9" s="190">
        <f>F9*G9</f>
        <v>0</v>
      </c>
    </row>
    <row r="10" spans="1:8" ht="39.6" x14ac:dyDescent="0.25">
      <c r="A10" s="192"/>
      <c r="B10" s="192"/>
      <c r="C10" s="193" t="s">
        <v>42</v>
      </c>
      <c r="D10" s="278" t="s">
        <v>4977</v>
      </c>
      <c r="E10" s="161" t="s">
        <v>136</v>
      </c>
      <c r="F10" s="161"/>
      <c r="G10" s="187"/>
      <c r="H10" s="190">
        <f>F10*G10</f>
        <v>0</v>
      </c>
    </row>
    <row r="11" spans="1:8" ht="26.4" x14ac:dyDescent="0.25">
      <c r="A11" s="192"/>
      <c r="B11" s="192" t="s">
        <v>2632</v>
      </c>
      <c r="C11" s="193"/>
      <c r="D11" s="59" t="s">
        <v>2634</v>
      </c>
      <c r="E11" s="17"/>
      <c r="F11" s="17"/>
      <c r="G11" s="191"/>
      <c r="H11" s="190"/>
    </row>
    <row r="12" spans="1:8" x14ac:dyDescent="0.25">
      <c r="A12" s="192"/>
      <c r="B12" s="192"/>
      <c r="C12" s="193" t="s">
        <v>37</v>
      </c>
      <c r="D12" s="158" t="s">
        <v>2635</v>
      </c>
      <c r="E12" s="161" t="s">
        <v>429</v>
      </c>
      <c r="F12" s="161"/>
      <c r="G12" s="187"/>
      <c r="H12" s="545" t="s">
        <v>5568</v>
      </c>
    </row>
    <row r="13" spans="1:8" x14ac:dyDescent="0.25">
      <c r="A13" s="192"/>
      <c r="B13" s="192"/>
      <c r="C13" s="193" t="s">
        <v>39</v>
      </c>
      <c r="D13" s="158" t="s">
        <v>2636</v>
      </c>
      <c r="E13" s="161" t="s">
        <v>429</v>
      </c>
      <c r="F13" s="161"/>
      <c r="G13" s="187"/>
      <c r="H13" s="545" t="s">
        <v>5568</v>
      </c>
    </row>
    <row r="14" spans="1:8" hidden="1" x14ac:dyDescent="0.25">
      <c r="A14" s="192"/>
      <c r="B14" s="192"/>
      <c r="C14" s="193" t="s">
        <v>59</v>
      </c>
      <c r="D14" s="158" t="s">
        <v>2637</v>
      </c>
      <c r="E14" s="161" t="s">
        <v>429</v>
      </c>
      <c r="F14" s="161"/>
      <c r="G14" s="187"/>
      <c r="H14" s="190">
        <f t="shared" ref="H14:H18" si="0">F14*G14</f>
        <v>0</v>
      </c>
    </row>
    <row r="15" spans="1:8" ht="26.4" hidden="1" x14ac:dyDescent="0.25">
      <c r="A15" s="192"/>
      <c r="B15" s="192"/>
      <c r="C15" s="193" t="s">
        <v>42</v>
      </c>
      <c r="D15" s="290" t="s">
        <v>4973</v>
      </c>
      <c r="E15" s="161" t="s">
        <v>429</v>
      </c>
      <c r="F15" s="161"/>
      <c r="G15" s="187"/>
      <c r="H15" s="190">
        <f t="shared" si="0"/>
        <v>0</v>
      </c>
    </row>
    <row r="16" spans="1:8" ht="26.4" x14ac:dyDescent="0.25">
      <c r="A16" s="192"/>
      <c r="B16" s="192"/>
      <c r="C16" s="193" t="s">
        <v>43</v>
      </c>
      <c r="D16" s="290" t="s">
        <v>4974</v>
      </c>
      <c r="E16" s="161" t="s">
        <v>429</v>
      </c>
      <c r="F16" s="161"/>
      <c r="G16" s="187"/>
      <c r="H16" s="190">
        <f t="shared" si="0"/>
        <v>0</v>
      </c>
    </row>
    <row r="17" spans="1:8" ht="26.4" x14ac:dyDescent="0.25">
      <c r="A17" s="192"/>
      <c r="B17" s="192"/>
      <c r="C17" s="193" t="s">
        <v>45</v>
      </c>
      <c r="D17" s="290" t="s">
        <v>4975</v>
      </c>
      <c r="E17" s="161" t="s">
        <v>429</v>
      </c>
      <c r="F17" s="161"/>
      <c r="G17" s="187"/>
      <c r="H17" s="190">
        <f t="shared" si="0"/>
        <v>0</v>
      </c>
    </row>
    <row r="18" spans="1:8" ht="39.6" hidden="1" x14ac:dyDescent="0.25">
      <c r="A18" s="192"/>
      <c r="B18" s="192"/>
      <c r="C18" s="193" t="s">
        <v>46</v>
      </c>
      <c r="D18" s="158" t="s">
        <v>2718</v>
      </c>
      <c r="E18" s="161" t="s">
        <v>429</v>
      </c>
      <c r="F18" s="161"/>
      <c r="G18" s="187"/>
      <c r="H18" s="190">
        <f t="shared" si="0"/>
        <v>0</v>
      </c>
    </row>
    <row r="19" spans="1:8" ht="26.4" hidden="1" x14ac:dyDescent="0.25">
      <c r="A19" s="192" t="s">
        <v>5441</v>
      </c>
      <c r="B19" s="192"/>
      <c r="C19" s="193"/>
      <c r="D19" s="125" t="s">
        <v>2638</v>
      </c>
      <c r="E19" s="17"/>
      <c r="F19" s="17"/>
      <c r="G19" s="191"/>
      <c r="H19" s="190"/>
    </row>
    <row r="20" spans="1:8" ht="39.6" hidden="1" x14ac:dyDescent="0.25">
      <c r="A20" s="192"/>
      <c r="B20" s="192" t="s">
        <v>2639</v>
      </c>
      <c r="C20" s="193"/>
      <c r="D20" s="59" t="s">
        <v>2719</v>
      </c>
      <c r="E20" s="17"/>
      <c r="F20" s="17"/>
      <c r="G20" s="191"/>
      <c r="H20" s="190"/>
    </row>
    <row r="21" spans="1:8" ht="26.4" hidden="1" x14ac:dyDescent="0.25">
      <c r="A21" s="192"/>
      <c r="B21" s="192"/>
      <c r="C21" s="193" t="s">
        <v>37</v>
      </c>
      <c r="D21" s="278" t="s">
        <v>4978</v>
      </c>
      <c r="E21" s="161" t="s">
        <v>136</v>
      </c>
      <c r="F21" s="161"/>
      <c r="G21" s="187"/>
      <c r="H21" s="190">
        <f>F21*G21</f>
        <v>0</v>
      </c>
    </row>
    <row r="22" spans="1:8" ht="26.4" hidden="1" x14ac:dyDescent="0.25">
      <c r="A22" s="192"/>
      <c r="B22" s="192"/>
      <c r="C22" s="193" t="s">
        <v>39</v>
      </c>
      <c r="D22" s="278" t="s">
        <v>4979</v>
      </c>
      <c r="E22" s="161" t="s">
        <v>136</v>
      </c>
      <c r="F22" s="161"/>
      <c r="G22" s="187"/>
      <c r="H22" s="190">
        <f>F22*G22</f>
        <v>0</v>
      </c>
    </row>
    <row r="23" spans="1:8" ht="26.4" hidden="1" x14ac:dyDescent="0.25">
      <c r="A23" s="192"/>
      <c r="B23" s="192"/>
      <c r="C23" s="193" t="s">
        <v>59</v>
      </c>
      <c r="D23" s="290" t="s">
        <v>4980</v>
      </c>
      <c r="E23" s="161" t="s">
        <v>136</v>
      </c>
      <c r="F23" s="161"/>
      <c r="G23" s="187"/>
      <c r="H23" s="190">
        <f>F23*G23</f>
        <v>0</v>
      </c>
    </row>
    <row r="24" spans="1:8" hidden="1" x14ac:dyDescent="0.25">
      <c r="A24" s="192"/>
      <c r="B24" s="192"/>
      <c r="C24" s="193" t="s">
        <v>42</v>
      </c>
      <c r="D24" s="290" t="s">
        <v>2642</v>
      </c>
      <c r="E24" s="161" t="s">
        <v>136</v>
      </c>
      <c r="F24" s="161"/>
      <c r="G24" s="187"/>
      <c r="H24" s="190">
        <f>F24*G24</f>
        <v>0</v>
      </c>
    </row>
    <row r="25" spans="1:8" ht="39.6" hidden="1" x14ac:dyDescent="0.25">
      <c r="A25" s="192"/>
      <c r="B25" s="192" t="s">
        <v>2640</v>
      </c>
      <c r="C25" s="193"/>
      <c r="D25" s="59" t="s">
        <v>2720</v>
      </c>
      <c r="E25" s="17"/>
      <c r="F25" s="17"/>
      <c r="G25" s="191"/>
      <c r="H25" s="190"/>
    </row>
    <row r="26" spans="1:8" ht="26.4" hidden="1" x14ac:dyDescent="0.25">
      <c r="A26" s="192"/>
      <c r="B26" s="192"/>
      <c r="C26" s="193" t="s">
        <v>37</v>
      </c>
      <c r="D26" s="290" t="s">
        <v>4981</v>
      </c>
      <c r="E26" s="161" t="s">
        <v>429</v>
      </c>
      <c r="F26" s="161"/>
      <c r="G26" s="187"/>
      <c r="H26" s="190">
        <f>F26*G26</f>
        <v>0</v>
      </c>
    </row>
    <row r="27" spans="1:8" ht="26.4" hidden="1" x14ac:dyDescent="0.25">
      <c r="A27" s="192"/>
      <c r="B27" s="192"/>
      <c r="C27" s="193" t="s">
        <v>39</v>
      </c>
      <c r="D27" s="290" t="s">
        <v>4982</v>
      </c>
      <c r="E27" s="161" t="s">
        <v>429</v>
      </c>
      <c r="F27" s="161"/>
      <c r="G27" s="187"/>
      <c r="H27" s="190">
        <f>F27*G27</f>
        <v>0</v>
      </c>
    </row>
    <row r="28" spans="1:8" ht="26.4" hidden="1" x14ac:dyDescent="0.25">
      <c r="A28" s="192"/>
      <c r="B28" s="192"/>
      <c r="C28" s="193" t="s">
        <v>59</v>
      </c>
      <c r="D28" s="290" t="s">
        <v>4983</v>
      </c>
      <c r="E28" s="161" t="s">
        <v>429</v>
      </c>
      <c r="F28" s="161"/>
      <c r="G28" s="187"/>
      <c r="H28" s="190">
        <f>F28*G28</f>
        <v>0</v>
      </c>
    </row>
    <row r="29" spans="1:8" ht="26.4" hidden="1" x14ac:dyDescent="0.25">
      <c r="A29" s="192"/>
      <c r="B29" s="192"/>
      <c r="C29" s="193" t="s">
        <v>42</v>
      </c>
      <c r="D29" s="290" t="s">
        <v>4984</v>
      </c>
      <c r="E29" s="161" t="s">
        <v>429</v>
      </c>
      <c r="F29" s="161"/>
      <c r="G29" s="187"/>
      <c r="H29" s="190">
        <f>F29*G29</f>
        <v>0</v>
      </c>
    </row>
    <row r="30" spans="1:8" ht="52.8" hidden="1" x14ac:dyDescent="0.25">
      <c r="A30" s="192"/>
      <c r="B30" s="192" t="s">
        <v>2641</v>
      </c>
      <c r="C30" s="193"/>
      <c r="D30" s="290" t="s">
        <v>4985</v>
      </c>
      <c r="E30" s="161" t="s">
        <v>136</v>
      </c>
      <c r="F30" s="161"/>
      <c r="G30" s="187"/>
      <c r="H30" s="190">
        <f>F30*G30</f>
        <v>0</v>
      </c>
    </row>
    <row r="31" spans="1:8" hidden="1" x14ac:dyDescent="0.25">
      <c r="A31" s="192" t="s">
        <v>2644</v>
      </c>
      <c r="B31" s="192"/>
      <c r="C31" s="193"/>
      <c r="D31" s="125" t="s">
        <v>2643</v>
      </c>
      <c r="E31" s="17"/>
      <c r="F31" s="17"/>
      <c r="G31" s="191"/>
      <c r="H31" s="190"/>
    </row>
    <row r="32" spans="1:8" ht="26.4" hidden="1" x14ac:dyDescent="0.25">
      <c r="A32" s="192"/>
      <c r="B32" s="192" t="s">
        <v>2645</v>
      </c>
      <c r="C32" s="193"/>
      <c r="D32" s="278" t="s">
        <v>4986</v>
      </c>
      <c r="E32" s="161" t="s">
        <v>136</v>
      </c>
      <c r="F32" s="161"/>
      <c r="G32" s="187"/>
      <c r="H32" s="190">
        <f>F32*G32</f>
        <v>0</v>
      </c>
    </row>
    <row r="33" spans="1:8" ht="12.75" hidden="1" customHeight="1" x14ac:dyDescent="0.25">
      <c r="A33" s="192"/>
      <c r="B33" s="192" t="s">
        <v>2646</v>
      </c>
      <c r="C33" s="193"/>
      <c r="D33" s="278" t="s">
        <v>4987</v>
      </c>
      <c r="E33" s="161" t="s">
        <v>136</v>
      </c>
      <c r="F33" s="161"/>
      <c r="G33" s="187"/>
      <c r="H33" s="190">
        <f>F33*G33</f>
        <v>0</v>
      </c>
    </row>
    <row r="34" spans="1:8" ht="26.4" hidden="1" x14ac:dyDescent="0.25">
      <c r="A34" s="192"/>
      <c r="B34" s="192" t="s">
        <v>2647</v>
      </c>
      <c r="C34" s="193"/>
      <c r="D34" s="278" t="s">
        <v>4988</v>
      </c>
      <c r="E34" s="161" t="s">
        <v>429</v>
      </c>
      <c r="F34" s="161"/>
      <c r="G34" s="187"/>
      <c r="H34" s="190">
        <f>F34*G34</f>
        <v>0</v>
      </c>
    </row>
    <row r="35" spans="1:8" ht="26.4" hidden="1" x14ac:dyDescent="0.25">
      <c r="A35" s="192"/>
      <c r="B35" s="192" t="s">
        <v>2648</v>
      </c>
      <c r="C35" s="193"/>
      <c r="D35" s="59" t="s">
        <v>2649</v>
      </c>
      <c r="E35" s="161" t="s">
        <v>429</v>
      </c>
      <c r="F35" s="161"/>
      <c r="G35" s="187"/>
      <c r="H35" s="190">
        <f>F35*G35</f>
        <v>0</v>
      </c>
    </row>
    <row r="36" spans="1:8" ht="26.4" hidden="1" x14ac:dyDescent="0.25">
      <c r="A36" s="192" t="s">
        <v>2651</v>
      </c>
      <c r="B36" s="192"/>
      <c r="C36" s="193"/>
      <c r="D36" s="125" t="s">
        <v>2650</v>
      </c>
      <c r="E36" s="17"/>
      <c r="F36" s="17"/>
      <c r="G36" s="191"/>
      <c r="H36" s="190"/>
    </row>
    <row r="37" spans="1:8" ht="39.6" hidden="1" x14ac:dyDescent="0.25">
      <c r="A37" s="192"/>
      <c r="B37" s="192" t="s">
        <v>2652</v>
      </c>
      <c r="C37" s="193"/>
      <c r="D37" s="60" t="s">
        <v>4381</v>
      </c>
      <c r="E37" s="161" t="s">
        <v>136</v>
      </c>
      <c r="F37" s="161"/>
      <c r="G37" s="187"/>
      <c r="H37" s="190">
        <f>F37*G37</f>
        <v>0</v>
      </c>
    </row>
    <row r="38" spans="1:8" ht="39.6" hidden="1" x14ac:dyDescent="0.25">
      <c r="A38" s="192"/>
      <c r="B38" s="192" t="s">
        <v>2653</v>
      </c>
      <c r="C38" s="193"/>
      <c r="D38" s="59" t="s">
        <v>4380</v>
      </c>
      <c r="E38" s="161" t="s">
        <v>136</v>
      </c>
      <c r="F38" s="161"/>
      <c r="G38" s="187"/>
      <c r="H38" s="190">
        <f>F38*G38</f>
        <v>0</v>
      </c>
    </row>
    <row r="39" spans="1:8" ht="26.4" hidden="1" x14ac:dyDescent="0.25">
      <c r="A39" s="192" t="s">
        <v>2654</v>
      </c>
      <c r="B39" s="192"/>
      <c r="C39" s="193"/>
      <c r="D39" s="125" t="s">
        <v>4382</v>
      </c>
      <c r="E39" s="17"/>
      <c r="F39" s="17"/>
      <c r="G39" s="191"/>
      <c r="H39" s="190"/>
    </row>
    <row r="40" spans="1:8" hidden="1" x14ac:dyDescent="0.25">
      <c r="A40" s="192"/>
      <c r="B40" s="192" t="s">
        <v>2655</v>
      </c>
      <c r="C40" s="193"/>
      <c r="D40" s="59" t="s">
        <v>2658</v>
      </c>
      <c r="E40" s="161" t="s">
        <v>429</v>
      </c>
      <c r="F40" s="161"/>
      <c r="G40" s="187"/>
      <c r="H40" s="190">
        <f>F40*G40</f>
        <v>0</v>
      </c>
    </row>
    <row r="41" spans="1:8" hidden="1" x14ac:dyDescent="0.25">
      <c r="A41" s="192"/>
      <c r="B41" s="192" t="s">
        <v>2656</v>
      </c>
      <c r="C41" s="193"/>
      <c r="D41" s="278" t="s">
        <v>4990</v>
      </c>
      <c r="E41" s="161" t="s">
        <v>429</v>
      </c>
      <c r="F41" s="161"/>
      <c r="G41" s="187"/>
      <c r="H41" s="190">
        <f>F41*G41</f>
        <v>0</v>
      </c>
    </row>
    <row r="42" spans="1:8" ht="39.6" hidden="1" x14ac:dyDescent="0.25">
      <c r="A42" s="192"/>
      <c r="B42" s="192" t="s">
        <v>2657</v>
      </c>
      <c r="C42" s="193"/>
      <c r="D42" s="101" t="s">
        <v>2721</v>
      </c>
      <c r="E42" s="161" t="s">
        <v>429</v>
      </c>
      <c r="F42" s="161"/>
      <c r="G42" s="187"/>
      <c r="H42" s="190">
        <f>F42*G42</f>
        <v>0</v>
      </c>
    </row>
    <row r="43" spans="1:8" x14ac:dyDescent="0.25">
      <c r="A43" s="192" t="s">
        <v>2660</v>
      </c>
      <c r="B43" s="192"/>
      <c r="C43" s="193"/>
      <c r="D43" s="125" t="s">
        <v>2659</v>
      </c>
      <c r="E43" s="17"/>
      <c r="F43" s="17"/>
      <c r="G43" s="191"/>
      <c r="H43" s="190"/>
    </row>
    <row r="44" spans="1:8" x14ac:dyDescent="0.25">
      <c r="A44" s="192"/>
      <c r="B44" s="192" t="s">
        <v>2661</v>
      </c>
      <c r="C44" s="193"/>
      <c r="D44" s="59" t="s">
        <v>2663</v>
      </c>
      <c r="E44" s="161" t="s">
        <v>429</v>
      </c>
      <c r="F44" s="161"/>
      <c r="G44" s="187"/>
      <c r="H44" s="190">
        <f>F44*G44</f>
        <v>0</v>
      </c>
    </row>
    <row r="45" spans="1:8" ht="13.5" hidden="1" customHeight="1" x14ac:dyDescent="0.25">
      <c r="A45" s="192"/>
      <c r="B45" s="192" t="s">
        <v>2662</v>
      </c>
      <c r="C45" s="193"/>
      <c r="D45" s="59" t="s">
        <v>2664</v>
      </c>
      <c r="E45" s="161" t="s">
        <v>429</v>
      </c>
      <c r="F45" s="161"/>
      <c r="G45" s="187"/>
      <c r="H45" s="190">
        <f>F45*G45</f>
        <v>0</v>
      </c>
    </row>
    <row r="46" spans="1:8" x14ac:dyDescent="0.25">
      <c r="A46" s="192" t="s">
        <v>2666</v>
      </c>
      <c r="B46" s="192"/>
      <c r="C46" s="193"/>
      <c r="D46" s="125" t="s">
        <v>2665</v>
      </c>
      <c r="E46" s="161" t="s">
        <v>136</v>
      </c>
      <c r="F46" s="161"/>
      <c r="G46" s="187"/>
      <c r="H46" s="190">
        <f>F46*G46</f>
        <v>0</v>
      </c>
    </row>
    <row r="47" spans="1:8" ht="13.5" hidden="1" customHeight="1" x14ac:dyDescent="0.25">
      <c r="A47" s="192" t="s">
        <v>2667</v>
      </c>
      <c r="B47" s="192"/>
      <c r="C47" s="193"/>
      <c r="D47" s="125" t="s">
        <v>2722</v>
      </c>
      <c r="E47" s="161"/>
      <c r="F47" s="161"/>
      <c r="G47" s="187"/>
      <c r="H47" s="190"/>
    </row>
    <row r="48" spans="1:8" ht="13.5" hidden="1" customHeight="1" x14ac:dyDescent="0.25">
      <c r="A48" s="192"/>
      <c r="B48" s="192" t="s">
        <v>2668</v>
      </c>
      <c r="C48" s="193"/>
      <c r="D48" s="59" t="s">
        <v>2669</v>
      </c>
      <c r="E48" s="161" t="s">
        <v>136</v>
      </c>
      <c r="F48" s="161"/>
      <c r="G48" s="187"/>
      <c r="H48" s="190">
        <f>F48*G48</f>
        <v>0</v>
      </c>
    </row>
    <row r="49" spans="1:8" ht="13.5" hidden="1" customHeight="1" x14ac:dyDescent="0.25">
      <c r="A49" s="192" t="s">
        <v>2670</v>
      </c>
      <c r="B49" s="192"/>
      <c r="C49" s="193"/>
      <c r="D49" s="125" t="s">
        <v>2671</v>
      </c>
      <c r="E49" s="17"/>
      <c r="F49" s="17"/>
      <c r="G49" s="191"/>
      <c r="H49" s="190"/>
    </row>
    <row r="50" spans="1:8" ht="13.5" hidden="1" customHeight="1" x14ac:dyDescent="0.25">
      <c r="A50" s="192"/>
      <c r="B50" s="192" t="s">
        <v>2672</v>
      </c>
      <c r="C50" s="193"/>
      <c r="D50" s="59" t="s">
        <v>2675</v>
      </c>
      <c r="E50" s="161" t="s">
        <v>136</v>
      </c>
      <c r="F50" s="161"/>
      <c r="G50" s="187"/>
      <c r="H50" s="190">
        <f>F50*G50</f>
        <v>0</v>
      </c>
    </row>
    <row r="51" spans="1:8" ht="13.5" hidden="1" customHeight="1" x14ac:dyDescent="0.25">
      <c r="A51" s="192"/>
      <c r="B51" s="192" t="s">
        <v>2674</v>
      </c>
      <c r="C51" s="193"/>
      <c r="D51" s="59" t="s">
        <v>2676</v>
      </c>
      <c r="E51" s="161" t="s">
        <v>136</v>
      </c>
      <c r="F51" s="161"/>
      <c r="G51" s="187"/>
      <c r="H51" s="190">
        <f>F51*G51</f>
        <v>0</v>
      </c>
    </row>
    <row r="52" spans="1:8" ht="13.5" hidden="1" customHeight="1" x14ac:dyDescent="0.25">
      <c r="A52" s="192"/>
      <c r="B52" s="192" t="s">
        <v>2673</v>
      </c>
      <c r="C52" s="193"/>
      <c r="D52" s="59" t="s">
        <v>2677</v>
      </c>
      <c r="E52" s="161" t="s">
        <v>136</v>
      </c>
      <c r="F52" s="161"/>
      <c r="G52" s="187"/>
      <c r="H52" s="190">
        <f>F52*G52</f>
        <v>0</v>
      </c>
    </row>
    <row r="53" spans="1:8" ht="13.5" hidden="1" customHeight="1" x14ac:dyDescent="0.25">
      <c r="A53" s="192" t="s">
        <v>2678</v>
      </c>
      <c r="B53" s="192"/>
      <c r="C53" s="193"/>
      <c r="D53" s="125" t="s">
        <v>2679</v>
      </c>
      <c r="E53" s="17"/>
      <c r="F53" s="17"/>
      <c r="G53" s="191"/>
      <c r="H53" s="190"/>
    </row>
    <row r="54" spans="1:8" ht="13.5" hidden="1" customHeight="1" x14ac:dyDescent="0.25">
      <c r="A54" s="192"/>
      <c r="B54" s="192" t="s">
        <v>2680</v>
      </c>
      <c r="C54" s="193"/>
      <c r="D54" s="59" t="s">
        <v>2686</v>
      </c>
      <c r="E54" s="161" t="s">
        <v>429</v>
      </c>
      <c r="F54" s="161"/>
      <c r="G54" s="187"/>
      <c r="H54" s="190">
        <f t="shared" ref="H54:H59" si="1">F54*G54</f>
        <v>0</v>
      </c>
    </row>
    <row r="55" spans="1:8" ht="13.5" hidden="1" customHeight="1" x14ac:dyDescent="0.25">
      <c r="A55" s="192"/>
      <c r="B55" s="192" t="s">
        <v>2681</v>
      </c>
      <c r="C55" s="193"/>
      <c r="D55" s="59" t="s">
        <v>2687</v>
      </c>
      <c r="E55" s="161" t="s">
        <v>429</v>
      </c>
      <c r="F55" s="161"/>
      <c r="G55" s="187"/>
      <c r="H55" s="190">
        <f t="shared" si="1"/>
        <v>0</v>
      </c>
    </row>
    <row r="56" spans="1:8" ht="13.5" hidden="1" customHeight="1" x14ac:dyDescent="0.25">
      <c r="A56" s="192"/>
      <c r="B56" s="192" t="s">
        <v>2682</v>
      </c>
      <c r="C56" s="193"/>
      <c r="D56" s="59" t="s">
        <v>2688</v>
      </c>
      <c r="E56" s="161" t="s">
        <v>429</v>
      </c>
      <c r="F56" s="161"/>
      <c r="G56" s="187"/>
      <c r="H56" s="190">
        <f t="shared" si="1"/>
        <v>0</v>
      </c>
    </row>
    <row r="57" spans="1:8" ht="13.5" hidden="1" customHeight="1" x14ac:dyDescent="0.25">
      <c r="A57" s="192"/>
      <c r="B57" s="192" t="s">
        <v>2683</v>
      </c>
      <c r="C57" s="193"/>
      <c r="D57" s="101" t="s">
        <v>2689</v>
      </c>
      <c r="E57" s="161" t="s">
        <v>429</v>
      </c>
      <c r="F57" s="161"/>
      <c r="G57" s="187"/>
      <c r="H57" s="190">
        <f t="shared" si="1"/>
        <v>0</v>
      </c>
    </row>
    <row r="58" spans="1:8" ht="13.5" hidden="1" customHeight="1" x14ac:dyDescent="0.25">
      <c r="A58" s="192"/>
      <c r="B58" s="192" t="s">
        <v>2684</v>
      </c>
      <c r="C58" s="193"/>
      <c r="D58" s="101" t="s">
        <v>2690</v>
      </c>
      <c r="E58" s="161" t="s">
        <v>429</v>
      </c>
      <c r="F58" s="161"/>
      <c r="G58" s="187"/>
      <c r="H58" s="190">
        <f t="shared" si="1"/>
        <v>0</v>
      </c>
    </row>
    <row r="59" spans="1:8" ht="13.5" hidden="1" customHeight="1" x14ac:dyDescent="0.25">
      <c r="A59" s="192"/>
      <c r="B59" s="192" t="s">
        <v>2685</v>
      </c>
      <c r="C59" s="193"/>
      <c r="D59" s="59" t="s">
        <v>2723</v>
      </c>
      <c r="E59" s="161" t="s">
        <v>429</v>
      </c>
      <c r="F59" s="161"/>
      <c r="G59" s="187"/>
      <c r="H59" s="190">
        <f t="shared" si="1"/>
        <v>0</v>
      </c>
    </row>
    <row r="60" spans="1:8" ht="13.5" hidden="1" customHeight="1" x14ac:dyDescent="0.25">
      <c r="A60" s="192" t="s">
        <v>2691</v>
      </c>
      <c r="B60" s="192"/>
      <c r="C60" s="193"/>
      <c r="D60" s="100" t="s">
        <v>2692</v>
      </c>
      <c r="E60" s="17"/>
      <c r="F60" s="17"/>
      <c r="G60" s="191"/>
      <c r="H60" s="190"/>
    </row>
    <row r="61" spans="1:8" ht="13.5" hidden="1" customHeight="1" x14ac:dyDescent="0.25">
      <c r="A61" s="192"/>
      <c r="B61" s="192" t="s">
        <v>2693</v>
      </c>
      <c r="C61" s="193"/>
      <c r="D61" s="59" t="s">
        <v>4383</v>
      </c>
      <c r="E61" s="161" t="s">
        <v>429</v>
      </c>
      <c r="F61" s="161"/>
      <c r="G61" s="187"/>
      <c r="H61" s="190">
        <f t="shared" ref="H61:H71" si="2">F61*G61</f>
        <v>0</v>
      </c>
    </row>
    <row r="62" spans="1:8" ht="13.5" hidden="1" customHeight="1" x14ac:dyDescent="0.25">
      <c r="A62" s="192"/>
      <c r="B62" s="192" t="s">
        <v>2694</v>
      </c>
      <c r="C62" s="193"/>
      <c r="D62" s="59" t="s">
        <v>2701</v>
      </c>
      <c r="E62" s="161" t="s">
        <v>429</v>
      </c>
      <c r="F62" s="161"/>
      <c r="G62" s="187"/>
      <c r="H62" s="190">
        <f t="shared" si="2"/>
        <v>0</v>
      </c>
    </row>
    <row r="63" spans="1:8" ht="13.5" hidden="1" customHeight="1" x14ac:dyDescent="0.25">
      <c r="A63" s="192"/>
      <c r="B63" s="192" t="s">
        <v>2695</v>
      </c>
      <c r="C63" s="193"/>
      <c r="D63" s="59" t="s">
        <v>2702</v>
      </c>
      <c r="E63" s="161" t="s">
        <v>429</v>
      </c>
      <c r="F63" s="161"/>
      <c r="G63" s="187"/>
      <c r="H63" s="190">
        <f t="shared" si="2"/>
        <v>0</v>
      </c>
    </row>
    <row r="64" spans="1:8" ht="13.5" hidden="1" customHeight="1" x14ac:dyDescent="0.25">
      <c r="A64" s="192"/>
      <c r="B64" s="192" t="s">
        <v>2696</v>
      </c>
      <c r="C64" s="193"/>
      <c r="D64" s="158" t="s">
        <v>2659</v>
      </c>
      <c r="E64" s="161" t="s">
        <v>429</v>
      </c>
      <c r="F64" s="161"/>
      <c r="G64" s="187"/>
      <c r="H64" s="190">
        <f t="shared" si="2"/>
        <v>0</v>
      </c>
    </row>
    <row r="65" spans="1:8" ht="13.5" hidden="1" customHeight="1" x14ac:dyDescent="0.25">
      <c r="A65" s="192"/>
      <c r="B65" s="192" t="s">
        <v>2697</v>
      </c>
      <c r="C65" s="193"/>
      <c r="D65" s="59" t="s">
        <v>2703</v>
      </c>
      <c r="E65" s="161" t="s">
        <v>429</v>
      </c>
      <c r="F65" s="161"/>
      <c r="G65" s="187"/>
      <c r="H65" s="190">
        <f t="shared" si="2"/>
        <v>0</v>
      </c>
    </row>
    <row r="66" spans="1:8" ht="13.5" hidden="1" customHeight="1" x14ac:dyDescent="0.25">
      <c r="A66" s="192"/>
      <c r="B66" s="192" t="s">
        <v>2698</v>
      </c>
      <c r="C66" s="193"/>
      <c r="D66" s="59" t="s">
        <v>2704</v>
      </c>
      <c r="E66" s="161" t="s">
        <v>429</v>
      </c>
      <c r="F66" s="161"/>
      <c r="G66" s="187"/>
      <c r="H66" s="190">
        <f t="shared" si="2"/>
        <v>0</v>
      </c>
    </row>
    <row r="67" spans="1:8" ht="13.5" hidden="1" customHeight="1" x14ac:dyDescent="0.25">
      <c r="A67" s="192"/>
      <c r="B67" s="192" t="s">
        <v>2699</v>
      </c>
      <c r="C67" s="193"/>
      <c r="D67" s="59" t="s">
        <v>2705</v>
      </c>
      <c r="E67" s="161" t="s">
        <v>429</v>
      </c>
      <c r="F67" s="161"/>
      <c r="G67" s="187"/>
      <c r="H67" s="190">
        <f t="shared" si="2"/>
        <v>0</v>
      </c>
    </row>
    <row r="68" spans="1:8" ht="13.5" hidden="1" customHeight="1" x14ac:dyDescent="0.25">
      <c r="A68" s="192"/>
      <c r="B68" s="192" t="s">
        <v>2700</v>
      </c>
      <c r="C68" s="193"/>
      <c r="D68" s="278" t="s">
        <v>4991</v>
      </c>
      <c r="E68" s="161" t="s">
        <v>429</v>
      </c>
      <c r="F68" s="161"/>
      <c r="G68" s="187"/>
      <c r="H68" s="190">
        <f t="shared" si="2"/>
        <v>0</v>
      </c>
    </row>
    <row r="69" spans="1:8" ht="39.6" x14ac:dyDescent="0.25">
      <c r="A69" s="192" t="s">
        <v>2706</v>
      </c>
      <c r="B69" s="192"/>
      <c r="C69" s="193"/>
      <c r="D69" s="100" t="s">
        <v>2707</v>
      </c>
      <c r="E69" s="161" t="s">
        <v>429</v>
      </c>
      <c r="F69" s="161"/>
      <c r="G69" s="187"/>
      <c r="H69" s="190">
        <f t="shared" si="2"/>
        <v>0</v>
      </c>
    </row>
    <row r="70" spans="1:8" ht="13.5" hidden="1" customHeight="1" x14ac:dyDescent="0.25">
      <c r="A70" s="192" t="s">
        <v>2709</v>
      </c>
      <c r="B70" s="192"/>
      <c r="C70" s="193"/>
      <c r="D70" s="100" t="s">
        <v>2708</v>
      </c>
      <c r="E70" s="161" t="s">
        <v>429</v>
      </c>
      <c r="F70" s="161"/>
      <c r="G70" s="187"/>
      <c r="H70" s="190">
        <f t="shared" si="2"/>
        <v>0</v>
      </c>
    </row>
    <row r="71" spans="1:8" ht="26.4" x14ac:dyDescent="0.25">
      <c r="A71" s="192" t="s">
        <v>2710</v>
      </c>
      <c r="B71" s="192"/>
      <c r="C71" s="193"/>
      <c r="D71" s="100" t="s">
        <v>2711</v>
      </c>
      <c r="E71" s="161" t="s">
        <v>429</v>
      </c>
      <c r="F71" s="161"/>
      <c r="G71" s="187"/>
      <c r="H71" s="190">
        <f t="shared" si="2"/>
        <v>0</v>
      </c>
    </row>
    <row r="72" spans="1:8" ht="13.5" hidden="1" customHeight="1" x14ac:dyDescent="0.25">
      <c r="A72" s="192" t="s">
        <v>2712</v>
      </c>
      <c r="B72" s="192"/>
      <c r="C72" s="193"/>
      <c r="D72" s="125" t="s">
        <v>2713</v>
      </c>
      <c r="E72" s="17"/>
      <c r="F72" s="17"/>
      <c r="G72" s="191"/>
      <c r="H72" s="190"/>
    </row>
    <row r="73" spans="1:8" ht="13.5" hidden="1" customHeight="1" x14ac:dyDescent="0.25">
      <c r="A73" s="192"/>
      <c r="B73" s="192" t="s">
        <v>2714</v>
      </c>
      <c r="C73" s="193"/>
      <c r="D73" s="101" t="s">
        <v>2717</v>
      </c>
      <c r="E73" s="161" t="s">
        <v>136</v>
      </c>
      <c r="F73" s="161"/>
      <c r="G73" s="187"/>
      <c r="H73" s="190">
        <f>F73*G73</f>
        <v>0</v>
      </c>
    </row>
    <row r="74" spans="1:8" ht="13.5" hidden="1" customHeight="1" x14ac:dyDescent="0.25">
      <c r="A74" s="192"/>
      <c r="B74" s="192" t="s">
        <v>2715</v>
      </c>
      <c r="C74" s="193"/>
      <c r="D74" s="101" t="s">
        <v>2689</v>
      </c>
      <c r="E74" s="161" t="s">
        <v>136</v>
      </c>
      <c r="F74" s="161"/>
      <c r="G74" s="187"/>
      <c r="H74" s="190">
        <f>F74*G74</f>
        <v>0</v>
      </c>
    </row>
    <row r="75" spans="1:8" ht="13.5" hidden="1" customHeight="1" x14ac:dyDescent="0.25">
      <c r="A75" s="192"/>
      <c r="B75" s="192" t="s">
        <v>2716</v>
      </c>
      <c r="C75" s="193"/>
      <c r="D75" s="101" t="s">
        <v>2690</v>
      </c>
      <c r="E75" s="161" t="s">
        <v>136</v>
      </c>
      <c r="F75" s="161"/>
      <c r="G75" s="187"/>
      <c r="H75" s="190">
        <f>F75*G75</f>
        <v>0</v>
      </c>
    </row>
    <row r="76" spans="1:8" ht="13.5" hidden="1" customHeight="1" x14ac:dyDescent="0.25">
      <c r="A76" s="192"/>
      <c r="B76" s="192"/>
      <c r="C76" s="193"/>
      <c r="D76" s="157"/>
      <c r="E76" s="17"/>
      <c r="F76" s="17"/>
      <c r="G76" s="191"/>
      <c r="H76" s="190"/>
    </row>
    <row r="77" spans="1:8" x14ac:dyDescent="0.25">
      <c r="A77" s="192"/>
      <c r="B77" s="192"/>
      <c r="C77" s="193"/>
      <c r="D77" s="157"/>
      <c r="E77" s="17"/>
      <c r="F77" s="17"/>
      <c r="G77" s="191"/>
      <c r="H77" s="190"/>
    </row>
    <row r="78" spans="1:8" x14ac:dyDescent="0.25">
      <c r="A78" s="64"/>
      <c r="B78" s="64"/>
      <c r="C78" s="161"/>
      <c r="D78" s="60"/>
      <c r="E78" s="17"/>
      <c r="F78" s="15"/>
      <c r="G78" s="190"/>
      <c r="H78" s="190"/>
    </row>
    <row r="79" spans="1:8" x14ac:dyDescent="0.25">
      <c r="A79" s="168" t="s">
        <v>34</v>
      </c>
      <c r="B79" s="168"/>
      <c r="C79" s="168"/>
      <c r="D79" s="168"/>
      <c r="E79" s="179"/>
      <c r="F79" s="183"/>
      <c r="G79" s="174"/>
      <c r="H79" s="174">
        <f>SUM(H5:H78)</f>
        <v>0</v>
      </c>
    </row>
    <row r="1048355" spans="5:5" x14ac:dyDescent="0.25">
      <c r="E1048355"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0BA61-4526-40BB-8DED-BE5164B28F60}">
  <dimension ref="A1:I1048349"/>
  <sheetViews>
    <sheetView workbookViewId="0"/>
  </sheetViews>
  <sheetFormatPr defaultRowHeight="13.2" x14ac:dyDescent="0.25"/>
  <cols>
    <col min="1" max="1" width="9.33203125" style="41" customWidth="1"/>
    <col min="2" max="2" width="10" style="41" bestFit="1" customWidth="1"/>
    <col min="3" max="4" width="3.88671875" style="41" customWidth="1"/>
    <col min="5" max="5" width="40.6640625" style="41" customWidth="1"/>
    <col min="6" max="6" width="25.5546875" style="41" bestFit="1" customWidth="1"/>
    <col min="7" max="9" width="20.6640625" style="41" customWidth="1"/>
    <col min="10" max="252" width="9.109375" style="41"/>
    <col min="253" max="253" width="9.33203125" style="41" customWidth="1"/>
    <col min="254" max="254" width="6.6640625" style="41" customWidth="1"/>
    <col min="255" max="255" width="40.6640625" style="41" customWidth="1"/>
    <col min="256" max="259" width="9.33203125" style="41" customWidth="1"/>
    <col min="260" max="508" width="9.109375" style="41"/>
    <col min="509" max="509" width="9.33203125" style="41" customWidth="1"/>
    <col min="510" max="510" width="6.6640625" style="41" customWidth="1"/>
    <col min="511" max="511" width="40.6640625" style="41" customWidth="1"/>
    <col min="512" max="515" width="9.33203125" style="41" customWidth="1"/>
    <col min="516" max="764" width="9.109375" style="41"/>
    <col min="765" max="765" width="9.33203125" style="41" customWidth="1"/>
    <col min="766" max="766" width="6.6640625" style="41" customWidth="1"/>
    <col min="767" max="767" width="40.6640625" style="41" customWidth="1"/>
    <col min="768" max="771" width="9.33203125" style="41" customWidth="1"/>
    <col min="772" max="1020" width="9.109375" style="41"/>
    <col min="1021" max="1021" width="9.33203125" style="41" customWidth="1"/>
    <col min="1022" max="1022" width="6.6640625" style="41" customWidth="1"/>
    <col min="1023" max="1023" width="40.6640625" style="41" customWidth="1"/>
    <col min="1024" max="1027" width="9.33203125" style="41" customWidth="1"/>
    <col min="1028" max="1276" width="9.109375" style="41"/>
    <col min="1277" max="1277" width="9.33203125" style="41" customWidth="1"/>
    <col min="1278" max="1278" width="6.6640625" style="41" customWidth="1"/>
    <col min="1279" max="1279" width="40.6640625" style="41" customWidth="1"/>
    <col min="1280" max="1283" width="9.33203125" style="41" customWidth="1"/>
    <col min="1284" max="1532" width="9.109375" style="41"/>
    <col min="1533" max="1533" width="9.33203125" style="41" customWidth="1"/>
    <col min="1534" max="1534" width="6.6640625" style="41" customWidth="1"/>
    <col min="1535" max="1535" width="40.6640625" style="41" customWidth="1"/>
    <col min="1536" max="1539" width="9.33203125" style="41" customWidth="1"/>
    <col min="1540" max="1788" width="9.109375" style="41"/>
    <col min="1789" max="1789" width="9.33203125" style="41" customWidth="1"/>
    <col min="1790" max="1790" width="6.6640625" style="41" customWidth="1"/>
    <col min="1791" max="1791" width="40.6640625" style="41" customWidth="1"/>
    <col min="1792" max="1795" width="9.33203125" style="41" customWidth="1"/>
    <col min="1796" max="2044" width="9.109375" style="41"/>
    <col min="2045" max="2045" width="9.33203125" style="41" customWidth="1"/>
    <col min="2046" max="2046" width="6.6640625" style="41" customWidth="1"/>
    <col min="2047" max="2047" width="40.6640625" style="41" customWidth="1"/>
    <col min="2048" max="2051" width="9.33203125" style="41" customWidth="1"/>
    <col min="2052" max="2300" width="9.109375" style="41"/>
    <col min="2301" max="2301" width="9.33203125" style="41" customWidth="1"/>
    <col min="2302" max="2302" width="6.6640625" style="41" customWidth="1"/>
    <col min="2303" max="2303" width="40.6640625" style="41" customWidth="1"/>
    <col min="2304" max="2307" width="9.33203125" style="41" customWidth="1"/>
    <col min="2308" max="2556" width="9.109375" style="41"/>
    <col min="2557" max="2557" width="9.33203125" style="41" customWidth="1"/>
    <col min="2558" max="2558" width="6.6640625" style="41" customWidth="1"/>
    <col min="2559" max="2559" width="40.6640625" style="41" customWidth="1"/>
    <col min="2560" max="2563" width="9.33203125" style="41" customWidth="1"/>
    <col min="2564" max="2812" width="9.109375" style="41"/>
    <col min="2813" max="2813" width="9.33203125" style="41" customWidth="1"/>
    <col min="2814" max="2814" width="6.6640625" style="41" customWidth="1"/>
    <col min="2815" max="2815" width="40.6640625" style="41" customWidth="1"/>
    <col min="2816" max="2819" width="9.33203125" style="41" customWidth="1"/>
    <col min="2820" max="3068" width="9.109375" style="41"/>
    <col min="3069" max="3069" width="9.33203125" style="41" customWidth="1"/>
    <col min="3070" max="3070" width="6.6640625" style="41" customWidth="1"/>
    <col min="3071" max="3071" width="40.6640625" style="41" customWidth="1"/>
    <col min="3072" max="3075" width="9.33203125" style="41" customWidth="1"/>
    <col min="3076" max="3324" width="9.109375" style="41"/>
    <col min="3325" max="3325" width="9.33203125" style="41" customWidth="1"/>
    <col min="3326" max="3326" width="6.6640625" style="41" customWidth="1"/>
    <col min="3327" max="3327" width="40.6640625" style="41" customWidth="1"/>
    <col min="3328" max="3331" width="9.33203125" style="41" customWidth="1"/>
    <col min="3332" max="3580" width="9.109375" style="41"/>
    <col min="3581" max="3581" width="9.33203125" style="41" customWidth="1"/>
    <col min="3582" max="3582" width="6.6640625" style="41" customWidth="1"/>
    <col min="3583" max="3583" width="40.6640625" style="41" customWidth="1"/>
    <col min="3584" max="3587" width="9.33203125" style="41" customWidth="1"/>
    <col min="3588" max="3836" width="9.109375" style="41"/>
    <col min="3837" max="3837" width="9.33203125" style="41" customWidth="1"/>
    <col min="3838" max="3838" width="6.6640625" style="41" customWidth="1"/>
    <col min="3839" max="3839" width="40.6640625" style="41" customWidth="1"/>
    <col min="3840" max="3843" width="9.33203125" style="41" customWidth="1"/>
    <col min="3844" max="4092" width="9.109375" style="41"/>
    <col min="4093" max="4093" width="9.33203125" style="41" customWidth="1"/>
    <col min="4094" max="4094" width="6.6640625" style="41" customWidth="1"/>
    <col min="4095" max="4095" width="40.6640625" style="41" customWidth="1"/>
    <col min="4096" max="4099" width="9.33203125" style="41" customWidth="1"/>
    <col min="4100" max="4348" width="9.109375" style="41"/>
    <col min="4349" max="4349" width="9.33203125" style="41" customWidth="1"/>
    <col min="4350" max="4350" width="6.6640625" style="41" customWidth="1"/>
    <col min="4351" max="4351" width="40.6640625" style="41" customWidth="1"/>
    <col min="4352" max="4355" width="9.33203125" style="41" customWidth="1"/>
    <col min="4356" max="4604" width="9.109375" style="41"/>
    <col min="4605" max="4605" width="9.33203125" style="41" customWidth="1"/>
    <col min="4606" max="4606" width="6.6640625" style="41" customWidth="1"/>
    <col min="4607" max="4607" width="40.6640625" style="41" customWidth="1"/>
    <col min="4608" max="4611" width="9.33203125" style="41" customWidth="1"/>
    <col min="4612" max="4860" width="9.109375" style="41"/>
    <col min="4861" max="4861" width="9.33203125" style="41" customWidth="1"/>
    <col min="4862" max="4862" width="6.6640625" style="41" customWidth="1"/>
    <col min="4863" max="4863" width="40.6640625" style="41" customWidth="1"/>
    <col min="4864" max="4867" width="9.33203125" style="41" customWidth="1"/>
    <col min="4868" max="5116" width="9.109375" style="41"/>
    <col min="5117" max="5117" width="9.33203125" style="41" customWidth="1"/>
    <col min="5118" max="5118" width="6.6640625" style="41" customWidth="1"/>
    <col min="5119" max="5119" width="40.6640625" style="41" customWidth="1"/>
    <col min="5120" max="5123" width="9.33203125" style="41" customWidth="1"/>
    <col min="5124" max="5372" width="9.109375" style="41"/>
    <col min="5373" max="5373" width="9.33203125" style="41" customWidth="1"/>
    <col min="5374" max="5374" width="6.6640625" style="41" customWidth="1"/>
    <col min="5375" max="5375" width="40.6640625" style="41" customWidth="1"/>
    <col min="5376" max="5379" width="9.33203125" style="41" customWidth="1"/>
    <col min="5380" max="5628" width="9.109375" style="41"/>
    <col min="5629" max="5629" width="9.33203125" style="41" customWidth="1"/>
    <col min="5630" max="5630" width="6.6640625" style="41" customWidth="1"/>
    <col min="5631" max="5631" width="40.6640625" style="41" customWidth="1"/>
    <col min="5632" max="5635" width="9.33203125" style="41" customWidth="1"/>
    <col min="5636" max="5884" width="9.109375" style="41"/>
    <col min="5885" max="5885" width="9.33203125" style="41" customWidth="1"/>
    <col min="5886" max="5886" width="6.6640625" style="41" customWidth="1"/>
    <col min="5887" max="5887" width="40.6640625" style="41" customWidth="1"/>
    <col min="5888" max="5891" width="9.33203125" style="41" customWidth="1"/>
    <col min="5892" max="6140" width="9.109375" style="41"/>
    <col min="6141" max="6141" width="9.33203125" style="41" customWidth="1"/>
    <col min="6142" max="6142" width="6.6640625" style="41" customWidth="1"/>
    <col min="6143" max="6143" width="40.6640625" style="41" customWidth="1"/>
    <col min="6144" max="6147" width="9.33203125" style="41" customWidth="1"/>
    <col min="6148" max="6396" width="9.109375" style="41"/>
    <col min="6397" max="6397" width="9.33203125" style="41" customWidth="1"/>
    <col min="6398" max="6398" width="6.6640625" style="41" customWidth="1"/>
    <col min="6399" max="6399" width="40.6640625" style="41" customWidth="1"/>
    <col min="6400" max="6403" width="9.33203125" style="41" customWidth="1"/>
    <col min="6404" max="6652" width="9.109375" style="41"/>
    <col min="6653" max="6653" width="9.33203125" style="41" customWidth="1"/>
    <col min="6654" max="6654" width="6.6640625" style="41" customWidth="1"/>
    <col min="6655" max="6655" width="40.6640625" style="41" customWidth="1"/>
    <col min="6656" max="6659" width="9.33203125" style="41" customWidth="1"/>
    <col min="6660" max="6908" width="9.109375" style="41"/>
    <col min="6909" max="6909" width="9.33203125" style="41" customWidth="1"/>
    <col min="6910" max="6910" width="6.6640625" style="41" customWidth="1"/>
    <col min="6911" max="6911" width="40.6640625" style="41" customWidth="1"/>
    <col min="6912" max="6915" width="9.33203125" style="41" customWidth="1"/>
    <col min="6916" max="7164" width="9.109375" style="41"/>
    <col min="7165" max="7165" width="9.33203125" style="41" customWidth="1"/>
    <col min="7166" max="7166" width="6.6640625" style="41" customWidth="1"/>
    <col min="7167" max="7167" width="40.6640625" style="41" customWidth="1"/>
    <col min="7168" max="7171" width="9.33203125" style="41" customWidth="1"/>
    <col min="7172" max="7420" width="9.109375" style="41"/>
    <col min="7421" max="7421" width="9.33203125" style="41" customWidth="1"/>
    <col min="7422" max="7422" width="6.6640625" style="41" customWidth="1"/>
    <col min="7423" max="7423" width="40.6640625" style="41" customWidth="1"/>
    <col min="7424" max="7427" width="9.33203125" style="41" customWidth="1"/>
    <col min="7428" max="7676" width="9.109375" style="41"/>
    <col min="7677" max="7677" width="9.33203125" style="41" customWidth="1"/>
    <col min="7678" max="7678" width="6.6640625" style="41" customWidth="1"/>
    <col min="7679" max="7679" width="40.6640625" style="41" customWidth="1"/>
    <col min="7680" max="7683" width="9.33203125" style="41" customWidth="1"/>
    <col min="7684" max="7932" width="9.109375" style="41"/>
    <col min="7933" max="7933" width="9.33203125" style="41" customWidth="1"/>
    <col min="7934" max="7934" width="6.6640625" style="41" customWidth="1"/>
    <col min="7935" max="7935" width="40.6640625" style="41" customWidth="1"/>
    <col min="7936" max="7939" width="9.33203125" style="41" customWidth="1"/>
    <col min="7940" max="8188" width="9.109375" style="41"/>
    <col min="8189" max="8189" width="9.33203125" style="41" customWidth="1"/>
    <col min="8190" max="8190" width="6.6640625" style="41" customWidth="1"/>
    <col min="8191" max="8191" width="40.6640625" style="41" customWidth="1"/>
    <col min="8192" max="8195" width="9.33203125" style="41" customWidth="1"/>
    <col min="8196" max="8444" width="9.109375" style="41"/>
    <col min="8445" max="8445" width="9.33203125" style="41" customWidth="1"/>
    <col min="8446" max="8446" width="6.6640625" style="41" customWidth="1"/>
    <col min="8447" max="8447" width="40.6640625" style="41" customWidth="1"/>
    <col min="8448" max="8451" width="9.33203125" style="41" customWidth="1"/>
    <col min="8452" max="8700" width="9.109375" style="41"/>
    <col min="8701" max="8701" width="9.33203125" style="41" customWidth="1"/>
    <col min="8702" max="8702" width="6.6640625" style="41" customWidth="1"/>
    <col min="8703" max="8703" width="40.6640625" style="41" customWidth="1"/>
    <col min="8704" max="8707" width="9.33203125" style="41" customWidth="1"/>
    <col min="8708" max="8956" width="9.109375" style="41"/>
    <col min="8957" max="8957" width="9.33203125" style="41" customWidth="1"/>
    <col min="8958" max="8958" width="6.6640625" style="41" customWidth="1"/>
    <col min="8959" max="8959" width="40.6640625" style="41" customWidth="1"/>
    <col min="8960" max="8963" width="9.33203125" style="41" customWidth="1"/>
    <col min="8964" max="9212" width="9.109375" style="41"/>
    <col min="9213" max="9213" width="9.33203125" style="41" customWidth="1"/>
    <col min="9214" max="9214" width="6.6640625" style="41" customWidth="1"/>
    <col min="9215" max="9215" width="40.6640625" style="41" customWidth="1"/>
    <col min="9216" max="9219" width="9.33203125" style="41" customWidth="1"/>
    <col min="9220" max="9468" width="9.109375" style="41"/>
    <col min="9469" max="9469" width="9.33203125" style="41" customWidth="1"/>
    <col min="9470" max="9470" width="6.6640625" style="41" customWidth="1"/>
    <col min="9471" max="9471" width="40.6640625" style="41" customWidth="1"/>
    <col min="9472" max="9475" width="9.33203125" style="41" customWidth="1"/>
    <col min="9476" max="9724" width="9.109375" style="41"/>
    <col min="9725" max="9725" width="9.33203125" style="41" customWidth="1"/>
    <col min="9726" max="9726" width="6.6640625" style="41" customWidth="1"/>
    <col min="9727" max="9727" width="40.6640625" style="41" customWidth="1"/>
    <col min="9728" max="9731" width="9.33203125" style="41" customWidth="1"/>
    <col min="9732" max="9980" width="9.109375" style="41"/>
    <col min="9981" max="9981" width="9.33203125" style="41" customWidth="1"/>
    <col min="9982" max="9982" width="6.6640625" style="41" customWidth="1"/>
    <col min="9983" max="9983" width="40.6640625" style="41" customWidth="1"/>
    <col min="9984" max="9987" width="9.33203125" style="41" customWidth="1"/>
    <col min="9988" max="10236" width="9.109375" style="41"/>
    <col min="10237" max="10237" width="9.33203125" style="41" customWidth="1"/>
    <col min="10238" max="10238" width="6.6640625" style="41" customWidth="1"/>
    <col min="10239" max="10239" width="40.6640625" style="41" customWidth="1"/>
    <col min="10240" max="10243" width="9.33203125" style="41" customWidth="1"/>
    <col min="10244" max="10492" width="9.109375" style="41"/>
    <col min="10493" max="10493" width="9.33203125" style="41" customWidth="1"/>
    <col min="10494" max="10494" width="6.6640625" style="41" customWidth="1"/>
    <col min="10495" max="10495" width="40.6640625" style="41" customWidth="1"/>
    <col min="10496" max="10499" width="9.33203125" style="41" customWidth="1"/>
    <col min="10500" max="10748" width="9.109375" style="41"/>
    <col min="10749" max="10749" width="9.33203125" style="41" customWidth="1"/>
    <col min="10750" max="10750" width="6.6640625" style="41" customWidth="1"/>
    <col min="10751" max="10751" width="40.6640625" style="41" customWidth="1"/>
    <col min="10752" max="10755" width="9.33203125" style="41" customWidth="1"/>
    <col min="10756" max="11004" width="9.109375" style="41"/>
    <col min="11005" max="11005" width="9.33203125" style="41" customWidth="1"/>
    <col min="11006" max="11006" width="6.6640625" style="41" customWidth="1"/>
    <col min="11007" max="11007" width="40.6640625" style="41" customWidth="1"/>
    <col min="11008" max="11011" width="9.33203125" style="41" customWidth="1"/>
    <col min="11012" max="11260" width="9.109375" style="41"/>
    <col min="11261" max="11261" width="9.33203125" style="41" customWidth="1"/>
    <col min="11262" max="11262" width="6.6640625" style="41" customWidth="1"/>
    <col min="11263" max="11263" width="40.6640625" style="41" customWidth="1"/>
    <col min="11264" max="11267" width="9.33203125" style="41" customWidth="1"/>
    <col min="11268" max="11516" width="9.109375" style="41"/>
    <col min="11517" max="11517" width="9.33203125" style="41" customWidth="1"/>
    <col min="11518" max="11518" width="6.6640625" style="41" customWidth="1"/>
    <col min="11519" max="11519" width="40.6640625" style="41" customWidth="1"/>
    <col min="11520" max="11523" width="9.33203125" style="41" customWidth="1"/>
    <col min="11524" max="11772" width="9.109375" style="41"/>
    <col min="11773" max="11773" width="9.33203125" style="41" customWidth="1"/>
    <col min="11774" max="11774" width="6.6640625" style="41" customWidth="1"/>
    <col min="11775" max="11775" width="40.6640625" style="41" customWidth="1"/>
    <col min="11776" max="11779" width="9.33203125" style="41" customWidth="1"/>
    <col min="11780" max="12028" width="9.109375" style="41"/>
    <col min="12029" max="12029" width="9.33203125" style="41" customWidth="1"/>
    <col min="12030" max="12030" width="6.6640625" style="41" customWidth="1"/>
    <col min="12031" max="12031" width="40.6640625" style="41" customWidth="1"/>
    <col min="12032" max="12035" width="9.33203125" style="41" customWidth="1"/>
    <col min="12036" max="12284" width="9.109375" style="41"/>
    <col min="12285" max="12285" width="9.33203125" style="41" customWidth="1"/>
    <col min="12286" max="12286" width="6.6640625" style="41" customWidth="1"/>
    <col min="12287" max="12287" width="40.6640625" style="41" customWidth="1"/>
    <col min="12288" max="12291" width="9.33203125" style="41" customWidth="1"/>
    <col min="12292" max="12540" width="9.109375" style="41"/>
    <col min="12541" max="12541" width="9.33203125" style="41" customWidth="1"/>
    <col min="12542" max="12542" width="6.6640625" style="41" customWidth="1"/>
    <col min="12543" max="12543" width="40.6640625" style="41" customWidth="1"/>
    <col min="12544" max="12547" width="9.33203125" style="41" customWidth="1"/>
    <col min="12548" max="12796" width="9.109375" style="41"/>
    <col min="12797" max="12797" width="9.33203125" style="41" customWidth="1"/>
    <col min="12798" max="12798" width="6.6640625" style="41" customWidth="1"/>
    <col min="12799" max="12799" width="40.6640625" style="41" customWidth="1"/>
    <col min="12800" max="12803" width="9.33203125" style="41" customWidth="1"/>
    <col min="12804" max="13052" width="9.109375" style="41"/>
    <col min="13053" max="13053" width="9.33203125" style="41" customWidth="1"/>
    <col min="13054" max="13054" width="6.6640625" style="41" customWidth="1"/>
    <col min="13055" max="13055" width="40.6640625" style="41" customWidth="1"/>
    <col min="13056" max="13059" width="9.33203125" style="41" customWidth="1"/>
    <col min="13060" max="13308" width="9.109375" style="41"/>
    <col min="13309" max="13309" width="9.33203125" style="41" customWidth="1"/>
    <col min="13310" max="13310" width="6.6640625" style="41" customWidth="1"/>
    <col min="13311" max="13311" width="40.6640625" style="41" customWidth="1"/>
    <col min="13312" max="13315" width="9.33203125" style="41" customWidth="1"/>
    <col min="13316" max="13564" width="9.109375" style="41"/>
    <col min="13565" max="13565" width="9.33203125" style="41" customWidth="1"/>
    <col min="13566" max="13566" width="6.6640625" style="41" customWidth="1"/>
    <col min="13567" max="13567" width="40.6640625" style="41" customWidth="1"/>
    <col min="13568" max="13571" width="9.33203125" style="41" customWidth="1"/>
    <col min="13572" max="13820" width="9.109375" style="41"/>
    <col min="13821" max="13821" width="9.33203125" style="41" customWidth="1"/>
    <col min="13822" max="13822" width="6.6640625" style="41" customWidth="1"/>
    <col min="13823" max="13823" width="40.6640625" style="41" customWidth="1"/>
    <col min="13824" max="13827" width="9.33203125" style="41" customWidth="1"/>
    <col min="13828" max="14076" width="9.109375" style="41"/>
    <col min="14077" max="14077" width="9.33203125" style="41" customWidth="1"/>
    <col min="14078" max="14078" width="6.6640625" style="41" customWidth="1"/>
    <col min="14079" max="14079" width="40.6640625" style="41" customWidth="1"/>
    <col min="14080" max="14083" width="9.33203125" style="41" customWidth="1"/>
    <col min="14084" max="14332" width="9.109375" style="41"/>
    <col min="14333" max="14333" width="9.33203125" style="41" customWidth="1"/>
    <col min="14334" max="14334" width="6.6640625" style="41" customWidth="1"/>
    <col min="14335" max="14335" width="40.6640625" style="41" customWidth="1"/>
    <col min="14336" max="14339" width="9.33203125" style="41" customWidth="1"/>
    <col min="14340" max="14588" width="9.109375" style="41"/>
    <col min="14589" max="14589" width="9.33203125" style="41" customWidth="1"/>
    <col min="14590" max="14590" width="6.6640625" style="41" customWidth="1"/>
    <col min="14591" max="14591" width="40.6640625" style="41" customWidth="1"/>
    <col min="14592" max="14595" width="9.33203125" style="41" customWidth="1"/>
    <col min="14596" max="14844" width="9.109375" style="41"/>
    <col min="14845" max="14845" width="9.33203125" style="41" customWidth="1"/>
    <col min="14846" max="14846" width="6.6640625" style="41" customWidth="1"/>
    <col min="14847" max="14847" width="40.6640625" style="41" customWidth="1"/>
    <col min="14848" max="14851" width="9.33203125" style="41" customWidth="1"/>
    <col min="14852" max="15100" width="9.109375" style="41"/>
    <col min="15101" max="15101" width="9.33203125" style="41" customWidth="1"/>
    <col min="15102" max="15102" width="6.6640625" style="41" customWidth="1"/>
    <col min="15103" max="15103" width="40.6640625" style="41" customWidth="1"/>
    <col min="15104" max="15107" width="9.33203125" style="41" customWidth="1"/>
    <col min="15108" max="15356" width="9.109375" style="41"/>
    <col min="15357" max="15357" width="9.33203125" style="41" customWidth="1"/>
    <col min="15358" max="15358" width="6.6640625" style="41" customWidth="1"/>
    <col min="15359" max="15359" width="40.6640625" style="41" customWidth="1"/>
    <col min="15360" max="15363" width="9.33203125" style="41" customWidth="1"/>
    <col min="15364" max="15612" width="9.109375" style="41"/>
    <col min="15613" max="15613" width="9.33203125" style="41" customWidth="1"/>
    <col min="15614" max="15614" width="6.6640625" style="41" customWidth="1"/>
    <col min="15615" max="15615" width="40.6640625" style="41" customWidth="1"/>
    <col min="15616" max="15619" width="9.33203125" style="41" customWidth="1"/>
    <col min="15620" max="15868" width="9.109375" style="41"/>
    <col min="15869" max="15869" width="9.33203125" style="41" customWidth="1"/>
    <col min="15870" max="15870" width="6.6640625" style="41" customWidth="1"/>
    <col min="15871" max="15871" width="40.6640625" style="41" customWidth="1"/>
    <col min="15872" max="15875" width="9.33203125" style="41" customWidth="1"/>
    <col min="15876" max="16124" width="9.109375" style="41"/>
    <col min="16125" max="16125" width="9.33203125" style="41" customWidth="1"/>
    <col min="16126" max="16126" width="6.6640625" style="41" customWidth="1"/>
    <col min="16127" max="16127" width="40.6640625" style="41" customWidth="1"/>
    <col min="16128" max="16131" width="9.33203125" style="41" customWidth="1"/>
    <col min="16132" max="16384" width="9.109375" style="41"/>
  </cols>
  <sheetData>
    <row r="1" spans="1:9" x14ac:dyDescent="0.25">
      <c r="A1" s="39" t="s">
        <v>2724</v>
      </c>
      <c r="B1" s="40"/>
      <c r="C1" s="40"/>
      <c r="D1" s="40"/>
      <c r="E1" s="40"/>
      <c r="F1" s="774" t="s">
        <v>2725</v>
      </c>
      <c r="G1" s="774"/>
      <c r="H1" s="774"/>
      <c r="I1" s="774"/>
    </row>
    <row r="2" spans="1:9" x14ac:dyDescent="0.25">
      <c r="A2" s="42" t="s">
        <v>0</v>
      </c>
      <c r="B2" s="42"/>
      <c r="C2" s="97"/>
      <c r="D2" s="43"/>
      <c r="E2" s="43" t="s">
        <v>1</v>
      </c>
      <c r="F2" s="43" t="s">
        <v>2</v>
      </c>
      <c r="G2" s="43" t="s">
        <v>3</v>
      </c>
      <c r="H2" s="43" t="s">
        <v>4</v>
      </c>
      <c r="I2" s="43" t="s">
        <v>5</v>
      </c>
    </row>
    <row r="3" spans="1:9" x14ac:dyDescent="0.25">
      <c r="A3" s="44"/>
      <c r="B3" s="44"/>
      <c r="C3" s="98"/>
      <c r="D3" s="46"/>
      <c r="E3" s="45"/>
      <c r="F3" s="6"/>
      <c r="G3" s="6"/>
      <c r="H3" s="89"/>
      <c r="I3" s="89"/>
    </row>
    <row r="4" spans="1:9" x14ac:dyDescent="0.25">
      <c r="A4" s="192"/>
      <c r="B4" s="192"/>
      <c r="C4" s="193"/>
      <c r="D4" s="193"/>
      <c r="E4" s="64"/>
      <c r="F4" s="17"/>
      <c r="G4" s="17"/>
      <c r="H4" s="190"/>
      <c r="I4" s="190"/>
    </row>
    <row r="5" spans="1:9" ht="52.8" x14ac:dyDescent="0.25">
      <c r="A5" s="192" t="s">
        <v>2726</v>
      </c>
      <c r="B5" s="192"/>
      <c r="C5" s="193"/>
      <c r="D5" s="193"/>
      <c r="E5" s="285" t="s">
        <v>2727</v>
      </c>
      <c r="F5" s="17"/>
      <c r="G5" s="17"/>
      <c r="H5" s="191"/>
      <c r="I5" s="190"/>
    </row>
    <row r="6" spans="1:9" ht="26.4" x14ac:dyDescent="0.25">
      <c r="A6" s="192"/>
      <c r="B6" s="192" t="s">
        <v>2728</v>
      </c>
      <c r="C6" s="193"/>
      <c r="D6" s="193"/>
      <c r="E6" s="278" t="s">
        <v>4992</v>
      </c>
      <c r="F6" s="161"/>
      <c r="G6" s="161"/>
      <c r="H6" s="187"/>
      <c r="I6" s="190"/>
    </row>
    <row r="7" spans="1:9" ht="26.4" x14ac:dyDescent="0.25">
      <c r="A7" s="192"/>
      <c r="B7" s="192"/>
      <c r="C7" s="193"/>
      <c r="D7" s="193" t="s">
        <v>36</v>
      </c>
      <c r="E7" s="278" t="s">
        <v>6582</v>
      </c>
      <c r="F7" s="161" t="s">
        <v>422</v>
      </c>
      <c r="G7" s="161"/>
      <c r="H7" s="187"/>
      <c r="I7" s="190">
        <f t="shared" ref="I7:I13" si="0">G7*H7</f>
        <v>0</v>
      </c>
    </row>
    <row r="8" spans="1:9" ht="26.4" x14ac:dyDescent="0.25">
      <c r="A8" s="192"/>
      <c r="B8" s="192" t="s">
        <v>2729</v>
      </c>
      <c r="C8" s="193"/>
      <c r="D8" s="193"/>
      <c r="E8" s="278" t="s">
        <v>4993</v>
      </c>
      <c r="F8" s="161"/>
      <c r="G8" s="161"/>
      <c r="H8" s="187"/>
      <c r="I8" s="190"/>
    </row>
    <row r="9" spans="1:9" ht="26.4" x14ac:dyDescent="0.25">
      <c r="A9" s="192"/>
      <c r="B9" s="192"/>
      <c r="C9" s="193"/>
      <c r="D9" s="193" t="s">
        <v>36</v>
      </c>
      <c r="E9" s="278" t="s">
        <v>6582</v>
      </c>
      <c r="F9" s="161" t="s">
        <v>422</v>
      </c>
      <c r="G9" s="161"/>
      <c r="H9" s="187"/>
      <c r="I9" s="190">
        <f t="shared" si="0"/>
        <v>0</v>
      </c>
    </row>
    <row r="10" spans="1:9" ht="15.6" hidden="1" x14ac:dyDescent="0.25">
      <c r="A10" s="192"/>
      <c r="B10" s="192" t="s">
        <v>2730</v>
      </c>
      <c r="C10" s="193"/>
      <c r="D10" s="193"/>
      <c r="E10" s="278" t="s">
        <v>2739</v>
      </c>
      <c r="F10" s="161" t="s">
        <v>2269</v>
      </c>
      <c r="G10" s="161"/>
      <c r="H10" s="187"/>
      <c r="I10" s="190">
        <f t="shared" si="0"/>
        <v>0</v>
      </c>
    </row>
    <row r="11" spans="1:9" ht="15.6" x14ac:dyDescent="0.25">
      <c r="A11" s="192"/>
      <c r="B11" s="192" t="s">
        <v>2731</v>
      </c>
      <c r="C11" s="193"/>
      <c r="D11" s="193"/>
      <c r="E11" s="290" t="s">
        <v>2740</v>
      </c>
      <c r="F11" s="161" t="s">
        <v>2269</v>
      </c>
      <c r="G11" s="161"/>
      <c r="H11" s="187"/>
      <c r="I11" s="190">
        <f t="shared" si="0"/>
        <v>0</v>
      </c>
    </row>
    <row r="12" spans="1:9" hidden="1" x14ac:dyDescent="0.25">
      <c r="A12" s="192"/>
      <c r="B12" s="192" t="s">
        <v>2732</v>
      </c>
      <c r="C12" s="193"/>
      <c r="D12" s="193"/>
      <c r="E12" s="278" t="s">
        <v>2741</v>
      </c>
      <c r="F12" s="161" t="s">
        <v>422</v>
      </c>
      <c r="G12" s="161"/>
      <c r="H12" s="187"/>
      <c r="I12" s="190">
        <f t="shared" si="0"/>
        <v>0</v>
      </c>
    </row>
    <row r="13" spans="1:9" hidden="1" x14ac:dyDescent="0.25">
      <c r="A13" s="192"/>
      <c r="B13" s="192" t="s">
        <v>2733</v>
      </c>
      <c r="C13" s="193"/>
      <c r="D13" s="193"/>
      <c r="E13" s="290" t="s">
        <v>2742</v>
      </c>
      <c r="F13" s="161" t="s">
        <v>2563</v>
      </c>
      <c r="G13" s="161"/>
      <c r="H13" s="187"/>
      <c r="I13" s="190">
        <f t="shared" si="0"/>
        <v>0</v>
      </c>
    </row>
    <row r="14" spans="1:9" ht="39.6" x14ac:dyDescent="0.25">
      <c r="A14" s="192"/>
      <c r="B14" s="192" t="s">
        <v>2734</v>
      </c>
      <c r="C14" s="193"/>
      <c r="D14" s="193"/>
      <c r="E14" s="290" t="s">
        <v>6585</v>
      </c>
      <c r="F14" s="161"/>
      <c r="G14" s="161"/>
      <c r="H14" s="187"/>
      <c r="I14" s="190"/>
    </row>
    <row r="15" spans="1:9" x14ac:dyDescent="0.25">
      <c r="A15" s="192"/>
      <c r="B15" s="192"/>
      <c r="C15" s="193"/>
      <c r="D15" s="193" t="s">
        <v>36</v>
      </c>
      <c r="E15" s="290" t="s">
        <v>6583</v>
      </c>
      <c r="F15" s="161" t="s">
        <v>429</v>
      </c>
      <c r="G15" s="161"/>
      <c r="H15" s="187"/>
      <c r="I15" s="190">
        <f t="shared" ref="I15:I19" si="1">G15*H15</f>
        <v>0</v>
      </c>
    </row>
    <row r="16" spans="1:9" x14ac:dyDescent="0.25">
      <c r="A16" s="192"/>
      <c r="B16" s="192"/>
      <c r="C16" s="193"/>
      <c r="D16" s="193" t="s">
        <v>35</v>
      </c>
      <c r="E16" s="290" t="s">
        <v>6584</v>
      </c>
      <c r="F16" s="161" t="s">
        <v>429</v>
      </c>
      <c r="G16" s="161"/>
      <c r="H16" s="187"/>
      <c r="I16" s="190">
        <f t="shared" si="1"/>
        <v>0</v>
      </c>
    </row>
    <row r="17" spans="1:9" ht="26.4" x14ac:dyDescent="0.25">
      <c r="A17" s="192"/>
      <c r="B17" s="192" t="s">
        <v>2735</v>
      </c>
      <c r="C17" s="193"/>
      <c r="D17" s="193"/>
      <c r="E17" s="290" t="s">
        <v>6586</v>
      </c>
      <c r="F17" s="161"/>
      <c r="G17" s="161"/>
      <c r="H17" s="187"/>
      <c r="I17" s="190"/>
    </row>
    <row r="18" spans="1:9" x14ac:dyDescent="0.25">
      <c r="A18" s="192"/>
      <c r="B18" s="192"/>
      <c r="C18" s="193"/>
      <c r="D18" s="193" t="s">
        <v>36</v>
      </c>
      <c r="E18" s="290" t="s">
        <v>6587</v>
      </c>
      <c r="F18" s="161" t="s">
        <v>429</v>
      </c>
      <c r="G18" s="161"/>
      <c r="H18" s="187"/>
      <c r="I18" s="190">
        <f t="shared" si="1"/>
        <v>0</v>
      </c>
    </row>
    <row r="19" spans="1:9" x14ac:dyDescent="0.25">
      <c r="A19" s="192"/>
      <c r="B19" s="192"/>
      <c r="C19" s="193"/>
      <c r="D19" s="193" t="s">
        <v>35</v>
      </c>
      <c r="E19" s="290" t="s">
        <v>6588</v>
      </c>
      <c r="F19" s="161" t="s">
        <v>429</v>
      </c>
      <c r="G19" s="161"/>
      <c r="H19" s="187"/>
      <c r="I19" s="190">
        <f t="shared" si="1"/>
        <v>0</v>
      </c>
    </row>
    <row r="20" spans="1:9" x14ac:dyDescent="0.25">
      <c r="A20" s="192"/>
      <c r="B20" s="192" t="s">
        <v>2736</v>
      </c>
      <c r="C20" s="193"/>
      <c r="D20" s="193"/>
      <c r="E20" s="290" t="s">
        <v>2743</v>
      </c>
      <c r="F20" s="17"/>
      <c r="G20" s="17"/>
      <c r="H20" s="191"/>
      <c r="I20" s="190"/>
    </row>
    <row r="21" spans="1:9" x14ac:dyDescent="0.25">
      <c r="A21" s="192"/>
      <c r="B21" s="192"/>
      <c r="C21" s="193" t="s">
        <v>37</v>
      </c>
      <c r="D21" s="193"/>
      <c r="E21" s="290" t="s">
        <v>2744</v>
      </c>
      <c r="F21" s="17"/>
      <c r="G21" s="17"/>
      <c r="H21" s="191"/>
      <c r="I21" s="190"/>
    </row>
    <row r="22" spans="1:9" ht="26.4" x14ac:dyDescent="0.25">
      <c r="A22" s="192"/>
      <c r="B22" s="192"/>
      <c r="C22" s="193"/>
      <c r="D22" s="193" t="s">
        <v>36</v>
      </c>
      <c r="E22" s="290" t="s">
        <v>4994</v>
      </c>
      <c r="F22" s="161" t="s">
        <v>429</v>
      </c>
      <c r="G22" s="161"/>
      <c r="H22" s="187"/>
      <c r="I22" s="190">
        <f>G22*H22</f>
        <v>0</v>
      </c>
    </row>
    <row r="23" spans="1:9" ht="26.4" x14ac:dyDescent="0.25">
      <c r="A23" s="192"/>
      <c r="B23" s="192"/>
      <c r="C23" s="193"/>
      <c r="D23" s="193" t="s">
        <v>35</v>
      </c>
      <c r="E23" s="290" t="s">
        <v>4995</v>
      </c>
      <c r="F23" s="161" t="s">
        <v>429</v>
      </c>
      <c r="G23" s="161"/>
      <c r="H23" s="187"/>
      <c r="I23" s="190">
        <f>G23*H23</f>
        <v>0</v>
      </c>
    </row>
    <row r="24" spans="1:9" x14ac:dyDescent="0.25">
      <c r="A24" s="192"/>
      <c r="B24" s="192"/>
      <c r="C24" s="193" t="s">
        <v>39</v>
      </c>
      <c r="D24" s="193"/>
      <c r="E24" s="290" t="s">
        <v>2745</v>
      </c>
      <c r="F24" s="17"/>
      <c r="G24" s="17"/>
      <c r="H24" s="191"/>
      <c r="I24" s="190"/>
    </row>
    <row r="25" spans="1:9" ht="26.4" x14ac:dyDescent="0.25">
      <c r="A25" s="192"/>
      <c r="B25" s="192"/>
      <c r="C25" s="193"/>
      <c r="D25" s="193" t="s">
        <v>36</v>
      </c>
      <c r="E25" s="290" t="s">
        <v>4996</v>
      </c>
      <c r="F25" s="161" t="s">
        <v>429</v>
      </c>
      <c r="G25" s="161"/>
      <c r="H25" s="187"/>
      <c r="I25" s="190">
        <f>G25*H25</f>
        <v>0</v>
      </c>
    </row>
    <row r="26" spans="1:9" ht="26.4" x14ac:dyDescent="0.25">
      <c r="A26" s="192"/>
      <c r="B26" s="192"/>
      <c r="C26" s="193"/>
      <c r="D26" s="193" t="s">
        <v>35</v>
      </c>
      <c r="E26" s="290" t="s">
        <v>4997</v>
      </c>
      <c r="F26" s="161" t="s">
        <v>429</v>
      </c>
      <c r="G26" s="161"/>
      <c r="H26" s="187"/>
      <c r="I26" s="190">
        <f>G26*H26</f>
        <v>0</v>
      </c>
    </row>
    <row r="27" spans="1:9" ht="26.4" x14ac:dyDescent="0.25">
      <c r="A27" s="192"/>
      <c r="B27" s="192"/>
      <c r="C27" s="193"/>
      <c r="D27" s="193" t="s">
        <v>49</v>
      </c>
      <c r="E27" s="290" t="s">
        <v>4998</v>
      </c>
      <c r="F27" s="161" t="s">
        <v>429</v>
      </c>
      <c r="G27" s="161"/>
      <c r="H27" s="187"/>
      <c r="I27" s="190">
        <f>G27*H27</f>
        <v>0</v>
      </c>
    </row>
    <row r="28" spans="1:9" x14ac:dyDescent="0.25">
      <c r="A28" s="192"/>
      <c r="B28" s="192"/>
      <c r="C28" s="193" t="s">
        <v>59</v>
      </c>
      <c r="D28" s="193"/>
      <c r="E28" s="290" t="s">
        <v>2746</v>
      </c>
      <c r="F28" s="17"/>
      <c r="G28" s="17"/>
      <c r="H28" s="191"/>
      <c r="I28" s="190"/>
    </row>
    <row r="29" spans="1:9" ht="26.4" x14ac:dyDescent="0.25">
      <c r="A29" s="192"/>
      <c r="B29" s="192"/>
      <c r="C29" s="193"/>
      <c r="D29" s="193" t="s">
        <v>36</v>
      </c>
      <c r="E29" s="290" t="s">
        <v>4996</v>
      </c>
      <c r="F29" s="161" t="s">
        <v>429</v>
      </c>
      <c r="G29" s="161"/>
      <c r="H29" s="187"/>
      <c r="I29" s="190">
        <f t="shared" ref="I29:I34" si="2">G29*H29</f>
        <v>0</v>
      </c>
    </row>
    <row r="30" spans="1:9" ht="26.4" x14ac:dyDescent="0.25">
      <c r="A30" s="192"/>
      <c r="B30" s="192"/>
      <c r="C30" s="193"/>
      <c r="D30" s="193" t="s">
        <v>35</v>
      </c>
      <c r="E30" s="290" t="s">
        <v>4997</v>
      </c>
      <c r="F30" s="161" t="s">
        <v>429</v>
      </c>
      <c r="G30" s="161"/>
      <c r="H30" s="187"/>
      <c r="I30" s="190">
        <f t="shared" si="2"/>
        <v>0</v>
      </c>
    </row>
    <row r="31" spans="1:9" ht="26.4" x14ac:dyDescent="0.25">
      <c r="A31" s="110"/>
      <c r="B31" s="192"/>
      <c r="C31" s="193"/>
      <c r="D31" s="193" t="s">
        <v>49</v>
      </c>
      <c r="E31" s="290" t="s">
        <v>4998</v>
      </c>
      <c r="F31" s="161" t="s">
        <v>429</v>
      </c>
      <c r="G31" s="161"/>
      <c r="H31" s="187"/>
      <c r="I31" s="190">
        <f t="shared" si="2"/>
        <v>0</v>
      </c>
    </row>
    <row r="32" spans="1:9" ht="26.4" x14ac:dyDescent="0.25">
      <c r="A32" s="110"/>
      <c r="B32" s="192" t="s">
        <v>2737</v>
      </c>
      <c r="C32" s="193"/>
      <c r="D32" s="193"/>
      <c r="E32" s="290" t="s">
        <v>2747</v>
      </c>
      <c r="F32" s="161" t="s">
        <v>136</v>
      </c>
      <c r="G32" s="161"/>
      <c r="H32" s="187"/>
      <c r="I32" s="190">
        <f t="shared" si="2"/>
        <v>0</v>
      </c>
    </row>
    <row r="33" spans="1:9" ht="26.4" x14ac:dyDescent="0.25">
      <c r="A33" s="110"/>
      <c r="B33" s="192" t="s">
        <v>2738</v>
      </c>
      <c r="C33" s="193"/>
      <c r="D33" s="193"/>
      <c r="E33" s="290" t="s">
        <v>2748</v>
      </c>
      <c r="F33" s="161" t="s">
        <v>136</v>
      </c>
      <c r="G33" s="161"/>
      <c r="H33" s="187"/>
      <c r="I33" s="190">
        <f t="shared" si="2"/>
        <v>0</v>
      </c>
    </row>
    <row r="34" spans="1:9" x14ac:dyDescent="0.25">
      <c r="A34" s="110" t="s">
        <v>2749</v>
      </c>
      <c r="B34" s="192"/>
      <c r="C34" s="193"/>
      <c r="D34" s="193"/>
      <c r="E34" s="285" t="s">
        <v>4999</v>
      </c>
      <c r="F34" s="161" t="s">
        <v>429</v>
      </c>
      <c r="G34" s="161"/>
      <c r="H34" s="187"/>
      <c r="I34" s="190">
        <f t="shared" si="2"/>
        <v>0</v>
      </c>
    </row>
    <row r="35" spans="1:9" x14ac:dyDescent="0.25">
      <c r="A35" s="110" t="s">
        <v>2750</v>
      </c>
      <c r="B35" s="192"/>
      <c r="C35" s="193"/>
      <c r="D35" s="193"/>
      <c r="E35" s="159" t="s">
        <v>2751</v>
      </c>
      <c r="F35" s="17"/>
      <c r="G35" s="17"/>
      <c r="H35" s="191"/>
      <c r="I35" s="190"/>
    </row>
    <row r="36" spans="1:9" x14ac:dyDescent="0.25">
      <c r="A36" s="110"/>
      <c r="B36" s="192" t="s">
        <v>2752</v>
      </c>
      <c r="C36" s="193"/>
      <c r="D36" s="193"/>
      <c r="E36" s="59" t="s">
        <v>2754</v>
      </c>
      <c r="F36" s="17"/>
      <c r="G36" s="17"/>
      <c r="H36" s="191"/>
      <c r="I36" s="190"/>
    </row>
    <row r="37" spans="1:9" x14ac:dyDescent="0.25">
      <c r="A37" s="110"/>
      <c r="B37" s="192"/>
      <c r="C37" s="193" t="s">
        <v>37</v>
      </c>
      <c r="D37" s="193"/>
      <c r="E37" s="59" t="s">
        <v>2755</v>
      </c>
      <c r="F37" s="161" t="s">
        <v>422</v>
      </c>
      <c r="G37" s="161"/>
      <c r="H37" s="187"/>
      <c r="I37" s="190">
        <f t="shared" ref="I37:I42" si="3">G37*H37</f>
        <v>0</v>
      </c>
    </row>
    <row r="38" spans="1:9" x14ac:dyDescent="0.25">
      <c r="A38" s="110"/>
      <c r="B38" s="192"/>
      <c r="C38" s="193" t="s">
        <v>39</v>
      </c>
      <c r="D38" s="193"/>
      <c r="E38" s="59" t="s">
        <v>2756</v>
      </c>
      <c r="F38" s="161" t="s">
        <v>422</v>
      </c>
      <c r="G38" s="161"/>
      <c r="H38" s="187"/>
      <c r="I38" s="190">
        <f t="shared" si="3"/>
        <v>0</v>
      </c>
    </row>
    <row r="39" spans="1:9" x14ac:dyDescent="0.25">
      <c r="A39" s="110"/>
      <c r="B39" s="192"/>
      <c r="C39" s="193" t="s">
        <v>59</v>
      </c>
      <c r="D39" s="193"/>
      <c r="E39" s="158" t="s">
        <v>2757</v>
      </c>
      <c r="F39" s="161" t="s">
        <v>422</v>
      </c>
      <c r="G39" s="161"/>
      <c r="H39" s="187"/>
      <c r="I39" s="190">
        <f t="shared" si="3"/>
        <v>0</v>
      </c>
    </row>
    <row r="40" spans="1:9" x14ac:dyDescent="0.25">
      <c r="A40" s="110"/>
      <c r="B40" s="192"/>
      <c r="C40" s="193" t="s">
        <v>42</v>
      </c>
      <c r="D40" s="193"/>
      <c r="E40" s="59" t="s">
        <v>2758</v>
      </c>
      <c r="F40" s="161" t="s">
        <v>422</v>
      </c>
      <c r="G40" s="161"/>
      <c r="H40" s="187"/>
      <c r="I40" s="190">
        <f t="shared" si="3"/>
        <v>0</v>
      </c>
    </row>
    <row r="41" spans="1:9" x14ac:dyDescent="0.25">
      <c r="A41" s="110"/>
      <c r="B41" s="192"/>
      <c r="C41" s="193" t="s">
        <v>43</v>
      </c>
      <c r="D41" s="193"/>
      <c r="E41" s="59" t="s">
        <v>2759</v>
      </c>
      <c r="F41" s="161" t="s">
        <v>422</v>
      </c>
      <c r="G41" s="161"/>
      <c r="H41" s="187"/>
      <c r="I41" s="190">
        <f t="shared" si="3"/>
        <v>0</v>
      </c>
    </row>
    <row r="42" spans="1:9" x14ac:dyDescent="0.25">
      <c r="A42" s="110"/>
      <c r="B42" s="192" t="s">
        <v>2753</v>
      </c>
      <c r="C42" s="193"/>
      <c r="D42" s="193"/>
      <c r="E42" s="158" t="s">
        <v>2760</v>
      </c>
      <c r="F42" s="161" t="s">
        <v>429</v>
      </c>
      <c r="G42" s="161"/>
      <c r="H42" s="187"/>
      <c r="I42" s="190">
        <f t="shared" si="3"/>
        <v>0</v>
      </c>
    </row>
    <row r="43" spans="1:9" x14ac:dyDescent="0.25">
      <c r="A43" s="110" t="s">
        <v>2761</v>
      </c>
      <c r="B43" s="192"/>
      <c r="C43" s="193"/>
      <c r="D43" s="193"/>
      <c r="E43" s="159" t="s">
        <v>2762</v>
      </c>
      <c r="F43" s="17"/>
      <c r="G43" s="17"/>
      <c r="H43" s="191"/>
      <c r="I43" s="190"/>
    </row>
    <row r="44" spans="1:9" x14ac:dyDescent="0.25">
      <c r="A44" s="110"/>
      <c r="B44" s="192" t="s">
        <v>2763</v>
      </c>
      <c r="C44" s="193"/>
      <c r="D44" s="193"/>
      <c r="E44" s="59" t="s">
        <v>2754</v>
      </c>
      <c r="F44" s="17"/>
      <c r="G44" s="17"/>
      <c r="H44" s="191"/>
      <c r="I44" s="190"/>
    </row>
    <row r="45" spans="1:9" x14ac:dyDescent="0.25">
      <c r="A45" s="110"/>
      <c r="B45" s="192"/>
      <c r="C45" s="193" t="s">
        <v>37</v>
      </c>
      <c r="D45" s="193"/>
      <c r="E45" s="59" t="s">
        <v>2755</v>
      </c>
      <c r="F45" s="161" t="s">
        <v>422</v>
      </c>
      <c r="G45" s="161"/>
      <c r="H45" s="187"/>
      <c r="I45" s="190">
        <f t="shared" ref="I45:I50" si="4">G45*H45</f>
        <v>0</v>
      </c>
    </row>
    <row r="46" spans="1:9" x14ac:dyDescent="0.25">
      <c r="A46" s="110"/>
      <c r="B46" s="192"/>
      <c r="C46" s="193" t="s">
        <v>39</v>
      </c>
      <c r="D46" s="193"/>
      <c r="E46" s="59" t="s">
        <v>2756</v>
      </c>
      <c r="F46" s="161" t="s">
        <v>422</v>
      </c>
      <c r="G46" s="161"/>
      <c r="H46" s="187"/>
      <c r="I46" s="190">
        <f t="shared" si="4"/>
        <v>0</v>
      </c>
    </row>
    <row r="47" spans="1:9" x14ac:dyDescent="0.25">
      <c r="A47" s="110"/>
      <c r="B47" s="192"/>
      <c r="C47" s="193" t="s">
        <v>59</v>
      </c>
      <c r="D47" s="193"/>
      <c r="E47" s="158" t="s">
        <v>2757</v>
      </c>
      <c r="F47" s="161" t="s">
        <v>422</v>
      </c>
      <c r="G47" s="161"/>
      <c r="H47" s="187"/>
      <c r="I47" s="190">
        <f t="shared" si="4"/>
        <v>0</v>
      </c>
    </row>
    <row r="48" spans="1:9" x14ac:dyDescent="0.25">
      <c r="A48" s="110"/>
      <c r="B48" s="192"/>
      <c r="C48" s="193" t="s">
        <v>42</v>
      </c>
      <c r="D48" s="193"/>
      <c r="E48" s="59" t="s">
        <v>2758</v>
      </c>
      <c r="F48" s="161" t="s">
        <v>422</v>
      </c>
      <c r="G48" s="161"/>
      <c r="H48" s="187"/>
      <c r="I48" s="190">
        <f t="shared" si="4"/>
        <v>0</v>
      </c>
    </row>
    <row r="49" spans="1:9" x14ac:dyDescent="0.25">
      <c r="A49" s="110"/>
      <c r="B49" s="192"/>
      <c r="C49" s="193" t="s">
        <v>43</v>
      </c>
      <c r="D49" s="193"/>
      <c r="E49" s="59" t="s">
        <v>2792</v>
      </c>
      <c r="F49" s="161" t="s">
        <v>422</v>
      </c>
      <c r="G49" s="161"/>
      <c r="H49" s="187"/>
      <c r="I49" s="190">
        <f t="shared" si="4"/>
        <v>0</v>
      </c>
    </row>
    <row r="50" spans="1:9" x14ac:dyDescent="0.25">
      <c r="A50" s="110"/>
      <c r="B50" s="192" t="s">
        <v>2764</v>
      </c>
      <c r="C50" s="193"/>
      <c r="D50" s="193"/>
      <c r="E50" s="290" t="s">
        <v>5000</v>
      </c>
      <c r="F50" s="161" t="s">
        <v>429</v>
      </c>
      <c r="G50" s="161"/>
      <c r="H50" s="187"/>
      <c r="I50" s="190">
        <f t="shared" si="4"/>
        <v>0</v>
      </c>
    </row>
    <row r="51" spans="1:9" x14ac:dyDescent="0.25">
      <c r="A51" s="110" t="s">
        <v>2765</v>
      </c>
      <c r="B51" s="192"/>
      <c r="C51" s="193"/>
      <c r="D51" s="193"/>
      <c r="E51" s="159" t="s">
        <v>2766</v>
      </c>
      <c r="F51" s="17"/>
      <c r="G51" s="17"/>
      <c r="H51" s="191"/>
      <c r="I51" s="190"/>
    </row>
    <row r="52" spans="1:9" x14ac:dyDescent="0.25">
      <c r="A52" s="110"/>
      <c r="B52" s="192" t="s">
        <v>2767</v>
      </c>
      <c r="C52" s="193"/>
      <c r="D52" s="193"/>
      <c r="E52" s="59" t="s">
        <v>2772</v>
      </c>
      <c r="F52" s="161" t="s">
        <v>422</v>
      </c>
      <c r="G52" s="161"/>
      <c r="H52" s="187"/>
      <c r="I52" s="190">
        <f t="shared" ref="I52:I58" si="5">G52*H52</f>
        <v>0</v>
      </c>
    </row>
    <row r="53" spans="1:9" x14ac:dyDescent="0.25">
      <c r="A53" s="110"/>
      <c r="B53" s="192" t="s">
        <v>2768</v>
      </c>
      <c r="C53" s="193"/>
      <c r="D53" s="193"/>
      <c r="E53" s="59" t="s">
        <v>2773</v>
      </c>
      <c r="F53" s="161" t="s">
        <v>422</v>
      </c>
      <c r="G53" s="161"/>
      <c r="H53" s="187"/>
      <c r="I53" s="190">
        <f t="shared" si="5"/>
        <v>0</v>
      </c>
    </row>
    <row r="54" spans="1:9" x14ac:dyDescent="0.25">
      <c r="A54" s="110"/>
      <c r="B54" s="192" t="s">
        <v>2769</v>
      </c>
      <c r="C54" s="193"/>
      <c r="D54" s="193"/>
      <c r="E54" s="158" t="s">
        <v>2774</v>
      </c>
      <c r="F54" s="161" t="s">
        <v>422</v>
      </c>
      <c r="G54" s="161"/>
      <c r="H54" s="187"/>
      <c r="I54" s="190">
        <f t="shared" si="5"/>
        <v>0</v>
      </c>
    </row>
    <row r="55" spans="1:9" x14ac:dyDescent="0.25">
      <c r="A55" s="110"/>
      <c r="B55" s="192" t="s">
        <v>2770</v>
      </c>
      <c r="C55" s="193"/>
      <c r="D55" s="193"/>
      <c r="E55" s="158" t="s">
        <v>2792</v>
      </c>
      <c r="F55" s="161" t="s">
        <v>422</v>
      </c>
      <c r="G55" s="161"/>
      <c r="H55" s="187"/>
      <c r="I55" s="190">
        <f t="shared" si="5"/>
        <v>0</v>
      </c>
    </row>
    <row r="56" spans="1:9" x14ac:dyDescent="0.25">
      <c r="A56" s="110"/>
      <c r="B56" s="192" t="s">
        <v>2771</v>
      </c>
      <c r="C56" s="193"/>
      <c r="D56" s="193"/>
      <c r="E56" s="290" t="s">
        <v>5001</v>
      </c>
      <c r="F56" s="161" t="s">
        <v>429</v>
      </c>
      <c r="G56" s="161"/>
      <c r="H56" s="187"/>
      <c r="I56" s="190">
        <f t="shared" si="5"/>
        <v>0</v>
      </c>
    </row>
    <row r="57" spans="1:9" ht="12.75" customHeight="1" x14ac:dyDescent="0.25">
      <c r="A57" s="110" t="s">
        <v>2775</v>
      </c>
      <c r="B57" s="192"/>
      <c r="C57" s="193"/>
      <c r="D57" s="193"/>
      <c r="E57" s="125" t="s">
        <v>2776</v>
      </c>
      <c r="F57" s="161" t="s">
        <v>429</v>
      </c>
      <c r="G57" s="161"/>
      <c r="H57" s="187"/>
      <c r="I57" s="190">
        <f t="shared" si="5"/>
        <v>0</v>
      </c>
    </row>
    <row r="58" spans="1:9" ht="26.4" x14ac:dyDescent="0.25">
      <c r="A58" s="110" t="s">
        <v>2777</v>
      </c>
      <c r="B58" s="192"/>
      <c r="C58" s="193"/>
      <c r="D58" s="193"/>
      <c r="E58" s="125" t="s">
        <v>2778</v>
      </c>
      <c r="F58" s="161" t="s">
        <v>429</v>
      </c>
      <c r="G58" s="161"/>
      <c r="H58" s="187"/>
      <c r="I58" s="190">
        <f t="shared" si="5"/>
        <v>0</v>
      </c>
    </row>
    <row r="59" spans="1:9" ht="39.6" x14ac:dyDescent="0.25">
      <c r="A59" s="110" t="s">
        <v>2779</v>
      </c>
      <c r="B59" s="192"/>
      <c r="C59" s="193"/>
      <c r="D59" s="193"/>
      <c r="E59" s="100" t="s">
        <v>2780</v>
      </c>
      <c r="F59" s="17"/>
      <c r="G59" s="17"/>
      <c r="H59" s="191"/>
      <c r="I59" s="190"/>
    </row>
    <row r="60" spans="1:9" x14ac:dyDescent="0.25">
      <c r="A60" s="110"/>
      <c r="B60" s="192" t="s">
        <v>2781</v>
      </c>
      <c r="C60" s="193"/>
      <c r="D60" s="193"/>
      <c r="E60" s="278" t="s">
        <v>5002</v>
      </c>
      <c r="F60" s="161" t="s">
        <v>136</v>
      </c>
      <c r="G60" s="161"/>
      <c r="H60" s="187"/>
      <c r="I60" s="190">
        <f>G60*H60</f>
        <v>0</v>
      </c>
    </row>
    <row r="61" spans="1:9" ht="26.4" x14ac:dyDescent="0.25">
      <c r="A61" s="110"/>
      <c r="B61" s="192" t="s">
        <v>2782</v>
      </c>
      <c r="C61" s="193"/>
      <c r="D61" s="193"/>
      <c r="E61" s="278" t="s">
        <v>5003</v>
      </c>
      <c r="F61" s="161" t="s">
        <v>136</v>
      </c>
      <c r="G61" s="161"/>
      <c r="H61" s="187"/>
      <c r="I61" s="190">
        <f>G61*H61</f>
        <v>0</v>
      </c>
    </row>
    <row r="62" spans="1:9" x14ac:dyDescent="0.25">
      <c r="A62" s="110" t="s">
        <v>2783</v>
      </c>
      <c r="B62" s="192"/>
      <c r="C62" s="193"/>
      <c r="D62" s="193"/>
      <c r="E62" s="285" t="s">
        <v>5004</v>
      </c>
      <c r="F62" s="161" t="s">
        <v>422</v>
      </c>
      <c r="G62" s="161"/>
      <c r="H62" s="187"/>
      <c r="I62" s="190">
        <f>G62*H62</f>
        <v>0</v>
      </c>
    </row>
    <row r="63" spans="1:9" x14ac:dyDescent="0.25">
      <c r="A63" s="110" t="s">
        <v>2784</v>
      </c>
      <c r="B63" s="192"/>
      <c r="C63" s="193"/>
      <c r="D63" s="193"/>
      <c r="E63" s="125" t="s">
        <v>2785</v>
      </c>
      <c r="F63" s="17"/>
      <c r="G63" s="17"/>
      <c r="H63" s="191"/>
      <c r="I63" s="190"/>
    </row>
    <row r="64" spans="1:9" ht="12.75" customHeight="1" x14ac:dyDescent="0.25">
      <c r="A64" s="110"/>
      <c r="B64" s="192" t="s">
        <v>2786</v>
      </c>
      <c r="C64" s="193"/>
      <c r="D64" s="193"/>
      <c r="E64" s="101" t="s">
        <v>5005</v>
      </c>
      <c r="F64" s="161" t="s">
        <v>422</v>
      </c>
      <c r="G64" s="161"/>
      <c r="H64" s="187"/>
      <c r="I64" s="190">
        <f t="shared" ref="I64:I69" si="6">G64*H64</f>
        <v>0</v>
      </c>
    </row>
    <row r="65" spans="1:9" ht="12.75" customHeight="1" x14ac:dyDescent="0.25">
      <c r="A65" s="110"/>
      <c r="B65" s="192" t="s">
        <v>2787</v>
      </c>
      <c r="C65" s="193"/>
      <c r="D65" s="193"/>
      <c r="E65" s="278" t="s">
        <v>5006</v>
      </c>
      <c r="F65" s="161" t="s">
        <v>422</v>
      </c>
      <c r="G65" s="161"/>
      <c r="H65" s="187"/>
      <c r="I65" s="190">
        <f t="shared" si="6"/>
        <v>0</v>
      </c>
    </row>
    <row r="66" spans="1:9" ht="12.75" customHeight="1" x14ac:dyDescent="0.25">
      <c r="A66" s="110"/>
      <c r="B66" s="192" t="s">
        <v>2788</v>
      </c>
      <c r="C66" s="193"/>
      <c r="D66" s="193"/>
      <c r="E66" s="278" t="s">
        <v>5006</v>
      </c>
      <c r="F66" s="161" t="s">
        <v>422</v>
      </c>
      <c r="G66" s="161"/>
      <c r="H66" s="187"/>
      <c r="I66" s="190">
        <f t="shared" si="6"/>
        <v>0</v>
      </c>
    </row>
    <row r="67" spans="1:9" ht="12.75" customHeight="1" x14ac:dyDescent="0.25">
      <c r="A67" s="110"/>
      <c r="B67" s="192" t="s">
        <v>2789</v>
      </c>
      <c r="C67" s="193"/>
      <c r="D67" s="193"/>
      <c r="E67" s="278" t="s">
        <v>5006</v>
      </c>
      <c r="F67" s="161" t="s">
        <v>422</v>
      </c>
      <c r="G67" s="161"/>
      <c r="H67" s="187"/>
      <c r="I67" s="190">
        <f t="shared" si="6"/>
        <v>0</v>
      </c>
    </row>
    <row r="68" spans="1:9" ht="12.75" customHeight="1" x14ac:dyDescent="0.25">
      <c r="A68" s="110"/>
      <c r="B68" s="192" t="s">
        <v>2790</v>
      </c>
      <c r="C68" s="193"/>
      <c r="D68" s="193"/>
      <c r="E68" s="278" t="s">
        <v>5006</v>
      </c>
      <c r="F68" s="161" t="s">
        <v>422</v>
      </c>
      <c r="G68" s="161"/>
      <c r="H68" s="187"/>
      <c r="I68" s="190">
        <f t="shared" si="6"/>
        <v>0</v>
      </c>
    </row>
    <row r="69" spans="1:9" ht="12.75" customHeight="1" x14ac:dyDescent="0.25">
      <c r="A69" s="110"/>
      <c r="B69" s="192" t="s">
        <v>2791</v>
      </c>
      <c r="C69" s="193"/>
      <c r="D69" s="193"/>
      <c r="E69" s="278" t="s">
        <v>5007</v>
      </c>
      <c r="F69" s="161" t="s">
        <v>429</v>
      </c>
      <c r="G69" s="161"/>
      <c r="H69" s="187"/>
      <c r="I69" s="190">
        <f t="shared" si="6"/>
        <v>0</v>
      </c>
    </row>
    <row r="70" spans="1:9" x14ac:dyDescent="0.25">
      <c r="A70" s="110"/>
      <c r="B70" s="192"/>
      <c r="C70" s="193"/>
      <c r="D70" s="193"/>
      <c r="E70" s="150"/>
      <c r="F70" s="17"/>
      <c r="G70" s="17"/>
      <c r="H70" s="191"/>
      <c r="I70" s="190"/>
    </row>
    <row r="71" spans="1:9" x14ac:dyDescent="0.25">
      <c r="A71" s="192"/>
      <c r="B71" s="192"/>
      <c r="C71" s="193"/>
      <c r="D71" s="193"/>
      <c r="E71" s="157"/>
      <c r="F71" s="17"/>
      <c r="G71" s="17"/>
      <c r="H71" s="191"/>
      <c r="I71" s="190"/>
    </row>
    <row r="72" spans="1:9" x14ac:dyDescent="0.25">
      <c r="A72" s="64"/>
      <c r="B72" s="64"/>
      <c r="C72" s="161"/>
      <c r="D72" s="161"/>
      <c r="E72" s="60"/>
      <c r="F72" s="17"/>
      <c r="G72" s="17"/>
      <c r="H72" s="191"/>
      <c r="I72" s="190"/>
    </row>
    <row r="73" spans="1:9" x14ac:dyDescent="0.25">
      <c r="A73" s="168" t="s">
        <v>34</v>
      </c>
      <c r="B73" s="168"/>
      <c r="C73" s="168"/>
      <c r="D73" s="168"/>
      <c r="E73" s="168"/>
      <c r="F73" s="179"/>
      <c r="G73" s="183"/>
      <c r="H73" s="174"/>
      <c r="I73" s="174">
        <f>SUM(I5:I72)</f>
        <v>0</v>
      </c>
    </row>
    <row r="1048349" spans="6:6" x14ac:dyDescent="0.25">
      <c r="F1048349"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428C6-7C76-4EF6-8009-E26C20234BD9}">
  <dimension ref="A1:J1048382"/>
  <sheetViews>
    <sheetView workbookViewId="0"/>
  </sheetViews>
  <sheetFormatPr defaultRowHeight="13.2" x14ac:dyDescent="0.25"/>
  <cols>
    <col min="1" max="1" width="9.33203125" style="41" customWidth="1"/>
    <col min="2" max="2" width="10.33203125" style="4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2793</v>
      </c>
      <c r="B1" s="40"/>
      <c r="C1" s="40"/>
      <c r="D1" s="40"/>
      <c r="E1" s="774" t="s">
        <v>2794</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5"/>
    </row>
    <row r="4" spans="1:9" x14ac:dyDescent="0.25">
      <c r="A4" s="192"/>
      <c r="B4" s="192"/>
      <c r="C4" s="193"/>
      <c r="D4" s="64"/>
      <c r="E4" s="17"/>
      <c r="F4" s="17"/>
      <c r="G4" s="15"/>
      <c r="H4" s="15"/>
    </row>
    <row r="5" spans="1:9" ht="66" x14ac:dyDescent="0.25">
      <c r="A5" s="192" t="s">
        <v>5524</v>
      </c>
      <c r="B5" s="192"/>
      <c r="C5" s="193"/>
      <c r="D5" s="159" t="s">
        <v>2795</v>
      </c>
      <c r="E5" s="17"/>
      <c r="F5" s="17"/>
      <c r="G5" s="191"/>
      <c r="H5" s="190"/>
    </row>
    <row r="6" spans="1:9" x14ac:dyDescent="0.25">
      <c r="A6" s="192"/>
      <c r="B6" s="192" t="s">
        <v>2796</v>
      </c>
      <c r="C6" s="193"/>
      <c r="D6" s="59" t="s">
        <v>4384</v>
      </c>
      <c r="E6" s="17"/>
      <c r="F6" s="17"/>
      <c r="G6" s="191"/>
      <c r="H6" s="190"/>
    </row>
    <row r="7" spans="1:9" ht="15.6" x14ac:dyDescent="0.25">
      <c r="A7" s="192"/>
      <c r="B7" s="192"/>
      <c r="C7" s="193" t="s">
        <v>37</v>
      </c>
      <c r="D7" s="101" t="s">
        <v>2871</v>
      </c>
      <c r="E7" s="161" t="s">
        <v>2269</v>
      </c>
      <c r="F7" s="161"/>
      <c r="G7" s="187"/>
      <c r="H7" s="190">
        <f>F7*G7</f>
        <v>0</v>
      </c>
    </row>
    <row r="8" spans="1:9" ht="15.6" x14ac:dyDescent="0.25">
      <c r="A8" s="192"/>
      <c r="B8" s="192"/>
      <c r="C8" s="193" t="s">
        <v>39</v>
      </c>
      <c r="D8" s="101" t="s">
        <v>2872</v>
      </c>
      <c r="E8" s="161" t="s">
        <v>2269</v>
      </c>
      <c r="F8" s="161"/>
      <c r="G8" s="187"/>
      <c r="H8" s="190">
        <f>F8*G8</f>
        <v>0</v>
      </c>
    </row>
    <row r="9" spans="1:9" ht="15.6" x14ac:dyDescent="0.25">
      <c r="A9" s="192"/>
      <c r="B9" s="192"/>
      <c r="C9" s="193" t="s">
        <v>59</v>
      </c>
      <c r="D9" s="101" t="s">
        <v>2873</v>
      </c>
      <c r="E9" s="161" t="s">
        <v>2269</v>
      </c>
      <c r="F9" s="161"/>
      <c r="G9" s="187"/>
      <c r="H9" s="190">
        <f>F9*G9</f>
        <v>0</v>
      </c>
    </row>
    <row r="10" spans="1:9" ht="15.6" x14ac:dyDescent="0.25">
      <c r="A10" s="192"/>
      <c r="B10" s="192"/>
      <c r="C10" s="193" t="s">
        <v>42</v>
      </c>
      <c r="D10" s="160" t="s">
        <v>2874</v>
      </c>
      <c r="E10" s="161" t="s">
        <v>2269</v>
      </c>
      <c r="F10" s="161"/>
      <c r="G10" s="187"/>
      <c r="H10" s="190">
        <f>F10*G10</f>
        <v>0</v>
      </c>
    </row>
    <row r="11" spans="1:9" x14ac:dyDescent="0.25">
      <c r="A11" s="192"/>
      <c r="B11" s="192" t="s">
        <v>2797</v>
      </c>
      <c r="C11" s="193"/>
      <c r="D11" s="101" t="s">
        <v>2808</v>
      </c>
      <c r="E11" s="17"/>
      <c r="F11" s="17"/>
      <c r="G11" s="191"/>
      <c r="H11" s="190"/>
    </row>
    <row r="12" spans="1:9" ht="28.8" x14ac:dyDescent="0.25">
      <c r="A12" s="192"/>
      <c r="B12" s="192"/>
      <c r="C12" s="193" t="s">
        <v>37</v>
      </c>
      <c r="D12" s="278" t="s">
        <v>5008</v>
      </c>
      <c r="E12" s="161" t="s">
        <v>2269</v>
      </c>
      <c r="F12" s="161"/>
      <c r="G12" s="187"/>
      <c r="H12" s="190">
        <f>F12*G12</f>
        <v>0</v>
      </c>
      <c r="I12" s="307" t="s">
        <v>5398</v>
      </c>
    </row>
    <row r="13" spans="1:9" ht="28.8" x14ac:dyDescent="0.25">
      <c r="A13" s="192"/>
      <c r="B13" s="192"/>
      <c r="C13" s="193" t="s">
        <v>39</v>
      </c>
      <c r="D13" s="278" t="s">
        <v>5009</v>
      </c>
      <c r="E13" s="161" t="s">
        <v>2269</v>
      </c>
      <c r="F13" s="161"/>
      <c r="G13" s="187"/>
      <c r="H13" s="190">
        <f>F13*G13</f>
        <v>0</v>
      </c>
      <c r="I13" s="307" t="s">
        <v>5398</v>
      </c>
    </row>
    <row r="14" spans="1:9" ht="28.8" x14ac:dyDescent="0.25">
      <c r="A14" s="192"/>
      <c r="B14" s="192"/>
      <c r="C14" s="193" t="s">
        <v>59</v>
      </c>
      <c r="D14" s="278" t="s">
        <v>5010</v>
      </c>
      <c r="E14" s="161" t="s">
        <v>2269</v>
      </c>
      <c r="F14" s="161"/>
      <c r="G14" s="187"/>
      <c r="H14" s="190">
        <f>F14*G14</f>
        <v>0</v>
      </c>
      <c r="I14" s="307" t="s">
        <v>5398</v>
      </c>
    </row>
    <row r="15" spans="1:9" ht="15.6" x14ac:dyDescent="0.25">
      <c r="A15" s="192"/>
      <c r="B15" s="192"/>
      <c r="C15" s="193" t="s">
        <v>42</v>
      </c>
      <c r="D15" s="101" t="s">
        <v>4385</v>
      </c>
      <c r="E15" s="161" t="s">
        <v>2269</v>
      </c>
      <c r="F15" s="161"/>
      <c r="G15" s="187"/>
      <c r="H15" s="190">
        <f>F15*G15</f>
        <v>0</v>
      </c>
      <c r="I15" s="307" t="s">
        <v>5398</v>
      </c>
    </row>
    <row r="16" spans="1:9" x14ac:dyDescent="0.25">
      <c r="A16" s="192"/>
      <c r="B16" s="192" t="s">
        <v>2798</v>
      </c>
      <c r="C16" s="193"/>
      <c r="D16" s="160" t="s">
        <v>2809</v>
      </c>
      <c r="E16" s="17"/>
      <c r="F16" s="17"/>
      <c r="G16" s="191"/>
      <c r="H16" s="190"/>
    </row>
    <row r="17" spans="1:9" ht="15.6" x14ac:dyDescent="0.25">
      <c r="A17" s="192"/>
      <c r="B17" s="110"/>
      <c r="C17" s="193" t="s">
        <v>37</v>
      </c>
      <c r="D17" s="101" t="s">
        <v>2871</v>
      </c>
      <c r="E17" s="161" t="s">
        <v>2269</v>
      </c>
      <c r="F17" s="161"/>
      <c r="G17" s="187"/>
      <c r="H17" s="190">
        <f>F17*G17</f>
        <v>0</v>
      </c>
    </row>
    <row r="18" spans="1:9" ht="15.6" x14ac:dyDescent="0.25">
      <c r="A18" s="192"/>
      <c r="B18" s="192"/>
      <c r="C18" s="193" t="s">
        <v>39</v>
      </c>
      <c r="D18" s="101" t="s">
        <v>2872</v>
      </c>
      <c r="E18" s="161" t="s">
        <v>2269</v>
      </c>
      <c r="F18" s="161"/>
      <c r="G18" s="187"/>
      <c r="H18" s="190">
        <f>F18*G18</f>
        <v>0</v>
      </c>
    </row>
    <row r="19" spans="1:9" ht="15.6" x14ac:dyDescent="0.25">
      <c r="A19" s="192"/>
      <c r="B19" s="192"/>
      <c r="C19" s="193" t="s">
        <v>59</v>
      </c>
      <c r="D19" s="160" t="s">
        <v>2873</v>
      </c>
      <c r="E19" s="161" t="s">
        <v>2269</v>
      </c>
      <c r="F19" s="161"/>
      <c r="G19" s="187"/>
      <c r="H19" s="190">
        <f>F19*G19</f>
        <v>0</v>
      </c>
    </row>
    <row r="20" spans="1:9" ht="15.6" x14ac:dyDescent="0.25">
      <c r="A20" s="192"/>
      <c r="B20" s="192"/>
      <c r="C20" s="193" t="s">
        <v>42</v>
      </c>
      <c r="D20" s="160" t="s">
        <v>2874</v>
      </c>
      <c r="E20" s="161" t="s">
        <v>2269</v>
      </c>
      <c r="F20" s="161"/>
      <c r="G20" s="187"/>
      <c r="H20" s="190">
        <f>F20*G20</f>
        <v>0</v>
      </c>
    </row>
    <row r="21" spans="1:9" ht="26.4" x14ac:dyDescent="0.25">
      <c r="A21" s="192"/>
      <c r="B21" s="192" t="s">
        <v>2799</v>
      </c>
      <c r="C21" s="110"/>
      <c r="D21" s="160" t="s">
        <v>4386</v>
      </c>
      <c r="E21" s="17"/>
      <c r="F21" s="17"/>
      <c r="G21" s="191"/>
      <c r="H21" s="190"/>
    </row>
    <row r="22" spans="1:9" ht="15.6" x14ac:dyDescent="0.25">
      <c r="A22" s="192"/>
      <c r="B22" s="110"/>
      <c r="C22" s="193" t="s">
        <v>37</v>
      </c>
      <c r="D22" s="101" t="s">
        <v>2871</v>
      </c>
      <c r="E22" s="161" t="s">
        <v>2269</v>
      </c>
      <c r="F22" s="161"/>
      <c r="G22" s="187"/>
      <c r="H22" s="188">
        <f>F22*G22</f>
        <v>0</v>
      </c>
    </row>
    <row r="23" spans="1:9" ht="15.6" x14ac:dyDescent="0.25">
      <c r="A23" s="192"/>
      <c r="B23" s="192"/>
      <c r="C23" s="193" t="s">
        <v>39</v>
      </c>
      <c r="D23" s="101" t="s">
        <v>2872</v>
      </c>
      <c r="E23" s="161" t="s">
        <v>2269</v>
      </c>
      <c r="F23" s="161"/>
      <c r="G23" s="187"/>
      <c r="H23" s="188">
        <f>F23*G23</f>
        <v>0</v>
      </c>
    </row>
    <row r="24" spans="1:9" ht="15.6" x14ac:dyDescent="0.25">
      <c r="A24" s="192"/>
      <c r="B24" s="192"/>
      <c r="C24" s="193" t="s">
        <v>59</v>
      </c>
      <c r="D24" s="160" t="s">
        <v>2873</v>
      </c>
      <c r="E24" s="161" t="s">
        <v>2269</v>
      </c>
      <c r="F24" s="161"/>
      <c r="G24" s="187"/>
      <c r="H24" s="188">
        <f>F24*G24</f>
        <v>0</v>
      </c>
    </row>
    <row r="25" spans="1:9" ht="15.6" x14ac:dyDescent="0.25">
      <c r="A25" s="192"/>
      <c r="B25" s="192"/>
      <c r="C25" s="193" t="s">
        <v>42</v>
      </c>
      <c r="D25" s="160" t="s">
        <v>2874</v>
      </c>
      <c r="E25" s="161" t="s">
        <v>2269</v>
      </c>
      <c r="F25" s="161"/>
      <c r="G25" s="187"/>
      <c r="H25" s="188">
        <f>F25*G25</f>
        <v>0</v>
      </c>
    </row>
    <row r="26" spans="1:9" x14ac:dyDescent="0.25">
      <c r="A26" s="192"/>
      <c r="B26" s="192" t="s">
        <v>2800</v>
      </c>
      <c r="C26" s="110"/>
      <c r="D26" s="290" t="s">
        <v>5011</v>
      </c>
      <c r="E26" s="17"/>
      <c r="F26" s="17"/>
      <c r="G26" s="191"/>
      <c r="H26" s="190"/>
      <c r="I26" s="307" t="s">
        <v>5398</v>
      </c>
    </row>
    <row r="27" spans="1:9" ht="15.6" x14ac:dyDescent="0.25">
      <c r="A27" s="192"/>
      <c r="B27" s="110"/>
      <c r="C27" s="193" t="s">
        <v>37</v>
      </c>
      <c r="D27" s="101" t="s">
        <v>2871</v>
      </c>
      <c r="E27" s="161" t="s">
        <v>2269</v>
      </c>
      <c r="F27" s="161"/>
      <c r="G27" s="187"/>
      <c r="H27" s="190">
        <f>F27*G27</f>
        <v>0</v>
      </c>
    </row>
    <row r="28" spans="1:9" ht="15.6" x14ac:dyDescent="0.25">
      <c r="A28" s="192"/>
      <c r="B28" s="192"/>
      <c r="C28" s="193" t="s">
        <v>39</v>
      </c>
      <c r="D28" s="101" t="s">
        <v>2872</v>
      </c>
      <c r="E28" s="161" t="s">
        <v>2269</v>
      </c>
      <c r="F28" s="161"/>
      <c r="G28" s="187"/>
      <c r="H28" s="190">
        <f>F28*G28</f>
        <v>0</v>
      </c>
    </row>
    <row r="29" spans="1:9" ht="15.6" x14ac:dyDescent="0.25">
      <c r="A29" s="192"/>
      <c r="B29" s="192"/>
      <c r="C29" s="193" t="s">
        <v>59</v>
      </c>
      <c r="D29" s="160" t="s">
        <v>2875</v>
      </c>
      <c r="E29" s="161" t="s">
        <v>2269</v>
      </c>
      <c r="F29" s="161"/>
      <c r="G29" s="187"/>
      <c r="H29" s="190">
        <f>F29*G29</f>
        <v>0</v>
      </c>
    </row>
    <row r="30" spans="1:9" ht="15.6" x14ac:dyDescent="0.25">
      <c r="A30" s="192"/>
      <c r="B30" s="192"/>
      <c r="C30" s="193" t="s">
        <v>42</v>
      </c>
      <c r="D30" s="160" t="s">
        <v>2874</v>
      </c>
      <c r="E30" s="161" t="s">
        <v>2269</v>
      </c>
      <c r="F30" s="161"/>
      <c r="G30" s="187"/>
      <c r="H30" s="190">
        <f>F30*G30</f>
        <v>0</v>
      </c>
    </row>
    <row r="31" spans="1:9" ht="39.6" x14ac:dyDescent="0.25">
      <c r="A31" s="192"/>
      <c r="B31" s="192" t="s">
        <v>2801</v>
      </c>
      <c r="C31" s="110"/>
      <c r="D31" s="160" t="s">
        <v>2810</v>
      </c>
      <c r="E31" s="161" t="s">
        <v>2269</v>
      </c>
      <c r="F31" s="161"/>
      <c r="G31" s="187"/>
      <c r="H31" s="190">
        <f>F31*G31</f>
        <v>0</v>
      </c>
    </row>
    <row r="32" spans="1:9" x14ac:dyDescent="0.25">
      <c r="A32" s="192"/>
      <c r="B32" s="192" t="s">
        <v>2802</v>
      </c>
      <c r="C32" s="193"/>
      <c r="D32" s="160" t="s">
        <v>2876</v>
      </c>
      <c r="E32" s="17"/>
      <c r="F32" s="17"/>
      <c r="G32" s="191"/>
      <c r="H32" s="190"/>
    </row>
    <row r="33" spans="1:9" ht="39.6" x14ac:dyDescent="0.25">
      <c r="A33" s="192"/>
      <c r="B33" s="110"/>
      <c r="C33" s="193" t="s">
        <v>37</v>
      </c>
      <c r="D33" s="290" t="s">
        <v>5012</v>
      </c>
      <c r="E33" s="161" t="s">
        <v>429</v>
      </c>
      <c r="F33" s="161"/>
      <c r="G33" s="187"/>
      <c r="H33" s="190">
        <f>F33*G33</f>
        <v>0</v>
      </c>
      <c r="I33" s="307" t="s">
        <v>5398</v>
      </c>
    </row>
    <row r="34" spans="1:9" ht="39.6" x14ac:dyDescent="0.25">
      <c r="A34" s="192"/>
      <c r="B34" s="192"/>
      <c r="C34" s="193" t="s">
        <v>39</v>
      </c>
      <c r="D34" s="290" t="s">
        <v>5013</v>
      </c>
      <c r="E34" s="161" t="s">
        <v>429</v>
      </c>
      <c r="F34" s="161"/>
      <c r="G34" s="187"/>
      <c r="H34" s="190">
        <f>F34*G34</f>
        <v>0</v>
      </c>
      <c r="I34" s="307" t="s">
        <v>5398</v>
      </c>
    </row>
    <row r="35" spans="1:9" ht="39.6" x14ac:dyDescent="0.25">
      <c r="A35" s="192"/>
      <c r="B35" s="192"/>
      <c r="C35" s="193" t="s">
        <v>59</v>
      </c>
      <c r="D35" s="290" t="s">
        <v>5014</v>
      </c>
      <c r="E35" s="161" t="s">
        <v>429</v>
      </c>
      <c r="F35" s="161"/>
      <c r="G35" s="187"/>
      <c r="H35" s="190">
        <f>F35*G35</f>
        <v>0</v>
      </c>
      <c r="I35" s="307" t="s">
        <v>5398</v>
      </c>
    </row>
    <row r="36" spans="1:9" x14ac:dyDescent="0.25">
      <c r="A36" s="192"/>
      <c r="B36" s="192" t="s">
        <v>2803</v>
      </c>
      <c r="C36" s="193"/>
      <c r="D36" s="160" t="s">
        <v>2811</v>
      </c>
      <c r="E36" s="17"/>
      <c r="F36" s="17"/>
      <c r="G36" s="191"/>
      <c r="H36" s="190"/>
    </row>
    <row r="37" spans="1:9" ht="39.6" x14ac:dyDescent="0.25">
      <c r="A37" s="192"/>
      <c r="B37" s="110"/>
      <c r="C37" s="193" t="s">
        <v>37</v>
      </c>
      <c r="D37" s="290" t="s">
        <v>5012</v>
      </c>
      <c r="E37" s="161" t="s">
        <v>429</v>
      </c>
      <c r="F37" s="161"/>
      <c r="G37" s="187"/>
      <c r="H37" s="190">
        <f>F37*G37</f>
        <v>0</v>
      </c>
      <c r="I37" s="307" t="s">
        <v>5398</v>
      </c>
    </row>
    <row r="38" spans="1:9" ht="39.6" x14ac:dyDescent="0.25">
      <c r="A38" s="192"/>
      <c r="B38" s="192"/>
      <c r="C38" s="193" t="s">
        <v>39</v>
      </c>
      <c r="D38" s="290" t="s">
        <v>5013</v>
      </c>
      <c r="E38" s="161" t="s">
        <v>429</v>
      </c>
      <c r="F38" s="161"/>
      <c r="G38" s="187"/>
      <c r="H38" s="190">
        <f>F38*G38</f>
        <v>0</v>
      </c>
      <c r="I38" s="307" t="s">
        <v>5398</v>
      </c>
    </row>
    <row r="39" spans="1:9" ht="39.6" x14ac:dyDescent="0.25">
      <c r="A39" s="192"/>
      <c r="B39" s="192"/>
      <c r="C39" s="193" t="s">
        <v>59</v>
      </c>
      <c r="D39" s="290" t="s">
        <v>5014</v>
      </c>
      <c r="E39" s="161" t="s">
        <v>429</v>
      </c>
      <c r="F39" s="161"/>
      <c r="G39" s="187"/>
      <c r="H39" s="190">
        <f>F39*G39</f>
        <v>0</v>
      </c>
      <c r="I39" s="307" t="s">
        <v>5398</v>
      </c>
    </row>
    <row r="40" spans="1:9" x14ac:dyDescent="0.25">
      <c r="A40" s="192"/>
      <c r="B40" s="192" t="s">
        <v>2804</v>
      </c>
      <c r="C40" s="110"/>
      <c r="D40" s="290" t="s">
        <v>5015</v>
      </c>
      <c r="E40" s="17"/>
      <c r="F40" s="17"/>
      <c r="G40" s="191"/>
      <c r="H40" s="190"/>
    </row>
    <row r="41" spans="1:9" ht="26.4" x14ac:dyDescent="0.25">
      <c r="A41" s="192"/>
      <c r="B41" s="110"/>
      <c r="C41" s="193" t="s">
        <v>37</v>
      </c>
      <c r="D41" s="290" t="s">
        <v>5016</v>
      </c>
      <c r="E41" s="161" t="s">
        <v>429</v>
      </c>
      <c r="F41" s="161"/>
      <c r="G41" s="187"/>
      <c r="H41" s="190">
        <f>F41*G41</f>
        <v>0</v>
      </c>
      <c r="I41" s="307" t="s">
        <v>5398</v>
      </c>
    </row>
    <row r="42" spans="1:9" ht="26.4" x14ac:dyDescent="0.25">
      <c r="A42" s="192"/>
      <c r="B42" s="192"/>
      <c r="C42" s="193" t="s">
        <v>39</v>
      </c>
      <c r="D42" s="290" t="s">
        <v>5017</v>
      </c>
      <c r="E42" s="161" t="s">
        <v>429</v>
      </c>
      <c r="F42" s="161"/>
      <c r="G42" s="187"/>
      <c r="H42" s="190">
        <f>F42*G42</f>
        <v>0</v>
      </c>
      <c r="I42" s="307" t="s">
        <v>5398</v>
      </c>
    </row>
    <row r="43" spans="1:9" ht="26.4" x14ac:dyDescent="0.25">
      <c r="A43" s="192"/>
      <c r="B43" s="192"/>
      <c r="C43" s="193" t="s">
        <v>59</v>
      </c>
      <c r="D43" s="290" t="s">
        <v>5018</v>
      </c>
      <c r="E43" s="161" t="s">
        <v>429</v>
      </c>
      <c r="F43" s="161"/>
      <c r="G43" s="187"/>
      <c r="H43" s="190">
        <f>F43*G43</f>
        <v>0</v>
      </c>
      <c r="I43" s="307" t="s">
        <v>5398</v>
      </c>
    </row>
    <row r="44" spans="1:9" ht="26.4" x14ac:dyDescent="0.25">
      <c r="A44" s="192"/>
      <c r="B44" s="192"/>
      <c r="C44" s="193" t="s">
        <v>42</v>
      </c>
      <c r="D44" s="290" t="s">
        <v>5019</v>
      </c>
      <c r="E44" s="161" t="s">
        <v>429</v>
      </c>
      <c r="F44" s="161"/>
      <c r="G44" s="187"/>
      <c r="H44" s="190">
        <f>F44*G44</f>
        <v>0</v>
      </c>
      <c r="I44" s="307" t="s">
        <v>5398</v>
      </c>
    </row>
    <row r="45" spans="1:9" x14ac:dyDescent="0.25">
      <c r="A45" s="192"/>
      <c r="B45" s="192" t="s">
        <v>2805</v>
      </c>
      <c r="C45" s="110"/>
      <c r="D45" s="160" t="s">
        <v>2877</v>
      </c>
      <c r="E45" s="17"/>
      <c r="F45" s="17"/>
      <c r="G45" s="191"/>
      <c r="H45" s="190"/>
    </row>
    <row r="46" spans="1:9" ht="26.4" x14ac:dyDescent="0.25">
      <c r="A46" s="192"/>
      <c r="B46" s="110"/>
      <c r="C46" s="193" t="s">
        <v>37</v>
      </c>
      <c r="D46" s="290" t="s">
        <v>5016</v>
      </c>
      <c r="E46" s="161" t="s">
        <v>429</v>
      </c>
      <c r="F46" s="161"/>
      <c r="G46" s="187"/>
      <c r="H46" s="190">
        <f t="shared" ref="H46:H52" si="0">F46*G46</f>
        <v>0</v>
      </c>
      <c r="I46" s="307" t="s">
        <v>5398</v>
      </c>
    </row>
    <row r="47" spans="1:9" ht="26.4" x14ac:dyDescent="0.25">
      <c r="A47" s="192"/>
      <c r="B47" s="192"/>
      <c r="C47" s="193" t="s">
        <v>39</v>
      </c>
      <c r="D47" s="290" t="s">
        <v>5017</v>
      </c>
      <c r="E47" s="161" t="s">
        <v>429</v>
      </c>
      <c r="F47" s="161"/>
      <c r="G47" s="187"/>
      <c r="H47" s="190">
        <f t="shared" si="0"/>
        <v>0</v>
      </c>
      <c r="I47" s="307" t="s">
        <v>5398</v>
      </c>
    </row>
    <row r="48" spans="1:9" ht="26.4" x14ac:dyDescent="0.25">
      <c r="A48" s="192"/>
      <c r="B48" s="192"/>
      <c r="C48" s="193" t="s">
        <v>59</v>
      </c>
      <c r="D48" s="290" t="s">
        <v>5018</v>
      </c>
      <c r="E48" s="161" t="s">
        <v>429</v>
      </c>
      <c r="F48" s="161"/>
      <c r="G48" s="187"/>
      <c r="H48" s="190">
        <f t="shared" si="0"/>
        <v>0</v>
      </c>
      <c r="I48" s="307" t="s">
        <v>5398</v>
      </c>
    </row>
    <row r="49" spans="1:10" ht="26.4" x14ac:dyDescent="0.25">
      <c r="A49" s="192"/>
      <c r="B49" s="192"/>
      <c r="C49" s="193" t="s">
        <v>42</v>
      </c>
      <c r="D49" s="290" t="s">
        <v>5019</v>
      </c>
      <c r="E49" s="161" t="s">
        <v>429</v>
      </c>
      <c r="F49" s="161"/>
      <c r="G49" s="187"/>
      <c r="H49" s="190">
        <f t="shared" si="0"/>
        <v>0</v>
      </c>
      <c r="I49" s="307" t="s">
        <v>5398</v>
      </c>
    </row>
    <row r="50" spans="1:10" ht="52.8" x14ac:dyDescent="0.25">
      <c r="A50" s="192"/>
      <c r="B50" s="192" t="s">
        <v>2806</v>
      </c>
      <c r="C50" s="110"/>
      <c r="D50" s="283" t="s">
        <v>5020</v>
      </c>
      <c r="E50" s="161" t="s">
        <v>2269</v>
      </c>
      <c r="F50" s="161"/>
      <c r="G50" s="187"/>
      <c r="H50" s="190">
        <f t="shared" si="0"/>
        <v>0</v>
      </c>
      <c r="I50" s="307" t="s">
        <v>5398</v>
      </c>
    </row>
    <row r="51" spans="1:10" ht="52.8" x14ac:dyDescent="0.25">
      <c r="A51" s="192"/>
      <c r="B51" s="192" t="s">
        <v>2807</v>
      </c>
      <c r="C51" s="193"/>
      <c r="D51" s="278" t="s">
        <v>5021</v>
      </c>
      <c r="E51" s="161" t="s">
        <v>2269</v>
      </c>
      <c r="F51" s="161"/>
      <c r="G51" s="187"/>
      <c r="H51" s="190">
        <f t="shared" si="0"/>
        <v>0</v>
      </c>
      <c r="I51" s="307" t="s">
        <v>5398</v>
      </c>
    </row>
    <row r="52" spans="1:10" ht="39.6" x14ac:dyDescent="0.25">
      <c r="A52" s="192"/>
      <c r="B52" s="192" t="s">
        <v>5523</v>
      </c>
      <c r="C52" s="193"/>
      <c r="D52" s="278" t="s">
        <v>5522</v>
      </c>
      <c r="E52" s="161" t="s">
        <v>429</v>
      </c>
      <c r="F52" s="161"/>
      <c r="G52" s="187"/>
      <c r="H52" s="190">
        <f t="shared" si="0"/>
        <v>0</v>
      </c>
      <c r="I52" s="307" t="s">
        <v>5398</v>
      </c>
      <c r="J52" s="323" t="s">
        <v>5531</v>
      </c>
    </row>
    <row r="53" spans="1:10" x14ac:dyDescent="0.25">
      <c r="A53" s="192" t="s">
        <v>2812</v>
      </c>
      <c r="B53" s="192"/>
      <c r="C53" s="193"/>
      <c r="D53" s="159" t="s">
        <v>2813</v>
      </c>
      <c r="E53" s="17"/>
      <c r="F53" s="17"/>
      <c r="G53" s="191"/>
      <c r="H53" s="190"/>
    </row>
    <row r="54" spans="1:10" x14ac:dyDescent="0.25">
      <c r="A54" s="192"/>
      <c r="B54" s="192" t="s">
        <v>2814</v>
      </c>
      <c r="C54" s="193"/>
      <c r="D54" s="59" t="s">
        <v>2816</v>
      </c>
      <c r="E54" s="17"/>
      <c r="F54" s="17"/>
      <c r="G54" s="191"/>
      <c r="H54" s="190"/>
    </row>
    <row r="55" spans="1:10" ht="15.6" x14ac:dyDescent="0.25">
      <c r="A55" s="192"/>
      <c r="B55" s="192"/>
      <c r="C55" s="193" t="s">
        <v>37</v>
      </c>
      <c r="D55" s="59" t="s">
        <v>2817</v>
      </c>
      <c r="E55" s="161" t="s">
        <v>2269</v>
      </c>
      <c r="F55" s="161"/>
      <c r="G55" s="187"/>
      <c r="H55" s="190">
        <f>F55*G55</f>
        <v>0</v>
      </c>
    </row>
    <row r="56" spans="1:10" ht="15.6" x14ac:dyDescent="0.25">
      <c r="A56" s="192"/>
      <c r="B56" s="192"/>
      <c r="C56" s="193" t="s">
        <v>39</v>
      </c>
      <c r="D56" s="59" t="s">
        <v>2818</v>
      </c>
      <c r="E56" s="161" t="s">
        <v>2269</v>
      </c>
      <c r="F56" s="161"/>
      <c r="G56" s="187"/>
      <c r="H56" s="190">
        <f>F56*G56</f>
        <v>0</v>
      </c>
    </row>
    <row r="57" spans="1:10" ht="15.6" x14ac:dyDescent="0.25">
      <c r="A57" s="192"/>
      <c r="B57" s="192"/>
      <c r="C57" s="193" t="s">
        <v>59</v>
      </c>
      <c r="D57" s="158" t="s">
        <v>2819</v>
      </c>
      <c r="E57" s="161" t="s">
        <v>2269</v>
      </c>
      <c r="F57" s="161"/>
      <c r="G57" s="187"/>
      <c r="H57" s="190">
        <f>F57*G57</f>
        <v>0</v>
      </c>
      <c r="I57" s="307" t="s">
        <v>5398</v>
      </c>
    </row>
    <row r="58" spans="1:10" ht="26.4" x14ac:dyDescent="0.25">
      <c r="A58" s="192"/>
      <c r="B58" s="192" t="s">
        <v>2815</v>
      </c>
      <c r="C58" s="193"/>
      <c r="D58" s="101" t="s">
        <v>2820</v>
      </c>
      <c r="E58" s="17"/>
      <c r="F58" s="17"/>
      <c r="G58" s="191"/>
      <c r="H58" s="190"/>
    </row>
    <row r="59" spans="1:10" ht="15.6" x14ac:dyDescent="0.25">
      <c r="A59" s="192"/>
      <c r="B59" s="192"/>
      <c r="C59" s="193" t="s">
        <v>37</v>
      </c>
      <c r="D59" s="158" t="s">
        <v>2818</v>
      </c>
      <c r="E59" s="161" t="s">
        <v>2269</v>
      </c>
      <c r="F59" s="161"/>
      <c r="G59" s="187"/>
      <c r="H59" s="190">
        <f>F59*G59</f>
        <v>0</v>
      </c>
    </row>
    <row r="60" spans="1:10" ht="15.6" x14ac:dyDescent="0.25">
      <c r="A60" s="192"/>
      <c r="B60" s="192"/>
      <c r="C60" s="193" t="s">
        <v>39</v>
      </c>
      <c r="D60" s="158" t="s">
        <v>2819</v>
      </c>
      <c r="E60" s="161" t="s">
        <v>2269</v>
      </c>
      <c r="F60" s="161"/>
      <c r="G60" s="187"/>
      <c r="H60" s="190">
        <f>F60*G60</f>
        <v>0</v>
      </c>
      <c r="I60" s="307" t="s">
        <v>5398</v>
      </c>
    </row>
    <row r="61" spans="1:10" ht="26.4" x14ac:dyDescent="0.25">
      <c r="A61" s="192" t="s">
        <v>2821</v>
      </c>
      <c r="B61" s="192"/>
      <c r="C61" s="193"/>
      <c r="D61" s="159" t="s">
        <v>5022</v>
      </c>
      <c r="E61" s="17"/>
      <c r="F61" s="17"/>
      <c r="G61" s="191"/>
      <c r="H61" s="190"/>
    </row>
    <row r="62" spans="1:10" ht="26.4" x14ac:dyDescent="0.25">
      <c r="A62" s="192"/>
      <c r="B62" s="192" t="s">
        <v>2822</v>
      </c>
      <c r="C62" s="193"/>
      <c r="D62" s="278" t="s">
        <v>5023</v>
      </c>
      <c r="E62" s="161" t="s">
        <v>133</v>
      </c>
      <c r="F62" s="161"/>
      <c r="G62" s="187"/>
      <c r="H62" s="190">
        <f>F62*G62</f>
        <v>0</v>
      </c>
      <c r="I62" s="307" t="s">
        <v>5398</v>
      </c>
    </row>
    <row r="63" spans="1:10" x14ac:dyDescent="0.25">
      <c r="A63" s="192"/>
      <c r="B63" s="192" t="s">
        <v>2823</v>
      </c>
      <c r="C63" s="193"/>
      <c r="D63" s="278" t="s">
        <v>5024</v>
      </c>
      <c r="E63" s="161" t="s">
        <v>136</v>
      </c>
      <c r="F63" s="161"/>
      <c r="G63" s="187"/>
      <c r="H63" s="190">
        <f>F63*G63</f>
        <v>0</v>
      </c>
      <c r="I63" s="307" t="s">
        <v>5398</v>
      </c>
    </row>
    <row r="64" spans="1:10" x14ac:dyDescent="0.25">
      <c r="A64" s="192" t="s">
        <v>2824</v>
      </c>
      <c r="B64" s="192"/>
      <c r="C64" s="193"/>
      <c r="D64" s="159" t="s">
        <v>5025</v>
      </c>
      <c r="E64" s="17"/>
      <c r="F64" s="17"/>
      <c r="G64" s="191"/>
      <c r="H64" s="190"/>
    </row>
    <row r="65" spans="1:9" ht="26.4" x14ac:dyDescent="0.25">
      <c r="A65" s="192"/>
      <c r="B65" s="192" t="s">
        <v>2825</v>
      </c>
      <c r="C65" s="193"/>
      <c r="D65" s="290" t="s">
        <v>5026</v>
      </c>
      <c r="E65" s="161" t="s">
        <v>429</v>
      </c>
      <c r="F65" s="161"/>
      <c r="G65" s="187"/>
      <c r="H65" s="190">
        <f>F65*G65</f>
        <v>0</v>
      </c>
      <c r="I65" s="307" t="s">
        <v>5398</v>
      </c>
    </row>
    <row r="66" spans="1:9" ht="26.4" x14ac:dyDescent="0.25">
      <c r="A66" s="192"/>
      <c r="B66" s="192" t="s">
        <v>2826</v>
      </c>
      <c r="C66" s="193"/>
      <c r="D66" s="160" t="s">
        <v>2827</v>
      </c>
      <c r="E66" s="161" t="s">
        <v>2269</v>
      </c>
      <c r="F66" s="161"/>
      <c r="G66" s="187"/>
      <c r="H66" s="190">
        <f>F66*G66</f>
        <v>0</v>
      </c>
    </row>
    <row r="67" spans="1:9" ht="26.4" x14ac:dyDescent="0.25">
      <c r="A67" s="192" t="s">
        <v>2828</v>
      </c>
      <c r="B67" s="192"/>
      <c r="C67" s="193"/>
      <c r="D67" s="175" t="s">
        <v>5027</v>
      </c>
      <c r="E67" s="17"/>
      <c r="F67" s="17"/>
      <c r="G67" s="191"/>
      <c r="H67" s="190"/>
    </row>
    <row r="68" spans="1:9" ht="15.6" x14ac:dyDescent="0.25">
      <c r="A68" s="192"/>
      <c r="B68" s="192" t="s">
        <v>2829</v>
      </c>
      <c r="C68" s="193"/>
      <c r="D68" s="64" t="s">
        <v>2834</v>
      </c>
      <c r="E68" s="161" t="s">
        <v>124</v>
      </c>
      <c r="F68" s="161"/>
      <c r="G68" s="187"/>
      <c r="H68" s="190">
        <f>F68*G68</f>
        <v>0</v>
      </c>
    </row>
    <row r="69" spans="1:9" ht="39.6" x14ac:dyDescent="0.25">
      <c r="A69" s="192"/>
      <c r="B69" s="192" t="s">
        <v>2830</v>
      </c>
      <c r="C69" s="193"/>
      <c r="D69" s="64" t="s">
        <v>2835</v>
      </c>
      <c r="E69" s="161" t="s">
        <v>124</v>
      </c>
      <c r="F69" s="161"/>
      <c r="G69" s="187"/>
      <c r="H69" s="190">
        <f>F69*G69</f>
        <v>0</v>
      </c>
    </row>
    <row r="70" spans="1:9" ht="26.4" x14ac:dyDescent="0.25">
      <c r="A70" s="192"/>
      <c r="B70" s="192" t="s">
        <v>2831</v>
      </c>
      <c r="C70" s="193"/>
      <c r="D70" s="160" t="s">
        <v>5028</v>
      </c>
      <c r="E70" s="161" t="s">
        <v>124</v>
      </c>
      <c r="F70" s="161"/>
      <c r="G70" s="187"/>
      <c r="H70" s="190">
        <f>F70*G70</f>
        <v>0</v>
      </c>
    </row>
    <row r="71" spans="1:9" ht="26.4" x14ac:dyDescent="0.25">
      <c r="A71" s="192"/>
      <c r="B71" s="192" t="s">
        <v>2832</v>
      </c>
      <c r="C71" s="193"/>
      <c r="D71" s="160" t="s">
        <v>2836</v>
      </c>
      <c r="E71" s="161" t="s">
        <v>124</v>
      </c>
      <c r="F71" s="161"/>
      <c r="G71" s="187"/>
      <c r="H71" s="190">
        <f>F71*G71</f>
        <v>0</v>
      </c>
    </row>
    <row r="72" spans="1:9" ht="26.4" x14ac:dyDescent="0.25">
      <c r="A72" s="192"/>
      <c r="B72" s="192" t="s">
        <v>2833</v>
      </c>
      <c r="C72" s="193"/>
      <c r="D72" s="160" t="s">
        <v>2837</v>
      </c>
      <c r="E72" s="161" t="s">
        <v>124</v>
      </c>
      <c r="F72" s="161"/>
      <c r="G72" s="187"/>
      <c r="H72" s="190">
        <f>F72*G72</f>
        <v>0</v>
      </c>
    </row>
    <row r="73" spans="1:9" ht="26.4" x14ac:dyDescent="0.25">
      <c r="A73" s="192" t="s">
        <v>2839</v>
      </c>
      <c r="B73" s="192"/>
      <c r="C73" s="193"/>
      <c r="D73" s="159" t="s">
        <v>2838</v>
      </c>
      <c r="E73" s="17"/>
      <c r="F73" s="17"/>
      <c r="G73" s="191"/>
      <c r="H73" s="190"/>
    </row>
    <row r="74" spans="1:9" ht="15.6" x14ac:dyDescent="0.25">
      <c r="A74" s="192"/>
      <c r="B74" s="192" t="s">
        <v>2840</v>
      </c>
      <c r="C74" s="193"/>
      <c r="D74" s="101" t="s">
        <v>2871</v>
      </c>
      <c r="E74" s="161" t="s">
        <v>2269</v>
      </c>
      <c r="F74" s="161"/>
      <c r="G74" s="187"/>
      <c r="H74" s="190">
        <f>F74*G74</f>
        <v>0</v>
      </c>
    </row>
    <row r="75" spans="1:9" ht="15.6" x14ac:dyDescent="0.25">
      <c r="A75" s="192"/>
      <c r="B75" s="192" t="s">
        <v>2841</v>
      </c>
      <c r="C75" s="193"/>
      <c r="D75" s="101" t="s">
        <v>2872</v>
      </c>
      <c r="E75" s="161" t="s">
        <v>2269</v>
      </c>
      <c r="F75" s="161"/>
      <c r="G75" s="187"/>
      <c r="H75" s="190">
        <f>F75*G75</f>
        <v>0</v>
      </c>
    </row>
    <row r="76" spans="1:9" ht="15.6" x14ac:dyDescent="0.25">
      <c r="A76" s="192"/>
      <c r="B76" s="192" t="s">
        <v>2842</v>
      </c>
      <c r="C76" s="193"/>
      <c r="D76" s="160" t="s">
        <v>2878</v>
      </c>
      <c r="E76" s="161" t="s">
        <v>2269</v>
      </c>
      <c r="F76" s="161"/>
      <c r="G76" s="187"/>
      <c r="H76" s="190">
        <f>F76*G76</f>
        <v>0</v>
      </c>
    </row>
    <row r="77" spans="1:9" ht="15.6" x14ac:dyDescent="0.25">
      <c r="A77" s="192"/>
      <c r="B77" s="192" t="s">
        <v>2843</v>
      </c>
      <c r="C77" s="193"/>
      <c r="D77" s="160" t="s">
        <v>2879</v>
      </c>
      <c r="E77" s="161" t="s">
        <v>2269</v>
      </c>
      <c r="F77" s="161"/>
      <c r="G77" s="187"/>
      <c r="H77" s="190">
        <f>F77*G77</f>
        <v>0</v>
      </c>
    </row>
    <row r="78" spans="1:9" ht="26.4" x14ac:dyDescent="0.25">
      <c r="A78" s="192" t="s">
        <v>2844</v>
      </c>
      <c r="B78" s="192"/>
      <c r="C78" s="193"/>
      <c r="D78" s="159" t="s">
        <v>2845</v>
      </c>
      <c r="E78" s="17"/>
      <c r="F78" s="17"/>
      <c r="G78" s="191"/>
      <c r="H78" s="190"/>
    </row>
    <row r="79" spans="1:9" ht="26.4" x14ac:dyDescent="0.25">
      <c r="A79" s="192"/>
      <c r="B79" s="192" t="s">
        <v>2846</v>
      </c>
      <c r="C79" s="193"/>
      <c r="D79" s="101" t="s">
        <v>2848</v>
      </c>
      <c r="E79" s="17"/>
      <c r="F79" s="17"/>
      <c r="G79" s="191"/>
      <c r="H79" s="190"/>
    </row>
    <row r="80" spans="1:9" ht="15.6" x14ac:dyDescent="0.25">
      <c r="A80" s="192"/>
      <c r="B80" s="192"/>
      <c r="C80" s="193" t="s">
        <v>37</v>
      </c>
      <c r="D80" s="101" t="s">
        <v>2871</v>
      </c>
      <c r="E80" s="161" t="s">
        <v>2269</v>
      </c>
      <c r="F80" s="161"/>
      <c r="G80" s="187"/>
      <c r="H80" s="190">
        <f>F80*G80</f>
        <v>0</v>
      </c>
    </row>
    <row r="81" spans="1:9" ht="15.6" x14ac:dyDescent="0.25">
      <c r="A81" s="192"/>
      <c r="B81" s="192"/>
      <c r="C81" s="193" t="s">
        <v>39</v>
      </c>
      <c r="D81" s="101" t="s">
        <v>2872</v>
      </c>
      <c r="E81" s="161" t="s">
        <v>2269</v>
      </c>
      <c r="F81" s="161"/>
      <c r="G81" s="187"/>
      <c r="H81" s="190">
        <f>F81*G81</f>
        <v>0</v>
      </c>
    </row>
    <row r="82" spans="1:9" ht="15.6" x14ac:dyDescent="0.25">
      <c r="A82" s="192"/>
      <c r="B82" s="192"/>
      <c r="C82" s="193" t="s">
        <v>59</v>
      </c>
      <c r="D82" s="160" t="s">
        <v>2878</v>
      </c>
      <c r="E82" s="161" t="s">
        <v>2269</v>
      </c>
      <c r="F82" s="161"/>
      <c r="G82" s="187"/>
      <c r="H82" s="190">
        <f>F82*G82</f>
        <v>0</v>
      </c>
    </row>
    <row r="83" spans="1:9" ht="15.6" x14ac:dyDescent="0.25">
      <c r="A83" s="192"/>
      <c r="B83" s="192"/>
      <c r="C83" s="193" t="s">
        <v>42</v>
      </c>
      <c r="D83" s="160" t="s">
        <v>2879</v>
      </c>
      <c r="E83" s="161" t="s">
        <v>2269</v>
      </c>
      <c r="F83" s="161"/>
      <c r="G83" s="187"/>
      <c r="H83" s="190">
        <f>F83*G83</f>
        <v>0</v>
      </c>
    </row>
    <row r="84" spans="1:9" ht="26.4" x14ac:dyDescent="0.25">
      <c r="A84" s="192"/>
      <c r="B84" s="192" t="s">
        <v>2847</v>
      </c>
      <c r="C84" s="193"/>
      <c r="D84" s="160" t="s">
        <v>2849</v>
      </c>
      <c r="E84" s="17"/>
      <c r="F84" s="17"/>
      <c r="G84" s="191"/>
      <c r="H84" s="190"/>
    </row>
    <row r="85" spans="1:9" ht="15.6" x14ac:dyDescent="0.25">
      <c r="A85" s="192"/>
      <c r="B85" s="192"/>
      <c r="C85" s="193" t="s">
        <v>37</v>
      </c>
      <c r="D85" s="101" t="s">
        <v>2880</v>
      </c>
      <c r="E85" s="161" t="s">
        <v>2269</v>
      </c>
      <c r="F85" s="161"/>
      <c r="G85" s="187"/>
      <c r="H85" s="190">
        <f>F85*G85</f>
        <v>0</v>
      </c>
    </row>
    <row r="86" spans="1:9" ht="15.6" x14ac:dyDescent="0.25">
      <c r="A86" s="192"/>
      <c r="B86" s="192"/>
      <c r="C86" s="193" t="s">
        <v>39</v>
      </c>
      <c r="D86" s="160" t="s">
        <v>2878</v>
      </c>
      <c r="E86" s="161" t="s">
        <v>2269</v>
      </c>
      <c r="F86" s="161"/>
      <c r="G86" s="187"/>
      <c r="H86" s="190">
        <f>F86*G86</f>
        <v>0</v>
      </c>
    </row>
    <row r="87" spans="1:9" ht="15.6" x14ac:dyDescent="0.25">
      <c r="A87" s="192"/>
      <c r="B87" s="192"/>
      <c r="C87" s="193" t="s">
        <v>59</v>
      </c>
      <c r="D87" s="160" t="s">
        <v>2879</v>
      </c>
      <c r="E87" s="161" t="s">
        <v>2269</v>
      </c>
      <c r="F87" s="161"/>
      <c r="G87" s="187"/>
      <c r="H87" s="190">
        <f>F87*G87</f>
        <v>0</v>
      </c>
    </row>
    <row r="88" spans="1:9" x14ac:dyDescent="0.25">
      <c r="A88" s="192" t="s">
        <v>2850</v>
      </c>
      <c r="B88" s="192"/>
      <c r="C88" s="193"/>
      <c r="D88" s="157" t="s">
        <v>2851</v>
      </c>
      <c r="E88" s="17"/>
      <c r="F88" s="17"/>
      <c r="G88" s="191"/>
      <c r="H88" s="190"/>
    </row>
    <row r="89" spans="1:9" ht="26.4" x14ac:dyDescent="0.25">
      <c r="A89" s="192"/>
      <c r="B89" s="192" t="s">
        <v>2852</v>
      </c>
      <c r="C89" s="193"/>
      <c r="D89" s="278" t="s">
        <v>5029</v>
      </c>
      <c r="E89" s="161" t="s">
        <v>429</v>
      </c>
      <c r="F89" s="161"/>
      <c r="G89" s="187"/>
      <c r="H89" s="190">
        <f>F89*G89</f>
        <v>0</v>
      </c>
      <c r="I89" s="307" t="s">
        <v>5398</v>
      </c>
    </row>
    <row r="90" spans="1:9" ht="26.4" x14ac:dyDescent="0.25">
      <c r="A90" s="192"/>
      <c r="B90" s="192" t="s">
        <v>2853</v>
      </c>
      <c r="C90" s="193"/>
      <c r="D90" s="290" t="s">
        <v>5030</v>
      </c>
      <c r="E90" s="161" t="s">
        <v>429</v>
      </c>
      <c r="F90" s="161"/>
      <c r="G90" s="187"/>
      <c r="H90" s="190">
        <f>F90*G90</f>
        <v>0</v>
      </c>
      <c r="I90" s="307" t="s">
        <v>5398</v>
      </c>
    </row>
    <row r="91" spans="1:9" ht="26.4" x14ac:dyDescent="0.25">
      <c r="A91" s="192"/>
      <c r="B91" s="192" t="s">
        <v>2854</v>
      </c>
      <c r="C91" s="193"/>
      <c r="D91" s="290" t="s">
        <v>5031</v>
      </c>
      <c r="E91" s="161" t="s">
        <v>429</v>
      </c>
      <c r="F91" s="161"/>
      <c r="G91" s="187"/>
      <c r="H91" s="190">
        <f>F91*G91</f>
        <v>0</v>
      </c>
      <c r="I91" s="307" t="s">
        <v>5398</v>
      </c>
    </row>
    <row r="92" spans="1:9" x14ac:dyDescent="0.25">
      <c r="A92" s="192" t="s">
        <v>2855</v>
      </c>
      <c r="B92" s="192"/>
      <c r="C92" s="193"/>
      <c r="D92" s="159" t="s">
        <v>2856</v>
      </c>
      <c r="E92" s="17"/>
      <c r="F92" s="17"/>
      <c r="G92" s="191"/>
      <c r="H92" s="190"/>
    </row>
    <row r="93" spans="1:9" x14ac:dyDescent="0.25">
      <c r="A93" s="192"/>
      <c r="B93" s="192" t="s">
        <v>2857</v>
      </c>
      <c r="C93" s="193"/>
      <c r="D93" s="160" t="s">
        <v>2859</v>
      </c>
      <c r="E93" s="209" t="s">
        <v>581</v>
      </c>
      <c r="F93" s="17" t="s">
        <v>4225</v>
      </c>
      <c r="G93" s="191" t="s">
        <v>4226</v>
      </c>
      <c r="H93" s="188"/>
    </row>
    <row r="94" spans="1:9" ht="26.4" x14ac:dyDescent="0.25">
      <c r="A94" s="192"/>
      <c r="B94" s="192" t="s">
        <v>2858</v>
      </c>
      <c r="C94" s="193"/>
      <c r="D94" s="160" t="s">
        <v>2860</v>
      </c>
      <c r="E94" s="51" t="s">
        <v>361</v>
      </c>
      <c r="F94" s="197">
        <f>H93</f>
        <v>0</v>
      </c>
      <c r="G94" s="195"/>
      <c r="H94" s="190">
        <f>F94*G94</f>
        <v>0</v>
      </c>
    </row>
    <row r="95" spans="1:9" ht="26.4" x14ac:dyDescent="0.25">
      <c r="A95" s="192" t="s">
        <v>2861</v>
      </c>
      <c r="B95" s="192"/>
      <c r="C95" s="193"/>
      <c r="D95" s="100" t="s">
        <v>2862</v>
      </c>
      <c r="E95" s="17"/>
      <c r="F95" s="17"/>
      <c r="G95" s="17"/>
      <c r="H95" s="189"/>
    </row>
    <row r="96" spans="1:9" ht="14.25" customHeight="1" x14ac:dyDescent="0.25">
      <c r="A96" s="192"/>
      <c r="B96" s="192" t="s">
        <v>2863</v>
      </c>
      <c r="C96" s="193"/>
      <c r="D96" s="101" t="s">
        <v>2871</v>
      </c>
      <c r="E96" s="161" t="s">
        <v>2269</v>
      </c>
      <c r="F96" s="161"/>
      <c r="G96" s="187"/>
      <c r="H96" s="190">
        <f>F96*G96</f>
        <v>0</v>
      </c>
    </row>
    <row r="97" spans="1:9" ht="14.25" customHeight="1" x14ac:dyDescent="0.25">
      <c r="A97" s="192"/>
      <c r="B97" s="192" t="s">
        <v>2864</v>
      </c>
      <c r="C97" s="193"/>
      <c r="D97" s="101" t="s">
        <v>2872</v>
      </c>
      <c r="E97" s="161" t="s">
        <v>2269</v>
      </c>
      <c r="F97" s="161"/>
      <c r="G97" s="187"/>
      <c r="H97" s="190">
        <f>F97*G97</f>
        <v>0</v>
      </c>
    </row>
    <row r="98" spans="1:9" ht="14.25" customHeight="1" x14ac:dyDescent="0.25">
      <c r="A98" s="192"/>
      <c r="B98" s="192" t="s">
        <v>2865</v>
      </c>
      <c r="C98" s="193"/>
      <c r="D98" s="101" t="s">
        <v>2878</v>
      </c>
      <c r="E98" s="161" t="s">
        <v>2269</v>
      </c>
      <c r="F98" s="161"/>
      <c r="G98" s="187"/>
      <c r="H98" s="190">
        <f>F98*G98</f>
        <v>0</v>
      </c>
    </row>
    <row r="99" spans="1:9" ht="14.25" customHeight="1" x14ac:dyDescent="0.25">
      <c r="A99" s="192"/>
      <c r="B99" s="192" t="s">
        <v>2866</v>
      </c>
      <c r="C99" s="193"/>
      <c r="D99" s="101" t="s">
        <v>2879</v>
      </c>
      <c r="E99" s="161" t="s">
        <v>2269</v>
      </c>
      <c r="F99" s="161"/>
      <c r="G99" s="187"/>
      <c r="H99" s="190">
        <f>F99*G99</f>
        <v>0</v>
      </c>
    </row>
    <row r="100" spans="1:9" x14ac:dyDescent="0.25">
      <c r="A100" s="192" t="s">
        <v>2867</v>
      </c>
      <c r="B100" s="192"/>
      <c r="C100" s="193"/>
      <c r="D100" s="100" t="s">
        <v>2868</v>
      </c>
      <c r="E100" s="17"/>
      <c r="F100" s="17"/>
      <c r="G100" s="191"/>
      <c r="H100" s="190"/>
    </row>
    <row r="101" spans="1:9" ht="14.25" customHeight="1" x14ac:dyDescent="0.25">
      <c r="A101" s="110"/>
      <c r="B101" s="192" t="s">
        <v>2869</v>
      </c>
      <c r="C101" s="193"/>
      <c r="D101" s="101" t="s">
        <v>2881</v>
      </c>
      <c r="E101" s="161" t="s">
        <v>2269</v>
      </c>
      <c r="F101" s="161"/>
      <c r="G101" s="187"/>
      <c r="H101" s="190">
        <f>F101*G101</f>
        <v>0</v>
      </c>
    </row>
    <row r="102" spans="1:9" ht="14.25" customHeight="1" x14ac:dyDescent="0.25">
      <c r="A102" s="110"/>
      <c r="B102" s="192" t="s">
        <v>2870</v>
      </c>
      <c r="C102" s="193"/>
      <c r="D102" s="101" t="s">
        <v>2879</v>
      </c>
      <c r="E102" s="161" t="s">
        <v>2269</v>
      </c>
      <c r="F102" s="161"/>
      <c r="G102" s="187"/>
      <c r="H102" s="190">
        <f>F102*G102</f>
        <v>0</v>
      </c>
    </row>
    <row r="103" spans="1:9" x14ac:dyDescent="0.25">
      <c r="A103" s="110"/>
      <c r="B103" s="192"/>
      <c r="C103" s="193"/>
      <c r="D103" s="101"/>
      <c r="E103" s="17"/>
      <c r="F103" s="17"/>
      <c r="G103" s="191"/>
      <c r="H103" s="190"/>
    </row>
    <row r="104" spans="1:9" x14ac:dyDescent="0.25">
      <c r="A104" s="192"/>
      <c r="B104" s="192"/>
      <c r="C104" s="193"/>
      <c r="D104" s="157"/>
      <c r="E104" s="17"/>
      <c r="F104" s="17"/>
      <c r="G104" s="191"/>
      <c r="H104" s="190"/>
      <c r="I104" s="323" t="s">
        <v>5421</v>
      </c>
    </row>
    <row r="105" spans="1:9" x14ac:dyDescent="0.25">
      <c r="A105" s="64"/>
      <c r="B105" s="64"/>
      <c r="C105" s="161"/>
      <c r="D105" s="60"/>
      <c r="E105" s="17"/>
      <c r="F105" s="17"/>
      <c r="G105" s="191"/>
      <c r="H105" s="190"/>
    </row>
    <row r="106" spans="1:9" x14ac:dyDescent="0.25">
      <c r="A106" s="168" t="s">
        <v>34</v>
      </c>
      <c r="B106" s="168"/>
      <c r="C106" s="168"/>
      <c r="D106" s="168"/>
      <c r="E106" s="179"/>
      <c r="F106" s="185"/>
      <c r="G106" s="198"/>
      <c r="H106" s="174">
        <f>SUM(H5:H105)</f>
        <v>0</v>
      </c>
    </row>
    <row r="1048382" spans="5:5" x14ac:dyDescent="0.25">
      <c r="E104838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205AA-4018-47CD-AEA8-DF1A2B4F91B7}">
  <dimension ref="A1:H104836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2882</v>
      </c>
      <c r="B1" s="40"/>
      <c r="C1" s="40"/>
      <c r="D1" s="774" t="s">
        <v>2883</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2884</v>
      </c>
      <c r="B5" s="192"/>
      <c r="C5" s="159" t="s">
        <v>2885</v>
      </c>
      <c r="D5" s="17"/>
      <c r="E5" s="17"/>
      <c r="F5" s="191"/>
      <c r="G5" s="190"/>
    </row>
    <row r="6" spans="1:8" ht="26.4" x14ac:dyDescent="0.25">
      <c r="A6" s="111"/>
      <c r="B6" s="192" t="s">
        <v>2886</v>
      </c>
      <c r="C6" s="278" t="s">
        <v>5032</v>
      </c>
      <c r="D6" s="161" t="s">
        <v>422</v>
      </c>
      <c r="E6" s="161"/>
      <c r="F6" s="187"/>
      <c r="G6" s="190">
        <f t="shared" ref="G6:G25" si="0">E6*F6</f>
        <v>0</v>
      </c>
      <c r="H6" s="307" t="s">
        <v>5398</v>
      </c>
    </row>
    <row r="7" spans="1:8" ht="26.4" x14ac:dyDescent="0.25">
      <c r="A7" s="111"/>
      <c r="B7" s="192" t="s">
        <v>2887</v>
      </c>
      <c r="C7" s="278" t="s">
        <v>5033</v>
      </c>
      <c r="D7" s="161" t="s">
        <v>422</v>
      </c>
      <c r="E7" s="161"/>
      <c r="F7" s="187"/>
      <c r="G7" s="190">
        <f t="shared" si="0"/>
        <v>0</v>
      </c>
      <c r="H7" s="307" t="s">
        <v>5398</v>
      </c>
    </row>
    <row r="8" spans="1:8" ht="26.4" x14ac:dyDescent="0.25">
      <c r="A8" s="111"/>
      <c r="B8" s="192" t="s">
        <v>2888</v>
      </c>
      <c r="C8" s="278" t="s">
        <v>5034</v>
      </c>
      <c r="D8" s="161" t="s">
        <v>422</v>
      </c>
      <c r="E8" s="161"/>
      <c r="F8" s="187"/>
      <c r="G8" s="190">
        <f t="shared" si="0"/>
        <v>0</v>
      </c>
      <c r="H8" s="307" t="s">
        <v>5398</v>
      </c>
    </row>
    <row r="9" spans="1:8" ht="26.4" x14ac:dyDescent="0.25">
      <c r="A9" s="111"/>
      <c r="B9" s="192" t="s">
        <v>2889</v>
      </c>
      <c r="C9" s="278" t="s">
        <v>5035</v>
      </c>
      <c r="D9" s="161" t="s">
        <v>2269</v>
      </c>
      <c r="E9" s="161"/>
      <c r="F9" s="187"/>
      <c r="G9" s="190">
        <f t="shared" si="0"/>
        <v>0</v>
      </c>
      <c r="H9" s="307" t="s">
        <v>5398</v>
      </c>
    </row>
    <row r="10" spans="1:8" ht="26.4" x14ac:dyDescent="0.25">
      <c r="A10" s="111"/>
      <c r="B10" s="192" t="s">
        <v>2890</v>
      </c>
      <c r="C10" s="278" t="s">
        <v>5036</v>
      </c>
      <c r="D10" s="161" t="s">
        <v>2269</v>
      </c>
      <c r="E10" s="161"/>
      <c r="F10" s="187"/>
      <c r="G10" s="190">
        <f t="shared" si="0"/>
        <v>0</v>
      </c>
      <c r="H10" s="307" t="s">
        <v>5398</v>
      </c>
    </row>
    <row r="11" spans="1:8" ht="14.25" customHeight="1" x14ac:dyDescent="0.25">
      <c r="A11" s="111"/>
      <c r="B11" s="192" t="s">
        <v>2891</v>
      </c>
      <c r="C11" s="278" t="s">
        <v>5037</v>
      </c>
      <c r="D11" s="161" t="s">
        <v>2269</v>
      </c>
      <c r="E11" s="161"/>
      <c r="F11" s="187"/>
      <c r="G11" s="190">
        <f t="shared" si="0"/>
        <v>0</v>
      </c>
      <c r="H11" s="307" t="s">
        <v>5398</v>
      </c>
    </row>
    <row r="12" spans="1:8" ht="25.5" customHeight="1" x14ac:dyDescent="0.25">
      <c r="A12" s="111"/>
      <c r="B12" s="192" t="s">
        <v>2892</v>
      </c>
      <c r="C12" s="278" t="s">
        <v>5038</v>
      </c>
      <c r="D12" s="161" t="s">
        <v>2269</v>
      </c>
      <c r="E12" s="161"/>
      <c r="F12" s="187"/>
      <c r="G12" s="190">
        <f t="shared" si="0"/>
        <v>0</v>
      </c>
      <c r="H12" s="307" t="s">
        <v>5398</v>
      </c>
    </row>
    <row r="13" spans="1:8" ht="39.6" x14ac:dyDescent="0.25">
      <c r="A13" s="111"/>
      <c r="B13" s="192" t="s">
        <v>2893</v>
      </c>
      <c r="C13" s="278" t="s">
        <v>5039</v>
      </c>
      <c r="D13" s="161" t="s">
        <v>2269</v>
      </c>
      <c r="E13" s="161"/>
      <c r="F13" s="187"/>
      <c r="G13" s="190">
        <f t="shared" si="0"/>
        <v>0</v>
      </c>
      <c r="H13" s="307" t="s">
        <v>5398</v>
      </c>
    </row>
    <row r="14" spans="1:8" ht="39.6" x14ac:dyDescent="0.25">
      <c r="A14" s="111"/>
      <c r="B14" s="192" t="s">
        <v>2894</v>
      </c>
      <c r="C14" s="283" t="s">
        <v>5040</v>
      </c>
      <c r="D14" s="161" t="s">
        <v>2269</v>
      </c>
      <c r="E14" s="161"/>
      <c r="F14" s="187"/>
      <c r="G14" s="190">
        <f t="shared" si="0"/>
        <v>0</v>
      </c>
      <c r="H14" s="307" t="s">
        <v>5398</v>
      </c>
    </row>
    <row r="15" spans="1:8" ht="39.6" x14ac:dyDescent="0.25">
      <c r="A15" s="111"/>
      <c r="B15" s="192" t="s">
        <v>2895</v>
      </c>
      <c r="C15" s="278" t="s">
        <v>5041</v>
      </c>
      <c r="D15" s="161" t="s">
        <v>422</v>
      </c>
      <c r="E15" s="161"/>
      <c r="F15" s="187"/>
      <c r="G15" s="190">
        <f t="shared" si="0"/>
        <v>0</v>
      </c>
      <c r="H15" s="307" t="s">
        <v>5398</v>
      </c>
    </row>
    <row r="16" spans="1:8" ht="26.4" x14ac:dyDescent="0.25">
      <c r="A16" s="111"/>
      <c r="B16" s="192" t="s">
        <v>2896</v>
      </c>
      <c r="C16" s="290" t="s">
        <v>5042</v>
      </c>
      <c r="D16" s="161" t="s">
        <v>2269</v>
      </c>
      <c r="E16" s="161"/>
      <c r="F16" s="187"/>
      <c r="G16" s="190">
        <f t="shared" si="0"/>
        <v>0</v>
      </c>
      <c r="H16" s="307" t="s">
        <v>5398</v>
      </c>
    </row>
    <row r="17" spans="1:8" ht="26.4" x14ac:dyDescent="0.25">
      <c r="A17" s="111"/>
      <c r="B17" s="192" t="s">
        <v>2897</v>
      </c>
      <c r="C17" s="290" t="s">
        <v>5043</v>
      </c>
      <c r="D17" s="161" t="s">
        <v>2269</v>
      </c>
      <c r="E17" s="161"/>
      <c r="F17" s="187"/>
      <c r="G17" s="190">
        <f t="shared" si="0"/>
        <v>0</v>
      </c>
      <c r="H17" s="307" t="s">
        <v>5398</v>
      </c>
    </row>
    <row r="18" spans="1:8" ht="39.6" x14ac:dyDescent="0.25">
      <c r="A18" s="111"/>
      <c r="B18" s="192" t="s">
        <v>2898</v>
      </c>
      <c r="C18" s="278" t="s">
        <v>5044</v>
      </c>
      <c r="D18" s="161" t="s">
        <v>2269</v>
      </c>
      <c r="E18" s="161"/>
      <c r="F18" s="187"/>
      <c r="G18" s="190">
        <f t="shared" si="0"/>
        <v>0</v>
      </c>
      <c r="H18" s="307" t="s">
        <v>5398</v>
      </c>
    </row>
    <row r="19" spans="1:8" ht="26.4" x14ac:dyDescent="0.25">
      <c r="A19" s="111"/>
      <c r="B19" s="192" t="s">
        <v>2899</v>
      </c>
      <c r="C19" s="290" t="s">
        <v>5045</v>
      </c>
      <c r="D19" s="161" t="s">
        <v>2269</v>
      </c>
      <c r="E19" s="161"/>
      <c r="F19" s="187"/>
      <c r="G19" s="190">
        <f t="shared" si="0"/>
        <v>0</v>
      </c>
      <c r="H19" s="307" t="s">
        <v>5398</v>
      </c>
    </row>
    <row r="20" spans="1:8" ht="38.25" customHeight="1" x14ac:dyDescent="0.25">
      <c r="A20" s="111"/>
      <c r="B20" s="192" t="s">
        <v>2900</v>
      </c>
      <c r="C20" s="290" t="s">
        <v>5046</v>
      </c>
      <c r="D20" s="161" t="s">
        <v>422</v>
      </c>
      <c r="E20" s="161"/>
      <c r="F20" s="187"/>
      <c r="G20" s="190">
        <f t="shared" si="0"/>
        <v>0</v>
      </c>
      <c r="H20" s="307" t="s">
        <v>5398</v>
      </c>
    </row>
    <row r="21" spans="1:8" ht="38.25" customHeight="1" x14ac:dyDescent="0.25">
      <c r="A21" s="111"/>
      <c r="B21" s="192" t="s">
        <v>2901</v>
      </c>
      <c r="C21" s="290" t="s">
        <v>5047</v>
      </c>
      <c r="D21" s="161" t="s">
        <v>422</v>
      </c>
      <c r="E21" s="161"/>
      <c r="F21" s="187"/>
      <c r="G21" s="190">
        <f t="shared" si="0"/>
        <v>0</v>
      </c>
      <c r="H21" s="307" t="s">
        <v>5398</v>
      </c>
    </row>
    <row r="22" spans="1:8" ht="39.6" x14ac:dyDescent="0.25">
      <c r="A22" s="111"/>
      <c r="B22" s="192" t="s">
        <v>2902</v>
      </c>
      <c r="C22" s="290" t="s">
        <v>5048</v>
      </c>
      <c r="D22" s="161" t="s">
        <v>422</v>
      </c>
      <c r="E22" s="161"/>
      <c r="F22" s="187"/>
      <c r="G22" s="190">
        <f t="shared" si="0"/>
        <v>0</v>
      </c>
      <c r="H22" s="307" t="s">
        <v>5398</v>
      </c>
    </row>
    <row r="23" spans="1:8" ht="39.6" x14ac:dyDescent="0.25">
      <c r="A23" s="111"/>
      <c r="B23" s="192" t="s">
        <v>2903</v>
      </c>
      <c r="C23" s="278" t="s">
        <v>5049</v>
      </c>
      <c r="D23" s="161" t="s">
        <v>2269</v>
      </c>
      <c r="E23" s="161"/>
      <c r="F23" s="187"/>
      <c r="G23" s="190">
        <f t="shared" si="0"/>
        <v>0</v>
      </c>
      <c r="H23" s="307" t="s">
        <v>5398</v>
      </c>
    </row>
    <row r="24" spans="1:8" ht="39.6" x14ac:dyDescent="0.25">
      <c r="A24" s="111"/>
      <c r="B24" s="192" t="s">
        <v>2904</v>
      </c>
      <c r="C24" s="290" t="s">
        <v>5050</v>
      </c>
      <c r="D24" s="161" t="s">
        <v>2269</v>
      </c>
      <c r="E24" s="161"/>
      <c r="F24" s="187"/>
      <c r="G24" s="190">
        <f t="shared" si="0"/>
        <v>0</v>
      </c>
      <c r="H24" s="307" t="s">
        <v>5398</v>
      </c>
    </row>
    <row r="25" spans="1:8" ht="52.8" x14ac:dyDescent="0.25">
      <c r="A25" s="111"/>
      <c r="B25" s="192" t="s">
        <v>2905</v>
      </c>
      <c r="C25" s="290" t="s">
        <v>5051</v>
      </c>
      <c r="D25" s="161" t="s">
        <v>2269</v>
      </c>
      <c r="E25" s="161"/>
      <c r="F25" s="187"/>
      <c r="G25" s="190">
        <f t="shared" si="0"/>
        <v>0</v>
      </c>
      <c r="H25" s="307" t="s">
        <v>5398</v>
      </c>
    </row>
    <row r="26" spans="1:8" x14ac:dyDescent="0.25">
      <c r="A26" s="111" t="s">
        <v>2907</v>
      </c>
      <c r="B26" s="192"/>
      <c r="C26" s="159" t="s">
        <v>2906</v>
      </c>
      <c r="D26" s="17"/>
      <c r="E26" s="17"/>
      <c r="F26" s="191"/>
      <c r="G26" s="190"/>
    </row>
    <row r="27" spans="1:8" ht="26.4" x14ac:dyDescent="0.25">
      <c r="A27" s="111"/>
      <c r="B27" s="192" t="s">
        <v>2908</v>
      </c>
      <c r="C27" s="278" t="s">
        <v>5032</v>
      </c>
      <c r="D27" s="161" t="s">
        <v>422</v>
      </c>
      <c r="E27" s="161"/>
      <c r="F27" s="187"/>
      <c r="G27" s="190">
        <f t="shared" ref="G27:G45" si="1">E27*F27</f>
        <v>0</v>
      </c>
      <c r="H27" s="307" t="s">
        <v>5398</v>
      </c>
    </row>
    <row r="28" spans="1:8" ht="26.4" x14ac:dyDescent="0.25">
      <c r="A28" s="111"/>
      <c r="B28" s="192" t="s">
        <v>2909</v>
      </c>
      <c r="C28" s="278" t="s">
        <v>5033</v>
      </c>
      <c r="D28" s="161" t="s">
        <v>422</v>
      </c>
      <c r="E28" s="161"/>
      <c r="F28" s="187"/>
      <c r="G28" s="190">
        <f t="shared" si="1"/>
        <v>0</v>
      </c>
      <c r="H28" s="307" t="s">
        <v>5398</v>
      </c>
    </row>
    <row r="29" spans="1:8" ht="26.4" x14ac:dyDescent="0.25">
      <c r="A29" s="111"/>
      <c r="B29" s="192" t="s">
        <v>2910</v>
      </c>
      <c r="C29" s="278" t="s">
        <v>5034</v>
      </c>
      <c r="D29" s="161" t="s">
        <v>422</v>
      </c>
      <c r="E29" s="161"/>
      <c r="F29" s="187"/>
      <c r="G29" s="190">
        <f t="shared" si="1"/>
        <v>0</v>
      </c>
      <c r="H29" s="307" t="s">
        <v>5398</v>
      </c>
    </row>
    <row r="30" spans="1:8" ht="26.4" x14ac:dyDescent="0.25">
      <c r="A30" s="111"/>
      <c r="B30" s="192" t="s">
        <v>2911</v>
      </c>
      <c r="C30" s="278" t="s">
        <v>5035</v>
      </c>
      <c r="D30" s="161" t="s">
        <v>2269</v>
      </c>
      <c r="E30" s="161"/>
      <c r="F30" s="187"/>
      <c r="G30" s="190">
        <f t="shared" si="1"/>
        <v>0</v>
      </c>
      <c r="H30" s="307" t="s">
        <v>5398</v>
      </c>
    </row>
    <row r="31" spans="1:8" ht="26.4" x14ac:dyDescent="0.25">
      <c r="A31" s="111"/>
      <c r="B31" s="192" t="s">
        <v>2912</v>
      </c>
      <c r="C31" s="278" t="s">
        <v>5036</v>
      </c>
      <c r="D31" s="161" t="s">
        <v>2269</v>
      </c>
      <c r="E31" s="161"/>
      <c r="F31" s="187"/>
      <c r="G31" s="190">
        <f t="shared" si="1"/>
        <v>0</v>
      </c>
      <c r="H31" s="307" t="s">
        <v>5398</v>
      </c>
    </row>
    <row r="32" spans="1:8" ht="14.25" customHeight="1" x14ac:dyDescent="0.25">
      <c r="A32" s="111"/>
      <c r="B32" s="192" t="s">
        <v>2913</v>
      </c>
      <c r="C32" s="278" t="s">
        <v>5052</v>
      </c>
      <c r="D32" s="161" t="s">
        <v>2269</v>
      </c>
      <c r="E32" s="161"/>
      <c r="F32" s="187"/>
      <c r="G32" s="190">
        <f t="shared" si="1"/>
        <v>0</v>
      </c>
      <c r="H32" s="307" t="s">
        <v>5398</v>
      </c>
    </row>
    <row r="33" spans="1:8" ht="25.5" customHeight="1" x14ac:dyDescent="0.25">
      <c r="A33" s="111"/>
      <c r="B33" s="192" t="s">
        <v>2914</v>
      </c>
      <c r="C33" s="278" t="s">
        <v>5053</v>
      </c>
      <c r="D33" s="161" t="s">
        <v>2269</v>
      </c>
      <c r="E33" s="161"/>
      <c r="F33" s="187"/>
      <c r="G33" s="190">
        <f t="shared" si="1"/>
        <v>0</v>
      </c>
      <c r="H33" s="307" t="s">
        <v>5398</v>
      </c>
    </row>
    <row r="34" spans="1:8" ht="26.4" x14ac:dyDescent="0.25">
      <c r="A34" s="111"/>
      <c r="B34" s="192" t="s">
        <v>2915</v>
      </c>
      <c r="C34" s="290" t="s">
        <v>5054</v>
      </c>
      <c r="D34" s="161" t="s">
        <v>422</v>
      </c>
      <c r="E34" s="161"/>
      <c r="F34" s="187"/>
      <c r="G34" s="190">
        <f t="shared" si="1"/>
        <v>0</v>
      </c>
      <c r="H34" s="307" t="s">
        <v>5398</v>
      </c>
    </row>
    <row r="35" spans="1:8" ht="26.4" x14ac:dyDescent="0.25">
      <c r="A35" s="111"/>
      <c r="B35" s="192" t="s">
        <v>2916</v>
      </c>
      <c r="C35" s="278" t="s">
        <v>5055</v>
      </c>
      <c r="D35" s="161" t="s">
        <v>422</v>
      </c>
      <c r="E35" s="161"/>
      <c r="F35" s="187"/>
      <c r="G35" s="190">
        <f t="shared" si="1"/>
        <v>0</v>
      </c>
      <c r="H35" s="307" t="s">
        <v>5398</v>
      </c>
    </row>
    <row r="36" spans="1:8" ht="26.4" x14ac:dyDescent="0.25">
      <c r="A36" s="111"/>
      <c r="B36" s="192" t="s">
        <v>2917</v>
      </c>
      <c r="C36" s="290" t="s">
        <v>5056</v>
      </c>
      <c r="D36" s="161" t="s">
        <v>422</v>
      </c>
      <c r="E36" s="161"/>
      <c r="F36" s="187"/>
      <c r="G36" s="190">
        <f t="shared" si="1"/>
        <v>0</v>
      </c>
      <c r="H36" s="307" t="s">
        <v>5398</v>
      </c>
    </row>
    <row r="37" spans="1:8" ht="26.4" x14ac:dyDescent="0.25">
      <c r="A37" s="111"/>
      <c r="B37" s="192" t="s">
        <v>2918</v>
      </c>
      <c r="C37" s="290" t="s">
        <v>5057</v>
      </c>
      <c r="D37" s="161" t="s">
        <v>2269</v>
      </c>
      <c r="E37" s="161"/>
      <c r="F37" s="187"/>
      <c r="G37" s="190">
        <f t="shared" si="1"/>
        <v>0</v>
      </c>
      <c r="H37" s="307" t="s">
        <v>5398</v>
      </c>
    </row>
    <row r="38" spans="1:8" ht="26.4" x14ac:dyDescent="0.25">
      <c r="A38" s="111"/>
      <c r="B38" s="192" t="s">
        <v>2919</v>
      </c>
      <c r="C38" s="290" t="s">
        <v>5058</v>
      </c>
      <c r="D38" s="161" t="s">
        <v>2269</v>
      </c>
      <c r="E38" s="161"/>
      <c r="F38" s="187"/>
      <c r="G38" s="190">
        <f t="shared" si="1"/>
        <v>0</v>
      </c>
      <c r="H38" s="307" t="s">
        <v>5398</v>
      </c>
    </row>
    <row r="39" spans="1:8" ht="39.6" x14ac:dyDescent="0.25">
      <c r="A39" s="111"/>
      <c r="B39" s="192" t="s">
        <v>2920</v>
      </c>
      <c r="C39" s="281" t="s">
        <v>5059</v>
      </c>
      <c r="D39" s="161" t="s">
        <v>2269</v>
      </c>
      <c r="E39" s="161"/>
      <c r="F39" s="187"/>
      <c r="G39" s="190">
        <f t="shared" si="1"/>
        <v>0</v>
      </c>
      <c r="H39" s="307" t="s">
        <v>5398</v>
      </c>
    </row>
    <row r="40" spans="1:8" ht="39.6" x14ac:dyDescent="0.25">
      <c r="A40" s="111"/>
      <c r="B40" s="192" t="s">
        <v>2921</v>
      </c>
      <c r="C40" s="278" t="s">
        <v>5060</v>
      </c>
      <c r="D40" s="161" t="s">
        <v>422</v>
      </c>
      <c r="E40" s="161"/>
      <c r="F40" s="187"/>
      <c r="G40" s="190">
        <f t="shared" si="1"/>
        <v>0</v>
      </c>
      <c r="H40" s="307" t="s">
        <v>5398</v>
      </c>
    </row>
    <row r="41" spans="1:8" ht="39.6" x14ac:dyDescent="0.25">
      <c r="A41" s="111"/>
      <c r="B41" s="192" t="s">
        <v>2922</v>
      </c>
      <c r="C41" s="278" t="s">
        <v>5061</v>
      </c>
      <c r="D41" s="161" t="s">
        <v>422</v>
      </c>
      <c r="E41" s="161"/>
      <c r="F41" s="187"/>
      <c r="G41" s="190">
        <f t="shared" si="1"/>
        <v>0</v>
      </c>
      <c r="H41" s="307" t="s">
        <v>5398</v>
      </c>
    </row>
    <row r="42" spans="1:8" ht="39.6" x14ac:dyDescent="0.25">
      <c r="A42" s="111"/>
      <c r="B42" s="192" t="s">
        <v>2923</v>
      </c>
      <c r="C42" s="278" t="s">
        <v>5062</v>
      </c>
      <c r="D42" s="161" t="s">
        <v>422</v>
      </c>
      <c r="E42" s="161"/>
      <c r="F42" s="187"/>
      <c r="G42" s="190">
        <f t="shared" si="1"/>
        <v>0</v>
      </c>
      <c r="H42" s="307" t="s">
        <v>5398</v>
      </c>
    </row>
    <row r="43" spans="1:8" ht="26.4" x14ac:dyDescent="0.25">
      <c r="A43" s="111"/>
      <c r="B43" s="192" t="s">
        <v>2924</v>
      </c>
      <c r="C43" s="290" t="s">
        <v>5063</v>
      </c>
      <c r="D43" s="161" t="s">
        <v>2269</v>
      </c>
      <c r="E43" s="161"/>
      <c r="F43" s="187"/>
      <c r="G43" s="190">
        <f t="shared" si="1"/>
        <v>0</v>
      </c>
      <c r="H43" s="307" t="s">
        <v>5398</v>
      </c>
    </row>
    <row r="44" spans="1:8" ht="25.5" customHeight="1" x14ac:dyDescent="0.25">
      <c r="A44" s="111"/>
      <c r="B44" s="192" t="s">
        <v>2925</v>
      </c>
      <c r="C44" s="290" t="s">
        <v>5064</v>
      </c>
      <c r="D44" s="161" t="s">
        <v>2269</v>
      </c>
      <c r="E44" s="161"/>
      <c r="F44" s="187"/>
      <c r="G44" s="190">
        <f t="shared" si="1"/>
        <v>0</v>
      </c>
      <c r="H44" s="307" t="s">
        <v>5398</v>
      </c>
    </row>
    <row r="45" spans="1:8" ht="38.25" customHeight="1" x14ac:dyDescent="0.25">
      <c r="A45" s="111"/>
      <c r="B45" s="192" t="s">
        <v>2926</v>
      </c>
      <c r="C45" s="281" t="s">
        <v>5065</v>
      </c>
      <c r="D45" s="161" t="s">
        <v>2269</v>
      </c>
      <c r="E45" s="161"/>
      <c r="F45" s="187"/>
      <c r="G45" s="190">
        <f t="shared" si="1"/>
        <v>0</v>
      </c>
      <c r="H45" s="307" t="s">
        <v>5398</v>
      </c>
    </row>
    <row r="46" spans="1:8" x14ac:dyDescent="0.25">
      <c r="A46" s="111" t="s">
        <v>5521</v>
      </c>
      <c r="B46" s="192"/>
      <c r="C46" s="100" t="s">
        <v>2927</v>
      </c>
      <c r="D46" s="17"/>
      <c r="E46" s="17"/>
      <c r="F46" s="191"/>
      <c r="G46" s="190"/>
    </row>
    <row r="47" spans="1:8" ht="26.4" x14ac:dyDescent="0.25">
      <c r="A47" s="111"/>
      <c r="B47" s="192" t="s">
        <v>2928</v>
      </c>
      <c r="C47" s="283" t="s">
        <v>5066</v>
      </c>
      <c r="D47" s="161" t="s">
        <v>422</v>
      </c>
      <c r="E47" s="161"/>
      <c r="F47" s="187"/>
      <c r="G47" s="190">
        <f>E47*F47</f>
        <v>0</v>
      </c>
      <c r="H47" s="307" t="s">
        <v>5398</v>
      </c>
    </row>
    <row r="48" spans="1:8" ht="39.6" x14ac:dyDescent="0.25">
      <c r="A48" s="111"/>
      <c r="B48" s="192" t="s">
        <v>2929</v>
      </c>
      <c r="C48" s="290" t="s">
        <v>5403</v>
      </c>
      <c r="D48" s="161" t="s">
        <v>422</v>
      </c>
      <c r="E48" s="161"/>
      <c r="F48" s="187"/>
      <c r="G48" s="190">
        <f>E48*F48</f>
        <v>0</v>
      </c>
      <c r="H48" s="307" t="s">
        <v>5398</v>
      </c>
    </row>
    <row r="49" spans="1:8" ht="39.6" x14ac:dyDescent="0.25">
      <c r="A49" s="111"/>
      <c r="B49" s="192" t="s">
        <v>2930</v>
      </c>
      <c r="C49" s="290" t="s">
        <v>5067</v>
      </c>
      <c r="D49" s="161" t="s">
        <v>422</v>
      </c>
      <c r="E49" s="161"/>
      <c r="F49" s="187"/>
      <c r="G49" s="190">
        <f>E49*F49</f>
        <v>0</v>
      </c>
      <c r="H49" s="307" t="s">
        <v>5398</v>
      </c>
    </row>
    <row r="50" spans="1:8" ht="39.6" x14ac:dyDescent="0.25">
      <c r="A50" s="111"/>
      <c r="B50" s="192" t="s">
        <v>2931</v>
      </c>
      <c r="C50" s="290" t="s">
        <v>5068</v>
      </c>
      <c r="D50" s="161" t="s">
        <v>422</v>
      </c>
      <c r="E50" s="161"/>
      <c r="F50" s="187"/>
      <c r="G50" s="190">
        <f>E50*F50</f>
        <v>0</v>
      </c>
      <c r="H50" s="307" t="s">
        <v>5398</v>
      </c>
    </row>
    <row r="51" spans="1:8" x14ac:dyDescent="0.25">
      <c r="A51" s="111" t="s">
        <v>2932</v>
      </c>
      <c r="B51" s="192"/>
      <c r="C51" s="159" t="s">
        <v>2933</v>
      </c>
      <c r="D51" s="17"/>
      <c r="E51" s="17"/>
      <c r="F51" s="191"/>
      <c r="G51" s="190"/>
    </row>
    <row r="52" spans="1:8" ht="15.6" x14ac:dyDescent="0.25">
      <c r="A52" s="111"/>
      <c r="B52" s="192" t="s">
        <v>2934</v>
      </c>
      <c r="C52" s="160" t="s">
        <v>2938</v>
      </c>
      <c r="D52" s="161" t="s">
        <v>2269</v>
      </c>
      <c r="E52" s="161"/>
      <c r="F52" s="187"/>
      <c r="G52" s="190">
        <f>E52*F52</f>
        <v>0</v>
      </c>
    </row>
    <row r="53" spans="1:8" ht="15.6" x14ac:dyDescent="0.25">
      <c r="A53" s="111"/>
      <c r="B53" s="192" t="s">
        <v>2935</v>
      </c>
      <c r="C53" s="160" t="s">
        <v>2939</v>
      </c>
      <c r="D53" s="161" t="s">
        <v>2269</v>
      </c>
      <c r="E53" s="161"/>
      <c r="F53" s="187"/>
      <c r="G53" s="190">
        <f>E53*F53</f>
        <v>0</v>
      </c>
    </row>
    <row r="54" spans="1:8" ht="15.6" x14ac:dyDescent="0.25">
      <c r="A54" s="111"/>
      <c r="B54" s="192" t="s">
        <v>2936</v>
      </c>
      <c r="C54" s="160" t="s">
        <v>2940</v>
      </c>
      <c r="D54" s="161" t="s">
        <v>2269</v>
      </c>
      <c r="E54" s="161"/>
      <c r="F54" s="187"/>
      <c r="G54" s="190">
        <f>E54*F54</f>
        <v>0</v>
      </c>
    </row>
    <row r="55" spans="1:8" ht="26.4" x14ac:dyDescent="0.25">
      <c r="A55" s="111"/>
      <c r="B55" s="192" t="s">
        <v>2937</v>
      </c>
      <c r="C55" s="160" t="s">
        <v>2941</v>
      </c>
      <c r="D55" s="161" t="s">
        <v>2269</v>
      </c>
      <c r="E55" s="161"/>
      <c r="F55" s="187"/>
      <c r="G55" s="190">
        <f>E55*F55</f>
        <v>0</v>
      </c>
    </row>
    <row r="56" spans="1:8" x14ac:dyDescent="0.25">
      <c r="A56" s="111" t="s">
        <v>2942</v>
      </c>
      <c r="B56" s="192"/>
      <c r="C56" s="159" t="s">
        <v>2943</v>
      </c>
      <c r="D56" s="17"/>
      <c r="E56" s="17"/>
      <c r="F56" s="191"/>
      <c r="G56" s="190"/>
    </row>
    <row r="57" spans="1:8" x14ac:dyDescent="0.25">
      <c r="A57" s="111"/>
      <c r="B57" s="192" t="s">
        <v>2944</v>
      </c>
      <c r="C57" s="160" t="s">
        <v>2950</v>
      </c>
      <c r="D57" s="209" t="s">
        <v>1152</v>
      </c>
      <c r="E57" s="161"/>
      <c r="F57" s="187"/>
      <c r="G57" s="190">
        <f t="shared" ref="G57:G62" si="2">E57*F57</f>
        <v>0</v>
      </c>
      <c r="H57" s="323" t="s">
        <v>5435</v>
      </c>
    </row>
    <row r="58" spans="1:8" x14ac:dyDescent="0.25">
      <c r="A58" s="111"/>
      <c r="B58" s="192" t="s">
        <v>2945</v>
      </c>
      <c r="C58" s="160" t="s">
        <v>2951</v>
      </c>
      <c r="D58" s="209" t="s">
        <v>1152</v>
      </c>
      <c r="E58" s="161"/>
      <c r="F58" s="187"/>
      <c r="G58" s="190">
        <f t="shared" si="2"/>
        <v>0</v>
      </c>
    </row>
    <row r="59" spans="1:8" x14ac:dyDescent="0.25">
      <c r="A59" s="111"/>
      <c r="B59" s="192" t="s">
        <v>2946</v>
      </c>
      <c r="C59" s="160" t="s">
        <v>2952</v>
      </c>
      <c r="D59" s="209" t="s">
        <v>1152</v>
      </c>
      <c r="E59" s="161"/>
      <c r="F59" s="187"/>
      <c r="G59" s="190">
        <f t="shared" si="2"/>
        <v>0</v>
      </c>
    </row>
    <row r="60" spans="1:8" x14ac:dyDescent="0.25">
      <c r="A60" s="111"/>
      <c r="B60" s="192" t="s">
        <v>2947</v>
      </c>
      <c r="C60" s="160" t="s">
        <v>2953</v>
      </c>
      <c r="D60" s="209" t="s">
        <v>423</v>
      </c>
      <c r="E60" s="161"/>
      <c r="F60" s="187"/>
      <c r="G60" s="190">
        <f t="shared" si="2"/>
        <v>0</v>
      </c>
    </row>
    <row r="61" spans="1:8" x14ac:dyDescent="0.25">
      <c r="A61" s="111"/>
      <c r="B61" s="192" t="s">
        <v>2948</v>
      </c>
      <c r="C61" s="160" t="s">
        <v>2954</v>
      </c>
      <c r="D61" s="209" t="s">
        <v>423</v>
      </c>
      <c r="E61" s="161"/>
      <c r="F61" s="187"/>
      <c r="G61" s="190">
        <f t="shared" si="2"/>
        <v>0</v>
      </c>
    </row>
    <row r="62" spans="1:8" x14ac:dyDescent="0.25">
      <c r="A62" s="111"/>
      <c r="B62" s="192" t="s">
        <v>2949</v>
      </c>
      <c r="C62" s="160" t="s">
        <v>2955</v>
      </c>
      <c r="D62" s="209" t="s">
        <v>423</v>
      </c>
      <c r="E62" s="161"/>
      <c r="F62" s="187"/>
      <c r="G62" s="190">
        <f t="shared" si="2"/>
        <v>0</v>
      </c>
    </row>
    <row r="63" spans="1:8" x14ac:dyDescent="0.25">
      <c r="A63" s="111" t="s">
        <v>2956</v>
      </c>
      <c r="B63" s="192"/>
      <c r="C63" s="159" t="s">
        <v>2957</v>
      </c>
      <c r="D63" s="17"/>
      <c r="E63" s="17"/>
      <c r="F63" s="191"/>
      <c r="G63" s="190"/>
    </row>
    <row r="64" spans="1:8" x14ac:dyDescent="0.25">
      <c r="A64" s="111"/>
      <c r="B64" s="192" t="s">
        <v>2958</v>
      </c>
      <c r="C64" s="290" t="s">
        <v>5069</v>
      </c>
      <c r="D64" s="161" t="s">
        <v>136</v>
      </c>
      <c r="E64" s="161"/>
      <c r="F64" s="187"/>
      <c r="G64" s="190">
        <f>E64*F64</f>
        <v>0</v>
      </c>
      <c r="H64" s="307" t="s">
        <v>5398</v>
      </c>
    </row>
    <row r="65" spans="1:8" x14ac:dyDescent="0.25">
      <c r="A65" s="111"/>
      <c r="B65" s="192" t="s">
        <v>2959</v>
      </c>
      <c r="C65" s="290" t="s">
        <v>5070</v>
      </c>
      <c r="D65" s="161" t="s">
        <v>136</v>
      </c>
      <c r="E65" s="161"/>
      <c r="F65" s="187"/>
      <c r="G65" s="190">
        <f>E65*F65</f>
        <v>0</v>
      </c>
      <c r="H65" s="307" t="s">
        <v>5398</v>
      </c>
    </row>
    <row r="66" spans="1:8" x14ac:dyDescent="0.25">
      <c r="A66" s="111"/>
      <c r="B66" s="192" t="s">
        <v>2960</v>
      </c>
      <c r="C66" s="290" t="s">
        <v>5071</v>
      </c>
      <c r="D66" s="161" t="s">
        <v>136</v>
      </c>
      <c r="E66" s="161"/>
      <c r="F66" s="187"/>
      <c r="G66" s="190">
        <f>E66*F66</f>
        <v>0</v>
      </c>
    </row>
    <row r="67" spans="1:8" x14ac:dyDescent="0.25">
      <c r="A67" s="111" t="s">
        <v>2961</v>
      </c>
      <c r="B67" s="192"/>
      <c r="C67" s="159" t="s">
        <v>2962</v>
      </c>
      <c r="D67" s="17"/>
      <c r="E67" s="17"/>
      <c r="F67" s="191"/>
      <c r="G67" s="190"/>
    </row>
    <row r="68" spans="1:8" ht="26.4" x14ac:dyDescent="0.25">
      <c r="A68" s="111"/>
      <c r="B68" s="192" t="s">
        <v>2963</v>
      </c>
      <c r="C68" s="290" t="s">
        <v>5072</v>
      </c>
      <c r="D68" s="161" t="s">
        <v>429</v>
      </c>
      <c r="E68" s="161"/>
      <c r="F68" s="187"/>
      <c r="G68" s="190">
        <f>E68*F68</f>
        <v>0</v>
      </c>
      <c r="H68" s="307" t="s">
        <v>5398</v>
      </c>
    </row>
    <row r="69" spans="1:8" ht="26.4" x14ac:dyDescent="0.25">
      <c r="A69" s="111"/>
      <c r="B69" s="192" t="s">
        <v>2964</v>
      </c>
      <c r="C69" s="290" t="s">
        <v>5073</v>
      </c>
      <c r="D69" s="161" t="s">
        <v>429</v>
      </c>
      <c r="E69" s="161"/>
      <c r="F69" s="187"/>
      <c r="G69" s="190">
        <f>E69*F69</f>
        <v>0</v>
      </c>
      <c r="H69" s="307" t="s">
        <v>5398</v>
      </c>
    </row>
    <row r="70" spans="1:8" ht="26.4" x14ac:dyDescent="0.25">
      <c r="A70" s="111"/>
      <c r="B70" s="192" t="s">
        <v>2965</v>
      </c>
      <c r="C70" s="290" t="s">
        <v>5074</v>
      </c>
      <c r="D70" s="161" t="s">
        <v>429</v>
      </c>
      <c r="E70" s="161"/>
      <c r="F70" s="187"/>
      <c r="G70" s="190">
        <f>E70*F70</f>
        <v>0</v>
      </c>
      <c r="H70" s="307" t="s">
        <v>5398</v>
      </c>
    </row>
    <row r="71" spans="1:8" ht="26.4" x14ac:dyDescent="0.25">
      <c r="A71" s="111"/>
      <c r="B71" s="192" t="s">
        <v>2966</v>
      </c>
      <c r="C71" s="290" t="s">
        <v>5075</v>
      </c>
      <c r="D71" s="161" t="s">
        <v>429</v>
      </c>
      <c r="E71" s="161"/>
      <c r="F71" s="187"/>
      <c r="G71" s="190">
        <f>E71*F71</f>
        <v>0</v>
      </c>
      <c r="H71" s="307" t="s">
        <v>5398</v>
      </c>
    </row>
    <row r="72" spans="1:8" ht="26.4" x14ac:dyDescent="0.25">
      <c r="A72" s="111"/>
      <c r="B72" s="192" t="s">
        <v>2967</v>
      </c>
      <c r="C72" s="160" t="s">
        <v>2973</v>
      </c>
      <c r="D72" s="161" t="s">
        <v>425</v>
      </c>
      <c r="E72" s="17" t="s">
        <v>4222</v>
      </c>
      <c r="F72" s="17" t="s">
        <v>818</v>
      </c>
      <c r="G72" s="188"/>
    </row>
    <row r="73" spans="1:8" ht="26.4" x14ac:dyDescent="0.25">
      <c r="A73" s="111"/>
      <c r="B73" s="192" t="s">
        <v>2968</v>
      </c>
      <c r="C73" s="160" t="s">
        <v>2974</v>
      </c>
      <c r="D73" s="161" t="s">
        <v>361</v>
      </c>
      <c r="E73" s="191">
        <f>G72</f>
        <v>0</v>
      </c>
      <c r="F73" s="195"/>
      <c r="G73" s="190">
        <f t="shared" ref="G73:G79" si="3">E73*F73</f>
        <v>0</v>
      </c>
    </row>
    <row r="74" spans="1:8" ht="26.4" x14ac:dyDescent="0.25">
      <c r="A74" s="111"/>
      <c r="B74" s="192" t="s">
        <v>2969</v>
      </c>
      <c r="C74" s="160" t="s">
        <v>2975</v>
      </c>
      <c r="D74" s="161" t="s">
        <v>429</v>
      </c>
      <c r="E74" s="161"/>
      <c r="F74" s="187"/>
      <c r="G74" s="190">
        <f t="shared" si="3"/>
        <v>0</v>
      </c>
    </row>
    <row r="75" spans="1:8" ht="26.4" x14ac:dyDescent="0.25">
      <c r="A75" s="111"/>
      <c r="B75" s="192" t="s">
        <v>2970</v>
      </c>
      <c r="C75" s="160" t="s">
        <v>2976</v>
      </c>
      <c r="D75" s="161" t="s">
        <v>429</v>
      </c>
      <c r="E75" s="161"/>
      <c r="F75" s="187"/>
      <c r="G75" s="190">
        <f t="shared" si="3"/>
        <v>0</v>
      </c>
    </row>
    <row r="76" spans="1:8" x14ac:dyDescent="0.25">
      <c r="A76" s="111"/>
      <c r="B76" s="192" t="s">
        <v>2971</v>
      </c>
      <c r="C76" s="160" t="s">
        <v>2977</v>
      </c>
      <c r="D76" s="161" t="s">
        <v>429</v>
      </c>
      <c r="E76" s="161"/>
      <c r="F76" s="187"/>
      <c r="G76" s="190">
        <f t="shared" si="3"/>
        <v>0</v>
      </c>
    </row>
    <row r="77" spans="1:8" ht="26.4" x14ac:dyDescent="0.25">
      <c r="A77" s="111"/>
      <c r="B77" s="192" t="s">
        <v>2972</v>
      </c>
      <c r="C77" s="160" t="s">
        <v>2978</v>
      </c>
      <c r="D77" s="161" t="s">
        <v>429</v>
      </c>
      <c r="E77" s="161"/>
      <c r="F77" s="187"/>
      <c r="G77" s="190">
        <f t="shared" si="3"/>
        <v>0</v>
      </c>
    </row>
    <row r="78" spans="1:8" ht="39.6" x14ac:dyDescent="0.25">
      <c r="A78" s="111" t="s">
        <v>2979</v>
      </c>
      <c r="B78" s="192"/>
      <c r="C78" s="100" t="s">
        <v>2980</v>
      </c>
      <c r="D78" s="161" t="s">
        <v>422</v>
      </c>
      <c r="E78" s="161"/>
      <c r="F78" s="187"/>
      <c r="G78" s="190">
        <f t="shared" si="3"/>
        <v>0</v>
      </c>
    </row>
    <row r="79" spans="1:8" ht="39.6" x14ac:dyDescent="0.25">
      <c r="A79" s="111" t="s">
        <v>2981</v>
      </c>
      <c r="B79" s="192"/>
      <c r="C79" s="100" t="s">
        <v>2982</v>
      </c>
      <c r="D79" s="161" t="s">
        <v>429</v>
      </c>
      <c r="E79" s="161"/>
      <c r="F79" s="187"/>
      <c r="G79" s="190">
        <f t="shared" si="3"/>
        <v>0</v>
      </c>
    </row>
    <row r="80" spans="1:8" ht="26.4" x14ac:dyDescent="0.25">
      <c r="A80" s="111" t="s">
        <v>2983</v>
      </c>
      <c r="B80" s="192"/>
      <c r="C80" s="159" t="s">
        <v>2984</v>
      </c>
      <c r="D80" s="17"/>
      <c r="E80" s="17"/>
      <c r="F80" s="17"/>
      <c r="G80" s="189"/>
    </row>
    <row r="81" spans="1:8" ht="15.6" x14ac:dyDescent="0.25">
      <c r="A81" s="111"/>
      <c r="B81" s="192" t="s">
        <v>2985</v>
      </c>
      <c r="C81" s="160" t="s">
        <v>2988</v>
      </c>
      <c r="D81" s="161" t="s">
        <v>2269</v>
      </c>
      <c r="E81" s="161"/>
      <c r="F81" s="187"/>
      <c r="G81" s="190">
        <f>E81*F81</f>
        <v>0</v>
      </c>
    </row>
    <row r="82" spans="1:8" ht="15.6" x14ac:dyDescent="0.25">
      <c r="A82" s="111"/>
      <c r="B82" s="192" t="s">
        <v>2986</v>
      </c>
      <c r="C82" s="160" t="s">
        <v>2989</v>
      </c>
      <c r="D82" s="161" t="s">
        <v>2269</v>
      </c>
      <c r="E82" s="161"/>
      <c r="F82" s="187"/>
      <c r="G82" s="190">
        <f>E82*F82</f>
        <v>0</v>
      </c>
    </row>
    <row r="83" spans="1:8" ht="15.6" x14ac:dyDescent="0.25">
      <c r="A83" s="111"/>
      <c r="B83" s="192" t="s">
        <v>2987</v>
      </c>
      <c r="C83" s="160" t="s">
        <v>2990</v>
      </c>
      <c r="D83" s="161" t="s">
        <v>2269</v>
      </c>
      <c r="E83" s="161"/>
      <c r="F83" s="187"/>
      <c r="G83" s="190">
        <f>E83*F83</f>
        <v>0</v>
      </c>
    </row>
    <row r="84" spans="1:8" x14ac:dyDescent="0.25">
      <c r="A84" s="147" t="s">
        <v>2991</v>
      </c>
      <c r="B84" s="192"/>
      <c r="C84" s="159" t="s">
        <v>2992</v>
      </c>
      <c r="D84" s="161" t="s">
        <v>429</v>
      </c>
      <c r="E84" s="161"/>
      <c r="F84" s="187"/>
      <c r="G84" s="190">
        <f>E84*F84</f>
        <v>0</v>
      </c>
    </row>
    <row r="85" spans="1:8" x14ac:dyDescent="0.25">
      <c r="A85" s="192"/>
      <c r="B85" s="192"/>
      <c r="C85" s="219"/>
      <c r="D85" s="17"/>
      <c r="E85" s="17"/>
      <c r="F85" s="191"/>
      <c r="G85" s="190"/>
    </row>
    <row r="86" spans="1:8" x14ac:dyDescent="0.25">
      <c r="A86" s="192"/>
      <c r="B86" s="192"/>
      <c r="C86" s="157"/>
      <c r="D86" s="17"/>
      <c r="E86" s="17"/>
      <c r="F86" s="191"/>
      <c r="G86" s="190"/>
      <c r="H86" s="323" t="s">
        <v>5421</v>
      </c>
    </row>
    <row r="87" spans="1:8" x14ac:dyDescent="0.25">
      <c r="A87" s="64"/>
      <c r="B87" s="64"/>
      <c r="C87" s="60"/>
      <c r="D87" s="17"/>
      <c r="E87" s="17"/>
      <c r="F87" s="191"/>
      <c r="G87" s="190"/>
    </row>
    <row r="88" spans="1:8" x14ac:dyDescent="0.25">
      <c r="A88" s="168" t="s">
        <v>34</v>
      </c>
      <c r="B88" s="168"/>
      <c r="C88" s="168"/>
      <c r="D88" s="179"/>
      <c r="E88" s="185"/>
      <c r="F88" s="198"/>
      <c r="G88" s="174">
        <f>SUM(G5:G87)</f>
        <v>0</v>
      </c>
    </row>
    <row r="1048364" spans="4:4" x14ac:dyDescent="0.25">
      <c r="D104836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E9E2D-7ADF-400B-8981-18ADDD9DB659}">
  <dimension ref="A1:I104833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2993</v>
      </c>
      <c r="B1" s="40"/>
      <c r="C1" s="40"/>
      <c r="D1" s="40"/>
      <c r="E1" s="774" t="s">
        <v>2994</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2995</v>
      </c>
      <c r="B5" s="192"/>
      <c r="C5" s="193"/>
      <c r="D5" s="159" t="s">
        <v>2996</v>
      </c>
      <c r="E5" s="17"/>
      <c r="F5" s="17"/>
      <c r="G5" s="191"/>
      <c r="H5" s="190"/>
    </row>
    <row r="6" spans="1:9" ht="15.6" x14ac:dyDescent="0.25">
      <c r="A6" s="192"/>
      <c r="B6" s="192" t="s">
        <v>2998</v>
      </c>
      <c r="C6" s="193"/>
      <c r="D6" s="59" t="s">
        <v>2999</v>
      </c>
      <c r="E6" s="161" t="s">
        <v>2269</v>
      </c>
      <c r="F6" s="161"/>
      <c r="G6" s="187"/>
      <c r="H6" s="190">
        <f>F6*G6</f>
        <v>0</v>
      </c>
    </row>
    <row r="7" spans="1:9" ht="15.6" x14ac:dyDescent="0.25">
      <c r="A7" s="192"/>
      <c r="B7" s="192" t="s">
        <v>2997</v>
      </c>
      <c r="C7" s="193"/>
      <c r="D7" s="59" t="s">
        <v>3000</v>
      </c>
      <c r="E7" s="161" t="s">
        <v>2269</v>
      </c>
      <c r="F7" s="161"/>
      <c r="G7" s="187"/>
      <c r="H7" s="190">
        <f>F7*G7</f>
        <v>0</v>
      </c>
    </row>
    <row r="8" spans="1:9" ht="26.4" x14ac:dyDescent="0.25">
      <c r="A8" s="192" t="s">
        <v>3001</v>
      </c>
      <c r="B8" s="192"/>
      <c r="C8" s="193"/>
      <c r="D8" s="159" t="s">
        <v>5076</v>
      </c>
      <c r="E8" s="17"/>
      <c r="F8" s="17"/>
      <c r="G8" s="191"/>
      <c r="H8" s="190"/>
    </row>
    <row r="9" spans="1:9" x14ac:dyDescent="0.25">
      <c r="A9" s="192"/>
      <c r="B9" s="192" t="s">
        <v>3002</v>
      </c>
      <c r="C9" s="193"/>
      <c r="D9" s="59" t="s">
        <v>3004</v>
      </c>
      <c r="E9" s="161" t="s">
        <v>3005</v>
      </c>
      <c r="F9" s="161"/>
      <c r="G9" s="187"/>
      <c r="H9" s="190">
        <f>F9*G9</f>
        <v>0</v>
      </c>
    </row>
    <row r="10" spans="1:9" x14ac:dyDescent="0.25">
      <c r="A10" s="192"/>
      <c r="B10" s="192" t="s">
        <v>3003</v>
      </c>
      <c r="C10" s="193"/>
      <c r="D10" s="59" t="s">
        <v>182</v>
      </c>
      <c r="E10" s="161" t="s">
        <v>3005</v>
      </c>
      <c r="F10" s="161"/>
      <c r="G10" s="187"/>
      <c r="H10" s="190">
        <f>F10*G10</f>
        <v>0</v>
      </c>
    </row>
    <row r="11" spans="1:9" x14ac:dyDescent="0.25">
      <c r="A11" s="192" t="s">
        <v>3007</v>
      </c>
      <c r="B11" s="192"/>
      <c r="C11" s="193"/>
      <c r="D11" s="159" t="s">
        <v>3006</v>
      </c>
      <c r="E11" s="161"/>
      <c r="F11" s="161"/>
      <c r="G11" s="187"/>
      <c r="H11" s="190"/>
    </row>
    <row r="12" spans="1:9" x14ac:dyDescent="0.25">
      <c r="A12" s="192"/>
      <c r="B12" s="192" t="s">
        <v>3008</v>
      </c>
      <c r="C12" s="193"/>
      <c r="D12" s="59" t="s">
        <v>3013</v>
      </c>
      <c r="E12" s="161" t="s">
        <v>421</v>
      </c>
      <c r="F12" s="161"/>
      <c r="G12" s="187"/>
      <c r="H12" s="190">
        <f>F12*G12</f>
        <v>0</v>
      </c>
    </row>
    <row r="13" spans="1:9" x14ac:dyDescent="0.25">
      <c r="A13" s="192"/>
      <c r="B13" s="192" t="s">
        <v>3009</v>
      </c>
      <c r="C13" s="193"/>
      <c r="D13" s="59" t="s">
        <v>3014</v>
      </c>
      <c r="E13" s="161" t="s">
        <v>421</v>
      </c>
      <c r="F13" s="161"/>
      <c r="G13" s="187"/>
      <c r="H13" s="190">
        <f>F13*G13</f>
        <v>0</v>
      </c>
    </row>
    <row r="14" spans="1:9" ht="26.4" x14ac:dyDescent="0.25">
      <c r="A14" s="192"/>
      <c r="B14" s="192" t="s">
        <v>3010</v>
      </c>
      <c r="C14" s="193"/>
      <c r="D14" s="101" t="s">
        <v>3015</v>
      </c>
      <c r="E14" s="17"/>
      <c r="F14" s="17"/>
      <c r="G14" s="191"/>
      <c r="H14" s="190"/>
    </row>
    <row r="15" spans="1:9" ht="26.4" x14ac:dyDescent="0.25">
      <c r="A15" s="192"/>
      <c r="B15" s="192"/>
      <c r="C15" s="193" t="s">
        <v>37</v>
      </c>
      <c r="D15" s="101" t="s">
        <v>3016</v>
      </c>
      <c r="E15" s="161" t="s">
        <v>124</v>
      </c>
      <c r="F15" s="161"/>
      <c r="G15" s="187"/>
      <c r="H15" s="190">
        <f>F15*G15</f>
        <v>0</v>
      </c>
    </row>
    <row r="16" spans="1:9" ht="26.4" x14ac:dyDescent="0.25">
      <c r="A16" s="192"/>
      <c r="B16" s="192"/>
      <c r="C16" s="193" t="s">
        <v>39</v>
      </c>
      <c r="D16" s="101" t="s">
        <v>3017</v>
      </c>
      <c r="E16" s="161" t="s">
        <v>124</v>
      </c>
      <c r="F16" s="161"/>
      <c r="G16" s="187"/>
      <c r="H16" s="190">
        <f>F16*G16</f>
        <v>0</v>
      </c>
    </row>
    <row r="17" spans="1:9" ht="39.6" x14ac:dyDescent="0.25">
      <c r="A17" s="192"/>
      <c r="B17" s="192" t="s">
        <v>3011</v>
      </c>
      <c r="C17" s="193"/>
      <c r="D17" s="160" t="s">
        <v>3018</v>
      </c>
      <c r="E17" s="161" t="s">
        <v>124</v>
      </c>
      <c r="F17" s="161"/>
      <c r="G17" s="187"/>
      <c r="H17" s="190">
        <f>F17*G17</f>
        <v>0</v>
      </c>
    </row>
    <row r="18" spans="1:9" ht="26.4" x14ac:dyDescent="0.25">
      <c r="A18" s="192"/>
      <c r="B18" s="192" t="s">
        <v>3012</v>
      </c>
      <c r="C18" s="193"/>
      <c r="D18" s="160" t="s">
        <v>3019</v>
      </c>
      <c r="E18" s="17"/>
      <c r="F18" s="17"/>
      <c r="G18" s="191"/>
      <c r="H18" s="190"/>
    </row>
    <row r="19" spans="1:9" x14ac:dyDescent="0.25">
      <c r="A19" s="192"/>
      <c r="B19" s="192"/>
      <c r="C19" s="193" t="s">
        <v>37</v>
      </c>
      <c r="D19" s="59" t="s">
        <v>3020</v>
      </c>
      <c r="E19" s="161" t="s">
        <v>133</v>
      </c>
      <c r="F19" s="161"/>
      <c r="G19" s="187"/>
      <c r="H19" s="190">
        <f t="shared" ref="H19:H24" si="0">F19*G19</f>
        <v>0</v>
      </c>
    </row>
    <row r="20" spans="1:9" x14ac:dyDescent="0.25">
      <c r="A20" s="192"/>
      <c r="B20" s="192"/>
      <c r="C20" s="193" t="s">
        <v>39</v>
      </c>
      <c r="D20" s="101" t="s">
        <v>3021</v>
      </c>
      <c r="E20" s="161" t="s">
        <v>133</v>
      </c>
      <c r="F20" s="161"/>
      <c r="G20" s="187"/>
      <c r="H20" s="190">
        <f t="shared" si="0"/>
        <v>0</v>
      </c>
    </row>
    <row r="21" spans="1:9" x14ac:dyDescent="0.25">
      <c r="A21" s="111"/>
      <c r="B21" s="192"/>
      <c r="C21" s="193" t="s">
        <v>59</v>
      </c>
      <c r="D21" s="101" t="s">
        <v>3022</v>
      </c>
      <c r="E21" s="161" t="s">
        <v>133</v>
      </c>
      <c r="F21" s="161"/>
      <c r="G21" s="187"/>
      <c r="H21" s="190">
        <f t="shared" si="0"/>
        <v>0</v>
      </c>
    </row>
    <row r="22" spans="1:9" x14ac:dyDescent="0.25">
      <c r="A22" s="111"/>
      <c r="B22" s="192"/>
      <c r="C22" s="193" t="s">
        <v>42</v>
      </c>
      <c r="D22" s="101" t="s">
        <v>3023</v>
      </c>
      <c r="E22" s="161" t="s">
        <v>133</v>
      </c>
      <c r="F22" s="161"/>
      <c r="G22" s="187"/>
      <c r="H22" s="190">
        <f t="shared" si="0"/>
        <v>0</v>
      </c>
    </row>
    <row r="23" spans="1:9" x14ac:dyDescent="0.25">
      <c r="A23" s="111"/>
      <c r="B23" s="192"/>
      <c r="C23" s="193" t="s">
        <v>43</v>
      </c>
      <c r="D23" s="101" t="s">
        <v>3024</v>
      </c>
      <c r="E23" s="161" t="s">
        <v>133</v>
      </c>
      <c r="F23" s="161"/>
      <c r="G23" s="187"/>
      <c r="H23" s="190">
        <f t="shared" si="0"/>
        <v>0</v>
      </c>
    </row>
    <row r="24" spans="1:9" ht="26.4" x14ac:dyDescent="0.25">
      <c r="A24" s="111"/>
      <c r="B24" s="192"/>
      <c r="C24" s="193" t="s">
        <v>45</v>
      </c>
      <c r="D24" s="101" t="s">
        <v>3025</v>
      </c>
      <c r="E24" s="161" t="s">
        <v>133</v>
      </c>
      <c r="F24" s="161"/>
      <c r="G24" s="187"/>
      <c r="H24" s="190">
        <f t="shared" si="0"/>
        <v>0</v>
      </c>
      <c r="I24" s="307" t="s">
        <v>5398</v>
      </c>
    </row>
    <row r="25" spans="1:9" x14ac:dyDescent="0.25">
      <c r="A25" s="111" t="s">
        <v>3026</v>
      </c>
      <c r="B25" s="192"/>
      <c r="C25" s="193"/>
      <c r="D25" s="128" t="s">
        <v>3027</v>
      </c>
      <c r="E25" s="17"/>
      <c r="F25" s="17"/>
      <c r="G25" s="191"/>
      <c r="H25" s="190"/>
    </row>
    <row r="26" spans="1:9" ht="26.4" x14ac:dyDescent="0.25">
      <c r="A26" s="111"/>
      <c r="B26" s="192" t="s">
        <v>3028</v>
      </c>
      <c r="C26" s="193"/>
      <c r="D26" s="278" t="s">
        <v>5077</v>
      </c>
      <c r="E26" s="161" t="s">
        <v>421</v>
      </c>
      <c r="F26" s="161"/>
      <c r="G26" s="187"/>
      <c r="H26" s="190">
        <f>F26*G26</f>
        <v>0</v>
      </c>
      <c r="I26" s="307" t="s">
        <v>5398</v>
      </c>
    </row>
    <row r="27" spans="1:9" x14ac:dyDescent="0.25">
      <c r="A27" s="111"/>
      <c r="B27" s="192" t="s">
        <v>3029</v>
      </c>
      <c r="C27" s="193"/>
      <c r="D27" s="290" t="s">
        <v>3034</v>
      </c>
      <c r="E27" s="17"/>
      <c r="F27" s="17"/>
      <c r="G27" s="191"/>
      <c r="H27" s="190"/>
    </row>
    <row r="28" spans="1:9" ht="15.6" x14ac:dyDescent="0.25">
      <c r="A28" s="111"/>
      <c r="B28" s="192"/>
      <c r="C28" s="193" t="s">
        <v>37</v>
      </c>
      <c r="D28" s="278" t="s">
        <v>5078</v>
      </c>
      <c r="E28" s="161" t="s">
        <v>2269</v>
      </c>
      <c r="F28" s="161"/>
      <c r="G28" s="187"/>
      <c r="H28" s="190">
        <f>F28*G28</f>
        <v>0</v>
      </c>
      <c r="I28" s="307" t="s">
        <v>5398</v>
      </c>
    </row>
    <row r="29" spans="1:9" ht="15.6" x14ac:dyDescent="0.25">
      <c r="A29" s="111"/>
      <c r="B29" s="192"/>
      <c r="C29" s="193" t="s">
        <v>39</v>
      </c>
      <c r="D29" s="278" t="s">
        <v>3035</v>
      </c>
      <c r="E29" s="161" t="s">
        <v>2269</v>
      </c>
      <c r="F29" s="161"/>
      <c r="G29" s="187"/>
      <c r="H29" s="190">
        <f>F29*G29</f>
        <v>0</v>
      </c>
    </row>
    <row r="30" spans="1:9" x14ac:dyDescent="0.25">
      <c r="A30" s="111"/>
      <c r="B30" s="192" t="s">
        <v>3030</v>
      </c>
      <c r="C30" s="193"/>
      <c r="D30" s="290" t="s">
        <v>3036</v>
      </c>
      <c r="E30" s="17"/>
      <c r="F30" s="17"/>
      <c r="G30" s="191"/>
      <c r="H30" s="190"/>
    </row>
    <row r="31" spans="1:9" ht="26.4" x14ac:dyDescent="0.25">
      <c r="A31" s="111"/>
      <c r="B31" s="192"/>
      <c r="C31" s="193" t="s">
        <v>37</v>
      </c>
      <c r="D31" s="290" t="s">
        <v>3037</v>
      </c>
      <c r="E31" s="161" t="s">
        <v>423</v>
      </c>
      <c r="F31" s="161"/>
      <c r="G31" s="187"/>
      <c r="H31" s="190">
        <f t="shared" ref="H31:H40" si="1">F31*G31</f>
        <v>0</v>
      </c>
    </row>
    <row r="32" spans="1:9" x14ac:dyDescent="0.25">
      <c r="A32" s="111"/>
      <c r="B32" s="192"/>
      <c r="C32" s="193" t="s">
        <v>39</v>
      </c>
      <c r="D32" s="290" t="s">
        <v>3038</v>
      </c>
      <c r="E32" s="161" t="s">
        <v>423</v>
      </c>
      <c r="F32" s="161"/>
      <c r="G32" s="187"/>
      <c r="H32" s="190">
        <f t="shared" si="1"/>
        <v>0</v>
      </c>
    </row>
    <row r="33" spans="1:9" x14ac:dyDescent="0.25">
      <c r="A33" s="111"/>
      <c r="B33" s="192"/>
      <c r="C33" s="193" t="s">
        <v>59</v>
      </c>
      <c r="D33" s="290" t="s">
        <v>3039</v>
      </c>
      <c r="E33" s="161" t="s">
        <v>421</v>
      </c>
      <c r="F33" s="161"/>
      <c r="G33" s="187"/>
      <c r="H33" s="190">
        <f t="shared" si="1"/>
        <v>0</v>
      </c>
    </row>
    <row r="34" spans="1:9" ht="26.4" x14ac:dyDescent="0.25">
      <c r="A34" s="111"/>
      <c r="B34" s="192" t="s">
        <v>3031</v>
      </c>
      <c r="C34" s="193"/>
      <c r="D34" s="290" t="s">
        <v>3040</v>
      </c>
      <c r="E34" s="161" t="s">
        <v>421</v>
      </c>
      <c r="F34" s="161"/>
      <c r="G34" s="187"/>
      <c r="H34" s="190">
        <f t="shared" si="1"/>
        <v>0</v>
      </c>
    </row>
    <row r="35" spans="1:9" ht="15.6" x14ac:dyDescent="0.25">
      <c r="A35" s="111"/>
      <c r="B35" s="192" t="s">
        <v>3032</v>
      </c>
      <c r="C35" s="193"/>
      <c r="D35" s="290" t="s">
        <v>3041</v>
      </c>
      <c r="E35" s="161" t="s">
        <v>2269</v>
      </c>
      <c r="F35" s="161"/>
      <c r="G35" s="187"/>
      <c r="H35" s="190">
        <f t="shared" si="1"/>
        <v>0</v>
      </c>
    </row>
    <row r="36" spans="1:9" x14ac:dyDescent="0.25">
      <c r="A36" s="111"/>
      <c r="B36" s="192" t="s">
        <v>3033</v>
      </c>
      <c r="C36" s="193"/>
      <c r="D36" s="290" t="s">
        <v>5079</v>
      </c>
      <c r="E36" s="272"/>
      <c r="F36" s="161"/>
      <c r="G36" s="187"/>
      <c r="H36" s="190">
        <f t="shared" si="1"/>
        <v>0</v>
      </c>
      <c r="I36" s="307" t="s">
        <v>5398</v>
      </c>
    </row>
    <row r="37" spans="1:9" ht="26.4" x14ac:dyDescent="0.25">
      <c r="A37" s="111" t="s">
        <v>3042</v>
      </c>
      <c r="B37" s="192"/>
      <c r="C37" s="193"/>
      <c r="D37" s="159" t="s">
        <v>3043</v>
      </c>
      <c r="E37" s="161" t="s">
        <v>1678</v>
      </c>
      <c r="F37" s="161"/>
      <c r="G37" s="187"/>
      <c r="H37" s="190">
        <f t="shared" si="1"/>
        <v>0</v>
      </c>
    </row>
    <row r="38" spans="1:9" ht="26.4" x14ac:dyDescent="0.25">
      <c r="A38" s="111" t="s">
        <v>3044</v>
      </c>
      <c r="B38" s="192"/>
      <c r="C38" s="193"/>
      <c r="D38" s="159" t="s">
        <v>3045</v>
      </c>
      <c r="E38" s="161" t="s">
        <v>1678</v>
      </c>
      <c r="F38" s="161"/>
      <c r="G38" s="187"/>
      <c r="H38" s="190">
        <f t="shared" si="1"/>
        <v>0</v>
      </c>
    </row>
    <row r="39" spans="1:9" x14ac:dyDescent="0.25">
      <c r="A39" s="111" t="s">
        <v>3046</v>
      </c>
      <c r="B39" s="192"/>
      <c r="C39" s="193"/>
      <c r="D39" s="159" t="s">
        <v>3047</v>
      </c>
      <c r="E39" s="161" t="s">
        <v>421</v>
      </c>
      <c r="F39" s="161"/>
      <c r="G39" s="187"/>
      <c r="H39" s="190">
        <f t="shared" si="1"/>
        <v>0</v>
      </c>
    </row>
    <row r="40" spans="1:9" ht="26.4" x14ac:dyDescent="0.25">
      <c r="A40" s="111" t="s">
        <v>3048</v>
      </c>
      <c r="B40" s="192"/>
      <c r="C40" s="193"/>
      <c r="D40" s="291" t="s">
        <v>5080</v>
      </c>
      <c r="E40" s="161" t="s">
        <v>423</v>
      </c>
      <c r="F40" s="161"/>
      <c r="G40" s="187"/>
      <c r="H40" s="190">
        <f t="shared" si="1"/>
        <v>0</v>
      </c>
      <c r="I40" s="307" t="s">
        <v>5398</v>
      </c>
    </row>
    <row r="41" spans="1:9" x14ac:dyDescent="0.25">
      <c r="A41" s="111" t="s">
        <v>3049</v>
      </c>
      <c r="B41" s="192"/>
      <c r="C41" s="193"/>
      <c r="D41" s="159" t="s">
        <v>3050</v>
      </c>
      <c r="E41" s="17"/>
      <c r="F41" s="17"/>
      <c r="G41" s="191"/>
      <c r="H41" s="190"/>
    </row>
    <row r="42" spans="1:9" x14ac:dyDescent="0.25">
      <c r="A42" s="111"/>
      <c r="B42" s="192" t="s">
        <v>3051</v>
      </c>
      <c r="C42" s="193"/>
      <c r="D42" s="278" t="s">
        <v>3053</v>
      </c>
      <c r="E42" s="17"/>
      <c r="F42" s="17"/>
      <c r="G42" s="191"/>
      <c r="H42" s="190"/>
    </row>
    <row r="43" spans="1:9" x14ac:dyDescent="0.25">
      <c r="A43" s="111"/>
      <c r="B43" s="192"/>
      <c r="C43" s="193" t="s">
        <v>37</v>
      </c>
      <c r="D43" s="278" t="s">
        <v>5081</v>
      </c>
      <c r="E43" s="161" t="s">
        <v>429</v>
      </c>
      <c r="F43" s="161"/>
      <c r="G43" s="187"/>
      <c r="H43" s="190">
        <f>F43*G43</f>
        <v>0</v>
      </c>
      <c r="I43" s="307" t="s">
        <v>5398</v>
      </c>
    </row>
    <row r="44" spans="1:9" x14ac:dyDescent="0.25">
      <c r="A44" s="111"/>
      <c r="B44" s="192"/>
      <c r="C44" s="193" t="s">
        <v>39</v>
      </c>
      <c r="D44" s="278" t="s">
        <v>5082</v>
      </c>
      <c r="E44" s="161" t="s">
        <v>429</v>
      </c>
      <c r="F44" s="161"/>
      <c r="G44" s="187"/>
      <c r="H44" s="190">
        <f>F44*G44</f>
        <v>0</v>
      </c>
      <c r="I44" s="307" t="s">
        <v>5398</v>
      </c>
    </row>
    <row r="45" spans="1:9" x14ac:dyDescent="0.25">
      <c r="A45" s="111"/>
      <c r="B45" s="192" t="s">
        <v>3052</v>
      </c>
      <c r="C45" s="193"/>
      <c r="D45" s="101" t="s">
        <v>3054</v>
      </c>
      <c r="E45" s="17"/>
      <c r="F45" s="17"/>
      <c r="G45" s="191"/>
      <c r="H45" s="190"/>
    </row>
    <row r="46" spans="1:9" x14ac:dyDescent="0.25">
      <c r="A46" s="111"/>
      <c r="B46" s="192"/>
      <c r="C46" s="193" t="s">
        <v>37</v>
      </c>
      <c r="D46" s="59" t="s">
        <v>3055</v>
      </c>
      <c r="E46" s="161" t="s">
        <v>429</v>
      </c>
      <c r="F46" s="161"/>
      <c r="G46" s="187"/>
      <c r="H46" s="190">
        <f>F46*G46</f>
        <v>0</v>
      </c>
    </row>
    <row r="47" spans="1:9" x14ac:dyDescent="0.25">
      <c r="A47" s="111"/>
      <c r="B47" s="192"/>
      <c r="C47" s="193" t="s">
        <v>39</v>
      </c>
      <c r="D47" s="59" t="s">
        <v>3056</v>
      </c>
      <c r="E47" s="161" t="s">
        <v>429</v>
      </c>
      <c r="F47" s="161"/>
      <c r="G47" s="187"/>
      <c r="H47" s="190">
        <f>F47*G47</f>
        <v>0</v>
      </c>
    </row>
    <row r="48" spans="1:9" x14ac:dyDescent="0.25">
      <c r="A48" s="111" t="s">
        <v>3057</v>
      </c>
      <c r="B48" s="192"/>
      <c r="C48" s="193"/>
      <c r="D48" s="159" t="s">
        <v>3058</v>
      </c>
      <c r="E48" s="161" t="s">
        <v>425</v>
      </c>
      <c r="F48" s="17" t="s">
        <v>4222</v>
      </c>
      <c r="G48" s="191" t="s">
        <v>818</v>
      </c>
      <c r="H48" s="188"/>
    </row>
    <row r="49" spans="1:9" ht="26.4" x14ac:dyDescent="0.25">
      <c r="A49" s="111" t="s">
        <v>3059</v>
      </c>
      <c r="B49" s="192"/>
      <c r="C49" s="193"/>
      <c r="D49" s="100" t="s">
        <v>3060</v>
      </c>
      <c r="E49" s="161" t="s">
        <v>421</v>
      </c>
      <c r="F49" s="161"/>
      <c r="G49" s="187"/>
      <c r="H49" s="190">
        <f>F49*G49</f>
        <v>0</v>
      </c>
    </row>
    <row r="50" spans="1:9" ht="15.6" x14ac:dyDescent="0.25">
      <c r="A50" s="111" t="s">
        <v>3061</v>
      </c>
      <c r="B50" s="192"/>
      <c r="C50" s="193"/>
      <c r="D50" s="100" t="s">
        <v>3062</v>
      </c>
      <c r="E50" s="161" t="s">
        <v>2269</v>
      </c>
      <c r="F50" s="161"/>
      <c r="G50" s="187"/>
      <c r="H50" s="190">
        <f>F50*G50</f>
        <v>0</v>
      </c>
    </row>
    <row r="51" spans="1:9" x14ac:dyDescent="0.25">
      <c r="A51" s="147"/>
      <c r="B51" s="192"/>
      <c r="C51" s="193"/>
      <c r="D51" s="220"/>
      <c r="E51" s="17"/>
      <c r="F51" s="17"/>
      <c r="G51" s="191"/>
      <c r="H51" s="190"/>
    </row>
    <row r="52" spans="1:9" x14ac:dyDescent="0.25">
      <c r="A52" s="192"/>
      <c r="B52" s="192"/>
      <c r="C52" s="193"/>
      <c r="D52" s="157"/>
      <c r="E52" s="17"/>
      <c r="F52" s="17"/>
      <c r="G52" s="191"/>
      <c r="H52" s="190"/>
      <c r="I52" s="323" t="s">
        <v>5421</v>
      </c>
    </row>
    <row r="53" spans="1:9" x14ac:dyDescent="0.25">
      <c r="A53" s="64"/>
      <c r="B53" s="64"/>
      <c r="C53" s="161"/>
      <c r="D53" s="60"/>
      <c r="E53" s="17"/>
      <c r="F53" s="17"/>
      <c r="G53" s="191"/>
      <c r="H53" s="190"/>
    </row>
    <row r="54" spans="1:9" x14ac:dyDescent="0.25">
      <c r="A54" s="168" t="s">
        <v>34</v>
      </c>
      <c r="B54" s="168"/>
      <c r="C54" s="168"/>
      <c r="D54" s="168"/>
      <c r="E54" s="179"/>
      <c r="F54" s="185"/>
      <c r="G54" s="198"/>
      <c r="H54" s="174">
        <f>SUM(H5:H53)</f>
        <v>0</v>
      </c>
    </row>
    <row r="1048330" spans="5:5" x14ac:dyDescent="0.25">
      <c r="E104833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3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B2C01-B8AD-400F-895D-E5EFCC8D4E48}">
  <dimension ref="A1:H1048290"/>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3063</v>
      </c>
      <c r="B1" s="40"/>
      <c r="C1" s="40"/>
      <c r="D1" s="774" t="s">
        <v>3064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89"/>
      <c r="G3" s="89"/>
    </row>
    <row r="4" spans="1:8" x14ac:dyDescent="0.25">
      <c r="A4" s="192"/>
      <c r="B4" s="192"/>
      <c r="C4" s="64"/>
      <c r="D4" s="17"/>
      <c r="E4" s="17"/>
      <c r="F4" s="190"/>
      <c r="G4" s="190"/>
    </row>
    <row r="5" spans="1:8" x14ac:dyDescent="0.25">
      <c r="A5" s="192" t="s">
        <v>3065</v>
      </c>
      <c r="B5" s="192"/>
      <c r="C5" s="204" t="s">
        <v>3066</v>
      </c>
      <c r="D5" s="17"/>
      <c r="E5" s="17"/>
      <c r="F5" s="190"/>
      <c r="G5" s="190"/>
    </row>
    <row r="6" spans="1:8" x14ac:dyDescent="0.25">
      <c r="A6" s="221"/>
      <c r="B6" s="192" t="s">
        <v>3067</v>
      </c>
      <c r="C6" s="48" t="s">
        <v>3069</v>
      </c>
      <c r="D6" s="161" t="s">
        <v>422</v>
      </c>
      <c r="E6" s="161"/>
      <c r="F6" s="187"/>
      <c r="G6" s="190">
        <f>E6*F6</f>
        <v>0</v>
      </c>
    </row>
    <row r="7" spans="1:8" x14ac:dyDescent="0.25">
      <c r="A7" s="221"/>
      <c r="B7" s="192" t="s">
        <v>3068</v>
      </c>
      <c r="C7" s="222" t="s">
        <v>3070</v>
      </c>
      <c r="D7" s="161" t="s">
        <v>422</v>
      </c>
      <c r="E7" s="161"/>
      <c r="F7" s="187"/>
      <c r="G7" s="190">
        <f>E7*F7</f>
        <v>0</v>
      </c>
    </row>
    <row r="8" spans="1:8" ht="26.4" x14ac:dyDescent="0.25">
      <c r="A8" s="221" t="s">
        <v>3071</v>
      </c>
      <c r="B8" s="192"/>
      <c r="C8" s="175" t="s">
        <v>3072</v>
      </c>
      <c r="D8" s="17"/>
      <c r="E8" s="17"/>
      <c r="F8" s="191"/>
      <c r="G8" s="190"/>
    </row>
    <row r="9" spans="1:8" x14ac:dyDescent="0.25">
      <c r="A9" s="221"/>
      <c r="B9" s="192" t="s">
        <v>3073</v>
      </c>
      <c r="C9" s="223" t="s">
        <v>3075</v>
      </c>
      <c r="D9" s="161" t="s">
        <v>422</v>
      </c>
      <c r="E9" s="161"/>
      <c r="F9" s="187"/>
      <c r="G9" s="190">
        <f>E9*F9</f>
        <v>0</v>
      </c>
    </row>
    <row r="10" spans="1:8" x14ac:dyDescent="0.25">
      <c r="A10" s="221"/>
      <c r="B10" s="192" t="s">
        <v>3074</v>
      </c>
      <c r="C10" s="223" t="s">
        <v>3076</v>
      </c>
      <c r="D10" s="161" t="s">
        <v>422</v>
      </c>
      <c r="E10" s="161"/>
      <c r="F10" s="187"/>
      <c r="G10" s="190">
        <f>E10*F10</f>
        <v>0</v>
      </c>
    </row>
    <row r="11" spans="1:8" x14ac:dyDescent="0.25">
      <c r="A11" s="221"/>
      <c r="B11" s="192"/>
      <c r="C11" s="224"/>
      <c r="D11" s="17"/>
      <c r="E11" s="17"/>
      <c r="F11" s="191"/>
      <c r="G11" s="190"/>
    </row>
    <row r="12" spans="1:8" x14ac:dyDescent="0.25">
      <c r="A12" s="192"/>
      <c r="B12" s="192"/>
      <c r="C12" s="157"/>
      <c r="D12" s="17"/>
      <c r="E12" s="17"/>
      <c r="F12" s="191"/>
      <c r="G12" s="190"/>
      <c r="H12" s="323" t="s">
        <v>5421</v>
      </c>
    </row>
    <row r="13" spans="1:8" x14ac:dyDescent="0.25">
      <c r="A13" s="64"/>
      <c r="B13" s="64"/>
      <c r="C13" s="60"/>
      <c r="D13" s="17"/>
      <c r="E13" s="17"/>
      <c r="F13" s="191"/>
      <c r="G13" s="190"/>
    </row>
    <row r="14" spans="1:8" x14ac:dyDescent="0.25">
      <c r="A14" s="168" t="s">
        <v>34</v>
      </c>
      <c r="B14" s="168"/>
      <c r="C14" s="168"/>
      <c r="D14" s="179"/>
      <c r="E14" s="185"/>
      <c r="F14" s="198"/>
      <c r="G14" s="174">
        <f>SUM(G5:G13)</f>
        <v>0</v>
      </c>
    </row>
    <row r="1048290" spans="4:4" x14ac:dyDescent="0.25">
      <c r="D1048290"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78D95-40B0-4F69-9E3E-8F6ECA3B3A28}">
  <dimension ref="A1:I1048353"/>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3077</v>
      </c>
      <c r="B1" s="40"/>
      <c r="C1" s="40"/>
      <c r="D1" s="40"/>
      <c r="E1" s="774" t="s">
        <v>3078</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5"/>
      <c r="H3" s="89"/>
    </row>
    <row r="4" spans="1:9" x14ac:dyDescent="0.25">
      <c r="A4" s="192"/>
      <c r="B4" s="192"/>
      <c r="C4" s="193"/>
      <c r="D4" s="64"/>
      <c r="E4" s="17"/>
      <c r="F4" s="17"/>
      <c r="G4" s="15"/>
      <c r="H4" s="190"/>
    </row>
    <row r="5" spans="1:9" x14ac:dyDescent="0.25">
      <c r="A5" s="192" t="s">
        <v>3079</v>
      </c>
      <c r="B5" s="192"/>
      <c r="C5" s="193"/>
      <c r="D5" s="150" t="s">
        <v>3080</v>
      </c>
      <c r="E5" s="161" t="s">
        <v>425</v>
      </c>
      <c r="F5" s="17" t="s">
        <v>4222</v>
      </c>
      <c r="G5" s="17" t="s">
        <v>818</v>
      </c>
      <c r="H5" s="190"/>
    </row>
    <row r="6" spans="1:9" x14ac:dyDescent="0.25">
      <c r="A6" s="192" t="s">
        <v>3081</v>
      </c>
      <c r="B6" s="192"/>
      <c r="C6" s="193"/>
      <c r="D6" s="150" t="s">
        <v>3082</v>
      </c>
      <c r="E6" s="212"/>
      <c r="F6" s="17"/>
      <c r="G6" s="17"/>
      <c r="H6" s="190"/>
    </row>
    <row r="7" spans="1:9" x14ac:dyDescent="0.25">
      <c r="A7" s="192"/>
      <c r="B7" s="192" t="s">
        <v>3085</v>
      </c>
      <c r="C7" s="193"/>
      <c r="D7" s="64" t="s">
        <v>3083</v>
      </c>
      <c r="E7" s="161" t="s">
        <v>33</v>
      </c>
      <c r="F7" s="17" t="s">
        <v>4220</v>
      </c>
      <c r="G7" s="17" t="s">
        <v>4221</v>
      </c>
      <c r="H7" s="190"/>
    </row>
    <row r="8" spans="1:9" x14ac:dyDescent="0.25">
      <c r="A8" s="192"/>
      <c r="B8" s="192" t="s">
        <v>3086</v>
      </c>
      <c r="C8" s="193"/>
      <c r="D8" s="64" t="s">
        <v>3084</v>
      </c>
      <c r="E8" s="161" t="s">
        <v>33</v>
      </c>
      <c r="F8" s="17" t="s">
        <v>4220</v>
      </c>
      <c r="G8" s="17" t="s">
        <v>4221</v>
      </c>
      <c r="H8" s="190"/>
    </row>
    <row r="9" spans="1:9" ht="26.4" x14ac:dyDescent="0.25">
      <c r="A9" s="192" t="s">
        <v>3087</v>
      </c>
      <c r="B9" s="192"/>
      <c r="C9" s="193"/>
      <c r="D9" s="284" t="s">
        <v>5083</v>
      </c>
      <c r="E9" s="161" t="s">
        <v>33</v>
      </c>
      <c r="F9" s="17" t="s">
        <v>4220</v>
      </c>
      <c r="G9" s="17" t="s">
        <v>4221</v>
      </c>
      <c r="H9" s="190"/>
      <c r="I9" s="307" t="s">
        <v>5398</v>
      </c>
    </row>
    <row r="10" spans="1:9" ht="39.6" x14ac:dyDescent="0.25">
      <c r="A10" s="192" t="s">
        <v>3088</v>
      </c>
      <c r="B10" s="192"/>
      <c r="C10" s="193"/>
      <c r="D10" s="284" t="s">
        <v>5084</v>
      </c>
      <c r="E10" s="161" t="s">
        <v>429</v>
      </c>
      <c r="F10" s="161"/>
      <c r="G10" s="187"/>
      <c r="H10" s="190">
        <f>F10*G10</f>
        <v>0</v>
      </c>
      <c r="I10" s="307" t="s">
        <v>5398</v>
      </c>
    </row>
    <row r="11" spans="1:9" ht="52.8" x14ac:dyDescent="0.25">
      <c r="A11" s="192" t="s">
        <v>3089</v>
      </c>
      <c r="B11" s="192"/>
      <c r="C11" s="193"/>
      <c r="D11" s="284" t="s">
        <v>5085</v>
      </c>
      <c r="E11" s="17"/>
      <c r="F11" s="17"/>
      <c r="G11" s="191"/>
      <c r="H11" s="190"/>
      <c r="I11" s="307" t="s">
        <v>5398</v>
      </c>
    </row>
    <row r="12" spans="1:9" x14ac:dyDescent="0.25">
      <c r="A12" s="192"/>
      <c r="B12" s="192" t="s">
        <v>3090</v>
      </c>
      <c r="C12" s="193"/>
      <c r="D12" s="64" t="s">
        <v>3092</v>
      </c>
      <c r="E12" s="17"/>
      <c r="F12" s="17"/>
      <c r="G12" s="191"/>
      <c r="H12" s="190"/>
    </row>
    <row r="13" spans="1:9" x14ac:dyDescent="0.25">
      <c r="A13" s="192"/>
      <c r="B13" s="192"/>
      <c r="C13" s="193" t="s">
        <v>37</v>
      </c>
      <c r="D13" s="64" t="s">
        <v>4387</v>
      </c>
      <c r="E13" s="161" t="s">
        <v>136</v>
      </c>
      <c r="F13" s="161"/>
      <c r="G13" s="187"/>
      <c r="H13" s="190">
        <f>F13*G13</f>
        <v>0</v>
      </c>
    </row>
    <row r="14" spans="1:9" x14ac:dyDescent="0.25">
      <c r="A14" s="192"/>
      <c r="B14" s="192"/>
      <c r="C14" s="193" t="s">
        <v>39</v>
      </c>
      <c r="D14" s="64" t="s">
        <v>4388</v>
      </c>
      <c r="E14" s="161" t="s">
        <v>136</v>
      </c>
      <c r="F14" s="161"/>
      <c r="G14" s="187"/>
      <c r="H14" s="190">
        <f>F14*G14</f>
        <v>0</v>
      </c>
    </row>
    <row r="15" spans="1:9" x14ac:dyDescent="0.25">
      <c r="A15" s="192"/>
      <c r="B15" s="192"/>
      <c r="C15" s="193" t="s">
        <v>59</v>
      </c>
      <c r="D15" s="64" t="s">
        <v>4389</v>
      </c>
      <c r="E15" s="161" t="s">
        <v>136</v>
      </c>
      <c r="F15" s="161"/>
      <c r="G15" s="187"/>
      <c r="H15" s="190">
        <f>F15*G15</f>
        <v>0</v>
      </c>
    </row>
    <row r="16" spans="1:9" x14ac:dyDescent="0.25">
      <c r="A16" s="192"/>
      <c r="B16" s="192" t="s">
        <v>3091</v>
      </c>
      <c r="C16" s="193"/>
      <c r="D16" s="64" t="s">
        <v>3093</v>
      </c>
      <c r="E16" s="161"/>
      <c r="F16" s="161"/>
      <c r="G16" s="187"/>
      <c r="H16" s="190"/>
    </row>
    <row r="17" spans="1:9" x14ac:dyDescent="0.25">
      <c r="A17" s="192"/>
      <c r="B17" s="192"/>
      <c r="C17" s="193" t="s">
        <v>37</v>
      </c>
      <c r="D17" s="64" t="s">
        <v>4390</v>
      </c>
      <c r="E17" s="161" t="s">
        <v>136</v>
      </c>
      <c r="F17" s="161"/>
      <c r="G17" s="187"/>
      <c r="H17" s="190">
        <f>F17*G17</f>
        <v>0</v>
      </c>
    </row>
    <row r="18" spans="1:9" x14ac:dyDescent="0.25">
      <c r="A18" s="192"/>
      <c r="B18" s="192"/>
      <c r="C18" s="193" t="s">
        <v>39</v>
      </c>
      <c r="D18" s="64" t="s">
        <v>4388</v>
      </c>
      <c r="E18" s="161" t="s">
        <v>136</v>
      </c>
      <c r="F18" s="161"/>
      <c r="G18" s="187"/>
      <c r="H18" s="190">
        <f>F18*G18</f>
        <v>0</v>
      </c>
    </row>
    <row r="19" spans="1:9" x14ac:dyDescent="0.25">
      <c r="A19" s="192"/>
      <c r="B19" s="192"/>
      <c r="C19" s="193" t="s">
        <v>59</v>
      </c>
      <c r="D19" s="64" t="s">
        <v>4391</v>
      </c>
      <c r="E19" s="161" t="s">
        <v>136</v>
      </c>
      <c r="F19" s="161"/>
      <c r="G19" s="187"/>
      <c r="H19" s="190">
        <f>F19*G19</f>
        <v>0</v>
      </c>
    </row>
    <row r="20" spans="1:9" ht="39.6" x14ac:dyDescent="0.25">
      <c r="A20" s="192" t="s">
        <v>3094</v>
      </c>
      <c r="B20" s="192"/>
      <c r="C20" s="193"/>
      <c r="D20" s="150" t="s">
        <v>3095</v>
      </c>
      <c r="E20" s="17"/>
      <c r="F20" s="17"/>
      <c r="G20" s="191"/>
      <c r="H20" s="190"/>
    </row>
    <row r="21" spans="1:9" ht="26.4" x14ac:dyDescent="0.25">
      <c r="A21" s="192"/>
      <c r="B21" s="192" t="s">
        <v>3096</v>
      </c>
      <c r="C21" s="193"/>
      <c r="D21" s="283" t="s">
        <v>5086</v>
      </c>
      <c r="E21" s="161" t="s">
        <v>136</v>
      </c>
      <c r="F21" s="161"/>
      <c r="G21" s="187"/>
      <c r="H21" s="190">
        <f>F21*G21</f>
        <v>0</v>
      </c>
      <c r="I21" s="307" t="s">
        <v>5398</v>
      </c>
    </row>
    <row r="22" spans="1:9" ht="26.4" x14ac:dyDescent="0.25">
      <c r="A22" s="192"/>
      <c r="B22" s="192" t="s">
        <v>3097</v>
      </c>
      <c r="C22" s="193"/>
      <c r="D22" s="283" t="s">
        <v>5087</v>
      </c>
      <c r="E22" s="161" t="s">
        <v>136</v>
      </c>
      <c r="F22" s="161"/>
      <c r="G22" s="187"/>
      <c r="H22" s="190">
        <f>F22*G22</f>
        <v>0</v>
      </c>
      <c r="I22" s="307" t="s">
        <v>5398</v>
      </c>
    </row>
    <row r="23" spans="1:9" ht="26.4" x14ac:dyDescent="0.25">
      <c r="A23" s="192"/>
      <c r="B23" s="192" t="s">
        <v>3098</v>
      </c>
      <c r="C23" s="193"/>
      <c r="D23" s="283" t="s">
        <v>5088</v>
      </c>
      <c r="E23" s="161" t="s">
        <v>136</v>
      </c>
      <c r="F23" s="161"/>
      <c r="G23" s="187"/>
      <c r="H23" s="190">
        <f>F23*G23</f>
        <v>0</v>
      </c>
      <c r="I23" s="307" t="s">
        <v>5398</v>
      </c>
    </row>
    <row r="24" spans="1:9" ht="79.2" x14ac:dyDescent="0.25">
      <c r="A24" s="192" t="s">
        <v>3099</v>
      </c>
      <c r="B24" s="192"/>
      <c r="C24" s="193"/>
      <c r="D24" s="284" t="s">
        <v>5089</v>
      </c>
      <c r="E24" s="17"/>
      <c r="F24" s="17"/>
      <c r="G24" s="191"/>
      <c r="H24" s="190"/>
      <c r="I24" s="307" t="s">
        <v>5398</v>
      </c>
    </row>
    <row r="25" spans="1:9" x14ac:dyDescent="0.25">
      <c r="A25" s="192"/>
      <c r="B25" s="192" t="s">
        <v>3100</v>
      </c>
      <c r="C25" s="193"/>
      <c r="D25" s="64" t="s">
        <v>4390</v>
      </c>
      <c r="E25" s="161" t="s">
        <v>136</v>
      </c>
      <c r="F25" s="161"/>
      <c r="G25" s="187"/>
      <c r="H25" s="190">
        <f>F25*G25</f>
        <v>0</v>
      </c>
    </row>
    <row r="26" spans="1:9" x14ac:dyDescent="0.25">
      <c r="A26" s="192"/>
      <c r="B26" s="192" t="s">
        <v>3101</v>
      </c>
      <c r="C26" s="193"/>
      <c r="D26" s="64" t="s">
        <v>4388</v>
      </c>
      <c r="E26" s="161" t="s">
        <v>136</v>
      </c>
      <c r="F26" s="161"/>
      <c r="G26" s="187"/>
      <c r="H26" s="190">
        <f>F26*G26</f>
        <v>0</v>
      </c>
    </row>
    <row r="27" spans="1:9" x14ac:dyDescent="0.25">
      <c r="A27" s="192"/>
      <c r="B27" s="192" t="s">
        <v>3102</v>
      </c>
      <c r="C27" s="193"/>
      <c r="D27" s="64" t="s">
        <v>4391</v>
      </c>
      <c r="E27" s="161" t="s">
        <v>136</v>
      </c>
      <c r="F27" s="161"/>
      <c r="G27" s="187"/>
      <c r="H27" s="190">
        <f>F27*G27</f>
        <v>0</v>
      </c>
    </row>
    <row r="28" spans="1:9" ht="26.4" x14ac:dyDescent="0.25">
      <c r="A28" s="192" t="s">
        <v>3103</v>
      </c>
      <c r="B28" s="192"/>
      <c r="C28" s="193"/>
      <c r="D28" s="150" t="s">
        <v>3104</v>
      </c>
      <c r="E28" s="161" t="s">
        <v>425</v>
      </c>
      <c r="F28" s="17" t="s">
        <v>4222</v>
      </c>
      <c r="G28" s="17" t="s">
        <v>818</v>
      </c>
      <c r="H28" s="190"/>
    </row>
    <row r="29" spans="1:9" ht="26.4" x14ac:dyDescent="0.25">
      <c r="A29" s="192" t="s">
        <v>3105</v>
      </c>
      <c r="B29" s="192"/>
      <c r="C29" s="193"/>
      <c r="D29" s="150" t="s">
        <v>3106</v>
      </c>
      <c r="E29" s="161" t="s">
        <v>425</v>
      </c>
      <c r="F29" s="17" t="s">
        <v>4222</v>
      </c>
      <c r="G29" s="17" t="s">
        <v>818</v>
      </c>
      <c r="H29" s="190"/>
    </row>
    <row r="30" spans="1:9" ht="26.4" x14ac:dyDescent="0.25">
      <c r="A30" s="192" t="s">
        <v>3107</v>
      </c>
      <c r="B30" s="192"/>
      <c r="C30" s="193"/>
      <c r="D30" s="150" t="s">
        <v>3108</v>
      </c>
      <c r="E30" s="161" t="s">
        <v>33</v>
      </c>
      <c r="F30" s="17" t="s">
        <v>4220</v>
      </c>
      <c r="G30" s="17" t="s">
        <v>4221</v>
      </c>
      <c r="H30" s="190"/>
    </row>
    <row r="31" spans="1:9" ht="39.6" x14ac:dyDescent="0.25">
      <c r="A31" s="192" t="s">
        <v>3109</v>
      </c>
      <c r="B31" s="192"/>
      <c r="C31" s="193"/>
      <c r="D31" s="284" t="s">
        <v>5090</v>
      </c>
      <c r="E31" s="161" t="s">
        <v>136</v>
      </c>
      <c r="F31" s="161"/>
      <c r="G31" s="187"/>
      <c r="H31" s="190">
        <f>F31*G31</f>
        <v>0</v>
      </c>
      <c r="I31" s="307" t="s">
        <v>5398</v>
      </c>
    </row>
    <row r="32" spans="1:9" ht="26.4" x14ac:dyDescent="0.25">
      <c r="A32" s="192" t="s">
        <v>3110</v>
      </c>
      <c r="B32" s="192"/>
      <c r="C32" s="193"/>
      <c r="D32" s="284" t="s">
        <v>5091</v>
      </c>
      <c r="E32" s="161" t="s">
        <v>136</v>
      </c>
      <c r="F32" s="161"/>
      <c r="G32" s="187"/>
      <c r="H32" s="190">
        <f>F32*G32</f>
        <v>0</v>
      </c>
      <c r="I32" s="307" t="s">
        <v>5398</v>
      </c>
    </row>
    <row r="33" spans="1:9" ht="26.4" x14ac:dyDescent="0.25">
      <c r="A33" s="192" t="s">
        <v>3111</v>
      </c>
      <c r="B33" s="192"/>
      <c r="C33" s="193"/>
      <c r="D33" s="150" t="s">
        <v>5092</v>
      </c>
      <c r="E33" s="17"/>
      <c r="F33" s="17"/>
      <c r="G33" s="191"/>
      <c r="H33" s="190"/>
    </row>
    <row r="34" spans="1:9" x14ac:dyDescent="0.25">
      <c r="A34" s="192"/>
      <c r="B34" s="192" t="s">
        <v>3112</v>
      </c>
      <c r="C34" s="193"/>
      <c r="D34" s="283" t="s">
        <v>5093</v>
      </c>
      <c r="E34" s="161" t="s">
        <v>136</v>
      </c>
      <c r="F34" s="161"/>
      <c r="G34" s="187"/>
      <c r="H34" s="190">
        <f>F34*G34</f>
        <v>0</v>
      </c>
      <c r="I34" s="307" t="s">
        <v>5398</v>
      </c>
    </row>
    <row r="35" spans="1:9" ht="26.4" x14ac:dyDescent="0.25">
      <c r="A35" s="192"/>
      <c r="B35" s="192" t="s">
        <v>3113</v>
      </c>
      <c r="C35" s="193"/>
      <c r="D35" s="283" t="s">
        <v>5094</v>
      </c>
      <c r="E35" s="161" t="s">
        <v>136</v>
      </c>
      <c r="F35" s="161"/>
      <c r="G35" s="187"/>
      <c r="H35" s="190">
        <f>F35*G35</f>
        <v>0</v>
      </c>
      <c r="I35" s="307" t="s">
        <v>5398</v>
      </c>
    </row>
    <row r="36" spans="1:9" ht="26.4" x14ac:dyDescent="0.25">
      <c r="A36" s="192" t="s">
        <v>3114</v>
      </c>
      <c r="B36" s="192"/>
      <c r="C36" s="193"/>
      <c r="D36" s="284" t="s">
        <v>5095</v>
      </c>
      <c r="E36" s="161" t="s">
        <v>429</v>
      </c>
      <c r="F36" s="161"/>
      <c r="G36" s="187"/>
      <c r="H36" s="190">
        <f>F36*G36</f>
        <v>0</v>
      </c>
      <c r="I36" s="307" t="s">
        <v>5398</v>
      </c>
    </row>
    <row r="37" spans="1:9" x14ac:dyDescent="0.25">
      <c r="A37" s="192" t="s">
        <v>3115</v>
      </c>
      <c r="B37" s="192"/>
      <c r="C37" s="193"/>
      <c r="D37" s="284" t="s">
        <v>3116</v>
      </c>
      <c r="E37" s="17"/>
      <c r="F37" s="17"/>
      <c r="G37" s="191"/>
      <c r="H37" s="190"/>
    </row>
    <row r="38" spans="1:9" x14ac:dyDescent="0.25">
      <c r="A38" s="192"/>
      <c r="B38" s="192" t="s">
        <v>3117</v>
      </c>
      <c r="C38" s="193"/>
      <c r="D38" s="283" t="s">
        <v>5096</v>
      </c>
      <c r="E38" s="161" t="s">
        <v>133</v>
      </c>
      <c r="F38" s="161"/>
      <c r="G38" s="187"/>
      <c r="H38" s="190">
        <f>F38*G38</f>
        <v>0</v>
      </c>
      <c r="I38" s="307" t="s">
        <v>5398</v>
      </c>
    </row>
    <row r="39" spans="1:9" x14ac:dyDescent="0.25">
      <c r="A39" s="192"/>
      <c r="B39" s="192" t="s">
        <v>3118</v>
      </c>
      <c r="C39" s="193"/>
      <c r="D39" s="283" t="s">
        <v>5097</v>
      </c>
      <c r="E39" s="161" t="s">
        <v>133</v>
      </c>
      <c r="F39" s="161"/>
      <c r="G39" s="187"/>
      <c r="H39" s="190">
        <f>F39*G39</f>
        <v>0</v>
      </c>
      <c r="I39" s="307" t="s">
        <v>5398</v>
      </c>
    </row>
    <row r="40" spans="1:9" ht="39.6" x14ac:dyDescent="0.25">
      <c r="A40" s="192" t="s">
        <v>3119</v>
      </c>
      <c r="B40" s="192"/>
      <c r="C40" s="193"/>
      <c r="D40" s="284" t="s">
        <v>5098</v>
      </c>
      <c r="E40" s="161" t="s">
        <v>124</v>
      </c>
      <c r="F40" s="161"/>
      <c r="G40" s="187"/>
      <c r="H40" s="190">
        <f>F40*G40</f>
        <v>0</v>
      </c>
    </row>
    <row r="41" spans="1:9" ht="26.4" x14ac:dyDescent="0.25">
      <c r="A41" s="192" t="s">
        <v>3120</v>
      </c>
      <c r="B41" s="192"/>
      <c r="C41" s="193"/>
      <c r="D41" s="150" t="s">
        <v>3121</v>
      </c>
      <c r="E41" s="161" t="s">
        <v>124</v>
      </c>
      <c r="F41" s="161"/>
      <c r="G41" s="187"/>
      <c r="H41" s="190">
        <f>F41*G41</f>
        <v>0</v>
      </c>
    </row>
    <row r="42" spans="1:9" ht="26.4" x14ac:dyDescent="0.25">
      <c r="A42" s="192" t="s">
        <v>3122</v>
      </c>
      <c r="B42" s="192"/>
      <c r="C42" s="193"/>
      <c r="D42" s="284" t="s">
        <v>5099</v>
      </c>
      <c r="E42" s="161" t="s">
        <v>136</v>
      </c>
      <c r="F42" s="161"/>
      <c r="G42" s="187"/>
      <c r="H42" s="190">
        <f>F42*G42</f>
        <v>0</v>
      </c>
      <c r="I42" s="307" t="s">
        <v>5398</v>
      </c>
    </row>
    <row r="43" spans="1:9" ht="52.8" x14ac:dyDescent="0.25">
      <c r="A43" s="192" t="s">
        <v>3123</v>
      </c>
      <c r="B43" s="192"/>
      <c r="C43" s="193"/>
      <c r="D43" s="284" t="s">
        <v>5100</v>
      </c>
      <c r="E43" s="17"/>
      <c r="F43" s="17"/>
      <c r="G43" s="191"/>
      <c r="H43" s="190"/>
    </row>
    <row r="44" spans="1:9" x14ac:dyDescent="0.25">
      <c r="A44" s="192"/>
      <c r="B44" s="192" t="s">
        <v>3124</v>
      </c>
      <c r="C44" s="193"/>
      <c r="D44" s="64" t="s">
        <v>4390</v>
      </c>
      <c r="E44" s="161" t="s">
        <v>136</v>
      </c>
      <c r="F44" s="161"/>
      <c r="G44" s="187"/>
      <c r="H44" s="190">
        <f>F44*G44</f>
        <v>0</v>
      </c>
    </row>
    <row r="45" spans="1:9" x14ac:dyDescent="0.25">
      <c r="A45" s="192"/>
      <c r="B45" s="192" t="s">
        <v>3125</v>
      </c>
      <c r="C45" s="193"/>
      <c r="D45" s="64" t="s">
        <v>4388</v>
      </c>
      <c r="E45" s="161" t="s">
        <v>136</v>
      </c>
      <c r="F45" s="161"/>
      <c r="G45" s="187"/>
      <c r="H45" s="190">
        <f>F45*G45</f>
        <v>0</v>
      </c>
    </row>
    <row r="46" spans="1:9" x14ac:dyDescent="0.25">
      <c r="A46" s="192"/>
      <c r="B46" s="192" t="s">
        <v>3126</v>
      </c>
      <c r="C46" s="193"/>
      <c r="D46" s="64" t="s">
        <v>4391</v>
      </c>
      <c r="E46" s="161" t="s">
        <v>136</v>
      </c>
      <c r="F46" s="161"/>
      <c r="G46" s="187"/>
      <c r="H46" s="190">
        <f>F46*G46</f>
        <v>0</v>
      </c>
    </row>
    <row r="47" spans="1:9" ht="39.6" x14ac:dyDescent="0.25">
      <c r="A47" s="192" t="s">
        <v>3127</v>
      </c>
      <c r="B47" s="192"/>
      <c r="C47" s="193"/>
      <c r="D47" s="284" t="s">
        <v>5101</v>
      </c>
      <c r="E47" s="17"/>
      <c r="F47" s="17"/>
      <c r="G47" s="191"/>
      <c r="H47" s="190"/>
      <c r="I47" s="307" t="s">
        <v>5398</v>
      </c>
    </row>
    <row r="48" spans="1:9" x14ac:dyDescent="0.25">
      <c r="A48" s="192"/>
      <c r="B48" s="192" t="s">
        <v>3128</v>
      </c>
      <c r="C48" s="193"/>
      <c r="D48" s="64" t="s">
        <v>4392</v>
      </c>
      <c r="E48" s="161" t="s">
        <v>136</v>
      </c>
      <c r="F48" s="161"/>
      <c r="G48" s="187"/>
      <c r="H48" s="190">
        <f>F48*G48</f>
        <v>0</v>
      </c>
    </row>
    <row r="49" spans="1:9" x14ac:dyDescent="0.25">
      <c r="A49" s="192"/>
      <c r="B49" s="192" t="s">
        <v>3129</v>
      </c>
      <c r="C49" s="193"/>
      <c r="D49" s="64" t="s">
        <v>4393</v>
      </c>
      <c r="E49" s="161" t="s">
        <v>136</v>
      </c>
      <c r="F49" s="161"/>
      <c r="G49" s="187"/>
      <c r="H49" s="190">
        <f>F49*G49</f>
        <v>0</v>
      </c>
    </row>
    <row r="50" spans="1:9" x14ac:dyDescent="0.25">
      <c r="A50" s="192"/>
      <c r="B50" s="192" t="s">
        <v>3130</v>
      </c>
      <c r="C50" s="193"/>
      <c r="D50" s="64" t="s">
        <v>4394</v>
      </c>
      <c r="E50" s="161" t="s">
        <v>136</v>
      </c>
      <c r="F50" s="161"/>
      <c r="G50" s="187"/>
      <c r="H50" s="190">
        <f>F50*G50</f>
        <v>0</v>
      </c>
    </row>
    <row r="51" spans="1:9" ht="52.8" x14ac:dyDescent="0.25">
      <c r="A51" s="192" t="s">
        <v>3131</v>
      </c>
      <c r="B51" s="192"/>
      <c r="C51" s="193"/>
      <c r="D51" s="150" t="s">
        <v>3132</v>
      </c>
      <c r="E51" s="161" t="s">
        <v>425</v>
      </c>
      <c r="F51" s="17" t="s">
        <v>4222</v>
      </c>
      <c r="G51" s="17" t="s">
        <v>818</v>
      </c>
      <c r="H51" s="190"/>
    </row>
    <row r="52" spans="1:9" ht="39.6" x14ac:dyDescent="0.25">
      <c r="A52" s="192" t="s">
        <v>3133</v>
      </c>
      <c r="B52" s="192"/>
      <c r="C52" s="193"/>
      <c r="D52" s="284" t="s">
        <v>5102</v>
      </c>
      <c r="E52" s="161" t="s">
        <v>136</v>
      </c>
      <c r="F52" s="161"/>
      <c r="G52" s="187"/>
      <c r="H52" s="190">
        <f>F52*G52</f>
        <v>0</v>
      </c>
      <c r="I52" s="307" t="s">
        <v>5398</v>
      </c>
    </row>
    <row r="53" spans="1:9" ht="26.4" x14ac:dyDescent="0.25">
      <c r="A53" s="192" t="s">
        <v>3134</v>
      </c>
      <c r="B53" s="192"/>
      <c r="C53" s="193"/>
      <c r="D53" s="284" t="s">
        <v>5103</v>
      </c>
      <c r="E53" s="161" t="s">
        <v>429</v>
      </c>
      <c r="F53" s="161"/>
      <c r="G53" s="187"/>
      <c r="H53" s="190">
        <f>F53*G53</f>
        <v>0</v>
      </c>
      <c r="I53" s="307" t="s">
        <v>5398</v>
      </c>
    </row>
    <row r="54" spans="1:9" ht="26.4" x14ac:dyDescent="0.25">
      <c r="A54" s="192" t="s">
        <v>3135</v>
      </c>
      <c r="B54" s="192"/>
      <c r="C54" s="193"/>
      <c r="D54" s="284" t="s">
        <v>5104</v>
      </c>
      <c r="E54" s="161" t="s">
        <v>429</v>
      </c>
      <c r="F54" s="161"/>
      <c r="G54" s="187"/>
      <c r="H54" s="190">
        <f>F54*G54</f>
        <v>0</v>
      </c>
      <c r="I54" s="307" t="s">
        <v>5398</v>
      </c>
    </row>
    <row r="55" spans="1:9" ht="26.4" x14ac:dyDescent="0.25">
      <c r="A55" s="192" t="s">
        <v>3136</v>
      </c>
      <c r="B55" s="192"/>
      <c r="C55" s="193"/>
      <c r="D55" s="284" t="s">
        <v>3137</v>
      </c>
      <c r="E55" s="161" t="s">
        <v>33</v>
      </c>
      <c r="F55" s="17" t="s">
        <v>4220</v>
      </c>
      <c r="G55" s="17" t="s">
        <v>818</v>
      </c>
      <c r="H55" s="190"/>
    </row>
    <row r="56" spans="1:9" ht="39.6" x14ac:dyDescent="0.25">
      <c r="A56" s="192" t="s">
        <v>3138</v>
      </c>
      <c r="B56" s="192"/>
      <c r="C56" s="193"/>
      <c r="D56" s="284" t="s">
        <v>5105</v>
      </c>
      <c r="E56" s="161" t="s">
        <v>429</v>
      </c>
      <c r="F56" s="161"/>
      <c r="G56" s="187"/>
      <c r="H56" s="190">
        <f>F56*G56</f>
        <v>0</v>
      </c>
      <c r="I56" s="307" t="s">
        <v>5398</v>
      </c>
    </row>
    <row r="57" spans="1:9" x14ac:dyDescent="0.25">
      <c r="A57" s="192" t="s">
        <v>3139</v>
      </c>
      <c r="B57" s="192"/>
      <c r="C57" s="193"/>
      <c r="D57" s="150" t="s">
        <v>3140</v>
      </c>
      <c r="E57" s="161" t="s">
        <v>33</v>
      </c>
      <c r="F57" s="17" t="s">
        <v>4220</v>
      </c>
      <c r="G57" s="17" t="s">
        <v>4221</v>
      </c>
      <c r="H57" s="190"/>
    </row>
    <row r="58" spans="1:9" ht="26.4" x14ac:dyDescent="0.25">
      <c r="A58" s="192" t="s">
        <v>3141</v>
      </c>
      <c r="B58" s="192"/>
      <c r="C58" s="193"/>
      <c r="D58" s="150" t="s">
        <v>3142</v>
      </c>
      <c r="E58" s="161" t="s">
        <v>429</v>
      </c>
      <c r="F58" s="161"/>
      <c r="G58" s="187"/>
      <c r="H58" s="190">
        <f>F58*G58</f>
        <v>0</v>
      </c>
    </row>
    <row r="59" spans="1:9" x14ac:dyDescent="0.25">
      <c r="A59" s="192" t="s">
        <v>3143</v>
      </c>
      <c r="B59" s="192"/>
      <c r="C59" s="193"/>
      <c r="D59" s="284" t="s">
        <v>5106</v>
      </c>
      <c r="E59" s="17"/>
      <c r="F59" s="17"/>
      <c r="G59" s="191"/>
      <c r="H59" s="190"/>
      <c r="I59" s="307" t="s">
        <v>5398</v>
      </c>
    </row>
    <row r="60" spans="1:9" x14ac:dyDescent="0.25">
      <c r="A60" s="192"/>
      <c r="B60" s="192" t="s">
        <v>3144</v>
      </c>
      <c r="C60" s="193"/>
      <c r="D60" s="64" t="s">
        <v>3146</v>
      </c>
      <c r="E60" s="161" t="s">
        <v>136</v>
      </c>
      <c r="F60" s="161"/>
      <c r="G60" s="187"/>
      <c r="H60" s="190">
        <f>F60*G60</f>
        <v>0</v>
      </c>
    </row>
    <row r="61" spans="1:9" x14ac:dyDescent="0.25">
      <c r="A61" s="192"/>
      <c r="B61" s="192" t="s">
        <v>3145</v>
      </c>
      <c r="C61" s="193"/>
      <c r="D61" s="160" t="s">
        <v>3147</v>
      </c>
      <c r="E61" s="17"/>
      <c r="F61" s="17"/>
      <c r="G61" s="191"/>
      <c r="H61" s="190"/>
    </row>
    <row r="62" spans="1:9" x14ac:dyDescent="0.25">
      <c r="A62" s="192"/>
      <c r="B62" s="192"/>
      <c r="C62" s="193" t="s">
        <v>37</v>
      </c>
      <c r="D62" s="64" t="s">
        <v>3148</v>
      </c>
      <c r="E62" s="161" t="s">
        <v>136</v>
      </c>
      <c r="F62" s="161"/>
      <c r="G62" s="187"/>
      <c r="H62" s="190">
        <f>F62*G62</f>
        <v>0</v>
      </c>
    </row>
    <row r="63" spans="1:9" x14ac:dyDescent="0.25">
      <c r="A63" s="192" t="s">
        <v>3149</v>
      </c>
      <c r="B63" s="192"/>
      <c r="C63" s="193"/>
      <c r="D63" s="150" t="s">
        <v>3150</v>
      </c>
      <c r="E63" s="161" t="s">
        <v>3005</v>
      </c>
      <c r="F63" s="161"/>
      <c r="G63" s="187"/>
      <c r="H63" s="190">
        <f>F63*G63</f>
        <v>0</v>
      </c>
    </row>
    <row r="64" spans="1:9" x14ac:dyDescent="0.25">
      <c r="A64" s="192" t="s">
        <v>3151</v>
      </c>
      <c r="B64" s="192"/>
      <c r="C64" s="193"/>
      <c r="D64" s="150" t="s">
        <v>3152</v>
      </c>
      <c r="E64" s="17"/>
      <c r="F64" s="17"/>
      <c r="G64" s="191"/>
      <c r="H64" s="190"/>
    </row>
    <row r="65" spans="1:9" ht="39.6" x14ac:dyDescent="0.25">
      <c r="A65" s="192"/>
      <c r="B65" s="192" t="s">
        <v>3153</v>
      </c>
      <c r="C65" s="193"/>
      <c r="D65" s="283" t="s">
        <v>5107</v>
      </c>
      <c r="E65" s="161" t="s">
        <v>136</v>
      </c>
      <c r="F65" s="161"/>
      <c r="G65" s="187"/>
      <c r="H65" s="190">
        <f>F65*G65</f>
        <v>0</v>
      </c>
      <c r="I65" s="307" t="s">
        <v>5398</v>
      </c>
    </row>
    <row r="66" spans="1:9" ht="39.6" x14ac:dyDescent="0.25">
      <c r="A66" s="192"/>
      <c r="B66" s="192" t="s">
        <v>3154</v>
      </c>
      <c r="C66" s="193"/>
      <c r="D66" s="283" t="s">
        <v>5108</v>
      </c>
      <c r="E66" s="161" t="s">
        <v>429</v>
      </c>
      <c r="F66" s="161"/>
      <c r="G66" s="187"/>
      <c r="H66" s="190">
        <f>F66*G66</f>
        <v>0</v>
      </c>
      <c r="I66" s="307" t="s">
        <v>5398</v>
      </c>
    </row>
    <row r="67" spans="1:9" ht="26.4" x14ac:dyDescent="0.25">
      <c r="A67" s="192"/>
      <c r="B67" s="192" t="s">
        <v>3155</v>
      </c>
      <c r="C67" s="193"/>
      <c r="D67" s="283" t="s">
        <v>5109</v>
      </c>
      <c r="E67" s="161" t="s">
        <v>136</v>
      </c>
      <c r="F67" s="161"/>
      <c r="G67" s="187"/>
      <c r="H67" s="190">
        <f>F67*G67</f>
        <v>0</v>
      </c>
      <c r="I67" s="307" t="s">
        <v>5398</v>
      </c>
    </row>
    <row r="68" spans="1:9" x14ac:dyDescent="0.25">
      <c r="A68" s="192"/>
      <c r="B68" s="192" t="s">
        <v>3156</v>
      </c>
      <c r="C68" s="193"/>
      <c r="D68" s="283" t="s">
        <v>5110</v>
      </c>
      <c r="E68" s="161" t="s">
        <v>429</v>
      </c>
      <c r="F68" s="161"/>
      <c r="G68" s="187"/>
      <c r="H68" s="190">
        <f>F68*G68</f>
        <v>0</v>
      </c>
      <c r="I68" s="307" t="s">
        <v>5398</v>
      </c>
    </row>
    <row r="69" spans="1:9" x14ac:dyDescent="0.25">
      <c r="A69" s="192" t="s">
        <v>3157</v>
      </c>
      <c r="B69" s="192"/>
      <c r="C69" s="193"/>
      <c r="D69" s="300" t="s">
        <v>3158</v>
      </c>
      <c r="E69" s="17"/>
      <c r="F69" s="17"/>
      <c r="G69" s="191"/>
      <c r="H69" s="190"/>
    </row>
    <row r="70" spans="1:9" x14ac:dyDescent="0.25">
      <c r="A70" s="192"/>
      <c r="B70" s="192" t="s">
        <v>3159</v>
      </c>
      <c r="C70" s="193"/>
      <c r="D70" s="290" t="s">
        <v>5111</v>
      </c>
      <c r="E70" s="17"/>
      <c r="F70" s="17"/>
      <c r="G70" s="191"/>
      <c r="H70" s="190"/>
      <c r="I70" s="307" t="s">
        <v>5398</v>
      </c>
    </row>
    <row r="71" spans="1:9" ht="15.6" x14ac:dyDescent="0.25">
      <c r="A71" s="192"/>
      <c r="B71" s="192"/>
      <c r="C71" s="193" t="s">
        <v>37</v>
      </c>
      <c r="D71" s="283" t="s">
        <v>4395</v>
      </c>
      <c r="E71" s="161" t="s">
        <v>2269</v>
      </c>
      <c r="F71" s="161"/>
      <c r="G71" s="187"/>
      <c r="H71" s="190">
        <f>F71*G71</f>
        <v>0</v>
      </c>
    </row>
    <row r="72" spans="1:9" ht="15.6" x14ac:dyDescent="0.25">
      <c r="A72" s="192"/>
      <c r="B72" s="192"/>
      <c r="C72" s="193" t="s">
        <v>39</v>
      </c>
      <c r="D72" s="283" t="s">
        <v>4396</v>
      </c>
      <c r="E72" s="161" t="s">
        <v>2269</v>
      </c>
      <c r="F72" s="161"/>
      <c r="G72" s="187"/>
      <c r="H72" s="190">
        <f>F72*G72</f>
        <v>0</v>
      </c>
    </row>
    <row r="73" spans="1:9" ht="15.6" x14ac:dyDescent="0.25">
      <c r="A73" s="192"/>
      <c r="B73" s="192" t="s">
        <v>3160</v>
      </c>
      <c r="C73" s="193"/>
      <c r="D73" s="283" t="s">
        <v>5112</v>
      </c>
      <c r="E73" s="161" t="s">
        <v>2269</v>
      </c>
      <c r="F73" s="161"/>
      <c r="G73" s="187"/>
      <c r="H73" s="190">
        <f>F73*G73</f>
        <v>0</v>
      </c>
      <c r="I73" s="307" t="s">
        <v>5398</v>
      </c>
    </row>
    <row r="74" spans="1:9" x14ac:dyDescent="0.25">
      <c r="A74" s="192"/>
      <c r="B74" s="192"/>
      <c r="C74" s="193"/>
      <c r="D74" s="159"/>
      <c r="E74" s="17"/>
      <c r="F74" s="17"/>
      <c r="G74" s="191"/>
      <c r="H74" s="190"/>
    </row>
    <row r="75" spans="1:9" x14ac:dyDescent="0.25">
      <c r="A75" s="192"/>
      <c r="B75" s="192"/>
      <c r="C75" s="193"/>
      <c r="D75" s="157"/>
      <c r="E75" s="17"/>
      <c r="F75" s="17"/>
      <c r="G75" s="190"/>
      <c r="H75" s="190"/>
      <c r="I75" s="323" t="s">
        <v>5421</v>
      </c>
    </row>
    <row r="76" spans="1:9" x14ac:dyDescent="0.25">
      <c r="A76" s="64"/>
      <c r="B76" s="64"/>
      <c r="C76" s="161"/>
      <c r="D76" s="60"/>
      <c r="E76" s="17"/>
      <c r="F76" s="15"/>
      <c r="G76" s="190"/>
      <c r="H76" s="190"/>
    </row>
    <row r="77" spans="1:9" x14ac:dyDescent="0.25">
      <c r="A77" s="168" t="s">
        <v>34</v>
      </c>
      <c r="B77" s="168"/>
      <c r="C77" s="168"/>
      <c r="D77" s="168"/>
      <c r="E77" s="179"/>
      <c r="F77" s="183"/>
      <c r="G77" s="174"/>
      <c r="H77" s="174">
        <f>SUM(H5:H76)</f>
        <v>0</v>
      </c>
    </row>
    <row r="1048353" spans="5:5" x14ac:dyDescent="0.25">
      <c r="E104835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6ED50-8595-4ADC-AEE5-F31787049FE5}">
  <dimension ref="A1:H1048309"/>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3161</v>
      </c>
      <c r="B1" s="337" t="s">
        <v>3161</v>
      </c>
      <c r="C1" s="40"/>
      <c r="D1" s="774" t="s">
        <v>3162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89"/>
    </row>
    <row r="4" spans="1:8" x14ac:dyDescent="0.25">
      <c r="A4" s="192"/>
      <c r="B4" s="192"/>
      <c r="C4" s="64"/>
      <c r="D4" s="17"/>
      <c r="E4" s="17"/>
      <c r="F4" s="15"/>
      <c r="G4" s="190"/>
    </row>
    <row r="5" spans="1:8" x14ac:dyDescent="0.25">
      <c r="A5" s="192" t="s">
        <v>3163</v>
      </c>
      <c r="B5" s="192"/>
      <c r="C5" s="284" t="s">
        <v>3164</v>
      </c>
      <c r="D5" s="161" t="s">
        <v>33</v>
      </c>
      <c r="E5" s="17" t="s">
        <v>4220</v>
      </c>
      <c r="F5" s="191" t="s">
        <v>4221</v>
      </c>
      <c r="G5" s="190"/>
    </row>
    <row r="6" spans="1:8" ht="26.4" x14ac:dyDescent="0.25">
      <c r="A6" s="192" t="s">
        <v>3165</v>
      </c>
      <c r="B6" s="192"/>
      <c r="C6" s="284" t="s">
        <v>5113</v>
      </c>
      <c r="D6" s="225" t="s">
        <v>33</v>
      </c>
      <c r="E6" s="17" t="s">
        <v>4220</v>
      </c>
      <c r="F6" s="191" t="s">
        <v>4221</v>
      </c>
      <c r="G6" s="190"/>
      <c r="H6" s="307" t="s">
        <v>5398</v>
      </c>
    </row>
    <row r="7" spans="1:8" x14ac:dyDescent="0.25">
      <c r="A7" s="192" t="s">
        <v>3166</v>
      </c>
      <c r="B7" s="192"/>
      <c r="C7" s="284" t="s">
        <v>3167</v>
      </c>
      <c r="D7" s="161" t="s">
        <v>33</v>
      </c>
      <c r="E7" s="17" t="s">
        <v>4220</v>
      </c>
      <c r="F7" s="191" t="s">
        <v>4221</v>
      </c>
      <c r="G7" s="190"/>
    </row>
    <row r="8" spans="1:8" ht="26.4" x14ac:dyDescent="0.25">
      <c r="A8" s="192" t="s">
        <v>3168</v>
      </c>
      <c r="B8" s="192"/>
      <c r="C8" s="284" t="s">
        <v>3169</v>
      </c>
      <c r="D8" s="161" t="s">
        <v>429</v>
      </c>
      <c r="E8" s="161"/>
      <c r="F8" s="187"/>
      <c r="G8" s="190">
        <f>E8*F8</f>
        <v>0</v>
      </c>
    </row>
    <row r="9" spans="1:8" ht="39.6" x14ac:dyDescent="0.25">
      <c r="A9" s="192" t="s">
        <v>3170</v>
      </c>
      <c r="B9" s="192"/>
      <c r="C9" s="284" t="s">
        <v>5114</v>
      </c>
      <c r="D9" s="161" t="s">
        <v>136</v>
      </c>
      <c r="E9" s="161"/>
      <c r="F9" s="187"/>
      <c r="G9" s="190">
        <f>E9*F9</f>
        <v>0</v>
      </c>
      <c r="H9" s="307" t="s">
        <v>5398</v>
      </c>
    </row>
    <row r="10" spans="1:8" ht="26.4" x14ac:dyDescent="0.25">
      <c r="A10" s="192" t="s">
        <v>3171</v>
      </c>
      <c r="B10" s="192"/>
      <c r="C10" s="284" t="s">
        <v>5115</v>
      </c>
      <c r="D10" s="161" t="s">
        <v>136</v>
      </c>
      <c r="E10" s="161"/>
      <c r="F10" s="187"/>
      <c r="G10" s="190">
        <f>E10*F10</f>
        <v>0</v>
      </c>
      <c r="H10" s="307" t="s">
        <v>5398</v>
      </c>
    </row>
    <row r="11" spans="1:8" x14ac:dyDescent="0.25">
      <c r="A11" s="192" t="s">
        <v>3172</v>
      </c>
      <c r="B11" s="192"/>
      <c r="C11" s="150" t="s">
        <v>3173</v>
      </c>
      <c r="D11" s="161" t="s">
        <v>429</v>
      </c>
      <c r="E11" s="161"/>
      <c r="F11" s="187"/>
      <c r="G11" s="190">
        <f>E11*F11</f>
        <v>0</v>
      </c>
    </row>
    <row r="12" spans="1:8" x14ac:dyDescent="0.25">
      <c r="A12" s="192" t="s">
        <v>3174</v>
      </c>
      <c r="B12" s="192"/>
      <c r="C12" s="150" t="s">
        <v>3175</v>
      </c>
      <c r="D12" s="161" t="s">
        <v>136</v>
      </c>
      <c r="E12" s="161"/>
      <c r="F12" s="187"/>
      <c r="G12" s="190">
        <f>E12*F12</f>
        <v>0</v>
      </c>
    </row>
    <row r="13" spans="1:8" x14ac:dyDescent="0.25">
      <c r="A13" s="192" t="s">
        <v>3176</v>
      </c>
      <c r="B13" s="192"/>
      <c r="C13" s="150" t="s">
        <v>3177</v>
      </c>
      <c r="D13" s="17"/>
      <c r="E13" s="17"/>
      <c r="F13" s="191"/>
      <c r="G13" s="190"/>
    </row>
    <row r="14" spans="1:8" x14ac:dyDescent="0.25">
      <c r="A14" s="192"/>
      <c r="B14" s="192" t="s">
        <v>3178</v>
      </c>
      <c r="C14" s="64" t="s">
        <v>3180</v>
      </c>
      <c r="D14" s="225" t="s">
        <v>3182</v>
      </c>
      <c r="E14" s="161"/>
      <c r="F14" s="187"/>
      <c r="G14" s="190">
        <f>E14*F14</f>
        <v>0</v>
      </c>
    </row>
    <row r="15" spans="1:8" x14ac:dyDescent="0.25">
      <c r="A15" s="192"/>
      <c r="B15" s="192" t="s">
        <v>3179</v>
      </c>
      <c r="C15" s="64" t="s">
        <v>3181</v>
      </c>
      <c r="D15" s="225" t="s">
        <v>3182</v>
      </c>
      <c r="E15" s="161"/>
      <c r="F15" s="187"/>
      <c r="G15" s="190">
        <f>E15*F15</f>
        <v>0</v>
      </c>
    </row>
    <row r="16" spans="1:8" x14ac:dyDescent="0.25">
      <c r="A16" s="192" t="s">
        <v>3184</v>
      </c>
      <c r="B16" s="192"/>
      <c r="C16" s="150" t="s">
        <v>3183</v>
      </c>
      <c r="D16" s="17"/>
      <c r="E16" s="17"/>
      <c r="F16" s="191"/>
      <c r="G16" s="190"/>
    </row>
    <row r="17" spans="1:8" x14ac:dyDescent="0.25">
      <c r="A17" s="192"/>
      <c r="B17" s="192" t="s">
        <v>3185</v>
      </c>
      <c r="C17" s="64" t="s">
        <v>3749</v>
      </c>
      <c r="D17" s="225" t="s">
        <v>3188</v>
      </c>
      <c r="E17" s="161"/>
      <c r="F17" s="187"/>
      <c r="G17" s="190">
        <f>E17*F17</f>
        <v>0</v>
      </c>
    </row>
    <row r="18" spans="1:8" x14ac:dyDescent="0.25">
      <c r="A18" s="192"/>
      <c r="B18" s="192" t="s">
        <v>3186</v>
      </c>
      <c r="C18" s="64" t="s">
        <v>3187</v>
      </c>
      <c r="D18" s="225" t="s">
        <v>3188</v>
      </c>
      <c r="E18" s="161"/>
      <c r="F18" s="187"/>
      <c r="G18" s="190">
        <f>E18*F18</f>
        <v>0</v>
      </c>
    </row>
    <row r="19" spans="1:8" ht="26.4" x14ac:dyDescent="0.25">
      <c r="A19" s="192" t="s">
        <v>3189</v>
      </c>
      <c r="B19" s="192"/>
      <c r="C19" s="150" t="s">
        <v>3190</v>
      </c>
      <c r="D19" s="161" t="s">
        <v>429</v>
      </c>
      <c r="E19" s="161"/>
      <c r="F19" s="187"/>
      <c r="G19" s="190">
        <f>E19*F19</f>
        <v>0</v>
      </c>
    </row>
    <row r="20" spans="1:8" x14ac:dyDescent="0.25">
      <c r="A20" s="192" t="s">
        <v>3191</v>
      </c>
      <c r="B20" s="192"/>
      <c r="C20" s="150" t="s">
        <v>3192</v>
      </c>
      <c r="D20" s="17"/>
      <c r="E20" s="17"/>
      <c r="F20" s="191"/>
      <c r="G20" s="190"/>
    </row>
    <row r="21" spans="1:8" ht="26.4" x14ac:dyDescent="0.25">
      <c r="A21" s="192"/>
      <c r="B21" s="192" t="s">
        <v>3193</v>
      </c>
      <c r="C21" s="64" t="s">
        <v>3195</v>
      </c>
      <c r="D21" s="161" t="s">
        <v>33</v>
      </c>
      <c r="E21" s="17" t="s">
        <v>4220</v>
      </c>
      <c r="F21" s="191" t="s">
        <v>4221</v>
      </c>
      <c r="G21" s="190"/>
    </row>
    <row r="22" spans="1:8" x14ac:dyDescent="0.25">
      <c r="A22" s="192"/>
      <c r="B22" s="192" t="s">
        <v>3194</v>
      </c>
      <c r="C22" s="64" t="s">
        <v>3196</v>
      </c>
      <c r="D22" s="161" t="s">
        <v>429</v>
      </c>
      <c r="E22" s="161"/>
      <c r="F22" s="187"/>
      <c r="G22" s="190">
        <f>E22*F22</f>
        <v>0</v>
      </c>
    </row>
    <row r="23" spans="1:8" ht="39.6" x14ac:dyDescent="0.25">
      <c r="A23" s="192" t="s">
        <v>3197</v>
      </c>
      <c r="B23" s="192"/>
      <c r="C23" s="284" t="s">
        <v>5116</v>
      </c>
      <c r="D23" s="161" t="s">
        <v>33</v>
      </c>
      <c r="E23" s="17" t="s">
        <v>4220</v>
      </c>
      <c r="F23" s="191" t="s">
        <v>4221</v>
      </c>
      <c r="G23" s="190"/>
      <c r="H23" s="307" t="s">
        <v>5398</v>
      </c>
    </row>
    <row r="24" spans="1:8" ht="26.4" x14ac:dyDescent="0.25">
      <c r="A24" s="192" t="s">
        <v>3198</v>
      </c>
      <c r="B24" s="192"/>
      <c r="C24" s="150" t="s">
        <v>3199</v>
      </c>
      <c r="D24" s="161" t="s">
        <v>429</v>
      </c>
      <c r="E24" s="161"/>
      <c r="F24" s="187"/>
      <c r="G24" s="190">
        <f t="shared" ref="G24:G29" si="0">E24*F24</f>
        <v>0</v>
      </c>
    </row>
    <row r="25" spans="1:8" ht="26.4" x14ac:dyDescent="0.25">
      <c r="A25" s="192" t="s">
        <v>3200</v>
      </c>
      <c r="B25" s="192"/>
      <c r="C25" s="284" t="s">
        <v>5117</v>
      </c>
      <c r="D25" s="161" t="s">
        <v>429</v>
      </c>
      <c r="E25" s="161"/>
      <c r="F25" s="187"/>
      <c r="G25" s="190">
        <f t="shared" si="0"/>
        <v>0</v>
      </c>
      <c r="H25" s="307" t="s">
        <v>5398</v>
      </c>
    </row>
    <row r="26" spans="1:8" ht="26.4" x14ac:dyDescent="0.25">
      <c r="A26" s="192" t="s">
        <v>3201</v>
      </c>
      <c r="B26" s="192"/>
      <c r="C26" s="150" t="s">
        <v>3202</v>
      </c>
      <c r="D26" s="161" t="s">
        <v>429</v>
      </c>
      <c r="E26" s="161"/>
      <c r="F26" s="187"/>
      <c r="G26" s="190">
        <f t="shared" si="0"/>
        <v>0</v>
      </c>
    </row>
    <row r="27" spans="1:8" x14ac:dyDescent="0.25">
      <c r="A27" s="192" t="s">
        <v>3203</v>
      </c>
      <c r="B27" s="192"/>
      <c r="C27" s="150" t="s">
        <v>3204</v>
      </c>
      <c r="D27" s="161" t="s">
        <v>429</v>
      </c>
      <c r="E27" s="161"/>
      <c r="F27" s="187"/>
      <c r="G27" s="190">
        <f t="shared" si="0"/>
        <v>0</v>
      </c>
    </row>
    <row r="28" spans="1:8" ht="39.6" x14ac:dyDescent="0.25">
      <c r="A28" s="192" t="s">
        <v>3205</v>
      </c>
      <c r="B28" s="192"/>
      <c r="C28" s="284" t="s">
        <v>5118</v>
      </c>
      <c r="D28" s="161" t="s">
        <v>429</v>
      </c>
      <c r="E28" s="161"/>
      <c r="F28" s="187"/>
      <c r="G28" s="190">
        <f t="shared" si="0"/>
        <v>0</v>
      </c>
      <c r="H28" s="307" t="s">
        <v>5398</v>
      </c>
    </row>
    <row r="29" spans="1:8" ht="39.6" x14ac:dyDescent="0.25">
      <c r="A29" s="192" t="s">
        <v>3206</v>
      </c>
      <c r="B29" s="192"/>
      <c r="C29" s="284" t="s">
        <v>5119</v>
      </c>
      <c r="D29" s="161" t="s">
        <v>429</v>
      </c>
      <c r="E29" s="161"/>
      <c r="F29" s="187"/>
      <c r="G29" s="190">
        <f t="shared" si="0"/>
        <v>0</v>
      </c>
      <c r="H29" s="307" t="s">
        <v>5398</v>
      </c>
    </row>
    <row r="30" spans="1:8" x14ac:dyDescent="0.25">
      <c r="A30" s="192"/>
      <c r="B30" s="192"/>
      <c r="C30" s="150"/>
      <c r="D30" s="17"/>
      <c r="E30" s="17"/>
      <c r="F30" s="15"/>
      <c r="G30" s="190"/>
    </row>
    <row r="31" spans="1:8" x14ac:dyDescent="0.25">
      <c r="A31" s="192"/>
      <c r="B31" s="192"/>
      <c r="C31" s="157"/>
      <c r="D31" s="17"/>
      <c r="E31" s="17"/>
      <c r="F31" s="15"/>
      <c r="G31" s="190"/>
      <c r="H31" s="323" t="s">
        <v>5421</v>
      </c>
    </row>
    <row r="32" spans="1:8" x14ac:dyDescent="0.25">
      <c r="A32" s="64"/>
      <c r="B32" s="64"/>
      <c r="C32" s="60"/>
      <c r="D32" s="17"/>
      <c r="E32" s="15"/>
      <c r="F32" s="15"/>
      <c r="G32" s="190"/>
    </row>
    <row r="33" spans="1:7" x14ac:dyDescent="0.25">
      <c r="A33" s="168" t="s">
        <v>34</v>
      </c>
      <c r="B33" s="168"/>
      <c r="C33" s="168"/>
      <c r="D33" s="179"/>
      <c r="E33" s="183"/>
      <c r="F33" s="183"/>
      <c r="G33" s="174">
        <f>SUM(G5:G32)</f>
        <v>0</v>
      </c>
    </row>
    <row r="1048309" spans="4:4" x14ac:dyDescent="0.25">
      <c r="D1048309"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12F90-BBBF-4B6C-B8B0-64D71760CD0E}">
  <dimension ref="A1:H104835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3207</v>
      </c>
      <c r="B1" s="40"/>
      <c r="C1" s="40"/>
      <c r="D1" s="774" t="s">
        <v>3208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3209</v>
      </c>
      <c r="B5" s="192"/>
      <c r="C5" s="226" t="s">
        <v>3210</v>
      </c>
      <c r="D5" s="17"/>
      <c r="E5" s="17"/>
      <c r="F5" s="17"/>
      <c r="G5" s="190"/>
    </row>
    <row r="6" spans="1:8" x14ac:dyDescent="0.25">
      <c r="A6" s="227"/>
      <c r="B6" s="192" t="s">
        <v>3220</v>
      </c>
      <c r="C6" s="219" t="s">
        <v>3211</v>
      </c>
      <c r="D6" s="161" t="s">
        <v>33</v>
      </c>
      <c r="E6" s="17" t="s">
        <v>4220</v>
      </c>
      <c r="F6" s="17" t="s">
        <v>4221</v>
      </c>
      <c r="G6" s="188"/>
    </row>
    <row r="7" spans="1:8" x14ac:dyDescent="0.25">
      <c r="A7" s="192"/>
      <c r="B7" s="192" t="s">
        <v>3221</v>
      </c>
      <c r="C7" s="64" t="s">
        <v>3212</v>
      </c>
      <c r="D7" s="161" t="s">
        <v>33</v>
      </c>
      <c r="E7" s="17" t="s">
        <v>4220</v>
      </c>
      <c r="F7" s="17" t="s">
        <v>4221</v>
      </c>
      <c r="G7" s="188"/>
    </row>
    <row r="8" spans="1:8" x14ac:dyDescent="0.25">
      <c r="A8" s="192"/>
      <c r="B8" s="192" t="s">
        <v>3222</v>
      </c>
      <c r="C8" s="64" t="s">
        <v>3213</v>
      </c>
      <c r="D8" s="161" t="s">
        <v>33</v>
      </c>
      <c r="E8" s="17" t="s">
        <v>4220</v>
      </c>
      <c r="F8" s="17" t="s">
        <v>4221</v>
      </c>
      <c r="G8" s="188"/>
    </row>
    <row r="9" spans="1:8" x14ac:dyDescent="0.25">
      <c r="A9" s="192"/>
      <c r="B9" s="192" t="s">
        <v>3223</v>
      </c>
      <c r="C9" s="64" t="s">
        <v>3214</v>
      </c>
      <c r="D9" s="161" t="s">
        <v>33</v>
      </c>
      <c r="E9" s="17" t="s">
        <v>4220</v>
      </c>
      <c r="F9" s="17" t="s">
        <v>4221</v>
      </c>
      <c r="G9" s="188"/>
    </row>
    <row r="10" spans="1:8" x14ac:dyDescent="0.25">
      <c r="A10" s="192"/>
      <c r="B10" s="192" t="s">
        <v>3224</v>
      </c>
      <c r="C10" s="64" t="s">
        <v>3215</v>
      </c>
      <c r="D10" s="161" t="s">
        <v>33</v>
      </c>
      <c r="E10" s="17" t="s">
        <v>4220</v>
      </c>
      <c r="F10" s="17" t="s">
        <v>4221</v>
      </c>
      <c r="G10" s="188"/>
    </row>
    <row r="11" spans="1:8" x14ac:dyDescent="0.25">
      <c r="A11" s="192"/>
      <c r="B11" s="192" t="s">
        <v>3225</v>
      </c>
      <c r="C11" s="64" t="s">
        <v>3216</v>
      </c>
      <c r="D11" s="161" t="s">
        <v>33</v>
      </c>
      <c r="E11" s="17" t="s">
        <v>4220</v>
      </c>
      <c r="F11" s="17" t="s">
        <v>4221</v>
      </c>
      <c r="G11" s="188"/>
    </row>
    <row r="12" spans="1:8" x14ac:dyDescent="0.25">
      <c r="A12" s="192"/>
      <c r="B12" s="192" t="s">
        <v>3226</v>
      </c>
      <c r="C12" s="64" t="s">
        <v>3217</v>
      </c>
      <c r="D12" s="161" t="s">
        <v>33</v>
      </c>
      <c r="E12" s="17" t="s">
        <v>4220</v>
      </c>
      <c r="F12" s="17" t="s">
        <v>4221</v>
      </c>
      <c r="G12" s="188"/>
    </row>
    <row r="13" spans="1:8" x14ac:dyDescent="0.25">
      <c r="A13" s="192"/>
      <c r="B13" s="192" t="s">
        <v>3227</v>
      </c>
      <c r="C13" s="64" t="s">
        <v>3218</v>
      </c>
      <c r="D13" s="161" t="s">
        <v>33</v>
      </c>
      <c r="E13" s="17" t="s">
        <v>4220</v>
      </c>
      <c r="F13" s="17" t="s">
        <v>4221</v>
      </c>
      <c r="G13" s="188"/>
    </row>
    <row r="14" spans="1:8" x14ac:dyDescent="0.25">
      <c r="A14" s="192"/>
      <c r="B14" s="192" t="s">
        <v>3228</v>
      </c>
      <c r="C14" s="64" t="s">
        <v>3219</v>
      </c>
      <c r="D14" s="161" t="s">
        <v>33</v>
      </c>
      <c r="E14" s="17" t="s">
        <v>4220</v>
      </c>
      <c r="F14" s="17" t="s">
        <v>4221</v>
      </c>
      <c r="G14" s="188"/>
    </row>
    <row r="15" spans="1:8" ht="26.4" x14ac:dyDescent="0.25">
      <c r="A15" s="192" t="s">
        <v>3229</v>
      </c>
      <c r="B15" s="192"/>
      <c r="C15" s="150" t="s">
        <v>3230</v>
      </c>
      <c r="D15" s="17"/>
      <c r="E15" s="17"/>
      <c r="F15" s="17"/>
      <c r="G15" s="190"/>
    </row>
    <row r="16" spans="1:8" x14ac:dyDescent="0.25">
      <c r="A16" s="192"/>
      <c r="B16" s="192" t="s">
        <v>3231</v>
      </c>
      <c r="C16" s="64" t="s">
        <v>3211</v>
      </c>
      <c r="D16" s="161" t="s">
        <v>429</v>
      </c>
      <c r="E16" s="161"/>
      <c r="F16" s="187"/>
      <c r="G16" s="190">
        <f t="shared" ref="G16:G25" si="0">E16*F16</f>
        <v>0</v>
      </c>
    </row>
    <row r="17" spans="1:7" x14ac:dyDescent="0.25">
      <c r="A17" s="192"/>
      <c r="B17" s="192" t="s">
        <v>3232</v>
      </c>
      <c r="C17" s="64" t="s">
        <v>3212</v>
      </c>
      <c r="D17" s="161" t="s">
        <v>429</v>
      </c>
      <c r="E17" s="161"/>
      <c r="F17" s="187"/>
      <c r="G17" s="190">
        <f t="shared" si="0"/>
        <v>0</v>
      </c>
    </row>
    <row r="18" spans="1:7" x14ac:dyDescent="0.25">
      <c r="A18" s="192"/>
      <c r="B18" s="192" t="s">
        <v>3233</v>
      </c>
      <c r="C18" s="64" t="s">
        <v>3213</v>
      </c>
      <c r="D18" s="161" t="s">
        <v>429</v>
      </c>
      <c r="E18" s="161"/>
      <c r="F18" s="187"/>
      <c r="G18" s="190">
        <f t="shared" si="0"/>
        <v>0</v>
      </c>
    </row>
    <row r="19" spans="1:7" x14ac:dyDescent="0.25">
      <c r="A19" s="192"/>
      <c r="B19" s="192" t="s">
        <v>3234</v>
      </c>
      <c r="C19" s="64" t="s">
        <v>3214</v>
      </c>
      <c r="D19" s="161" t="s">
        <v>429</v>
      </c>
      <c r="E19" s="161"/>
      <c r="F19" s="187"/>
      <c r="G19" s="190">
        <f t="shared" si="0"/>
        <v>0</v>
      </c>
    </row>
    <row r="20" spans="1:7" x14ac:dyDescent="0.25">
      <c r="A20" s="192"/>
      <c r="B20" s="192" t="s">
        <v>3235</v>
      </c>
      <c r="C20" s="64" t="s">
        <v>3215</v>
      </c>
      <c r="D20" s="161" t="s">
        <v>429</v>
      </c>
      <c r="E20" s="161"/>
      <c r="F20" s="187"/>
      <c r="G20" s="190">
        <f t="shared" si="0"/>
        <v>0</v>
      </c>
    </row>
    <row r="21" spans="1:7" x14ac:dyDescent="0.25">
      <c r="A21" s="192"/>
      <c r="B21" s="192" t="s">
        <v>3236</v>
      </c>
      <c r="C21" s="64" t="s">
        <v>3216</v>
      </c>
      <c r="D21" s="161" t="s">
        <v>429</v>
      </c>
      <c r="E21" s="161"/>
      <c r="F21" s="187"/>
      <c r="G21" s="190">
        <f t="shared" si="0"/>
        <v>0</v>
      </c>
    </row>
    <row r="22" spans="1:7" x14ac:dyDescent="0.25">
      <c r="A22" s="192"/>
      <c r="B22" s="192" t="s">
        <v>3237</v>
      </c>
      <c r="C22" s="64" t="s">
        <v>3217</v>
      </c>
      <c r="D22" s="161" t="s">
        <v>429</v>
      </c>
      <c r="E22" s="161"/>
      <c r="F22" s="187"/>
      <c r="G22" s="190">
        <f t="shared" si="0"/>
        <v>0</v>
      </c>
    </row>
    <row r="23" spans="1:7" x14ac:dyDescent="0.25">
      <c r="A23" s="192"/>
      <c r="B23" s="192" t="s">
        <v>3238</v>
      </c>
      <c r="C23" s="64" t="s">
        <v>3218</v>
      </c>
      <c r="D23" s="161" t="s">
        <v>429</v>
      </c>
      <c r="E23" s="161"/>
      <c r="F23" s="187"/>
      <c r="G23" s="190">
        <f t="shared" si="0"/>
        <v>0</v>
      </c>
    </row>
    <row r="24" spans="1:7" x14ac:dyDescent="0.25">
      <c r="A24" s="192"/>
      <c r="B24" s="192" t="s">
        <v>3239</v>
      </c>
      <c r="C24" s="64" t="s">
        <v>3240</v>
      </c>
      <c r="D24" s="161" t="s">
        <v>429</v>
      </c>
      <c r="E24" s="161"/>
      <c r="F24" s="187"/>
      <c r="G24" s="190">
        <f t="shared" si="0"/>
        <v>0</v>
      </c>
    </row>
    <row r="25" spans="1:7" x14ac:dyDescent="0.25">
      <c r="A25" s="192" t="s">
        <v>3241</v>
      </c>
      <c r="B25" s="192"/>
      <c r="C25" s="150" t="s">
        <v>3242</v>
      </c>
      <c r="D25" s="161" t="s">
        <v>429</v>
      </c>
      <c r="E25" s="161"/>
      <c r="F25" s="187"/>
      <c r="G25" s="190">
        <f t="shared" si="0"/>
        <v>0</v>
      </c>
    </row>
    <row r="26" spans="1:7" x14ac:dyDescent="0.25">
      <c r="A26" s="192" t="s">
        <v>3243</v>
      </c>
      <c r="B26" s="192"/>
      <c r="C26" s="150" t="s">
        <v>3244</v>
      </c>
      <c r="D26" s="202"/>
      <c r="E26" s="17"/>
      <c r="F26" s="191"/>
      <c r="G26" s="190"/>
    </row>
    <row r="27" spans="1:7" x14ac:dyDescent="0.25">
      <c r="A27" s="192"/>
      <c r="B27" s="192" t="s">
        <v>3245</v>
      </c>
      <c r="C27" s="64" t="s">
        <v>3248</v>
      </c>
      <c r="D27" s="161" t="s">
        <v>423</v>
      </c>
      <c r="E27" s="161"/>
      <c r="F27" s="187"/>
      <c r="G27" s="190">
        <f>E27*F27</f>
        <v>0</v>
      </c>
    </row>
    <row r="28" spans="1:7" x14ac:dyDescent="0.25">
      <c r="A28" s="192"/>
      <c r="B28" s="192" t="s">
        <v>3246</v>
      </c>
      <c r="C28" s="64" t="s">
        <v>3249</v>
      </c>
      <c r="D28" s="161" t="s">
        <v>423</v>
      </c>
      <c r="E28" s="161"/>
      <c r="F28" s="187"/>
      <c r="G28" s="190">
        <f>E28*F28</f>
        <v>0</v>
      </c>
    </row>
    <row r="29" spans="1:7" x14ac:dyDescent="0.25">
      <c r="A29" s="192"/>
      <c r="B29" s="192" t="s">
        <v>3247</v>
      </c>
      <c r="C29" s="64" t="s">
        <v>3250</v>
      </c>
      <c r="D29" s="161" t="s">
        <v>423</v>
      </c>
      <c r="E29" s="161"/>
      <c r="F29" s="187"/>
      <c r="G29" s="190">
        <f>E29*F29</f>
        <v>0</v>
      </c>
    </row>
    <row r="30" spans="1:7" x14ac:dyDescent="0.25">
      <c r="A30" s="192" t="s">
        <v>3251</v>
      </c>
      <c r="B30" s="192"/>
      <c r="C30" s="150" t="s">
        <v>3252</v>
      </c>
      <c r="D30" s="202"/>
      <c r="E30" s="17"/>
      <c r="F30" s="191"/>
      <c r="G30" s="190"/>
    </row>
    <row r="31" spans="1:7" x14ac:dyDescent="0.25">
      <c r="A31" s="192"/>
      <c r="B31" s="192" t="s">
        <v>3253</v>
      </c>
      <c r="C31" s="64" t="s">
        <v>1577</v>
      </c>
      <c r="D31" s="161" t="s">
        <v>423</v>
      </c>
      <c r="E31" s="161"/>
      <c r="F31" s="187"/>
      <c r="G31" s="190">
        <f t="shared" ref="G31:G42" si="1">E31*F31</f>
        <v>0</v>
      </c>
    </row>
    <row r="32" spans="1:7" x14ac:dyDescent="0.25">
      <c r="A32" s="192"/>
      <c r="B32" s="192" t="s">
        <v>3254</v>
      </c>
      <c r="C32" s="64" t="s">
        <v>3256</v>
      </c>
      <c r="D32" s="161" t="s">
        <v>423</v>
      </c>
      <c r="E32" s="161"/>
      <c r="F32" s="187"/>
      <c r="G32" s="190">
        <f t="shared" si="1"/>
        <v>0</v>
      </c>
    </row>
    <row r="33" spans="1:8" x14ac:dyDescent="0.25">
      <c r="A33" s="192"/>
      <c r="B33" s="192" t="s">
        <v>3255</v>
      </c>
      <c r="C33" s="283" t="s">
        <v>5120</v>
      </c>
      <c r="D33" s="161" t="s">
        <v>423</v>
      </c>
      <c r="E33" s="161"/>
      <c r="F33" s="187"/>
      <c r="G33" s="190">
        <f t="shared" si="1"/>
        <v>0</v>
      </c>
      <c r="H33" s="307" t="s">
        <v>5398</v>
      </c>
    </row>
    <row r="34" spans="1:8" ht="39.6" x14ac:dyDescent="0.25">
      <c r="A34" s="111" t="s">
        <v>3257</v>
      </c>
      <c r="B34" s="192"/>
      <c r="C34" s="284" t="s">
        <v>5121</v>
      </c>
      <c r="D34" s="161" t="s">
        <v>136</v>
      </c>
      <c r="E34" s="161"/>
      <c r="F34" s="187"/>
      <c r="G34" s="190">
        <f t="shared" si="1"/>
        <v>0</v>
      </c>
      <c r="H34" s="307" t="s">
        <v>5398</v>
      </c>
    </row>
    <row r="35" spans="1:8" ht="26.4" x14ac:dyDescent="0.25">
      <c r="A35" s="111" t="s">
        <v>3258</v>
      </c>
      <c r="B35" s="192"/>
      <c r="C35" s="150" t="s">
        <v>3259</v>
      </c>
      <c r="D35" s="161" t="s">
        <v>136</v>
      </c>
      <c r="E35" s="161"/>
      <c r="F35" s="187"/>
      <c r="G35" s="190">
        <f t="shared" si="1"/>
        <v>0</v>
      </c>
    </row>
    <row r="36" spans="1:8" ht="39.6" x14ac:dyDescent="0.25">
      <c r="A36" s="111" t="s">
        <v>3260</v>
      </c>
      <c r="B36" s="192"/>
      <c r="C36" s="291" t="s">
        <v>5122</v>
      </c>
      <c r="D36" s="161" t="s">
        <v>136</v>
      </c>
      <c r="E36" s="161"/>
      <c r="F36" s="187"/>
      <c r="G36" s="190">
        <f t="shared" si="1"/>
        <v>0</v>
      </c>
      <c r="H36" s="307" t="s">
        <v>5398</v>
      </c>
    </row>
    <row r="37" spans="1:8" ht="26.4" x14ac:dyDescent="0.25">
      <c r="A37" s="111" t="s">
        <v>3261</v>
      </c>
      <c r="B37" s="192"/>
      <c r="C37" s="284" t="s">
        <v>5123</v>
      </c>
      <c r="D37" s="161" t="s">
        <v>136</v>
      </c>
      <c r="E37" s="161"/>
      <c r="F37" s="187"/>
      <c r="G37" s="190">
        <f t="shared" si="1"/>
        <v>0</v>
      </c>
      <c r="H37" s="307" t="s">
        <v>5398</v>
      </c>
    </row>
    <row r="38" spans="1:8" ht="26.4" x14ac:dyDescent="0.25">
      <c r="A38" s="192" t="s">
        <v>3262</v>
      </c>
      <c r="B38" s="192"/>
      <c r="C38" s="150" t="s">
        <v>3263</v>
      </c>
      <c r="D38" s="161" t="s">
        <v>429</v>
      </c>
      <c r="E38" s="161"/>
      <c r="F38" s="187"/>
      <c r="G38" s="190">
        <f t="shared" si="1"/>
        <v>0</v>
      </c>
    </row>
    <row r="39" spans="1:8" ht="15.6" x14ac:dyDescent="0.25">
      <c r="A39" s="192" t="s">
        <v>3264</v>
      </c>
      <c r="B39" s="192"/>
      <c r="C39" s="284" t="s">
        <v>5124</v>
      </c>
      <c r="D39" s="161" t="s">
        <v>124</v>
      </c>
      <c r="E39" s="161"/>
      <c r="F39" s="187"/>
      <c r="G39" s="190">
        <f t="shared" si="1"/>
        <v>0</v>
      </c>
      <c r="H39" s="307" t="s">
        <v>5398</v>
      </c>
    </row>
    <row r="40" spans="1:8" ht="26.4" x14ac:dyDescent="0.25">
      <c r="A40" s="192" t="s">
        <v>3265</v>
      </c>
      <c r="B40" s="192"/>
      <c r="C40" s="57" t="s">
        <v>5125</v>
      </c>
      <c r="D40" s="161" t="s">
        <v>429</v>
      </c>
      <c r="E40" s="161"/>
      <c r="F40" s="187"/>
      <c r="G40" s="190">
        <f t="shared" si="1"/>
        <v>0</v>
      </c>
      <c r="H40" s="307" t="s">
        <v>5398</v>
      </c>
    </row>
    <row r="41" spans="1:8" ht="39.6" x14ac:dyDescent="0.25">
      <c r="A41" s="192" t="s">
        <v>3266</v>
      </c>
      <c r="B41" s="192"/>
      <c r="C41" s="291" t="s">
        <v>5126</v>
      </c>
      <c r="D41" s="161" t="s">
        <v>429</v>
      </c>
      <c r="E41" s="161"/>
      <c r="F41" s="187"/>
      <c r="G41" s="190">
        <f t="shared" si="1"/>
        <v>0</v>
      </c>
      <c r="H41" s="307" t="s">
        <v>5398</v>
      </c>
    </row>
    <row r="42" spans="1:8" x14ac:dyDescent="0.25">
      <c r="A42" s="192" t="s">
        <v>3267</v>
      </c>
      <c r="B42" s="192"/>
      <c r="C42" s="150" t="s">
        <v>3268</v>
      </c>
      <c r="D42" s="161" t="s">
        <v>429</v>
      </c>
      <c r="E42" s="161"/>
      <c r="F42" s="187"/>
      <c r="G42" s="190">
        <f t="shared" si="1"/>
        <v>0</v>
      </c>
    </row>
    <row r="43" spans="1:8" x14ac:dyDescent="0.25">
      <c r="A43" s="192" t="s">
        <v>3269</v>
      </c>
      <c r="B43" s="192"/>
      <c r="C43" s="150" t="s">
        <v>3270</v>
      </c>
      <c r="D43" s="202"/>
      <c r="E43" s="17"/>
      <c r="F43" s="191"/>
      <c r="G43" s="190"/>
    </row>
    <row r="44" spans="1:8" x14ac:dyDescent="0.25">
      <c r="A44" s="192"/>
      <c r="B44" s="192" t="s">
        <v>3271</v>
      </c>
      <c r="C44" s="64" t="s">
        <v>3274</v>
      </c>
      <c r="D44" s="161" t="s">
        <v>429</v>
      </c>
      <c r="E44" s="161"/>
      <c r="F44" s="187"/>
      <c r="G44" s="190">
        <f>E44*F44</f>
        <v>0</v>
      </c>
    </row>
    <row r="45" spans="1:8" x14ac:dyDescent="0.25">
      <c r="A45" s="192"/>
      <c r="B45" s="192" t="s">
        <v>3272</v>
      </c>
      <c r="C45" s="283" t="s">
        <v>5127</v>
      </c>
      <c r="D45" s="161" t="s">
        <v>136</v>
      </c>
      <c r="E45" s="161"/>
      <c r="F45" s="187"/>
      <c r="G45" s="190">
        <f>E45*F45</f>
        <v>0</v>
      </c>
      <c r="H45" s="307" t="s">
        <v>5398</v>
      </c>
    </row>
    <row r="46" spans="1:8" x14ac:dyDescent="0.25">
      <c r="A46" s="192"/>
      <c r="B46" s="192" t="s">
        <v>3273</v>
      </c>
      <c r="C46" s="64" t="s">
        <v>3275</v>
      </c>
      <c r="D46" s="161" t="s">
        <v>429</v>
      </c>
      <c r="E46" s="161"/>
      <c r="F46" s="187"/>
      <c r="G46" s="190">
        <f>E46*F46</f>
        <v>0</v>
      </c>
    </row>
    <row r="47" spans="1:8" ht="28.8" x14ac:dyDescent="0.25">
      <c r="A47" s="192" t="s">
        <v>3276</v>
      </c>
      <c r="B47" s="192"/>
      <c r="C47" s="150" t="s">
        <v>3277</v>
      </c>
      <c r="D47" s="225" t="s">
        <v>3325</v>
      </c>
      <c r="E47" s="161"/>
      <c r="F47" s="187"/>
      <c r="G47" s="190">
        <f>E47*F47</f>
        <v>0</v>
      </c>
    </row>
    <row r="48" spans="1:8" ht="39.6" x14ac:dyDescent="0.25">
      <c r="A48" s="192" t="s">
        <v>3278</v>
      </c>
      <c r="B48" s="192"/>
      <c r="C48" s="291" t="s">
        <v>5128</v>
      </c>
      <c r="D48" s="17"/>
      <c r="E48" s="17"/>
      <c r="F48" s="191"/>
      <c r="G48" s="190"/>
      <c r="H48" s="307" t="s">
        <v>5398</v>
      </c>
    </row>
    <row r="49" spans="1:8" x14ac:dyDescent="0.25">
      <c r="A49" s="192"/>
      <c r="B49" s="192" t="s">
        <v>3279</v>
      </c>
      <c r="C49" s="64" t="s">
        <v>3282</v>
      </c>
      <c r="D49" s="161" t="s">
        <v>3285</v>
      </c>
      <c r="E49" s="161"/>
      <c r="F49" s="187"/>
      <c r="G49" s="190">
        <f>E49*F49</f>
        <v>0</v>
      </c>
    </row>
    <row r="50" spans="1:8" x14ac:dyDescent="0.25">
      <c r="A50" s="192"/>
      <c r="B50" s="192" t="s">
        <v>3280</v>
      </c>
      <c r="C50" s="64" t="s">
        <v>3283</v>
      </c>
      <c r="D50" s="161" t="s">
        <v>3285</v>
      </c>
      <c r="E50" s="161"/>
      <c r="F50" s="187"/>
      <c r="G50" s="190">
        <f>E50*F50</f>
        <v>0</v>
      </c>
    </row>
    <row r="51" spans="1:8" x14ac:dyDescent="0.25">
      <c r="A51" s="192"/>
      <c r="B51" s="192" t="s">
        <v>3281</v>
      </c>
      <c r="C51" s="64" t="s">
        <v>3284</v>
      </c>
      <c r="D51" s="161" t="s">
        <v>3285</v>
      </c>
      <c r="E51" s="161"/>
      <c r="F51" s="187"/>
      <c r="G51" s="190">
        <f>E51*F51</f>
        <v>0</v>
      </c>
    </row>
    <row r="52" spans="1:8" x14ac:dyDescent="0.25">
      <c r="A52" s="192" t="s">
        <v>3286</v>
      </c>
      <c r="B52" s="192"/>
      <c r="C52" s="150" t="s">
        <v>3287</v>
      </c>
      <c r="D52" s="17"/>
      <c r="E52" s="17"/>
      <c r="F52" s="191"/>
      <c r="G52" s="190"/>
    </row>
    <row r="53" spans="1:8" x14ac:dyDescent="0.25">
      <c r="A53" s="192"/>
      <c r="B53" s="192" t="s">
        <v>3288</v>
      </c>
      <c r="C53" s="64" t="s">
        <v>3282</v>
      </c>
      <c r="D53" s="161" t="s">
        <v>3285</v>
      </c>
      <c r="E53" s="161"/>
      <c r="F53" s="187"/>
      <c r="G53" s="190">
        <f t="shared" ref="G53:G60" si="2">E53*F53</f>
        <v>0</v>
      </c>
    </row>
    <row r="54" spans="1:8" x14ac:dyDescent="0.25">
      <c r="A54" s="192"/>
      <c r="B54" s="192" t="s">
        <v>3289</v>
      </c>
      <c r="C54" s="64" t="s">
        <v>3283</v>
      </c>
      <c r="D54" s="161" t="s">
        <v>3285</v>
      </c>
      <c r="E54" s="161"/>
      <c r="F54" s="187"/>
      <c r="G54" s="190">
        <f t="shared" si="2"/>
        <v>0</v>
      </c>
    </row>
    <row r="55" spans="1:8" x14ac:dyDescent="0.25">
      <c r="A55" s="192"/>
      <c r="B55" s="192" t="s">
        <v>3290</v>
      </c>
      <c r="C55" s="64" t="s">
        <v>3284</v>
      </c>
      <c r="D55" s="161" t="s">
        <v>3285</v>
      </c>
      <c r="E55" s="161"/>
      <c r="F55" s="187"/>
      <c r="G55" s="190">
        <f t="shared" si="2"/>
        <v>0</v>
      </c>
    </row>
    <row r="56" spans="1:8" ht="26.4" x14ac:dyDescent="0.25">
      <c r="A56" s="192" t="s">
        <v>3291</v>
      </c>
      <c r="B56" s="192"/>
      <c r="C56" s="150" t="s">
        <v>3293</v>
      </c>
      <c r="D56" s="161" t="s">
        <v>124</v>
      </c>
      <c r="E56" s="161"/>
      <c r="F56" s="187"/>
      <c r="G56" s="190">
        <f t="shared" si="2"/>
        <v>0</v>
      </c>
    </row>
    <row r="57" spans="1:8" ht="39.6" x14ac:dyDescent="0.25">
      <c r="A57" s="192" t="s">
        <v>3292</v>
      </c>
      <c r="B57" s="192"/>
      <c r="C57" s="150" t="s">
        <v>3294</v>
      </c>
      <c r="D57" s="161" t="s">
        <v>124</v>
      </c>
      <c r="E57" s="161"/>
      <c r="F57" s="187"/>
      <c r="G57" s="190">
        <f t="shared" si="2"/>
        <v>0</v>
      </c>
    </row>
    <row r="58" spans="1:8" ht="26.4" x14ac:dyDescent="0.25">
      <c r="A58" s="192" t="s">
        <v>3295</v>
      </c>
      <c r="B58" s="192"/>
      <c r="C58" s="150" t="s">
        <v>3296</v>
      </c>
      <c r="D58" s="161" t="s">
        <v>124</v>
      </c>
      <c r="E58" s="161"/>
      <c r="F58" s="187"/>
      <c r="G58" s="190">
        <f t="shared" si="2"/>
        <v>0</v>
      </c>
    </row>
    <row r="59" spans="1:8" ht="26.4" x14ac:dyDescent="0.25">
      <c r="A59" s="192" t="s">
        <v>3297</v>
      </c>
      <c r="B59" s="192"/>
      <c r="C59" s="284" t="s">
        <v>5129</v>
      </c>
      <c r="D59" s="161" t="s">
        <v>429</v>
      </c>
      <c r="E59" s="161"/>
      <c r="F59" s="187"/>
      <c r="G59" s="190">
        <f t="shared" si="2"/>
        <v>0</v>
      </c>
      <c r="H59" s="307" t="s">
        <v>5398</v>
      </c>
    </row>
    <row r="60" spans="1:8" x14ac:dyDescent="0.25">
      <c r="A60" s="192" t="s">
        <v>3298</v>
      </c>
      <c r="B60" s="192"/>
      <c r="C60" s="150" t="s">
        <v>3299</v>
      </c>
      <c r="D60" s="161" t="s">
        <v>429</v>
      </c>
      <c r="E60" s="161"/>
      <c r="F60" s="187"/>
      <c r="G60" s="190">
        <f t="shared" si="2"/>
        <v>0</v>
      </c>
    </row>
    <row r="61" spans="1:8" x14ac:dyDescent="0.25">
      <c r="A61" s="192" t="s">
        <v>3300</v>
      </c>
      <c r="B61" s="192"/>
      <c r="C61" s="150" t="s">
        <v>3301</v>
      </c>
      <c r="D61" s="17"/>
      <c r="E61" s="17"/>
      <c r="F61" s="191"/>
      <c r="G61" s="190"/>
    </row>
    <row r="62" spans="1:8" x14ac:dyDescent="0.25">
      <c r="A62" s="192"/>
      <c r="B62" s="192" t="s">
        <v>3302</v>
      </c>
      <c r="C62" s="283" t="s">
        <v>5130</v>
      </c>
      <c r="D62" s="161" t="s">
        <v>33</v>
      </c>
      <c r="E62" s="17" t="s">
        <v>4220</v>
      </c>
      <c r="F62" s="17" t="s">
        <v>4221</v>
      </c>
      <c r="G62" s="188"/>
      <c r="H62" s="307" t="s">
        <v>5398</v>
      </c>
    </row>
    <row r="63" spans="1:8" x14ac:dyDescent="0.25">
      <c r="A63" s="192"/>
      <c r="B63" s="192" t="s">
        <v>3303</v>
      </c>
      <c r="C63" s="283" t="s">
        <v>5131</v>
      </c>
      <c r="D63" s="161" t="s">
        <v>33</v>
      </c>
      <c r="E63" s="17" t="s">
        <v>4220</v>
      </c>
      <c r="F63" s="17" t="s">
        <v>4221</v>
      </c>
      <c r="G63" s="188"/>
      <c r="H63" s="307" t="s">
        <v>5398</v>
      </c>
    </row>
    <row r="64" spans="1:8" x14ac:dyDescent="0.25">
      <c r="A64" s="192"/>
      <c r="B64" s="192" t="s">
        <v>3304</v>
      </c>
      <c r="C64" s="283" t="s">
        <v>5132</v>
      </c>
      <c r="D64" s="161" t="s">
        <v>33</v>
      </c>
      <c r="E64" s="17" t="s">
        <v>4220</v>
      </c>
      <c r="F64" s="17" t="s">
        <v>4221</v>
      </c>
      <c r="G64" s="188"/>
      <c r="H64" s="307" t="s">
        <v>5398</v>
      </c>
    </row>
    <row r="65" spans="1:8" x14ac:dyDescent="0.25">
      <c r="A65" s="192" t="s">
        <v>3305</v>
      </c>
      <c r="B65" s="192"/>
      <c r="C65" s="284" t="s">
        <v>3306</v>
      </c>
      <c r="D65" s="17"/>
      <c r="E65" s="17"/>
      <c r="F65" s="191"/>
      <c r="G65" s="190"/>
    </row>
    <row r="66" spans="1:8" x14ac:dyDescent="0.25">
      <c r="A66" s="192"/>
      <c r="B66" s="192" t="s">
        <v>3307</v>
      </c>
      <c r="C66" s="283" t="s">
        <v>5130</v>
      </c>
      <c r="D66" s="161" t="s">
        <v>429</v>
      </c>
      <c r="E66" s="161"/>
      <c r="F66" s="187"/>
      <c r="G66" s="190">
        <f t="shared" ref="G66:G77" si="3">E66*F66</f>
        <v>0</v>
      </c>
      <c r="H66" s="307" t="s">
        <v>5398</v>
      </c>
    </row>
    <row r="67" spans="1:8" x14ac:dyDescent="0.25">
      <c r="A67" s="192"/>
      <c r="B67" s="192" t="s">
        <v>3308</v>
      </c>
      <c r="C67" s="283" t="s">
        <v>5131</v>
      </c>
      <c r="D67" s="161" t="s">
        <v>429</v>
      </c>
      <c r="E67" s="161"/>
      <c r="F67" s="187"/>
      <c r="G67" s="190">
        <f t="shared" si="3"/>
        <v>0</v>
      </c>
      <c r="H67" s="307" t="s">
        <v>5398</v>
      </c>
    </row>
    <row r="68" spans="1:8" x14ac:dyDescent="0.25">
      <c r="A68" s="192"/>
      <c r="B68" s="192" t="s">
        <v>3309</v>
      </c>
      <c r="C68" s="283" t="s">
        <v>5133</v>
      </c>
      <c r="D68" s="161" t="s">
        <v>429</v>
      </c>
      <c r="E68" s="161"/>
      <c r="F68" s="187"/>
      <c r="G68" s="190">
        <f t="shared" si="3"/>
        <v>0</v>
      </c>
      <c r="H68" s="307" t="s">
        <v>5398</v>
      </c>
    </row>
    <row r="69" spans="1:8" x14ac:dyDescent="0.25">
      <c r="A69" s="192" t="s">
        <v>3310</v>
      </c>
      <c r="B69" s="192"/>
      <c r="C69" s="150" t="s">
        <v>3311</v>
      </c>
      <c r="D69" s="161" t="s">
        <v>429</v>
      </c>
      <c r="E69" s="161"/>
      <c r="F69" s="187"/>
      <c r="G69" s="190">
        <f t="shared" si="3"/>
        <v>0</v>
      </c>
    </row>
    <row r="70" spans="1:8" ht="26.4" x14ac:dyDescent="0.25">
      <c r="A70" s="192" t="s">
        <v>3312</v>
      </c>
      <c r="B70" s="192"/>
      <c r="C70" s="150" t="s">
        <v>3313</v>
      </c>
      <c r="D70" s="161" t="s">
        <v>80</v>
      </c>
      <c r="E70" s="161"/>
      <c r="F70" s="187"/>
      <c r="G70" s="190">
        <f t="shared" si="3"/>
        <v>0</v>
      </c>
    </row>
    <row r="71" spans="1:8" x14ac:dyDescent="0.25">
      <c r="A71" s="192" t="s">
        <v>3314</v>
      </c>
      <c r="B71" s="192"/>
      <c r="C71" s="150" t="s">
        <v>3315</v>
      </c>
      <c r="D71" s="161" t="s">
        <v>429</v>
      </c>
      <c r="E71" s="161"/>
      <c r="F71" s="187"/>
      <c r="G71" s="190">
        <f t="shared" si="3"/>
        <v>0</v>
      </c>
    </row>
    <row r="72" spans="1:8" x14ac:dyDescent="0.25">
      <c r="A72" s="192" t="s">
        <v>3316</v>
      </c>
      <c r="B72" s="192"/>
      <c r="C72" s="150" t="s">
        <v>3317</v>
      </c>
      <c r="D72" s="161" t="s">
        <v>429</v>
      </c>
      <c r="E72" s="161"/>
      <c r="F72" s="187"/>
      <c r="G72" s="190">
        <f t="shared" si="3"/>
        <v>0</v>
      </c>
    </row>
    <row r="73" spans="1:8" ht="26.4" x14ac:dyDescent="0.25">
      <c r="A73" s="192" t="s">
        <v>3318</v>
      </c>
      <c r="B73" s="192"/>
      <c r="C73" s="284" t="s">
        <v>5134</v>
      </c>
      <c r="D73" s="161" t="s">
        <v>429</v>
      </c>
      <c r="E73" s="161"/>
      <c r="F73" s="187"/>
      <c r="G73" s="190">
        <f t="shared" si="3"/>
        <v>0</v>
      </c>
      <c r="H73" s="307" t="s">
        <v>5398</v>
      </c>
    </row>
    <row r="74" spans="1:8" ht="26.4" x14ac:dyDescent="0.25">
      <c r="A74" s="192" t="s">
        <v>3319</v>
      </c>
      <c r="B74" s="192"/>
      <c r="C74" s="284" t="s">
        <v>5135</v>
      </c>
      <c r="D74" s="161" t="s">
        <v>136</v>
      </c>
      <c r="E74" s="161"/>
      <c r="F74" s="187"/>
      <c r="G74" s="190">
        <f t="shared" si="3"/>
        <v>0</v>
      </c>
      <c r="H74" s="307" t="s">
        <v>5398</v>
      </c>
    </row>
    <row r="75" spans="1:8" ht="26.4" x14ac:dyDescent="0.25">
      <c r="A75" s="192" t="s">
        <v>3320</v>
      </c>
      <c r="B75" s="192"/>
      <c r="C75" s="284" t="s">
        <v>5136</v>
      </c>
      <c r="D75" s="161" t="s">
        <v>429</v>
      </c>
      <c r="E75" s="161"/>
      <c r="F75" s="187"/>
      <c r="G75" s="190">
        <f t="shared" si="3"/>
        <v>0</v>
      </c>
      <c r="H75" s="307" t="s">
        <v>5398</v>
      </c>
    </row>
    <row r="76" spans="1:8" ht="26.4" x14ac:dyDescent="0.25">
      <c r="A76" s="192" t="s">
        <v>3321</v>
      </c>
      <c r="B76" s="192"/>
      <c r="C76" s="150" t="s">
        <v>3322</v>
      </c>
      <c r="D76" s="161" t="s">
        <v>2269</v>
      </c>
      <c r="E76" s="161"/>
      <c r="F76" s="187"/>
      <c r="G76" s="190">
        <f t="shared" si="3"/>
        <v>0</v>
      </c>
    </row>
    <row r="77" spans="1:8" ht="26.4" x14ac:dyDescent="0.25">
      <c r="A77" s="192" t="s">
        <v>3323</v>
      </c>
      <c r="B77" s="192"/>
      <c r="C77" s="150" t="s">
        <v>3324</v>
      </c>
      <c r="D77" s="161" t="s">
        <v>124</v>
      </c>
      <c r="E77" s="161"/>
      <c r="F77" s="187"/>
      <c r="G77" s="190">
        <f t="shared" si="3"/>
        <v>0</v>
      </c>
    </row>
    <row r="78" spans="1:8" x14ac:dyDescent="0.25">
      <c r="A78" s="192"/>
      <c r="B78" s="192"/>
      <c r="C78" s="150"/>
      <c r="D78" s="17"/>
      <c r="E78" s="17"/>
      <c r="F78" s="191"/>
      <c r="G78" s="190"/>
    </row>
    <row r="79" spans="1:8" x14ac:dyDescent="0.25">
      <c r="A79" s="192"/>
      <c r="B79" s="192"/>
      <c r="C79" s="157"/>
      <c r="D79" s="202"/>
      <c r="E79" s="17"/>
      <c r="F79" s="191"/>
      <c r="G79" s="190"/>
      <c r="H79" s="323" t="s">
        <v>5421</v>
      </c>
    </row>
    <row r="80" spans="1:8" x14ac:dyDescent="0.25">
      <c r="A80" s="64"/>
      <c r="B80" s="64"/>
      <c r="C80" s="60"/>
      <c r="D80"/>
      <c r="E80" s="17"/>
      <c r="F80" s="191"/>
      <c r="G80" s="190"/>
    </row>
    <row r="81" spans="1:7" x14ac:dyDescent="0.25">
      <c r="A81" s="168" t="s">
        <v>34</v>
      </c>
      <c r="B81" s="168"/>
      <c r="C81" s="168"/>
      <c r="D81" s="179"/>
      <c r="E81" s="185"/>
      <c r="F81" s="198"/>
      <c r="G81" s="174">
        <f>SUM(G5:G80)</f>
        <v>0</v>
      </c>
    </row>
    <row r="1048357" spans="4:4" x14ac:dyDescent="0.25">
      <c r="D104835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88C47-E7F9-4D2C-89C7-31AD90862D6D}">
  <dimension ref="A1:H104831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3326</v>
      </c>
      <c r="B1" s="40"/>
      <c r="C1" s="40"/>
      <c r="D1" s="774" t="s">
        <v>3327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3328</v>
      </c>
      <c r="B5" s="192"/>
      <c r="C5" s="150" t="s">
        <v>3210</v>
      </c>
      <c r="D5" s="17"/>
      <c r="E5" s="17"/>
      <c r="F5" s="17"/>
      <c r="G5" s="190"/>
    </row>
    <row r="6" spans="1:8" x14ac:dyDescent="0.25">
      <c r="A6" s="192"/>
      <c r="B6" s="192" t="s">
        <v>3329</v>
      </c>
      <c r="C6" s="64" t="s">
        <v>3331</v>
      </c>
      <c r="D6" s="161" t="s">
        <v>33</v>
      </c>
      <c r="E6" s="17" t="s">
        <v>4220</v>
      </c>
      <c r="F6" s="17" t="s">
        <v>4221</v>
      </c>
      <c r="G6" s="188"/>
    </row>
    <row r="7" spans="1:8" x14ac:dyDescent="0.25">
      <c r="A7" s="192"/>
      <c r="B7" s="192" t="s">
        <v>3330</v>
      </c>
      <c r="C7" s="64" t="s">
        <v>3332</v>
      </c>
      <c r="D7" s="161" t="s">
        <v>33</v>
      </c>
      <c r="E7" s="17" t="s">
        <v>4220</v>
      </c>
      <c r="F7" s="17" t="s">
        <v>4221</v>
      </c>
      <c r="G7" s="188"/>
    </row>
    <row r="8" spans="1:8" ht="26.4" x14ac:dyDescent="0.25">
      <c r="A8" s="192" t="s">
        <v>3333</v>
      </c>
      <c r="B8" s="192"/>
      <c r="C8" s="150" t="s">
        <v>3334</v>
      </c>
      <c r="D8" s="17"/>
      <c r="E8" s="17"/>
      <c r="F8" s="191"/>
      <c r="G8" s="190"/>
    </row>
    <row r="9" spans="1:8" x14ac:dyDescent="0.25">
      <c r="A9" s="192"/>
      <c r="B9" s="192" t="s">
        <v>3335</v>
      </c>
      <c r="C9" s="64" t="s">
        <v>3331</v>
      </c>
      <c r="D9" s="161" t="s">
        <v>429</v>
      </c>
      <c r="E9" s="161"/>
      <c r="F9" s="187"/>
      <c r="G9" s="190">
        <f>E9*F9</f>
        <v>0</v>
      </c>
    </row>
    <row r="10" spans="1:8" x14ac:dyDescent="0.25">
      <c r="A10" s="192"/>
      <c r="B10" s="192" t="s">
        <v>3336</v>
      </c>
      <c r="C10" s="64" t="s">
        <v>3332</v>
      </c>
      <c r="D10" s="161" t="s">
        <v>429</v>
      </c>
      <c r="E10" s="161"/>
      <c r="F10" s="187"/>
      <c r="G10" s="190">
        <f>E10*F10</f>
        <v>0</v>
      </c>
    </row>
    <row r="11" spans="1:8" ht="26.4" x14ac:dyDescent="0.25">
      <c r="A11" s="192" t="s">
        <v>3337</v>
      </c>
      <c r="B11" s="192"/>
      <c r="C11" s="150" t="s">
        <v>3338</v>
      </c>
      <c r="D11" s="161" t="s">
        <v>136</v>
      </c>
      <c r="E11" s="161"/>
      <c r="F11" s="187"/>
      <c r="G11" s="190">
        <f>E11*F11</f>
        <v>0</v>
      </c>
    </row>
    <row r="12" spans="1:8" ht="26.4" x14ac:dyDescent="0.25">
      <c r="A12" s="192" t="s">
        <v>3339</v>
      </c>
      <c r="B12" s="192"/>
      <c r="C12" s="284" t="s">
        <v>5137</v>
      </c>
      <c r="D12" s="161" t="s">
        <v>2269</v>
      </c>
      <c r="E12" s="161"/>
      <c r="F12" s="187"/>
      <c r="G12" s="190">
        <f>E12*F12</f>
        <v>0</v>
      </c>
      <c r="H12" s="307" t="s">
        <v>5398</v>
      </c>
    </row>
    <row r="13" spans="1:8" ht="15.6" x14ac:dyDescent="0.25">
      <c r="A13" s="192" t="s">
        <v>3340</v>
      </c>
      <c r="B13" s="192"/>
      <c r="C13" s="284" t="s">
        <v>3341</v>
      </c>
      <c r="D13" s="161" t="s">
        <v>2269</v>
      </c>
      <c r="E13" s="161"/>
      <c r="F13" s="187"/>
      <c r="G13" s="190">
        <f>E13*F13</f>
        <v>0</v>
      </c>
    </row>
    <row r="14" spans="1:8" ht="26.4" x14ac:dyDescent="0.25">
      <c r="A14" s="192" t="s">
        <v>3342</v>
      </c>
      <c r="B14" s="192"/>
      <c r="C14" s="284" t="s">
        <v>5138</v>
      </c>
      <c r="D14" s="17"/>
      <c r="E14" s="17"/>
      <c r="F14" s="191"/>
      <c r="G14" s="190"/>
      <c r="H14" s="307" t="s">
        <v>5398</v>
      </c>
    </row>
    <row r="15" spans="1:8" x14ac:dyDescent="0.25">
      <c r="A15" s="192"/>
      <c r="B15" s="192" t="s">
        <v>3343</v>
      </c>
      <c r="C15" s="64" t="s">
        <v>3346</v>
      </c>
      <c r="D15" s="161" t="s">
        <v>429</v>
      </c>
      <c r="E15" s="161"/>
      <c r="F15" s="187"/>
      <c r="G15" s="190">
        <f>E15*F15</f>
        <v>0</v>
      </c>
    </row>
    <row r="16" spans="1:8" x14ac:dyDescent="0.25">
      <c r="A16" s="192"/>
      <c r="B16" s="192" t="s">
        <v>3344</v>
      </c>
      <c r="C16" s="64" t="s">
        <v>3347</v>
      </c>
      <c r="D16" s="161" t="s">
        <v>429</v>
      </c>
      <c r="E16" s="161"/>
      <c r="F16" s="187"/>
      <c r="G16" s="190">
        <f>E16*F16</f>
        <v>0</v>
      </c>
    </row>
    <row r="17" spans="1:8" x14ac:dyDescent="0.25">
      <c r="A17" s="192"/>
      <c r="B17" s="192" t="s">
        <v>3345</v>
      </c>
      <c r="C17" s="64" t="s">
        <v>3348</v>
      </c>
      <c r="D17" s="161" t="s">
        <v>429</v>
      </c>
      <c r="E17" s="161"/>
      <c r="F17" s="187"/>
      <c r="G17" s="190">
        <f>E17*F17</f>
        <v>0</v>
      </c>
    </row>
    <row r="18" spans="1:8" x14ac:dyDescent="0.25">
      <c r="A18" s="192" t="s">
        <v>3349</v>
      </c>
      <c r="B18" s="192"/>
      <c r="C18" s="150" t="s">
        <v>3350</v>
      </c>
      <c r="D18" s="17"/>
      <c r="E18" s="17"/>
      <c r="F18" s="191"/>
      <c r="G18" s="190"/>
    </row>
    <row r="19" spans="1:8" x14ac:dyDescent="0.25">
      <c r="A19" s="192"/>
      <c r="B19" s="192" t="s">
        <v>3351</v>
      </c>
      <c r="C19" s="64" t="s">
        <v>3354</v>
      </c>
      <c r="D19" s="161" t="s">
        <v>423</v>
      </c>
      <c r="E19" s="161"/>
      <c r="F19" s="187"/>
      <c r="G19" s="190">
        <f>E19*F19</f>
        <v>0</v>
      </c>
    </row>
    <row r="20" spans="1:8" x14ac:dyDescent="0.25">
      <c r="A20" s="192"/>
      <c r="B20" s="192" t="s">
        <v>3352</v>
      </c>
      <c r="C20" s="64" t="s">
        <v>3249</v>
      </c>
      <c r="D20" s="161" t="s">
        <v>423</v>
      </c>
      <c r="E20" s="161"/>
      <c r="F20" s="187"/>
      <c r="G20" s="190">
        <f>E20*F20</f>
        <v>0</v>
      </c>
    </row>
    <row r="21" spans="1:8" x14ac:dyDescent="0.25">
      <c r="A21" s="192"/>
      <c r="B21" s="192" t="s">
        <v>3353</v>
      </c>
      <c r="C21" s="64" t="s">
        <v>3250</v>
      </c>
      <c r="D21" s="161" t="s">
        <v>423</v>
      </c>
      <c r="E21" s="161"/>
      <c r="F21" s="187"/>
      <c r="G21" s="190">
        <f>E21*F21</f>
        <v>0</v>
      </c>
    </row>
    <row r="22" spans="1:8" ht="26.4" x14ac:dyDescent="0.25">
      <c r="A22" s="192" t="s">
        <v>3355</v>
      </c>
      <c r="B22" s="192"/>
      <c r="C22" s="284" t="s">
        <v>5139</v>
      </c>
      <c r="D22" s="161" t="s">
        <v>124</v>
      </c>
      <c r="E22" s="161"/>
      <c r="F22" s="187"/>
      <c r="G22" s="190">
        <f>E22*F22</f>
        <v>0</v>
      </c>
      <c r="H22" s="307" t="s">
        <v>5398</v>
      </c>
    </row>
    <row r="23" spans="1:8" x14ac:dyDescent="0.25">
      <c r="A23" s="192" t="s">
        <v>3357</v>
      </c>
      <c r="B23" s="192"/>
      <c r="C23" s="150" t="s">
        <v>3356</v>
      </c>
      <c r="D23" s="161" t="s">
        <v>1099</v>
      </c>
      <c r="E23" s="161"/>
      <c r="F23" s="187"/>
      <c r="G23" s="190">
        <f>E23*F23</f>
        <v>0</v>
      </c>
    </row>
    <row r="24" spans="1:8" ht="26.4" x14ac:dyDescent="0.25">
      <c r="A24" s="192" t="s">
        <v>3358</v>
      </c>
      <c r="B24" s="192"/>
      <c r="C24" s="159" t="s">
        <v>4397</v>
      </c>
      <c r="D24" s="17"/>
      <c r="E24" s="17"/>
      <c r="F24" s="191"/>
      <c r="G24" s="190"/>
    </row>
    <row r="25" spans="1:8" x14ac:dyDescent="0.25">
      <c r="A25" s="192"/>
      <c r="B25" s="192" t="s">
        <v>3359</v>
      </c>
      <c r="C25" s="64" t="s">
        <v>1596</v>
      </c>
      <c r="D25" s="161" t="s">
        <v>423</v>
      </c>
      <c r="E25" s="161"/>
      <c r="F25" s="187"/>
      <c r="G25" s="190">
        <f t="shared" ref="G25:G31" si="0">E25*F25</f>
        <v>0</v>
      </c>
    </row>
    <row r="26" spans="1:8" x14ac:dyDescent="0.25">
      <c r="A26" s="192"/>
      <c r="B26" s="192" t="s">
        <v>3360</v>
      </c>
      <c r="C26" s="283" t="s">
        <v>3256</v>
      </c>
      <c r="D26" s="161" t="s">
        <v>423</v>
      </c>
      <c r="E26" s="161"/>
      <c r="F26" s="187"/>
      <c r="G26" s="190">
        <f t="shared" si="0"/>
        <v>0</v>
      </c>
    </row>
    <row r="27" spans="1:8" x14ac:dyDescent="0.25">
      <c r="A27" s="192"/>
      <c r="B27" s="192" t="s">
        <v>3361</v>
      </c>
      <c r="C27" s="283" t="s">
        <v>5140</v>
      </c>
      <c r="D27" s="161" t="s">
        <v>423</v>
      </c>
      <c r="E27" s="161"/>
      <c r="F27" s="187"/>
      <c r="G27" s="190">
        <f t="shared" si="0"/>
        <v>0</v>
      </c>
      <c r="H27" s="307" t="s">
        <v>5398</v>
      </c>
    </row>
    <row r="28" spans="1:8" x14ac:dyDescent="0.25">
      <c r="A28" s="192"/>
      <c r="B28" s="192" t="s">
        <v>3362</v>
      </c>
      <c r="C28" s="283" t="s">
        <v>5120</v>
      </c>
      <c r="D28" s="161" t="s">
        <v>423</v>
      </c>
      <c r="E28" s="161"/>
      <c r="F28" s="187"/>
      <c r="G28" s="190">
        <f t="shared" si="0"/>
        <v>0</v>
      </c>
      <c r="H28" s="307" t="s">
        <v>5398</v>
      </c>
    </row>
    <row r="29" spans="1:8" ht="15.6" x14ac:dyDescent="0.25">
      <c r="A29" s="192" t="s">
        <v>3363</v>
      </c>
      <c r="B29" s="192"/>
      <c r="C29" s="150" t="s">
        <v>3364</v>
      </c>
      <c r="D29" s="161" t="s">
        <v>124</v>
      </c>
      <c r="E29" s="161"/>
      <c r="F29" s="187"/>
      <c r="G29" s="190">
        <f t="shared" si="0"/>
        <v>0</v>
      </c>
    </row>
    <row r="30" spans="1:8" x14ac:dyDescent="0.25">
      <c r="A30" s="192" t="s">
        <v>3365</v>
      </c>
      <c r="B30" s="192"/>
      <c r="C30" s="150" t="s">
        <v>3366</v>
      </c>
      <c r="D30" s="161" t="s">
        <v>133</v>
      </c>
      <c r="E30" s="161"/>
      <c r="F30" s="187"/>
      <c r="G30" s="190">
        <f t="shared" si="0"/>
        <v>0</v>
      </c>
    </row>
    <row r="31" spans="1:8" x14ac:dyDescent="0.25">
      <c r="A31" s="192" t="s">
        <v>3367</v>
      </c>
      <c r="B31" s="192"/>
      <c r="C31" s="150" t="s">
        <v>3368</v>
      </c>
      <c r="D31" s="161" t="s">
        <v>429</v>
      </c>
      <c r="E31" s="161"/>
      <c r="F31" s="187"/>
      <c r="G31" s="190">
        <f t="shared" si="0"/>
        <v>0</v>
      </c>
    </row>
    <row r="32" spans="1:8" x14ac:dyDescent="0.25">
      <c r="A32" s="192" t="s">
        <v>3369</v>
      </c>
      <c r="B32" s="192"/>
      <c r="C32" s="150" t="s">
        <v>3370</v>
      </c>
      <c r="D32" s="17"/>
      <c r="E32" s="17"/>
      <c r="F32" s="191"/>
      <c r="G32" s="190"/>
    </row>
    <row r="33" spans="1:8" x14ac:dyDescent="0.25">
      <c r="A33" s="192"/>
      <c r="B33" s="192" t="s">
        <v>3371</v>
      </c>
      <c r="C33" s="64" t="s">
        <v>3375</v>
      </c>
      <c r="D33" s="161" t="s">
        <v>429</v>
      </c>
      <c r="E33" s="161"/>
      <c r="F33" s="187"/>
      <c r="G33" s="190">
        <f>E33*F33</f>
        <v>0</v>
      </c>
    </row>
    <row r="34" spans="1:8" x14ac:dyDescent="0.25">
      <c r="A34" s="111"/>
      <c r="B34" s="192" t="s">
        <v>3372</v>
      </c>
      <c r="C34" s="283" t="s">
        <v>5127</v>
      </c>
      <c r="D34" s="161" t="s">
        <v>136</v>
      </c>
      <c r="E34" s="161"/>
      <c r="F34" s="187"/>
      <c r="G34" s="190">
        <f>E34*F34</f>
        <v>0</v>
      </c>
      <c r="H34" s="307" t="s">
        <v>5398</v>
      </c>
    </row>
    <row r="35" spans="1:8" x14ac:dyDescent="0.25">
      <c r="A35" s="111"/>
      <c r="B35" s="192" t="s">
        <v>3373</v>
      </c>
      <c r="C35" s="64" t="s">
        <v>3275</v>
      </c>
      <c r="D35" s="161" t="s">
        <v>429</v>
      </c>
      <c r="E35" s="161"/>
      <c r="F35" s="187"/>
      <c r="G35" s="190">
        <f>E35*F35</f>
        <v>0</v>
      </c>
    </row>
    <row r="36" spans="1:8" x14ac:dyDescent="0.25">
      <c r="A36" s="111"/>
      <c r="B36" s="192" t="s">
        <v>3374</v>
      </c>
      <c r="C36" s="64" t="s">
        <v>3376</v>
      </c>
      <c r="D36" s="161" t="s">
        <v>136</v>
      </c>
      <c r="E36" s="161"/>
      <c r="F36" s="187"/>
      <c r="G36" s="190">
        <f>E36*F36</f>
        <v>0</v>
      </c>
    </row>
    <row r="37" spans="1:8" x14ac:dyDescent="0.25">
      <c r="A37" s="111"/>
      <c r="B37" s="192"/>
      <c r="C37" s="150"/>
      <c r="D37" s="17"/>
      <c r="E37" s="17"/>
      <c r="F37" s="191"/>
      <c r="G37" s="190"/>
    </row>
    <row r="38" spans="1:8" x14ac:dyDescent="0.25">
      <c r="A38" s="192"/>
      <c r="B38" s="192"/>
      <c r="C38" s="206"/>
      <c r="D38" s="17"/>
      <c r="E38" s="17"/>
      <c r="F38" s="191"/>
      <c r="G38" s="190"/>
      <c r="H38" s="323" t="s">
        <v>5421</v>
      </c>
    </row>
    <row r="39" spans="1:8" x14ac:dyDescent="0.25">
      <c r="A39" s="64"/>
      <c r="B39" s="64"/>
      <c r="C39" s="60"/>
      <c r="D39"/>
      <c r="E39" s="17"/>
      <c r="F39" s="191"/>
      <c r="G39" s="190"/>
    </row>
    <row r="40" spans="1:8" x14ac:dyDescent="0.25">
      <c r="A40" s="168" t="s">
        <v>34</v>
      </c>
      <c r="B40" s="168"/>
      <c r="C40" s="168"/>
      <c r="D40" s="179"/>
      <c r="E40" s="185"/>
      <c r="F40" s="185"/>
      <c r="G40" s="174">
        <f>SUM(G5:G39)</f>
        <v>0</v>
      </c>
    </row>
    <row r="1048316" spans="4:4" x14ac:dyDescent="0.25">
      <c r="D104831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641B3-246A-43DD-9121-2F8C79753931}">
  <dimension ref="A1:I1048302"/>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3377</v>
      </c>
      <c r="B1" s="40"/>
      <c r="C1" s="40"/>
      <c r="D1" s="774" t="s">
        <v>3378</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5"/>
      <c r="G3" s="89"/>
    </row>
    <row r="4" spans="1:9" x14ac:dyDescent="0.25">
      <c r="A4" s="192"/>
      <c r="B4" s="192"/>
      <c r="C4" s="64"/>
      <c r="D4" s="17"/>
      <c r="E4" s="17"/>
      <c r="F4" s="15"/>
      <c r="G4" s="190"/>
    </row>
    <row r="5" spans="1:9" x14ac:dyDescent="0.25">
      <c r="A5" s="192" t="s">
        <v>3379</v>
      </c>
      <c r="B5" s="192"/>
      <c r="C5" s="150" t="s">
        <v>3380</v>
      </c>
      <c r="D5" s="161" t="s">
        <v>33</v>
      </c>
      <c r="E5" s="17" t="s">
        <v>4220</v>
      </c>
      <c r="F5" s="17" t="s">
        <v>4221</v>
      </c>
      <c r="G5" s="188"/>
    </row>
    <row r="6" spans="1:9" ht="15.6" x14ac:dyDescent="0.25">
      <c r="A6" s="192" t="s">
        <v>3381</v>
      </c>
      <c r="B6" s="192"/>
      <c r="C6" s="150" t="s">
        <v>3382</v>
      </c>
      <c r="D6" s="161" t="s">
        <v>2269</v>
      </c>
      <c r="E6" s="161"/>
      <c r="F6" s="187"/>
      <c r="G6" s="190">
        <f>E6*F6</f>
        <v>0</v>
      </c>
    </row>
    <row r="7" spans="1:9" x14ac:dyDescent="0.25">
      <c r="A7" s="192" t="s">
        <v>3383</v>
      </c>
      <c r="B7" s="192"/>
      <c r="C7" s="150" t="s">
        <v>3384</v>
      </c>
      <c r="D7" s="17"/>
      <c r="E7" s="17"/>
      <c r="F7" s="191"/>
      <c r="G7" s="190"/>
    </row>
    <row r="8" spans="1:9" ht="15.6" x14ac:dyDescent="0.25">
      <c r="A8" s="192"/>
      <c r="B8" s="192" t="s">
        <v>3385</v>
      </c>
      <c r="C8" s="64" t="s">
        <v>3388</v>
      </c>
      <c r="D8" s="161" t="s">
        <v>2269</v>
      </c>
      <c r="E8" s="161"/>
      <c r="F8" s="187"/>
      <c r="G8" s="190">
        <f>E8*F8</f>
        <v>0</v>
      </c>
      <c r="H8" s="324" t="s">
        <v>5398</v>
      </c>
      <c r="I8" s="323" t="s">
        <v>5434</v>
      </c>
    </row>
    <row r="9" spans="1:9" x14ac:dyDescent="0.25">
      <c r="A9" s="192"/>
      <c r="B9" s="192" t="s">
        <v>3386</v>
      </c>
      <c r="C9" s="283" t="s">
        <v>5141</v>
      </c>
      <c r="D9" s="161" t="s">
        <v>423</v>
      </c>
      <c r="E9" s="161"/>
      <c r="F9" s="187"/>
      <c r="G9" s="190">
        <f>E9*F9</f>
        <v>0</v>
      </c>
      <c r="H9" s="307" t="s">
        <v>5398</v>
      </c>
    </row>
    <row r="10" spans="1:9" ht="26.4" x14ac:dyDescent="0.25">
      <c r="A10" s="192"/>
      <c r="B10" s="192" t="s">
        <v>3387</v>
      </c>
      <c r="C10" s="64" t="s">
        <v>4398</v>
      </c>
      <c r="D10" s="161" t="s">
        <v>2269</v>
      </c>
      <c r="E10" s="161"/>
      <c r="F10" s="187"/>
      <c r="G10" s="190">
        <f>E10*F10</f>
        <v>0</v>
      </c>
      <c r="H10" s="307" t="s">
        <v>5398</v>
      </c>
    </row>
    <row r="11" spans="1:9" ht="26.4" x14ac:dyDescent="0.25">
      <c r="A11" s="192" t="s">
        <v>5525</v>
      </c>
      <c r="B11" s="192"/>
      <c r="C11" s="150" t="s">
        <v>5142</v>
      </c>
      <c r="D11" s="17"/>
      <c r="E11" s="17"/>
      <c r="F11" s="191"/>
      <c r="G11" s="190"/>
    </row>
    <row r="12" spans="1:9" ht="26.4" x14ac:dyDescent="0.25">
      <c r="A12" s="192"/>
      <c r="B12" s="192" t="s">
        <v>3389</v>
      </c>
      <c r="C12" s="283" t="s">
        <v>5143</v>
      </c>
      <c r="D12" s="161" t="s">
        <v>2269</v>
      </c>
      <c r="E12" s="161"/>
      <c r="F12" s="187"/>
      <c r="G12" s="190">
        <f t="shared" ref="G12:G17" si="0">E12*F12</f>
        <v>0</v>
      </c>
      <c r="H12" s="307" t="s">
        <v>5398</v>
      </c>
    </row>
    <row r="13" spans="1:9" ht="26.4" x14ac:dyDescent="0.25">
      <c r="A13" s="192"/>
      <c r="B13" s="192" t="s">
        <v>3390</v>
      </c>
      <c r="C13" s="283" t="s">
        <v>5144</v>
      </c>
      <c r="D13" s="161" t="s">
        <v>2269</v>
      </c>
      <c r="E13" s="161"/>
      <c r="F13" s="187"/>
      <c r="G13" s="190">
        <f t="shared" si="0"/>
        <v>0</v>
      </c>
      <c r="H13" s="307" t="s">
        <v>5398</v>
      </c>
    </row>
    <row r="14" spans="1:9" ht="26.4" x14ac:dyDescent="0.25">
      <c r="A14" s="192"/>
      <c r="B14" s="192" t="s">
        <v>3391</v>
      </c>
      <c r="C14" s="283" t="s">
        <v>5145</v>
      </c>
      <c r="D14" s="161" t="s">
        <v>2269</v>
      </c>
      <c r="E14" s="161"/>
      <c r="F14" s="187"/>
      <c r="G14" s="190">
        <f t="shared" si="0"/>
        <v>0</v>
      </c>
      <c r="H14" s="307" t="s">
        <v>5398</v>
      </c>
    </row>
    <row r="15" spans="1:9" ht="15.6" x14ac:dyDescent="0.25">
      <c r="A15" s="192"/>
      <c r="B15" s="192" t="s">
        <v>3392</v>
      </c>
      <c r="C15" s="283" t="s">
        <v>3393</v>
      </c>
      <c r="D15" s="161" t="s">
        <v>124</v>
      </c>
      <c r="E15" s="161"/>
      <c r="F15" s="187"/>
      <c r="G15" s="190">
        <f t="shared" si="0"/>
        <v>0</v>
      </c>
      <c r="I15" s="323" t="s">
        <v>5526</v>
      </c>
    </row>
    <row r="16" spans="1:9" ht="28.8" x14ac:dyDescent="0.25">
      <c r="A16" s="192" t="s">
        <v>3394</v>
      </c>
      <c r="B16" s="192"/>
      <c r="C16" s="150" t="s">
        <v>3395</v>
      </c>
      <c r="D16" s="225" t="s">
        <v>3325</v>
      </c>
      <c r="E16" s="161"/>
      <c r="F16" s="187"/>
      <c r="G16" s="190">
        <f t="shared" si="0"/>
        <v>0</v>
      </c>
    </row>
    <row r="17" spans="1:8" x14ac:dyDescent="0.25">
      <c r="A17" s="192" t="s">
        <v>3396</v>
      </c>
      <c r="B17" s="192"/>
      <c r="C17" s="150" t="s">
        <v>3397</v>
      </c>
      <c r="D17" s="161" t="s">
        <v>136</v>
      </c>
      <c r="E17" s="161"/>
      <c r="F17" s="187"/>
      <c r="G17" s="190">
        <f t="shared" si="0"/>
        <v>0</v>
      </c>
    </row>
    <row r="18" spans="1:8" x14ac:dyDescent="0.25">
      <c r="A18" s="192" t="s">
        <v>3398</v>
      </c>
      <c r="B18" s="192"/>
      <c r="C18" s="284" t="s">
        <v>3399</v>
      </c>
      <c r="D18" s="17"/>
      <c r="E18" s="17"/>
      <c r="F18" s="191"/>
      <c r="G18" s="190"/>
    </row>
    <row r="19" spans="1:8" ht="26.4" x14ac:dyDescent="0.25">
      <c r="A19" s="192"/>
      <c r="B19" s="192" t="s">
        <v>3400</v>
      </c>
      <c r="C19" s="283" t="s">
        <v>5146</v>
      </c>
      <c r="D19" s="161" t="s">
        <v>429</v>
      </c>
      <c r="E19" s="161"/>
      <c r="F19" s="187"/>
      <c r="G19" s="190">
        <f>E19*F19</f>
        <v>0</v>
      </c>
      <c r="H19" s="307" t="s">
        <v>5398</v>
      </c>
    </row>
    <row r="20" spans="1:8" ht="26.4" x14ac:dyDescent="0.25">
      <c r="A20" s="192"/>
      <c r="B20" s="192" t="s">
        <v>3401</v>
      </c>
      <c r="C20" s="283" t="s">
        <v>5147</v>
      </c>
      <c r="D20" s="161" t="s">
        <v>136</v>
      </c>
      <c r="E20" s="161"/>
      <c r="F20" s="187"/>
      <c r="G20" s="190">
        <f>E20*F20</f>
        <v>0</v>
      </c>
      <c r="H20" s="307" t="s">
        <v>5398</v>
      </c>
    </row>
    <row r="21" spans="1:8" ht="26.4" x14ac:dyDescent="0.25">
      <c r="A21" s="192"/>
      <c r="B21" s="192" t="s">
        <v>3402</v>
      </c>
      <c r="C21" s="283" t="s">
        <v>5148</v>
      </c>
      <c r="D21" s="161" t="s">
        <v>136</v>
      </c>
      <c r="E21" s="161"/>
      <c r="F21" s="187"/>
      <c r="G21" s="190">
        <f>E21*F21</f>
        <v>0</v>
      </c>
      <c r="H21" s="307" t="s">
        <v>5398</v>
      </c>
    </row>
    <row r="22" spans="1:8" ht="26.4" x14ac:dyDescent="0.25">
      <c r="A22" s="192" t="s">
        <v>3403</v>
      </c>
      <c r="B22" s="192"/>
      <c r="C22" s="150" t="s">
        <v>3404</v>
      </c>
      <c r="D22" s="161" t="s">
        <v>136</v>
      </c>
      <c r="E22" s="161"/>
      <c r="F22" s="187"/>
      <c r="G22" s="190">
        <f>E22*F22</f>
        <v>0</v>
      </c>
      <c r="H22" s="307" t="s">
        <v>5398</v>
      </c>
    </row>
    <row r="23" spans="1:8" x14ac:dyDescent="0.25">
      <c r="A23" s="192"/>
      <c r="B23" s="192"/>
      <c r="C23" s="150"/>
      <c r="D23" s="17"/>
      <c r="E23" s="17"/>
      <c r="F23" s="15"/>
      <c r="G23" s="190"/>
    </row>
    <row r="24" spans="1:8" x14ac:dyDescent="0.25">
      <c r="A24" s="192"/>
      <c r="B24" s="192"/>
      <c r="C24" s="159"/>
      <c r="D24" s="17"/>
      <c r="E24" s="17"/>
      <c r="F24" s="15"/>
      <c r="G24" s="190"/>
      <c r="H24" s="323" t="s">
        <v>5421</v>
      </c>
    </row>
    <row r="25" spans="1:8" x14ac:dyDescent="0.25">
      <c r="A25" s="64"/>
      <c r="B25" s="64"/>
      <c r="C25" s="60"/>
      <c r="D25"/>
      <c r="E25" s="15"/>
      <c r="F25" s="15"/>
      <c r="G25" s="190"/>
    </row>
    <row r="26" spans="1:8" x14ac:dyDescent="0.25">
      <c r="A26" s="168" t="s">
        <v>34</v>
      </c>
      <c r="B26" s="168"/>
      <c r="C26" s="168"/>
      <c r="D26" s="179"/>
      <c r="E26" s="183"/>
      <c r="F26" s="183"/>
      <c r="G26" s="174">
        <f>SUM(G5:G25)</f>
        <v>0</v>
      </c>
    </row>
    <row r="1048302" spans="4:4" x14ac:dyDescent="0.25">
      <c r="D104830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28C6F-CDEF-4736-B6F8-FFE4A1BAA2FF}">
  <dimension ref="A1:I1048322"/>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3405</v>
      </c>
      <c r="B1" s="40"/>
      <c r="C1" s="40"/>
      <c r="D1" s="40"/>
      <c r="E1" s="774" t="s">
        <v>5161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6"/>
      <c r="H3" s="5"/>
    </row>
    <row r="4" spans="1:9" x14ac:dyDescent="0.25">
      <c r="A4" s="192"/>
      <c r="B4" s="192"/>
      <c r="C4" s="193"/>
      <c r="D4" s="64"/>
      <c r="E4" s="17"/>
      <c r="F4" s="17"/>
      <c r="G4" s="17"/>
      <c r="H4" s="15"/>
    </row>
    <row r="5" spans="1:9" x14ac:dyDescent="0.25">
      <c r="A5" s="192" t="s">
        <v>3407</v>
      </c>
      <c r="B5" s="192"/>
      <c r="C5" s="193"/>
      <c r="D5" s="150" t="s">
        <v>3408</v>
      </c>
      <c r="E5" s="17"/>
      <c r="F5" s="17"/>
      <c r="G5" s="17"/>
      <c r="H5" s="189"/>
    </row>
    <row r="6" spans="1:9" x14ac:dyDescent="0.25">
      <c r="A6" s="192"/>
      <c r="B6" s="192" t="s">
        <v>3409</v>
      </c>
      <c r="C6" s="193"/>
      <c r="D6" s="64" t="s">
        <v>3412</v>
      </c>
      <c r="E6" s="161" t="s">
        <v>33</v>
      </c>
      <c r="F6" s="17" t="s">
        <v>4220</v>
      </c>
      <c r="G6" s="17" t="s">
        <v>4221</v>
      </c>
      <c r="H6" s="188"/>
    </row>
    <row r="7" spans="1:9" x14ac:dyDescent="0.25">
      <c r="A7" s="192"/>
      <c r="B7" s="192" t="s">
        <v>3410</v>
      </c>
      <c r="C7" s="193"/>
      <c r="D7" s="64" t="s">
        <v>3413</v>
      </c>
      <c r="E7" s="161" t="s">
        <v>33</v>
      </c>
      <c r="F7" s="17" t="s">
        <v>4220</v>
      </c>
      <c r="G7" s="17" t="s">
        <v>4221</v>
      </c>
      <c r="H7" s="188"/>
    </row>
    <row r="8" spans="1:9" x14ac:dyDescent="0.25">
      <c r="A8" s="192"/>
      <c r="B8" s="192" t="s">
        <v>3411</v>
      </c>
      <c r="C8" s="193"/>
      <c r="D8" s="64" t="s">
        <v>3414</v>
      </c>
      <c r="E8" s="161" t="s">
        <v>33</v>
      </c>
      <c r="F8" s="17" t="s">
        <v>4220</v>
      </c>
      <c r="G8" s="17" t="s">
        <v>4221</v>
      </c>
      <c r="H8" s="188"/>
    </row>
    <row r="9" spans="1:9" ht="15.6" x14ac:dyDescent="0.25">
      <c r="A9" s="192" t="s">
        <v>3415</v>
      </c>
      <c r="B9" s="192"/>
      <c r="C9" s="193"/>
      <c r="D9" s="150" t="s">
        <v>3416</v>
      </c>
      <c r="E9" s="161" t="s">
        <v>124</v>
      </c>
      <c r="F9" s="161"/>
      <c r="G9" s="187"/>
      <c r="H9" s="190">
        <f>F9*G9</f>
        <v>0</v>
      </c>
    </row>
    <row r="10" spans="1:9" ht="15.6" x14ac:dyDescent="0.25">
      <c r="A10" s="192" t="s">
        <v>3417</v>
      </c>
      <c r="B10" s="192"/>
      <c r="C10" s="193"/>
      <c r="D10" s="150" t="s">
        <v>3418</v>
      </c>
      <c r="E10" s="161" t="s">
        <v>124</v>
      </c>
      <c r="F10" s="161"/>
      <c r="G10" s="187"/>
      <c r="H10" s="190">
        <f>F10*G10</f>
        <v>0</v>
      </c>
    </row>
    <row r="11" spans="1:9" x14ac:dyDescent="0.25">
      <c r="A11" s="192" t="s">
        <v>3419</v>
      </c>
      <c r="B11" s="192"/>
      <c r="C11" s="193"/>
      <c r="D11" s="150" t="s">
        <v>3420</v>
      </c>
      <c r="E11" s="202"/>
      <c r="F11" s="17"/>
      <c r="G11" s="191"/>
      <c r="H11" s="190"/>
    </row>
    <row r="12" spans="1:9" x14ac:dyDescent="0.25">
      <c r="A12" s="192"/>
      <c r="B12" s="192" t="s">
        <v>3421</v>
      </c>
      <c r="C12" s="193"/>
      <c r="D12" s="64" t="s">
        <v>2010</v>
      </c>
      <c r="E12" s="161" t="s">
        <v>133</v>
      </c>
      <c r="F12" s="161"/>
      <c r="G12" s="187"/>
      <c r="H12" s="190">
        <f t="shared" ref="H12:H18" si="0">F12*G12</f>
        <v>0</v>
      </c>
    </row>
    <row r="13" spans="1:9" x14ac:dyDescent="0.25">
      <c r="A13" s="192"/>
      <c r="B13" s="192" t="s">
        <v>3422</v>
      </c>
      <c r="C13" s="193"/>
      <c r="D13" s="64" t="s">
        <v>2011</v>
      </c>
      <c r="E13" s="161" t="s">
        <v>133</v>
      </c>
      <c r="F13" s="161"/>
      <c r="G13" s="187"/>
      <c r="H13" s="190">
        <f t="shared" si="0"/>
        <v>0</v>
      </c>
    </row>
    <row r="14" spans="1:9" ht="26.4" x14ac:dyDescent="0.25">
      <c r="A14" s="192" t="s">
        <v>3423</v>
      </c>
      <c r="B14" s="192"/>
      <c r="C14" s="193"/>
      <c r="D14" s="150" t="s">
        <v>3424</v>
      </c>
      <c r="E14" s="161" t="s">
        <v>2269</v>
      </c>
      <c r="F14" s="161"/>
      <c r="G14" s="187"/>
      <c r="H14" s="190">
        <f t="shared" si="0"/>
        <v>0</v>
      </c>
    </row>
    <row r="15" spans="1:9" ht="26.4" x14ac:dyDescent="0.25">
      <c r="A15" s="192" t="s">
        <v>3425</v>
      </c>
      <c r="B15" s="192"/>
      <c r="C15" s="193"/>
      <c r="D15" s="284" t="s">
        <v>5149</v>
      </c>
      <c r="E15" s="161" t="s">
        <v>136</v>
      </c>
      <c r="F15" s="161"/>
      <c r="G15" s="187"/>
      <c r="H15" s="190">
        <f t="shared" si="0"/>
        <v>0</v>
      </c>
      <c r="I15" s="307" t="s">
        <v>5398</v>
      </c>
    </row>
    <row r="16" spans="1:9" ht="26.4" x14ac:dyDescent="0.25">
      <c r="A16" s="192" t="s">
        <v>3426</v>
      </c>
      <c r="B16" s="192"/>
      <c r="C16" s="193"/>
      <c r="D16" s="284" t="s">
        <v>5150</v>
      </c>
      <c r="E16" s="161" t="s">
        <v>2269</v>
      </c>
      <c r="F16" s="161"/>
      <c r="G16" s="187"/>
      <c r="H16" s="190">
        <f t="shared" si="0"/>
        <v>0</v>
      </c>
      <c r="I16" s="307" t="s">
        <v>5398</v>
      </c>
    </row>
    <row r="17" spans="1:9" ht="26.4" x14ac:dyDescent="0.25">
      <c r="A17" s="192" t="s">
        <v>3427</v>
      </c>
      <c r="B17" s="192"/>
      <c r="C17" s="193"/>
      <c r="D17" s="291" t="s">
        <v>5152</v>
      </c>
      <c r="E17" s="161" t="s">
        <v>136</v>
      </c>
      <c r="F17" s="161"/>
      <c r="G17" s="187"/>
      <c r="H17" s="190">
        <f t="shared" si="0"/>
        <v>0</v>
      </c>
      <c r="I17" s="307" t="s">
        <v>5398</v>
      </c>
    </row>
    <row r="18" spans="1:9" ht="26.4" x14ac:dyDescent="0.25">
      <c r="A18" s="192" t="s">
        <v>3428</v>
      </c>
      <c r="B18" s="192"/>
      <c r="C18" s="193"/>
      <c r="D18" s="150" t="s">
        <v>5151</v>
      </c>
      <c r="E18" s="161" t="s">
        <v>2269</v>
      </c>
      <c r="F18" s="161"/>
      <c r="G18" s="187"/>
      <c r="H18" s="190">
        <f t="shared" si="0"/>
        <v>0</v>
      </c>
    </row>
    <row r="19" spans="1:9" x14ac:dyDescent="0.25">
      <c r="A19" s="192" t="s">
        <v>3429</v>
      </c>
      <c r="B19" s="192"/>
      <c r="C19" s="193"/>
      <c r="D19" s="150" t="s">
        <v>3430</v>
      </c>
      <c r="E19" s="202"/>
      <c r="F19" s="17"/>
      <c r="G19" s="191"/>
      <c r="H19" s="190"/>
    </row>
    <row r="20" spans="1:9" x14ac:dyDescent="0.25">
      <c r="A20" s="192"/>
      <c r="B20" s="192" t="s">
        <v>3431</v>
      </c>
      <c r="C20" s="193"/>
      <c r="D20" s="64" t="s">
        <v>3433</v>
      </c>
      <c r="E20" s="161" t="s">
        <v>429</v>
      </c>
      <c r="F20" s="161"/>
      <c r="G20" s="187"/>
      <c r="H20" s="190">
        <f>F20*G20</f>
        <v>0</v>
      </c>
    </row>
    <row r="21" spans="1:9" x14ac:dyDescent="0.25">
      <c r="A21" s="192"/>
      <c r="B21" s="192" t="s">
        <v>3432</v>
      </c>
      <c r="C21" s="193"/>
      <c r="D21" s="64" t="s">
        <v>3434</v>
      </c>
      <c r="E21" s="161" t="s">
        <v>136</v>
      </c>
      <c r="F21" s="161"/>
      <c r="G21" s="187"/>
      <c r="H21" s="190">
        <f>F21*G21</f>
        <v>0</v>
      </c>
    </row>
    <row r="22" spans="1:9" ht="26.4" x14ac:dyDescent="0.25">
      <c r="A22" s="192" t="s">
        <v>3435</v>
      </c>
      <c r="B22" s="192"/>
      <c r="C22" s="193"/>
      <c r="D22" s="291" t="s">
        <v>5153</v>
      </c>
      <c r="E22" s="161" t="s">
        <v>124</v>
      </c>
      <c r="F22" s="161"/>
      <c r="G22" s="187"/>
      <c r="H22" s="190">
        <f>F22*G22</f>
        <v>0</v>
      </c>
      <c r="I22" s="307" t="s">
        <v>5398</v>
      </c>
    </row>
    <row r="23" spans="1:9" x14ac:dyDescent="0.25">
      <c r="A23" s="192" t="s">
        <v>3436</v>
      </c>
      <c r="B23" s="192"/>
      <c r="C23" s="193"/>
      <c r="D23" s="284" t="s">
        <v>5154</v>
      </c>
      <c r="E23" s="17"/>
      <c r="F23" s="17"/>
      <c r="G23" s="191"/>
      <c r="H23" s="190"/>
      <c r="I23" s="307" t="s">
        <v>5398</v>
      </c>
    </row>
    <row r="24" spans="1:9" ht="15.6" x14ac:dyDescent="0.25">
      <c r="A24" s="192"/>
      <c r="B24" s="192" t="s">
        <v>3437</v>
      </c>
      <c r="C24" s="193"/>
      <c r="D24" s="64" t="s">
        <v>3440</v>
      </c>
      <c r="E24" s="161" t="s">
        <v>2269</v>
      </c>
      <c r="F24" s="161"/>
      <c r="G24" s="187"/>
      <c r="H24" s="190">
        <f>F24*G24</f>
        <v>0</v>
      </c>
    </row>
    <row r="25" spans="1:9" ht="15.6" x14ac:dyDescent="0.25">
      <c r="A25" s="192"/>
      <c r="B25" s="192" t="s">
        <v>3438</v>
      </c>
      <c r="C25" s="193"/>
      <c r="D25" s="64" t="s">
        <v>3413</v>
      </c>
      <c r="E25" s="161" t="s">
        <v>2269</v>
      </c>
      <c r="F25" s="161"/>
      <c r="G25" s="187"/>
      <c r="H25" s="190">
        <f>F25*G25</f>
        <v>0</v>
      </c>
    </row>
    <row r="26" spans="1:9" ht="15.6" x14ac:dyDescent="0.25">
      <c r="A26" s="111"/>
      <c r="B26" s="192" t="s">
        <v>3439</v>
      </c>
      <c r="C26" s="193"/>
      <c r="D26" s="64" t="s">
        <v>3414</v>
      </c>
      <c r="E26" s="161" t="s">
        <v>2269</v>
      </c>
      <c r="F26" s="161"/>
      <c r="G26" s="187"/>
      <c r="H26" s="190">
        <f>F26*G26</f>
        <v>0</v>
      </c>
    </row>
    <row r="27" spans="1:9" x14ac:dyDescent="0.25">
      <c r="A27" s="192" t="s">
        <v>3441</v>
      </c>
      <c r="B27" s="192"/>
      <c r="C27" s="193"/>
      <c r="D27" s="284" t="s">
        <v>5155</v>
      </c>
      <c r="E27" s="161" t="s">
        <v>429</v>
      </c>
      <c r="F27" s="161"/>
      <c r="G27" s="187"/>
      <c r="H27" s="190">
        <f>F27*G27</f>
        <v>0</v>
      </c>
      <c r="I27" s="307" t="s">
        <v>5398</v>
      </c>
    </row>
    <row r="28" spans="1:9" x14ac:dyDescent="0.25">
      <c r="A28" s="192" t="s">
        <v>3442</v>
      </c>
      <c r="B28" s="192"/>
      <c r="C28" s="193"/>
      <c r="D28" s="125" t="s">
        <v>2610</v>
      </c>
      <c r="E28" s="17"/>
      <c r="F28" s="17"/>
      <c r="G28" s="191"/>
      <c r="H28" s="190"/>
    </row>
    <row r="29" spans="1:9" ht="26.4" x14ac:dyDescent="0.25">
      <c r="A29" s="192"/>
      <c r="B29" s="192" t="s">
        <v>3443</v>
      </c>
      <c r="C29" s="193"/>
      <c r="D29" s="59" t="s">
        <v>2612</v>
      </c>
      <c r="E29" s="17"/>
      <c r="F29" s="17"/>
      <c r="G29" s="191"/>
      <c r="H29" s="190"/>
    </row>
    <row r="30" spans="1:9" ht="15.6" x14ac:dyDescent="0.25">
      <c r="A30" s="192"/>
      <c r="B30" s="192"/>
      <c r="C30" s="193" t="s">
        <v>37</v>
      </c>
      <c r="D30" s="59" t="s">
        <v>4265</v>
      </c>
      <c r="E30" s="161" t="s">
        <v>124</v>
      </c>
      <c r="F30" s="161"/>
      <c r="G30" s="187"/>
      <c r="H30" s="190">
        <f t="shared" ref="H30:H36" si="1">F30*G30</f>
        <v>0</v>
      </c>
    </row>
    <row r="31" spans="1:9" ht="15.6" x14ac:dyDescent="0.25">
      <c r="A31" s="192"/>
      <c r="B31" s="192"/>
      <c r="C31" s="193" t="s">
        <v>39</v>
      </c>
      <c r="D31" s="59" t="s">
        <v>4260</v>
      </c>
      <c r="E31" s="161" t="s">
        <v>124</v>
      </c>
      <c r="F31" s="161"/>
      <c r="G31" s="187"/>
      <c r="H31" s="190">
        <f t="shared" si="1"/>
        <v>0</v>
      </c>
    </row>
    <row r="32" spans="1:9" ht="15.6" x14ac:dyDescent="0.25">
      <c r="A32" s="192"/>
      <c r="B32" s="192"/>
      <c r="C32" s="193" t="s">
        <v>59</v>
      </c>
      <c r="D32" s="59" t="s">
        <v>4272</v>
      </c>
      <c r="E32" s="161" t="s">
        <v>124</v>
      </c>
      <c r="F32" s="161"/>
      <c r="G32" s="187"/>
      <c r="H32" s="190">
        <f t="shared" si="1"/>
        <v>0</v>
      </c>
      <c r="I32" s="307" t="s">
        <v>5398</v>
      </c>
    </row>
    <row r="33" spans="1:9" ht="26.4" x14ac:dyDescent="0.25">
      <c r="A33" s="192"/>
      <c r="B33" s="192" t="s">
        <v>3444</v>
      </c>
      <c r="C33" s="193"/>
      <c r="D33" s="59" t="s">
        <v>2613</v>
      </c>
      <c r="E33" s="161" t="s">
        <v>124</v>
      </c>
      <c r="F33" s="161"/>
      <c r="G33" s="187"/>
      <c r="H33" s="190">
        <f t="shared" si="1"/>
        <v>0</v>
      </c>
    </row>
    <row r="34" spans="1:9" ht="39.6" x14ac:dyDescent="0.25">
      <c r="A34" s="192"/>
      <c r="B34" s="192" t="s">
        <v>3445</v>
      </c>
      <c r="C34" s="193"/>
      <c r="D34" s="158" t="s">
        <v>5156</v>
      </c>
      <c r="E34" s="161" t="s">
        <v>124</v>
      </c>
      <c r="F34" s="161"/>
      <c r="G34" s="187"/>
      <c r="H34" s="190">
        <f t="shared" si="1"/>
        <v>0</v>
      </c>
    </row>
    <row r="35" spans="1:9" ht="39.6" x14ac:dyDescent="0.25">
      <c r="A35" s="192"/>
      <c r="B35" s="192" t="s">
        <v>3446</v>
      </c>
      <c r="C35" s="193"/>
      <c r="D35" s="158" t="s">
        <v>5157</v>
      </c>
      <c r="E35" s="161" t="s">
        <v>124</v>
      </c>
      <c r="F35" s="161"/>
      <c r="G35" s="187"/>
      <c r="H35" s="190">
        <f t="shared" si="1"/>
        <v>0</v>
      </c>
    </row>
    <row r="36" spans="1:9" ht="15.6" x14ac:dyDescent="0.25">
      <c r="A36" s="192" t="s">
        <v>3447</v>
      </c>
      <c r="B36" s="192"/>
      <c r="C36" s="193"/>
      <c r="D36" s="125" t="s">
        <v>3448</v>
      </c>
      <c r="E36" s="161" t="s">
        <v>2269</v>
      </c>
      <c r="F36" s="161"/>
      <c r="G36" s="187"/>
      <c r="H36" s="190">
        <f t="shared" si="1"/>
        <v>0</v>
      </c>
    </row>
    <row r="37" spans="1:9" x14ac:dyDescent="0.25">
      <c r="A37" s="192" t="s">
        <v>3449</v>
      </c>
      <c r="B37" s="192"/>
      <c r="C37" s="193"/>
      <c r="D37" s="125" t="s">
        <v>3450</v>
      </c>
      <c r="E37" s="17"/>
      <c r="F37" s="17"/>
      <c r="G37" s="191"/>
      <c r="H37" s="190"/>
    </row>
    <row r="38" spans="1:9" ht="15.6" x14ac:dyDescent="0.25">
      <c r="A38" s="192"/>
      <c r="B38" s="192" t="s">
        <v>3451</v>
      </c>
      <c r="C38" s="193"/>
      <c r="D38" s="290" t="s">
        <v>4968</v>
      </c>
      <c r="E38" s="161" t="s">
        <v>124</v>
      </c>
      <c r="F38" s="161"/>
      <c r="G38" s="187"/>
      <c r="H38" s="190">
        <f>F38*G38</f>
        <v>0</v>
      </c>
      <c r="I38" s="307" t="s">
        <v>5398</v>
      </c>
    </row>
    <row r="39" spans="1:9" ht="26.4" x14ac:dyDescent="0.25">
      <c r="A39" s="192"/>
      <c r="B39" s="192" t="s">
        <v>3452</v>
      </c>
      <c r="C39" s="193"/>
      <c r="D39" s="290" t="s">
        <v>5158</v>
      </c>
      <c r="E39" s="161" t="s">
        <v>124</v>
      </c>
      <c r="F39" s="161"/>
      <c r="G39" s="187"/>
      <c r="H39" s="190">
        <f>F39*G39</f>
        <v>0</v>
      </c>
      <c r="I39" s="307" t="s">
        <v>5398</v>
      </c>
    </row>
    <row r="40" spans="1:9" ht="26.4" x14ac:dyDescent="0.25">
      <c r="A40" s="192"/>
      <c r="B40" s="192" t="s">
        <v>3453</v>
      </c>
      <c r="C40" s="193"/>
      <c r="D40" s="290" t="s">
        <v>4970</v>
      </c>
      <c r="E40" s="161" t="s">
        <v>124</v>
      </c>
      <c r="F40" s="161"/>
      <c r="G40" s="187"/>
      <c r="H40" s="190">
        <f>F40*G40</f>
        <v>0</v>
      </c>
      <c r="I40" s="307" t="s">
        <v>5398</v>
      </c>
    </row>
    <row r="41" spans="1:9" ht="26.4" x14ac:dyDescent="0.25">
      <c r="A41" s="192"/>
      <c r="B41" s="192" t="s">
        <v>3454</v>
      </c>
      <c r="C41" s="193"/>
      <c r="D41" s="290" t="s">
        <v>5159</v>
      </c>
      <c r="E41" s="161" t="s">
        <v>124</v>
      </c>
      <c r="F41" s="161"/>
      <c r="G41" s="187"/>
      <c r="H41" s="190">
        <f>F41*G41</f>
        <v>0</v>
      </c>
      <c r="I41" s="307" t="s">
        <v>5398</v>
      </c>
    </row>
    <row r="42" spans="1:9" ht="15.6" x14ac:dyDescent="0.25">
      <c r="A42" s="192" t="s">
        <v>3455</v>
      </c>
      <c r="B42" s="192"/>
      <c r="C42" s="193"/>
      <c r="D42" s="285" t="s">
        <v>5160</v>
      </c>
      <c r="E42" s="161" t="s">
        <v>2269</v>
      </c>
      <c r="F42" s="161"/>
      <c r="G42" s="187"/>
      <c r="H42" s="190">
        <f>F42*G42</f>
        <v>0</v>
      </c>
      <c r="I42" s="307" t="s">
        <v>5398</v>
      </c>
    </row>
    <row r="43" spans="1:9" x14ac:dyDescent="0.25">
      <c r="A43" s="192"/>
      <c r="B43" s="192"/>
      <c r="C43" s="193"/>
      <c r="D43" s="150"/>
      <c r="E43" s="17"/>
      <c r="F43" s="17"/>
      <c r="G43" s="191"/>
      <c r="H43" s="190"/>
    </row>
    <row r="44" spans="1:9" x14ac:dyDescent="0.25">
      <c r="A44" s="192"/>
      <c r="B44" s="192"/>
      <c r="C44" s="193"/>
      <c r="D44" s="157"/>
      <c r="E44" s="17"/>
      <c r="F44" s="17"/>
      <c r="G44" s="191"/>
      <c r="H44" s="190"/>
      <c r="I44" s="323" t="s">
        <v>5421</v>
      </c>
    </row>
    <row r="45" spans="1:9" x14ac:dyDescent="0.25">
      <c r="A45" s="64"/>
      <c r="B45" s="64"/>
      <c r="C45" s="161"/>
      <c r="D45" s="60"/>
      <c r="E45"/>
      <c r="F45" s="17"/>
      <c r="G45" s="191"/>
      <c r="H45" s="190"/>
    </row>
    <row r="46" spans="1:9" x14ac:dyDescent="0.25">
      <c r="A46" s="168" t="s">
        <v>34</v>
      </c>
      <c r="B46" s="168"/>
      <c r="C46" s="168"/>
      <c r="D46" s="168"/>
      <c r="E46" s="179"/>
      <c r="F46" s="185"/>
      <c r="G46" s="198"/>
      <c r="H46" s="174">
        <f>SUM(H5:H45)</f>
        <v>0</v>
      </c>
    </row>
    <row r="1048322" spans="5:5" x14ac:dyDescent="0.25">
      <c r="E1048322"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2004-0233-4E86-ACCC-9A5A08248DE2}">
  <dimension ref="A1:H1048291"/>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3456</v>
      </c>
      <c r="B1" s="40"/>
      <c r="C1" s="40"/>
      <c r="D1" s="774" t="s">
        <v>3457</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39.6" x14ac:dyDescent="0.25">
      <c r="A5" s="192" t="s">
        <v>3458</v>
      </c>
      <c r="B5" s="192"/>
      <c r="C5" s="284" t="s">
        <v>5162</v>
      </c>
      <c r="D5" s="161" t="s">
        <v>33</v>
      </c>
      <c r="E5" s="17" t="s">
        <v>4220</v>
      </c>
      <c r="F5" s="17" t="s">
        <v>4221</v>
      </c>
      <c r="G5" s="188"/>
      <c r="H5" s="307" t="s">
        <v>5398</v>
      </c>
    </row>
    <row r="6" spans="1:8" ht="26.4" x14ac:dyDescent="0.25">
      <c r="A6" s="192" t="s">
        <v>3459</v>
      </c>
      <c r="B6" s="192"/>
      <c r="C6" s="291" t="s">
        <v>5163</v>
      </c>
      <c r="D6" s="161" t="s">
        <v>429</v>
      </c>
      <c r="E6" s="161"/>
      <c r="F6" s="187"/>
      <c r="G6" s="190">
        <f>E6*F6</f>
        <v>0</v>
      </c>
      <c r="H6" s="307" t="s">
        <v>5398</v>
      </c>
    </row>
    <row r="7" spans="1:8" ht="39.6" x14ac:dyDescent="0.25">
      <c r="A7" s="192" t="s">
        <v>3460</v>
      </c>
      <c r="B7" s="192"/>
      <c r="C7" s="291" t="s">
        <v>5164</v>
      </c>
      <c r="D7" s="161" t="s">
        <v>136</v>
      </c>
      <c r="E7" s="161"/>
      <c r="F7" s="187"/>
      <c r="G7" s="190">
        <f>E7*F7</f>
        <v>0</v>
      </c>
      <c r="H7" s="307" t="s">
        <v>5398</v>
      </c>
    </row>
    <row r="8" spans="1:8" ht="66" x14ac:dyDescent="0.25">
      <c r="A8" s="192" t="s">
        <v>3461</v>
      </c>
      <c r="B8" s="192"/>
      <c r="C8" s="291" t="s">
        <v>5165</v>
      </c>
      <c r="D8" s="17"/>
      <c r="E8" s="17"/>
      <c r="F8" s="17"/>
      <c r="G8" s="189"/>
      <c r="H8" s="307" t="s">
        <v>5398</v>
      </c>
    </row>
    <row r="9" spans="1:8" x14ac:dyDescent="0.25">
      <c r="A9" s="192"/>
      <c r="B9" s="192" t="s">
        <v>3462</v>
      </c>
      <c r="C9" s="64" t="s">
        <v>3465</v>
      </c>
      <c r="D9" s="161" t="s">
        <v>136</v>
      </c>
      <c r="E9" s="161"/>
      <c r="F9" s="187"/>
      <c r="G9" s="190">
        <f>E9*F9</f>
        <v>0</v>
      </c>
    </row>
    <row r="10" spans="1:8" x14ac:dyDescent="0.25">
      <c r="A10" s="192"/>
      <c r="B10" s="192" t="s">
        <v>3463</v>
      </c>
      <c r="C10" s="64" t="s">
        <v>3146</v>
      </c>
      <c r="D10" s="161" t="s">
        <v>136</v>
      </c>
      <c r="E10" s="161"/>
      <c r="F10" s="187"/>
      <c r="G10" s="190">
        <f>E10*F10</f>
        <v>0</v>
      </c>
    </row>
    <row r="11" spans="1:8" x14ac:dyDescent="0.25">
      <c r="A11" s="192"/>
      <c r="B11" s="192" t="s">
        <v>3464</v>
      </c>
      <c r="C11" s="64" t="s">
        <v>3466</v>
      </c>
      <c r="D11" s="161" t="s">
        <v>136</v>
      </c>
      <c r="E11" s="161"/>
      <c r="F11" s="187"/>
      <c r="G11" s="190">
        <f>E11*F11</f>
        <v>0</v>
      </c>
    </row>
    <row r="12" spans="1:8" x14ac:dyDescent="0.25">
      <c r="A12" s="192"/>
      <c r="B12" s="192"/>
      <c r="C12" s="150"/>
      <c r="D12" s="17"/>
      <c r="E12" s="17"/>
      <c r="F12" s="17"/>
      <c r="G12" s="189"/>
    </row>
    <row r="13" spans="1:8" x14ac:dyDescent="0.25">
      <c r="A13" s="192"/>
      <c r="B13" s="192"/>
      <c r="C13" s="157"/>
      <c r="D13" s="17"/>
      <c r="E13" s="17"/>
      <c r="F13" s="17"/>
      <c r="G13" s="189"/>
      <c r="H13" s="323" t="s">
        <v>5421</v>
      </c>
    </row>
    <row r="14" spans="1:8" x14ac:dyDescent="0.25">
      <c r="A14" s="64"/>
      <c r="B14" s="64"/>
      <c r="C14" s="60"/>
      <c r="D14"/>
      <c r="E14" s="17"/>
      <c r="F14" s="17"/>
      <c r="G14" s="189"/>
    </row>
    <row r="15" spans="1:8" x14ac:dyDescent="0.25">
      <c r="A15" s="168" t="s">
        <v>34</v>
      </c>
      <c r="B15" s="168"/>
      <c r="C15" s="168"/>
      <c r="D15" s="179"/>
      <c r="E15" s="183"/>
      <c r="F15" s="183"/>
      <c r="G15" s="174">
        <f>SUM(G5:G14)</f>
        <v>0</v>
      </c>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37AB7-04D9-40BF-B0A9-7B6068E5D09F}">
  <dimension ref="A1:H1048303"/>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3467</v>
      </c>
      <c r="B1" s="40"/>
      <c r="C1" s="40"/>
      <c r="D1" s="774" t="s">
        <v>3468</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3469</v>
      </c>
      <c r="B5" s="192"/>
      <c r="C5" s="150" t="s">
        <v>3301</v>
      </c>
      <c r="D5" s="153"/>
      <c r="E5" s="17"/>
      <c r="F5" s="17"/>
      <c r="G5" s="190"/>
    </row>
    <row r="6" spans="1:8" x14ac:dyDescent="0.25">
      <c r="A6" s="227"/>
      <c r="B6" s="192" t="s">
        <v>3470</v>
      </c>
      <c r="C6" s="283" t="s">
        <v>3474</v>
      </c>
      <c r="D6" s="161" t="s">
        <v>33</v>
      </c>
      <c r="E6" s="17" t="s">
        <v>4220</v>
      </c>
      <c r="F6" s="17" t="s">
        <v>4221</v>
      </c>
      <c r="G6" s="188"/>
    </row>
    <row r="7" spans="1:8" x14ac:dyDescent="0.25">
      <c r="A7" s="192"/>
      <c r="B7" s="192" t="s">
        <v>3471</v>
      </c>
      <c r="C7" s="283" t="s">
        <v>3475</v>
      </c>
      <c r="D7" s="161" t="s">
        <v>33</v>
      </c>
      <c r="E7" s="17" t="s">
        <v>4220</v>
      </c>
      <c r="F7" s="17" t="s">
        <v>4221</v>
      </c>
      <c r="G7" s="188"/>
    </row>
    <row r="8" spans="1:8" x14ac:dyDescent="0.25">
      <c r="A8" s="192"/>
      <c r="B8" s="192" t="s">
        <v>3472</v>
      </c>
      <c r="C8" s="283" t="s">
        <v>5166</v>
      </c>
      <c r="D8" s="161" t="s">
        <v>33</v>
      </c>
      <c r="E8" s="17" t="s">
        <v>4220</v>
      </c>
      <c r="F8" s="17" t="s">
        <v>4221</v>
      </c>
      <c r="G8" s="188"/>
    </row>
    <row r="9" spans="1:8" x14ac:dyDescent="0.25">
      <c r="A9" s="192"/>
      <c r="B9" s="192" t="s">
        <v>3473</v>
      </c>
      <c r="C9" s="283" t="s">
        <v>3476</v>
      </c>
      <c r="D9" s="161" t="s">
        <v>33</v>
      </c>
      <c r="E9" s="17" t="s">
        <v>4220</v>
      </c>
      <c r="F9" s="17" t="s">
        <v>4221</v>
      </c>
      <c r="G9" s="188"/>
    </row>
    <row r="10" spans="1:8" ht="26.4" x14ac:dyDescent="0.25">
      <c r="A10" s="192" t="s">
        <v>3477</v>
      </c>
      <c r="B10" s="192"/>
      <c r="C10" s="284" t="s">
        <v>5167</v>
      </c>
      <c r="D10" s="161" t="s">
        <v>33</v>
      </c>
      <c r="E10" s="17" t="s">
        <v>4220</v>
      </c>
      <c r="F10" s="17" t="s">
        <v>4221</v>
      </c>
      <c r="G10" s="188"/>
      <c r="H10" s="307" t="s">
        <v>5398</v>
      </c>
    </row>
    <row r="11" spans="1:8" ht="39.6" x14ac:dyDescent="0.25">
      <c r="A11" s="192" t="s">
        <v>3478</v>
      </c>
      <c r="B11" s="192"/>
      <c r="C11" s="284" t="s">
        <v>5168</v>
      </c>
      <c r="D11" s="161" t="s">
        <v>429</v>
      </c>
      <c r="E11" s="161"/>
      <c r="F11" s="187"/>
      <c r="G11" s="190">
        <f t="shared" ref="G11:G21" si="0">E11*F11</f>
        <v>0</v>
      </c>
      <c r="H11" s="307" t="s">
        <v>5398</v>
      </c>
    </row>
    <row r="12" spans="1:8" ht="39.6" x14ac:dyDescent="0.25">
      <c r="A12" s="192" t="s">
        <v>3479</v>
      </c>
      <c r="B12" s="192"/>
      <c r="C12" s="284" t="s">
        <v>5169</v>
      </c>
      <c r="D12" s="161" t="s">
        <v>429</v>
      </c>
      <c r="E12" s="161"/>
      <c r="F12" s="187"/>
      <c r="G12" s="190">
        <f t="shared" si="0"/>
        <v>0</v>
      </c>
      <c r="H12" s="307" t="s">
        <v>5398</v>
      </c>
    </row>
    <row r="13" spans="1:8" ht="26.4" x14ac:dyDescent="0.25">
      <c r="A13" s="192" t="s">
        <v>3480</v>
      </c>
      <c r="B13" s="192"/>
      <c r="C13" s="291" t="s">
        <v>5170</v>
      </c>
      <c r="D13" s="161" t="s">
        <v>136</v>
      </c>
      <c r="E13" s="161"/>
      <c r="F13" s="187"/>
      <c r="G13" s="190">
        <f t="shared" si="0"/>
        <v>0</v>
      </c>
      <c r="H13" s="307" t="s">
        <v>5398</v>
      </c>
    </row>
    <row r="14" spans="1:8" ht="26.4" x14ac:dyDescent="0.25">
      <c r="A14" s="192" t="s">
        <v>3481</v>
      </c>
      <c r="B14" s="192"/>
      <c r="C14" s="284" t="s">
        <v>5171</v>
      </c>
      <c r="D14" s="161" t="s">
        <v>136</v>
      </c>
      <c r="E14" s="161"/>
      <c r="F14" s="187"/>
      <c r="G14" s="190">
        <f t="shared" si="0"/>
        <v>0</v>
      </c>
      <c r="H14" s="307" t="s">
        <v>5398</v>
      </c>
    </row>
    <row r="15" spans="1:8" ht="26.4" x14ac:dyDescent="0.25">
      <c r="A15" s="192" t="s">
        <v>3482</v>
      </c>
      <c r="B15" s="192"/>
      <c r="C15" s="291" t="s">
        <v>5172</v>
      </c>
      <c r="D15" s="161" t="s">
        <v>136</v>
      </c>
      <c r="E15" s="161"/>
      <c r="F15" s="187"/>
      <c r="G15" s="190">
        <f t="shared" si="0"/>
        <v>0</v>
      </c>
      <c r="H15" s="307" t="s">
        <v>5398</v>
      </c>
    </row>
    <row r="16" spans="1:8" ht="26.4" x14ac:dyDescent="0.25">
      <c r="A16" s="192" t="s">
        <v>3483</v>
      </c>
      <c r="B16" s="192"/>
      <c r="C16" s="284" t="s">
        <v>5173</v>
      </c>
      <c r="D16" s="161" t="s">
        <v>136</v>
      </c>
      <c r="E16" s="161"/>
      <c r="F16" s="187"/>
      <c r="G16" s="190">
        <f t="shared" si="0"/>
        <v>0</v>
      </c>
      <c r="H16" s="307" t="s">
        <v>5398</v>
      </c>
    </row>
    <row r="17" spans="1:8" ht="26.4" x14ac:dyDescent="0.25">
      <c r="A17" s="192" t="s">
        <v>3484</v>
      </c>
      <c r="B17" s="192"/>
      <c r="C17" s="291" t="s">
        <v>5174</v>
      </c>
      <c r="D17" s="161" t="s">
        <v>136</v>
      </c>
      <c r="E17" s="161"/>
      <c r="F17" s="187"/>
      <c r="G17" s="190">
        <f t="shared" si="0"/>
        <v>0</v>
      </c>
      <c r="H17" s="307" t="s">
        <v>5398</v>
      </c>
    </row>
    <row r="18" spans="1:8" ht="26.4" x14ac:dyDescent="0.25">
      <c r="A18" s="192" t="s">
        <v>3485</v>
      </c>
      <c r="B18" s="192"/>
      <c r="C18" s="291" t="s">
        <v>5176</v>
      </c>
      <c r="D18" s="161" t="s">
        <v>136</v>
      </c>
      <c r="E18" s="161"/>
      <c r="F18" s="187"/>
      <c r="G18" s="190">
        <f t="shared" si="0"/>
        <v>0</v>
      </c>
      <c r="H18" s="307" t="s">
        <v>5398</v>
      </c>
    </row>
    <row r="19" spans="1:8" ht="26.4" x14ac:dyDescent="0.25">
      <c r="A19" s="192" t="s">
        <v>3486</v>
      </c>
      <c r="B19" s="192"/>
      <c r="C19" s="284" t="s">
        <v>5177</v>
      </c>
      <c r="D19" s="161" t="s">
        <v>136</v>
      </c>
      <c r="E19" s="161"/>
      <c r="F19" s="187"/>
      <c r="G19" s="190">
        <f t="shared" si="0"/>
        <v>0</v>
      </c>
      <c r="H19" s="307" t="s">
        <v>5398</v>
      </c>
    </row>
    <row r="20" spans="1:8" x14ac:dyDescent="0.25">
      <c r="A20" s="192" t="s">
        <v>3487</v>
      </c>
      <c r="B20" s="192"/>
      <c r="C20" s="291" t="s">
        <v>5178</v>
      </c>
      <c r="D20" s="161" t="s">
        <v>423</v>
      </c>
      <c r="E20" s="161"/>
      <c r="F20" s="187"/>
      <c r="G20" s="190">
        <f t="shared" si="0"/>
        <v>0</v>
      </c>
      <c r="H20" s="307" t="s">
        <v>5398</v>
      </c>
    </row>
    <row r="21" spans="1:8" ht="26.4" x14ac:dyDescent="0.25">
      <c r="A21" s="192" t="s">
        <v>3488</v>
      </c>
      <c r="B21" s="192"/>
      <c r="C21" s="284" t="s">
        <v>5179</v>
      </c>
      <c r="D21" s="161" t="s">
        <v>124</v>
      </c>
      <c r="E21" s="161"/>
      <c r="F21" s="187"/>
      <c r="G21" s="190">
        <f t="shared" si="0"/>
        <v>0</v>
      </c>
      <c r="H21" s="307" t="s">
        <v>5398</v>
      </c>
    </row>
    <row r="22" spans="1:8" ht="26.4" x14ac:dyDescent="0.25">
      <c r="A22" s="192" t="s">
        <v>3489</v>
      </c>
      <c r="B22" s="192"/>
      <c r="C22" s="284" t="s">
        <v>5175</v>
      </c>
      <c r="D22" s="161" t="s">
        <v>425</v>
      </c>
      <c r="E22" s="17" t="s">
        <v>4222</v>
      </c>
      <c r="F22" s="17" t="s">
        <v>818</v>
      </c>
      <c r="G22" s="188"/>
    </row>
    <row r="23" spans="1:8" x14ac:dyDescent="0.25">
      <c r="A23" s="192" t="s">
        <v>3490</v>
      </c>
      <c r="B23" s="192"/>
      <c r="C23" s="284" t="s">
        <v>3491</v>
      </c>
      <c r="D23" s="161" t="s">
        <v>425</v>
      </c>
      <c r="E23" s="17" t="s">
        <v>4222</v>
      </c>
      <c r="F23" s="17" t="s">
        <v>818</v>
      </c>
      <c r="G23" s="188"/>
    </row>
    <row r="24" spans="1:8" x14ac:dyDescent="0.25">
      <c r="A24" s="192"/>
      <c r="B24" s="192"/>
      <c r="C24" s="159"/>
      <c r="D24" s="17"/>
      <c r="E24" s="17"/>
      <c r="F24" s="17"/>
      <c r="G24" s="190"/>
    </row>
    <row r="25" spans="1:8" x14ac:dyDescent="0.25">
      <c r="A25" s="192"/>
      <c r="B25" s="192"/>
      <c r="C25" s="157"/>
      <c r="D25" s="17"/>
      <c r="E25" s="17"/>
      <c r="F25" s="17"/>
      <c r="G25" s="190"/>
      <c r="H25" s="323" t="s">
        <v>5421</v>
      </c>
    </row>
    <row r="26" spans="1:8" x14ac:dyDescent="0.25">
      <c r="A26" s="64"/>
      <c r="B26" s="64"/>
      <c r="C26" s="60"/>
      <c r="D26"/>
      <c r="E26" s="17"/>
      <c r="F26" s="17"/>
      <c r="G26" s="190"/>
    </row>
    <row r="27" spans="1:8" x14ac:dyDescent="0.25">
      <c r="A27" s="168" t="s">
        <v>34</v>
      </c>
      <c r="B27" s="168"/>
      <c r="C27" s="168"/>
      <c r="D27" s="179"/>
      <c r="E27" s="185"/>
      <c r="F27" s="185"/>
      <c r="G27" s="174">
        <f>SUM(G5:G26)</f>
        <v>0</v>
      </c>
    </row>
    <row r="1048303" spans="4:4" x14ac:dyDescent="0.25">
      <c r="D1048303"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E8318-0BED-4A03-85FB-C27DCC7CCC92}">
  <dimension ref="A1:G1048296"/>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3492</v>
      </c>
      <c r="B1" s="40"/>
      <c r="C1" s="774" t="s">
        <v>3493</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89"/>
      <c r="F3" s="89"/>
    </row>
    <row r="4" spans="1:7" x14ac:dyDescent="0.25">
      <c r="A4" s="192"/>
      <c r="B4" s="64"/>
      <c r="C4" s="17"/>
      <c r="D4" s="17"/>
      <c r="E4" s="190"/>
      <c r="F4" s="190"/>
    </row>
    <row r="5" spans="1:7" ht="26.4" x14ac:dyDescent="0.25">
      <c r="A5" s="192" t="s">
        <v>3494</v>
      </c>
      <c r="B5" s="291" t="s">
        <v>5180</v>
      </c>
      <c r="C5" s="161" t="s">
        <v>2269</v>
      </c>
      <c r="D5" s="161"/>
      <c r="E5" s="187"/>
      <c r="F5" s="190">
        <f t="shared" ref="F5:F16" si="0">D5*E5</f>
        <v>0</v>
      </c>
      <c r="G5" s="307" t="s">
        <v>5398</v>
      </c>
    </row>
    <row r="6" spans="1:7" ht="39.6" x14ac:dyDescent="0.25">
      <c r="A6" s="192" t="s">
        <v>3495</v>
      </c>
      <c r="B6" s="284" t="s">
        <v>5182</v>
      </c>
      <c r="C6" s="161" t="s">
        <v>2269</v>
      </c>
      <c r="D6" s="161"/>
      <c r="E6" s="187"/>
      <c r="F6" s="190">
        <f t="shared" si="0"/>
        <v>0</v>
      </c>
      <c r="G6" s="307" t="s">
        <v>5398</v>
      </c>
    </row>
    <row r="7" spans="1:7" ht="28.8" x14ac:dyDescent="0.25">
      <c r="A7" s="192" t="s">
        <v>3496</v>
      </c>
      <c r="B7" s="57" t="s">
        <v>3497</v>
      </c>
      <c r="C7" s="225" t="s">
        <v>3325</v>
      </c>
      <c r="D7" s="161"/>
      <c r="E7" s="187"/>
      <c r="F7" s="190">
        <f t="shared" si="0"/>
        <v>0</v>
      </c>
    </row>
    <row r="8" spans="1:7" ht="66" x14ac:dyDescent="0.25">
      <c r="A8" s="192" t="s">
        <v>3498</v>
      </c>
      <c r="B8" s="284" t="s">
        <v>5181</v>
      </c>
      <c r="C8" s="161" t="s">
        <v>2269</v>
      </c>
      <c r="D8" s="161"/>
      <c r="E8" s="187"/>
      <c r="F8" s="190">
        <f t="shared" si="0"/>
        <v>0</v>
      </c>
      <c r="G8" s="307" t="s">
        <v>5398</v>
      </c>
    </row>
    <row r="9" spans="1:7" ht="52.8" x14ac:dyDescent="0.25">
      <c r="A9" s="192" t="s">
        <v>3499</v>
      </c>
      <c r="B9" s="284" t="s">
        <v>5183</v>
      </c>
      <c r="C9" s="161" t="s">
        <v>136</v>
      </c>
      <c r="D9" s="161"/>
      <c r="E9" s="187"/>
      <c r="F9" s="190">
        <f t="shared" si="0"/>
        <v>0</v>
      </c>
      <c r="G9" s="307" t="s">
        <v>5398</v>
      </c>
    </row>
    <row r="10" spans="1:7" ht="52.8" x14ac:dyDescent="0.25">
      <c r="A10" s="192" t="s">
        <v>3500</v>
      </c>
      <c r="B10" s="284" t="s">
        <v>5184</v>
      </c>
      <c r="C10" s="161" t="s">
        <v>136</v>
      </c>
      <c r="D10" s="161"/>
      <c r="E10" s="187"/>
      <c r="F10" s="190">
        <f t="shared" si="0"/>
        <v>0</v>
      </c>
      <c r="G10" s="307" t="s">
        <v>5398</v>
      </c>
    </row>
    <row r="11" spans="1:7" ht="26.4" x14ac:dyDescent="0.25">
      <c r="A11" s="192" t="s">
        <v>3501</v>
      </c>
      <c r="B11" s="284" t="s">
        <v>5185</v>
      </c>
      <c r="C11" s="161" t="s">
        <v>2269</v>
      </c>
      <c r="D11" s="161"/>
      <c r="E11" s="187"/>
      <c r="F11" s="190">
        <f t="shared" si="0"/>
        <v>0</v>
      </c>
      <c r="G11" s="307" t="s">
        <v>5398</v>
      </c>
    </row>
    <row r="12" spans="1:7" ht="52.8" x14ac:dyDescent="0.25">
      <c r="A12" s="192" t="s">
        <v>3502</v>
      </c>
      <c r="B12" s="284" t="s">
        <v>5186</v>
      </c>
      <c r="C12" s="161" t="s">
        <v>136</v>
      </c>
      <c r="D12" s="161"/>
      <c r="E12" s="187"/>
      <c r="F12" s="190">
        <f t="shared" si="0"/>
        <v>0</v>
      </c>
      <c r="G12" s="307" t="s">
        <v>5398</v>
      </c>
    </row>
    <row r="13" spans="1:7" ht="52.8" x14ac:dyDescent="0.25">
      <c r="A13" s="192" t="s">
        <v>3503</v>
      </c>
      <c r="B13" s="284" t="s">
        <v>5187</v>
      </c>
      <c r="C13" s="161" t="s">
        <v>136</v>
      </c>
      <c r="D13" s="161"/>
      <c r="E13" s="187"/>
      <c r="F13" s="190">
        <f t="shared" si="0"/>
        <v>0</v>
      </c>
      <c r="G13" s="307" t="s">
        <v>5398</v>
      </c>
    </row>
    <row r="14" spans="1:7" ht="26.4" x14ac:dyDescent="0.25">
      <c r="A14" s="192" t="s">
        <v>3504</v>
      </c>
      <c r="B14" s="284" t="s">
        <v>5188</v>
      </c>
      <c r="C14" s="161" t="s">
        <v>2269</v>
      </c>
      <c r="D14" s="161"/>
      <c r="E14" s="187"/>
      <c r="F14" s="190">
        <f t="shared" si="0"/>
        <v>0</v>
      </c>
      <c r="G14" s="307" t="s">
        <v>5398</v>
      </c>
    </row>
    <row r="15" spans="1:7" ht="52.8" x14ac:dyDescent="0.25">
      <c r="A15" s="192" t="s">
        <v>3505</v>
      </c>
      <c r="B15" s="284" t="s">
        <v>5189</v>
      </c>
      <c r="C15" s="161" t="s">
        <v>136</v>
      </c>
      <c r="D15" s="161"/>
      <c r="E15" s="187"/>
      <c r="F15" s="190">
        <f t="shared" si="0"/>
        <v>0</v>
      </c>
      <c r="G15" s="307" t="s">
        <v>5398</v>
      </c>
    </row>
    <row r="16" spans="1:7" ht="52.8" x14ac:dyDescent="0.25">
      <c r="A16" s="192" t="s">
        <v>3506</v>
      </c>
      <c r="B16" s="284" t="s">
        <v>5190</v>
      </c>
      <c r="C16" s="161" t="s">
        <v>136</v>
      </c>
      <c r="D16" s="161"/>
      <c r="E16" s="187"/>
      <c r="F16" s="190">
        <f t="shared" si="0"/>
        <v>0</v>
      </c>
      <c r="G16" s="307" t="s">
        <v>5398</v>
      </c>
    </row>
    <row r="17" spans="1:7" x14ac:dyDescent="0.25">
      <c r="A17" s="192"/>
      <c r="B17" s="159"/>
      <c r="C17" s="17"/>
      <c r="D17" s="17"/>
      <c r="E17" s="191"/>
      <c r="F17" s="190"/>
    </row>
    <row r="18" spans="1:7" x14ac:dyDescent="0.25">
      <c r="A18" s="192"/>
      <c r="B18" s="157"/>
      <c r="C18" s="17"/>
      <c r="D18" s="17"/>
      <c r="E18" s="191"/>
      <c r="F18" s="190"/>
      <c r="G18" s="323" t="s">
        <v>5421</v>
      </c>
    </row>
    <row r="19" spans="1:7" x14ac:dyDescent="0.25">
      <c r="A19" s="64"/>
      <c r="B19" s="60"/>
      <c r="C19"/>
      <c r="D19" s="17"/>
      <c r="E19" s="191"/>
      <c r="F19" s="190"/>
    </row>
    <row r="20" spans="1:7" x14ac:dyDescent="0.25">
      <c r="A20" s="168" t="s">
        <v>34</v>
      </c>
      <c r="B20" s="168"/>
      <c r="C20" s="179"/>
      <c r="D20" s="183"/>
      <c r="E20" s="174"/>
      <c r="F20" s="174">
        <f>SUM(F5:F19)</f>
        <v>0</v>
      </c>
    </row>
    <row r="1048296" spans="3:3" x14ac:dyDescent="0.25">
      <c r="C1048296"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D37DD-556A-421B-A611-2E86CB905828}">
  <dimension ref="A1:G1048291"/>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3507</v>
      </c>
      <c r="B1" s="40"/>
      <c r="C1" s="774" t="s">
        <v>3508</v>
      </c>
      <c r="D1" s="774"/>
      <c r="E1" s="774"/>
      <c r="F1" s="774"/>
    </row>
    <row r="2" spans="1:7" x14ac:dyDescent="0.25">
      <c r="A2" s="42" t="s">
        <v>0</v>
      </c>
      <c r="B2" s="43" t="s">
        <v>1</v>
      </c>
      <c r="C2" s="43" t="s">
        <v>2</v>
      </c>
      <c r="D2" s="43" t="s">
        <v>3</v>
      </c>
      <c r="E2" s="43" t="s">
        <v>4</v>
      </c>
      <c r="F2" s="43" t="s">
        <v>5</v>
      </c>
      <c r="G2" s="306" t="s">
        <v>5399</v>
      </c>
    </row>
    <row r="3" spans="1:7" x14ac:dyDescent="0.25">
      <c r="A3" s="44"/>
      <c r="B3" s="45"/>
      <c r="C3" s="6"/>
      <c r="D3" s="6"/>
      <c r="E3" s="95"/>
      <c r="F3" s="89"/>
    </row>
    <row r="4" spans="1:7" x14ac:dyDescent="0.25">
      <c r="A4" s="192"/>
      <c r="B4" s="64"/>
      <c r="C4" s="17"/>
      <c r="D4" s="17"/>
      <c r="E4" s="191"/>
      <c r="F4" s="190"/>
    </row>
    <row r="5" spans="1:7" ht="26.4" x14ac:dyDescent="0.25">
      <c r="A5" s="192" t="s">
        <v>5530</v>
      </c>
      <c r="B5" s="150" t="s">
        <v>3509</v>
      </c>
      <c r="C5" s="161" t="s">
        <v>124</v>
      </c>
      <c r="D5" s="161"/>
      <c r="E5" s="187"/>
      <c r="F5" s="190">
        <f t="shared" ref="F5:F11" si="0">D5*E5</f>
        <v>0</v>
      </c>
    </row>
    <row r="6" spans="1:7" ht="26.4" x14ac:dyDescent="0.25">
      <c r="A6" s="192" t="s">
        <v>3510</v>
      </c>
      <c r="B6" s="57" t="s">
        <v>5192</v>
      </c>
      <c r="C6" s="161" t="s">
        <v>2269</v>
      </c>
      <c r="D6" s="161"/>
      <c r="E6" s="187"/>
      <c r="F6" s="190">
        <f t="shared" si="0"/>
        <v>0</v>
      </c>
    </row>
    <row r="7" spans="1:7" ht="26.4" x14ac:dyDescent="0.25">
      <c r="A7" s="192" t="s">
        <v>3511</v>
      </c>
      <c r="B7" s="57" t="s">
        <v>3512</v>
      </c>
      <c r="C7" s="229" t="s">
        <v>3513</v>
      </c>
      <c r="D7" s="161"/>
      <c r="E7" s="187"/>
      <c r="F7" s="190">
        <f t="shared" si="0"/>
        <v>0</v>
      </c>
    </row>
    <row r="8" spans="1:7" ht="26.4" x14ac:dyDescent="0.25">
      <c r="A8" s="192" t="s">
        <v>3514</v>
      </c>
      <c r="B8" s="57" t="s">
        <v>5193</v>
      </c>
      <c r="C8" s="161" t="s">
        <v>2269</v>
      </c>
      <c r="D8" s="161"/>
      <c r="E8" s="187"/>
      <c r="F8" s="190">
        <f t="shared" si="0"/>
        <v>0</v>
      </c>
    </row>
    <row r="9" spans="1:7" ht="26.4" x14ac:dyDescent="0.25">
      <c r="A9" s="192" t="s">
        <v>3515</v>
      </c>
      <c r="B9" s="57" t="s">
        <v>3516</v>
      </c>
      <c r="C9" s="161" t="s">
        <v>136</v>
      </c>
      <c r="D9" s="161"/>
      <c r="E9" s="187"/>
      <c r="F9" s="190">
        <f t="shared" si="0"/>
        <v>0</v>
      </c>
    </row>
    <row r="10" spans="1:7" ht="26.4" x14ac:dyDescent="0.25">
      <c r="A10" s="192" t="s">
        <v>3517</v>
      </c>
      <c r="B10" s="57" t="s">
        <v>5191</v>
      </c>
      <c r="C10" s="161" t="s">
        <v>2269</v>
      </c>
      <c r="D10" s="161"/>
      <c r="E10" s="187"/>
      <c r="F10" s="190">
        <f t="shared" si="0"/>
        <v>0</v>
      </c>
    </row>
    <row r="11" spans="1:7" ht="26.4" x14ac:dyDescent="0.25">
      <c r="A11" s="192" t="s">
        <v>3518</v>
      </c>
      <c r="B11" s="57" t="s">
        <v>3519</v>
      </c>
      <c r="C11" s="161" t="s">
        <v>136</v>
      </c>
      <c r="D11" s="161"/>
      <c r="E11" s="187"/>
      <c r="F11" s="190">
        <f t="shared" si="0"/>
        <v>0</v>
      </c>
    </row>
    <row r="12" spans="1:7" ht="26.4" x14ac:dyDescent="0.25">
      <c r="A12" s="192" t="s">
        <v>5527</v>
      </c>
      <c r="B12" s="57" t="s">
        <v>5528</v>
      </c>
      <c r="C12" s="161" t="s">
        <v>5529</v>
      </c>
      <c r="D12" s="17" t="s">
        <v>4220</v>
      </c>
      <c r="E12" s="17" t="s">
        <v>4221</v>
      </c>
      <c r="F12" s="188"/>
    </row>
    <row r="13" spans="1:7" x14ac:dyDescent="0.25">
      <c r="A13" s="230"/>
      <c r="B13" s="231"/>
      <c r="C13" s="228"/>
      <c r="D13" s="17"/>
      <c r="E13" s="191"/>
      <c r="F13" s="190"/>
      <c r="G13" s="323" t="s">
        <v>5421</v>
      </c>
    </row>
    <row r="14" spans="1:7" x14ac:dyDescent="0.25">
      <c r="A14" s="64"/>
      <c r="B14" s="60"/>
      <c r="C14" s="153"/>
      <c r="D14" s="17"/>
      <c r="E14" s="191"/>
      <c r="F14" s="190"/>
    </row>
    <row r="15" spans="1:7" x14ac:dyDescent="0.25">
      <c r="A15" s="168" t="s">
        <v>34</v>
      </c>
      <c r="B15" s="168"/>
      <c r="C15" s="179"/>
      <c r="D15" s="185"/>
      <c r="E15" s="198"/>
      <c r="F15" s="174">
        <f>SUM(F5:F14)</f>
        <v>0</v>
      </c>
    </row>
    <row r="1048291" spans="3:3" x14ac:dyDescent="0.25">
      <c r="C1048291"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5FA6-FB37-472A-A876-DC6424D7F529}">
  <dimension ref="A1:G1048290"/>
  <sheetViews>
    <sheetView workbookViewId="0"/>
  </sheetViews>
  <sheetFormatPr defaultRowHeight="13.2" x14ac:dyDescent="0.25"/>
  <cols>
    <col min="1" max="1" width="9.33203125" style="41" customWidth="1"/>
    <col min="2" max="2" width="40.6640625" style="41" customWidth="1"/>
    <col min="3" max="3" width="25.5546875" style="41" bestFit="1" customWidth="1"/>
    <col min="4" max="6" width="20.6640625" style="41" customWidth="1"/>
    <col min="7" max="255" width="9.109375" style="41"/>
    <col min="256" max="256" width="9.33203125" style="41" customWidth="1"/>
    <col min="257" max="257" width="6.6640625" style="41" customWidth="1"/>
    <col min="258" max="258" width="40.6640625" style="41" customWidth="1"/>
    <col min="259" max="262" width="9.33203125" style="41" customWidth="1"/>
    <col min="263" max="511" width="9.109375" style="41"/>
    <col min="512" max="512" width="9.33203125" style="41" customWidth="1"/>
    <col min="513" max="513" width="6.6640625" style="41" customWidth="1"/>
    <col min="514" max="514" width="40.6640625" style="41" customWidth="1"/>
    <col min="515" max="518" width="9.33203125" style="41" customWidth="1"/>
    <col min="519" max="767" width="9.109375" style="41"/>
    <col min="768" max="768" width="9.33203125" style="41" customWidth="1"/>
    <col min="769" max="769" width="6.6640625" style="41" customWidth="1"/>
    <col min="770" max="770" width="40.6640625" style="41" customWidth="1"/>
    <col min="771" max="774" width="9.33203125" style="41" customWidth="1"/>
    <col min="775" max="1023" width="9.109375" style="41"/>
    <col min="1024" max="1024" width="9.33203125" style="41" customWidth="1"/>
    <col min="1025" max="1025" width="6.6640625" style="41" customWidth="1"/>
    <col min="1026" max="1026" width="40.6640625" style="41" customWidth="1"/>
    <col min="1027" max="1030" width="9.33203125" style="41" customWidth="1"/>
    <col min="1031" max="1279" width="9.109375" style="41"/>
    <col min="1280" max="1280" width="9.33203125" style="41" customWidth="1"/>
    <col min="1281" max="1281" width="6.6640625" style="41" customWidth="1"/>
    <col min="1282" max="1282" width="40.6640625" style="41" customWidth="1"/>
    <col min="1283" max="1286" width="9.33203125" style="41" customWidth="1"/>
    <col min="1287" max="1535" width="9.109375" style="41"/>
    <col min="1536" max="1536" width="9.33203125" style="41" customWidth="1"/>
    <col min="1537" max="1537" width="6.6640625" style="41" customWidth="1"/>
    <col min="1538" max="1538" width="40.6640625" style="41" customWidth="1"/>
    <col min="1539" max="1542" width="9.33203125" style="41" customWidth="1"/>
    <col min="1543" max="1791" width="9.109375" style="41"/>
    <col min="1792" max="1792" width="9.33203125" style="41" customWidth="1"/>
    <col min="1793" max="1793" width="6.6640625" style="41" customWidth="1"/>
    <col min="1794" max="1794" width="40.6640625" style="41" customWidth="1"/>
    <col min="1795" max="1798" width="9.33203125" style="41" customWidth="1"/>
    <col min="1799" max="2047" width="9.109375" style="41"/>
    <col min="2048" max="2048" width="9.33203125" style="41" customWidth="1"/>
    <col min="2049" max="2049" width="6.6640625" style="41" customWidth="1"/>
    <col min="2050" max="2050" width="40.6640625" style="41" customWidth="1"/>
    <col min="2051" max="2054" width="9.33203125" style="41" customWidth="1"/>
    <col min="2055" max="2303" width="9.109375" style="41"/>
    <col min="2304" max="2304" width="9.33203125" style="41" customWidth="1"/>
    <col min="2305" max="2305" width="6.6640625" style="41" customWidth="1"/>
    <col min="2306" max="2306" width="40.6640625" style="41" customWidth="1"/>
    <col min="2307" max="2310" width="9.33203125" style="41" customWidth="1"/>
    <col min="2311" max="2559" width="9.109375" style="41"/>
    <col min="2560" max="2560" width="9.33203125" style="41" customWidth="1"/>
    <col min="2561" max="2561" width="6.6640625" style="41" customWidth="1"/>
    <col min="2562" max="2562" width="40.6640625" style="41" customWidth="1"/>
    <col min="2563" max="2566" width="9.33203125" style="41" customWidth="1"/>
    <col min="2567" max="2815" width="9.109375" style="41"/>
    <col min="2816" max="2816" width="9.33203125" style="41" customWidth="1"/>
    <col min="2817" max="2817" width="6.6640625" style="41" customWidth="1"/>
    <col min="2818" max="2818" width="40.6640625" style="41" customWidth="1"/>
    <col min="2819" max="2822" width="9.33203125" style="41" customWidth="1"/>
    <col min="2823" max="3071" width="9.109375" style="41"/>
    <col min="3072" max="3072" width="9.33203125" style="41" customWidth="1"/>
    <col min="3073" max="3073" width="6.6640625" style="41" customWidth="1"/>
    <col min="3074" max="3074" width="40.6640625" style="41" customWidth="1"/>
    <col min="3075" max="3078" width="9.33203125" style="41" customWidth="1"/>
    <col min="3079" max="3327" width="9.109375" style="41"/>
    <col min="3328" max="3328" width="9.33203125" style="41" customWidth="1"/>
    <col min="3329" max="3329" width="6.6640625" style="41" customWidth="1"/>
    <col min="3330" max="3330" width="40.6640625" style="41" customWidth="1"/>
    <col min="3331" max="3334" width="9.33203125" style="41" customWidth="1"/>
    <col min="3335" max="3583" width="9.109375" style="41"/>
    <col min="3584" max="3584" width="9.33203125" style="41" customWidth="1"/>
    <col min="3585" max="3585" width="6.6640625" style="41" customWidth="1"/>
    <col min="3586" max="3586" width="40.6640625" style="41" customWidth="1"/>
    <col min="3587" max="3590" width="9.33203125" style="41" customWidth="1"/>
    <col min="3591" max="3839" width="9.109375" style="41"/>
    <col min="3840" max="3840" width="9.33203125" style="41" customWidth="1"/>
    <col min="3841" max="3841" width="6.6640625" style="41" customWidth="1"/>
    <col min="3842" max="3842" width="40.6640625" style="41" customWidth="1"/>
    <col min="3843" max="3846" width="9.33203125" style="41" customWidth="1"/>
    <col min="3847" max="4095" width="9.109375" style="41"/>
    <col min="4096" max="4096" width="9.33203125" style="41" customWidth="1"/>
    <col min="4097" max="4097" width="6.6640625" style="41" customWidth="1"/>
    <col min="4098" max="4098" width="40.6640625" style="41" customWidth="1"/>
    <col min="4099" max="4102" width="9.33203125" style="41" customWidth="1"/>
    <col min="4103" max="4351" width="9.109375" style="41"/>
    <col min="4352" max="4352" width="9.33203125" style="41" customWidth="1"/>
    <col min="4353" max="4353" width="6.6640625" style="41" customWidth="1"/>
    <col min="4354" max="4354" width="40.6640625" style="41" customWidth="1"/>
    <col min="4355" max="4358" width="9.33203125" style="41" customWidth="1"/>
    <col min="4359" max="4607" width="9.109375" style="41"/>
    <col min="4608" max="4608" width="9.33203125" style="41" customWidth="1"/>
    <col min="4609" max="4609" width="6.6640625" style="41" customWidth="1"/>
    <col min="4610" max="4610" width="40.6640625" style="41" customWidth="1"/>
    <col min="4611" max="4614" width="9.33203125" style="41" customWidth="1"/>
    <col min="4615" max="4863" width="9.109375" style="41"/>
    <col min="4864" max="4864" width="9.33203125" style="41" customWidth="1"/>
    <col min="4865" max="4865" width="6.6640625" style="41" customWidth="1"/>
    <col min="4866" max="4866" width="40.6640625" style="41" customWidth="1"/>
    <col min="4867" max="4870" width="9.33203125" style="41" customWidth="1"/>
    <col min="4871" max="5119" width="9.109375" style="41"/>
    <col min="5120" max="5120" width="9.33203125" style="41" customWidth="1"/>
    <col min="5121" max="5121" width="6.6640625" style="41" customWidth="1"/>
    <col min="5122" max="5122" width="40.6640625" style="41" customWidth="1"/>
    <col min="5123" max="5126" width="9.33203125" style="41" customWidth="1"/>
    <col min="5127" max="5375" width="9.109375" style="41"/>
    <col min="5376" max="5376" width="9.33203125" style="41" customWidth="1"/>
    <col min="5377" max="5377" width="6.6640625" style="41" customWidth="1"/>
    <col min="5378" max="5378" width="40.6640625" style="41" customWidth="1"/>
    <col min="5379" max="5382" width="9.33203125" style="41" customWidth="1"/>
    <col min="5383" max="5631" width="9.109375" style="41"/>
    <col min="5632" max="5632" width="9.33203125" style="41" customWidth="1"/>
    <col min="5633" max="5633" width="6.6640625" style="41" customWidth="1"/>
    <col min="5634" max="5634" width="40.6640625" style="41" customWidth="1"/>
    <col min="5635" max="5638" width="9.33203125" style="41" customWidth="1"/>
    <col min="5639" max="5887" width="9.109375" style="41"/>
    <col min="5888" max="5888" width="9.33203125" style="41" customWidth="1"/>
    <col min="5889" max="5889" width="6.6640625" style="41" customWidth="1"/>
    <col min="5890" max="5890" width="40.6640625" style="41" customWidth="1"/>
    <col min="5891" max="5894" width="9.33203125" style="41" customWidth="1"/>
    <col min="5895" max="6143" width="9.109375" style="41"/>
    <col min="6144" max="6144" width="9.33203125" style="41" customWidth="1"/>
    <col min="6145" max="6145" width="6.6640625" style="41" customWidth="1"/>
    <col min="6146" max="6146" width="40.6640625" style="41" customWidth="1"/>
    <col min="6147" max="6150" width="9.33203125" style="41" customWidth="1"/>
    <col min="6151" max="6399" width="9.109375" style="41"/>
    <col min="6400" max="6400" width="9.33203125" style="41" customWidth="1"/>
    <col min="6401" max="6401" width="6.6640625" style="41" customWidth="1"/>
    <col min="6402" max="6402" width="40.6640625" style="41" customWidth="1"/>
    <col min="6403" max="6406" width="9.33203125" style="41" customWidth="1"/>
    <col min="6407" max="6655" width="9.109375" style="41"/>
    <col min="6656" max="6656" width="9.33203125" style="41" customWidth="1"/>
    <col min="6657" max="6657" width="6.6640625" style="41" customWidth="1"/>
    <col min="6658" max="6658" width="40.6640625" style="41" customWidth="1"/>
    <col min="6659" max="6662" width="9.33203125" style="41" customWidth="1"/>
    <col min="6663" max="6911" width="9.109375" style="41"/>
    <col min="6912" max="6912" width="9.33203125" style="41" customWidth="1"/>
    <col min="6913" max="6913" width="6.6640625" style="41" customWidth="1"/>
    <col min="6914" max="6914" width="40.6640625" style="41" customWidth="1"/>
    <col min="6915" max="6918" width="9.33203125" style="41" customWidth="1"/>
    <col min="6919" max="7167" width="9.109375" style="41"/>
    <col min="7168" max="7168" width="9.33203125" style="41" customWidth="1"/>
    <col min="7169" max="7169" width="6.6640625" style="41" customWidth="1"/>
    <col min="7170" max="7170" width="40.6640625" style="41" customWidth="1"/>
    <col min="7171" max="7174" width="9.33203125" style="41" customWidth="1"/>
    <col min="7175" max="7423" width="9.109375" style="41"/>
    <col min="7424" max="7424" width="9.33203125" style="41" customWidth="1"/>
    <col min="7425" max="7425" width="6.6640625" style="41" customWidth="1"/>
    <col min="7426" max="7426" width="40.6640625" style="41" customWidth="1"/>
    <col min="7427" max="7430" width="9.33203125" style="41" customWidth="1"/>
    <col min="7431" max="7679" width="9.109375" style="41"/>
    <col min="7680" max="7680" width="9.33203125" style="41" customWidth="1"/>
    <col min="7681" max="7681" width="6.6640625" style="41" customWidth="1"/>
    <col min="7682" max="7682" width="40.6640625" style="41" customWidth="1"/>
    <col min="7683" max="7686" width="9.33203125" style="41" customWidth="1"/>
    <col min="7687" max="7935" width="9.109375" style="41"/>
    <col min="7936" max="7936" width="9.33203125" style="41" customWidth="1"/>
    <col min="7937" max="7937" width="6.6640625" style="41" customWidth="1"/>
    <col min="7938" max="7938" width="40.6640625" style="41" customWidth="1"/>
    <col min="7939" max="7942" width="9.33203125" style="41" customWidth="1"/>
    <col min="7943" max="8191" width="9.109375" style="41"/>
    <col min="8192" max="8192" width="9.33203125" style="41" customWidth="1"/>
    <col min="8193" max="8193" width="6.6640625" style="41" customWidth="1"/>
    <col min="8194" max="8194" width="40.6640625" style="41" customWidth="1"/>
    <col min="8195" max="8198" width="9.33203125" style="41" customWidth="1"/>
    <col min="8199" max="8447" width="9.109375" style="41"/>
    <col min="8448" max="8448" width="9.33203125" style="41" customWidth="1"/>
    <col min="8449" max="8449" width="6.6640625" style="41" customWidth="1"/>
    <col min="8450" max="8450" width="40.6640625" style="41" customWidth="1"/>
    <col min="8451" max="8454" width="9.33203125" style="41" customWidth="1"/>
    <col min="8455" max="8703" width="9.109375" style="41"/>
    <col min="8704" max="8704" width="9.33203125" style="41" customWidth="1"/>
    <col min="8705" max="8705" width="6.6640625" style="41" customWidth="1"/>
    <col min="8706" max="8706" width="40.6640625" style="41" customWidth="1"/>
    <col min="8707" max="8710" width="9.33203125" style="41" customWidth="1"/>
    <col min="8711" max="8959" width="9.109375" style="41"/>
    <col min="8960" max="8960" width="9.33203125" style="41" customWidth="1"/>
    <col min="8961" max="8961" width="6.6640625" style="41" customWidth="1"/>
    <col min="8962" max="8962" width="40.6640625" style="41" customWidth="1"/>
    <col min="8963" max="8966" width="9.33203125" style="41" customWidth="1"/>
    <col min="8967" max="9215" width="9.109375" style="41"/>
    <col min="9216" max="9216" width="9.33203125" style="41" customWidth="1"/>
    <col min="9217" max="9217" width="6.6640625" style="41" customWidth="1"/>
    <col min="9218" max="9218" width="40.6640625" style="41" customWidth="1"/>
    <col min="9219" max="9222" width="9.33203125" style="41" customWidth="1"/>
    <col min="9223" max="9471" width="9.109375" style="41"/>
    <col min="9472" max="9472" width="9.33203125" style="41" customWidth="1"/>
    <col min="9473" max="9473" width="6.6640625" style="41" customWidth="1"/>
    <col min="9474" max="9474" width="40.6640625" style="41" customWidth="1"/>
    <col min="9475" max="9478" width="9.33203125" style="41" customWidth="1"/>
    <col min="9479" max="9727" width="9.109375" style="41"/>
    <col min="9728" max="9728" width="9.33203125" style="41" customWidth="1"/>
    <col min="9729" max="9729" width="6.6640625" style="41" customWidth="1"/>
    <col min="9730" max="9730" width="40.6640625" style="41" customWidth="1"/>
    <col min="9731" max="9734" width="9.33203125" style="41" customWidth="1"/>
    <col min="9735" max="9983" width="9.109375" style="41"/>
    <col min="9984" max="9984" width="9.33203125" style="41" customWidth="1"/>
    <col min="9985" max="9985" width="6.6640625" style="41" customWidth="1"/>
    <col min="9986" max="9986" width="40.6640625" style="41" customWidth="1"/>
    <col min="9987" max="9990" width="9.33203125" style="41" customWidth="1"/>
    <col min="9991" max="10239" width="9.109375" style="41"/>
    <col min="10240" max="10240" width="9.33203125" style="41" customWidth="1"/>
    <col min="10241" max="10241" width="6.6640625" style="41" customWidth="1"/>
    <col min="10242" max="10242" width="40.6640625" style="41" customWidth="1"/>
    <col min="10243" max="10246" width="9.33203125" style="41" customWidth="1"/>
    <col min="10247" max="10495" width="9.109375" style="41"/>
    <col min="10496" max="10496" width="9.33203125" style="41" customWidth="1"/>
    <col min="10497" max="10497" width="6.6640625" style="41" customWidth="1"/>
    <col min="10498" max="10498" width="40.6640625" style="41" customWidth="1"/>
    <col min="10499" max="10502" width="9.33203125" style="41" customWidth="1"/>
    <col min="10503" max="10751" width="9.109375" style="41"/>
    <col min="10752" max="10752" width="9.33203125" style="41" customWidth="1"/>
    <col min="10753" max="10753" width="6.6640625" style="41" customWidth="1"/>
    <col min="10754" max="10754" width="40.6640625" style="41" customWidth="1"/>
    <col min="10755" max="10758" width="9.33203125" style="41" customWidth="1"/>
    <col min="10759" max="11007" width="9.109375" style="41"/>
    <col min="11008" max="11008" width="9.33203125" style="41" customWidth="1"/>
    <col min="11009" max="11009" width="6.6640625" style="41" customWidth="1"/>
    <col min="11010" max="11010" width="40.6640625" style="41" customWidth="1"/>
    <col min="11011" max="11014" width="9.33203125" style="41" customWidth="1"/>
    <col min="11015" max="11263" width="9.109375" style="41"/>
    <col min="11264" max="11264" width="9.33203125" style="41" customWidth="1"/>
    <col min="11265" max="11265" width="6.6640625" style="41" customWidth="1"/>
    <col min="11266" max="11266" width="40.6640625" style="41" customWidth="1"/>
    <col min="11267" max="11270" width="9.33203125" style="41" customWidth="1"/>
    <col min="11271" max="11519" width="9.109375" style="41"/>
    <col min="11520" max="11520" width="9.33203125" style="41" customWidth="1"/>
    <col min="11521" max="11521" width="6.6640625" style="41" customWidth="1"/>
    <col min="11522" max="11522" width="40.6640625" style="41" customWidth="1"/>
    <col min="11523" max="11526" width="9.33203125" style="41" customWidth="1"/>
    <col min="11527" max="11775" width="9.109375" style="41"/>
    <col min="11776" max="11776" width="9.33203125" style="41" customWidth="1"/>
    <col min="11777" max="11777" width="6.6640625" style="41" customWidth="1"/>
    <col min="11778" max="11778" width="40.6640625" style="41" customWidth="1"/>
    <col min="11779" max="11782" width="9.33203125" style="41" customWidth="1"/>
    <col min="11783" max="12031" width="9.109375" style="41"/>
    <col min="12032" max="12032" width="9.33203125" style="41" customWidth="1"/>
    <col min="12033" max="12033" width="6.6640625" style="41" customWidth="1"/>
    <col min="12034" max="12034" width="40.6640625" style="41" customWidth="1"/>
    <col min="12035" max="12038" width="9.33203125" style="41" customWidth="1"/>
    <col min="12039" max="12287" width="9.109375" style="41"/>
    <col min="12288" max="12288" width="9.33203125" style="41" customWidth="1"/>
    <col min="12289" max="12289" width="6.6640625" style="41" customWidth="1"/>
    <col min="12290" max="12290" width="40.6640625" style="41" customWidth="1"/>
    <col min="12291" max="12294" width="9.33203125" style="41" customWidth="1"/>
    <col min="12295" max="12543" width="9.109375" style="41"/>
    <col min="12544" max="12544" width="9.33203125" style="41" customWidth="1"/>
    <col min="12545" max="12545" width="6.6640625" style="41" customWidth="1"/>
    <col min="12546" max="12546" width="40.6640625" style="41" customWidth="1"/>
    <col min="12547" max="12550" width="9.33203125" style="41" customWidth="1"/>
    <col min="12551" max="12799" width="9.109375" style="41"/>
    <col min="12800" max="12800" width="9.33203125" style="41" customWidth="1"/>
    <col min="12801" max="12801" width="6.6640625" style="41" customWidth="1"/>
    <col min="12802" max="12802" width="40.6640625" style="41" customWidth="1"/>
    <col min="12803" max="12806" width="9.33203125" style="41" customWidth="1"/>
    <col min="12807" max="13055" width="9.109375" style="41"/>
    <col min="13056" max="13056" width="9.33203125" style="41" customWidth="1"/>
    <col min="13057" max="13057" width="6.6640625" style="41" customWidth="1"/>
    <col min="13058" max="13058" width="40.6640625" style="41" customWidth="1"/>
    <col min="13059" max="13062" width="9.33203125" style="41" customWidth="1"/>
    <col min="13063" max="13311" width="9.109375" style="41"/>
    <col min="13312" max="13312" width="9.33203125" style="41" customWidth="1"/>
    <col min="13313" max="13313" width="6.6640625" style="41" customWidth="1"/>
    <col min="13314" max="13314" width="40.6640625" style="41" customWidth="1"/>
    <col min="13315" max="13318" width="9.33203125" style="41" customWidth="1"/>
    <col min="13319" max="13567" width="9.109375" style="41"/>
    <col min="13568" max="13568" width="9.33203125" style="41" customWidth="1"/>
    <col min="13569" max="13569" width="6.6640625" style="41" customWidth="1"/>
    <col min="13570" max="13570" width="40.6640625" style="41" customWidth="1"/>
    <col min="13571" max="13574" width="9.33203125" style="41" customWidth="1"/>
    <col min="13575" max="13823" width="9.109375" style="41"/>
    <col min="13824" max="13824" width="9.33203125" style="41" customWidth="1"/>
    <col min="13825" max="13825" width="6.6640625" style="41" customWidth="1"/>
    <col min="13826" max="13826" width="40.6640625" style="41" customWidth="1"/>
    <col min="13827" max="13830" width="9.33203125" style="41" customWidth="1"/>
    <col min="13831" max="14079" width="9.109375" style="41"/>
    <col min="14080" max="14080" width="9.33203125" style="41" customWidth="1"/>
    <col min="14081" max="14081" width="6.6640625" style="41" customWidth="1"/>
    <col min="14082" max="14082" width="40.6640625" style="41" customWidth="1"/>
    <col min="14083" max="14086" width="9.33203125" style="41" customWidth="1"/>
    <col min="14087" max="14335" width="9.109375" style="41"/>
    <col min="14336" max="14336" width="9.33203125" style="41" customWidth="1"/>
    <col min="14337" max="14337" width="6.6640625" style="41" customWidth="1"/>
    <col min="14338" max="14338" width="40.6640625" style="41" customWidth="1"/>
    <col min="14339" max="14342" width="9.33203125" style="41" customWidth="1"/>
    <col min="14343" max="14591" width="9.109375" style="41"/>
    <col min="14592" max="14592" width="9.33203125" style="41" customWidth="1"/>
    <col min="14593" max="14593" width="6.6640625" style="41" customWidth="1"/>
    <col min="14594" max="14594" width="40.6640625" style="41" customWidth="1"/>
    <col min="14595" max="14598" width="9.33203125" style="41" customWidth="1"/>
    <col min="14599" max="14847" width="9.109375" style="41"/>
    <col min="14848" max="14848" width="9.33203125" style="41" customWidth="1"/>
    <col min="14849" max="14849" width="6.6640625" style="41" customWidth="1"/>
    <col min="14850" max="14850" width="40.6640625" style="41" customWidth="1"/>
    <col min="14851" max="14854" width="9.33203125" style="41" customWidth="1"/>
    <col min="14855" max="15103" width="9.109375" style="41"/>
    <col min="15104" max="15104" width="9.33203125" style="41" customWidth="1"/>
    <col min="15105" max="15105" width="6.6640625" style="41" customWidth="1"/>
    <col min="15106" max="15106" width="40.6640625" style="41" customWidth="1"/>
    <col min="15107" max="15110" width="9.33203125" style="41" customWidth="1"/>
    <col min="15111" max="15359" width="9.109375" style="41"/>
    <col min="15360" max="15360" width="9.33203125" style="41" customWidth="1"/>
    <col min="15361" max="15361" width="6.6640625" style="41" customWidth="1"/>
    <col min="15362" max="15362" width="40.6640625" style="41" customWidth="1"/>
    <col min="15363" max="15366" width="9.33203125" style="41" customWidth="1"/>
    <col min="15367" max="15615" width="9.109375" style="41"/>
    <col min="15616" max="15616" width="9.33203125" style="41" customWidth="1"/>
    <col min="15617" max="15617" width="6.6640625" style="41" customWidth="1"/>
    <col min="15618" max="15618" width="40.6640625" style="41" customWidth="1"/>
    <col min="15619" max="15622" width="9.33203125" style="41" customWidth="1"/>
    <col min="15623" max="15871" width="9.109375" style="41"/>
    <col min="15872" max="15872" width="9.33203125" style="41" customWidth="1"/>
    <col min="15873" max="15873" width="6.6640625" style="41" customWidth="1"/>
    <col min="15874" max="15874" width="40.6640625" style="41" customWidth="1"/>
    <col min="15875" max="15878" width="9.33203125" style="41" customWidth="1"/>
    <col min="15879" max="16127" width="9.109375" style="41"/>
    <col min="16128" max="16128" width="9.33203125" style="41" customWidth="1"/>
    <col min="16129" max="16129" width="6.6640625" style="41" customWidth="1"/>
    <col min="16130" max="16130" width="40.6640625" style="41" customWidth="1"/>
    <col min="16131" max="16134" width="9.33203125" style="41" customWidth="1"/>
    <col min="16135" max="16384" width="9.109375" style="41"/>
  </cols>
  <sheetData>
    <row r="1" spans="1:7" ht="48" customHeight="1" x14ac:dyDescent="0.25">
      <c r="A1" s="39" t="s">
        <v>3520</v>
      </c>
      <c r="B1" s="40"/>
      <c r="C1" s="774" t="s">
        <v>3521</v>
      </c>
      <c r="D1" s="774"/>
      <c r="E1" s="774"/>
      <c r="F1" s="774"/>
    </row>
    <row r="2" spans="1:7" x14ac:dyDescent="0.25">
      <c r="A2" s="42" t="s">
        <v>0</v>
      </c>
      <c r="B2" s="43" t="s">
        <v>1</v>
      </c>
      <c r="C2" s="43" t="s">
        <v>2</v>
      </c>
      <c r="D2" s="43" t="s">
        <v>3</v>
      </c>
      <c r="E2" s="43" t="s">
        <v>4</v>
      </c>
      <c r="F2" s="43" t="s">
        <v>5</v>
      </c>
      <c r="G2" s="306" t="s">
        <v>5399</v>
      </c>
    </row>
    <row r="3" spans="1:7" x14ac:dyDescent="0.25">
      <c r="A3" s="44"/>
      <c r="B3" s="45"/>
      <c r="C3" s="46"/>
      <c r="D3" s="46"/>
      <c r="E3" s="45"/>
      <c r="F3" s="45"/>
    </row>
    <row r="4" spans="1:7" x14ac:dyDescent="0.25">
      <c r="A4" s="192"/>
      <c r="B4" s="64"/>
      <c r="C4" s="161"/>
      <c r="D4" s="161"/>
      <c r="E4" s="188"/>
      <c r="F4" s="188"/>
    </row>
    <row r="5" spans="1:7" ht="25.5" customHeight="1" x14ac:dyDescent="0.25">
      <c r="A5" s="192"/>
      <c r="B5" s="128" t="s">
        <v>3522</v>
      </c>
      <c r="C5" s="17"/>
      <c r="D5" s="17"/>
      <c r="E5" s="190"/>
      <c r="F5" s="190"/>
    </row>
    <row r="6" spans="1:7" x14ac:dyDescent="0.25">
      <c r="A6" s="192"/>
      <c r="B6" s="57"/>
      <c r="C6" s="17"/>
      <c r="D6" s="17"/>
      <c r="E6" s="190"/>
      <c r="F6" s="190"/>
    </row>
    <row r="7" spans="1:7" x14ac:dyDescent="0.25">
      <c r="A7" s="192"/>
      <c r="B7" s="57"/>
      <c r="C7" s="232"/>
      <c r="D7" s="17"/>
      <c r="E7" s="190"/>
      <c r="F7" s="190"/>
    </row>
    <row r="8" spans="1:7" x14ac:dyDescent="0.25">
      <c r="A8" s="192"/>
      <c r="B8" s="57"/>
      <c r="C8" s="17"/>
      <c r="D8" s="17"/>
      <c r="E8" s="190"/>
      <c r="F8" s="190"/>
    </row>
    <row r="9" spans="1:7" x14ac:dyDescent="0.25">
      <c r="A9" s="192"/>
      <c r="B9" s="57"/>
      <c r="C9" s="17"/>
      <c r="D9" s="17"/>
      <c r="E9" s="190"/>
      <c r="F9" s="190"/>
    </row>
    <row r="10" spans="1:7" x14ac:dyDescent="0.25">
      <c r="A10" s="192"/>
      <c r="B10" s="57"/>
      <c r="C10" s="17"/>
      <c r="D10" s="17"/>
      <c r="E10" s="190"/>
      <c r="F10" s="190"/>
    </row>
    <row r="11" spans="1:7" x14ac:dyDescent="0.25">
      <c r="A11" s="192"/>
      <c r="B11" s="57"/>
      <c r="C11" s="17"/>
      <c r="D11" s="17"/>
      <c r="E11" s="190"/>
      <c r="F11" s="190"/>
      <c r="G11" s="323" t="s">
        <v>5421</v>
      </c>
    </row>
    <row r="12" spans="1:7" x14ac:dyDescent="0.25">
      <c r="A12" s="192"/>
      <c r="B12" s="157"/>
      <c r="C12" s="17"/>
      <c r="D12" s="17"/>
      <c r="E12" s="190"/>
      <c r="F12" s="190"/>
    </row>
    <row r="13" spans="1:7" x14ac:dyDescent="0.25">
      <c r="A13" s="64"/>
      <c r="B13" s="60"/>
      <c r="C13" s="202"/>
      <c r="D13" s="15"/>
      <c r="E13" s="190"/>
      <c r="F13" s="190"/>
    </row>
    <row r="14" spans="1:7" x14ac:dyDescent="0.25">
      <c r="A14" s="168" t="s">
        <v>34</v>
      </c>
      <c r="B14" s="168"/>
      <c r="C14" s="210"/>
      <c r="D14" s="168"/>
      <c r="E14" s="211"/>
      <c r="F14" s="174">
        <f>SUM(F5:F13)</f>
        <v>0</v>
      </c>
    </row>
    <row r="1048290" spans="3:3" x14ac:dyDescent="0.25">
      <c r="C1048290" s="53"/>
    </row>
  </sheetData>
  <mergeCells count="1">
    <mergeCell ref="C1:F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36187-1B8E-4E9B-8593-CEFB7D9827B5}">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3523</v>
      </c>
      <c r="B1" s="40"/>
      <c r="C1" s="40"/>
      <c r="D1" s="774" t="s">
        <v>3524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5"/>
      <c r="G3" s="5"/>
    </row>
    <row r="4" spans="1:8" x14ac:dyDescent="0.25">
      <c r="A4" s="192"/>
      <c r="B4" s="192"/>
      <c r="C4" s="64"/>
      <c r="D4" s="17"/>
      <c r="E4" s="17"/>
      <c r="F4" s="15"/>
      <c r="G4" s="15"/>
    </row>
    <row r="5" spans="1:8" ht="26.4" x14ac:dyDescent="0.25">
      <c r="A5" s="192" t="s">
        <v>3525</v>
      </c>
      <c r="B5" s="192"/>
      <c r="C5" s="291" t="s">
        <v>3526</v>
      </c>
      <c r="D5" s="161" t="s">
        <v>33</v>
      </c>
      <c r="E5" s="17" t="s">
        <v>4220</v>
      </c>
      <c r="F5" s="17" t="s">
        <v>4221</v>
      </c>
      <c r="G5" s="188"/>
    </row>
    <row r="6" spans="1:8" ht="52.8" x14ac:dyDescent="0.25">
      <c r="A6" s="192" t="s">
        <v>3527</v>
      </c>
      <c r="B6" s="192"/>
      <c r="C6" s="291" t="s">
        <v>5194</v>
      </c>
      <c r="D6" s="161" t="s">
        <v>429</v>
      </c>
      <c r="E6" s="161"/>
      <c r="F6" s="187"/>
      <c r="G6" s="190">
        <f>E6*F6</f>
        <v>0</v>
      </c>
      <c r="H6" s="307" t="s">
        <v>5398</v>
      </c>
    </row>
    <row r="7" spans="1:8" ht="26.4" x14ac:dyDescent="0.25">
      <c r="A7" s="192" t="s">
        <v>3528</v>
      </c>
      <c r="B7" s="192"/>
      <c r="C7" s="284" t="s">
        <v>5195</v>
      </c>
      <c r="D7" s="161" t="s">
        <v>4200</v>
      </c>
      <c r="E7" s="161"/>
      <c r="F7" s="187"/>
      <c r="G7" s="190">
        <f>E7*F7</f>
        <v>0</v>
      </c>
      <c r="H7" s="307" t="s">
        <v>5398</v>
      </c>
    </row>
    <row r="8" spans="1:8" ht="39.6" x14ac:dyDescent="0.25">
      <c r="A8" s="192" t="s">
        <v>3529</v>
      </c>
      <c r="B8" s="192"/>
      <c r="C8" s="291" t="s">
        <v>5196</v>
      </c>
      <c r="D8" s="161" t="s">
        <v>136</v>
      </c>
      <c r="E8" s="161"/>
      <c r="F8" s="187"/>
      <c r="G8" s="190">
        <f>E8*F8</f>
        <v>0</v>
      </c>
      <c r="H8" s="307" t="s">
        <v>5398</v>
      </c>
    </row>
    <row r="9" spans="1:8" ht="26.4" x14ac:dyDescent="0.25">
      <c r="A9" s="192" t="s">
        <v>3530</v>
      </c>
      <c r="B9" s="192"/>
      <c r="C9" s="291" t="s">
        <v>5197</v>
      </c>
      <c r="D9" s="161" t="s">
        <v>136</v>
      </c>
      <c r="E9" s="161"/>
      <c r="F9" s="187"/>
      <c r="G9" s="190">
        <f>E9*F9</f>
        <v>0</v>
      </c>
      <c r="H9" s="307" t="s">
        <v>5398</v>
      </c>
    </row>
    <row r="10" spans="1:8" ht="26.4" x14ac:dyDescent="0.25">
      <c r="A10" s="192" t="s">
        <v>3531</v>
      </c>
      <c r="B10" s="192"/>
      <c r="C10" s="159" t="s">
        <v>3532</v>
      </c>
      <c r="D10" s="161" t="s">
        <v>33</v>
      </c>
      <c r="E10" s="17" t="s">
        <v>4220</v>
      </c>
      <c r="F10" s="17" t="s">
        <v>4221</v>
      </c>
      <c r="G10" s="188"/>
    </row>
    <row r="11" spans="1:8" x14ac:dyDescent="0.25">
      <c r="A11" s="192" t="s">
        <v>3533</v>
      </c>
      <c r="B11" s="192"/>
      <c r="C11" s="159" t="s">
        <v>3534</v>
      </c>
      <c r="D11" s="161" t="s">
        <v>33</v>
      </c>
      <c r="E11" s="17" t="s">
        <v>4220</v>
      </c>
      <c r="F11" s="17" t="s">
        <v>4221</v>
      </c>
      <c r="G11" s="188"/>
    </row>
    <row r="12" spans="1:8" x14ac:dyDescent="0.25">
      <c r="A12" s="192" t="s">
        <v>3535</v>
      </c>
      <c r="B12" s="192"/>
      <c r="C12" s="159" t="s">
        <v>3536</v>
      </c>
      <c r="D12" s="17"/>
      <c r="E12" s="17"/>
      <c r="F12" s="17"/>
      <c r="G12" s="189"/>
    </row>
    <row r="13" spans="1:8" x14ac:dyDescent="0.25">
      <c r="A13" s="192"/>
      <c r="B13" s="192" t="s">
        <v>3537</v>
      </c>
      <c r="C13" s="160" t="s">
        <v>3539</v>
      </c>
      <c r="D13" s="161" t="s">
        <v>33</v>
      </c>
      <c r="E13" s="161" t="s">
        <v>4220</v>
      </c>
      <c r="F13" s="161" t="s">
        <v>4221</v>
      </c>
      <c r="G13" s="188"/>
    </row>
    <row r="14" spans="1:8" x14ac:dyDescent="0.25">
      <c r="A14" s="192"/>
      <c r="B14" s="192" t="s">
        <v>3538</v>
      </c>
      <c r="C14" s="160" t="s">
        <v>3540</v>
      </c>
      <c r="D14" s="161" t="s">
        <v>33</v>
      </c>
      <c r="E14" s="161" t="s">
        <v>4220</v>
      </c>
      <c r="F14" s="161" t="s">
        <v>4221</v>
      </c>
      <c r="G14" s="188"/>
    </row>
    <row r="15" spans="1:8" x14ac:dyDescent="0.25">
      <c r="A15" s="192"/>
      <c r="B15" s="192"/>
      <c r="C15" s="57"/>
      <c r="D15" s="17"/>
      <c r="E15" s="17"/>
      <c r="F15" s="17"/>
      <c r="G15" s="186"/>
    </row>
    <row r="16" spans="1:8" x14ac:dyDescent="0.25">
      <c r="A16" s="230"/>
      <c r="B16" s="192"/>
      <c r="C16" s="233"/>
      <c r="D16" s="228"/>
      <c r="E16" s="17"/>
      <c r="F16" s="17"/>
      <c r="G16" s="186"/>
      <c r="H16" s="323" t="s">
        <v>5421</v>
      </c>
    </row>
    <row r="17" spans="1:7" x14ac:dyDescent="0.25">
      <c r="A17" s="64"/>
      <c r="B17" s="64"/>
      <c r="C17" s="60"/>
      <c r="D17" s="153"/>
      <c r="E17" s="15"/>
      <c r="F17" s="15"/>
      <c r="G17" s="186"/>
    </row>
    <row r="18" spans="1:7" x14ac:dyDescent="0.25">
      <c r="A18" s="168" t="s">
        <v>34</v>
      </c>
      <c r="B18" s="168"/>
      <c r="C18" s="168"/>
      <c r="D18" s="179"/>
      <c r="E18" s="183"/>
      <c r="F18" s="183"/>
      <c r="G18" s="174">
        <f>SUM(G5:G17)</f>
        <v>0</v>
      </c>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DDFCB-3748-4273-96DC-D2B535F8B319}">
  <sheetPr>
    <tabColor theme="9" tint="0.79998168889431442"/>
  </sheetPr>
  <dimension ref="A1:H1048303"/>
  <sheetViews>
    <sheetView topLeftCell="B1" zoomScaleNormal="100" workbookViewId="0">
      <selection activeCell="G7" sqref="G7"/>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28" width="9.109375" style="12"/>
    <col min="229" max="229" width="9.33203125" style="12" customWidth="1"/>
    <col min="230" max="230" width="6.6640625" style="12" customWidth="1"/>
    <col min="231" max="231" width="40.6640625" style="12" customWidth="1"/>
    <col min="232" max="235" width="9.33203125" style="12" customWidth="1"/>
    <col min="236" max="484" width="9.109375" style="12"/>
    <col min="485" max="485" width="9.33203125" style="12" customWidth="1"/>
    <col min="486" max="486" width="6.6640625" style="12" customWidth="1"/>
    <col min="487" max="487" width="40.6640625" style="12" customWidth="1"/>
    <col min="488" max="491" width="9.33203125" style="12" customWidth="1"/>
    <col min="492" max="740" width="9.109375" style="12"/>
    <col min="741" max="741" width="9.33203125" style="12" customWidth="1"/>
    <col min="742" max="742" width="6.6640625" style="12" customWidth="1"/>
    <col min="743" max="743" width="40.6640625" style="12" customWidth="1"/>
    <col min="744" max="747" width="9.33203125" style="12" customWidth="1"/>
    <col min="748" max="996" width="9.109375" style="12"/>
    <col min="997" max="997" width="9.33203125" style="12" customWidth="1"/>
    <col min="998" max="998" width="6.6640625" style="12" customWidth="1"/>
    <col min="999" max="999" width="40.6640625" style="12" customWidth="1"/>
    <col min="1000" max="1003" width="9.33203125" style="12" customWidth="1"/>
    <col min="1004" max="1252" width="9.109375" style="12"/>
    <col min="1253" max="1253" width="9.33203125" style="12" customWidth="1"/>
    <col min="1254" max="1254" width="6.6640625" style="12" customWidth="1"/>
    <col min="1255" max="1255" width="40.6640625" style="12" customWidth="1"/>
    <col min="1256" max="1259" width="9.33203125" style="12" customWidth="1"/>
    <col min="1260" max="1508" width="9.109375" style="12"/>
    <col min="1509" max="1509" width="9.33203125" style="12" customWidth="1"/>
    <col min="1510" max="1510" width="6.6640625" style="12" customWidth="1"/>
    <col min="1511" max="1511" width="40.6640625" style="12" customWidth="1"/>
    <col min="1512" max="1515" width="9.33203125" style="12" customWidth="1"/>
    <col min="1516" max="1764" width="9.109375" style="12"/>
    <col min="1765" max="1765" width="9.33203125" style="12" customWidth="1"/>
    <col min="1766" max="1766" width="6.6640625" style="12" customWidth="1"/>
    <col min="1767" max="1767" width="40.6640625" style="12" customWidth="1"/>
    <col min="1768" max="1771" width="9.33203125" style="12" customWidth="1"/>
    <col min="1772" max="2020" width="9.109375" style="12"/>
    <col min="2021" max="2021" width="9.33203125" style="12" customWidth="1"/>
    <col min="2022" max="2022" width="6.6640625" style="12" customWidth="1"/>
    <col min="2023" max="2023" width="40.6640625" style="12" customWidth="1"/>
    <col min="2024" max="2027" width="9.33203125" style="12" customWidth="1"/>
    <col min="2028" max="2276" width="9.109375" style="12"/>
    <col min="2277" max="2277" width="9.33203125" style="12" customWidth="1"/>
    <col min="2278" max="2278" width="6.6640625" style="12" customWidth="1"/>
    <col min="2279" max="2279" width="40.6640625" style="12" customWidth="1"/>
    <col min="2280" max="2283" width="9.33203125" style="12" customWidth="1"/>
    <col min="2284" max="2532" width="9.109375" style="12"/>
    <col min="2533" max="2533" width="9.33203125" style="12" customWidth="1"/>
    <col min="2534" max="2534" width="6.6640625" style="12" customWidth="1"/>
    <col min="2535" max="2535" width="40.6640625" style="12" customWidth="1"/>
    <col min="2536" max="2539" width="9.33203125" style="12" customWidth="1"/>
    <col min="2540" max="2788" width="9.109375" style="12"/>
    <col min="2789" max="2789" width="9.33203125" style="12" customWidth="1"/>
    <col min="2790" max="2790" width="6.6640625" style="12" customWidth="1"/>
    <col min="2791" max="2791" width="40.6640625" style="12" customWidth="1"/>
    <col min="2792" max="2795" width="9.33203125" style="12" customWidth="1"/>
    <col min="2796" max="3044" width="9.109375" style="12"/>
    <col min="3045" max="3045" width="9.33203125" style="12" customWidth="1"/>
    <col min="3046" max="3046" width="6.6640625" style="12" customWidth="1"/>
    <col min="3047" max="3047" width="40.6640625" style="12" customWidth="1"/>
    <col min="3048" max="3051" width="9.33203125" style="12" customWidth="1"/>
    <col min="3052" max="3300" width="9.109375" style="12"/>
    <col min="3301" max="3301" width="9.33203125" style="12" customWidth="1"/>
    <col min="3302" max="3302" width="6.6640625" style="12" customWidth="1"/>
    <col min="3303" max="3303" width="40.6640625" style="12" customWidth="1"/>
    <col min="3304" max="3307" width="9.33203125" style="12" customWidth="1"/>
    <col min="3308" max="3556" width="9.109375" style="12"/>
    <col min="3557" max="3557" width="9.33203125" style="12" customWidth="1"/>
    <col min="3558" max="3558" width="6.6640625" style="12" customWidth="1"/>
    <col min="3559" max="3559" width="40.6640625" style="12" customWidth="1"/>
    <col min="3560" max="3563" width="9.33203125" style="12" customWidth="1"/>
    <col min="3564" max="3812" width="9.109375" style="12"/>
    <col min="3813" max="3813" width="9.33203125" style="12" customWidth="1"/>
    <col min="3814" max="3814" width="6.6640625" style="12" customWidth="1"/>
    <col min="3815" max="3815" width="40.6640625" style="12" customWidth="1"/>
    <col min="3816" max="3819" width="9.33203125" style="12" customWidth="1"/>
    <col min="3820" max="4068" width="9.109375" style="12"/>
    <col min="4069" max="4069" width="9.33203125" style="12" customWidth="1"/>
    <col min="4070" max="4070" width="6.6640625" style="12" customWidth="1"/>
    <col min="4071" max="4071" width="40.6640625" style="12" customWidth="1"/>
    <col min="4072" max="4075" width="9.33203125" style="12" customWidth="1"/>
    <col min="4076" max="4324" width="9.109375" style="12"/>
    <col min="4325" max="4325" width="9.33203125" style="12" customWidth="1"/>
    <col min="4326" max="4326" width="6.6640625" style="12" customWidth="1"/>
    <col min="4327" max="4327" width="40.6640625" style="12" customWidth="1"/>
    <col min="4328" max="4331" width="9.33203125" style="12" customWidth="1"/>
    <col min="4332" max="4580" width="9.109375" style="12"/>
    <col min="4581" max="4581" width="9.33203125" style="12" customWidth="1"/>
    <col min="4582" max="4582" width="6.6640625" style="12" customWidth="1"/>
    <col min="4583" max="4583" width="40.6640625" style="12" customWidth="1"/>
    <col min="4584" max="4587" width="9.33203125" style="12" customWidth="1"/>
    <col min="4588" max="4836" width="9.109375" style="12"/>
    <col min="4837" max="4837" width="9.33203125" style="12" customWidth="1"/>
    <col min="4838" max="4838" width="6.6640625" style="12" customWidth="1"/>
    <col min="4839" max="4839" width="40.6640625" style="12" customWidth="1"/>
    <col min="4840" max="4843" width="9.33203125" style="12" customWidth="1"/>
    <col min="4844" max="5092" width="9.109375" style="12"/>
    <col min="5093" max="5093" width="9.33203125" style="12" customWidth="1"/>
    <col min="5094" max="5094" width="6.6640625" style="12" customWidth="1"/>
    <col min="5095" max="5095" width="40.6640625" style="12" customWidth="1"/>
    <col min="5096" max="5099" width="9.33203125" style="12" customWidth="1"/>
    <col min="5100" max="5348" width="9.109375" style="12"/>
    <col min="5349" max="5349" width="9.33203125" style="12" customWidth="1"/>
    <col min="5350" max="5350" width="6.6640625" style="12" customWidth="1"/>
    <col min="5351" max="5351" width="40.6640625" style="12" customWidth="1"/>
    <col min="5352" max="5355" width="9.33203125" style="12" customWidth="1"/>
    <col min="5356" max="5604" width="9.109375" style="12"/>
    <col min="5605" max="5605" width="9.33203125" style="12" customWidth="1"/>
    <col min="5606" max="5606" width="6.6640625" style="12" customWidth="1"/>
    <col min="5607" max="5607" width="40.6640625" style="12" customWidth="1"/>
    <col min="5608" max="5611" width="9.33203125" style="12" customWidth="1"/>
    <col min="5612" max="5860" width="9.109375" style="12"/>
    <col min="5861" max="5861" width="9.33203125" style="12" customWidth="1"/>
    <col min="5862" max="5862" width="6.6640625" style="12" customWidth="1"/>
    <col min="5863" max="5863" width="40.6640625" style="12" customWidth="1"/>
    <col min="5864" max="5867" width="9.33203125" style="12" customWidth="1"/>
    <col min="5868" max="6116" width="9.109375" style="12"/>
    <col min="6117" max="6117" width="9.33203125" style="12" customWidth="1"/>
    <col min="6118" max="6118" width="6.6640625" style="12" customWidth="1"/>
    <col min="6119" max="6119" width="40.6640625" style="12" customWidth="1"/>
    <col min="6120" max="6123" width="9.33203125" style="12" customWidth="1"/>
    <col min="6124" max="6372" width="9.109375" style="12"/>
    <col min="6373" max="6373" width="9.33203125" style="12" customWidth="1"/>
    <col min="6374" max="6374" width="6.6640625" style="12" customWidth="1"/>
    <col min="6375" max="6375" width="40.6640625" style="12" customWidth="1"/>
    <col min="6376" max="6379" width="9.33203125" style="12" customWidth="1"/>
    <col min="6380" max="6628" width="9.109375" style="12"/>
    <col min="6629" max="6629" width="9.33203125" style="12" customWidth="1"/>
    <col min="6630" max="6630" width="6.6640625" style="12" customWidth="1"/>
    <col min="6631" max="6631" width="40.6640625" style="12" customWidth="1"/>
    <col min="6632" max="6635" width="9.33203125" style="12" customWidth="1"/>
    <col min="6636" max="6884" width="9.109375" style="12"/>
    <col min="6885" max="6885" width="9.33203125" style="12" customWidth="1"/>
    <col min="6886" max="6886" width="6.6640625" style="12" customWidth="1"/>
    <col min="6887" max="6887" width="40.6640625" style="12" customWidth="1"/>
    <col min="6888" max="6891" width="9.33203125" style="12" customWidth="1"/>
    <col min="6892" max="7140" width="9.109375" style="12"/>
    <col min="7141" max="7141" width="9.33203125" style="12" customWidth="1"/>
    <col min="7142" max="7142" width="6.6640625" style="12" customWidth="1"/>
    <col min="7143" max="7143" width="40.6640625" style="12" customWidth="1"/>
    <col min="7144" max="7147" width="9.33203125" style="12" customWidth="1"/>
    <col min="7148" max="7396" width="9.109375" style="12"/>
    <col min="7397" max="7397" width="9.33203125" style="12" customWidth="1"/>
    <col min="7398" max="7398" width="6.6640625" style="12" customWidth="1"/>
    <col min="7399" max="7399" width="40.6640625" style="12" customWidth="1"/>
    <col min="7400" max="7403" width="9.33203125" style="12" customWidth="1"/>
    <col min="7404" max="7652" width="9.109375" style="12"/>
    <col min="7653" max="7653" width="9.33203125" style="12" customWidth="1"/>
    <col min="7654" max="7654" width="6.6640625" style="12" customWidth="1"/>
    <col min="7655" max="7655" width="40.6640625" style="12" customWidth="1"/>
    <col min="7656" max="7659" width="9.33203125" style="12" customWidth="1"/>
    <col min="7660" max="7908" width="9.109375" style="12"/>
    <col min="7909" max="7909" width="9.33203125" style="12" customWidth="1"/>
    <col min="7910" max="7910" width="6.6640625" style="12" customWidth="1"/>
    <col min="7911" max="7911" width="40.6640625" style="12" customWidth="1"/>
    <col min="7912" max="7915" width="9.33203125" style="12" customWidth="1"/>
    <col min="7916" max="8164" width="9.109375" style="12"/>
    <col min="8165" max="8165" width="9.33203125" style="12" customWidth="1"/>
    <col min="8166" max="8166" width="6.6640625" style="12" customWidth="1"/>
    <col min="8167" max="8167" width="40.6640625" style="12" customWidth="1"/>
    <col min="8168" max="8171" width="9.33203125" style="12" customWidth="1"/>
    <col min="8172" max="8420" width="9.109375" style="12"/>
    <col min="8421" max="8421" width="9.33203125" style="12" customWidth="1"/>
    <col min="8422" max="8422" width="6.6640625" style="12" customWidth="1"/>
    <col min="8423" max="8423" width="40.6640625" style="12" customWidth="1"/>
    <col min="8424" max="8427" width="9.33203125" style="12" customWidth="1"/>
    <col min="8428" max="8676" width="9.109375" style="12"/>
    <col min="8677" max="8677" width="9.33203125" style="12" customWidth="1"/>
    <col min="8678" max="8678" width="6.6640625" style="12" customWidth="1"/>
    <col min="8679" max="8679" width="40.6640625" style="12" customWidth="1"/>
    <col min="8680" max="8683" width="9.33203125" style="12" customWidth="1"/>
    <col min="8684" max="8932" width="9.109375" style="12"/>
    <col min="8933" max="8933" width="9.33203125" style="12" customWidth="1"/>
    <col min="8934" max="8934" width="6.6640625" style="12" customWidth="1"/>
    <col min="8935" max="8935" width="40.6640625" style="12" customWidth="1"/>
    <col min="8936" max="8939" width="9.33203125" style="12" customWidth="1"/>
    <col min="8940" max="9188" width="9.109375" style="12"/>
    <col min="9189" max="9189" width="9.33203125" style="12" customWidth="1"/>
    <col min="9190" max="9190" width="6.6640625" style="12" customWidth="1"/>
    <col min="9191" max="9191" width="40.6640625" style="12" customWidth="1"/>
    <col min="9192" max="9195" width="9.33203125" style="12" customWidth="1"/>
    <col min="9196" max="9444" width="9.109375" style="12"/>
    <col min="9445" max="9445" width="9.33203125" style="12" customWidth="1"/>
    <col min="9446" max="9446" width="6.6640625" style="12" customWidth="1"/>
    <col min="9447" max="9447" width="40.6640625" style="12" customWidth="1"/>
    <col min="9448" max="9451" width="9.33203125" style="12" customWidth="1"/>
    <col min="9452" max="9700" width="9.109375" style="12"/>
    <col min="9701" max="9701" width="9.33203125" style="12" customWidth="1"/>
    <col min="9702" max="9702" width="6.6640625" style="12" customWidth="1"/>
    <col min="9703" max="9703" width="40.6640625" style="12" customWidth="1"/>
    <col min="9704" max="9707" width="9.33203125" style="12" customWidth="1"/>
    <col min="9708" max="9956" width="9.109375" style="12"/>
    <col min="9957" max="9957" width="9.33203125" style="12" customWidth="1"/>
    <col min="9958" max="9958" width="6.6640625" style="12" customWidth="1"/>
    <col min="9959" max="9959" width="40.6640625" style="12" customWidth="1"/>
    <col min="9960" max="9963" width="9.33203125" style="12" customWidth="1"/>
    <col min="9964" max="10212" width="9.109375" style="12"/>
    <col min="10213" max="10213" width="9.33203125" style="12" customWidth="1"/>
    <col min="10214" max="10214" width="6.6640625" style="12" customWidth="1"/>
    <col min="10215" max="10215" width="40.6640625" style="12" customWidth="1"/>
    <col min="10216" max="10219" width="9.33203125" style="12" customWidth="1"/>
    <col min="10220" max="10468" width="9.109375" style="12"/>
    <col min="10469" max="10469" width="9.33203125" style="12" customWidth="1"/>
    <col min="10470" max="10470" width="6.6640625" style="12" customWidth="1"/>
    <col min="10471" max="10471" width="40.6640625" style="12" customWidth="1"/>
    <col min="10472" max="10475" width="9.33203125" style="12" customWidth="1"/>
    <col min="10476" max="10724" width="9.109375" style="12"/>
    <col min="10725" max="10725" width="9.33203125" style="12" customWidth="1"/>
    <col min="10726" max="10726" width="6.6640625" style="12" customWidth="1"/>
    <col min="10727" max="10727" width="40.6640625" style="12" customWidth="1"/>
    <col min="10728" max="10731" width="9.33203125" style="12" customWidth="1"/>
    <col min="10732" max="10980" width="9.109375" style="12"/>
    <col min="10981" max="10981" width="9.33203125" style="12" customWidth="1"/>
    <col min="10982" max="10982" width="6.6640625" style="12" customWidth="1"/>
    <col min="10983" max="10983" width="40.6640625" style="12" customWidth="1"/>
    <col min="10984" max="10987" width="9.33203125" style="12" customWidth="1"/>
    <col min="10988" max="11236" width="9.109375" style="12"/>
    <col min="11237" max="11237" width="9.33203125" style="12" customWidth="1"/>
    <col min="11238" max="11238" width="6.6640625" style="12" customWidth="1"/>
    <col min="11239" max="11239" width="40.6640625" style="12" customWidth="1"/>
    <col min="11240" max="11243" width="9.33203125" style="12" customWidth="1"/>
    <col min="11244" max="11492" width="9.109375" style="12"/>
    <col min="11493" max="11493" width="9.33203125" style="12" customWidth="1"/>
    <col min="11494" max="11494" width="6.6640625" style="12" customWidth="1"/>
    <col min="11495" max="11495" width="40.6640625" style="12" customWidth="1"/>
    <col min="11496" max="11499" width="9.33203125" style="12" customWidth="1"/>
    <col min="11500" max="11748" width="9.109375" style="12"/>
    <col min="11749" max="11749" width="9.33203125" style="12" customWidth="1"/>
    <col min="11750" max="11750" width="6.6640625" style="12" customWidth="1"/>
    <col min="11751" max="11751" width="40.6640625" style="12" customWidth="1"/>
    <col min="11752" max="11755" width="9.33203125" style="12" customWidth="1"/>
    <col min="11756" max="12004" width="9.109375" style="12"/>
    <col min="12005" max="12005" width="9.33203125" style="12" customWidth="1"/>
    <col min="12006" max="12006" width="6.6640625" style="12" customWidth="1"/>
    <col min="12007" max="12007" width="40.6640625" style="12" customWidth="1"/>
    <col min="12008" max="12011" width="9.33203125" style="12" customWidth="1"/>
    <col min="12012" max="12260" width="9.109375" style="12"/>
    <col min="12261" max="12261" width="9.33203125" style="12" customWidth="1"/>
    <col min="12262" max="12262" width="6.6640625" style="12" customWidth="1"/>
    <col min="12263" max="12263" width="40.6640625" style="12" customWidth="1"/>
    <col min="12264" max="12267" width="9.33203125" style="12" customWidth="1"/>
    <col min="12268" max="12516" width="9.109375" style="12"/>
    <col min="12517" max="12517" width="9.33203125" style="12" customWidth="1"/>
    <col min="12518" max="12518" width="6.6640625" style="12" customWidth="1"/>
    <col min="12519" max="12519" width="40.6640625" style="12" customWidth="1"/>
    <col min="12520" max="12523" width="9.33203125" style="12" customWidth="1"/>
    <col min="12524" max="12772" width="9.109375" style="12"/>
    <col min="12773" max="12773" width="9.33203125" style="12" customWidth="1"/>
    <col min="12774" max="12774" width="6.6640625" style="12" customWidth="1"/>
    <col min="12775" max="12775" width="40.6640625" style="12" customWidth="1"/>
    <col min="12776" max="12779" width="9.33203125" style="12" customWidth="1"/>
    <col min="12780" max="13028" width="9.109375" style="12"/>
    <col min="13029" max="13029" width="9.33203125" style="12" customWidth="1"/>
    <col min="13030" max="13030" width="6.6640625" style="12" customWidth="1"/>
    <col min="13031" max="13031" width="40.6640625" style="12" customWidth="1"/>
    <col min="13032" max="13035" width="9.33203125" style="12" customWidth="1"/>
    <col min="13036" max="13284" width="9.109375" style="12"/>
    <col min="13285" max="13285" width="9.33203125" style="12" customWidth="1"/>
    <col min="13286" max="13286" width="6.6640625" style="12" customWidth="1"/>
    <col min="13287" max="13287" width="40.6640625" style="12" customWidth="1"/>
    <col min="13288" max="13291" width="9.33203125" style="12" customWidth="1"/>
    <col min="13292" max="13540" width="9.109375" style="12"/>
    <col min="13541" max="13541" width="9.33203125" style="12" customWidth="1"/>
    <col min="13542" max="13542" width="6.6640625" style="12" customWidth="1"/>
    <col min="13543" max="13543" width="40.6640625" style="12" customWidth="1"/>
    <col min="13544" max="13547" width="9.33203125" style="12" customWidth="1"/>
    <col min="13548" max="13796" width="9.109375" style="12"/>
    <col min="13797" max="13797" width="9.33203125" style="12" customWidth="1"/>
    <col min="13798" max="13798" width="6.6640625" style="12" customWidth="1"/>
    <col min="13799" max="13799" width="40.6640625" style="12" customWidth="1"/>
    <col min="13800" max="13803" width="9.33203125" style="12" customWidth="1"/>
    <col min="13804" max="14052" width="9.109375" style="12"/>
    <col min="14053" max="14053" width="9.33203125" style="12" customWidth="1"/>
    <col min="14054" max="14054" width="6.6640625" style="12" customWidth="1"/>
    <col min="14055" max="14055" width="40.6640625" style="12" customWidth="1"/>
    <col min="14056" max="14059" width="9.33203125" style="12" customWidth="1"/>
    <col min="14060" max="14308" width="9.109375" style="12"/>
    <col min="14309" max="14309" width="9.33203125" style="12" customWidth="1"/>
    <col min="14310" max="14310" width="6.6640625" style="12" customWidth="1"/>
    <col min="14311" max="14311" width="40.6640625" style="12" customWidth="1"/>
    <col min="14312" max="14315" width="9.33203125" style="12" customWidth="1"/>
    <col min="14316" max="14564" width="9.109375" style="12"/>
    <col min="14565" max="14565" width="9.33203125" style="12" customWidth="1"/>
    <col min="14566" max="14566" width="6.6640625" style="12" customWidth="1"/>
    <col min="14567" max="14567" width="40.6640625" style="12" customWidth="1"/>
    <col min="14568" max="14571" width="9.33203125" style="12" customWidth="1"/>
    <col min="14572" max="14820" width="9.109375" style="12"/>
    <col min="14821" max="14821" width="9.33203125" style="12" customWidth="1"/>
    <col min="14822" max="14822" width="6.6640625" style="12" customWidth="1"/>
    <col min="14823" max="14823" width="40.6640625" style="12" customWidth="1"/>
    <col min="14824" max="14827" width="9.33203125" style="12" customWidth="1"/>
    <col min="14828" max="15076" width="9.109375" style="12"/>
    <col min="15077" max="15077" width="9.33203125" style="12" customWidth="1"/>
    <col min="15078" max="15078" width="6.6640625" style="12" customWidth="1"/>
    <col min="15079" max="15079" width="40.6640625" style="12" customWidth="1"/>
    <col min="15080" max="15083" width="9.33203125" style="12" customWidth="1"/>
    <col min="15084" max="15332" width="9.109375" style="12"/>
    <col min="15333" max="15333" width="9.33203125" style="12" customWidth="1"/>
    <col min="15334" max="15334" width="6.6640625" style="12" customWidth="1"/>
    <col min="15335" max="15335" width="40.6640625" style="12" customWidth="1"/>
    <col min="15336" max="15339" width="9.33203125" style="12" customWidth="1"/>
    <col min="15340" max="15588" width="9.109375" style="12"/>
    <col min="15589" max="15589" width="9.33203125" style="12" customWidth="1"/>
    <col min="15590" max="15590" width="6.6640625" style="12" customWidth="1"/>
    <col min="15591" max="15591" width="40.6640625" style="12" customWidth="1"/>
    <col min="15592" max="15595" width="9.33203125" style="12" customWidth="1"/>
    <col min="15596" max="15844" width="9.109375" style="12"/>
    <col min="15845" max="15845" width="9.33203125" style="12" customWidth="1"/>
    <col min="15846" max="15846" width="6.6640625" style="12" customWidth="1"/>
    <col min="15847" max="15847" width="40.6640625" style="12" customWidth="1"/>
    <col min="15848" max="15851" width="9.33203125" style="12" customWidth="1"/>
    <col min="15852" max="16100" width="9.109375" style="12"/>
    <col min="16101" max="16101" width="9.33203125" style="12" customWidth="1"/>
    <col min="16102" max="16102" width="6.6640625" style="12" customWidth="1"/>
    <col min="16103" max="16103" width="40.6640625" style="12" customWidth="1"/>
    <col min="16104" max="16107" width="9.33203125" style="12" customWidth="1"/>
    <col min="16108" max="16384" width="9.109375" style="12"/>
  </cols>
  <sheetData>
    <row r="1" spans="1:8" x14ac:dyDescent="0.25">
      <c r="A1" s="22" t="s">
        <v>3541</v>
      </c>
      <c r="B1" s="587"/>
      <c r="C1" s="587"/>
      <c r="D1" s="587"/>
      <c r="E1" s="771" t="s">
        <v>3542</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73"/>
      <c r="H3" s="173"/>
    </row>
    <row r="4" spans="1:8" x14ac:dyDescent="0.25">
      <c r="A4" s="668"/>
      <c r="B4" s="668"/>
      <c r="C4" s="669"/>
      <c r="D4" s="15"/>
      <c r="E4" s="17"/>
      <c r="F4" s="17"/>
      <c r="G4" s="15"/>
      <c r="H4" s="15"/>
    </row>
    <row r="5" spans="1:8" x14ac:dyDescent="0.25">
      <c r="A5" s="668" t="s">
        <v>3550</v>
      </c>
      <c r="B5" s="668"/>
      <c r="C5" s="669"/>
      <c r="D5" s="32" t="s">
        <v>3551</v>
      </c>
      <c r="E5" s="17"/>
      <c r="F5" s="17"/>
      <c r="G5" s="191"/>
      <c r="H5" s="190"/>
    </row>
    <row r="6" spans="1:8" ht="26.4" x14ac:dyDescent="0.25">
      <c r="A6" s="668"/>
      <c r="B6" s="668" t="s">
        <v>3552</v>
      </c>
      <c r="C6" s="669"/>
      <c r="D6" s="33" t="s">
        <v>3553</v>
      </c>
      <c r="E6" s="17"/>
      <c r="F6" s="17"/>
      <c r="G6" s="191"/>
      <c r="H6" s="190"/>
    </row>
    <row r="7" spans="1:8" ht="15.6" x14ac:dyDescent="0.25">
      <c r="A7" s="668"/>
      <c r="B7" s="668"/>
      <c r="C7" s="669" t="s">
        <v>37</v>
      </c>
      <c r="D7" s="33" t="s">
        <v>4399</v>
      </c>
      <c r="E7" s="17" t="s">
        <v>124</v>
      </c>
      <c r="F7" s="669" t="s">
        <v>6824</v>
      </c>
      <c r="G7" s="187"/>
      <c r="H7" s="190">
        <f t="shared" ref="H7:H11" si="0">F7*G7</f>
        <v>0</v>
      </c>
    </row>
    <row r="8" spans="1:8" ht="26.4" x14ac:dyDescent="0.25">
      <c r="A8" s="668"/>
      <c r="B8" s="668" t="s">
        <v>3554</v>
      </c>
      <c r="C8" s="669"/>
      <c r="D8" s="33" t="s">
        <v>3555</v>
      </c>
      <c r="E8" s="17" t="s">
        <v>124</v>
      </c>
      <c r="F8" s="17">
        <v>354</v>
      </c>
      <c r="G8" s="187"/>
      <c r="H8" s="190">
        <f t="shared" si="0"/>
        <v>0</v>
      </c>
    </row>
    <row r="9" spans="1:8" ht="39.6" x14ac:dyDescent="0.25">
      <c r="A9" s="668"/>
      <c r="B9" s="668" t="s">
        <v>3559</v>
      </c>
      <c r="C9" s="669"/>
      <c r="D9" s="33" t="s">
        <v>3556</v>
      </c>
      <c r="E9" s="17" t="s">
        <v>124</v>
      </c>
      <c r="F9" s="17">
        <v>1279</v>
      </c>
      <c r="G9" s="187"/>
      <c r="H9" s="190">
        <f t="shared" si="0"/>
        <v>0</v>
      </c>
    </row>
    <row r="10" spans="1:8" ht="26.4" x14ac:dyDescent="0.25">
      <c r="A10" s="668"/>
      <c r="B10" s="668" t="s">
        <v>3560</v>
      </c>
      <c r="C10" s="669"/>
      <c r="D10" s="33" t="s">
        <v>3557</v>
      </c>
      <c r="E10" s="17" t="s">
        <v>124</v>
      </c>
      <c r="F10" s="17">
        <v>51</v>
      </c>
      <c r="G10" s="187"/>
      <c r="H10" s="190">
        <f t="shared" si="0"/>
        <v>0</v>
      </c>
    </row>
    <row r="11" spans="1:8" ht="26.4" x14ac:dyDescent="0.25">
      <c r="A11" s="668"/>
      <c r="B11" s="668" t="s">
        <v>3561</v>
      </c>
      <c r="C11" s="669"/>
      <c r="D11" s="33" t="s">
        <v>3558</v>
      </c>
      <c r="E11" s="17" t="s">
        <v>124</v>
      </c>
      <c r="F11" s="17">
        <v>583</v>
      </c>
      <c r="G11" s="187"/>
      <c r="H11" s="190">
        <f t="shared" si="0"/>
        <v>0</v>
      </c>
    </row>
    <row r="12" spans="1:8" x14ac:dyDescent="0.25">
      <c r="A12" s="668" t="s">
        <v>3570</v>
      </c>
      <c r="B12" s="668"/>
      <c r="C12" s="669"/>
      <c r="D12" s="32" t="s">
        <v>3082</v>
      </c>
      <c r="E12" s="17"/>
      <c r="F12" s="17"/>
      <c r="G12" s="191"/>
      <c r="H12" s="190"/>
    </row>
    <row r="13" spans="1:8" x14ac:dyDescent="0.25">
      <c r="A13" s="668"/>
      <c r="B13" s="668" t="s">
        <v>3571</v>
      </c>
      <c r="C13" s="669"/>
      <c r="D13" s="202" t="s">
        <v>3083</v>
      </c>
      <c r="E13" s="17" t="s">
        <v>33</v>
      </c>
      <c r="F13" s="17" t="s">
        <v>4220</v>
      </c>
      <c r="G13" s="17" t="s">
        <v>4221</v>
      </c>
      <c r="H13" s="188"/>
    </row>
    <row r="14" spans="1:8" x14ac:dyDescent="0.25">
      <c r="A14" s="668"/>
      <c r="B14" s="668" t="s">
        <v>3573</v>
      </c>
      <c r="C14" s="669"/>
      <c r="D14" s="202" t="s">
        <v>3572</v>
      </c>
      <c r="E14" s="17" t="s">
        <v>33</v>
      </c>
      <c r="F14" s="17" t="s">
        <v>4220</v>
      </c>
      <c r="G14" s="17" t="s">
        <v>4221</v>
      </c>
      <c r="H14" s="188"/>
    </row>
    <row r="15" spans="1:8" x14ac:dyDescent="0.25">
      <c r="A15" s="668" t="s">
        <v>3574</v>
      </c>
      <c r="B15" s="668"/>
      <c r="C15" s="669"/>
      <c r="D15" s="32" t="s">
        <v>3575</v>
      </c>
      <c r="E15" s="17"/>
      <c r="F15" s="17"/>
      <c r="G15" s="191"/>
      <c r="H15" s="190"/>
    </row>
    <row r="16" spans="1:8" ht="15.6" x14ac:dyDescent="0.25">
      <c r="A16" s="668"/>
      <c r="B16" s="668" t="s">
        <v>3576</v>
      </c>
      <c r="C16" s="669"/>
      <c r="D16" s="33" t="s">
        <v>3579</v>
      </c>
      <c r="E16" s="17" t="s">
        <v>124</v>
      </c>
      <c r="F16" s="17">
        <v>99</v>
      </c>
      <c r="G16" s="187"/>
      <c r="H16" s="190">
        <f>F16*G16</f>
        <v>0</v>
      </c>
    </row>
    <row r="17" spans="1:8" ht="15.6" x14ac:dyDescent="0.25">
      <c r="A17" s="668"/>
      <c r="B17" s="668" t="s">
        <v>3577</v>
      </c>
      <c r="C17" s="669"/>
      <c r="D17" s="33" t="s">
        <v>3580</v>
      </c>
      <c r="E17" s="17" t="s">
        <v>124</v>
      </c>
      <c r="F17" s="17">
        <v>539</v>
      </c>
      <c r="G17" s="187"/>
      <c r="H17" s="190">
        <f>F17*G17</f>
        <v>0</v>
      </c>
    </row>
    <row r="18" spans="1:8" ht="26.4" x14ac:dyDescent="0.25">
      <c r="A18" s="668" t="s">
        <v>3590</v>
      </c>
      <c r="B18" s="668"/>
      <c r="C18" s="669"/>
      <c r="D18" s="32" t="s">
        <v>5404</v>
      </c>
      <c r="E18" s="17" t="s">
        <v>124</v>
      </c>
      <c r="F18" s="17">
        <v>583</v>
      </c>
      <c r="G18" s="187"/>
      <c r="H18" s="190">
        <f t="shared" ref="H18:H20" si="1">F18*G18</f>
        <v>0</v>
      </c>
    </row>
    <row r="19" spans="1:8" ht="39.6" x14ac:dyDescent="0.25">
      <c r="A19" s="668" t="s">
        <v>3591</v>
      </c>
      <c r="B19" s="668"/>
      <c r="C19" s="669"/>
      <c r="D19" s="32" t="s">
        <v>3592</v>
      </c>
      <c r="E19" s="17" t="s">
        <v>6741</v>
      </c>
      <c r="F19" s="17">
        <v>10388</v>
      </c>
      <c r="G19" s="187"/>
      <c r="H19" s="190">
        <f t="shared" si="1"/>
        <v>0</v>
      </c>
    </row>
    <row r="20" spans="1:8" ht="27" customHeight="1" x14ac:dyDescent="0.25">
      <c r="A20" s="668" t="s">
        <v>3595</v>
      </c>
      <c r="B20" s="668"/>
      <c r="C20" s="669"/>
      <c r="D20" s="32" t="s">
        <v>5199</v>
      </c>
      <c r="E20" s="17" t="s">
        <v>2269</v>
      </c>
      <c r="F20" s="17">
        <v>479</v>
      </c>
      <c r="G20" s="187"/>
      <c r="H20" s="190">
        <f t="shared" si="1"/>
        <v>0</v>
      </c>
    </row>
    <row r="21" spans="1:8" ht="26.4" x14ac:dyDescent="0.25">
      <c r="A21" s="668" t="s">
        <v>3607</v>
      </c>
      <c r="B21" s="668"/>
      <c r="C21" s="669"/>
      <c r="D21" s="32" t="s">
        <v>3608</v>
      </c>
      <c r="E21" s="17"/>
      <c r="F21" s="17"/>
      <c r="G21" s="191"/>
      <c r="H21" s="190"/>
    </row>
    <row r="22" spans="1:8" ht="15.6" x14ac:dyDescent="0.25">
      <c r="A22" s="668"/>
      <c r="B22" s="668" t="s">
        <v>3611</v>
      </c>
      <c r="C22" s="669"/>
      <c r="D22" s="620" t="s">
        <v>3606</v>
      </c>
      <c r="E22" s="17" t="s">
        <v>124</v>
      </c>
      <c r="F22" s="17">
        <v>1279</v>
      </c>
      <c r="G22" s="187"/>
      <c r="H22" s="190">
        <f t="shared" ref="H22:H23" si="2">F22*G22</f>
        <v>0</v>
      </c>
    </row>
    <row r="23" spans="1:8" ht="15.6" x14ac:dyDescent="0.25">
      <c r="A23" s="668"/>
      <c r="B23" s="668" t="s">
        <v>3613</v>
      </c>
      <c r="C23" s="669"/>
      <c r="D23" s="620" t="s">
        <v>6461</v>
      </c>
      <c r="E23" s="17" t="s">
        <v>124</v>
      </c>
      <c r="F23" s="17">
        <v>125</v>
      </c>
      <c r="G23" s="187"/>
      <c r="H23" s="190">
        <f t="shared" si="2"/>
        <v>0</v>
      </c>
    </row>
    <row r="24" spans="1:8" x14ac:dyDescent="0.25">
      <c r="A24" s="668"/>
      <c r="B24" s="668"/>
      <c r="C24" s="669"/>
      <c r="D24" s="698"/>
      <c r="E24" s="212"/>
      <c r="F24" s="17"/>
      <c r="G24" s="17"/>
      <c r="H24" s="190"/>
    </row>
    <row r="25" spans="1:8" x14ac:dyDescent="0.25">
      <c r="A25" s="668"/>
      <c r="B25" s="668"/>
      <c r="C25" s="669"/>
      <c r="D25" s="32"/>
      <c r="E25" s="239"/>
      <c r="F25" s="17"/>
      <c r="G25" s="17"/>
      <c r="H25" s="190"/>
    </row>
    <row r="26" spans="1:8" x14ac:dyDescent="0.25">
      <c r="A26" s="15"/>
      <c r="B26" s="15"/>
      <c r="C26" s="17"/>
      <c r="D26" s="15"/>
      <c r="E26" s="605"/>
      <c r="F26" s="17"/>
      <c r="G26" s="17"/>
      <c r="H26" s="190"/>
    </row>
    <row r="27" spans="1:8" x14ac:dyDescent="0.25">
      <c r="A27" s="183" t="s">
        <v>34</v>
      </c>
      <c r="B27" s="183"/>
      <c r="C27" s="183"/>
      <c r="D27" s="183"/>
      <c r="E27" s="699"/>
      <c r="F27" s="183"/>
      <c r="G27" s="183"/>
      <c r="H27" s="174">
        <f>SUM(H5:H26)</f>
        <v>0</v>
      </c>
    </row>
    <row r="29" spans="1:8" x14ac:dyDescent="0.25">
      <c r="E29" s="314"/>
    </row>
    <row r="1048303" spans="5:5" x14ac:dyDescent="0.25">
      <c r="E1048303" s="11"/>
    </row>
  </sheetData>
  <sheetProtection algorithmName="SHA-512" hashValue="9a5yC2VtQSCgkLwYjtbg2vp12E/XX1TMd97D1PpEG07BLGopLlH1KnHb8G2jH+xKqL+SWEVtXAVXZL4laTTo+g==" saltValue="PAcWpPPfu96Tog/10jpGkQ=="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10669-43C1-41C1-BCCD-D2289A30D19A}">
  <sheetPr>
    <tabColor theme="9" tint="0.79998168889431442"/>
  </sheetPr>
  <dimension ref="A1:G1048291"/>
  <sheetViews>
    <sheetView zoomScaleNormal="100" workbookViewId="0">
      <selection activeCell="F7" sqref="F7"/>
    </sheetView>
  </sheetViews>
  <sheetFormatPr defaultRowHeight="13.2" x14ac:dyDescent="0.25"/>
  <cols>
    <col min="1" max="1" width="9.33203125" style="12" customWidth="1"/>
    <col min="2" max="2" width="10" style="12" bestFit="1" customWidth="1"/>
    <col min="3" max="3" width="40.6640625" style="12" customWidth="1"/>
    <col min="4" max="4" width="25.5546875" style="12" bestFit="1" customWidth="1"/>
    <col min="5" max="7" width="20.6640625" style="12" customWidth="1"/>
    <col min="8" max="231" width="9.109375" style="12"/>
    <col min="232" max="232" width="9.33203125" style="12" customWidth="1"/>
    <col min="233" max="233" width="6.6640625" style="12" customWidth="1"/>
    <col min="234" max="234" width="40.6640625" style="12" customWidth="1"/>
    <col min="235" max="238" width="9.33203125" style="12" customWidth="1"/>
    <col min="239" max="487" width="9.109375" style="12"/>
    <col min="488" max="488" width="9.33203125" style="12" customWidth="1"/>
    <col min="489" max="489" width="6.6640625" style="12" customWidth="1"/>
    <col min="490" max="490" width="40.6640625" style="12" customWidth="1"/>
    <col min="491" max="494" width="9.33203125" style="12" customWidth="1"/>
    <col min="495" max="743" width="9.109375" style="12"/>
    <col min="744" max="744" width="9.33203125" style="12" customWidth="1"/>
    <col min="745" max="745" width="6.6640625" style="12" customWidth="1"/>
    <col min="746" max="746" width="40.6640625" style="12" customWidth="1"/>
    <col min="747" max="750" width="9.33203125" style="12" customWidth="1"/>
    <col min="751" max="999" width="9.109375" style="12"/>
    <col min="1000" max="1000" width="9.33203125" style="12" customWidth="1"/>
    <col min="1001" max="1001" width="6.6640625" style="12" customWidth="1"/>
    <col min="1002" max="1002" width="40.6640625" style="12" customWidth="1"/>
    <col min="1003" max="1006" width="9.33203125" style="12" customWidth="1"/>
    <col min="1007" max="1255" width="9.109375" style="12"/>
    <col min="1256" max="1256" width="9.33203125" style="12" customWidth="1"/>
    <col min="1257" max="1257" width="6.6640625" style="12" customWidth="1"/>
    <col min="1258" max="1258" width="40.6640625" style="12" customWidth="1"/>
    <col min="1259" max="1262" width="9.33203125" style="12" customWidth="1"/>
    <col min="1263" max="1511" width="9.109375" style="12"/>
    <col min="1512" max="1512" width="9.33203125" style="12" customWidth="1"/>
    <col min="1513" max="1513" width="6.6640625" style="12" customWidth="1"/>
    <col min="1514" max="1514" width="40.6640625" style="12" customWidth="1"/>
    <col min="1515" max="1518" width="9.33203125" style="12" customWidth="1"/>
    <col min="1519" max="1767" width="9.109375" style="12"/>
    <col min="1768" max="1768" width="9.33203125" style="12" customWidth="1"/>
    <col min="1769" max="1769" width="6.6640625" style="12" customWidth="1"/>
    <col min="1770" max="1770" width="40.6640625" style="12" customWidth="1"/>
    <col min="1771" max="1774" width="9.33203125" style="12" customWidth="1"/>
    <col min="1775" max="2023" width="9.109375" style="12"/>
    <col min="2024" max="2024" width="9.33203125" style="12" customWidth="1"/>
    <col min="2025" max="2025" width="6.6640625" style="12" customWidth="1"/>
    <col min="2026" max="2026" width="40.6640625" style="12" customWidth="1"/>
    <col min="2027" max="2030" width="9.33203125" style="12" customWidth="1"/>
    <col min="2031" max="2279" width="9.109375" style="12"/>
    <col min="2280" max="2280" width="9.33203125" style="12" customWidth="1"/>
    <col min="2281" max="2281" width="6.6640625" style="12" customWidth="1"/>
    <col min="2282" max="2282" width="40.6640625" style="12" customWidth="1"/>
    <col min="2283" max="2286" width="9.33203125" style="12" customWidth="1"/>
    <col min="2287" max="2535" width="9.109375" style="12"/>
    <col min="2536" max="2536" width="9.33203125" style="12" customWidth="1"/>
    <col min="2537" max="2537" width="6.6640625" style="12" customWidth="1"/>
    <col min="2538" max="2538" width="40.6640625" style="12" customWidth="1"/>
    <col min="2539" max="2542" width="9.33203125" style="12" customWidth="1"/>
    <col min="2543" max="2791" width="9.109375" style="12"/>
    <col min="2792" max="2792" width="9.33203125" style="12" customWidth="1"/>
    <col min="2793" max="2793" width="6.6640625" style="12" customWidth="1"/>
    <col min="2794" max="2794" width="40.6640625" style="12" customWidth="1"/>
    <col min="2795" max="2798" width="9.33203125" style="12" customWidth="1"/>
    <col min="2799" max="3047" width="9.109375" style="12"/>
    <col min="3048" max="3048" width="9.33203125" style="12" customWidth="1"/>
    <col min="3049" max="3049" width="6.6640625" style="12" customWidth="1"/>
    <col min="3050" max="3050" width="40.6640625" style="12" customWidth="1"/>
    <col min="3051" max="3054" width="9.33203125" style="12" customWidth="1"/>
    <col min="3055" max="3303" width="9.109375" style="12"/>
    <col min="3304" max="3304" width="9.33203125" style="12" customWidth="1"/>
    <col min="3305" max="3305" width="6.6640625" style="12" customWidth="1"/>
    <col min="3306" max="3306" width="40.6640625" style="12" customWidth="1"/>
    <col min="3307" max="3310" width="9.33203125" style="12" customWidth="1"/>
    <col min="3311" max="3559" width="9.109375" style="12"/>
    <col min="3560" max="3560" width="9.33203125" style="12" customWidth="1"/>
    <col min="3561" max="3561" width="6.6640625" style="12" customWidth="1"/>
    <col min="3562" max="3562" width="40.6640625" style="12" customWidth="1"/>
    <col min="3563" max="3566" width="9.33203125" style="12" customWidth="1"/>
    <col min="3567" max="3815" width="9.109375" style="12"/>
    <col min="3816" max="3816" width="9.33203125" style="12" customWidth="1"/>
    <col min="3817" max="3817" width="6.6640625" style="12" customWidth="1"/>
    <col min="3818" max="3818" width="40.6640625" style="12" customWidth="1"/>
    <col min="3819" max="3822" width="9.33203125" style="12" customWidth="1"/>
    <col min="3823" max="4071" width="9.109375" style="12"/>
    <col min="4072" max="4072" width="9.33203125" style="12" customWidth="1"/>
    <col min="4073" max="4073" width="6.6640625" style="12" customWidth="1"/>
    <col min="4074" max="4074" width="40.6640625" style="12" customWidth="1"/>
    <col min="4075" max="4078" width="9.33203125" style="12" customWidth="1"/>
    <col min="4079" max="4327" width="9.109375" style="12"/>
    <col min="4328" max="4328" width="9.33203125" style="12" customWidth="1"/>
    <col min="4329" max="4329" width="6.6640625" style="12" customWidth="1"/>
    <col min="4330" max="4330" width="40.6640625" style="12" customWidth="1"/>
    <col min="4331" max="4334" width="9.33203125" style="12" customWidth="1"/>
    <col min="4335" max="4583" width="9.109375" style="12"/>
    <col min="4584" max="4584" width="9.33203125" style="12" customWidth="1"/>
    <col min="4585" max="4585" width="6.6640625" style="12" customWidth="1"/>
    <col min="4586" max="4586" width="40.6640625" style="12" customWidth="1"/>
    <col min="4587" max="4590" width="9.33203125" style="12" customWidth="1"/>
    <col min="4591" max="4839" width="9.109375" style="12"/>
    <col min="4840" max="4840" width="9.33203125" style="12" customWidth="1"/>
    <col min="4841" max="4841" width="6.6640625" style="12" customWidth="1"/>
    <col min="4842" max="4842" width="40.6640625" style="12" customWidth="1"/>
    <col min="4843" max="4846" width="9.33203125" style="12" customWidth="1"/>
    <col min="4847" max="5095" width="9.109375" style="12"/>
    <col min="5096" max="5096" width="9.33203125" style="12" customWidth="1"/>
    <col min="5097" max="5097" width="6.6640625" style="12" customWidth="1"/>
    <col min="5098" max="5098" width="40.6640625" style="12" customWidth="1"/>
    <col min="5099" max="5102" width="9.33203125" style="12" customWidth="1"/>
    <col min="5103" max="5351" width="9.109375" style="12"/>
    <col min="5352" max="5352" width="9.33203125" style="12" customWidth="1"/>
    <col min="5353" max="5353" width="6.6640625" style="12" customWidth="1"/>
    <col min="5354" max="5354" width="40.6640625" style="12" customWidth="1"/>
    <col min="5355" max="5358" width="9.33203125" style="12" customWidth="1"/>
    <col min="5359" max="5607" width="9.109375" style="12"/>
    <col min="5608" max="5608" width="9.33203125" style="12" customWidth="1"/>
    <col min="5609" max="5609" width="6.6640625" style="12" customWidth="1"/>
    <col min="5610" max="5610" width="40.6640625" style="12" customWidth="1"/>
    <col min="5611" max="5614" width="9.33203125" style="12" customWidth="1"/>
    <col min="5615" max="5863" width="9.109375" style="12"/>
    <col min="5864" max="5864" width="9.33203125" style="12" customWidth="1"/>
    <col min="5865" max="5865" width="6.6640625" style="12" customWidth="1"/>
    <col min="5866" max="5866" width="40.6640625" style="12" customWidth="1"/>
    <col min="5867" max="5870" width="9.33203125" style="12" customWidth="1"/>
    <col min="5871" max="6119" width="9.109375" style="12"/>
    <col min="6120" max="6120" width="9.33203125" style="12" customWidth="1"/>
    <col min="6121" max="6121" width="6.6640625" style="12" customWidth="1"/>
    <col min="6122" max="6122" width="40.6640625" style="12" customWidth="1"/>
    <col min="6123" max="6126" width="9.33203125" style="12" customWidth="1"/>
    <col min="6127" max="6375" width="9.109375" style="12"/>
    <col min="6376" max="6376" width="9.33203125" style="12" customWidth="1"/>
    <col min="6377" max="6377" width="6.6640625" style="12" customWidth="1"/>
    <col min="6378" max="6378" width="40.6640625" style="12" customWidth="1"/>
    <col min="6379" max="6382" width="9.33203125" style="12" customWidth="1"/>
    <col min="6383" max="6631" width="9.109375" style="12"/>
    <col min="6632" max="6632" width="9.33203125" style="12" customWidth="1"/>
    <col min="6633" max="6633" width="6.6640625" style="12" customWidth="1"/>
    <col min="6634" max="6634" width="40.6640625" style="12" customWidth="1"/>
    <col min="6635" max="6638" width="9.33203125" style="12" customWidth="1"/>
    <col min="6639" max="6887" width="9.109375" style="12"/>
    <col min="6888" max="6888" width="9.33203125" style="12" customWidth="1"/>
    <col min="6889" max="6889" width="6.6640625" style="12" customWidth="1"/>
    <col min="6890" max="6890" width="40.6640625" style="12" customWidth="1"/>
    <col min="6891" max="6894" width="9.33203125" style="12" customWidth="1"/>
    <col min="6895" max="7143" width="9.109375" style="12"/>
    <col min="7144" max="7144" width="9.33203125" style="12" customWidth="1"/>
    <col min="7145" max="7145" width="6.6640625" style="12" customWidth="1"/>
    <col min="7146" max="7146" width="40.6640625" style="12" customWidth="1"/>
    <col min="7147" max="7150" width="9.33203125" style="12" customWidth="1"/>
    <col min="7151" max="7399" width="9.109375" style="12"/>
    <col min="7400" max="7400" width="9.33203125" style="12" customWidth="1"/>
    <col min="7401" max="7401" width="6.6640625" style="12" customWidth="1"/>
    <col min="7402" max="7402" width="40.6640625" style="12" customWidth="1"/>
    <col min="7403" max="7406" width="9.33203125" style="12" customWidth="1"/>
    <col min="7407" max="7655" width="9.109375" style="12"/>
    <col min="7656" max="7656" width="9.33203125" style="12" customWidth="1"/>
    <col min="7657" max="7657" width="6.6640625" style="12" customWidth="1"/>
    <col min="7658" max="7658" width="40.6640625" style="12" customWidth="1"/>
    <col min="7659" max="7662" width="9.33203125" style="12" customWidth="1"/>
    <col min="7663" max="7911" width="9.109375" style="12"/>
    <col min="7912" max="7912" width="9.33203125" style="12" customWidth="1"/>
    <col min="7913" max="7913" width="6.6640625" style="12" customWidth="1"/>
    <col min="7914" max="7914" width="40.6640625" style="12" customWidth="1"/>
    <col min="7915" max="7918" width="9.33203125" style="12" customWidth="1"/>
    <col min="7919" max="8167" width="9.109375" style="12"/>
    <col min="8168" max="8168" width="9.33203125" style="12" customWidth="1"/>
    <col min="8169" max="8169" width="6.6640625" style="12" customWidth="1"/>
    <col min="8170" max="8170" width="40.6640625" style="12" customWidth="1"/>
    <col min="8171" max="8174" width="9.33203125" style="12" customWidth="1"/>
    <col min="8175" max="8423" width="9.109375" style="12"/>
    <col min="8424" max="8424" width="9.33203125" style="12" customWidth="1"/>
    <col min="8425" max="8425" width="6.6640625" style="12" customWidth="1"/>
    <col min="8426" max="8426" width="40.6640625" style="12" customWidth="1"/>
    <col min="8427" max="8430" width="9.33203125" style="12" customWidth="1"/>
    <col min="8431" max="8679" width="9.109375" style="12"/>
    <col min="8680" max="8680" width="9.33203125" style="12" customWidth="1"/>
    <col min="8681" max="8681" width="6.6640625" style="12" customWidth="1"/>
    <col min="8682" max="8682" width="40.6640625" style="12" customWidth="1"/>
    <col min="8683" max="8686" width="9.33203125" style="12" customWidth="1"/>
    <col min="8687" max="8935" width="9.109375" style="12"/>
    <col min="8936" max="8936" width="9.33203125" style="12" customWidth="1"/>
    <col min="8937" max="8937" width="6.6640625" style="12" customWidth="1"/>
    <col min="8938" max="8938" width="40.6640625" style="12" customWidth="1"/>
    <col min="8939" max="8942" width="9.33203125" style="12" customWidth="1"/>
    <col min="8943" max="9191" width="9.109375" style="12"/>
    <col min="9192" max="9192" width="9.33203125" style="12" customWidth="1"/>
    <col min="9193" max="9193" width="6.6640625" style="12" customWidth="1"/>
    <col min="9194" max="9194" width="40.6640625" style="12" customWidth="1"/>
    <col min="9195" max="9198" width="9.33203125" style="12" customWidth="1"/>
    <col min="9199" max="9447" width="9.109375" style="12"/>
    <col min="9448" max="9448" width="9.33203125" style="12" customWidth="1"/>
    <col min="9449" max="9449" width="6.6640625" style="12" customWidth="1"/>
    <col min="9450" max="9450" width="40.6640625" style="12" customWidth="1"/>
    <col min="9451" max="9454" width="9.33203125" style="12" customWidth="1"/>
    <col min="9455" max="9703" width="9.109375" style="12"/>
    <col min="9704" max="9704" width="9.33203125" style="12" customWidth="1"/>
    <col min="9705" max="9705" width="6.6640625" style="12" customWidth="1"/>
    <col min="9706" max="9706" width="40.6640625" style="12" customWidth="1"/>
    <col min="9707" max="9710" width="9.33203125" style="12" customWidth="1"/>
    <col min="9711" max="9959" width="9.109375" style="12"/>
    <col min="9960" max="9960" width="9.33203125" style="12" customWidth="1"/>
    <col min="9961" max="9961" width="6.6640625" style="12" customWidth="1"/>
    <col min="9962" max="9962" width="40.6640625" style="12" customWidth="1"/>
    <col min="9963" max="9966" width="9.33203125" style="12" customWidth="1"/>
    <col min="9967" max="10215" width="9.109375" style="12"/>
    <col min="10216" max="10216" width="9.33203125" style="12" customWidth="1"/>
    <col min="10217" max="10217" width="6.6640625" style="12" customWidth="1"/>
    <col min="10218" max="10218" width="40.6640625" style="12" customWidth="1"/>
    <col min="10219" max="10222" width="9.33203125" style="12" customWidth="1"/>
    <col min="10223" max="10471" width="9.109375" style="12"/>
    <col min="10472" max="10472" width="9.33203125" style="12" customWidth="1"/>
    <col min="10473" max="10473" width="6.6640625" style="12" customWidth="1"/>
    <col min="10474" max="10474" width="40.6640625" style="12" customWidth="1"/>
    <col min="10475" max="10478" width="9.33203125" style="12" customWidth="1"/>
    <col min="10479" max="10727" width="9.109375" style="12"/>
    <col min="10728" max="10728" width="9.33203125" style="12" customWidth="1"/>
    <col min="10729" max="10729" width="6.6640625" style="12" customWidth="1"/>
    <col min="10730" max="10730" width="40.6640625" style="12" customWidth="1"/>
    <col min="10731" max="10734" width="9.33203125" style="12" customWidth="1"/>
    <col min="10735" max="10983" width="9.109375" style="12"/>
    <col min="10984" max="10984" width="9.33203125" style="12" customWidth="1"/>
    <col min="10985" max="10985" width="6.6640625" style="12" customWidth="1"/>
    <col min="10986" max="10986" width="40.6640625" style="12" customWidth="1"/>
    <col min="10987" max="10990" width="9.33203125" style="12" customWidth="1"/>
    <col min="10991" max="11239" width="9.109375" style="12"/>
    <col min="11240" max="11240" width="9.33203125" style="12" customWidth="1"/>
    <col min="11241" max="11241" width="6.6640625" style="12" customWidth="1"/>
    <col min="11242" max="11242" width="40.6640625" style="12" customWidth="1"/>
    <col min="11243" max="11246" width="9.33203125" style="12" customWidth="1"/>
    <col min="11247" max="11495" width="9.109375" style="12"/>
    <col min="11496" max="11496" width="9.33203125" style="12" customWidth="1"/>
    <col min="11497" max="11497" width="6.6640625" style="12" customWidth="1"/>
    <col min="11498" max="11498" width="40.6640625" style="12" customWidth="1"/>
    <col min="11499" max="11502" width="9.33203125" style="12" customWidth="1"/>
    <col min="11503" max="11751" width="9.109375" style="12"/>
    <col min="11752" max="11752" width="9.33203125" style="12" customWidth="1"/>
    <col min="11753" max="11753" width="6.6640625" style="12" customWidth="1"/>
    <col min="11754" max="11754" width="40.6640625" style="12" customWidth="1"/>
    <col min="11755" max="11758" width="9.33203125" style="12" customWidth="1"/>
    <col min="11759" max="12007" width="9.109375" style="12"/>
    <col min="12008" max="12008" width="9.33203125" style="12" customWidth="1"/>
    <col min="12009" max="12009" width="6.6640625" style="12" customWidth="1"/>
    <col min="12010" max="12010" width="40.6640625" style="12" customWidth="1"/>
    <col min="12011" max="12014" width="9.33203125" style="12" customWidth="1"/>
    <col min="12015" max="12263" width="9.109375" style="12"/>
    <col min="12264" max="12264" width="9.33203125" style="12" customWidth="1"/>
    <col min="12265" max="12265" width="6.6640625" style="12" customWidth="1"/>
    <col min="12266" max="12266" width="40.6640625" style="12" customWidth="1"/>
    <col min="12267" max="12270" width="9.33203125" style="12" customWidth="1"/>
    <col min="12271" max="12519" width="9.109375" style="12"/>
    <col min="12520" max="12520" width="9.33203125" style="12" customWidth="1"/>
    <col min="12521" max="12521" width="6.6640625" style="12" customWidth="1"/>
    <col min="12522" max="12522" width="40.6640625" style="12" customWidth="1"/>
    <col min="12523" max="12526" width="9.33203125" style="12" customWidth="1"/>
    <col min="12527" max="12775" width="9.109375" style="12"/>
    <col min="12776" max="12776" width="9.33203125" style="12" customWidth="1"/>
    <col min="12777" max="12777" width="6.6640625" style="12" customWidth="1"/>
    <col min="12778" max="12778" width="40.6640625" style="12" customWidth="1"/>
    <col min="12779" max="12782" width="9.33203125" style="12" customWidth="1"/>
    <col min="12783" max="13031" width="9.109375" style="12"/>
    <col min="13032" max="13032" width="9.33203125" style="12" customWidth="1"/>
    <col min="13033" max="13033" width="6.6640625" style="12" customWidth="1"/>
    <col min="13034" max="13034" width="40.6640625" style="12" customWidth="1"/>
    <col min="13035" max="13038" width="9.33203125" style="12" customWidth="1"/>
    <col min="13039" max="13287" width="9.109375" style="12"/>
    <col min="13288" max="13288" width="9.33203125" style="12" customWidth="1"/>
    <col min="13289" max="13289" width="6.6640625" style="12" customWidth="1"/>
    <col min="13290" max="13290" width="40.6640625" style="12" customWidth="1"/>
    <col min="13291" max="13294" width="9.33203125" style="12" customWidth="1"/>
    <col min="13295" max="13543" width="9.109375" style="12"/>
    <col min="13544" max="13544" width="9.33203125" style="12" customWidth="1"/>
    <col min="13545" max="13545" width="6.6640625" style="12" customWidth="1"/>
    <col min="13546" max="13546" width="40.6640625" style="12" customWidth="1"/>
    <col min="13547" max="13550" width="9.33203125" style="12" customWidth="1"/>
    <col min="13551" max="13799" width="9.109375" style="12"/>
    <col min="13800" max="13800" width="9.33203125" style="12" customWidth="1"/>
    <col min="13801" max="13801" width="6.6640625" style="12" customWidth="1"/>
    <col min="13802" max="13802" width="40.6640625" style="12" customWidth="1"/>
    <col min="13803" max="13806" width="9.33203125" style="12" customWidth="1"/>
    <col min="13807" max="14055" width="9.109375" style="12"/>
    <col min="14056" max="14056" width="9.33203125" style="12" customWidth="1"/>
    <col min="14057" max="14057" width="6.6640625" style="12" customWidth="1"/>
    <col min="14058" max="14058" width="40.6640625" style="12" customWidth="1"/>
    <col min="14059" max="14062" width="9.33203125" style="12" customWidth="1"/>
    <col min="14063" max="14311" width="9.109375" style="12"/>
    <col min="14312" max="14312" width="9.33203125" style="12" customWidth="1"/>
    <col min="14313" max="14313" width="6.6640625" style="12" customWidth="1"/>
    <col min="14314" max="14314" width="40.6640625" style="12" customWidth="1"/>
    <col min="14315" max="14318" width="9.33203125" style="12" customWidth="1"/>
    <col min="14319" max="14567" width="9.109375" style="12"/>
    <col min="14568" max="14568" width="9.33203125" style="12" customWidth="1"/>
    <col min="14569" max="14569" width="6.6640625" style="12" customWidth="1"/>
    <col min="14570" max="14570" width="40.6640625" style="12" customWidth="1"/>
    <col min="14571" max="14574" width="9.33203125" style="12" customWidth="1"/>
    <col min="14575" max="14823" width="9.109375" style="12"/>
    <col min="14824" max="14824" width="9.33203125" style="12" customWidth="1"/>
    <col min="14825" max="14825" width="6.6640625" style="12" customWidth="1"/>
    <col min="14826" max="14826" width="40.6640625" style="12" customWidth="1"/>
    <col min="14827" max="14830" width="9.33203125" style="12" customWidth="1"/>
    <col min="14831" max="15079" width="9.109375" style="12"/>
    <col min="15080" max="15080" width="9.33203125" style="12" customWidth="1"/>
    <col min="15081" max="15081" width="6.6640625" style="12" customWidth="1"/>
    <col min="15082" max="15082" width="40.6640625" style="12" customWidth="1"/>
    <col min="15083" max="15086" width="9.33203125" style="12" customWidth="1"/>
    <col min="15087" max="15335" width="9.109375" style="12"/>
    <col min="15336" max="15336" width="9.33203125" style="12" customWidth="1"/>
    <col min="15337" max="15337" width="6.6640625" style="12" customWidth="1"/>
    <col min="15338" max="15338" width="40.6640625" style="12" customWidth="1"/>
    <col min="15339" max="15342" width="9.33203125" style="12" customWidth="1"/>
    <col min="15343" max="15591" width="9.109375" style="12"/>
    <col min="15592" max="15592" width="9.33203125" style="12" customWidth="1"/>
    <col min="15593" max="15593" width="6.6640625" style="12" customWidth="1"/>
    <col min="15594" max="15594" width="40.6640625" style="12" customWidth="1"/>
    <col min="15595" max="15598" width="9.33203125" style="12" customWidth="1"/>
    <col min="15599" max="15847" width="9.109375" style="12"/>
    <col min="15848" max="15848" width="9.33203125" style="12" customWidth="1"/>
    <col min="15849" max="15849" width="6.6640625" style="12" customWidth="1"/>
    <col min="15850" max="15850" width="40.6640625" style="12" customWidth="1"/>
    <col min="15851" max="15854" width="9.33203125" style="12" customWidth="1"/>
    <col min="15855" max="16103" width="9.109375" style="12"/>
    <col min="16104" max="16104" width="9.33203125" style="12" customWidth="1"/>
    <col min="16105" max="16105" width="6.6640625" style="12" customWidth="1"/>
    <col min="16106" max="16106" width="40.6640625" style="12" customWidth="1"/>
    <col min="16107" max="16110" width="9.33203125" style="12" customWidth="1"/>
    <col min="16111" max="16384" width="9.109375" style="12"/>
  </cols>
  <sheetData>
    <row r="1" spans="1:7" x14ac:dyDescent="0.25">
      <c r="A1" s="22" t="s">
        <v>3651</v>
      </c>
      <c r="B1" s="587"/>
      <c r="C1" s="587"/>
      <c r="D1" s="771" t="s">
        <v>3652</v>
      </c>
      <c r="E1" s="771"/>
      <c r="F1" s="771"/>
      <c r="G1" s="771"/>
    </row>
    <row r="2" spans="1:7" ht="12.75" customHeight="1" x14ac:dyDescent="0.25">
      <c r="A2" s="23" t="s">
        <v>0</v>
      </c>
      <c r="B2" s="23"/>
      <c r="C2" s="9" t="s">
        <v>1</v>
      </c>
      <c r="D2" s="9" t="s">
        <v>2</v>
      </c>
      <c r="E2" s="9" t="s">
        <v>3</v>
      </c>
      <c r="F2" s="9" t="s">
        <v>4</v>
      </c>
      <c r="G2" s="9" t="s">
        <v>5</v>
      </c>
    </row>
    <row r="3" spans="1:7" x14ac:dyDescent="0.25">
      <c r="A3" s="13"/>
      <c r="B3" s="13"/>
      <c r="C3" s="173"/>
      <c r="D3" s="11"/>
      <c r="E3" s="11"/>
      <c r="F3" s="173"/>
      <c r="G3" s="173"/>
    </row>
    <row r="4" spans="1:7" x14ac:dyDescent="0.25">
      <c r="A4" s="668"/>
      <c r="B4" s="668"/>
      <c r="C4" s="15"/>
      <c r="D4" s="17"/>
      <c r="E4" s="17"/>
      <c r="F4" s="15"/>
      <c r="G4" s="15"/>
    </row>
    <row r="5" spans="1:7" ht="26.4" x14ac:dyDescent="0.25">
      <c r="A5" s="668" t="s">
        <v>3655</v>
      </c>
      <c r="B5" s="668"/>
      <c r="C5" s="32" t="s">
        <v>6830</v>
      </c>
      <c r="D5" s="17"/>
      <c r="E5" s="17"/>
      <c r="F5" s="191"/>
      <c r="G5" s="190"/>
    </row>
    <row r="6" spans="1:7" x14ac:dyDescent="0.25">
      <c r="A6" s="668"/>
      <c r="B6" s="700" t="s">
        <v>37</v>
      </c>
      <c r="C6" s="33" t="s">
        <v>6632</v>
      </c>
      <c r="D6" s="17"/>
      <c r="E6" s="17"/>
      <c r="F6" s="191"/>
      <c r="G6" s="190"/>
    </row>
    <row r="7" spans="1:7" ht="15.6" x14ac:dyDescent="0.25">
      <c r="A7" s="668"/>
      <c r="B7" s="700"/>
      <c r="C7" s="33" t="s">
        <v>6459</v>
      </c>
      <c r="D7" s="17" t="s">
        <v>2269</v>
      </c>
      <c r="E7" s="17">
        <v>479</v>
      </c>
      <c r="F7" s="187"/>
      <c r="G7" s="190">
        <f>E7*F7</f>
        <v>0</v>
      </c>
    </row>
    <row r="8" spans="1:7" x14ac:dyDescent="0.25">
      <c r="A8" s="668"/>
      <c r="B8" s="700" t="s">
        <v>39</v>
      </c>
      <c r="C8" s="33" t="s">
        <v>6633</v>
      </c>
      <c r="D8" s="17"/>
      <c r="E8" s="17"/>
      <c r="F8" s="191"/>
      <c r="G8" s="190"/>
    </row>
    <row r="9" spans="1:7" ht="15.6" x14ac:dyDescent="0.25">
      <c r="A9" s="668"/>
      <c r="B9" s="700"/>
      <c r="C9" s="33" t="s">
        <v>6634</v>
      </c>
      <c r="D9" s="17" t="s">
        <v>2269</v>
      </c>
      <c r="E9" s="17">
        <v>1471</v>
      </c>
      <c r="F9" s="187"/>
      <c r="G9" s="190">
        <f t="shared" ref="G9:G10" si="0">E9*F9</f>
        <v>0</v>
      </c>
    </row>
    <row r="10" spans="1:7" ht="15.6" x14ac:dyDescent="0.25">
      <c r="A10" s="668"/>
      <c r="B10" s="700"/>
      <c r="C10" s="33" t="s">
        <v>6457</v>
      </c>
      <c r="D10" s="17" t="s">
        <v>2269</v>
      </c>
      <c r="E10" s="17">
        <v>258</v>
      </c>
      <c r="F10" s="187"/>
      <c r="G10" s="190">
        <f t="shared" si="0"/>
        <v>0</v>
      </c>
    </row>
    <row r="11" spans="1:7" ht="26.4" x14ac:dyDescent="0.25">
      <c r="A11" s="668" t="s">
        <v>3656</v>
      </c>
      <c r="B11" s="668"/>
      <c r="C11" s="32" t="s">
        <v>6713</v>
      </c>
      <c r="D11" s="17" t="s">
        <v>2269</v>
      </c>
      <c r="E11" s="17">
        <v>905</v>
      </c>
      <c r="F11" s="187"/>
      <c r="G11" s="190">
        <f>E11*F11</f>
        <v>0</v>
      </c>
    </row>
    <row r="12" spans="1:7" x14ac:dyDescent="0.25">
      <c r="A12" s="668"/>
      <c r="B12" s="668"/>
      <c r="C12" s="33"/>
      <c r="D12" s="17"/>
      <c r="E12" s="17"/>
      <c r="F12" s="17"/>
      <c r="G12" s="189"/>
    </row>
    <row r="13" spans="1:7" x14ac:dyDescent="0.25">
      <c r="A13" s="701"/>
      <c r="B13" s="701"/>
      <c r="C13" s="701"/>
      <c r="D13" s="17"/>
      <c r="E13" s="228"/>
      <c r="F13" s="228"/>
      <c r="G13" s="248"/>
    </row>
    <row r="14" spans="1:7" x14ac:dyDescent="0.25">
      <c r="A14" s="701"/>
      <c r="B14" s="701"/>
      <c r="C14" s="701"/>
      <c r="D14" s="604"/>
      <c r="E14" s="228"/>
      <c r="F14" s="228"/>
      <c r="G14" s="248"/>
    </row>
    <row r="15" spans="1:7" x14ac:dyDescent="0.25">
      <c r="A15" s="183" t="s">
        <v>34</v>
      </c>
      <c r="B15" s="183"/>
      <c r="C15" s="183"/>
      <c r="D15" s="606"/>
      <c r="E15" s="183"/>
      <c r="F15" s="183"/>
      <c r="G15" s="174">
        <f>SUM(G5:G14)</f>
        <v>0</v>
      </c>
    </row>
    <row r="16" spans="1:7" x14ac:dyDescent="0.25">
      <c r="D16" s="693"/>
    </row>
    <row r="1048291" spans="4:4" x14ac:dyDescent="0.25">
      <c r="D1048291" s="11"/>
    </row>
  </sheetData>
  <sheetProtection algorithmName="SHA-512" hashValue="ltMiaUtb1lDk74eQ2YRPvfZqMWxjbehOYeI74ehNeGlDiTFVDl19bLUhOhs6UbeqMXJa+RgWtoVVNiCNxueJcA==" saltValue="Nmh95fIp1iIKW/5Qw3d+5g==" spinCount="100000" sheet="1" objects="1" scenarios="1" selectLockedCells="1"/>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DE3DC-F9F3-4C70-8496-9F02E11C5A35}">
  <sheetPr>
    <tabColor theme="9" tint="0.79998168889431442"/>
  </sheetPr>
  <dimension ref="A1:H1048289"/>
  <sheetViews>
    <sheetView topLeftCell="B1" zoomScaleNormal="100" workbookViewId="0">
      <selection activeCell="G7" sqref="G7"/>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30" width="9.109375" style="12"/>
    <col min="231" max="231" width="9.33203125" style="12" customWidth="1"/>
    <col min="232" max="232" width="6.6640625" style="12" customWidth="1"/>
    <col min="233" max="233" width="40.6640625" style="12" customWidth="1"/>
    <col min="234" max="237" width="9.33203125" style="12" customWidth="1"/>
    <col min="238" max="486" width="9.109375" style="12"/>
    <col min="487" max="487" width="9.33203125" style="12" customWidth="1"/>
    <col min="488" max="488" width="6.6640625" style="12" customWidth="1"/>
    <col min="489" max="489" width="40.6640625" style="12" customWidth="1"/>
    <col min="490" max="493" width="9.33203125" style="12" customWidth="1"/>
    <col min="494" max="742" width="9.109375" style="12"/>
    <col min="743" max="743" width="9.33203125" style="12" customWidth="1"/>
    <col min="744" max="744" width="6.6640625" style="12" customWidth="1"/>
    <col min="745" max="745" width="40.6640625" style="12" customWidth="1"/>
    <col min="746" max="749" width="9.33203125" style="12" customWidth="1"/>
    <col min="750" max="998" width="9.109375" style="12"/>
    <col min="999" max="999" width="9.33203125" style="12" customWidth="1"/>
    <col min="1000" max="1000" width="6.6640625" style="12" customWidth="1"/>
    <col min="1001" max="1001" width="40.6640625" style="12" customWidth="1"/>
    <col min="1002" max="1005" width="9.33203125" style="12" customWidth="1"/>
    <col min="1006" max="1254" width="9.109375" style="12"/>
    <col min="1255" max="1255" width="9.33203125" style="12" customWidth="1"/>
    <col min="1256" max="1256" width="6.6640625" style="12" customWidth="1"/>
    <col min="1257" max="1257" width="40.6640625" style="12" customWidth="1"/>
    <col min="1258" max="1261" width="9.33203125" style="12" customWidth="1"/>
    <col min="1262" max="1510" width="9.109375" style="12"/>
    <col min="1511" max="1511" width="9.33203125" style="12" customWidth="1"/>
    <col min="1512" max="1512" width="6.6640625" style="12" customWidth="1"/>
    <col min="1513" max="1513" width="40.6640625" style="12" customWidth="1"/>
    <col min="1514" max="1517" width="9.33203125" style="12" customWidth="1"/>
    <col min="1518" max="1766" width="9.109375" style="12"/>
    <col min="1767" max="1767" width="9.33203125" style="12" customWidth="1"/>
    <col min="1768" max="1768" width="6.6640625" style="12" customWidth="1"/>
    <col min="1769" max="1769" width="40.6640625" style="12" customWidth="1"/>
    <col min="1770" max="1773" width="9.33203125" style="12" customWidth="1"/>
    <col min="1774" max="2022" width="9.109375" style="12"/>
    <col min="2023" max="2023" width="9.33203125" style="12" customWidth="1"/>
    <col min="2024" max="2024" width="6.6640625" style="12" customWidth="1"/>
    <col min="2025" max="2025" width="40.6640625" style="12" customWidth="1"/>
    <col min="2026" max="2029" width="9.33203125" style="12" customWidth="1"/>
    <col min="2030" max="2278" width="9.109375" style="12"/>
    <col min="2279" max="2279" width="9.33203125" style="12" customWidth="1"/>
    <col min="2280" max="2280" width="6.6640625" style="12" customWidth="1"/>
    <col min="2281" max="2281" width="40.6640625" style="12" customWidth="1"/>
    <col min="2282" max="2285" width="9.33203125" style="12" customWidth="1"/>
    <col min="2286" max="2534" width="9.109375" style="12"/>
    <col min="2535" max="2535" width="9.33203125" style="12" customWidth="1"/>
    <col min="2536" max="2536" width="6.6640625" style="12" customWidth="1"/>
    <col min="2537" max="2537" width="40.6640625" style="12" customWidth="1"/>
    <col min="2538" max="2541" width="9.33203125" style="12" customWidth="1"/>
    <col min="2542" max="2790" width="9.109375" style="12"/>
    <col min="2791" max="2791" width="9.33203125" style="12" customWidth="1"/>
    <col min="2792" max="2792" width="6.6640625" style="12" customWidth="1"/>
    <col min="2793" max="2793" width="40.6640625" style="12" customWidth="1"/>
    <col min="2794" max="2797" width="9.33203125" style="12" customWidth="1"/>
    <col min="2798" max="3046" width="9.109375" style="12"/>
    <col min="3047" max="3047" width="9.33203125" style="12" customWidth="1"/>
    <col min="3048" max="3048" width="6.6640625" style="12" customWidth="1"/>
    <col min="3049" max="3049" width="40.6640625" style="12" customWidth="1"/>
    <col min="3050" max="3053" width="9.33203125" style="12" customWidth="1"/>
    <col min="3054" max="3302" width="9.109375" style="12"/>
    <col min="3303" max="3303" width="9.33203125" style="12" customWidth="1"/>
    <col min="3304" max="3304" width="6.6640625" style="12" customWidth="1"/>
    <col min="3305" max="3305" width="40.6640625" style="12" customWidth="1"/>
    <col min="3306" max="3309" width="9.33203125" style="12" customWidth="1"/>
    <col min="3310" max="3558" width="9.109375" style="12"/>
    <col min="3559" max="3559" width="9.33203125" style="12" customWidth="1"/>
    <col min="3560" max="3560" width="6.6640625" style="12" customWidth="1"/>
    <col min="3561" max="3561" width="40.6640625" style="12" customWidth="1"/>
    <col min="3562" max="3565" width="9.33203125" style="12" customWidth="1"/>
    <col min="3566" max="3814" width="9.109375" style="12"/>
    <col min="3815" max="3815" width="9.33203125" style="12" customWidth="1"/>
    <col min="3816" max="3816" width="6.6640625" style="12" customWidth="1"/>
    <col min="3817" max="3817" width="40.6640625" style="12" customWidth="1"/>
    <col min="3818" max="3821" width="9.33203125" style="12" customWidth="1"/>
    <col min="3822" max="4070" width="9.109375" style="12"/>
    <col min="4071" max="4071" width="9.33203125" style="12" customWidth="1"/>
    <col min="4072" max="4072" width="6.6640625" style="12" customWidth="1"/>
    <col min="4073" max="4073" width="40.6640625" style="12" customWidth="1"/>
    <col min="4074" max="4077" width="9.33203125" style="12" customWidth="1"/>
    <col min="4078" max="4326" width="9.109375" style="12"/>
    <col min="4327" max="4327" width="9.33203125" style="12" customWidth="1"/>
    <col min="4328" max="4328" width="6.6640625" style="12" customWidth="1"/>
    <col min="4329" max="4329" width="40.6640625" style="12" customWidth="1"/>
    <col min="4330" max="4333" width="9.33203125" style="12" customWidth="1"/>
    <col min="4334" max="4582" width="9.109375" style="12"/>
    <col min="4583" max="4583" width="9.33203125" style="12" customWidth="1"/>
    <col min="4584" max="4584" width="6.6640625" style="12" customWidth="1"/>
    <col min="4585" max="4585" width="40.6640625" style="12" customWidth="1"/>
    <col min="4586" max="4589" width="9.33203125" style="12" customWidth="1"/>
    <col min="4590" max="4838" width="9.109375" style="12"/>
    <col min="4839" max="4839" width="9.33203125" style="12" customWidth="1"/>
    <col min="4840" max="4840" width="6.6640625" style="12" customWidth="1"/>
    <col min="4841" max="4841" width="40.6640625" style="12" customWidth="1"/>
    <col min="4842" max="4845" width="9.33203125" style="12" customWidth="1"/>
    <col min="4846" max="5094" width="9.109375" style="12"/>
    <col min="5095" max="5095" width="9.33203125" style="12" customWidth="1"/>
    <col min="5096" max="5096" width="6.6640625" style="12" customWidth="1"/>
    <col min="5097" max="5097" width="40.6640625" style="12" customWidth="1"/>
    <col min="5098" max="5101" width="9.33203125" style="12" customWidth="1"/>
    <col min="5102" max="5350" width="9.109375" style="12"/>
    <col min="5351" max="5351" width="9.33203125" style="12" customWidth="1"/>
    <col min="5352" max="5352" width="6.6640625" style="12" customWidth="1"/>
    <col min="5353" max="5353" width="40.6640625" style="12" customWidth="1"/>
    <col min="5354" max="5357" width="9.33203125" style="12" customWidth="1"/>
    <col min="5358" max="5606" width="9.109375" style="12"/>
    <col min="5607" max="5607" width="9.33203125" style="12" customWidth="1"/>
    <col min="5608" max="5608" width="6.6640625" style="12" customWidth="1"/>
    <col min="5609" max="5609" width="40.6640625" style="12" customWidth="1"/>
    <col min="5610" max="5613" width="9.33203125" style="12" customWidth="1"/>
    <col min="5614" max="5862" width="9.109375" style="12"/>
    <col min="5863" max="5863" width="9.33203125" style="12" customWidth="1"/>
    <col min="5864" max="5864" width="6.6640625" style="12" customWidth="1"/>
    <col min="5865" max="5865" width="40.6640625" style="12" customWidth="1"/>
    <col min="5866" max="5869" width="9.33203125" style="12" customWidth="1"/>
    <col min="5870" max="6118" width="9.109375" style="12"/>
    <col min="6119" max="6119" width="9.33203125" style="12" customWidth="1"/>
    <col min="6120" max="6120" width="6.6640625" style="12" customWidth="1"/>
    <col min="6121" max="6121" width="40.6640625" style="12" customWidth="1"/>
    <col min="6122" max="6125" width="9.33203125" style="12" customWidth="1"/>
    <col min="6126" max="6374" width="9.109375" style="12"/>
    <col min="6375" max="6375" width="9.33203125" style="12" customWidth="1"/>
    <col min="6376" max="6376" width="6.6640625" style="12" customWidth="1"/>
    <col min="6377" max="6377" width="40.6640625" style="12" customWidth="1"/>
    <col min="6378" max="6381" width="9.33203125" style="12" customWidth="1"/>
    <col min="6382" max="6630" width="9.109375" style="12"/>
    <col min="6631" max="6631" width="9.33203125" style="12" customWidth="1"/>
    <col min="6632" max="6632" width="6.6640625" style="12" customWidth="1"/>
    <col min="6633" max="6633" width="40.6640625" style="12" customWidth="1"/>
    <col min="6634" max="6637" width="9.33203125" style="12" customWidth="1"/>
    <col min="6638" max="6886" width="9.109375" style="12"/>
    <col min="6887" max="6887" width="9.33203125" style="12" customWidth="1"/>
    <col min="6888" max="6888" width="6.6640625" style="12" customWidth="1"/>
    <col min="6889" max="6889" width="40.6640625" style="12" customWidth="1"/>
    <col min="6890" max="6893" width="9.33203125" style="12" customWidth="1"/>
    <col min="6894" max="7142" width="9.109375" style="12"/>
    <col min="7143" max="7143" width="9.33203125" style="12" customWidth="1"/>
    <col min="7144" max="7144" width="6.6640625" style="12" customWidth="1"/>
    <col min="7145" max="7145" width="40.6640625" style="12" customWidth="1"/>
    <col min="7146" max="7149" width="9.33203125" style="12" customWidth="1"/>
    <col min="7150" max="7398" width="9.109375" style="12"/>
    <col min="7399" max="7399" width="9.33203125" style="12" customWidth="1"/>
    <col min="7400" max="7400" width="6.6640625" style="12" customWidth="1"/>
    <col min="7401" max="7401" width="40.6640625" style="12" customWidth="1"/>
    <col min="7402" max="7405" width="9.33203125" style="12" customWidth="1"/>
    <col min="7406" max="7654" width="9.109375" style="12"/>
    <col min="7655" max="7655" width="9.33203125" style="12" customWidth="1"/>
    <col min="7656" max="7656" width="6.6640625" style="12" customWidth="1"/>
    <col min="7657" max="7657" width="40.6640625" style="12" customWidth="1"/>
    <col min="7658" max="7661" width="9.33203125" style="12" customWidth="1"/>
    <col min="7662" max="7910" width="9.109375" style="12"/>
    <col min="7911" max="7911" width="9.33203125" style="12" customWidth="1"/>
    <col min="7912" max="7912" width="6.6640625" style="12" customWidth="1"/>
    <col min="7913" max="7913" width="40.6640625" style="12" customWidth="1"/>
    <col min="7914" max="7917" width="9.33203125" style="12" customWidth="1"/>
    <col min="7918" max="8166" width="9.109375" style="12"/>
    <col min="8167" max="8167" width="9.33203125" style="12" customWidth="1"/>
    <col min="8168" max="8168" width="6.6640625" style="12" customWidth="1"/>
    <col min="8169" max="8169" width="40.6640625" style="12" customWidth="1"/>
    <col min="8170" max="8173" width="9.33203125" style="12" customWidth="1"/>
    <col min="8174" max="8422" width="9.109375" style="12"/>
    <col min="8423" max="8423" width="9.33203125" style="12" customWidth="1"/>
    <col min="8424" max="8424" width="6.6640625" style="12" customWidth="1"/>
    <col min="8425" max="8425" width="40.6640625" style="12" customWidth="1"/>
    <col min="8426" max="8429" width="9.33203125" style="12" customWidth="1"/>
    <col min="8430" max="8678" width="9.109375" style="12"/>
    <col min="8679" max="8679" width="9.33203125" style="12" customWidth="1"/>
    <col min="8680" max="8680" width="6.6640625" style="12" customWidth="1"/>
    <col min="8681" max="8681" width="40.6640625" style="12" customWidth="1"/>
    <col min="8682" max="8685" width="9.33203125" style="12" customWidth="1"/>
    <col min="8686" max="8934" width="9.109375" style="12"/>
    <col min="8935" max="8935" width="9.33203125" style="12" customWidth="1"/>
    <col min="8936" max="8936" width="6.6640625" style="12" customWidth="1"/>
    <col min="8937" max="8937" width="40.6640625" style="12" customWidth="1"/>
    <col min="8938" max="8941" width="9.33203125" style="12" customWidth="1"/>
    <col min="8942" max="9190" width="9.109375" style="12"/>
    <col min="9191" max="9191" width="9.33203125" style="12" customWidth="1"/>
    <col min="9192" max="9192" width="6.6640625" style="12" customWidth="1"/>
    <col min="9193" max="9193" width="40.6640625" style="12" customWidth="1"/>
    <col min="9194" max="9197" width="9.33203125" style="12" customWidth="1"/>
    <col min="9198" max="9446" width="9.109375" style="12"/>
    <col min="9447" max="9447" width="9.33203125" style="12" customWidth="1"/>
    <col min="9448" max="9448" width="6.6640625" style="12" customWidth="1"/>
    <col min="9449" max="9449" width="40.6640625" style="12" customWidth="1"/>
    <col min="9450" max="9453" width="9.33203125" style="12" customWidth="1"/>
    <col min="9454" max="9702" width="9.109375" style="12"/>
    <col min="9703" max="9703" width="9.33203125" style="12" customWidth="1"/>
    <col min="9704" max="9704" width="6.6640625" style="12" customWidth="1"/>
    <col min="9705" max="9705" width="40.6640625" style="12" customWidth="1"/>
    <col min="9706" max="9709" width="9.33203125" style="12" customWidth="1"/>
    <col min="9710" max="9958" width="9.109375" style="12"/>
    <col min="9959" max="9959" width="9.33203125" style="12" customWidth="1"/>
    <col min="9960" max="9960" width="6.6640625" style="12" customWidth="1"/>
    <col min="9961" max="9961" width="40.6640625" style="12" customWidth="1"/>
    <col min="9962" max="9965" width="9.33203125" style="12" customWidth="1"/>
    <col min="9966" max="10214" width="9.109375" style="12"/>
    <col min="10215" max="10215" width="9.33203125" style="12" customWidth="1"/>
    <col min="10216" max="10216" width="6.6640625" style="12" customWidth="1"/>
    <col min="10217" max="10217" width="40.6640625" style="12" customWidth="1"/>
    <col min="10218" max="10221" width="9.33203125" style="12" customWidth="1"/>
    <col min="10222" max="10470" width="9.109375" style="12"/>
    <col min="10471" max="10471" width="9.33203125" style="12" customWidth="1"/>
    <col min="10472" max="10472" width="6.6640625" style="12" customWidth="1"/>
    <col min="10473" max="10473" width="40.6640625" style="12" customWidth="1"/>
    <col min="10474" max="10477" width="9.33203125" style="12" customWidth="1"/>
    <col min="10478" max="10726" width="9.109375" style="12"/>
    <col min="10727" max="10727" width="9.33203125" style="12" customWidth="1"/>
    <col min="10728" max="10728" width="6.6640625" style="12" customWidth="1"/>
    <col min="10729" max="10729" width="40.6640625" style="12" customWidth="1"/>
    <col min="10730" max="10733" width="9.33203125" style="12" customWidth="1"/>
    <col min="10734" max="10982" width="9.109375" style="12"/>
    <col min="10983" max="10983" width="9.33203125" style="12" customWidth="1"/>
    <col min="10984" max="10984" width="6.6640625" style="12" customWidth="1"/>
    <col min="10985" max="10985" width="40.6640625" style="12" customWidth="1"/>
    <col min="10986" max="10989" width="9.33203125" style="12" customWidth="1"/>
    <col min="10990" max="11238" width="9.109375" style="12"/>
    <col min="11239" max="11239" width="9.33203125" style="12" customWidth="1"/>
    <col min="11240" max="11240" width="6.6640625" style="12" customWidth="1"/>
    <col min="11241" max="11241" width="40.6640625" style="12" customWidth="1"/>
    <col min="11242" max="11245" width="9.33203125" style="12" customWidth="1"/>
    <col min="11246" max="11494" width="9.109375" style="12"/>
    <col min="11495" max="11495" width="9.33203125" style="12" customWidth="1"/>
    <col min="11496" max="11496" width="6.6640625" style="12" customWidth="1"/>
    <col min="11497" max="11497" width="40.6640625" style="12" customWidth="1"/>
    <col min="11498" max="11501" width="9.33203125" style="12" customWidth="1"/>
    <col min="11502" max="11750" width="9.109375" style="12"/>
    <col min="11751" max="11751" width="9.33203125" style="12" customWidth="1"/>
    <col min="11752" max="11752" width="6.6640625" style="12" customWidth="1"/>
    <col min="11753" max="11753" width="40.6640625" style="12" customWidth="1"/>
    <col min="11754" max="11757" width="9.33203125" style="12" customWidth="1"/>
    <col min="11758" max="12006" width="9.109375" style="12"/>
    <col min="12007" max="12007" width="9.33203125" style="12" customWidth="1"/>
    <col min="12008" max="12008" width="6.6640625" style="12" customWidth="1"/>
    <col min="12009" max="12009" width="40.6640625" style="12" customWidth="1"/>
    <col min="12010" max="12013" width="9.33203125" style="12" customWidth="1"/>
    <col min="12014" max="12262" width="9.109375" style="12"/>
    <col min="12263" max="12263" width="9.33203125" style="12" customWidth="1"/>
    <col min="12264" max="12264" width="6.6640625" style="12" customWidth="1"/>
    <col min="12265" max="12265" width="40.6640625" style="12" customWidth="1"/>
    <col min="12266" max="12269" width="9.33203125" style="12" customWidth="1"/>
    <col min="12270" max="12518" width="9.109375" style="12"/>
    <col min="12519" max="12519" width="9.33203125" style="12" customWidth="1"/>
    <col min="12520" max="12520" width="6.6640625" style="12" customWidth="1"/>
    <col min="12521" max="12521" width="40.6640625" style="12" customWidth="1"/>
    <col min="12522" max="12525" width="9.33203125" style="12" customWidth="1"/>
    <col min="12526" max="12774" width="9.109375" style="12"/>
    <col min="12775" max="12775" width="9.33203125" style="12" customWidth="1"/>
    <col min="12776" max="12776" width="6.6640625" style="12" customWidth="1"/>
    <col min="12777" max="12777" width="40.6640625" style="12" customWidth="1"/>
    <col min="12778" max="12781" width="9.33203125" style="12" customWidth="1"/>
    <col min="12782" max="13030" width="9.109375" style="12"/>
    <col min="13031" max="13031" width="9.33203125" style="12" customWidth="1"/>
    <col min="13032" max="13032" width="6.6640625" style="12" customWidth="1"/>
    <col min="13033" max="13033" width="40.6640625" style="12" customWidth="1"/>
    <col min="13034" max="13037" width="9.33203125" style="12" customWidth="1"/>
    <col min="13038" max="13286" width="9.109375" style="12"/>
    <col min="13287" max="13287" width="9.33203125" style="12" customWidth="1"/>
    <col min="13288" max="13288" width="6.6640625" style="12" customWidth="1"/>
    <col min="13289" max="13289" width="40.6640625" style="12" customWidth="1"/>
    <col min="13290" max="13293" width="9.33203125" style="12" customWidth="1"/>
    <col min="13294" max="13542" width="9.109375" style="12"/>
    <col min="13543" max="13543" width="9.33203125" style="12" customWidth="1"/>
    <col min="13544" max="13544" width="6.6640625" style="12" customWidth="1"/>
    <col min="13545" max="13545" width="40.6640625" style="12" customWidth="1"/>
    <col min="13546" max="13549" width="9.33203125" style="12" customWidth="1"/>
    <col min="13550" max="13798" width="9.109375" style="12"/>
    <col min="13799" max="13799" width="9.33203125" style="12" customWidth="1"/>
    <col min="13800" max="13800" width="6.6640625" style="12" customWidth="1"/>
    <col min="13801" max="13801" width="40.6640625" style="12" customWidth="1"/>
    <col min="13802" max="13805" width="9.33203125" style="12" customWidth="1"/>
    <col min="13806" max="14054" width="9.109375" style="12"/>
    <col min="14055" max="14055" width="9.33203125" style="12" customWidth="1"/>
    <col min="14056" max="14056" width="6.6640625" style="12" customWidth="1"/>
    <col min="14057" max="14057" width="40.6640625" style="12" customWidth="1"/>
    <col min="14058" max="14061" width="9.33203125" style="12" customWidth="1"/>
    <col min="14062" max="14310" width="9.109375" style="12"/>
    <col min="14311" max="14311" width="9.33203125" style="12" customWidth="1"/>
    <col min="14312" max="14312" width="6.6640625" style="12" customWidth="1"/>
    <col min="14313" max="14313" width="40.6640625" style="12" customWidth="1"/>
    <col min="14314" max="14317" width="9.33203125" style="12" customWidth="1"/>
    <col min="14318" max="14566" width="9.109375" style="12"/>
    <col min="14567" max="14567" width="9.33203125" style="12" customWidth="1"/>
    <col min="14568" max="14568" width="6.6640625" style="12" customWidth="1"/>
    <col min="14569" max="14569" width="40.6640625" style="12" customWidth="1"/>
    <col min="14570" max="14573" width="9.33203125" style="12" customWidth="1"/>
    <col min="14574" max="14822" width="9.109375" style="12"/>
    <col min="14823" max="14823" width="9.33203125" style="12" customWidth="1"/>
    <col min="14824" max="14824" width="6.6640625" style="12" customWidth="1"/>
    <col min="14825" max="14825" width="40.6640625" style="12" customWidth="1"/>
    <col min="14826" max="14829" width="9.33203125" style="12" customWidth="1"/>
    <col min="14830" max="15078" width="9.109375" style="12"/>
    <col min="15079" max="15079" width="9.33203125" style="12" customWidth="1"/>
    <col min="15080" max="15080" width="6.6640625" style="12" customWidth="1"/>
    <col min="15081" max="15081" width="40.6640625" style="12" customWidth="1"/>
    <col min="15082" max="15085" width="9.33203125" style="12" customWidth="1"/>
    <col min="15086" max="15334" width="9.109375" style="12"/>
    <col min="15335" max="15335" width="9.33203125" style="12" customWidth="1"/>
    <col min="15336" max="15336" width="6.6640625" style="12" customWidth="1"/>
    <col min="15337" max="15337" width="40.6640625" style="12" customWidth="1"/>
    <col min="15338" max="15341" width="9.33203125" style="12" customWidth="1"/>
    <col min="15342" max="15590" width="9.109375" style="12"/>
    <col min="15591" max="15591" width="9.33203125" style="12" customWidth="1"/>
    <col min="15592" max="15592" width="6.6640625" style="12" customWidth="1"/>
    <col min="15593" max="15593" width="40.6640625" style="12" customWidth="1"/>
    <col min="15594" max="15597" width="9.33203125" style="12" customWidth="1"/>
    <col min="15598" max="15846" width="9.109375" style="12"/>
    <col min="15847" max="15847" width="9.33203125" style="12" customWidth="1"/>
    <col min="15848" max="15848" width="6.6640625" style="12" customWidth="1"/>
    <col min="15849" max="15849" width="40.6640625" style="12" customWidth="1"/>
    <col min="15850" max="15853" width="9.33203125" style="12" customWidth="1"/>
    <col min="15854" max="16102" width="9.109375" style="12"/>
    <col min="16103" max="16103" width="9.33203125" style="12" customWidth="1"/>
    <col min="16104" max="16104" width="6.6640625" style="12" customWidth="1"/>
    <col min="16105" max="16105" width="40.6640625" style="12" customWidth="1"/>
    <col min="16106" max="16109" width="9.33203125" style="12" customWidth="1"/>
    <col min="16110" max="16384" width="9.109375" style="12"/>
  </cols>
  <sheetData>
    <row r="1" spans="1:8" x14ac:dyDescent="0.25">
      <c r="A1" s="22" t="s">
        <v>3670</v>
      </c>
      <c r="B1" s="587"/>
      <c r="C1" s="587"/>
      <c r="D1" s="587"/>
      <c r="E1" s="771" t="s">
        <v>3668</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x14ac:dyDescent="0.25">
      <c r="A5" s="668" t="s">
        <v>3669</v>
      </c>
      <c r="B5" s="668"/>
      <c r="C5" s="669"/>
      <c r="D5" s="619" t="s">
        <v>3671</v>
      </c>
      <c r="E5" s="17"/>
      <c r="F5" s="17"/>
      <c r="G5" s="191"/>
      <c r="H5" s="190"/>
    </row>
    <row r="6" spans="1:8" x14ac:dyDescent="0.25">
      <c r="A6" s="668"/>
      <c r="B6" s="668" t="s">
        <v>3672</v>
      </c>
      <c r="C6" s="669"/>
      <c r="D6" s="620" t="s">
        <v>6455</v>
      </c>
      <c r="E6" s="17"/>
      <c r="F6" s="17"/>
      <c r="G6" s="191"/>
      <c r="H6" s="190"/>
    </row>
    <row r="7" spans="1:8" x14ac:dyDescent="0.25">
      <c r="A7" s="668"/>
      <c r="B7" s="668"/>
      <c r="C7" s="669" t="s">
        <v>37</v>
      </c>
      <c r="D7" s="620" t="s">
        <v>3636</v>
      </c>
      <c r="E7" s="17" t="s">
        <v>133</v>
      </c>
      <c r="F7" s="17">
        <v>3</v>
      </c>
      <c r="G7" s="187"/>
      <c r="H7" s="190">
        <f t="shared" ref="H7:H9" si="0">F7*G7</f>
        <v>0</v>
      </c>
    </row>
    <row r="8" spans="1:8" ht="26.4" x14ac:dyDescent="0.25">
      <c r="A8" s="668"/>
      <c r="B8" s="668"/>
      <c r="C8" s="669" t="s">
        <v>39</v>
      </c>
      <c r="D8" s="620" t="s">
        <v>6727</v>
      </c>
      <c r="E8" s="17" t="s">
        <v>133</v>
      </c>
      <c r="F8" s="17">
        <v>95.7</v>
      </c>
      <c r="G8" s="187"/>
      <c r="H8" s="190">
        <f t="shared" si="0"/>
        <v>0</v>
      </c>
    </row>
    <row r="9" spans="1:8" x14ac:dyDescent="0.25">
      <c r="A9" s="668"/>
      <c r="B9" s="668"/>
      <c r="C9" s="669" t="s">
        <v>59</v>
      </c>
      <c r="D9" s="620" t="s">
        <v>3674</v>
      </c>
      <c r="E9" s="17" t="s">
        <v>423</v>
      </c>
      <c r="F9" s="17">
        <v>472</v>
      </c>
      <c r="G9" s="187"/>
      <c r="H9" s="190">
        <f t="shared" si="0"/>
        <v>0</v>
      </c>
    </row>
    <row r="10" spans="1:8" x14ac:dyDescent="0.25">
      <c r="A10" s="668"/>
      <c r="B10" s="668"/>
      <c r="C10" s="669"/>
      <c r="D10" s="33"/>
      <c r="E10" s="17"/>
      <c r="F10" s="17"/>
      <c r="G10" s="191"/>
      <c r="H10" s="190"/>
    </row>
    <row r="11" spans="1:8" x14ac:dyDescent="0.25">
      <c r="A11" s="15"/>
      <c r="B11" s="15"/>
      <c r="C11" s="17"/>
      <c r="D11" s="15"/>
      <c r="E11" s="239"/>
      <c r="F11" s="17"/>
      <c r="G11" s="191"/>
      <c r="H11" s="190"/>
    </row>
    <row r="12" spans="1:8" x14ac:dyDescent="0.25">
      <c r="A12" s="701"/>
      <c r="B12" s="701"/>
      <c r="C12" s="228"/>
      <c r="D12" s="701"/>
      <c r="E12" s="605"/>
      <c r="F12" s="228"/>
      <c r="G12" s="252"/>
      <c r="H12" s="251"/>
    </row>
    <row r="13" spans="1:8" x14ac:dyDescent="0.25">
      <c r="A13" s="183" t="s">
        <v>34</v>
      </c>
      <c r="B13" s="183"/>
      <c r="C13" s="183"/>
      <c r="D13" s="183"/>
      <c r="E13" s="606"/>
      <c r="F13" s="185"/>
      <c r="G13" s="198"/>
      <c r="H13" s="174">
        <f>SUM(H5:H12)</f>
        <v>0</v>
      </c>
    </row>
    <row r="14" spans="1:8" x14ac:dyDescent="0.25">
      <c r="E14" s="693"/>
    </row>
    <row r="1048289" spans="5:5" x14ac:dyDescent="0.25">
      <c r="E1048289" s="11"/>
    </row>
  </sheetData>
  <sheetProtection algorithmName="SHA-512" hashValue="Jy1CBEsi6nnA8yIQq0CnJP06hhS7+LzetnjMZaoXgbwZXukYrB7n2hKivF4cfzwLPYZPdRIjEtaA9crHueP1PA==" saltValue="rNmMBRHyVB7LCZy2iBtaZQ=="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74617-1D2F-4EB2-A378-8A2320C1A1B4}">
  <sheetPr>
    <tabColor theme="9" tint="0.79998168889431442"/>
  </sheetPr>
  <dimension ref="A1:H1048299"/>
  <sheetViews>
    <sheetView zoomScaleNormal="100" workbookViewId="0">
      <selection activeCell="D7" sqref="D7"/>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24" width="9.109375" style="12"/>
    <col min="225" max="225" width="9.33203125" style="12" customWidth="1"/>
    <col min="226" max="226" width="6.6640625" style="12" customWidth="1"/>
    <col min="227" max="227" width="40.6640625" style="12" customWidth="1"/>
    <col min="228" max="231" width="9.33203125" style="12" customWidth="1"/>
    <col min="232" max="480" width="9.109375" style="12"/>
    <col min="481" max="481" width="9.33203125" style="12" customWidth="1"/>
    <col min="482" max="482" width="6.6640625" style="12" customWidth="1"/>
    <col min="483" max="483" width="40.6640625" style="12" customWidth="1"/>
    <col min="484" max="487" width="9.33203125" style="12" customWidth="1"/>
    <col min="488" max="736" width="9.109375" style="12"/>
    <col min="737" max="737" width="9.33203125" style="12" customWidth="1"/>
    <col min="738" max="738" width="6.6640625" style="12" customWidth="1"/>
    <col min="739" max="739" width="40.6640625" style="12" customWidth="1"/>
    <col min="740" max="743" width="9.33203125" style="12" customWidth="1"/>
    <col min="744" max="992" width="9.109375" style="12"/>
    <col min="993" max="993" width="9.33203125" style="12" customWidth="1"/>
    <col min="994" max="994" width="6.6640625" style="12" customWidth="1"/>
    <col min="995" max="995" width="40.6640625" style="12" customWidth="1"/>
    <col min="996" max="999" width="9.33203125" style="12" customWidth="1"/>
    <col min="1000" max="1248" width="9.109375" style="12"/>
    <col min="1249" max="1249" width="9.33203125" style="12" customWidth="1"/>
    <col min="1250" max="1250" width="6.6640625" style="12" customWidth="1"/>
    <col min="1251" max="1251" width="40.6640625" style="12" customWidth="1"/>
    <col min="1252" max="1255" width="9.33203125" style="12" customWidth="1"/>
    <col min="1256" max="1504" width="9.109375" style="12"/>
    <col min="1505" max="1505" width="9.33203125" style="12" customWidth="1"/>
    <col min="1506" max="1506" width="6.6640625" style="12" customWidth="1"/>
    <col min="1507" max="1507" width="40.6640625" style="12" customWidth="1"/>
    <col min="1508" max="1511" width="9.33203125" style="12" customWidth="1"/>
    <col min="1512" max="1760" width="9.109375" style="12"/>
    <col min="1761" max="1761" width="9.33203125" style="12" customWidth="1"/>
    <col min="1762" max="1762" width="6.6640625" style="12" customWidth="1"/>
    <col min="1763" max="1763" width="40.6640625" style="12" customWidth="1"/>
    <col min="1764" max="1767" width="9.33203125" style="12" customWidth="1"/>
    <col min="1768" max="2016" width="9.109375" style="12"/>
    <col min="2017" max="2017" width="9.33203125" style="12" customWidth="1"/>
    <col min="2018" max="2018" width="6.6640625" style="12" customWidth="1"/>
    <col min="2019" max="2019" width="40.6640625" style="12" customWidth="1"/>
    <col min="2020" max="2023" width="9.33203125" style="12" customWidth="1"/>
    <col min="2024" max="2272" width="9.109375" style="12"/>
    <col min="2273" max="2273" width="9.33203125" style="12" customWidth="1"/>
    <col min="2274" max="2274" width="6.6640625" style="12" customWidth="1"/>
    <col min="2275" max="2275" width="40.6640625" style="12" customWidth="1"/>
    <col min="2276" max="2279" width="9.33203125" style="12" customWidth="1"/>
    <col min="2280" max="2528" width="9.109375" style="12"/>
    <col min="2529" max="2529" width="9.33203125" style="12" customWidth="1"/>
    <col min="2530" max="2530" width="6.6640625" style="12" customWidth="1"/>
    <col min="2531" max="2531" width="40.6640625" style="12" customWidth="1"/>
    <col min="2532" max="2535" width="9.33203125" style="12" customWidth="1"/>
    <col min="2536" max="2784" width="9.109375" style="12"/>
    <col min="2785" max="2785" width="9.33203125" style="12" customWidth="1"/>
    <col min="2786" max="2786" width="6.6640625" style="12" customWidth="1"/>
    <col min="2787" max="2787" width="40.6640625" style="12" customWidth="1"/>
    <col min="2788" max="2791" width="9.33203125" style="12" customWidth="1"/>
    <col min="2792" max="3040" width="9.109375" style="12"/>
    <col min="3041" max="3041" width="9.33203125" style="12" customWidth="1"/>
    <col min="3042" max="3042" width="6.6640625" style="12" customWidth="1"/>
    <col min="3043" max="3043" width="40.6640625" style="12" customWidth="1"/>
    <col min="3044" max="3047" width="9.33203125" style="12" customWidth="1"/>
    <col min="3048" max="3296" width="9.109375" style="12"/>
    <col min="3297" max="3297" width="9.33203125" style="12" customWidth="1"/>
    <col min="3298" max="3298" width="6.6640625" style="12" customWidth="1"/>
    <col min="3299" max="3299" width="40.6640625" style="12" customWidth="1"/>
    <col min="3300" max="3303" width="9.33203125" style="12" customWidth="1"/>
    <col min="3304" max="3552" width="9.109375" style="12"/>
    <col min="3553" max="3553" width="9.33203125" style="12" customWidth="1"/>
    <col min="3554" max="3554" width="6.6640625" style="12" customWidth="1"/>
    <col min="3555" max="3555" width="40.6640625" style="12" customWidth="1"/>
    <col min="3556" max="3559" width="9.33203125" style="12" customWidth="1"/>
    <col min="3560" max="3808" width="9.109375" style="12"/>
    <col min="3809" max="3809" width="9.33203125" style="12" customWidth="1"/>
    <col min="3810" max="3810" width="6.6640625" style="12" customWidth="1"/>
    <col min="3811" max="3811" width="40.6640625" style="12" customWidth="1"/>
    <col min="3812" max="3815" width="9.33203125" style="12" customWidth="1"/>
    <col min="3816" max="4064" width="9.109375" style="12"/>
    <col min="4065" max="4065" width="9.33203125" style="12" customWidth="1"/>
    <col min="4066" max="4066" width="6.6640625" style="12" customWidth="1"/>
    <col min="4067" max="4067" width="40.6640625" style="12" customWidth="1"/>
    <col min="4068" max="4071" width="9.33203125" style="12" customWidth="1"/>
    <col min="4072" max="4320" width="9.109375" style="12"/>
    <col min="4321" max="4321" width="9.33203125" style="12" customWidth="1"/>
    <col min="4322" max="4322" width="6.6640625" style="12" customWidth="1"/>
    <col min="4323" max="4323" width="40.6640625" style="12" customWidth="1"/>
    <col min="4324" max="4327" width="9.33203125" style="12" customWidth="1"/>
    <col min="4328" max="4576" width="9.109375" style="12"/>
    <col min="4577" max="4577" width="9.33203125" style="12" customWidth="1"/>
    <col min="4578" max="4578" width="6.6640625" style="12" customWidth="1"/>
    <col min="4579" max="4579" width="40.6640625" style="12" customWidth="1"/>
    <col min="4580" max="4583" width="9.33203125" style="12" customWidth="1"/>
    <col min="4584" max="4832" width="9.109375" style="12"/>
    <col min="4833" max="4833" width="9.33203125" style="12" customWidth="1"/>
    <col min="4834" max="4834" width="6.6640625" style="12" customWidth="1"/>
    <col min="4835" max="4835" width="40.6640625" style="12" customWidth="1"/>
    <col min="4836" max="4839" width="9.33203125" style="12" customWidth="1"/>
    <col min="4840" max="5088" width="9.109375" style="12"/>
    <col min="5089" max="5089" width="9.33203125" style="12" customWidth="1"/>
    <col min="5090" max="5090" width="6.6640625" style="12" customWidth="1"/>
    <col min="5091" max="5091" width="40.6640625" style="12" customWidth="1"/>
    <col min="5092" max="5095" width="9.33203125" style="12" customWidth="1"/>
    <col min="5096" max="5344" width="9.109375" style="12"/>
    <col min="5345" max="5345" width="9.33203125" style="12" customWidth="1"/>
    <col min="5346" max="5346" width="6.6640625" style="12" customWidth="1"/>
    <col min="5347" max="5347" width="40.6640625" style="12" customWidth="1"/>
    <col min="5348" max="5351" width="9.33203125" style="12" customWidth="1"/>
    <col min="5352" max="5600" width="9.109375" style="12"/>
    <col min="5601" max="5601" width="9.33203125" style="12" customWidth="1"/>
    <col min="5602" max="5602" width="6.6640625" style="12" customWidth="1"/>
    <col min="5603" max="5603" width="40.6640625" style="12" customWidth="1"/>
    <col min="5604" max="5607" width="9.33203125" style="12" customWidth="1"/>
    <col min="5608" max="5856" width="9.109375" style="12"/>
    <col min="5857" max="5857" width="9.33203125" style="12" customWidth="1"/>
    <col min="5858" max="5858" width="6.6640625" style="12" customWidth="1"/>
    <col min="5859" max="5859" width="40.6640625" style="12" customWidth="1"/>
    <col min="5860" max="5863" width="9.33203125" style="12" customWidth="1"/>
    <col min="5864" max="6112" width="9.109375" style="12"/>
    <col min="6113" max="6113" width="9.33203125" style="12" customWidth="1"/>
    <col min="6114" max="6114" width="6.6640625" style="12" customWidth="1"/>
    <col min="6115" max="6115" width="40.6640625" style="12" customWidth="1"/>
    <col min="6116" max="6119" width="9.33203125" style="12" customWidth="1"/>
    <col min="6120" max="6368" width="9.109375" style="12"/>
    <col min="6369" max="6369" width="9.33203125" style="12" customWidth="1"/>
    <col min="6370" max="6370" width="6.6640625" style="12" customWidth="1"/>
    <col min="6371" max="6371" width="40.6640625" style="12" customWidth="1"/>
    <col min="6372" max="6375" width="9.33203125" style="12" customWidth="1"/>
    <col min="6376" max="6624" width="9.109375" style="12"/>
    <col min="6625" max="6625" width="9.33203125" style="12" customWidth="1"/>
    <col min="6626" max="6626" width="6.6640625" style="12" customWidth="1"/>
    <col min="6627" max="6627" width="40.6640625" style="12" customWidth="1"/>
    <col min="6628" max="6631" width="9.33203125" style="12" customWidth="1"/>
    <col min="6632" max="6880" width="9.109375" style="12"/>
    <col min="6881" max="6881" width="9.33203125" style="12" customWidth="1"/>
    <col min="6882" max="6882" width="6.6640625" style="12" customWidth="1"/>
    <col min="6883" max="6883" width="40.6640625" style="12" customWidth="1"/>
    <col min="6884" max="6887" width="9.33203125" style="12" customWidth="1"/>
    <col min="6888" max="7136" width="9.109375" style="12"/>
    <col min="7137" max="7137" width="9.33203125" style="12" customWidth="1"/>
    <col min="7138" max="7138" width="6.6640625" style="12" customWidth="1"/>
    <col min="7139" max="7139" width="40.6640625" style="12" customWidth="1"/>
    <col min="7140" max="7143" width="9.33203125" style="12" customWidth="1"/>
    <col min="7144" max="7392" width="9.109375" style="12"/>
    <col min="7393" max="7393" width="9.33203125" style="12" customWidth="1"/>
    <col min="7394" max="7394" width="6.6640625" style="12" customWidth="1"/>
    <col min="7395" max="7395" width="40.6640625" style="12" customWidth="1"/>
    <col min="7396" max="7399" width="9.33203125" style="12" customWidth="1"/>
    <col min="7400" max="7648" width="9.109375" style="12"/>
    <col min="7649" max="7649" width="9.33203125" style="12" customWidth="1"/>
    <col min="7650" max="7650" width="6.6640625" style="12" customWidth="1"/>
    <col min="7651" max="7651" width="40.6640625" style="12" customWidth="1"/>
    <col min="7652" max="7655" width="9.33203125" style="12" customWidth="1"/>
    <col min="7656" max="7904" width="9.109375" style="12"/>
    <col min="7905" max="7905" width="9.33203125" style="12" customWidth="1"/>
    <col min="7906" max="7906" width="6.6640625" style="12" customWidth="1"/>
    <col min="7907" max="7907" width="40.6640625" style="12" customWidth="1"/>
    <col min="7908" max="7911" width="9.33203125" style="12" customWidth="1"/>
    <col min="7912" max="8160" width="9.109375" style="12"/>
    <col min="8161" max="8161" width="9.33203125" style="12" customWidth="1"/>
    <col min="8162" max="8162" width="6.6640625" style="12" customWidth="1"/>
    <col min="8163" max="8163" width="40.6640625" style="12" customWidth="1"/>
    <col min="8164" max="8167" width="9.33203125" style="12" customWidth="1"/>
    <col min="8168" max="8416" width="9.109375" style="12"/>
    <col min="8417" max="8417" width="9.33203125" style="12" customWidth="1"/>
    <col min="8418" max="8418" width="6.6640625" style="12" customWidth="1"/>
    <col min="8419" max="8419" width="40.6640625" style="12" customWidth="1"/>
    <col min="8420" max="8423" width="9.33203125" style="12" customWidth="1"/>
    <col min="8424" max="8672" width="9.109375" style="12"/>
    <col min="8673" max="8673" width="9.33203125" style="12" customWidth="1"/>
    <col min="8674" max="8674" width="6.6640625" style="12" customWidth="1"/>
    <col min="8675" max="8675" width="40.6640625" style="12" customWidth="1"/>
    <col min="8676" max="8679" width="9.33203125" style="12" customWidth="1"/>
    <col min="8680" max="8928" width="9.109375" style="12"/>
    <col min="8929" max="8929" width="9.33203125" style="12" customWidth="1"/>
    <col min="8930" max="8930" width="6.6640625" style="12" customWidth="1"/>
    <col min="8931" max="8931" width="40.6640625" style="12" customWidth="1"/>
    <col min="8932" max="8935" width="9.33203125" style="12" customWidth="1"/>
    <col min="8936" max="9184" width="9.109375" style="12"/>
    <col min="9185" max="9185" width="9.33203125" style="12" customWidth="1"/>
    <col min="9186" max="9186" width="6.6640625" style="12" customWidth="1"/>
    <col min="9187" max="9187" width="40.6640625" style="12" customWidth="1"/>
    <col min="9188" max="9191" width="9.33203125" style="12" customWidth="1"/>
    <col min="9192" max="9440" width="9.109375" style="12"/>
    <col min="9441" max="9441" width="9.33203125" style="12" customWidth="1"/>
    <col min="9442" max="9442" width="6.6640625" style="12" customWidth="1"/>
    <col min="9443" max="9443" width="40.6640625" style="12" customWidth="1"/>
    <col min="9444" max="9447" width="9.33203125" style="12" customWidth="1"/>
    <col min="9448" max="9696" width="9.109375" style="12"/>
    <col min="9697" max="9697" width="9.33203125" style="12" customWidth="1"/>
    <col min="9698" max="9698" width="6.6640625" style="12" customWidth="1"/>
    <col min="9699" max="9699" width="40.6640625" style="12" customWidth="1"/>
    <col min="9700" max="9703" width="9.33203125" style="12" customWidth="1"/>
    <col min="9704" max="9952" width="9.109375" style="12"/>
    <col min="9953" max="9953" width="9.33203125" style="12" customWidth="1"/>
    <col min="9954" max="9954" width="6.6640625" style="12" customWidth="1"/>
    <col min="9955" max="9955" width="40.6640625" style="12" customWidth="1"/>
    <col min="9956" max="9959" width="9.33203125" style="12" customWidth="1"/>
    <col min="9960" max="10208" width="9.109375" style="12"/>
    <col min="10209" max="10209" width="9.33203125" style="12" customWidth="1"/>
    <col min="10210" max="10210" width="6.6640625" style="12" customWidth="1"/>
    <col min="10211" max="10211" width="40.6640625" style="12" customWidth="1"/>
    <col min="10212" max="10215" width="9.33203125" style="12" customWidth="1"/>
    <col min="10216" max="10464" width="9.109375" style="12"/>
    <col min="10465" max="10465" width="9.33203125" style="12" customWidth="1"/>
    <col min="10466" max="10466" width="6.6640625" style="12" customWidth="1"/>
    <col min="10467" max="10467" width="40.6640625" style="12" customWidth="1"/>
    <col min="10468" max="10471" width="9.33203125" style="12" customWidth="1"/>
    <col min="10472" max="10720" width="9.109375" style="12"/>
    <col min="10721" max="10721" width="9.33203125" style="12" customWidth="1"/>
    <col min="10722" max="10722" width="6.6640625" style="12" customWidth="1"/>
    <col min="10723" max="10723" width="40.6640625" style="12" customWidth="1"/>
    <col min="10724" max="10727" width="9.33203125" style="12" customWidth="1"/>
    <col min="10728" max="10976" width="9.109375" style="12"/>
    <col min="10977" max="10977" width="9.33203125" style="12" customWidth="1"/>
    <col min="10978" max="10978" width="6.6640625" style="12" customWidth="1"/>
    <col min="10979" max="10979" width="40.6640625" style="12" customWidth="1"/>
    <col min="10980" max="10983" width="9.33203125" style="12" customWidth="1"/>
    <col min="10984" max="11232" width="9.109375" style="12"/>
    <col min="11233" max="11233" width="9.33203125" style="12" customWidth="1"/>
    <col min="11234" max="11234" width="6.6640625" style="12" customWidth="1"/>
    <col min="11235" max="11235" width="40.6640625" style="12" customWidth="1"/>
    <col min="11236" max="11239" width="9.33203125" style="12" customWidth="1"/>
    <col min="11240" max="11488" width="9.109375" style="12"/>
    <col min="11489" max="11489" width="9.33203125" style="12" customWidth="1"/>
    <col min="11490" max="11490" width="6.6640625" style="12" customWidth="1"/>
    <col min="11491" max="11491" width="40.6640625" style="12" customWidth="1"/>
    <col min="11492" max="11495" width="9.33203125" style="12" customWidth="1"/>
    <col min="11496" max="11744" width="9.109375" style="12"/>
    <col min="11745" max="11745" width="9.33203125" style="12" customWidth="1"/>
    <col min="11746" max="11746" width="6.6640625" style="12" customWidth="1"/>
    <col min="11747" max="11747" width="40.6640625" style="12" customWidth="1"/>
    <col min="11748" max="11751" width="9.33203125" style="12" customWidth="1"/>
    <col min="11752" max="12000" width="9.109375" style="12"/>
    <col min="12001" max="12001" width="9.33203125" style="12" customWidth="1"/>
    <col min="12002" max="12002" width="6.6640625" style="12" customWidth="1"/>
    <col min="12003" max="12003" width="40.6640625" style="12" customWidth="1"/>
    <col min="12004" max="12007" width="9.33203125" style="12" customWidth="1"/>
    <col min="12008" max="12256" width="9.109375" style="12"/>
    <col min="12257" max="12257" width="9.33203125" style="12" customWidth="1"/>
    <col min="12258" max="12258" width="6.6640625" style="12" customWidth="1"/>
    <col min="12259" max="12259" width="40.6640625" style="12" customWidth="1"/>
    <col min="12260" max="12263" width="9.33203125" style="12" customWidth="1"/>
    <col min="12264" max="12512" width="9.109375" style="12"/>
    <col min="12513" max="12513" width="9.33203125" style="12" customWidth="1"/>
    <col min="12514" max="12514" width="6.6640625" style="12" customWidth="1"/>
    <col min="12515" max="12515" width="40.6640625" style="12" customWidth="1"/>
    <col min="12516" max="12519" width="9.33203125" style="12" customWidth="1"/>
    <col min="12520" max="12768" width="9.109375" style="12"/>
    <col min="12769" max="12769" width="9.33203125" style="12" customWidth="1"/>
    <col min="12770" max="12770" width="6.6640625" style="12" customWidth="1"/>
    <col min="12771" max="12771" width="40.6640625" style="12" customWidth="1"/>
    <col min="12772" max="12775" width="9.33203125" style="12" customWidth="1"/>
    <col min="12776" max="13024" width="9.109375" style="12"/>
    <col min="13025" max="13025" width="9.33203125" style="12" customWidth="1"/>
    <col min="13026" max="13026" width="6.6640625" style="12" customWidth="1"/>
    <col min="13027" max="13027" width="40.6640625" style="12" customWidth="1"/>
    <col min="13028" max="13031" width="9.33203125" style="12" customWidth="1"/>
    <col min="13032" max="13280" width="9.109375" style="12"/>
    <col min="13281" max="13281" width="9.33203125" style="12" customWidth="1"/>
    <col min="13282" max="13282" width="6.6640625" style="12" customWidth="1"/>
    <col min="13283" max="13283" width="40.6640625" style="12" customWidth="1"/>
    <col min="13284" max="13287" width="9.33203125" style="12" customWidth="1"/>
    <col min="13288" max="13536" width="9.109375" style="12"/>
    <col min="13537" max="13537" width="9.33203125" style="12" customWidth="1"/>
    <col min="13538" max="13538" width="6.6640625" style="12" customWidth="1"/>
    <col min="13539" max="13539" width="40.6640625" style="12" customWidth="1"/>
    <col min="13540" max="13543" width="9.33203125" style="12" customWidth="1"/>
    <col min="13544" max="13792" width="9.109375" style="12"/>
    <col min="13793" max="13793" width="9.33203125" style="12" customWidth="1"/>
    <col min="13794" max="13794" width="6.6640625" style="12" customWidth="1"/>
    <col min="13795" max="13795" width="40.6640625" style="12" customWidth="1"/>
    <col min="13796" max="13799" width="9.33203125" style="12" customWidth="1"/>
    <col min="13800" max="14048" width="9.109375" style="12"/>
    <col min="14049" max="14049" width="9.33203125" style="12" customWidth="1"/>
    <col min="14050" max="14050" width="6.6640625" style="12" customWidth="1"/>
    <col min="14051" max="14051" width="40.6640625" style="12" customWidth="1"/>
    <col min="14052" max="14055" width="9.33203125" style="12" customWidth="1"/>
    <col min="14056" max="14304" width="9.109375" style="12"/>
    <col min="14305" max="14305" width="9.33203125" style="12" customWidth="1"/>
    <col min="14306" max="14306" width="6.6640625" style="12" customWidth="1"/>
    <col min="14307" max="14307" width="40.6640625" style="12" customWidth="1"/>
    <col min="14308" max="14311" width="9.33203125" style="12" customWidth="1"/>
    <col min="14312" max="14560" width="9.109375" style="12"/>
    <col min="14561" max="14561" width="9.33203125" style="12" customWidth="1"/>
    <col min="14562" max="14562" width="6.6640625" style="12" customWidth="1"/>
    <col min="14563" max="14563" width="40.6640625" style="12" customWidth="1"/>
    <col min="14564" max="14567" width="9.33203125" style="12" customWidth="1"/>
    <col min="14568" max="14816" width="9.109375" style="12"/>
    <col min="14817" max="14817" width="9.33203125" style="12" customWidth="1"/>
    <col min="14818" max="14818" width="6.6640625" style="12" customWidth="1"/>
    <col min="14819" max="14819" width="40.6640625" style="12" customWidth="1"/>
    <col min="14820" max="14823" width="9.33203125" style="12" customWidth="1"/>
    <col min="14824" max="15072" width="9.109375" style="12"/>
    <col min="15073" max="15073" width="9.33203125" style="12" customWidth="1"/>
    <col min="15074" max="15074" width="6.6640625" style="12" customWidth="1"/>
    <col min="15075" max="15075" width="40.6640625" style="12" customWidth="1"/>
    <col min="15076" max="15079" width="9.33203125" style="12" customWidth="1"/>
    <col min="15080" max="15328" width="9.109375" style="12"/>
    <col min="15329" max="15329" width="9.33203125" style="12" customWidth="1"/>
    <col min="15330" max="15330" width="6.6640625" style="12" customWidth="1"/>
    <col min="15331" max="15331" width="40.6640625" style="12" customWidth="1"/>
    <col min="15332" max="15335" width="9.33203125" style="12" customWidth="1"/>
    <col min="15336" max="15584" width="9.109375" style="12"/>
    <col min="15585" max="15585" width="9.33203125" style="12" customWidth="1"/>
    <col min="15586" max="15586" width="6.6640625" style="12" customWidth="1"/>
    <col min="15587" max="15587" width="40.6640625" style="12" customWidth="1"/>
    <col min="15588" max="15591" width="9.33203125" style="12" customWidth="1"/>
    <col min="15592" max="15840" width="9.109375" style="12"/>
    <col min="15841" max="15841" width="9.33203125" style="12" customWidth="1"/>
    <col min="15842" max="15842" width="6.6640625" style="12" customWidth="1"/>
    <col min="15843" max="15843" width="40.6640625" style="12" customWidth="1"/>
    <col min="15844" max="15847" width="9.33203125" style="12" customWidth="1"/>
    <col min="15848" max="16096" width="9.109375" style="12"/>
    <col min="16097" max="16097" width="9.33203125" style="12" customWidth="1"/>
    <col min="16098" max="16098" width="6.6640625" style="12" customWidth="1"/>
    <col min="16099" max="16099" width="40.6640625" style="12" customWidth="1"/>
    <col min="16100" max="16103" width="9.33203125" style="12" customWidth="1"/>
    <col min="16104" max="16384" width="9.109375" style="12"/>
  </cols>
  <sheetData>
    <row r="1" spans="1:8" x14ac:dyDescent="0.25">
      <c r="A1" s="22" t="s">
        <v>3680</v>
      </c>
      <c r="B1" s="587"/>
      <c r="C1" s="587"/>
      <c r="D1" s="587"/>
      <c r="E1" s="771" t="s">
        <v>3681</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x14ac:dyDescent="0.25">
      <c r="A5" s="668" t="s">
        <v>3682</v>
      </c>
      <c r="B5" s="668"/>
      <c r="C5" s="669"/>
      <c r="D5" s="619" t="s">
        <v>6831</v>
      </c>
      <c r="E5" s="17"/>
      <c r="F5" s="17"/>
      <c r="G5" s="191"/>
      <c r="H5" s="190"/>
    </row>
    <row r="6" spans="1:8" x14ac:dyDescent="0.25">
      <c r="A6" s="668"/>
      <c r="B6" s="668" t="s">
        <v>3684</v>
      </c>
      <c r="C6" s="669"/>
      <c r="D6" s="620" t="s">
        <v>3689</v>
      </c>
      <c r="E6" s="17"/>
      <c r="F6" s="17"/>
      <c r="G6" s="191"/>
      <c r="H6" s="190"/>
    </row>
    <row r="7" spans="1:8" ht="15.6" x14ac:dyDescent="0.25">
      <c r="A7" s="668"/>
      <c r="B7" s="668"/>
      <c r="C7" s="669" t="s">
        <v>37</v>
      </c>
      <c r="D7" s="101" t="s">
        <v>6861</v>
      </c>
      <c r="E7" s="17" t="s">
        <v>124</v>
      </c>
      <c r="F7" s="17">
        <v>410</v>
      </c>
      <c r="G7" s="187"/>
      <c r="H7" s="190">
        <f>F7*G7</f>
        <v>0</v>
      </c>
    </row>
    <row r="8" spans="1:8" ht="15.6" x14ac:dyDescent="0.25">
      <c r="A8" s="668"/>
      <c r="B8" s="668"/>
      <c r="C8" s="669" t="s">
        <v>39</v>
      </c>
      <c r="D8" s="101" t="s">
        <v>6862</v>
      </c>
      <c r="E8" s="17" t="s">
        <v>124</v>
      </c>
      <c r="F8" s="17">
        <v>212</v>
      </c>
      <c r="G8" s="187"/>
      <c r="H8" s="190">
        <f>F8*G8</f>
        <v>0</v>
      </c>
    </row>
    <row r="9" spans="1:8" ht="15.6" x14ac:dyDescent="0.25">
      <c r="A9" s="668"/>
      <c r="B9" s="668"/>
      <c r="C9" s="669" t="s">
        <v>59</v>
      </c>
      <c r="D9" s="101" t="s">
        <v>6863</v>
      </c>
      <c r="E9" s="17" t="s">
        <v>124</v>
      </c>
      <c r="F9" s="17">
        <v>335</v>
      </c>
      <c r="G9" s="187"/>
      <c r="H9" s="190">
        <f>F9*G9</f>
        <v>0</v>
      </c>
    </row>
    <row r="10" spans="1:8" ht="39.6" x14ac:dyDescent="0.25">
      <c r="A10" s="668" t="s">
        <v>3706</v>
      </c>
      <c r="B10" s="668"/>
      <c r="C10" s="669"/>
      <c r="D10" s="619" t="s">
        <v>3707</v>
      </c>
      <c r="E10" s="17"/>
      <c r="F10" s="17"/>
      <c r="G10" s="191"/>
      <c r="H10" s="190"/>
    </row>
    <row r="11" spans="1:8" ht="15.6" x14ac:dyDescent="0.25">
      <c r="A11" s="668"/>
      <c r="B11" s="668" t="s">
        <v>3708</v>
      </c>
      <c r="C11" s="669"/>
      <c r="D11" s="620" t="s">
        <v>6448</v>
      </c>
      <c r="E11" s="17" t="s">
        <v>2269</v>
      </c>
      <c r="F11" s="17">
        <v>195</v>
      </c>
      <c r="G11" s="187"/>
      <c r="H11" s="190">
        <f>F11*G11</f>
        <v>0</v>
      </c>
    </row>
    <row r="12" spans="1:8" ht="15.6" x14ac:dyDescent="0.25">
      <c r="A12" s="668"/>
      <c r="B12" s="668" t="s">
        <v>3709</v>
      </c>
      <c r="C12" s="669"/>
      <c r="D12" s="620" t="s">
        <v>6447</v>
      </c>
      <c r="E12" s="17" t="s">
        <v>2269</v>
      </c>
      <c r="F12" s="17">
        <v>1562</v>
      </c>
      <c r="G12" s="187"/>
      <c r="H12" s="190">
        <f>F12*G12</f>
        <v>0</v>
      </c>
    </row>
    <row r="13" spans="1:8" ht="15.6" x14ac:dyDescent="0.25">
      <c r="A13" s="668"/>
      <c r="B13" s="668" t="s">
        <v>6384</v>
      </c>
      <c r="C13" s="669"/>
      <c r="D13" s="620" t="s">
        <v>6370</v>
      </c>
      <c r="E13" s="17" t="s">
        <v>2269</v>
      </c>
      <c r="F13" s="17">
        <v>446</v>
      </c>
      <c r="G13" s="187"/>
      <c r="H13" s="190">
        <f>F13*G13</f>
        <v>0</v>
      </c>
    </row>
    <row r="14" spans="1:8" x14ac:dyDescent="0.25">
      <c r="A14" s="668"/>
      <c r="B14" s="668" t="s">
        <v>6381</v>
      </c>
      <c r="C14" s="669"/>
      <c r="D14" s="620" t="s">
        <v>6446</v>
      </c>
      <c r="E14" s="17"/>
      <c r="F14" s="17"/>
      <c r="G14" s="191"/>
      <c r="H14" s="190"/>
    </row>
    <row r="15" spans="1:8" ht="15.6" x14ac:dyDescent="0.25">
      <c r="A15" s="668"/>
      <c r="B15" s="668"/>
      <c r="C15" s="669" t="s">
        <v>37</v>
      </c>
      <c r="D15" s="620" t="s">
        <v>6635</v>
      </c>
      <c r="E15" s="17" t="s">
        <v>2269</v>
      </c>
      <c r="F15" s="17">
        <v>1096</v>
      </c>
      <c r="G15" s="187"/>
      <c r="H15" s="190">
        <f t="shared" ref="H15:H16" si="0">F15*G15</f>
        <v>0</v>
      </c>
    </row>
    <row r="16" spans="1:8" ht="15.6" x14ac:dyDescent="0.25">
      <c r="A16" s="668"/>
      <c r="B16" s="668"/>
      <c r="C16" s="669" t="s">
        <v>39</v>
      </c>
      <c r="D16" s="620" t="s">
        <v>6373</v>
      </c>
      <c r="E16" s="17" t="s">
        <v>2269</v>
      </c>
      <c r="F16" s="17">
        <v>1070</v>
      </c>
      <c r="G16" s="187"/>
      <c r="H16" s="190">
        <f t="shared" si="0"/>
        <v>0</v>
      </c>
    </row>
    <row r="17" spans="1:8" ht="39.6" x14ac:dyDescent="0.25">
      <c r="A17" s="668" t="s">
        <v>3729</v>
      </c>
      <c r="B17" s="668"/>
      <c r="C17" s="669"/>
      <c r="D17" s="619" t="s">
        <v>3730</v>
      </c>
      <c r="E17" s="17"/>
      <c r="F17" s="17"/>
      <c r="G17" s="191"/>
      <c r="H17" s="190"/>
    </row>
    <row r="18" spans="1:8" ht="15.6" x14ac:dyDescent="0.25">
      <c r="A18" s="668"/>
      <c r="B18" s="668" t="s">
        <v>3732</v>
      </c>
      <c r="C18" s="669"/>
      <c r="D18" s="620" t="s">
        <v>6443</v>
      </c>
      <c r="E18" s="17" t="s">
        <v>124</v>
      </c>
      <c r="F18" s="17">
        <v>30</v>
      </c>
      <c r="G18" s="187"/>
      <c r="H18" s="190">
        <f>F18*G18</f>
        <v>0</v>
      </c>
    </row>
    <row r="19" spans="1:8" ht="15.6" x14ac:dyDescent="0.25">
      <c r="A19" s="668"/>
      <c r="B19" s="668" t="s">
        <v>3733</v>
      </c>
      <c r="C19" s="669"/>
      <c r="D19" s="620" t="s">
        <v>6442</v>
      </c>
      <c r="E19" s="17" t="s">
        <v>124</v>
      </c>
      <c r="F19" s="17">
        <v>100</v>
      </c>
      <c r="G19" s="187"/>
      <c r="H19" s="190">
        <f>F19*G19</f>
        <v>0</v>
      </c>
    </row>
    <row r="20" spans="1:8" x14ac:dyDescent="0.25">
      <c r="A20" s="668"/>
      <c r="B20" s="668"/>
      <c r="C20" s="669"/>
      <c r="D20" s="698"/>
      <c r="E20" s="17"/>
      <c r="F20" s="17"/>
      <c r="G20" s="191"/>
      <c r="H20" s="190"/>
    </row>
    <row r="21" spans="1:8" x14ac:dyDescent="0.25">
      <c r="A21" s="701"/>
      <c r="B21" s="701"/>
      <c r="C21" s="228"/>
      <c r="D21" s="701"/>
      <c r="E21" s="605"/>
      <c r="F21" s="228"/>
      <c r="G21" s="252"/>
      <c r="H21" s="251"/>
    </row>
    <row r="22" spans="1:8" x14ac:dyDescent="0.25">
      <c r="A22" s="701"/>
      <c r="B22" s="701"/>
      <c r="C22" s="228"/>
      <c r="D22" s="701"/>
      <c r="E22" s="605"/>
      <c r="F22" s="228"/>
      <c r="G22" s="252"/>
      <c r="H22" s="251"/>
    </row>
    <row r="23" spans="1:8" x14ac:dyDescent="0.25">
      <c r="A23" s="183" t="s">
        <v>34</v>
      </c>
      <c r="B23" s="183"/>
      <c r="C23" s="183"/>
      <c r="D23" s="183"/>
      <c r="E23" s="606"/>
      <c r="F23" s="185"/>
      <c r="G23" s="198"/>
      <c r="H23" s="174">
        <f>SUM(H5:H22)</f>
        <v>0</v>
      </c>
    </row>
    <row r="24" spans="1:8" x14ac:dyDescent="0.25">
      <c r="E24" s="693"/>
    </row>
    <row r="1048299" spans="5:5" x14ac:dyDescent="0.25">
      <c r="E1048299" s="11"/>
    </row>
  </sheetData>
  <sheetProtection algorithmName="SHA-512" hashValue="+Gxd/B8w+ztCx910ZImHO2y6zrMzHkdVttNNwvfaRCrmrgS9qDvMMuKU4zG8NiLRGFvtO+0HXFUs7sO4nrqhjg==" saltValue="Y7SnBDbJXNfd+IT2rTfUhA=="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legacyDrawing r:id="rId2"/>
</worksheet>
</file>

<file path=xl/worksheets/sheet4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82CE9-4E5E-44AD-9F5E-4F4684E3275B}">
  <dimension ref="A1:H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3738</v>
      </c>
      <c r="B1" s="40"/>
      <c r="C1" s="40"/>
      <c r="D1" s="774" t="s">
        <v>3739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3740</v>
      </c>
      <c r="B5" s="192"/>
      <c r="C5" s="100" t="s">
        <v>3741</v>
      </c>
      <c r="D5" s="17"/>
      <c r="E5" s="17"/>
      <c r="F5" s="191"/>
      <c r="G5" s="190"/>
    </row>
    <row r="6" spans="1:8" x14ac:dyDescent="0.25">
      <c r="A6" s="192"/>
      <c r="B6" s="192" t="s">
        <v>3745</v>
      </c>
      <c r="C6" s="101" t="s">
        <v>3742</v>
      </c>
      <c r="D6" s="229" t="s">
        <v>3182</v>
      </c>
      <c r="E6" s="161"/>
      <c r="F6" s="187"/>
      <c r="G6" s="190">
        <f>E6*F6</f>
        <v>0</v>
      </c>
    </row>
    <row r="7" spans="1:8" x14ac:dyDescent="0.25">
      <c r="A7" s="192"/>
      <c r="B7" s="192" t="s">
        <v>3746</v>
      </c>
      <c r="C7" s="59" t="s">
        <v>3743</v>
      </c>
      <c r="D7" s="229" t="s">
        <v>3182</v>
      </c>
      <c r="E7" s="161"/>
      <c r="F7" s="187"/>
      <c r="G7" s="190">
        <f>E7*F7</f>
        <v>0</v>
      </c>
    </row>
    <row r="8" spans="1:8" x14ac:dyDescent="0.25">
      <c r="A8" s="192"/>
      <c r="B8" s="192" t="s">
        <v>3747</v>
      </c>
      <c r="C8" s="101" t="s">
        <v>3744</v>
      </c>
      <c r="D8" s="229" t="s">
        <v>3182</v>
      </c>
      <c r="E8" s="161"/>
      <c r="F8" s="187"/>
      <c r="G8" s="190">
        <f>E8*F8</f>
        <v>0</v>
      </c>
    </row>
    <row r="9" spans="1:8" x14ac:dyDescent="0.25">
      <c r="A9" s="192" t="s">
        <v>3748</v>
      </c>
      <c r="B9" s="192"/>
      <c r="C9" s="100" t="s">
        <v>3183</v>
      </c>
      <c r="D9" s="17"/>
      <c r="E9" s="17"/>
      <c r="F9" s="191"/>
      <c r="G9" s="190"/>
    </row>
    <row r="10" spans="1:8" x14ac:dyDescent="0.25">
      <c r="A10" s="192"/>
      <c r="B10" s="192" t="s">
        <v>3752</v>
      </c>
      <c r="C10" s="101" t="s">
        <v>3749</v>
      </c>
      <c r="D10" s="229" t="s">
        <v>3188</v>
      </c>
      <c r="E10" s="161"/>
      <c r="F10" s="187"/>
      <c r="G10" s="190">
        <f>E10*F10</f>
        <v>0</v>
      </c>
    </row>
    <row r="11" spans="1:8" x14ac:dyDescent="0.25">
      <c r="A11" s="192"/>
      <c r="B11" s="192" t="s">
        <v>3753</v>
      </c>
      <c r="C11" s="101" t="s">
        <v>3750</v>
      </c>
      <c r="D11" s="229" t="s">
        <v>3188</v>
      </c>
      <c r="E11" s="161"/>
      <c r="F11" s="187"/>
      <c r="G11" s="190">
        <f>E11*F11</f>
        <v>0</v>
      </c>
    </row>
    <row r="12" spans="1:8" x14ac:dyDescent="0.25">
      <c r="A12" s="192"/>
      <c r="B12" s="192" t="s">
        <v>3754</v>
      </c>
      <c r="C12" s="59" t="s">
        <v>3187</v>
      </c>
      <c r="D12" s="229" t="s">
        <v>3188</v>
      </c>
      <c r="E12" s="161"/>
      <c r="F12" s="187"/>
      <c r="G12" s="190">
        <f>E12*F12</f>
        <v>0</v>
      </c>
    </row>
    <row r="13" spans="1:8" x14ac:dyDescent="0.25">
      <c r="A13" s="192"/>
      <c r="B13" s="192" t="s">
        <v>3755</v>
      </c>
      <c r="C13" s="101" t="s">
        <v>3751</v>
      </c>
      <c r="D13" s="229" t="s">
        <v>3188</v>
      </c>
      <c r="E13" s="161"/>
      <c r="F13" s="187"/>
      <c r="G13" s="190">
        <f>E13*F13</f>
        <v>0</v>
      </c>
    </row>
    <row r="14" spans="1:8" ht="26.4" x14ac:dyDescent="0.25">
      <c r="A14" s="192" t="s">
        <v>3756</v>
      </c>
      <c r="B14" s="192"/>
      <c r="C14" s="100" t="s">
        <v>3757</v>
      </c>
      <c r="D14" s="229" t="s">
        <v>3188</v>
      </c>
      <c r="E14" s="161"/>
      <c r="F14" s="187"/>
      <c r="G14" s="190">
        <f>E14*F14</f>
        <v>0</v>
      </c>
    </row>
    <row r="15" spans="1:8" x14ac:dyDescent="0.25">
      <c r="A15" s="192"/>
      <c r="B15" s="192"/>
      <c r="C15" s="100"/>
      <c r="D15" s="17"/>
      <c r="E15" s="17"/>
      <c r="F15" s="191"/>
      <c r="G15" s="190"/>
    </row>
    <row r="16" spans="1:8" x14ac:dyDescent="0.25">
      <c r="A16" s="192"/>
      <c r="B16" s="192"/>
      <c r="C16" s="101"/>
      <c r="D16" s="17"/>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DA9D2-3F5F-4B82-ADB2-AC48AC8982BD}">
  <dimension ref="A1:H104829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3758</v>
      </c>
      <c r="B1" s="40"/>
      <c r="C1" s="40"/>
      <c r="D1" s="774" t="s">
        <v>3759</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3760</v>
      </c>
      <c r="B5" s="192"/>
      <c r="C5" s="100" t="s">
        <v>3761</v>
      </c>
      <c r="D5" s="17"/>
      <c r="E5" s="17"/>
      <c r="F5" s="17"/>
      <c r="G5" s="190"/>
    </row>
    <row r="6" spans="1:8" x14ac:dyDescent="0.25">
      <c r="A6" s="192"/>
      <c r="B6" s="192" t="s">
        <v>3762</v>
      </c>
      <c r="C6" s="278" t="s">
        <v>5248</v>
      </c>
      <c r="D6" s="161" t="s">
        <v>429</v>
      </c>
      <c r="E6" s="161"/>
      <c r="F6" s="187"/>
      <c r="G6" s="190">
        <f>E6*F6</f>
        <v>0</v>
      </c>
      <c r="H6" s="307" t="s">
        <v>5398</v>
      </c>
    </row>
    <row r="7" spans="1:8" ht="52.8" x14ac:dyDescent="0.25">
      <c r="A7" s="192"/>
      <c r="B7" s="192" t="s">
        <v>3763</v>
      </c>
      <c r="C7" s="283" t="s">
        <v>5247</v>
      </c>
      <c r="D7" s="161" t="s">
        <v>33</v>
      </c>
      <c r="E7" s="17" t="s">
        <v>4220</v>
      </c>
      <c r="F7" s="17" t="s">
        <v>4221</v>
      </c>
      <c r="G7" s="188"/>
    </row>
    <row r="8" spans="1:8" x14ac:dyDescent="0.25">
      <c r="A8" s="192" t="s">
        <v>3764</v>
      </c>
      <c r="B8" s="192"/>
      <c r="C8" s="285" t="s">
        <v>3765</v>
      </c>
      <c r="D8" s="202"/>
      <c r="E8" s="17"/>
      <c r="F8" s="17"/>
      <c r="G8" s="190"/>
    </row>
    <row r="9" spans="1:8" x14ac:dyDescent="0.25">
      <c r="A9" s="192"/>
      <c r="B9" s="192" t="s">
        <v>3766</v>
      </c>
      <c r="C9" s="278" t="s">
        <v>5249</v>
      </c>
      <c r="D9" s="161" t="s">
        <v>136</v>
      </c>
      <c r="E9" s="161"/>
      <c r="F9" s="187"/>
      <c r="G9" s="190">
        <f>E9*F9</f>
        <v>0</v>
      </c>
      <c r="H9" s="307" t="s">
        <v>5398</v>
      </c>
    </row>
    <row r="10" spans="1:8" x14ac:dyDescent="0.25">
      <c r="A10" s="192"/>
      <c r="B10" s="192" t="s">
        <v>3767</v>
      </c>
      <c r="C10" s="278" t="s">
        <v>5250</v>
      </c>
      <c r="D10" s="161" t="s">
        <v>429</v>
      </c>
      <c r="E10" s="161"/>
      <c r="F10" s="187"/>
      <c r="G10" s="190">
        <f>E10*F10</f>
        <v>0</v>
      </c>
      <c r="H10" s="307" t="s">
        <v>5398</v>
      </c>
    </row>
    <row r="11" spans="1:8" ht="26.4" x14ac:dyDescent="0.25">
      <c r="A11" s="192" t="s">
        <v>3768</v>
      </c>
      <c r="B11" s="192"/>
      <c r="C11" s="285" t="s">
        <v>5251</v>
      </c>
      <c r="D11" s="161" t="s">
        <v>2269</v>
      </c>
      <c r="E11" s="161"/>
      <c r="F11" s="187"/>
      <c r="G11" s="190">
        <f>E11*F11</f>
        <v>0</v>
      </c>
      <c r="H11" s="307" t="s">
        <v>5398</v>
      </c>
    </row>
    <row r="12" spans="1:8" x14ac:dyDescent="0.25">
      <c r="A12" s="192" t="s">
        <v>3769</v>
      </c>
      <c r="B12" s="192"/>
      <c r="C12" s="285" t="s">
        <v>5252</v>
      </c>
      <c r="D12" s="161" t="s">
        <v>429</v>
      </c>
      <c r="E12" s="161"/>
      <c r="F12" s="187"/>
      <c r="G12" s="190">
        <f>E12*F12</f>
        <v>0</v>
      </c>
      <c r="H12" s="307" t="s">
        <v>5398</v>
      </c>
    </row>
    <row r="13" spans="1:8" x14ac:dyDescent="0.25">
      <c r="A13" s="192" t="s">
        <v>3770</v>
      </c>
      <c r="B13" s="192"/>
      <c r="C13" s="285" t="s">
        <v>3771</v>
      </c>
      <c r="D13" s="17"/>
      <c r="E13" s="17"/>
      <c r="F13" s="17"/>
      <c r="G13" s="190"/>
    </row>
    <row r="14" spans="1:8" ht="26.4" x14ac:dyDescent="0.25">
      <c r="A14" s="192"/>
      <c r="B14" s="192" t="s">
        <v>3774</v>
      </c>
      <c r="C14" s="278" t="s">
        <v>3772</v>
      </c>
      <c r="D14" s="209" t="s">
        <v>581</v>
      </c>
      <c r="E14" s="17" t="s">
        <v>4225</v>
      </c>
      <c r="F14" s="17" t="s">
        <v>4226</v>
      </c>
      <c r="G14" s="188"/>
    </row>
    <row r="15" spans="1:8" ht="26.4" x14ac:dyDescent="0.25">
      <c r="A15" s="192"/>
      <c r="B15" s="192" t="s">
        <v>3775</v>
      </c>
      <c r="C15" s="278" t="s">
        <v>3773</v>
      </c>
      <c r="D15" s="209" t="s">
        <v>361</v>
      </c>
      <c r="E15" s="191">
        <f>G14</f>
        <v>0</v>
      </c>
      <c r="F15" s="195"/>
      <c r="G15" s="190">
        <f>E15*F15</f>
        <v>0</v>
      </c>
    </row>
    <row r="16" spans="1:8" ht="26.4" x14ac:dyDescent="0.25">
      <c r="A16" s="192" t="s">
        <v>3776</v>
      </c>
      <c r="B16" s="192"/>
      <c r="C16" s="285" t="s">
        <v>5253</v>
      </c>
      <c r="D16" s="161" t="s">
        <v>429</v>
      </c>
      <c r="E16" s="161"/>
      <c r="F16" s="187"/>
      <c r="G16" s="190">
        <f>E16*F16</f>
        <v>0</v>
      </c>
      <c r="H16" s="307" t="s">
        <v>5398</v>
      </c>
    </row>
    <row r="17" spans="1:8" x14ac:dyDescent="0.25">
      <c r="A17" s="192"/>
      <c r="B17" s="192"/>
      <c r="C17" s="100"/>
      <c r="D17" s="17"/>
      <c r="E17" s="17"/>
      <c r="F17" s="17"/>
      <c r="G17" s="190"/>
    </row>
    <row r="18" spans="1:8" x14ac:dyDescent="0.25">
      <c r="A18" s="242"/>
      <c r="B18" s="242"/>
      <c r="C18" s="243"/>
      <c r="D18" s="120"/>
      <c r="E18" s="228"/>
      <c r="F18" s="228"/>
      <c r="G18" s="251"/>
      <c r="H18" s="323" t="s">
        <v>5421</v>
      </c>
    </row>
    <row r="19" spans="1:8" x14ac:dyDescent="0.25">
      <c r="A19" s="242"/>
      <c r="B19" s="242"/>
      <c r="C19" s="243"/>
      <c r="D19" s="121"/>
      <c r="E19" s="228"/>
      <c r="F19" s="228"/>
      <c r="G19" s="251"/>
    </row>
    <row r="20" spans="1:8" x14ac:dyDescent="0.25">
      <c r="A20" s="168" t="s">
        <v>34</v>
      </c>
      <c r="B20" s="168"/>
      <c r="C20" s="168"/>
      <c r="D20"/>
      <c r="E20" s="185"/>
      <c r="F20" s="185"/>
      <c r="G20" s="174">
        <f>SUM(G5:G19)</f>
        <v>0</v>
      </c>
    </row>
    <row r="21" spans="1:8" x14ac:dyDescent="0.25">
      <c r="D21" s="237"/>
    </row>
    <row r="1048296" spans="4:4" x14ac:dyDescent="0.25">
      <c r="D104829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D8213-D4F3-414C-B3DE-7EDA30B24F98}">
  <sheetPr>
    <tabColor theme="9" tint="0.79998168889431442"/>
  </sheetPr>
  <dimension ref="A1:H1048290"/>
  <sheetViews>
    <sheetView topLeftCell="B1" zoomScaleNormal="100" workbookViewId="0">
      <selection activeCell="G6" sqref="G6"/>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30" width="9.109375" style="12"/>
    <col min="231" max="231" width="9.33203125" style="12" customWidth="1"/>
    <col min="232" max="232" width="6.6640625" style="12" customWidth="1"/>
    <col min="233" max="233" width="40.6640625" style="12" customWidth="1"/>
    <col min="234" max="237" width="9.33203125" style="12" customWidth="1"/>
    <col min="238" max="486" width="9.109375" style="12"/>
    <col min="487" max="487" width="9.33203125" style="12" customWidth="1"/>
    <col min="488" max="488" width="6.6640625" style="12" customWidth="1"/>
    <col min="489" max="489" width="40.6640625" style="12" customWidth="1"/>
    <col min="490" max="493" width="9.33203125" style="12" customWidth="1"/>
    <col min="494" max="742" width="9.109375" style="12"/>
    <col min="743" max="743" width="9.33203125" style="12" customWidth="1"/>
    <col min="744" max="744" width="6.6640625" style="12" customWidth="1"/>
    <col min="745" max="745" width="40.6640625" style="12" customWidth="1"/>
    <col min="746" max="749" width="9.33203125" style="12" customWidth="1"/>
    <col min="750" max="998" width="9.109375" style="12"/>
    <col min="999" max="999" width="9.33203125" style="12" customWidth="1"/>
    <col min="1000" max="1000" width="6.6640625" style="12" customWidth="1"/>
    <col min="1001" max="1001" width="40.6640625" style="12" customWidth="1"/>
    <col min="1002" max="1005" width="9.33203125" style="12" customWidth="1"/>
    <col min="1006" max="1254" width="9.109375" style="12"/>
    <col min="1255" max="1255" width="9.33203125" style="12" customWidth="1"/>
    <col min="1256" max="1256" width="6.6640625" style="12" customWidth="1"/>
    <col min="1257" max="1257" width="40.6640625" style="12" customWidth="1"/>
    <col min="1258" max="1261" width="9.33203125" style="12" customWidth="1"/>
    <col min="1262" max="1510" width="9.109375" style="12"/>
    <col min="1511" max="1511" width="9.33203125" style="12" customWidth="1"/>
    <col min="1512" max="1512" width="6.6640625" style="12" customWidth="1"/>
    <col min="1513" max="1513" width="40.6640625" style="12" customWidth="1"/>
    <col min="1514" max="1517" width="9.33203125" style="12" customWidth="1"/>
    <col min="1518" max="1766" width="9.109375" style="12"/>
    <col min="1767" max="1767" width="9.33203125" style="12" customWidth="1"/>
    <col min="1768" max="1768" width="6.6640625" style="12" customWidth="1"/>
    <col min="1769" max="1769" width="40.6640625" style="12" customWidth="1"/>
    <col min="1770" max="1773" width="9.33203125" style="12" customWidth="1"/>
    <col min="1774" max="2022" width="9.109375" style="12"/>
    <col min="2023" max="2023" width="9.33203125" style="12" customWidth="1"/>
    <col min="2024" max="2024" width="6.6640625" style="12" customWidth="1"/>
    <col min="2025" max="2025" width="40.6640625" style="12" customWidth="1"/>
    <col min="2026" max="2029" width="9.33203125" style="12" customWidth="1"/>
    <col min="2030" max="2278" width="9.109375" style="12"/>
    <col min="2279" max="2279" width="9.33203125" style="12" customWidth="1"/>
    <col min="2280" max="2280" width="6.6640625" style="12" customWidth="1"/>
    <col min="2281" max="2281" width="40.6640625" style="12" customWidth="1"/>
    <col min="2282" max="2285" width="9.33203125" style="12" customWidth="1"/>
    <col min="2286" max="2534" width="9.109375" style="12"/>
    <col min="2535" max="2535" width="9.33203125" style="12" customWidth="1"/>
    <col min="2536" max="2536" width="6.6640625" style="12" customWidth="1"/>
    <col min="2537" max="2537" width="40.6640625" style="12" customWidth="1"/>
    <col min="2538" max="2541" width="9.33203125" style="12" customWidth="1"/>
    <col min="2542" max="2790" width="9.109375" style="12"/>
    <col min="2791" max="2791" width="9.33203125" style="12" customWidth="1"/>
    <col min="2792" max="2792" width="6.6640625" style="12" customWidth="1"/>
    <col min="2793" max="2793" width="40.6640625" style="12" customWidth="1"/>
    <col min="2794" max="2797" width="9.33203125" style="12" customWidth="1"/>
    <col min="2798" max="3046" width="9.109375" style="12"/>
    <col min="3047" max="3047" width="9.33203125" style="12" customWidth="1"/>
    <col min="3048" max="3048" width="6.6640625" style="12" customWidth="1"/>
    <col min="3049" max="3049" width="40.6640625" style="12" customWidth="1"/>
    <col min="3050" max="3053" width="9.33203125" style="12" customWidth="1"/>
    <col min="3054" max="3302" width="9.109375" style="12"/>
    <col min="3303" max="3303" width="9.33203125" style="12" customWidth="1"/>
    <col min="3304" max="3304" width="6.6640625" style="12" customWidth="1"/>
    <col min="3305" max="3305" width="40.6640625" style="12" customWidth="1"/>
    <col min="3306" max="3309" width="9.33203125" style="12" customWidth="1"/>
    <col min="3310" max="3558" width="9.109375" style="12"/>
    <col min="3559" max="3559" width="9.33203125" style="12" customWidth="1"/>
    <col min="3560" max="3560" width="6.6640625" style="12" customWidth="1"/>
    <col min="3561" max="3561" width="40.6640625" style="12" customWidth="1"/>
    <col min="3562" max="3565" width="9.33203125" style="12" customWidth="1"/>
    <col min="3566" max="3814" width="9.109375" style="12"/>
    <col min="3815" max="3815" width="9.33203125" style="12" customWidth="1"/>
    <col min="3816" max="3816" width="6.6640625" style="12" customWidth="1"/>
    <col min="3817" max="3817" width="40.6640625" style="12" customWidth="1"/>
    <col min="3818" max="3821" width="9.33203125" style="12" customWidth="1"/>
    <col min="3822" max="4070" width="9.109375" style="12"/>
    <col min="4071" max="4071" width="9.33203125" style="12" customWidth="1"/>
    <col min="4072" max="4072" width="6.6640625" style="12" customWidth="1"/>
    <col min="4073" max="4073" width="40.6640625" style="12" customWidth="1"/>
    <col min="4074" max="4077" width="9.33203125" style="12" customWidth="1"/>
    <col min="4078" max="4326" width="9.109375" style="12"/>
    <col min="4327" max="4327" width="9.33203125" style="12" customWidth="1"/>
    <col min="4328" max="4328" width="6.6640625" style="12" customWidth="1"/>
    <col min="4329" max="4329" width="40.6640625" style="12" customWidth="1"/>
    <col min="4330" max="4333" width="9.33203125" style="12" customWidth="1"/>
    <col min="4334" max="4582" width="9.109375" style="12"/>
    <col min="4583" max="4583" width="9.33203125" style="12" customWidth="1"/>
    <col min="4584" max="4584" width="6.6640625" style="12" customWidth="1"/>
    <col min="4585" max="4585" width="40.6640625" style="12" customWidth="1"/>
    <col min="4586" max="4589" width="9.33203125" style="12" customWidth="1"/>
    <col min="4590" max="4838" width="9.109375" style="12"/>
    <col min="4839" max="4839" width="9.33203125" style="12" customWidth="1"/>
    <col min="4840" max="4840" width="6.6640625" style="12" customWidth="1"/>
    <col min="4841" max="4841" width="40.6640625" style="12" customWidth="1"/>
    <col min="4842" max="4845" width="9.33203125" style="12" customWidth="1"/>
    <col min="4846" max="5094" width="9.109375" style="12"/>
    <col min="5095" max="5095" width="9.33203125" style="12" customWidth="1"/>
    <col min="5096" max="5096" width="6.6640625" style="12" customWidth="1"/>
    <col min="5097" max="5097" width="40.6640625" style="12" customWidth="1"/>
    <col min="5098" max="5101" width="9.33203125" style="12" customWidth="1"/>
    <col min="5102" max="5350" width="9.109375" style="12"/>
    <col min="5351" max="5351" width="9.33203125" style="12" customWidth="1"/>
    <col min="5352" max="5352" width="6.6640625" style="12" customWidth="1"/>
    <col min="5353" max="5353" width="40.6640625" style="12" customWidth="1"/>
    <col min="5354" max="5357" width="9.33203125" style="12" customWidth="1"/>
    <col min="5358" max="5606" width="9.109375" style="12"/>
    <col min="5607" max="5607" width="9.33203125" style="12" customWidth="1"/>
    <col min="5608" max="5608" width="6.6640625" style="12" customWidth="1"/>
    <col min="5609" max="5609" width="40.6640625" style="12" customWidth="1"/>
    <col min="5610" max="5613" width="9.33203125" style="12" customWidth="1"/>
    <col min="5614" max="5862" width="9.109375" style="12"/>
    <col min="5863" max="5863" width="9.33203125" style="12" customWidth="1"/>
    <col min="5864" max="5864" width="6.6640625" style="12" customWidth="1"/>
    <col min="5865" max="5865" width="40.6640625" style="12" customWidth="1"/>
    <col min="5866" max="5869" width="9.33203125" style="12" customWidth="1"/>
    <col min="5870" max="6118" width="9.109375" style="12"/>
    <col min="6119" max="6119" width="9.33203125" style="12" customWidth="1"/>
    <col min="6120" max="6120" width="6.6640625" style="12" customWidth="1"/>
    <col min="6121" max="6121" width="40.6640625" style="12" customWidth="1"/>
    <col min="6122" max="6125" width="9.33203125" style="12" customWidth="1"/>
    <col min="6126" max="6374" width="9.109375" style="12"/>
    <col min="6375" max="6375" width="9.33203125" style="12" customWidth="1"/>
    <col min="6376" max="6376" width="6.6640625" style="12" customWidth="1"/>
    <col min="6377" max="6377" width="40.6640625" style="12" customWidth="1"/>
    <col min="6378" max="6381" width="9.33203125" style="12" customWidth="1"/>
    <col min="6382" max="6630" width="9.109375" style="12"/>
    <col min="6631" max="6631" width="9.33203125" style="12" customWidth="1"/>
    <col min="6632" max="6632" width="6.6640625" style="12" customWidth="1"/>
    <col min="6633" max="6633" width="40.6640625" style="12" customWidth="1"/>
    <col min="6634" max="6637" width="9.33203125" style="12" customWidth="1"/>
    <col min="6638" max="6886" width="9.109375" style="12"/>
    <col min="6887" max="6887" width="9.33203125" style="12" customWidth="1"/>
    <col min="6888" max="6888" width="6.6640625" style="12" customWidth="1"/>
    <col min="6889" max="6889" width="40.6640625" style="12" customWidth="1"/>
    <col min="6890" max="6893" width="9.33203125" style="12" customWidth="1"/>
    <col min="6894" max="7142" width="9.109375" style="12"/>
    <col min="7143" max="7143" width="9.33203125" style="12" customWidth="1"/>
    <col min="7144" max="7144" width="6.6640625" style="12" customWidth="1"/>
    <col min="7145" max="7145" width="40.6640625" style="12" customWidth="1"/>
    <col min="7146" max="7149" width="9.33203125" style="12" customWidth="1"/>
    <col min="7150" max="7398" width="9.109375" style="12"/>
    <col min="7399" max="7399" width="9.33203125" style="12" customWidth="1"/>
    <col min="7400" max="7400" width="6.6640625" style="12" customWidth="1"/>
    <col min="7401" max="7401" width="40.6640625" style="12" customWidth="1"/>
    <col min="7402" max="7405" width="9.33203125" style="12" customWidth="1"/>
    <col min="7406" max="7654" width="9.109375" style="12"/>
    <col min="7655" max="7655" width="9.33203125" style="12" customWidth="1"/>
    <col min="7656" max="7656" width="6.6640625" style="12" customWidth="1"/>
    <col min="7657" max="7657" width="40.6640625" style="12" customWidth="1"/>
    <col min="7658" max="7661" width="9.33203125" style="12" customWidth="1"/>
    <col min="7662" max="7910" width="9.109375" style="12"/>
    <col min="7911" max="7911" width="9.33203125" style="12" customWidth="1"/>
    <col min="7912" max="7912" width="6.6640625" style="12" customWidth="1"/>
    <col min="7913" max="7913" width="40.6640625" style="12" customWidth="1"/>
    <col min="7914" max="7917" width="9.33203125" style="12" customWidth="1"/>
    <col min="7918" max="8166" width="9.109375" style="12"/>
    <col min="8167" max="8167" width="9.33203125" style="12" customWidth="1"/>
    <col min="8168" max="8168" width="6.6640625" style="12" customWidth="1"/>
    <col min="8169" max="8169" width="40.6640625" style="12" customWidth="1"/>
    <col min="8170" max="8173" width="9.33203125" style="12" customWidth="1"/>
    <col min="8174" max="8422" width="9.109375" style="12"/>
    <col min="8423" max="8423" width="9.33203125" style="12" customWidth="1"/>
    <col min="8424" max="8424" width="6.6640625" style="12" customWidth="1"/>
    <col min="8425" max="8425" width="40.6640625" style="12" customWidth="1"/>
    <col min="8426" max="8429" width="9.33203125" style="12" customWidth="1"/>
    <col min="8430" max="8678" width="9.109375" style="12"/>
    <col min="8679" max="8679" width="9.33203125" style="12" customWidth="1"/>
    <col min="8680" max="8680" width="6.6640625" style="12" customWidth="1"/>
    <col min="8681" max="8681" width="40.6640625" style="12" customWidth="1"/>
    <col min="8682" max="8685" width="9.33203125" style="12" customWidth="1"/>
    <col min="8686" max="8934" width="9.109375" style="12"/>
    <col min="8935" max="8935" width="9.33203125" style="12" customWidth="1"/>
    <col min="8936" max="8936" width="6.6640625" style="12" customWidth="1"/>
    <col min="8937" max="8937" width="40.6640625" style="12" customWidth="1"/>
    <col min="8938" max="8941" width="9.33203125" style="12" customWidth="1"/>
    <col min="8942" max="9190" width="9.109375" style="12"/>
    <col min="9191" max="9191" width="9.33203125" style="12" customWidth="1"/>
    <col min="9192" max="9192" width="6.6640625" style="12" customWidth="1"/>
    <col min="9193" max="9193" width="40.6640625" style="12" customWidth="1"/>
    <col min="9194" max="9197" width="9.33203125" style="12" customWidth="1"/>
    <col min="9198" max="9446" width="9.109375" style="12"/>
    <col min="9447" max="9447" width="9.33203125" style="12" customWidth="1"/>
    <col min="9448" max="9448" width="6.6640625" style="12" customWidth="1"/>
    <col min="9449" max="9449" width="40.6640625" style="12" customWidth="1"/>
    <col min="9450" max="9453" width="9.33203125" style="12" customWidth="1"/>
    <col min="9454" max="9702" width="9.109375" style="12"/>
    <col min="9703" max="9703" width="9.33203125" style="12" customWidth="1"/>
    <col min="9704" max="9704" width="6.6640625" style="12" customWidth="1"/>
    <col min="9705" max="9705" width="40.6640625" style="12" customWidth="1"/>
    <col min="9706" max="9709" width="9.33203125" style="12" customWidth="1"/>
    <col min="9710" max="9958" width="9.109375" style="12"/>
    <col min="9959" max="9959" width="9.33203125" style="12" customWidth="1"/>
    <col min="9960" max="9960" width="6.6640625" style="12" customWidth="1"/>
    <col min="9961" max="9961" width="40.6640625" style="12" customWidth="1"/>
    <col min="9962" max="9965" width="9.33203125" style="12" customWidth="1"/>
    <col min="9966" max="10214" width="9.109375" style="12"/>
    <col min="10215" max="10215" width="9.33203125" style="12" customWidth="1"/>
    <col min="10216" max="10216" width="6.6640625" style="12" customWidth="1"/>
    <col min="10217" max="10217" width="40.6640625" style="12" customWidth="1"/>
    <col min="10218" max="10221" width="9.33203125" style="12" customWidth="1"/>
    <col min="10222" max="10470" width="9.109375" style="12"/>
    <col min="10471" max="10471" width="9.33203125" style="12" customWidth="1"/>
    <col min="10472" max="10472" width="6.6640625" style="12" customWidth="1"/>
    <col min="10473" max="10473" width="40.6640625" style="12" customWidth="1"/>
    <col min="10474" max="10477" width="9.33203125" style="12" customWidth="1"/>
    <col min="10478" max="10726" width="9.109375" style="12"/>
    <col min="10727" max="10727" width="9.33203125" style="12" customWidth="1"/>
    <col min="10728" max="10728" width="6.6640625" style="12" customWidth="1"/>
    <col min="10729" max="10729" width="40.6640625" style="12" customWidth="1"/>
    <col min="10730" max="10733" width="9.33203125" style="12" customWidth="1"/>
    <col min="10734" max="10982" width="9.109375" style="12"/>
    <col min="10983" max="10983" width="9.33203125" style="12" customWidth="1"/>
    <col min="10984" max="10984" width="6.6640625" style="12" customWidth="1"/>
    <col min="10985" max="10985" width="40.6640625" style="12" customWidth="1"/>
    <col min="10986" max="10989" width="9.33203125" style="12" customWidth="1"/>
    <col min="10990" max="11238" width="9.109375" style="12"/>
    <col min="11239" max="11239" width="9.33203125" style="12" customWidth="1"/>
    <col min="11240" max="11240" width="6.6640625" style="12" customWidth="1"/>
    <col min="11241" max="11241" width="40.6640625" style="12" customWidth="1"/>
    <col min="11242" max="11245" width="9.33203125" style="12" customWidth="1"/>
    <col min="11246" max="11494" width="9.109375" style="12"/>
    <col min="11495" max="11495" width="9.33203125" style="12" customWidth="1"/>
    <col min="11496" max="11496" width="6.6640625" style="12" customWidth="1"/>
    <col min="11497" max="11497" width="40.6640625" style="12" customWidth="1"/>
    <col min="11498" max="11501" width="9.33203125" style="12" customWidth="1"/>
    <col min="11502" max="11750" width="9.109375" style="12"/>
    <col min="11751" max="11751" width="9.33203125" style="12" customWidth="1"/>
    <col min="11752" max="11752" width="6.6640625" style="12" customWidth="1"/>
    <col min="11753" max="11753" width="40.6640625" style="12" customWidth="1"/>
    <col min="11754" max="11757" width="9.33203125" style="12" customWidth="1"/>
    <col min="11758" max="12006" width="9.109375" style="12"/>
    <col min="12007" max="12007" width="9.33203125" style="12" customWidth="1"/>
    <col min="12008" max="12008" width="6.6640625" style="12" customWidth="1"/>
    <col min="12009" max="12009" width="40.6640625" style="12" customWidth="1"/>
    <col min="12010" max="12013" width="9.33203125" style="12" customWidth="1"/>
    <col min="12014" max="12262" width="9.109375" style="12"/>
    <col min="12263" max="12263" width="9.33203125" style="12" customWidth="1"/>
    <col min="12264" max="12264" width="6.6640625" style="12" customWidth="1"/>
    <col min="12265" max="12265" width="40.6640625" style="12" customWidth="1"/>
    <col min="12266" max="12269" width="9.33203125" style="12" customWidth="1"/>
    <col min="12270" max="12518" width="9.109375" style="12"/>
    <col min="12519" max="12519" width="9.33203125" style="12" customWidth="1"/>
    <col min="12520" max="12520" width="6.6640625" style="12" customWidth="1"/>
    <col min="12521" max="12521" width="40.6640625" style="12" customWidth="1"/>
    <col min="12522" max="12525" width="9.33203125" style="12" customWidth="1"/>
    <col min="12526" max="12774" width="9.109375" style="12"/>
    <col min="12775" max="12775" width="9.33203125" style="12" customWidth="1"/>
    <col min="12776" max="12776" width="6.6640625" style="12" customWidth="1"/>
    <col min="12777" max="12777" width="40.6640625" style="12" customWidth="1"/>
    <col min="12778" max="12781" width="9.33203125" style="12" customWidth="1"/>
    <col min="12782" max="13030" width="9.109375" style="12"/>
    <col min="13031" max="13031" width="9.33203125" style="12" customWidth="1"/>
    <col min="13032" max="13032" width="6.6640625" style="12" customWidth="1"/>
    <col min="13033" max="13033" width="40.6640625" style="12" customWidth="1"/>
    <col min="13034" max="13037" width="9.33203125" style="12" customWidth="1"/>
    <col min="13038" max="13286" width="9.109375" style="12"/>
    <col min="13287" max="13287" width="9.33203125" style="12" customWidth="1"/>
    <col min="13288" max="13288" width="6.6640625" style="12" customWidth="1"/>
    <col min="13289" max="13289" width="40.6640625" style="12" customWidth="1"/>
    <col min="13290" max="13293" width="9.33203125" style="12" customWidth="1"/>
    <col min="13294" max="13542" width="9.109375" style="12"/>
    <col min="13543" max="13543" width="9.33203125" style="12" customWidth="1"/>
    <col min="13544" max="13544" width="6.6640625" style="12" customWidth="1"/>
    <col min="13545" max="13545" width="40.6640625" style="12" customWidth="1"/>
    <col min="13546" max="13549" width="9.33203125" style="12" customWidth="1"/>
    <col min="13550" max="13798" width="9.109375" style="12"/>
    <col min="13799" max="13799" width="9.33203125" style="12" customWidth="1"/>
    <col min="13800" max="13800" width="6.6640625" style="12" customWidth="1"/>
    <col min="13801" max="13801" width="40.6640625" style="12" customWidth="1"/>
    <col min="13802" max="13805" width="9.33203125" style="12" customWidth="1"/>
    <col min="13806" max="14054" width="9.109375" style="12"/>
    <col min="14055" max="14055" width="9.33203125" style="12" customWidth="1"/>
    <col min="14056" max="14056" width="6.6640625" style="12" customWidth="1"/>
    <col min="14057" max="14057" width="40.6640625" style="12" customWidth="1"/>
    <col min="14058" max="14061" width="9.33203125" style="12" customWidth="1"/>
    <col min="14062" max="14310" width="9.109375" style="12"/>
    <col min="14311" max="14311" width="9.33203125" style="12" customWidth="1"/>
    <col min="14312" max="14312" width="6.6640625" style="12" customWidth="1"/>
    <col min="14313" max="14313" width="40.6640625" style="12" customWidth="1"/>
    <col min="14314" max="14317" width="9.33203125" style="12" customWidth="1"/>
    <col min="14318" max="14566" width="9.109375" style="12"/>
    <col min="14567" max="14567" width="9.33203125" style="12" customWidth="1"/>
    <col min="14568" max="14568" width="6.6640625" style="12" customWidth="1"/>
    <col min="14569" max="14569" width="40.6640625" style="12" customWidth="1"/>
    <col min="14570" max="14573" width="9.33203125" style="12" customWidth="1"/>
    <col min="14574" max="14822" width="9.109375" style="12"/>
    <col min="14823" max="14823" width="9.33203125" style="12" customWidth="1"/>
    <col min="14824" max="14824" width="6.6640625" style="12" customWidth="1"/>
    <col min="14825" max="14825" width="40.6640625" style="12" customWidth="1"/>
    <col min="14826" max="14829" width="9.33203125" style="12" customWidth="1"/>
    <col min="14830" max="15078" width="9.109375" style="12"/>
    <col min="15079" max="15079" width="9.33203125" style="12" customWidth="1"/>
    <col min="15080" max="15080" width="6.6640625" style="12" customWidth="1"/>
    <col min="15081" max="15081" width="40.6640625" style="12" customWidth="1"/>
    <col min="15082" max="15085" width="9.33203125" style="12" customWidth="1"/>
    <col min="15086" max="15334" width="9.109375" style="12"/>
    <col min="15335" max="15335" width="9.33203125" style="12" customWidth="1"/>
    <col min="15336" max="15336" width="6.6640625" style="12" customWidth="1"/>
    <col min="15337" max="15337" width="40.6640625" style="12" customWidth="1"/>
    <col min="15338" max="15341" width="9.33203125" style="12" customWidth="1"/>
    <col min="15342" max="15590" width="9.109375" style="12"/>
    <col min="15591" max="15591" width="9.33203125" style="12" customWidth="1"/>
    <col min="15592" max="15592" width="6.6640625" style="12" customWidth="1"/>
    <col min="15593" max="15593" width="40.6640625" style="12" customWidth="1"/>
    <col min="15594" max="15597" width="9.33203125" style="12" customWidth="1"/>
    <col min="15598" max="15846" width="9.109375" style="12"/>
    <col min="15847" max="15847" width="9.33203125" style="12" customWidth="1"/>
    <col min="15848" max="15848" width="6.6640625" style="12" customWidth="1"/>
    <col min="15849" max="15849" width="40.6640625" style="12" customWidth="1"/>
    <col min="15850" max="15853" width="9.33203125" style="12" customWidth="1"/>
    <col min="15854" max="16102" width="9.109375" style="12"/>
    <col min="16103" max="16103" width="9.33203125" style="12" customWidth="1"/>
    <col min="16104" max="16104" width="6.6640625" style="12" customWidth="1"/>
    <col min="16105" max="16105" width="40.6640625" style="12" customWidth="1"/>
    <col min="16106" max="16109" width="9.33203125" style="12" customWidth="1"/>
    <col min="16110" max="16384" width="9.109375" style="12"/>
  </cols>
  <sheetData>
    <row r="1" spans="1:8" x14ac:dyDescent="0.25">
      <c r="A1" s="22" t="s">
        <v>3777</v>
      </c>
      <c r="B1" s="587"/>
      <c r="C1" s="587"/>
      <c r="D1" s="587"/>
      <c r="E1" s="771" t="s">
        <v>3778</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
      <c r="H3" s="172"/>
    </row>
    <row r="4" spans="1:8" x14ac:dyDescent="0.25">
      <c r="A4" s="668"/>
      <c r="B4" s="668"/>
      <c r="C4" s="669"/>
      <c r="D4" s="15"/>
      <c r="E4" s="228"/>
      <c r="F4" s="228"/>
      <c r="G4" s="228"/>
      <c r="H4" s="251"/>
    </row>
    <row r="5" spans="1:8" x14ac:dyDescent="0.25">
      <c r="A5" s="668" t="s">
        <v>3788</v>
      </c>
      <c r="B5" s="668"/>
      <c r="C5" s="669"/>
      <c r="D5" s="619" t="s">
        <v>3783</v>
      </c>
      <c r="E5" s="202"/>
      <c r="F5" s="17"/>
      <c r="G5" s="17"/>
      <c r="H5" s="190"/>
    </row>
    <row r="6" spans="1:8" ht="26.4" x14ac:dyDescent="0.25">
      <c r="A6" s="668"/>
      <c r="B6" s="668" t="s">
        <v>3785</v>
      </c>
      <c r="C6" s="669"/>
      <c r="D6" s="620" t="s">
        <v>6441</v>
      </c>
      <c r="E6" s="17" t="s">
        <v>2269</v>
      </c>
      <c r="F6" s="17">
        <v>39</v>
      </c>
      <c r="G6" s="593"/>
      <c r="H6" s="190">
        <f>F6*G6</f>
        <v>0</v>
      </c>
    </row>
    <row r="7" spans="1:8" ht="26.4" x14ac:dyDescent="0.25">
      <c r="A7" s="668"/>
      <c r="B7" s="668" t="s">
        <v>3784</v>
      </c>
      <c r="C7" s="669"/>
      <c r="D7" s="620" t="s">
        <v>6440</v>
      </c>
      <c r="E7" s="17" t="s">
        <v>2269</v>
      </c>
      <c r="F7" s="17">
        <v>59</v>
      </c>
      <c r="G7" s="593"/>
      <c r="H7" s="190">
        <f t="shared" ref="H7:H10" si="0">F7*G7</f>
        <v>0</v>
      </c>
    </row>
    <row r="8" spans="1:8" ht="26.4" x14ac:dyDescent="0.25">
      <c r="A8" s="668"/>
      <c r="B8" s="668" t="s">
        <v>6365</v>
      </c>
      <c r="C8" s="669"/>
      <c r="D8" s="620" t="s">
        <v>6439</v>
      </c>
      <c r="E8" s="17" t="s">
        <v>2269</v>
      </c>
      <c r="F8" s="17">
        <v>20</v>
      </c>
      <c r="G8" s="593"/>
      <c r="H8" s="190">
        <f t="shared" si="0"/>
        <v>0</v>
      </c>
    </row>
    <row r="9" spans="1:8" ht="26.4" x14ac:dyDescent="0.25">
      <c r="A9" s="668"/>
      <c r="B9" s="668" t="s">
        <v>6363</v>
      </c>
      <c r="C9" s="669"/>
      <c r="D9" s="620" t="s">
        <v>6438</v>
      </c>
      <c r="E9" s="17" t="s">
        <v>2269</v>
      </c>
      <c r="F9" s="17">
        <v>20</v>
      </c>
      <c r="G9" s="593"/>
      <c r="H9" s="190">
        <f t="shared" si="0"/>
        <v>0</v>
      </c>
    </row>
    <row r="10" spans="1:8" ht="26.4" x14ac:dyDescent="0.25">
      <c r="A10" s="668"/>
      <c r="B10" s="668" t="s">
        <v>6361</v>
      </c>
      <c r="C10" s="669"/>
      <c r="D10" s="620" t="s">
        <v>6437</v>
      </c>
      <c r="E10" s="17" t="s">
        <v>2269</v>
      </c>
      <c r="F10" s="17">
        <v>16</v>
      </c>
      <c r="G10" s="593"/>
      <c r="H10" s="190">
        <f t="shared" si="0"/>
        <v>0</v>
      </c>
    </row>
    <row r="11" spans="1:8" x14ac:dyDescent="0.25">
      <c r="A11" s="668"/>
      <c r="B11" s="668"/>
      <c r="C11" s="669"/>
      <c r="D11" s="33"/>
      <c r="E11" s="17"/>
      <c r="F11" s="17"/>
      <c r="G11" s="17"/>
      <c r="H11" s="190"/>
    </row>
    <row r="12" spans="1:8" x14ac:dyDescent="0.25">
      <c r="A12" s="701"/>
      <c r="B12" s="701"/>
      <c r="C12" s="228"/>
      <c r="D12" s="701"/>
      <c r="E12" s="604"/>
      <c r="F12" s="228"/>
      <c r="G12" s="228"/>
      <c r="H12" s="251"/>
    </row>
    <row r="13" spans="1:8" x14ac:dyDescent="0.25">
      <c r="A13" s="701"/>
      <c r="B13" s="701"/>
      <c r="C13" s="228"/>
      <c r="D13" s="701"/>
      <c r="E13" s="605"/>
      <c r="F13" s="228"/>
      <c r="G13" s="228"/>
      <c r="H13" s="251"/>
    </row>
    <row r="14" spans="1:8" x14ac:dyDescent="0.25">
      <c r="A14" s="183" t="s">
        <v>34</v>
      </c>
      <c r="B14" s="183"/>
      <c r="C14" s="183"/>
      <c r="D14" s="183"/>
      <c r="E14" s="606"/>
      <c r="F14" s="185"/>
      <c r="G14" s="185"/>
      <c r="H14" s="174">
        <f>SUM(H5:H13)</f>
        <v>0</v>
      </c>
    </row>
    <row r="15" spans="1:8" x14ac:dyDescent="0.25">
      <c r="E15" s="693"/>
    </row>
    <row r="1048290" spans="5:5" x14ac:dyDescent="0.25">
      <c r="E1048290" s="11"/>
    </row>
  </sheetData>
  <sheetProtection algorithmName="SHA-512" hashValue="yLBivozCeYBef2Gjqo/7kACmtQWMQMJQW0gKFjIrgh922tMRk2X/ej4UNrfw8RX9Yg0L73Dr4cu8nGhreWZe1Q==" saltValue="iZz47BtOeLdR8tM2KD6soA==" spinCount="100000" sheet="1" objects="1" scenarios="1" selectLockedCells="1"/>
  <mergeCells count="1">
    <mergeCell ref="E1:H1"/>
  </mergeCells>
  <phoneticPr fontId="11" type="noConversion"/>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67F2B-AC5D-4C26-99D3-6848F062CAF5}">
  <sheetPr>
    <tabColor theme="9" tint="0.79998168889431442"/>
  </sheetPr>
  <dimension ref="A1:H1048295"/>
  <sheetViews>
    <sheetView topLeftCell="B1" zoomScaleNormal="100" workbookViewId="0">
      <selection activeCell="G15" sqref="G15"/>
    </sheetView>
  </sheetViews>
  <sheetFormatPr defaultRowHeight="13.2" x14ac:dyDescent="0.25"/>
  <cols>
    <col min="1" max="1" width="9.33203125" style="12" customWidth="1"/>
    <col min="2" max="2" width="10" style="12" bestFit="1" customWidth="1"/>
    <col min="3" max="3" width="3.88671875" style="12" customWidth="1"/>
    <col min="4" max="4" width="40.6640625" style="12" customWidth="1"/>
    <col min="5" max="5" width="25.5546875" style="12" bestFit="1" customWidth="1"/>
    <col min="6" max="8" width="20.6640625" style="12" customWidth="1"/>
    <col min="9" max="213" width="9.109375" style="12"/>
    <col min="214" max="214" width="9.33203125" style="12" customWidth="1"/>
    <col min="215" max="215" width="6.6640625" style="12" customWidth="1"/>
    <col min="216" max="216" width="40.6640625" style="12" customWidth="1"/>
    <col min="217" max="220" width="9.33203125" style="12" customWidth="1"/>
    <col min="221" max="469" width="9.109375" style="12"/>
    <col min="470" max="470" width="9.33203125" style="12" customWidth="1"/>
    <col min="471" max="471" width="6.6640625" style="12" customWidth="1"/>
    <col min="472" max="472" width="40.6640625" style="12" customWidth="1"/>
    <col min="473" max="476" width="9.33203125" style="12" customWidth="1"/>
    <col min="477" max="725" width="9.109375" style="12"/>
    <col min="726" max="726" width="9.33203125" style="12" customWidth="1"/>
    <col min="727" max="727" width="6.6640625" style="12" customWidth="1"/>
    <col min="728" max="728" width="40.6640625" style="12" customWidth="1"/>
    <col min="729" max="732" width="9.33203125" style="12" customWidth="1"/>
    <col min="733" max="981" width="9.109375" style="12"/>
    <col min="982" max="982" width="9.33203125" style="12" customWidth="1"/>
    <col min="983" max="983" width="6.6640625" style="12" customWidth="1"/>
    <col min="984" max="984" width="40.6640625" style="12" customWidth="1"/>
    <col min="985" max="988" width="9.33203125" style="12" customWidth="1"/>
    <col min="989" max="1237" width="9.109375" style="12"/>
    <col min="1238" max="1238" width="9.33203125" style="12" customWidth="1"/>
    <col min="1239" max="1239" width="6.6640625" style="12" customWidth="1"/>
    <col min="1240" max="1240" width="40.6640625" style="12" customWidth="1"/>
    <col min="1241" max="1244" width="9.33203125" style="12" customWidth="1"/>
    <col min="1245" max="1493" width="9.109375" style="12"/>
    <col min="1494" max="1494" width="9.33203125" style="12" customWidth="1"/>
    <col min="1495" max="1495" width="6.6640625" style="12" customWidth="1"/>
    <col min="1496" max="1496" width="40.6640625" style="12" customWidth="1"/>
    <col min="1497" max="1500" width="9.33203125" style="12" customWidth="1"/>
    <col min="1501" max="1749" width="9.109375" style="12"/>
    <col min="1750" max="1750" width="9.33203125" style="12" customWidth="1"/>
    <col min="1751" max="1751" width="6.6640625" style="12" customWidth="1"/>
    <col min="1752" max="1752" width="40.6640625" style="12" customWidth="1"/>
    <col min="1753" max="1756" width="9.33203125" style="12" customWidth="1"/>
    <col min="1757" max="2005" width="9.109375" style="12"/>
    <col min="2006" max="2006" width="9.33203125" style="12" customWidth="1"/>
    <col min="2007" max="2007" width="6.6640625" style="12" customWidth="1"/>
    <col min="2008" max="2008" width="40.6640625" style="12" customWidth="1"/>
    <col min="2009" max="2012" width="9.33203125" style="12" customWidth="1"/>
    <col min="2013" max="2261" width="9.109375" style="12"/>
    <col min="2262" max="2262" width="9.33203125" style="12" customWidth="1"/>
    <col min="2263" max="2263" width="6.6640625" style="12" customWidth="1"/>
    <col min="2264" max="2264" width="40.6640625" style="12" customWidth="1"/>
    <col min="2265" max="2268" width="9.33203125" style="12" customWidth="1"/>
    <col min="2269" max="2517" width="9.109375" style="12"/>
    <col min="2518" max="2518" width="9.33203125" style="12" customWidth="1"/>
    <col min="2519" max="2519" width="6.6640625" style="12" customWidth="1"/>
    <col min="2520" max="2520" width="40.6640625" style="12" customWidth="1"/>
    <col min="2521" max="2524" width="9.33203125" style="12" customWidth="1"/>
    <col min="2525" max="2773" width="9.109375" style="12"/>
    <col min="2774" max="2774" width="9.33203125" style="12" customWidth="1"/>
    <col min="2775" max="2775" width="6.6640625" style="12" customWidth="1"/>
    <col min="2776" max="2776" width="40.6640625" style="12" customWidth="1"/>
    <col min="2777" max="2780" width="9.33203125" style="12" customWidth="1"/>
    <col min="2781" max="3029" width="9.109375" style="12"/>
    <col min="3030" max="3030" width="9.33203125" style="12" customWidth="1"/>
    <col min="3031" max="3031" width="6.6640625" style="12" customWidth="1"/>
    <col min="3032" max="3032" width="40.6640625" style="12" customWidth="1"/>
    <col min="3033" max="3036" width="9.33203125" style="12" customWidth="1"/>
    <col min="3037" max="3285" width="9.109375" style="12"/>
    <col min="3286" max="3286" width="9.33203125" style="12" customWidth="1"/>
    <col min="3287" max="3287" width="6.6640625" style="12" customWidth="1"/>
    <col min="3288" max="3288" width="40.6640625" style="12" customWidth="1"/>
    <col min="3289" max="3292" width="9.33203125" style="12" customWidth="1"/>
    <col min="3293" max="3541" width="9.109375" style="12"/>
    <col min="3542" max="3542" width="9.33203125" style="12" customWidth="1"/>
    <col min="3543" max="3543" width="6.6640625" style="12" customWidth="1"/>
    <col min="3544" max="3544" width="40.6640625" style="12" customWidth="1"/>
    <col min="3545" max="3548" width="9.33203125" style="12" customWidth="1"/>
    <col min="3549" max="3797" width="9.109375" style="12"/>
    <col min="3798" max="3798" width="9.33203125" style="12" customWidth="1"/>
    <col min="3799" max="3799" width="6.6640625" style="12" customWidth="1"/>
    <col min="3800" max="3800" width="40.6640625" style="12" customWidth="1"/>
    <col min="3801" max="3804" width="9.33203125" style="12" customWidth="1"/>
    <col min="3805" max="4053" width="9.109375" style="12"/>
    <col min="4054" max="4054" width="9.33203125" style="12" customWidth="1"/>
    <col min="4055" max="4055" width="6.6640625" style="12" customWidth="1"/>
    <col min="4056" max="4056" width="40.6640625" style="12" customWidth="1"/>
    <col min="4057" max="4060" width="9.33203125" style="12" customWidth="1"/>
    <col min="4061" max="4309" width="9.109375" style="12"/>
    <col min="4310" max="4310" width="9.33203125" style="12" customWidth="1"/>
    <col min="4311" max="4311" width="6.6640625" style="12" customWidth="1"/>
    <col min="4312" max="4312" width="40.6640625" style="12" customWidth="1"/>
    <col min="4313" max="4316" width="9.33203125" style="12" customWidth="1"/>
    <col min="4317" max="4565" width="9.109375" style="12"/>
    <col min="4566" max="4566" width="9.33203125" style="12" customWidth="1"/>
    <col min="4567" max="4567" width="6.6640625" style="12" customWidth="1"/>
    <col min="4568" max="4568" width="40.6640625" style="12" customWidth="1"/>
    <col min="4569" max="4572" width="9.33203125" style="12" customWidth="1"/>
    <col min="4573" max="4821" width="9.109375" style="12"/>
    <col min="4822" max="4822" width="9.33203125" style="12" customWidth="1"/>
    <col min="4823" max="4823" width="6.6640625" style="12" customWidth="1"/>
    <col min="4824" max="4824" width="40.6640625" style="12" customWidth="1"/>
    <col min="4825" max="4828" width="9.33203125" style="12" customWidth="1"/>
    <col min="4829" max="5077" width="9.109375" style="12"/>
    <col min="5078" max="5078" width="9.33203125" style="12" customWidth="1"/>
    <col min="5079" max="5079" width="6.6640625" style="12" customWidth="1"/>
    <col min="5080" max="5080" width="40.6640625" style="12" customWidth="1"/>
    <col min="5081" max="5084" width="9.33203125" style="12" customWidth="1"/>
    <col min="5085" max="5333" width="9.109375" style="12"/>
    <col min="5334" max="5334" width="9.33203125" style="12" customWidth="1"/>
    <col min="5335" max="5335" width="6.6640625" style="12" customWidth="1"/>
    <col min="5336" max="5336" width="40.6640625" style="12" customWidth="1"/>
    <col min="5337" max="5340" width="9.33203125" style="12" customWidth="1"/>
    <col min="5341" max="5589" width="9.109375" style="12"/>
    <col min="5590" max="5590" width="9.33203125" style="12" customWidth="1"/>
    <col min="5591" max="5591" width="6.6640625" style="12" customWidth="1"/>
    <col min="5592" max="5592" width="40.6640625" style="12" customWidth="1"/>
    <col min="5593" max="5596" width="9.33203125" style="12" customWidth="1"/>
    <col min="5597" max="5845" width="9.109375" style="12"/>
    <col min="5846" max="5846" width="9.33203125" style="12" customWidth="1"/>
    <col min="5847" max="5847" width="6.6640625" style="12" customWidth="1"/>
    <col min="5848" max="5848" width="40.6640625" style="12" customWidth="1"/>
    <col min="5849" max="5852" width="9.33203125" style="12" customWidth="1"/>
    <col min="5853" max="6101" width="9.109375" style="12"/>
    <col min="6102" max="6102" width="9.33203125" style="12" customWidth="1"/>
    <col min="6103" max="6103" width="6.6640625" style="12" customWidth="1"/>
    <col min="6104" max="6104" width="40.6640625" style="12" customWidth="1"/>
    <col min="6105" max="6108" width="9.33203125" style="12" customWidth="1"/>
    <col min="6109" max="6357" width="9.109375" style="12"/>
    <col min="6358" max="6358" width="9.33203125" style="12" customWidth="1"/>
    <col min="6359" max="6359" width="6.6640625" style="12" customWidth="1"/>
    <col min="6360" max="6360" width="40.6640625" style="12" customWidth="1"/>
    <col min="6361" max="6364" width="9.33203125" style="12" customWidth="1"/>
    <col min="6365" max="6613" width="9.109375" style="12"/>
    <col min="6614" max="6614" width="9.33203125" style="12" customWidth="1"/>
    <col min="6615" max="6615" width="6.6640625" style="12" customWidth="1"/>
    <col min="6616" max="6616" width="40.6640625" style="12" customWidth="1"/>
    <col min="6617" max="6620" width="9.33203125" style="12" customWidth="1"/>
    <col min="6621" max="6869" width="9.109375" style="12"/>
    <col min="6870" max="6870" width="9.33203125" style="12" customWidth="1"/>
    <col min="6871" max="6871" width="6.6640625" style="12" customWidth="1"/>
    <col min="6872" max="6872" width="40.6640625" style="12" customWidth="1"/>
    <col min="6873" max="6876" width="9.33203125" style="12" customWidth="1"/>
    <col min="6877" max="7125" width="9.109375" style="12"/>
    <col min="7126" max="7126" width="9.33203125" style="12" customWidth="1"/>
    <col min="7127" max="7127" width="6.6640625" style="12" customWidth="1"/>
    <col min="7128" max="7128" width="40.6640625" style="12" customWidth="1"/>
    <col min="7129" max="7132" width="9.33203125" style="12" customWidth="1"/>
    <col min="7133" max="7381" width="9.109375" style="12"/>
    <col min="7382" max="7382" width="9.33203125" style="12" customWidth="1"/>
    <col min="7383" max="7383" width="6.6640625" style="12" customWidth="1"/>
    <col min="7384" max="7384" width="40.6640625" style="12" customWidth="1"/>
    <col min="7385" max="7388" width="9.33203125" style="12" customWidth="1"/>
    <col min="7389" max="7637" width="9.109375" style="12"/>
    <col min="7638" max="7638" width="9.33203125" style="12" customWidth="1"/>
    <col min="7639" max="7639" width="6.6640625" style="12" customWidth="1"/>
    <col min="7640" max="7640" width="40.6640625" style="12" customWidth="1"/>
    <col min="7641" max="7644" width="9.33203125" style="12" customWidth="1"/>
    <col min="7645" max="7893" width="9.109375" style="12"/>
    <col min="7894" max="7894" width="9.33203125" style="12" customWidth="1"/>
    <col min="7895" max="7895" width="6.6640625" style="12" customWidth="1"/>
    <col min="7896" max="7896" width="40.6640625" style="12" customWidth="1"/>
    <col min="7897" max="7900" width="9.33203125" style="12" customWidth="1"/>
    <col min="7901" max="8149" width="9.109375" style="12"/>
    <col min="8150" max="8150" width="9.33203125" style="12" customWidth="1"/>
    <col min="8151" max="8151" width="6.6640625" style="12" customWidth="1"/>
    <col min="8152" max="8152" width="40.6640625" style="12" customWidth="1"/>
    <col min="8153" max="8156" width="9.33203125" style="12" customWidth="1"/>
    <col min="8157" max="8405" width="9.109375" style="12"/>
    <col min="8406" max="8406" width="9.33203125" style="12" customWidth="1"/>
    <col min="8407" max="8407" width="6.6640625" style="12" customWidth="1"/>
    <col min="8408" max="8408" width="40.6640625" style="12" customWidth="1"/>
    <col min="8409" max="8412" width="9.33203125" style="12" customWidth="1"/>
    <col min="8413" max="8661" width="9.109375" style="12"/>
    <col min="8662" max="8662" width="9.33203125" style="12" customWidth="1"/>
    <col min="8663" max="8663" width="6.6640625" style="12" customWidth="1"/>
    <col min="8664" max="8664" width="40.6640625" style="12" customWidth="1"/>
    <col min="8665" max="8668" width="9.33203125" style="12" customWidth="1"/>
    <col min="8669" max="8917" width="9.109375" style="12"/>
    <col min="8918" max="8918" width="9.33203125" style="12" customWidth="1"/>
    <col min="8919" max="8919" width="6.6640625" style="12" customWidth="1"/>
    <col min="8920" max="8920" width="40.6640625" style="12" customWidth="1"/>
    <col min="8921" max="8924" width="9.33203125" style="12" customWidth="1"/>
    <col min="8925" max="9173" width="9.109375" style="12"/>
    <col min="9174" max="9174" width="9.33203125" style="12" customWidth="1"/>
    <col min="9175" max="9175" width="6.6640625" style="12" customWidth="1"/>
    <col min="9176" max="9176" width="40.6640625" style="12" customWidth="1"/>
    <col min="9177" max="9180" width="9.33203125" style="12" customWidth="1"/>
    <col min="9181" max="9429" width="9.109375" style="12"/>
    <col min="9430" max="9430" width="9.33203125" style="12" customWidth="1"/>
    <col min="9431" max="9431" width="6.6640625" style="12" customWidth="1"/>
    <col min="9432" max="9432" width="40.6640625" style="12" customWidth="1"/>
    <col min="9433" max="9436" width="9.33203125" style="12" customWidth="1"/>
    <col min="9437" max="9685" width="9.109375" style="12"/>
    <col min="9686" max="9686" width="9.33203125" style="12" customWidth="1"/>
    <col min="9687" max="9687" width="6.6640625" style="12" customWidth="1"/>
    <col min="9688" max="9688" width="40.6640625" style="12" customWidth="1"/>
    <col min="9689" max="9692" width="9.33203125" style="12" customWidth="1"/>
    <col min="9693" max="9941" width="9.109375" style="12"/>
    <col min="9942" max="9942" width="9.33203125" style="12" customWidth="1"/>
    <col min="9943" max="9943" width="6.6640625" style="12" customWidth="1"/>
    <col min="9944" max="9944" width="40.6640625" style="12" customWidth="1"/>
    <col min="9945" max="9948" width="9.33203125" style="12" customWidth="1"/>
    <col min="9949" max="10197" width="9.109375" style="12"/>
    <col min="10198" max="10198" width="9.33203125" style="12" customWidth="1"/>
    <col min="10199" max="10199" width="6.6640625" style="12" customWidth="1"/>
    <col min="10200" max="10200" width="40.6640625" style="12" customWidth="1"/>
    <col min="10201" max="10204" width="9.33203125" style="12" customWidth="1"/>
    <col min="10205" max="10453" width="9.109375" style="12"/>
    <col min="10454" max="10454" width="9.33203125" style="12" customWidth="1"/>
    <col min="10455" max="10455" width="6.6640625" style="12" customWidth="1"/>
    <col min="10456" max="10456" width="40.6640625" style="12" customWidth="1"/>
    <col min="10457" max="10460" width="9.33203125" style="12" customWidth="1"/>
    <col min="10461" max="10709" width="9.109375" style="12"/>
    <col min="10710" max="10710" width="9.33203125" style="12" customWidth="1"/>
    <col min="10711" max="10711" width="6.6640625" style="12" customWidth="1"/>
    <col min="10712" max="10712" width="40.6640625" style="12" customWidth="1"/>
    <col min="10713" max="10716" width="9.33203125" style="12" customWidth="1"/>
    <col min="10717" max="10965" width="9.109375" style="12"/>
    <col min="10966" max="10966" width="9.33203125" style="12" customWidth="1"/>
    <col min="10967" max="10967" width="6.6640625" style="12" customWidth="1"/>
    <col min="10968" max="10968" width="40.6640625" style="12" customWidth="1"/>
    <col min="10969" max="10972" width="9.33203125" style="12" customWidth="1"/>
    <col min="10973" max="11221" width="9.109375" style="12"/>
    <col min="11222" max="11222" width="9.33203125" style="12" customWidth="1"/>
    <col min="11223" max="11223" width="6.6640625" style="12" customWidth="1"/>
    <col min="11224" max="11224" width="40.6640625" style="12" customWidth="1"/>
    <col min="11225" max="11228" width="9.33203125" style="12" customWidth="1"/>
    <col min="11229" max="11477" width="9.109375" style="12"/>
    <col min="11478" max="11478" width="9.33203125" style="12" customWidth="1"/>
    <col min="11479" max="11479" width="6.6640625" style="12" customWidth="1"/>
    <col min="11480" max="11480" width="40.6640625" style="12" customWidth="1"/>
    <col min="11481" max="11484" width="9.33203125" style="12" customWidth="1"/>
    <col min="11485" max="11733" width="9.109375" style="12"/>
    <col min="11734" max="11734" width="9.33203125" style="12" customWidth="1"/>
    <col min="11735" max="11735" width="6.6640625" style="12" customWidth="1"/>
    <col min="11736" max="11736" width="40.6640625" style="12" customWidth="1"/>
    <col min="11737" max="11740" width="9.33203125" style="12" customWidth="1"/>
    <col min="11741" max="11989" width="9.109375" style="12"/>
    <col min="11990" max="11990" width="9.33203125" style="12" customWidth="1"/>
    <col min="11991" max="11991" width="6.6640625" style="12" customWidth="1"/>
    <col min="11992" max="11992" width="40.6640625" style="12" customWidth="1"/>
    <col min="11993" max="11996" width="9.33203125" style="12" customWidth="1"/>
    <col min="11997" max="12245" width="9.109375" style="12"/>
    <col min="12246" max="12246" width="9.33203125" style="12" customWidth="1"/>
    <col min="12247" max="12247" width="6.6640625" style="12" customWidth="1"/>
    <col min="12248" max="12248" width="40.6640625" style="12" customWidth="1"/>
    <col min="12249" max="12252" width="9.33203125" style="12" customWidth="1"/>
    <col min="12253" max="12501" width="9.109375" style="12"/>
    <col min="12502" max="12502" width="9.33203125" style="12" customWidth="1"/>
    <col min="12503" max="12503" width="6.6640625" style="12" customWidth="1"/>
    <col min="12504" max="12504" width="40.6640625" style="12" customWidth="1"/>
    <col min="12505" max="12508" width="9.33203125" style="12" customWidth="1"/>
    <col min="12509" max="12757" width="9.109375" style="12"/>
    <col min="12758" max="12758" width="9.33203125" style="12" customWidth="1"/>
    <col min="12759" max="12759" width="6.6640625" style="12" customWidth="1"/>
    <col min="12760" max="12760" width="40.6640625" style="12" customWidth="1"/>
    <col min="12761" max="12764" width="9.33203125" style="12" customWidth="1"/>
    <col min="12765" max="13013" width="9.109375" style="12"/>
    <col min="13014" max="13014" width="9.33203125" style="12" customWidth="1"/>
    <col min="13015" max="13015" width="6.6640625" style="12" customWidth="1"/>
    <col min="13016" max="13016" width="40.6640625" style="12" customWidth="1"/>
    <col min="13017" max="13020" width="9.33203125" style="12" customWidth="1"/>
    <col min="13021" max="13269" width="9.109375" style="12"/>
    <col min="13270" max="13270" width="9.33203125" style="12" customWidth="1"/>
    <col min="13271" max="13271" width="6.6640625" style="12" customWidth="1"/>
    <col min="13272" max="13272" width="40.6640625" style="12" customWidth="1"/>
    <col min="13273" max="13276" width="9.33203125" style="12" customWidth="1"/>
    <col min="13277" max="13525" width="9.109375" style="12"/>
    <col min="13526" max="13526" width="9.33203125" style="12" customWidth="1"/>
    <col min="13527" max="13527" width="6.6640625" style="12" customWidth="1"/>
    <col min="13528" max="13528" width="40.6640625" style="12" customWidth="1"/>
    <col min="13529" max="13532" width="9.33203125" style="12" customWidth="1"/>
    <col min="13533" max="13781" width="9.109375" style="12"/>
    <col min="13782" max="13782" width="9.33203125" style="12" customWidth="1"/>
    <col min="13783" max="13783" width="6.6640625" style="12" customWidth="1"/>
    <col min="13784" max="13784" width="40.6640625" style="12" customWidth="1"/>
    <col min="13785" max="13788" width="9.33203125" style="12" customWidth="1"/>
    <col min="13789" max="14037" width="9.109375" style="12"/>
    <col min="14038" max="14038" width="9.33203125" style="12" customWidth="1"/>
    <col min="14039" max="14039" width="6.6640625" style="12" customWidth="1"/>
    <col min="14040" max="14040" width="40.6640625" style="12" customWidth="1"/>
    <col min="14041" max="14044" width="9.33203125" style="12" customWidth="1"/>
    <col min="14045" max="14293" width="9.109375" style="12"/>
    <col min="14294" max="14294" width="9.33203125" style="12" customWidth="1"/>
    <col min="14295" max="14295" width="6.6640625" style="12" customWidth="1"/>
    <col min="14296" max="14296" width="40.6640625" style="12" customWidth="1"/>
    <col min="14297" max="14300" width="9.33203125" style="12" customWidth="1"/>
    <col min="14301" max="14549" width="9.109375" style="12"/>
    <col min="14550" max="14550" width="9.33203125" style="12" customWidth="1"/>
    <col min="14551" max="14551" width="6.6640625" style="12" customWidth="1"/>
    <col min="14552" max="14552" width="40.6640625" style="12" customWidth="1"/>
    <col min="14553" max="14556" width="9.33203125" style="12" customWidth="1"/>
    <col min="14557" max="14805" width="9.109375" style="12"/>
    <col min="14806" max="14806" width="9.33203125" style="12" customWidth="1"/>
    <col min="14807" max="14807" width="6.6640625" style="12" customWidth="1"/>
    <col min="14808" max="14808" width="40.6640625" style="12" customWidth="1"/>
    <col min="14809" max="14812" width="9.33203125" style="12" customWidth="1"/>
    <col min="14813" max="15061" width="9.109375" style="12"/>
    <col min="15062" max="15062" width="9.33203125" style="12" customWidth="1"/>
    <col min="15063" max="15063" width="6.6640625" style="12" customWidth="1"/>
    <col min="15064" max="15064" width="40.6640625" style="12" customWidth="1"/>
    <col min="15065" max="15068" width="9.33203125" style="12" customWidth="1"/>
    <col min="15069" max="15317" width="9.109375" style="12"/>
    <col min="15318" max="15318" width="9.33203125" style="12" customWidth="1"/>
    <col min="15319" max="15319" width="6.6640625" style="12" customWidth="1"/>
    <col min="15320" max="15320" width="40.6640625" style="12" customWidth="1"/>
    <col min="15321" max="15324" width="9.33203125" style="12" customWidth="1"/>
    <col min="15325" max="15573" width="9.109375" style="12"/>
    <col min="15574" max="15574" width="9.33203125" style="12" customWidth="1"/>
    <col min="15575" max="15575" width="6.6640625" style="12" customWidth="1"/>
    <col min="15576" max="15576" width="40.6640625" style="12" customWidth="1"/>
    <col min="15577" max="15580" width="9.33203125" style="12" customWidth="1"/>
    <col min="15581" max="15829" width="9.109375" style="12"/>
    <col min="15830" max="15830" width="9.33203125" style="12" customWidth="1"/>
    <col min="15831" max="15831" width="6.6640625" style="12" customWidth="1"/>
    <col min="15832" max="15832" width="40.6640625" style="12" customWidth="1"/>
    <col min="15833" max="15836" width="9.33203125" style="12" customWidth="1"/>
    <col min="15837" max="16085" width="9.109375" style="12"/>
    <col min="16086" max="16086" width="9.33203125" style="12" customWidth="1"/>
    <col min="16087" max="16087" width="6.6640625" style="12" customWidth="1"/>
    <col min="16088" max="16088" width="40.6640625" style="12" customWidth="1"/>
    <col min="16089" max="16092" width="9.33203125" style="12" customWidth="1"/>
    <col min="16093" max="16384" width="9.109375" style="12"/>
  </cols>
  <sheetData>
    <row r="1" spans="1:8" x14ac:dyDescent="0.25">
      <c r="A1" s="22" t="s">
        <v>3822</v>
      </c>
      <c r="B1" s="587"/>
      <c r="C1" s="587"/>
      <c r="D1" s="587"/>
      <c r="E1" s="771" t="s">
        <v>3823</v>
      </c>
      <c r="F1" s="771"/>
      <c r="G1" s="771"/>
      <c r="H1" s="771"/>
    </row>
    <row r="2" spans="1:8" ht="12.75" customHeight="1" x14ac:dyDescent="0.25">
      <c r="A2" s="23" t="s">
        <v>0</v>
      </c>
      <c r="B2" s="23"/>
      <c r="C2" s="616"/>
      <c r="D2" s="9" t="s">
        <v>1</v>
      </c>
      <c r="E2" s="9" t="s">
        <v>2</v>
      </c>
      <c r="F2" s="9" t="s">
        <v>3</v>
      </c>
      <c r="G2" s="9" t="s">
        <v>4</v>
      </c>
      <c r="H2" s="9" t="s">
        <v>5</v>
      </c>
    </row>
    <row r="3" spans="1:8" x14ac:dyDescent="0.25">
      <c r="A3" s="13"/>
      <c r="B3" s="13"/>
      <c r="C3" s="617"/>
      <c r="D3" s="173"/>
      <c r="E3" s="11"/>
      <c r="F3" s="11"/>
      <c r="G3" s="114"/>
      <c r="H3" s="172"/>
    </row>
    <row r="4" spans="1:8" x14ac:dyDescent="0.25">
      <c r="A4" s="668"/>
      <c r="B4" s="668"/>
      <c r="C4" s="669"/>
      <c r="D4" s="15"/>
      <c r="E4" s="17"/>
      <c r="F4" s="17"/>
      <c r="G4" s="191"/>
      <c r="H4" s="190"/>
    </row>
    <row r="5" spans="1:8" ht="27.75" customHeight="1" x14ac:dyDescent="0.25">
      <c r="A5" s="668" t="s">
        <v>3839</v>
      </c>
      <c r="B5" s="668"/>
      <c r="C5" s="669"/>
      <c r="D5" s="619" t="s">
        <v>6737</v>
      </c>
      <c r="E5" s="17"/>
      <c r="F5" s="17"/>
      <c r="G5" s="191"/>
      <c r="H5" s="190"/>
    </row>
    <row r="6" spans="1:8" x14ac:dyDescent="0.25">
      <c r="A6" s="668"/>
      <c r="B6" s="668" t="s">
        <v>3844</v>
      </c>
      <c r="C6" s="669"/>
      <c r="D6" s="620" t="s">
        <v>3826</v>
      </c>
      <c r="E6" s="17"/>
      <c r="F6" s="17"/>
      <c r="G6" s="191"/>
      <c r="H6" s="190"/>
    </row>
    <row r="7" spans="1:8" x14ac:dyDescent="0.25">
      <c r="A7" s="668"/>
      <c r="B7" s="668"/>
      <c r="C7" s="669" t="s">
        <v>37</v>
      </c>
      <c r="D7" s="619" t="s">
        <v>6738</v>
      </c>
      <c r="E7" s="17" t="s">
        <v>429</v>
      </c>
      <c r="F7" s="17">
        <v>20</v>
      </c>
      <c r="G7" s="187"/>
      <c r="H7" s="190">
        <f>F7*G7</f>
        <v>0</v>
      </c>
    </row>
    <row r="8" spans="1:8" ht="26.4" x14ac:dyDescent="0.25">
      <c r="A8" s="668"/>
      <c r="B8" s="668"/>
      <c r="C8" s="669" t="s">
        <v>39</v>
      </c>
      <c r="D8" s="619" t="s">
        <v>6739</v>
      </c>
      <c r="E8" s="17"/>
      <c r="F8" s="17"/>
      <c r="G8" s="191"/>
      <c r="H8" s="190"/>
    </row>
    <row r="9" spans="1:8" x14ac:dyDescent="0.25">
      <c r="A9" s="668" t="s">
        <v>3850</v>
      </c>
      <c r="B9" s="668"/>
      <c r="C9" s="669"/>
      <c r="D9" s="620" t="s">
        <v>3842</v>
      </c>
      <c r="E9" s="17" t="s">
        <v>429</v>
      </c>
      <c r="F9" s="17">
        <v>20</v>
      </c>
      <c r="G9" s="187"/>
      <c r="H9" s="190">
        <f>F9*G9</f>
        <v>0</v>
      </c>
    </row>
    <row r="10" spans="1:8" x14ac:dyDescent="0.25">
      <c r="A10" s="668"/>
      <c r="B10" s="668" t="s">
        <v>3855</v>
      </c>
      <c r="C10" s="669"/>
      <c r="D10" s="619" t="s">
        <v>3851</v>
      </c>
      <c r="E10" s="17"/>
      <c r="F10" s="17"/>
      <c r="G10" s="191"/>
      <c r="H10" s="190"/>
    </row>
    <row r="11" spans="1:8" x14ac:dyDescent="0.25">
      <c r="A11" s="668"/>
      <c r="B11" s="668"/>
      <c r="C11" s="669" t="s">
        <v>37</v>
      </c>
      <c r="D11" s="620" t="s">
        <v>3853</v>
      </c>
      <c r="E11" s="17"/>
      <c r="F11" s="17"/>
      <c r="G11" s="191"/>
      <c r="H11" s="190"/>
    </row>
    <row r="12" spans="1:8" ht="26.4" x14ac:dyDescent="0.25">
      <c r="A12" s="668" t="s">
        <v>3857</v>
      </c>
      <c r="B12" s="668"/>
      <c r="C12" s="669"/>
      <c r="D12" s="620" t="s">
        <v>6631</v>
      </c>
      <c r="E12" s="17" t="s">
        <v>2269</v>
      </c>
      <c r="F12" s="17">
        <v>1030</v>
      </c>
      <c r="G12" s="187"/>
      <c r="H12" s="190">
        <f>F12*G12</f>
        <v>0</v>
      </c>
    </row>
    <row r="13" spans="1:8" ht="26.4" x14ac:dyDescent="0.25">
      <c r="A13" s="668" t="s">
        <v>3860</v>
      </c>
      <c r="B13" s="668"/>
      <c r="C13" s="669"/>
      <c r="D13" s="619" t="s">
        <v>6740</v>
      </c>
      <c r="E13" s="17" t="s">
        <v>136</v>
      </c>
      <c r="F13" s="17">
        <v>481</v>
      </c>
      <c r="G13" s="187"/>
      <c r="H13" s="190">
        <f>F13*G13</f>
        <v>0</v>
      </c>
    </row>
    <row r="14" spans="1:8" x14ac:dyDescent="0.25">
      <c r="A14" s="668" t="s">
        <v>3861</v>
      </c>
      <c r="B14" s="668"/>
      <c r="C14" s="669"/>
      <c r="D14" s="619" t="s">
        <v>3862</v>
      </c>
      <c r="E14" s="17"/>
      <c r="F14" s="17"/>
      <c r="G14" s="191"/>
      <c r="H14" s="190"/>
    </row>
    <row r="15" spans="1:8" ht="26.4" x14ac:dyDescent="0.25">
      <c r="A15" s="668"/>
      <c r="B15" s="668" t="s">
        <v>3863</v>
      </c>
      <c r="C15" s="669"/>
      <c r="D15" s="620" t="s">
        <v>6851</v>
      </c>
      <c r="E15" s="17" t="s">
        <v>136</v>
      </c>
      <c r="F15" s="17">
        <v>506</v>
      </c>
      <c r="G15" s="187"/>
      <c r="H15" s="190">
        <f>F15*G15</f>
        <v>0</v>
      </c>
    </row>
    <row r="16" spans="1:8" x14ac:dyDescent="0.25">
      <c r="A16" s="668"/>
      <c r="B16" s="668"/>
      <c r="C16" s="669"/>
      <c r="D16" s="698"/>
      <c r="E16" s="11"/>
      <c r="F16" s="17"/>
      <c r="G16" s="191"/>
      <c r="H16" s="190"/>
    </row>
    <row r="17" spans="1:8" x14ac:dyDescent="0.25">
      <c r="A17" s="15"/>
      <c r="B17" s="15"/>
      <c r="C17" s="17"/>
      <c r="D17" s="15"/>
      <c r="E17" s="239"/>
      <c r="F17" s="17"/>
      <c r="G17" s="191"/>
      <c r="H17" s="190"/>
    </row>
    <row r="18" spans="1:8" x14ac:dyDescent="0.25">
      <c r="A18" s="701"/>
      <c r="B18" s="701"/>
      <c r="C18" s="228"/>
      <c r="D18" s="701"/>
      <c r="E18" s="239"/>
      <c r="F18" s="228"/>
      <c r="G18" s="252"/>
      <c r="H18" s="251"/>
    </row>
    <row r="19" spans="1:8" x14ac:dyDescent="0.25">
      <c r="A19" s="183" t="s">
        <v>34</v>
      </c>
      <c r="B19" s="183"/>
      <c r="C19" s="183"/>
      <c r="D19" s="183"/>
      <c r="F19" s="185"/>
      <c r="G19" s="198"/>
      <c r="H19" s="174">
        <f>SUM(H5:H18)</f>
        <v>0</v>
      </c>
    </row>
    <row r="20" spans="1:8" x14ac:dyDescent="0.25">
      <c r="E20" s="693"/>
    </row>
    <row r="1048295" spans="5:5" x14ac:dyDescent="0.25">
      <c r="E1048295" s="11"/>
    </row>
  </sheetData>
  <sheetProtection algorithmName="SHA-512" hashValue="S+qLo+yhLyReh+jYSAjrid/x/GK7/zA7Ulw2RoegRbGGJpIyu+PrvyZx7Dw+JAHapBPaYY6dI5z0Ku2O8/392A==" saltValue="2VSWM5pgLWAYIw9b7+1CiA==" spinCount="100000" sheet="1" objects="1" scenarios="1" selectLockedCells="1"/>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E48E3-A0C0-4113-8375-509E156134DD}">
  <dimension ref="A1:I1048300"/>
  <sheetViews>
    <sheetView workbookViewId="0"/>
  </sheetViews>
  <sheetFormatPr defaultRowHeight="13.2" x14ac:dyDescent="0.25"/>
  <cols>
    <col min="1" max="1" width="9.33203125" style="41" customWidth="1"/>
    <col min="2" max="2" width="10" style="41" bestFit="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39" t="s">
        <v>3870</v>
      </c>
      <c r="B1" s="40"/>
      <c r="C1" s="40"/>
      <c r="D1" s="40"/>
      <c r="E1" s="774" t="s">
        <v>3871</v>
      </c>
      <c r="F1" s="774"/>
      <c r="G1" s="774"/>
      <c r="H1" s="774"/>
    </row>
    <row r="2" spans="1:9" x14ac:dyDescent="0.25">
      <c r="A2" s="42" t="s">
        <v>0</v>
      </c>
      <c r="B2" s="42"/>
      <c r="C2" s="97"/>
      <c r="D2" s="43" t="s">
        <v>1</v>
      </c>
      <c r="E2" s="43" t="s">
        <v>2</v>
      </c>
      <c r="F2" s="43" t="s">
        <v>3</v>
      </c>
      <c r="G2" s="43" t="s">
        <v>4</v>
      </c>
      <c r="H2" s="43" t="s">
        <v>5</v>
      </c>
      <c r="I2" s="306" t="s">
        <v>5399</v>
      </c>
    </row>
    <row r="3" spans="1:9" x14ac:dyDescent="0.25">
      <c r="A3" s="44"/>
      <c r="B3" s="44"/>
      <c r="C3" s="98"/>
      <c r="D3" s="45"/>
      <c r="E3" s="6"/>
      <c r="F3" s="6"/>
      <c r="G3" s="95"/>
      <c r="H3" s="89"/>
    </row>
    <row r="4" spans="1:9" x14ac:dyDescent="0.25">
      <c r="A4" s="192"/>
      <c r="B4" s="192"/>
      <c r="C4" s="193"/>
      <c r="D4" s="64"/>
      <c r="E4" s="17"/>
      <c r="F4" s="17"/>
      <c r="G4" s="191"/>
      <c r="H4" s="190"/>
    </row>
    <row r="5" spans="1:9" x14ac:dyDescent="0.25">
      <c r="A5" s="192" t="s">
        <v>3872</v>
      </c>
      <c r="B5" s="192"/>
      <c r="C5" s="193"/>
      <c r="D5" s="302" t="s">
        <v>3873</v>
      </c>
      <c r="E5" s="17"/>
      <c r="F5" s="17"/>
      <c r="G5" s="191"/>
      <c r="H5" s="190"/>
    </row>
    <row r="6" spans="1:9" x14ac:dyDescent="0.25">
      <c r="A6" s="192"/>
      <c r="B6" s="192" t="s">
        <v>3874</v>
      </c>
      <c r="C6" s="193"/>
      <c r="D6" s="303" t="s">
        <v>5282</v>
      </c>
      <c r="E6" s="161" t="s">
        <v>133</v>
      </c>
      <c r="F6" s="161"/>
      <c r="G6" s="187"/>
      <c r="H6" s="190">
        <f>F6*G6</f>
        <v>0</v>
      </c>
      <c r="I6" s="307" t="s">
        <v>5398</v>
      </c>
    </row>
    <row r="7" spans="1:9" x14ac:dyDescent="0.25">
      <c r="A7" s="192"/>
      <c r="B7" s="192" t="s">
        <v>3875</v>
      </c>
      <c r="C7" s="193"/>
      <c r="D7" s="303" t="s">
        <v>5282</v>
      </c>
      <c r="E7" s="161" t="s">
        <v>136</v>
      </c>
      <c r="F7" s="161"/>
      <c r="G7" s="187"/>
      <c r="H7" s="190">
        <f>F7*G7</f>
        <v>0</v>
      </c>
      <c r="I7" s="307" t="s">
        <v>5398</v>
      </c>
    </row>
    <row r="8" spans="1:9" x14ac:dyDescent="0.25">
      <c r="A8" s="192"/>
      <c r="B8" s="192" t="s">
        <v>3876</v>
      </c>
      <c r="C8" s="193"/>
      <c r="D8" s="303" t="s">
        <v>5282</v>
      </c>
      <c r="E8" s="161" t="s">
        <v>429</v>
      </c>
      <c r="F8" s="161"/>
      <c r="G8" s="187"/>
      <c r="H8" s="190">
        <f>F8*G8</f>
        <v>0</v>
      </c>
      <c r="I8" s="307" t="s">
        <v>5398</v>
      </c>
    </row>
    <row r="9" spans="1:9" x14ac:dyDescent="0.25">
      <c r="A9" s="192" t="s">
        <v>3877</v>
      </c>
      <c r="B9" s="192"/>
      <c r="C9" s="193"/>
      <c r="D9" s="100" t="s">
        <v>3878</v>
      </c>
      <c r="E9" s="212"/>
      <c r="F9" s="17"/>
      <c r="G9" s="191"/>
      <c r="H9" s="190"/>
    </row>
    <row r="10" spans="1:9" ht="39.6" x14ac:dyDescent="0.25">
      <c r="A10" s="192"/>
      <c r="B10" s="192" t="s">
        <v>3879</v>
      </c>
      <c r="C10" s="193"/>
      <c r="D10" s="278" t="s">
        <v>5283</v>
      </c>
      <c r="E10" s="161" t="s">
        <v>423</v>
      </c>
      <c r="F10" s="161"/>
      <c r="G10" s="187"/>
      <c r="H10" s="190">
        <f>F10*G10</f>
        <v>0</v>
      </c>
      <c r="I10" s="307" t="s">
        <v>5398</v>
      </c>
    </row>
    <row r="11" spans="1:9" ht="39.6" x14ac:dyDescent="0.25">
      <c r="A11" s="192"/>
      <c r="B11" s="192" t="s">
        <v>3880</v>
      </c>
      <c r="C11" s="193"/>
      <c r="D11" s="278" t="s">
        <v>5283</v>
      </c>
      <c r="E11" s="161" t="s">
        <v>429</v>
      </c>
      <c r="F11" s="161"/>
      <c r="G11" s="187"/>
      <c r="H11" s="190">
        <f>F11*G11</f>
        <v>0</v>
      </c>
      <c r="I11" s="307" t="s">
        <v>5398</v>
      </c>
    </row>
    <row r="12" spans="1:9" x14ac:dyDescent="0.25">
      <c r="A12" s="192" t="s">
        <v>3881</v>
      </c>
      <c r="B12" s="192"/>
      <c r="C12" s="193"/>
      <c r="D12" s="285" t="s">
        <v>5284</v>
      </c>
      <c r="E12" s="17"/>
      <c r="F12" s="17"/>
      <c r="G12" s="191"/>
      <c r="H12" s="190"/>
    </row>
    <row r="13" spans="1:9" x14ac:dyDescent="0.25">
      <c r="A13" s="192"/>
      <c r="B13" s="192" t="s">
        <v>3884</v>
      </c>
      <c r="C13" s="193"/>
      <c r="D13" s="278" t="s">
        <v>3882</v>
      </c>
      <c r="E13" s="17"/>
      <c r="F13" s="17"/>
      <c r="G13" s="191"/>
      <c r="H13" s="190"/>
    </row>
    <row r="14" spans="1:9" ht="26.4" x14ac:dyDescent="0.25">
      <c r="A14" s="192"/>
      <c r="B14" s="192"/>
      <c r="C14" s="193" t="s">
        <v>37</v>
      </c>
      <c r="D14" s="278" t="s">
        <v>5285</v>
      </c>
      <c r="E14" s="161" t="s">
        <v>133</v>
      </c>
      <c r="F14" s="161"/>
      <c r="G14" s="187"/>
      <c r="H14" s="190">
        <f>F14*G14</f>
        <v>0</v>
      </c>
      <c r="I14" s="307" t="s">
        <v>5398</v>
      </c>
    </row>
    <row r="15" spans="1:9" ht="26.4" x14ac:dyDescent="0.25">
      <c r="A15" s="192"/>
      <c r="B15" s="192"/>
      <c r="C15" s="193" t="s">
        <v>39</v>
      </c>
      <c r="D15" s="278" t="s">
        <v>5285</v>
      </c>
      <c r="E15" s="161" t="s">
        <v>136</v>
      </c>
      <c r="F15" s="161"/>
      <c r="G15" s="187"/>
      <c r="H15" s="190">
        <f>F15*G15</f>
        <v>0</v>
      </c>
      <c r="I15" s="307" t="s">
        <v>5398</v>
      </c>
    </row>
    <row r="16" spans="1:9" ht="26.4" x14ac:dyDescent="0.25">
      <c r="A16" s="192"/>
      <c r="B16" s="192"/>
      <c r="C16" s="193" t="s">
        <v>59</v>
      </c>
      <c r="D16" s="278" t="s">
        <v>5285</v>
      </c>
      <c r="E16" s="161" t="s">
        <v>429</v>
      </c>
      <c r="F16" s="161"/>
      <c r="G16" s="187"/>
      <c r="H16" s="190">
        <f>F16*G16</f>
        <v>0</v>
      </c>
      <c r="I16" s="307" t="s">
        <v>5398</v>
      </c>
    </row>
    <row r="17" spans="1:9" x14ac:dyDescent="0.25">
      <c r="A17" s="192"/>
      <c r="B17" s="192" t="s">
        <v>3885</v>
      </c>
      <c r="C17" s="193"/>
      <c r="D17" s="278" t="s">
        <v>3883</v>
      </c>
      <c r="E17" s="17"/>
      <c r="F17" s="17"/>
      <c r="G17" s="191"/>
      <c r="H17" s="190"/>
    </row>
    <row r="18" spans="1:9" ht="26.4" x14ac:dyDescent="0.25">
      <c r="A18" s="192"/>
      <c r="B18" s="192"/>
      <c r="C18" s="193" t="s">
        <v>37</v>
      </c>
      <c r="D18" s="278" t="s">
        <v>5286</v>
      </c>
      <c r="E18" s="161" t="s">
        <v>133</v>
      </c>
      <c r="F18" s="161"/>
      <c r="G18" s="187"/>
      <c r="H18" s="190">
        <f>F18*G18</f>
        <v>0</v>
      </c>
      <c r="I18" s="307" t="s">
        <v>5398</v>
      </c>
    </row>
    <row r="19" spans="1:9" ht="26.4" x14ac:dyDescent="0.25">
      <c r="A19" s="192"/>
      <c r="B19" s="192"/>
      <c r="C19" s="193" t="s">
        <v>39</v>
      </c>
      <c r="D19" s="278" t="s">
        <v>5286</v>
      </c>
      <c r="E19" s="161" t="s">
        <v>136</v>
      </c>
      <c r="F19" s="161"/>
      <c r="G19" s="187"/>
      <c r="H19" s="190">
        <f>F19*G19</f>
        <v>0</v>
      </c>
      <c r="I19" s="307" t="s">
        <v>5398</v>
      </c>
    </row>
    <row r="20" spans="1:9" ht="26.4" x14ac:dyDescent="0.25">
      <c r="A20" s="192"/>
      <c r="B20" s="192"/>
      <c r="C20" s="193" t="s">
        <v>59</v>
      </c>
      <c r="D20" s="278" t="s">
        <v>5286</v>
      </c>
      <c r="E20" s="161" t="s">
        <v>429</v>
      </c>
      <c r="F20" s="161"/>
      <c r="G20" s="187"/>
      <c r="H20" s="190">
        <f>F20*G20</f>
        <v>0</v>
      </c>
      <c r="I20" s="307" t="s">
        <v>5398</v>
      </c>
    </row>
    <row r="21" spans="1:9" x14ac:dyDescent="0.25">
      <c r="A21" s="192"/>
      <c r="B21" s="192"/>
      <c r="C21" s="193"/>
      <c r="D21" s="255"/>
      <c r="E21" s="17"/>
      <c r="F21" s="17"/>
      <c r="G21" s="191"/>
      <c r="H21" s="190"/>
    </row>
    <row r="22" spans="1:9" x14ac:dyDescent="0.25">
      <c r="A22" s="242"/>
      <c r="B22" s="242"/>
      <c r="C22" s="245"/>
      <c r="D22" s="243"/>
      <c r="E22" s="240"/>
      <c r="F22" s="228"/>
      <c r="G22" s="252"/>
      <c r="H22" s="251"/>
      <c r="I22" s="323" t="s">
        <v>5421</v>
      </c>
    </row>
    <row r="23" spans="1:9" x14ac:dyDescent="0.25">
      <c r="A23" s="242"/>
      <c r="B23" s="242"/>
      <c r="C23" s="245"/>
      <c r="D23" s="243"/>
      <c r="E23" s="121"/>
      <c r="F23" s="228"/>
      <c r="G23" s="252"/>
      <c r="H23" s="251"/>
    </row>
    <row r="24" spans="1:9" x14ac:dyDescent="0.25">
      <c r="A24" s="168" t="s">
        <v>34</v>
      </c>
      <c r="B24" s="168"/>
      <c r="C24" s="168"/>
      <c r="D24" s="168"/>
      <c r="E24" s="247"/>
      <c r="F24" s="185"/>
      <c r="G24" s="198"/>
      <c r="H24" s="174">
        <f>SUM(H5:H23)</f>
        <v>0</v>
      </c>
    </row>
    <row r="25" spans="1:9" x14ac:dyDescent="0.25">
      <c r="E25" s="237"/>
    </row>
    <row r="1048300" spans="5:5" x14ac:dyDescent="0.25">
      <c r="E1048300"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2568-8907-4959-84F8-3AD73B2E0584}">
  <dimension ref="A1:I1048294"/>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9" ht="48" customHeight="1" x14ac:dyDescent="0.25">
      <c r="A1" s="39" t="s">
        <v>3886</v>
      </c>
      <c r="B1" s="40"/>
      <c r="C1" s="40"/>
      <c r="D1" s="774" t="s">
        <v>3887</v>
      </c>
      <c r="E1" s="774"/>
      <c r="F1" s="774"/>
      <c r="G1" s="774"/>
    </row>
    <row r="2" spans="1:9" x14ac:dyDescent="0.25">
      <c r="A2" s="42" t="s">
        <v>0</v>
      </c>
      <c r="B2" s="42"/>
      <c r="C2" s="43" t="s">
        <v>1</v>
      </c>
      <c r="D2" s="43" t="s">
        <v>2</v>
      </c>
      <c r="E2" s="43" t="s">
        <v>3</v>
      </c>
      <c r="F2" s="43" t="s">
        <v>4</v>
      </c>
      <c r="G2" s="43" t="s">
        <v>5</v>
      </c>
      <c r="H2" s="306" t="s">
        <v>5399</v>
      </c>
    </row>
    <row r="3" spans="1:9" x14ac:dyDescent="0.25">
      <c r="A3" s="44"/>
      <c r="B3" s="44"/>
      <c r="C3" s="45"/>
      <c r="D3" s="6"/>
      <c r="E3" s="6"/>
      <c r="F3" s="95"/>
      <c r="G3" s="89"/>
    </row>
    <row r="4" spans="1:9" x14ac:dyDescent="0.25">
      <c r="A4" s="192"/>
      <c r="B4" s="192"/>
      <c r="C4" s="64"/>
      <c r="D4" s="17"/>
      <c r="E4" s="17"/>
      <c r="F4" s="191"/>
      <c r="G4" s="190"/>
    </row>
    <row r="5" spans="1:9" x14ac:dyDescent="0.25">
      <c r="A5" s="192" t="s">
        <v>3888</v>
      </c>
      <c r="B5" s="192"/>
      <c r="C5" s="100" t="s">
        <v>3889</v>
      </c>
      <c r="D5" s="17"/>
      <c r="E5" s="17"/>
      <c r="F5" s="191"/>
      <c r="G5" s="190"/>
    </row>
    <row r="6" spans="1:9" ht="15.6" x14ac:dyDescent="0.25">
      <c r="A6" s="192"/>
      <c r="B6" s="192" t="s">
        <v>3890</v>
      </c>
      <c r="C6" s="278" t="s">
        <v>5288</v>
      </c>
      <c r="D6" s="161" t="s">
        <v>2269</v>
      </c>
      <c r="E6" s="161"/>
      <c r="F6" s="187"/>
      <c r="G6" s="190">
        <f>E6*F6</f>
        <v>0</v>
      </c>
      <c r="H6" s="307" t="s">
        <v>5398</v>
      </c>
    </row>
    <row r="7" spans="1:9" x14ac:dyDescent="0.25">
      <c r="A7" s="192"/>
      <c r="B7" s="192" t="s">
        <v>3891</v>
      </c>
      <c r="C7" s="278" t="s">
        <v>5288</v>
      </c>
      <c r="D7" s="161" t="s">
        <v>429</v>
      </c>
      <c r="E7" s="161"/>
      <c r="F7" s="187"/>
      <c r="G7" s="190">
        <f>E7*F7</f>
        <v>0</v>
      </c>
      <c r="H7" s="307" t="s">
        <v>5398</v>
      </c>
    </row>
    <row r="8" spans="1:9" x14ac:dyDescent="0.25">
      <c r="A8" s="192"/>
      <c r="B8" s="192" t="s">
        <v>3892</v>
      </c>
      <c r="C8" s="278" t="s">
        <v>5288</v>
      </c>
      <c r="D8" s="161" t="s">
        <v>136</v>
      </c>
      <c r="E8" s="161"/>
      <c r="F8" s="187"/>
      <c r="G8" s="190">
        <f>E8*F8</f>
        <v>0</v>
      </c>
      <c r="H8" s="307" t="s">
        <v>5398</v>
      </c>
      <c r="I8" s="323" t="s">
        <v>5433</v>
      </c>
    </row>
    <row r="9" spans="1:9" x14ac:dyDescent="0.25">
      <c r="A9" s="192"/>
      <c r="B9" s="192" t="s">
        <v>3893</v>
      </c>
      <c r="C9" s="278" t="s">
        <v>5288</v>
      </c>
      <c r="D9" s="161" t="s">
        <v>133</v>
      </c>
      <c r="E9" s="161"/>
      <c r="F9" s="187"/>
      <c r="G9" s="190">
        <f>E9*F9</f>
        <v>0</v>
      </c>
      <c r="H9" s="307" t="s">
        <v>5398</v>
      </c>
    </row>
    <row r="10" spans="1:9" ht="26.4" x14ac:dyDescent="0.25">
      <c r="A10" s="192" t="s">
        <v>3894</v>
      </c>
      <c r="B10" s="192"/>
      <c r="C10" s="285" t="s">
        <v>5287</v>
      </c>
      <c r="D10" s="17"/>
      <c r="E10" s="17"/>
      <c r="F10" s="191"/>
      <c r="G10" s="190"/>
    </row>
    <row r="11" spans="1:9" ht="15.6" x14ac:dyDescent="0.25">
      <c r="A11" s="192"/>
      <c r="B11" s="192" t="s">
        <v>3895</v>
      </c>
      <c r="C11" s="278" t="s">
        <v>5288</v>
      </c>
      <c r="D11" s="161" t="s">
        <v>2269</v>
      </c>
      <c r="E11" s="161"/>
      <c r="F11" s="187"/>
      <c r="G11" s="190">
        <f>E11*F11</f>
        <v>0</v>
      </c>
      <c r="H11" s="307" t="s">
        <v>5398</v>
      </c>
    </row>
    <row r="12" spans="1:9" x14ac:dyDescent="0.25">
      <c r="A12" s="192"/>
      <c r="B12" s="192" t="s">
        <v>3896</v>
      </c>
      <c r="C12" s="278" t="s">
        <v>5288</v>
      </c>
      <c r="D12" s="161" t="s">
        <v>429</v>
      </c>
      <c r="E12" s="161"/>
      <c r="F12" s="187"/>
      <c r="G12" s="190">
        <f>E12*F12</f>
        <v>0</v>
      </c>
      <c r="H12" s="307" t="s">
        <v>5398</v>
      </c>
    </row>
    <row r="13" spans="1:9" x14ac:dyDescent="0.25">
      <c r="A13" s="192"/>
      <c r="B13" s="192" t="s">
        <v>3897</v>
      </c>
      <c r="C13" s="278" t="s">
        <v>5288</v>
      </c>
      <c r="D13" s="161" t="s">
        <v>136</v>
      </c>
      <c r="E13" s="161"/>
      <c r="F13" s="187"/>
      <c r="G13" s="190">
        <f>E13*F13</f>
        <v>0</v>
      </c>
      <c r="H13" s="307" t="s">
        <v>5398</v>
      </c>
    </row>
    <row r="14" spans="1:9" x14ac:dyDescent="0.25">
      <c r="A14" s="192"/>
      <c r="B14" s="192" t="s">
        <v>3898</v>
      </c>
      <c r="C14" s="278" t="s">
        <v>5288</v>
      </c>
      <c r="D14" s="161" t="s">
        <v>133</v>
      </c>
      <c r="E14" s="161"/>
      <c r="F14" s="187"/>
      <c r="G14" s="190">
        <f>E14*F14</f>
        <v>0</v>
      </c>
      <c r="H14" s="307" t="s">
        <v>5398</v>
      </c>
    </row>
    <row r="15" spans="1:9" x14ac:dyDescent="0.25">
      <c r="A15" s="192"/>
      <c r="B15" s="192"/>
      <c r="C15" s="234"/>
      <c r="D15" s="17"/>
      <c r="E15" s="17"/>
      <c r="F15" s="191"/>
      <c r="G15" s="190"/>
    </row>
    <row r="16" spans="1:9" x14ac:dyDescent="0.25">
      <c r="A16" s="64"/>
      <c r="B16" s="64"/>
      <c r="C16" s="60"/>
      <c r="D16" s="121"/>
      <c r="E16" s="17"/>
      <c r="F16" s="191"/>
      <c r="G16" s="190"/>
      <c r="H16" s="323" t="s">
        <v>5421</v>
      </c>
    </row>
    <row r="17" spans="1:7" x14ac:dyDescent="0.25">
      <c r="A17" s="242"/>
      <c r="B17" s="242"/>
      <c r="C17" s="243"/>
      <c r="D17" s="240"/>
      <c r="E17" s="228"/>
      <c r="F17" s="252"/>
      <c r="G17" s="251"/>
    </row>
    <row r="18" spans="1:7" x14ac:dyDescent="0.25">
      <c r="A18" s="168" t="s">
        <v>34</v>
      </c>
      <c r="B18" s="168"/>
      <c r="C18" s="168"/>
      <c r="D18" s="247"/>
      <c r="E18" s="185"/>
      <c r="F18" s="198"/>
      <c r="G18" s="174">
        <f>SUM(G5:G17)</f>
        <v>0</v>
      </c>
    </row>
    <row r="19" spans="1:7" x14ac:dyDescent="0.25">
      <c r="D19" s="237"/>
    </row>
    <row r="1048294" spans="4:4" x14ac:dyDescent="0.25">
      <c r="D104829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6F38-954D-4FDB-8E36-96C77531D72F}">
  <dimension ref="A1:H1048286"/>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3901</v>
      </c>
      <c r="B1" s="40"/>
      <c r="C1" s="40"/>
      <c r="D1" s="774" t="s">
        <v>3902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283"/>
      <c r="D4" s="17"/>
      <c r="E4" s="17"/>
      <c r="F4" s="191"/>
      <c r="G4" s="190"/>
    </row>
    <row r="5" spans="1:8" ht="39.6" x14ac:dyDescent="0.25">
      <c r="A5" s="192" t="s">
        <v>3899</v>
      </c>
      <c r="B5" s="192"/>
      <c r="C5" s="285" t="s">
        <v>5289</v>
      </c>
      <c r="D5" s="161" t="s">
        <v>133</v>
      </c>
      <c r="E5" s="161"/>
      <c r="F5" s="187"/>
      <c r="G5" s="190">
        <f>E5*F5</f>
        <v>0</v>
      </c>
      <c r="H5" s="307" t="s">
        <v>5398</v>
      </c>
    </row>
    <row r="6" spans="1:8" ht="26.4" x14ac:dyDescent="0.25">
      <c r="A6" s="192" t="s">
        <v>3900</v>
      </c>
      <c r="B6" s="192"/>
      <c r="C6" s="285" t="s">
        <v>5290</v>
      </c>
      <c r="D6" s="161" t="s">
        <v>429</v>
      </c>
      <c r="E6" s="161"/>
      <c r="F6" s="187"/>
      <c r="G6" s="190">
        <f>E6*F6</f>
        <v>0</v>
      </c>
      <c r="H6" s="307" t="s">
        <v>5398</v>
      </c>
    </row>
    <row r="7" spans="1:8" x14ac:dyDescent="0.25">
      <c r="A7" s="192"/>
      <c r="B7" s="192"/>
      <c r="C7" s="59"/>
      <c r="D7" s="17"/>
      <c r="E7" s="17"/>
      <c r="F7" s="191"/>
      <c r="G7" s="190"/>
    </row>
    <row r="8" spans="1:8" x14ac:dyDescent="0.25">
      <c r="A8" s="242"/>
      <c r="B8" s="242"/>
      <c r="C8" s="60"/>
      <c r="D8" s="121"/>
      <c r="E8" s="17"/>
      <c r="F8" s="191"/>
      <c r="G8" s="190"/>
      <c r="H8" s="323" t="s">
        <v>5421</v>
      </c>
    </row>
    <row r="9" spans="1:8" x14ac:dyDescent="0.25">
      <c r="A9" s="242"/>
      <c r="B9" s="242"/>
      <c r="C9" s="243"/>
      <c r="D9" s="240"/>
      <c r="E9" s="228"/>
      <c r="F9" s="252"/>
      <c r="G9" s="251"/>
    </row>
    <row r="10" spans="1:8" x14ac:dyDescent="0.25">
      <c r="A10" s="168" t="s">
        <v>34</v>
      </c>
      <c r="B10" s="168"/>
      <c r="C10" s="168"/>
      <c r="D10" s="247"/>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6F715-16C1-49C6-AEF1-F1B68D6A16C6}">
  <dimension ref="A1:H1048287"/>
  <sheetViews>
    <sheetView workbookViewId="0"/>
  </sheetViews>
  <sheetFormatPr defaultRowHeight="13.2" x14ac:dyDescent="0.25"/>
  <cols>
    <col min="1" max="1" width="9.33203125" style="41" customWidth="1"/>
    <col min="2" max="2" width="10" style="41" bestFit="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3903</v>
      </c>
      <c r="B1" s="40"/>
      <c r="C1" s="40"/>
      <c r="D1" s="774" t="s">
        <v>3904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3905</v>
      </c>
      <c r="B5" s="192"/>
      <c r="C5" s="159" t="s">
        <v>3906</v>
      </c>
      <c r="D5" s="17"/>
      <c r="E5" s="17"/>
      <c r="F5" s="191"/>
      <c r="G5" s="190"/>
    </row>
    <row r="6" spans="1:8" ht="15.6" x14ac:dyDescent="0.25">
      <c r="A6" s="192"/>
      <c r="B6" s="192" t="s">
        <v>3907</v>
      </c>
      <c r="C6" s="290" t="s">
        <v>5291</v>
      </c>
      <c r="D6" s="161" t="s">
        <v>2269</v>
      </c>
      <c r="E6" s="161"/>
      <c r="F6" s="187"/>
      <c r="G6" s="190">
        <f>E6*F6</f>
        <v>0</v>
      </c>
      <c r="H6" s="307" t="s">
        <v>5398</v>
      </c>
    </row>
    <row r="7" spans="1:8" ht="15.6" x14ac:dyDescent="0.25">
      <c r="A7" s="192"/>
      <c r="B7" s="192" t="s">
        <v>3908</v>
      </c>
      <c r="C7" s="290" t="s">
        <v>5291</v>
      </c>
      <c r="D7" s="161" t="s">
        <v>2269</v>
      </c>
      <c r="E7" s="161"/>
      <c r="F7" s="187"/>
      <c r="G7" s="190">
        <f>E7*F7</f>
        <v>0</v>
      </c>
      <c r="H7" s="307" t="s">
        <v>5398</v>
      </c>
    </row>
    <row r="8" spans="1:8" x14ac:dyDescent="0.25">
      <c r="A8" s="192"/>
      <c r="B8" s="192"/>
      <c r="C8" s="59"/>
      <c r="D8" s="17"/>
      <c r="E8" s="17"/>
      <c r="F8" s="191"/>
      <c r="G8" s="190"/>
    </row>
    <row r="9" spans="1:8" x14ac:dyDescent="0.25">
      <c r="A9" s="192"/>
      <c r="B9" s="192"/>
      <c r="C9" s="101"/>
      <c r="D9" s="17"/>
      <c r="E9" s="17"/>
      <c r="F9" s="191"/>
      <c r="G9" s="190"/>
      <c r="H9" s="323" t="s">
        <v>5421</v>
      </c>
    </row>
    <row r="10" spans="1:8" x14ac:dyDescent="0.25">
      <c r="A10" s="192"/>
      <c r="B10" s="192"/>
      <c r="C10" s="100"/>
      <c r="D10" s="17"/>
      <c r="E10" s="17"/>
      <c r="F10" s="191"/>
      <c r="G10" s="190"/>
    </row>
    <row r="11" spans="1:8" x14ac:dyDescent="0.25">
      <c r="A11" s="168" t="s">
        <v>34</v>
      </c>
      <c r="B11" s="168"/>
      <c r="C11" s="168"/>
      <c r="D11"/>
      <c r="E11" s="185"/>
      <c r="F11" s="198"/>
      <c r="G11" s="174">
        <f>SUM(G5:G10)</f>
        <v>0</v>
      </c>
    </row>
    <row r="12" spans="1:8" x14ac:dyDescent="0.25">
      <c r="D12" s="237"/>
    </row>
    <row r="1048287" spans="4:4" x14ac:dyDescent="0.25">
      <c r="D104828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39E82-3D7B-4442-AE09-F57139338D81}">
  <dimension ref="A1:H1048312"/>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3909</v>
      </c>
      <c r="B1" s="40"/>
      <c r="C1" s="40"/>
      <c r="D1" s="774" t="s">
        <v>3910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3911</v>
      </c>
      <c r="B5" s="192"/>
      <c r="C5" s="291" t="s">
        <v>3912</v>
      </c>
      <c r="D5" s="17"/>
      <c r="E5" s="17"/>
      <c r="F5" s="17"/>
      <c r="G5" s="190"/>
    </row>
    <row r="6" spans="1:8" x14ac:dyDescent="0.25">
      <c r="A6" s="192"/>
      <c r="B6" s="192" t="s">
        <v>3913</v>
      </c>
      <c r="C6" s="290" t="s">
        <v>5292</v>
      </c>
      <c r="D6" s="161" t="s">
        <v>33</v>
      </c>
      <c r="E6" s="17" t="s">
        <v>4220</v>
      </c>
      <c r="F6" s="17" t="s">
        <v>4221</v>
      </c>
      <c r="G6" s="188"/>
      <c r="H6" s="307" t="s">
        <v>5398</v>
      </c>
    </row>
    <row r="7" spans="1:8" x14ac:dyDescent="0.25">
      <c r="A7" s="192" t="s">
        <v>3914</v>
      </c>
      <c r="B7" s="192"/>
      <c r="C7" s="291" t="s">
        <v>3915</v>
      </c>
      <c r="D7" s="17"/>
      <c r="E7" s="17"/>
      <c r="F7" s="17"/>
      <c r="G7" s="188"/>
    </row>
    <row r="8" spans="1:8" x14ac:dyDescent="0.25">
      <c r="A8" s="192"/>
      <c r="B8" s="192" t="s">
        <v>3916</v>
      </c>
      <c r="C8" s="290" t="s">
        <v>5293</v>
      </c>
      <c r="D8" s="161" t="s">
        <v>33</v>
      </c>
      <c r="E8" s="17" t="s">
        <v>4220</v>
      </c>
      <c r="F8" s="17" t="s">
        <v>4221</v>
      </c>
      <c r="G8" s="188"/>
      <c r="H8" s="307" t="s">
        <v>5398</v>
      </c>
    </row>
    <row r="9" spans="1:8" x14ac:dyDescent="0.25">
      <c r="A9" s="192"/>
      <c r="B9" s="192" t="s">
        <v>3917</v>
      </c>
      <c r="C9" s="278" t="s">
        <v>5294</v>
      </c>
      <c r="D9" s="161" t="s">
        <v>33</v>
      </c>
      <c r="E9" s="17" t="s">
        <v>4220</v>
      </c>
      <c r="F9" s="17" t="s">
        <v>4221</v>
      </c>
      <c r="G9" s="188"/>
      <c r="H9" s="307" t="s">
        <v>5398</v>
      </c>
    </row>
    <row r="10" spans="1:8" x14ac:dyDescent="0.25">
      <c r="A10" s="192" t="s">
        <v>3918</v>
      </c>
      <c r="B10" s="192"/>
      <c r="C10" s="159" t="s">
        <v>3919</v>
      </c>
      <c r="D10" s="17"/>
      <c r="E10" s="17"/>
      <c r="F10" s="17"/>
      <c r="G10" s="188"/>
    </row>
    <row r="11" spans="1:8" ht="26.4" x14ac:dyDescent="0.25">
      <c r="A11" s="192"/>
      <c r="B11" s="192" t="s">
        <v>3920</v>
      </c>
      <c r="C11" s="290" t="s">
        <v>5295</v>
      </c>
      <c r="D11" s="161" t="s">
        <v>33</v>
      </c>
      <c r="E11" s="17" t="s">
        <v>4220</v>
      </c>
      <c r="F11" s="17" t="s">
        <v>4221</v>
      </c>
      <c r="G11" s="188"/>
      <c r="H11" s="307" t="s">
        <v>5398</v>
      </c>
    </row>
    <row r="12" spans="1:8" x14ac:dyDescent="0.25">
      <c r="A12" s="192"/>
      <c r="B12" s="192" t="s">
        <v>3921</v>
      </c>
      <c r="C12" s="290" t="s">
        <v>5294</v>
      </c>
      <c r="D12" s="161" t="s">
        <v>33</v>
      </c>
      <c r="E12" s="17" t="s">
        <v>4220</v>
      </c>
      <c r="F12" s="17" t="s">
        <v>4221</v>
      </c>
      <c r="G12" s="188"/>
      <c r="H12" s="307" t="s">
        <v>5398</v>
      </c>
    </row>
    <row r="13" spans="1:8" x14ac:dyDescent="0.25">
      <c r="A13" s="192" t="s">
        <v>3922</v>
      </c>
      <c r="B13" s="192"/>
      <c r="C13" s="291" t="s">
        <v>3923</v>
      </c>
      <c r="D13" s="17"/>
      <c r="E13" s="17"/>
      <c r="F13" s="17"/>
      <c r="G13" s="188"/>
    </row>
    <row r="14" spans="1:8" ht="26.4" x14ac:dyDescent="0.25">
      <c r="A14" s="192"/>
      <c r="B14" s="192" t="s">
        <v>3924</v>
      </c>
      <c r="C14" s="290" t="s">
        <v>5296</v>
      </c>
      <c r="D14" s="161" t="s">
        <v>33</v>
      </c>
      <c r="E14" s="17" t="s">
        <v>4220</v>
      </c>
      <c r="F14" s="17" t="s">
        <v>4221</v>
      </c>
      <c r="G14" s="188"/>
      <c r="H14" s="307" t="s">
        <v>5398</v>
      </c>
    </row>
    <row r="15" spans="1:8" x14ac:dyDescent="0.25">
      <c r="A15" s="192"/>
      <c r="B15" s="192" t="s">
        <v>3925</v>
      </c>
      <c r="C15" s="290" t="s">
        <v>5294</v>
      </c>
      <c r="D15" s="161" t="s">
        <v>33</v>
      </c>
      <c r="E15" s="17" t="s">
        <v>4220</v>
      </c>
      <c r="F15" s="17" t="s">
        <v>4221</v>
      </c>
      <c r="G15" s="188"/>
      <c r="H15" s="307" t="s">
        <v>5398</v>
      </c>
    </row>
    <row r="16" spans="1:8" x14ac:dyDescent="0.25">
      <c r="A16" s="192" t="s">
        <v>3926</v>
      </c>
      <c r="B16" s="192"/>
      <c r="C16" s="159" t="s">
        <v>3927</v>
      </c>
      <c r="D16" s="17"/>
      <c r="E16" s="17"/>
      <c r="F16" s="17"/>
      <c r="G16" s="188"/>
    </row>
    <row r="17" spans="1:8" ht="26.4" x14ac:dyDescent="0.25">
      <c r="A17" s="192"/>
      <c r="B17" s="192" t="s">
        <v>3928</v>
      </c>
      <c r="C17" s="290" t="s">
        <v>5297</v>
      </c>
      <c r="D17" s="161" t="s">
        <v>33</v>
      </c>
      <c r="E17" s="17" t="s">
        <v>4220</v>
      </c>
      <c r="F17" s="17" t="s">
        <v>4221</v>
      </c>
      <c r="G17" s="188"/>
      <c r="H17" s="307" t="s">
        <v>5398</v>
      </c>
    </row>
    <row r="18" spans="1:8" x14ac:dyDescent="0.25">
      <c r="A18" s="192"/>
      <c r="B18" s="192" t="s">
        <v>3929</v>
      </c>
      <c r="C18" s="290" t="s">
        <v>5294</v>
      </c>
      <c r="D18" s="161" t="s">
        <v>33</v>
      </c>
      <c r="E18" s="17" t="s">
        <v>4220</v>
      </c>
      <c r="F18" s="17" t="s">
        <v>4221</v>
      </c>
      <c r="G18" s="188"/>
      <c r="H18" s="307" t="s">
        <v>5398</v>
      </c>
    </row>
    <row r="19" spans="1:8" ht="26.4" x14ac:dyDescent="0.25">
      <c r="A19" s="192" t="s">
        <v>3930</v>
      </c>
      <c r="B19" s="192"/>
      <c r="C19" s="159" t="s">
        <v>3952</v>
      </c>
      <c r="D19" s="17"/>
      <c r="E19" s="17"/>
      <c r="F19" s="17"/>
      <c r="G19" s="188"/>
    </row>
    <row r="20" spans="1:8" x14ac:dyDescent="0.25">
      <c r="A20" s="192"/>
      <c r="B20" s="192" t="s">
        <v>3935</v>
      </c>
      <c r="C20" s="160" t="s">
        <v>3931</v>
      </c>
      <c r="D20" s="161" t="s">
        <v>429</v>
      </c>
      <c r="E20" s="161"/>
      <c r="F20" s="187"/>
      <c r="G20" s="190">
        <f>E20*F20</f>
        <v>0</v>
      </c>
    </row>
    <row r="21" spans="1:8" x14ac:dyDescent="0.25">
      <c r="A21" s="192"/>
      <c r="B21" s="192" t="s">
        <v>3936</v>
      </c>
      <c r="C21" s="160" t="s">
        <v>3932</v>
      </c>
      <c r="D21" s="161" t="s">
        <v>429</v>
      </c>
      <c r="E21" s="161"/>
      <c r="F21" s="187"/>
      <c r="G21" s="190">
        <f>E21*F21</f>
        <v>0</v>
      </c>
    </row>
    <row r="22" spans="1:8" x14ac:dyDescent="0.25">
      <c r="A22" s="192"/>
      <c r="B22" s="192" t="s">
        <v>3937</v>
      </c>
      <c r="C22" s="160" t="s">
        <v>3933</v>
      </c>
      <c r="D22" s="161" t="s">
        <v>429</v>
      </c>
      <c r="E22" s="161"/>
      <c r="F22" s="187"/>
      <c r="G22" s="190">
        <f>E22*F22</f>
        <v>0</v>
      </c>
    </row>
    <row r="23" spans="1:8" x14ac:dyDescent="0.25">
      <c r="A23" s="192"/>
      <c r="B23" s="192" t="s">
        <v>3938</v>
      </c>
      <c r="C23" s="160" t="s">
        <v>3934</v>
      </c>
      <c r="D23" s="161" t="s">
        <v>429</v>
      </c>
      <c r="E23" s="161"/>
      <c r="F23" s="187"/>
      <c r="G23" s="190">
        <f>E23*F23</f>
        <v>0</v>
      </c>
    </row>
    <row r="24" spans="1:8" x14ac:dyDescent="0.25">
      <c r="A24" s="192" t="s">
        <v>3939</v>
      </c>
      <c r="B24" s="111"/>
      <c r="C24" s="159" t="s">
        <v>3940</v>
      </c>
      <c r="D24" s="17"/>
      <c r="E24" s="17"/>
      <c r="F24" s="191"/>
      <c r="G24" s="190"/>
    </row>
    <row r="25" spans="1:8" x14ac:dyDescent="0.25">
      <c r="A25" s="192"/>
      <c r="B25" s="192" t="s">
        <v>3941</v>
      </c>
      <c r="C25" s="290" t="s">
        <v>5298</v>
      </c>
      <c r="D25" s="161" t="s">
        <v>429</v>
      </c>
      <c r="E25" s="161"/>
      <c r="F25" s="187"/>
      <c r="G25" s="190">
        <f>E25*F25</f>
        <v>0</v>
      </c>
      <c r="H25" s="307" t="s">
        <v>5398</v>
      </c>
    </row>
    <row r="26" spans="1:8" x14ac:dyDescent="0.25">
      <c r="A26" s="192"/>
      <c r="B26" s="192" t="s">
        <v>3942</v>
      </c>
      <c r="C26" s="290" t="s">
        <v>5294</v>
      </c>
      <c r="D26" s="161" t="s">
        <v>429</v>
      </c>
      <c r="E26" s="161"/>
      <c r="F26" s="187"/>
      <c r="G26" s="190">
        <f>E26*F26</f>
        <v>0</v>
      </c>
      <c r="H26" s="307" t="s">
        <v>5398</v>
      </c>
    </row>
    <row r="27" spans="1:8" x14ac:dyDescent="0.25">
      <c r="A27" s="192" t="s">
        <v>3943</v>
      </c>
      <c r="B27" s="192"/>
      <c r="C27" s="291" t="s">
        <v>3944</v>
      </c>
      <c r="D27" s="17"/>
      <c r="E27" s="17"/>
      <c r="F27" s="191"/>
      <c r="G27" s="190"/>
    </row>
    <row r="28" spans="1:8" x14ac:dyDescent="0.25">
      <c r="A28" s="192"/>
      <c r="B28" s="192" t="s">
        <v>3945</v>
      </c>
      <c r="C28" s="290" t="s">
        <v>5299</v>
      </c>
      <c r="D28" s="209" t="s">
        <v>429</v>
      </c>
      <c r="E28" s="161"/>
      <c r="F28" s="187"/>
      <c r="G28" s="190">
        <f>E28*F28</f>
        <v>0</v>
      </c>
      <c r="H28" s="307" t="s">
        <v>5398</v>
      </c>
    </row>
    <row r="29" spans="1:8" x14ac:dyDescent="0.25">
      <c r="A29" s="192" t="s">
        <v>3946</v>
      </c>
      <c r="B29" s="192"/>
      <c r="C29" s="291" t="s">
        <v>3947</v>
      </c>
      <c r="D29" s="17"/>
      <c r="E29" s="17"/>
      <c r="F29" s="191"/>
      <c r="G29" s="190"/>
    </row>
    <row r="30" spans="1:8" x14ac:dyDescent="0.25">
      <c r="A30" s="192"/>
      <c r="B30" s="192" t="s">
        <v>3948</v>
      </c>
      <c r="C30" s="290" t="s">
        <v>5300</v>
      </c>
      <c r="D30" s="161" t="s">
        <v>429</v>
      </c>
      <c r="E30" s="161"/>
      <c r="F30" s="187"/>
      <c r="G30" s="190">
        <f>E30*F30</f>
        <v>0</v>
      </c>
      <c r="H30" s="307" t="s">
        <v>5398</v>
      </c>
    </row>
    <row r="31" spans="1:8" x14ac:dyDescent="0.25">
      <c r="A31" s="192" t="s">
        <v>3949</v>
      </c>
      <c r="B31" s="192"/>
      <c r="C31" s="291" t="s">
        <v>3950</v>
      </c>
      <c r="D31" s="17"/>
      <c r="E31" s="17"/>
      <c r="F31" s="191"/>
      <c r="G31" s="190"/>
    </row>
    <row r="32" spans="1:8" x14ac:dyDescent="0.25">
      <c r="A32" s="192"/>
      <c r="B32" s="192" t="s">
        <v>3951</v>
      </c>
      <c r="C32" s="290" t="s">
        <v>5301</v>
      </c>
      <c r="D32" s="161" t="s">
        <v>429</v>
      </c>
      <c r="E32" s="161"/>
      <c r="F32" s="187"/>
      <c r="G32" s="190">
        <f>E32*F32</f>
        <v>0</v>
      </c>
      <c r="H32" s="307" t="s">
        <v>5398</v>
      </c>
    </row>
    <row r="33" spans="1:8" x14ac:dyDescent="0.25">
      <c r="A33" s="192"/>
      <c r="B33" s="192"/>
      <c r="C33" s="285"/>
      <c r="D33" s="17"/>
      <c r="E33" s="17"/>
      <c r="F33" s="17"/>
      <c r="G33" s="190"/>
    </row>
    <row r="34" spans="1:8" x14ac:dyDescent="0.25">
      <c r="A34" s="64"/>
      <c r="B34" s="64"/>
      <c r="C34" s="60"/>
      <c r="D34" s="120"/>
      <c r="E34" s="17"/>
      <c r="F34" s="17"/>
      <c r="G34" s="190"/>
      <c r="H34" s="323" t="s">
        <v>5421</v>
      </c>
    </row>
    <row r="35" spans="1:8" x14ac:dyDescent="0.25">
      <c r="A35" s="242"/>
      <c r="B35" s="242"/>
      <c r="C35" s="243"/>
      <c r="D35" s="149"/>
      <c r="E35" s="228"/>
      <c r="F35" s="228"/>
      <c r="G35" s="251"/>
    </row>
    <row r="36" spans="1:8" x14ac:dyDescent="0.25">
      <c r="A36" s="168" t="s">
        <v>34</v>
      </c>
      <c r="B36" s="168"/>
      <c r="C36" s="168"/>
      <c r="D36" s="247"/>
      <c r="E36" s="185"/>
      <c r="F36" s="185"/>
      <c r="G36" s="174">
        <f>SUM(G5:G35)</f>
        <v>0</v>
      </c>
    </row>
    <row r="37" spans="1:8" x14ac:dyDescent="0.25">
      <c r="D37" s="237"/>
    </row>
    <row r="1048312" spans="4:4" x14ac:dyDescent="0.25">
      <c r="D1048312"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14CF0-BF01-4824-899C-78E7898DE071}">
  <dimension ref="A1:J1048289"/>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3953</v>
      </c>
      <c r="B1" s="40"/>
      <c r="C1" s="40"/>
      <c r="D1" s="40"/>
      <c r="E1" s="40"/>
      <c r="F1" s="774" t="s">
        <v>3954</v>
      </c>
      <c r="G1" s="774"/>
      <c r="H1" s="774"/>
      <c r="I1" s="774"/>
    </row>
    <row r="2" spans="1:10" x14ac:dyDescent="0.25">
      <c r="A2" s="42" t="s">
        <v>0</v>
      </c>
      <c r="B2" s="42"/>
      <c r="C2" s="97"/>
      <c r="D2" s="43"/>
      <c r="E2" s="43" t="s">
        <v>1</v>
      </c>
      <c r="F2" s="43" t="s">
        <v>2</v>
      </c>
      <c r="G2" s="43" t="s">
        <v>3</v>
      </c>
      <c r="H2" s="43" t="s">
        <v>4</v>
      </c>
      <c r="I2" s="43" t="s">
        <v>5</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x14ac:dyDescent="0.25">
      <c r="A5" s="192" t="s">
        <v>3955</v>
      </c>
      <c r="B5" s="192"/>
      <c r="C5" s="193"/>
      <c r="D5" s="193"/>
      <c r="E5" s="163"/>
      <c r="F5" s="161"/>
      <c r="G5" s="161"/>
      <c r="H5" s="161"/>
      <c r="I5" s="188"/>
    </row>
    <row r="6" spans="1:10" x14ac:dyDescent="0.25">
      <c r="A6" s="192"/>
      <c r="B6" s="192"/>
      <c r="C6" s="193"/>
      <c r="D6" s="193"/>
      <c r="E6" s="256"/>
      <c r="F6" s="161"/>
      <c r="G6" s="161"/>
      <c r="H6" s="161"/>
      <c r="I6" s="188"/>
    </row>
    <row r="7" spans="1:10" x14ac:dyDescent="0.25">
      <c r="A7" s="192"/>
      <c r="B7" s="192"/>
      <c r="C7" s="193"/>
      <c r="D7" s="193"/>
      <c r="E7" s="163"/>
      <c r="F7" s="161"/>
      <c r="G7" s="161"/>
      <c r="H7" s="161"/>
      <c r="I7" s="188"/>
    </row>
    <row r="8" spans="1:10" x14ac:dyDescent="0.25">
      <c r="A8" s="192"/>
      <c r="B8" s="192"/>
      <c r="C8" s="193"/>
      <c r="D8" s="193"/>
      <c r="E8" s="257"/>
      <c r="F8" s="161"/>
      <c r="G8" s="161"/>
      <c r="H8" s="161"/>
      <c r="I8" s="188"/>
    </row>
    <row r="9" spans="1:10" x14ac:dyDescent="0.25">
      <c r="A9" s="192"/>
      <c r="B9" s="192"/>
      <c r="C9" s="193"/>
      <c r="D9" s="193"/>
      <c r="E9" s="258"/>
      <c r="F9" s="161"/>
      <c r="G9" s="161"/>
      <c r="H9" s="161"/>
      <c r="I9" s="188"/>
    </row>
    <row r="10" spans="1:10" x14ac:dyDescent="0.25">
      <c r="A10" s="64"/>
      <c r="B10" s="64"/>
      <c r="C10" s="161"/>
      <c r="D10" s="161"/>
      <c r="E10" s="60"/>
      <c r="F10" s="249"/>
      <c r="G10" s="161"/>
      <c r="H10" s="161"/>
      <c r="I10" s="188"/>
    </row>
    <row r="11" spans="1:10" x14ac:dyDescent="0.25">
      <c r="A11" s="64"/>
      <c r="B11" s="64"/>
      <c r="C11" s="161"/>
      <c r="D11" s="161"/>
      <c r="E11" s="60"/>
      <c r="F11" s="249"/>
      <c r="G11" s="161"/>
      <c r="H11" s="161"/>
      <c r="I11" s="188"/>
      <c r="J11" s="323" t="s">
        <v>5421</v>
      </c>
    </row>
    <row r="12" spans="1:10" x14ac:dyDescent="0.25">
      <c r="A12" s="242"/>
      <c r="B12" s="242"/>
      <c r="C12" s="245"/>
      <c r="D12" s="245"/>
      <c r="E12" s="243"/>
      <c r="F12" s="235"/>
      <c r="G12" s="245"/>
      <c r="H12" s="245"/>
      <c r="I12" s="250"/>
    </row>
    <row r="13" spans="1:10" x14ac:dyDescent="0.25">
      <c r="A13" s="168" t="s">
        <v>34</v>
      </c>
      <c r="B13" s="168"/>
      <c r="C13" s="168"/>
      <c r="D13" s="168"/>
      <c r="E13" s="168"/>
      <c r="F13" s="244"/>
      <c r="G13" s="184"/>
      <c r="H13" s="184"/>
      <c r="I13" s="174">
        <f>SUM(I5:I12)</f>
        <v>0</v>
      </c>
    </row>
    <row r="14" spans="1:10" x14ac:dyDescent="0.25">
      <c r="F14" s="237"/>
    </row>
    <row r="1048289" spans="6:6" x14ac:dyDescent="0.25">
      <c r="F1048289"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996BD-06E8-4B07-A03A-577343AD9679}">
  <dimension ref="A1:J1048305"/>
  <sheetViews>
    <sheetView workbookViewId="0"/>
  </sheetViews>
  <sheetFormatPr defaultRowHeight="13.2" x14ac:dyDescent="0.25"/>
  <cols>
    <col min="1" max="1" width="9.6640625" style="41" customWidth="1"/>
    <col min="2" max="2" width="11.109375" style="41" customWidth="1"/>
    <col min="3" max="4" width="3.88671875" style="41" customWidth="1"/>
    <col min="5" max="5" width="40.6640625" style="41" customWidth="1"/>
    <col min="6" max="6" width="25.5546875" style="41" bestFit="1" customWidth="1"/>
    <col min="7" max="9" width="20.6640625" style="41" customWidth="1"/>
    <col min="10" max="258" width="9.109375" style="41"/>
    <col min="259" max="259" width="9.33203125" style="41" customWidth="1"/>
    <col min="260" max="260" width="6.6640625" style="41" customWidth="1"/>
    <col min="261" max="261" width="40.6640625" style="41" customWidth="1"/>
    <col min="262" max="265" width="9.33203125" style="41" customWidth="1"/>
    <col min="266" max="514" width="9.109375" style="41"/>
    <col min="515" max="515" width="9.33203125" style="41" customWidth="1"/>
    <col min="516" max="516" width="6.6640625" style="41" customWidth="1"/>
    <col min="517" max="517" width="40.6640625" style="41" customWidth="1"/>
    <col min="518" max="521" width="9.33203125" style="41" customWidth="1"/>
    <col min="522" max="770" width="9.109375" style="41"/>
    <col min="771" max="771" width="9.33203125" style="41" customWidth="1"/>
    <col min="772" max="772" width="6.6640625" style="41" customWidth="1"/>
    <col min="773" max="773" width="40.6640625" style="41" customWidth="1"/>
    <col min="774" max="777" width="9.33203125" style="41" customWidth="1"/>
    <col min="778" max="1026" width="9.109375" style="41"/>
    <col min="1027" max="1027" width="9.33203125" style="41" customWidth="1"/>
    <col min="1028" max="1028" width="6.6640625" style="41" customWidth="1"/>
    <col min="1029" max="1029" width="40.6640625" style="41" customWidth="1"/>
    <col min="1030" max="1033" width="9.33203125" style="41" customWidth="1"/>
    <col min="1034" max="1282" width="9.109375" style="41"/>
    <col min="1283" max="1283" width="9.33203125" style="41" customWidth="1"/>
    <col min="1284" max="1284" width="6.6640625" style="41" customWidth="1"/>
    <col min="1285" max="1285" width="40.6640625" style="41" customWidth="1"/>
    <col min="1286" max="1289" width="9.33203125" style="41" customWidth="1"/>
    <col min="1290" max="1538" width="9.109375" style="41"/>
    <col min="1539" max="1539" width="9.33203125" style="41" customWidth="1"/>
    <col min="1540" max="1540" width="6.6640625" style="41" customWidth="1"/>
    <col min="1541" max="1541" width="40.6640625" style="41" customWidth="1"/>
    <col min="1542" max="1545" width="9.33203125" style="41" customWidth="1"/>
    <col min="1546" max="1794" width="9.109375" style="41"/>
    <col min="1795" max="1795" width="9.33203125" style="41" customWidth="1"/>
    <col min="1796" max="1796" width="6.6640625" style="41" customWidth="1"/>
    <col min="1797" max="1797" width="40.6640625" style="41" customWidth="1"/>
    <col min="1798" max="1801" width="9.33203125" style="41" customWidth="1"/>
    <col min="1802" max="2050" width="9.109375" style="41"/>
    <col min="2051" max="2051" width="9.33203125" style="41" customWidth="1"/>
    <col min="2052" max="2052" width="6.6640625" style="41" customWidth="1"/>
    <col min="2053" max="2053" width="40.6640625" style="41" customWidth="1"/>
    <col min="2054" max="2057" width="9.33203125" style="41" customWidth="1"/>
    <col min="2058" max="2306" width="9.109375" style="41"/>
    <col min="2307" max="2307" width="9.33203125" style="41" customWidth="1"/>
    <col min="2308" max="2308" width="6.6640625" style="41" customWidth="1"/>
    <col min="2309" max="2309" width="40.6640625" style="41" customWidth="1"/>
    <col min="2310" max="2313" width="9.33203125" style="41" customWidth="1"/>
    <col min="2314" max="2562" width="9.109375" style="41"/>
    <col min="2563" max="2563" width="9.33203125" style="41" customWidth="1"/>
    <col min="2564" max="2564" width="6.6640625" style="41" customWidth="1"/>
    <col min="2565" max="2565" width="40.6640625" style="41" customWidth="1"/>
    <col min="2566" max="2569" width="9.33203125" style="41" customWidth="1"/>
    <col min="2570" max="2818" width="9.109375" style="41"/>
    <col min="2819" max="2819" width="9.33203125" style="41" customWidth="1"/>
    <col min="2820" max="2820" width="6.6640625" style="41" customWidth="1"/>
    <col min="2821" max="2821" width="40.6640625" style="41" customWidth="1"/>
    <col min="2822" max="2825" width="9.33203125" style="41" customWidth="1"/>
    <col min="2826" max="3074" width="9.109375" style="41"/>
    <col min="3075" max="3075" width="9.33203125" style="41" customWidth="1"/>
    <col min="3076" max="3076" width="6.6640625" style="41" customWidth="1"/>
    <col min="3077" max="3077" width="40.6640625" style="41" customWidth="1"/>
    <col min="3078" max="3081" width="9.33203125" style="41" customWidth="1"/>
    <col min="3082" max="3330" width="9.109375" style="41"/>
    <col min="3331" max="3331" width="9.33203125" style="41" customWidth="1"/>
    <col min="3332" max="3332" width="6.6640625" style="41" customWidth="1"/>
    <col min="3333" max="3333" width="40.6640625" style="41" customWidth="1"/>
    <col min="3334" max="3337" width="9.33203125" style="41" customWidth="1"/>
    <col min="3338" max="3586" width="9.109375" style="41"/>
    <col min="3587" max="3587" width="9.33203125" style="41" customWidth="1"/>
    <col min="3588" max="3588" width="6.6640625" style="41" customWidth="1"/>
    <col min="3589" max="3589" width="40.6640625" style="41" customWidth="1"/>
    <col min="3590" max="3593" width="9.33203125" style="41" customWidth="1"/>
    <col min="3594" max="3842" width="9.109375" style="41"/>
    <col min="3843" max="3843" width="9.33203125" style="41" customWidth="1"/>
    <col min="3844" max="3844" width="6.6640625" style="41" customWidth="1"/>
    <col min="3845" max="3845" width="40.6640625" style="41" customWidth="1"/>
    <col min="3846" max="3849" width="9.33203125" style="41" customWidth="1"/>
    <col min="3850" max="4098" width="9.109375" style="41"/>
    <col min="4099" max="4099" width="9.33203125" style="41" customWidth="1"/>
    <col min="4100" max="4100" width="6.6640625" style="41" customWidth="1"/>
    <col min="4101" max="4101" width="40.6640625" style="41" customWidth="1"/>
    <col min="4102" max="4105" width="9.33203125" style="41" customWidth="1"/>
    <col min="4106" max="4354" width="9.109375" style="41"/>
    <col min="4355" max="4355" width="9.33203125" style="41" customWidth="1"/>
    <col min="4356" max="4356" width="6.6640625" style="41" customWidth="1"/>
    <col min="4357" max="4357" width="40.6640625" style="41" customWidth="1"/>
    <col min="4358" max="4361" width="9.33203125" style="41" customWidth="1"/>
    <col min="4362" max="4610" width="9.109375" style="41"/>
    <col min="4611" max="4611" width="9.33203125" style="41" customWidth="1"/>
    <col min="4612" max="4612" width="6.6640625" style="41" customWidth="1"/>
    <col min="4613" max="4613" width="40.6640625" style="41" customWidth="1"/>
    <col min="4614" max="4617" width="9.33203125" style="41" customWidth="1"/>
    <col min="4618" max="4866" width="9.109375" style="41"/>
    <col min="4867" max="4867" width="9.33203125" style="41" customWidth="1"/>
    <col min="4868" max="4868" width="6.6640625" style="41" customWidth="1"/>
    <col min="4869" max="4869" width="40.6640625" style="41" customWidth="1"/>
    <col min="4870" max="4873" width="9.33203125" style="41" customWidth="1"/>
    <col min="4874" max="5122" width="9.109375" style="41"/>
    <col min="5123" max="5123" width="9.33203125" style="41" customWidth="1"/>
    <col min="5124" max="5124" width="6.6640625" style="41" customWidth="1"/>
    <col min="5125" max="5125" width="40.6640625" style="41" customWidth="1"/>
    <col min="5126" max="5129" width="9.33203125" style="41" customWidth="1"/>
    <col min="5130" max="5378" width="9.109375" style="41"/>
    <col min="5379" max="5379" width="9.33203125" style="41" customWidth="1"/>
    <col min="5380" max="5380" width="6.6640625" style="41" customWidth="1"/>
    <col min="5381" max="5381" width="40.6640625" style="41" customWidth="1"/>
    <col min="5382" max="5385" width="9.33203125" style="41" customWidth="1"/>
    <col min="5386" max="5634" width="9.109375" style="41"/>
    <col min="5635" max="5635" width="9.33203125" style="41" customWidth="1"/>
    <col min="5636" max="5636" width="6.6640625" style="41" customWidth="1"/>
    <col min="5637" max="5637" width="40.6640625" style="41" customWidth="1"/>
    <col min="5638" max="5641" width="9.33203125" style="41" customWidth="1"/>
    <col min="5642" max="5890" width="9.109375" style="41"/>
    <col min="5891" max="5891" width="9.33203125" style="41" customWidth="1"/>
    <col min="5892" max="5892" width="6.6640625" style="41" customWidth="1"/>
    <col min="5893" max="5893" width="40.6640625" style="41" customWidth="1"/>
    <col min="5894" max="5897" width="9.33203125" style="41" customWidth="1"/>
    <col min="5898" max="6146" width="9.109375" style="41"/>
    <col min="6147" max="6147" width="9.33203125" style="41" customWidth="1"/>
    <col min="6148" max="6148" width="6.6640625" style="41" customWidth="1"/>
    <col min="6149" max="6149" width="40.6640625" style="41" customWidth="1"/>
    <col min="6150" max="6153" width="9.33203125" style="41" customWidth="1"/>
    <col min="6154" max="6402" width="9.109375" style="41"/>
    <col min="6403" max="6403" width="9.33203125" style="41" customWidth="1"/>
    <col min="6404" max="6404" width="6.6640625" style="41" customWidth="1"/>
    <col min="6405" max="6405" width="40.6640625" style="41" customWidth="1"/>
    <col min="6406" max="6409" width="9.33203125" style="41" customWidth="1"/>
    <col min="6410" max="6658" width="9.109375" style="41"/>
    <col min="6659" max="6659" width="9.33203125" style="41" customWidth="1"/>
    <col min="6660" max="6660" width="6.6640625" style="41" customWidth="1"/>
    <col min="6661" max="6661" width="40.6640625" style="41" customWidth="1"/>
    <col min="6662" max="6665" width="9.33203125" style="41" customWidth="1"/>
    <col min="6666" max="6914" width="9.109375" style="41"/>
    <col min="6915" max="6915" width="9.33203125" style="41" customWidth="1"/>
    <col min="6916" max="6916" width="6.6640625" style="41" customWidth="1"/>
    <col min="6917" max="6917" width="40.6640625" style="41" customWidth="1"/>
    <col min="6918" max="6921" width="9.33203125" style="41" customWidth="1"/>
    <col min="6922" max="7170" width="9.109375" style="41"/>
    <col min="7171" max="7171" width="9.33203125" style="41" customWidth="1"/>
    <col min="7172" max="7172" width="6.6640625" style="41" customWidth="1"/>
    <col min="7173" max="7173" width="40.6640625" style="41" customWidth="1"/>
    <col min="7174" max="7177" width="9.33203125" style="41" customWidth="1"/>
    <col min="7178" max="7426" width="9.109375" style="41"/>
    <col min="7427" max="7427" width="9.33203125" style="41" customWidth="1"/>
    <col min="7428" max="7428" width="6.6640625" style="41" customWidth="1"/>
    <col min="7429" max="7429" width="40.6640625" style="41" customWidth="1"/>
    <col min="7430" max="7433" width="9.33203125" style="41" customWidth="1"/>
    <col min="7434" max="7682" width="9.109375" style="41"/>
    <col min="7683" max="7683" width="9.33203125" style="41" customWidth="1"/>
    <col min="7684" max="7684" width="6.6640625" style="41" customWidth="1"/>
    <col min="7685" max="7685" width="40.6640625" style="41" customWidth="1"/>
    <col min="7686" max="7689" width="9.33203125" style="41" customWidth="1"/>
    <col min="7690" max="7938" width="9.109375" style="41"/>
    <col min="7939" max="7939" width="9.33203125" style="41" customWidth="1"/>
    <col min="7940" max="7940" width="6.6640625" style="41" customWidth="1"/>
    <col min="7941" max="7941" width="40.6640625" style="41" customWidth="1"/>
    <col min="7942" max="7945" width="9.33203125" style="41" customWidth="1"/>
    <col min="7946" max="8194" width="9.109375" style="41"/>
    <col min="8195" max="8195" width="9.33203125" style="41" customWidth="1"/>
    <col min="8196" max="8196" width="6.6640625" style="41" customWidth="1"/>
    <col min="8197" max="8197" width="40.6640625" style="41" customWidth="1"/>
    <col min="8198" max="8201" width="9.33203125" style="41" customWidth="1"/>
    <col min="8202" max="8450" width="9.109375" style="41"/>
    <col min="8451" max="8451" width="9.33203125" style="41" customWidth="1"/>
    <col min="8452" max="8452" width="6.6640625" style="41" customWidth="1"/>
    <col min="8453" max="8453" width="40.6640625" style="41" customWidth="1"/>
    <col min="8454" max="8457" width="9.33203125" style="41" customWidth="1"/>
    <col min="8458" max="8706" width="9.109375" style="41"/>
    <col min="8707" max="8707" width="9.33203125" style="41" customWidth="1"/>
    <col min="8708" max="8708" width="6.6640625" style="41" customWidth="1"/>
    <col min="8709" max="8709" width="40.6640625" style="41" customWidth="1"/>
    <col min="8710" max="8713" width="9.33203125" style="41" customWidth="1"/>
    <col min="8714" max="8962" width="9.109375" style="41"/>
    <col min="8963" max="8963" width="9.33203125" style="41" customWidth="1"/>
    <col min="8964" max="8964" width="6.6640625" style="41" customWidth="1"/>
    <col min="8965" max="8965" width="40.6640625" style="41" customWidth="1"/>
    <col min="8966" max="8969" width="9.33203125" style="41" customWidth="1"/>
    <col min="8970" max="9218" width="9.109375" style="41"/>
    <col min="9219" max="9219" width="9.33203125" style="41" customWidth="1"/>
    <col min="9220" max="9220" width="6.6640625" style="41" customWidth="1"/>
    <col min="9221" max="9221" width="40.6640625" style="41" customWidth="1"/>
    <col min="9222" max="9225" width="9.33203125" style="41" customWidth="1"/>
    <col min="9226" max="9474" width="9.109375" style="41"/>
    <col min="9475" max="9475" width="9.33203125" style="41" customWidth="1"/>
    <col min="9476" max="9476" width="6.6640625" style="41" customWidth="1"/>
    <col min="9477" max="9477" width="40.6640625" style="41" customWidth="1"/>
    <col min="9478" max="9481" width="9.33203125" style="41" customWidth="1"/>
    <col min="9482" max="9730" width="9.109375" style="41"/>
    <col min="9731" max="9731" width="9.33203125" style="41" customWidth="1"/>
    <col min="9732" max="9732" width="6.6640625" style="41" customWidth="1"/>
    <col min="9733" max="9733" width="40.6640625" style="41" customWidth="1"/>
    <col min="9734" max="9737" width="9.33203125" style="41" customWidth="1"/>
    <col min="9738" max="9986" width="9.109375" style="41"/>
    <col min="9987" max="9987" width="9.33203125" style="41" customWidth="1"/>
    <col min="9988" max="9988" width="6.6640625" style="41" customWidth="1"/>
    <col min="9989" max="9989" width="40.6640625" style="41" customWidth="1"/>
    <col min="9990" max="9993" width="9.33203125" style="41" customWidth="1"/>
    <col min="9994" max="10242" width="9.109375" style="41"/>
    <col min="10243" max="10243" width="9.33203125" style="41" customWidth="1"/>
    <col min="10244" max="10244" width="6.6640625" style="41" customWidth="1"/>
    <col min="10245" max="10245" width="40.6640625" style="41" customWidth="1"/>
    <col min="10246" max="10249" width="9.33203125" style="41" customWidth="1"/>
    <col min="10250" max="10498" width="9.109375" style="41"/>
    <col min="10499" max="10499" width="9.33203125" style="41" customWidth="1"/>
    <col min="10500" max="10500" width="6.6640625" style="41" customWidth="1"/>
    <col min="10501" max="10501" width="40.6640625" style="41" customWidth="1"/>
    <col min="10502" max="10505" width="9.33203125" style="41" customWidth="1"/>
    <col min="10506" max="10754" width="9.109375" style="41"/>
    <col min="10755" max="10755" width="9.33203125" style="41" customWidth="1"/>
    <col min="10756" max="10756" width="6.6640625" style="41" customWidth="1"/>
    <col min="10757" max="10757" width="40.6640625" style="41" customWidth="1"/>
    <col min="10758" max="10761" width="9.33203125" style="41" customWidth="1"/>
    <col min="10762" max="11010" width="9.109375" style="41"/>
    <col min="11011" max="11011" width="9.33203125" style="41" customWidth="1"/>
    <col min="11012" max="11012" width="6.6640625" style="41" customWidth="1"/>
    <col min="11013" max="11013" width="40.6640625" style="41" customWidth="1"/>
    <col min="11014" max="11017" width="9.33203125" style="41" customWidth="1"/>
    <col min="11018" max="11266" width="9.109375" style="41"/>
    <col min="11267" max="11267" width="9.33203125" style="41" customWidth="1"/>
    <col min="11268" max="11268" width="6.6640625" style="41" customWidth="1"/>
    <col min="11269" max="11269" width="40.6640625" style="41" customWidth="1"/>
    <col min="11270" max="11273" width="9.33203125" style="41" customWidth="1"/>
    <col min="11274" max="11522" width="9.109375" style="41"/>
    <col min="11523" max="11523" width="9.33203125" style="41" customWidth="1"/>
    <col min="11524" max="11524" width="6.6640625" style="41" customWidth="1"/>
    <col min="11525" max="11525" width="40.6640625" style="41" customWidth="1"/>
    <col min="11526" max="11529" width="9.33203125" style="41" customWidth="1"/>
    <col min="11530" max="11778" width="9.109375" style="41"/>
    <col min="11779" max="11779" width="9.33203125" style="41" customWidth="1"/>
    <col min="11780" max="11780" width="6.6640625" style="41" customWidth="1"/>
    <col min="11781" max="11781" width="40.6640625" style="41" customWidth="1"/>
    <col min="11782" max="11785" width="9.33203125" style="41" customWidth="1"/>
    <col min="11786" max="12034" width="9.109375" style="41"/>
    <col min="12035" max="12035" width="9.33203125" style="41" customWidth="1"/>
    <col min="12036" max="12036" width="6.6640625" style="41" customWidth="1"/>
    <col min="12037" max="12037" width="40.6640625" style="41" customWidth="1"/>
    <col min="12038" max="12041" width="9.33203125" style="41" customWidth="1"/>
    <col min="12042" max="12290" width="9.109375" style="41"/>
    <col min="12291" max="12291" width="9.33203125" style="41" customWidth="1"/>
    <col min="12292" max="12292" width="6.6640625" style="41" customWidth="1"/>
    <col min="12293" max="12293" width="40.6640625" style="41" customWidth="1"/>
    <col min="12294" max="12297" width="9.33203125" style="41" customWidth="1"/>
    <col min="12298" max="12546" width="9.109375" style="41"/>
    <col min="12547" max="12547" width="9.33203125" style="41" customWidth="1"/>
    <col min="12548" max="12548" width="6.6640625" style="41" customWidth="1"/>
    <col min="12549" max="12549" width="40.6640625" style="41" customWidth="1"/>
    <col min="12550" max="12553" width="9.33203125" style="41" customWidth="1"/>
    <col min="12554" max="12802" width="9.109375" style="41"/>
    <col min="12803" max="12803" width="9.33203125" style="41" customWidth="1"/>
    <col min="12804" max="12804" width="6.6640625" style="41" customWidth="1"/>
    <col min="12805" max="12805" width="40.6640625" style="41" customWidth="1"/>
    <col min="12806" max="12809" width="9.33203125" style="41" customWidth="1"/>
    <col min="12810" max="13058" width="9.109375" style="41"/>
    <col min="13059" max="13059" width="9.33203125" style="41" customWidth="1"/>
    <col min="13060" max="13060" width="6.6640625" style="41" customWidth="1"/>
    <col min="13061" max="13061" width="40.6640625" style="41" customWidth="1"/>
    <col min="13062" max="13065" width="9.33203125" style="41" customWidth="1"/>
    <col min="13066" max="13314" width="9.109375" style="41"/>
    <col min="13315" max="13315" width="9.33203125" style="41" customWidth="1"/>
    <col min="13316" max="13316" width="6.6640625" style="41" customWidth="1"/>
    <col min="13317" max="13317" width="40.6640625" style="41" customWidth="1"/>
    <col min="13318" max="13321" width="9.33203125" style="41" customWidth="1"/>
    <col min="13322" max="13570" width="9.109375" style="41"/>
    <col min="13571" max="13571" width="9.33203125" style="41" customWidth="1"/>
    <col min="13572" max="13572" width="6.6640625" style="41" customWidth="1"/>
    <col min="13573" max="13573" width="40.6640625" style="41" customWidth="1"/>
    <col min="13574" max="13577" width="9.33203125" style="41" customWidth="1"/>
    <col min="13578" max="13826" width="9.109375" style="41"/>
    <col min="13827" max="13827" width="9.33203125" style="41" customWidth="1"/>
    <col min="13828" max="13828" width="6.6640625" style="41" customWidth="1"/>
    <col min="13829" max="13829" width="40.6640625" style="41" customWidth="1"/>
    <col min="13830" max="13833" width="9.33203125" style="41" customWidth="1"/>
    <col min="13834" max="14082" width="9.109375" style="41"/>
    <col min="14083" max="14083" width="9.33203125" style="41" customWidth="1"/>
    <col min="14084" max="14084" width="6.6640625" style="41" customWidth="1"/>
    <col min="14085" max="14085" width="40.6640625" style="41" customWidth="1"/>
    <col min="14086" max="14089" width="9.33203125" style="41" customWidth="1"/>
    <col min="14090" max="14338" width="9.109375" style="41"/>
    <col min="14339" max="14339" width="9.33203125" style="41" customWidth="1"/>
    <col min="14340" max="14340" width="6.6640625" style="41" customWidth="1"/>
    <col min="14341" max="14341" width="40.6640625" style="41" customWidth="1"/>
    <col min="14342" max="14345" width="9.33203125" style="41" customWidth="1"/>
    <col min="14346" max="14594" width="9.109375" style="41"/>
    <col min="14595" max="14595" width="9.33203125" style="41" customWidth="1"/>
    <col min="14596" max="14596" width="6.6640625" style="41" customWidth="1"/>
    <col min="14597" max="14597" width="40.6640625" style="41" customWidth="1"/>
    <col min="14598" max="14601" width="9.33203125" style="41" customWidth="1"/>
    <col min="14602" max="14850" width="9.109375" style="41"/>
    <col min="14851" max="14851" width="9.33203125" style="41" customWidth="1"/>
    <col min="14852" max="14852" width="6.6640625" style="41" customWidth="1"/>
    <col min="14853" max="14853" width="40.6640625" style="41" customWidth="1"/>
    <col min="14854" max="14857" width="9.33203125" style="41" customWidth="1"/>
    <col min="14858" max="15106" width="9.109375" style="41"/>
    <col min="15107" max="15107" width="9.33203125" style="41" customWidth="1"/>
    <col min="15108" max="15108" width="6.6640625" style="41" customWidth="1"/>
    <col min="15109" max="15109" width="40.6640625" style="41" customWidth="1"/>
    <col min="15110" max="15113" width="9.33203125" style="41" customWidth="1"/>
    <col min="15114" max="15362" width="9.109375" style="41"/>
    <col min="15363" max="15363" width="9.33203125" style="41" customWidth="1"/>
    <col min="15364" max="15364" width="6.6640625" style="41" customWidth="1"/>
    <col min="15365" max="15365" width="40.6640625" style="41" customWidth="1"/>
    <col min="15366" max="15369" width="9.33203125" style="41" customWidth="1"/>
    <col min="15370" max="15618" width="9.109375" style="41"/>
    <col min="15619" max="15619" width="9.33203125" style="41" customWidth="1"/>
    <col min="15620" max="15620" width="6.6640625" style="41" customWidth="1"/>
    <col min="15621" max="15621" width="40.6640625" style="41" customWidth="1"/>
    <col min="15622" max="15625" width="9.33203125" style="41" customWidth="1"/>
    <col min="15626" max="15874" width="9.109375" style="41"/>
    <col min="15875" max="15875" width="9.33203125" style="41" customWidth="1"/>
    <col min="15876" max="15876" width="6.6640625" style="41" customWidth="1"/>
    <col min="15877" max="15877" width="40.6640625" style="41" customWidth="1"/>
    <col min="15878" max="15881" width="9.33203125" style="41" customWidth="1"/>
    <col min="15882" max="16130" width="9.109375" style="41"/>
    <col min="16131" max="16131" width="9.33203125" style="41" customWidth="1"/>
    <col min="16132" max="16132" width="6.6640625" style="41" customWidth="1"/>
    <col min="16133" max="16133" width="40.6640625" style="41" customWidth="1"/>
    <col min="16134" max="16137" width="9.33203125" style="41" customWidth="1"/>
    <col min="16138" max="16384" width="9.109375" style="41"/>
  </cols>
  <sheetData>
    <row r="1" spans="1:10" ht="48" customHeight="1" x14ac:dyDescent="0.25">
      <c r="A1" s="39" t="s">
        <v>3956</v>
      </c>
      <c r="B1" s="40"/>
      <c r="C1" s="40"/>
      <c r="D1" s="40"/>
      <c r="E1" s="40"/>
      <c r="F1" s="774" t="s">
        <v>3978</v>
      </c>
      <c r="G1" s="774"/>
      <c r="H1" s="774"/>
      <c r="I1" s="774"/>
    </row>
    <row r="2" spans="1:10" x14ac:dyDescent="0.25">
      <c r="A2" s="42" t="s">
        <v>0</v>
      </c>
      <c r="B2" s="42"/>
      <c r="C2" s="97"/>
      <c r="D2" s="43"/>
      <c r="E2" s="43" t="s">
        <v>1</v>
      </c>
      <c r="F2" s="43" t="s">
        <v>2</v>
      </c>
      <c r="G2" s="43" t="s">
        <v>3</v>
      </c>
      <c r="H2" s="43" t="s">
        <v>4</v>
      </c>
      <c r="I2" s="43" t="s">
        <v>5</v>
      </c>
      <c r="J2" s="306" t="s">
        <v>5399</v>
      </c>
    </row>
    <row r="3" spans="1:10" x14ac:dyDescent="0.25">
      <c r="A3" s="44"/>
      <c r="B3" s="44"/>
      <c r="C3" s="98"/>
      <c r="D3" s="46"/>
      <c r="E3" s="45"/>
      <c r="F3" s="6"/>
      <c r="G3" s="6"/>
      <c r="H3" s="6"/>
      <c r="I3" s="89"/>
    </row>
    <row r="4" spans="1:10" x14ac:dyDescent="0.25">
      <c r="A4" s="192"/>
      <c r="B4" s="192"/>
      <c r="C4" s="193"/>
      <c r="D4" s="193"/>
      <c r="E4" s="64"/>
      <c r="F4" s="17"/>
      <c r="G4" s="17"/>
      <c r="H4" s="17"/>
      <c r="I4" s="190"/>
    </row>
    <row r="5" spans="1:10" ht="26.4" x14ac:dyDescent="0.25">
      <c r="A5" s="192" t="s">
        <v>3957</v>
      </c>
      <c r="B5" s="192"/>
      <c r="C5" s="193"/>
      <c r="D5" s="193"/>
      <c r="E5" s="285" t="s">
        <v>3958</v>
      </c>
      <c r="F5" s="17"/>
      <c r="G5" s="17"/>
      <c r="H5" s="17"/>
      <c r="I5" s="190"/>
    </row>
    <row r="6" spans="1:10" ht="39.6" x14ac:dyDescent="0.25">
      <c r="A6" s="192"/>
      <c r="B6" s="192" t="s">
        <v>3960</v>
      </c>
      <c r="C6" s="193"/>
      <c r="D6" s="193"/>
      <c r="E6" s="278" t="s">
        <v>3959</v>
      </c>
      <c r="F6" s="17"/>
      <c r="G6" s="17"/>
      <c r="H6" s="17"/>
      <c r="I6" s="190"/>
    </row>
    <row r="7" spans="1:10" x14ac:dyDescent="0.25">
      <c r="A7" s="192"/>
      <c r="B7" s="192"/>
      <c r="C7" s="193" t="s">
        <v>37</v>
      </c>
      <c r="D7" s="193"/>
      <c r="E7" s="278" t="s">
        <v>5302</v>
      </c>
      <c r="F7" s="17"/>
      <c r="G7" s="17"/>
      <c r="H7" s="17"/>
      <c r="I7" s="190"/>
      <c r="J7" s="307" t="s">
        <v>5398</v>
      </c>
    </row>
    <row r="8" spans="1:10" ht="26.4" x14ac:dyDescent="0.25">
      <c r="A8" s="192"/>
      <c r="B8" s="192"/>
      <c r="C8" s="193"/>
      <c r="D8" s="193" t="s">
        <v>36</v>
      </c>
      <c r="E8" s="278" t="s">
        <v>5303</v>
      </c>
      <c r="F8" s="161" t="s">
        <v>429</v>
      </c>
      <c r="G8" s="161"/>
      <c r="H8" s="187"/>
      <c r="I8" s="190">
        <f>G8*H8</f>
        <v>0</v>
      </c>
      <c r="J8" s="307" t="s">
        <v>5398</v>
      </c>
    </row>
    <row r="9" spans="1:10" x14ac:dyDescent="0.25">
      <c r="A9" s="192"/>
      <c r="B9" s="192"/>
      <c r="C9" s="193"/>
      <c r="D9" s="193" t="s">
        <v>35</v>
      </c>
      <c r="E9" s="278" t="s">
        <v>5304</v>
      </c>
      <c r="F9" s="161" t="s">
        <v>429</v>
      </c>
      <c r="G9" s="161"/>
      <c r="H9" s="187"/>
      <c r="I9" s="190">
        <f>G9*H9</f>
        <v>0</v>
      </c>
      <c r="J9" s="307" t="s">
        <v>5398</v>
      </c>
    </row>
    <row r="10" spans="1:10" x14ac:dyDescent="0.25">
      <c r="A10" s="192"/>
      <c r="B10" s="192"/>
      <c r="C10" s="193" t="s">
        <v>39</v>
      </c>
      <c r="D10" s="193"/>
      <c r="E10" s="278" t="s">
        <v>5305</v>
      </c>
      <c r="F10" s="17"/>
      <c r="G10" s="17"/>
      <c r="H10" s="17"/>
      <c r="I10" s="190"/>
      <c r="J10" s="307" t="s">
        <v>5398</v>
      </c>
    </row>
    <row r="11" spans="1:10" ht="26.4" x14ac:dyDescent="0.25">
      <c r="A11" s="192"/>
      <c r="B11" s="192"/>
      <c r="C11" s="193"/>
      <c r="D11" s="193" t="s">
        <v>36</v>
      </c>
      <c r="E11" s="278" t="s">
        <v>5303</v>
      </c>
      <c r="F11" s="161" t="s">
        <v>429</v>
      </c>
      <c r="G11" s="161"/>
      <c r="H11" s="187"/>
      <c r="I11" s="190">
        <f>G11*H11</f>
        <v>0</v>
      </c>
      <c r="J11" s="307" t="s">
        <v>5398</v>
      </c>
    </row>
    <row r="12" spans="1:10" x14ac:dyDescent="0.25">
      <c r="A12" s="192"/>
      <c r="B12" s="192"/>
      <c r="C12" s="193"/>
      <c r="D12" s="193" t="s">
        <v>35</v>
      </c>
      <c r="E12" s="278" t="s">
        <v>5306</v>
      </c>
      <c r="F12" s="161" t="s">
        <v>429</v>
      </c>
      <c r="G12" s="161"/>
      <c r="H12" s="187"/>
      <c r="I12" s="190">
        <f>G12*H12</f>
        <v>0</v>
      </c>
      <c r="J12" s="307" t="s">
        <v>5398</v>
      </c>
    </row>
    <row r="13" spans="1:10" x14ac:dyDescent="0.25">
      <c r="A13" s="192" t="s">
        <v>3961</v>
      </c>
      <c r="B13" s="192"/>
      <c r="C13" s="193"/>
      <c r="D13" s="193"/>
      <c r="E13" s="100" t="s">
        <v>2545</v>
      </c>
      <c r="F13" s="17"/>
      <c r="G13" s="17"/>
      <c r="H13" s="17"/>
      <c r="I13" s="190"/>
    </row>
    <row r="14" spans="1:10" ht="26.4" x14ac:dyDescent="0.25">
      <c r="A14" s="192"/>
      <c r="B14" s="192" t="s">
        <v>3965</v>
      </c>
      <c r="C14" s="193"/>
      <c r="D14" s="193"/>
      <c r="E14" s="278" t="s">
        <v>5307</v>
      </c>
      <c r="F14" s="161" t="s">
        <v>33</v>
      </c>
      <c r="G14" s="17" t="s">
        <v>4220</v>
      </c>
      <c r="H14" s="17" t="s">
        <v>4221</v>
      </c>
      <c r="I14" s="188"/>
      <c r="J14" s="307" t="s">
        <v>5398</v>
      </c>
    </row>
    <row r="15" spans="1:10" ht="26.4" x14ac:dyDescent="0.25">
      <c r="A15" s="192"/>
      <c r="B15" s="192" t="s">
        <v>3966</v>
      </c>
      <c r="C15" s="193"/>
      <c r="D15" s="193"/>
      <c r="E15" s="278" t="s">
        <v>3962</v>
      </c>
      <c r="F15" s="161" t="s">
        <v>429</v>
      </c>
      <c r="G15" s="161"/>
      <c r="H15" s="187"/>
      <c r="I15" s="190">
        <f>G15*H15</f>
        <v>0</v>
      </c>
    </row>
    <row r="16" spans="1:10" ht="26.4" x14ac:dyDescent="0.25">
      <c r="A16" s="192"/>
      <c r="B16" s="192" t="s">
        <v>3967</v>
      </c>
      <c r="C16" s="193"/>
      <c r="D16" s="193"/>
      <c r="E16" s="278" t="s">
        <v>5308</v>
      </c>
      <c r="F16" s="161" t="s">
        <v>2546</v>
      </c>
      <c r="G16" s="161"/>
      <c r="H16" s="187"/>
      <c r="I16" s="190">
        <f>G16*H16</f>
        <v>0</v>
      </c>
      <c r="J16" s="307" t="s">
        <v>5398</v>
      </c>
    </row>
    <row r="17" spans="1:10" ht="26.4" x14ac:dyDescent="0.25">
      <c r="A17" s="192"/>
      <c r="B17" s="192" t="s">
        <v>3968</v>
      </c>
      <c r="C17" s="193"/>
      <c r="D17" s="193"/>
      <c r="E17" s="278" t="s">
        <v>3963</v>
      </c>
      <c r="F17" s="161" t="s">
        <v>3005</v>
      </c>
      <c r="G17" s="161"/>
      <c r="H17" s="187"/>
      <c r="I17" s="190">
        <f>G17*H17</f>
        <v>0</v>
      </c>
    </row>
    <row r="18" spans="1:10" ht="26.4" x14ac:dyDescent="0.25">
      <c r="A18" s="192"/>
      <c r="B18" s="192" t="s">
        <v>3969</v>
      </c>
      <c r="C18" s="193"/>
      <c r="D18" s="193"/>
      <c r="E18" s="278" t="s">
        <v>3964</v>
      </c>
      <c r="F18" s="161" t="s">
        <v>33</v>
      </c>
      <c r="G18" s="17" t="s">
        <v>4220</v>
      </c>
      <c r="H18" s="17" t="s">
        <v>4221</v>
      </c>
      <c r="I18" s="188"/>
    </row>
    <row r="19" spans="1:10" ht="26.4" x14ac:dyDescent="0.25">
      <c r="A19" s="192" t="s">
        <v>3970</v>
      </c>
      <c r="B19" s="192"/>
      <c r="C19" s="193"/>
      <c r="D19" s="193"/>
      <c r="E19" s="285" t="s">
        <v>5309</v>
      </c>
      <c r="F19" s="161" t="s">
        <v>33</v>
      </c>
      <c r="G19" s="17" t="s">
        <v>4220</v>
      </c>
      <c r="H19" s="17" t="s">
        <v>4221</v>
      </c>
      <c r="I19" s="188"/>
      <c r="J19" s="307" t="s">
        <v>5398</v>
      </c>
    </row>
    <row r="20" spans="1:10" x14ac:dyDescent="0.25">
      <c r="A20" s="192" t="s">
        <v>3971</v>
      </c>
      <c r="B20" s="192"/>
      <c r="C20" s="193"/>
      <c r="D20" s="193"/>
      <c r="E20" s="285" t="s">
        <v>5310</v>
      </c>
      <c r="F20" s="17"/>
      <c r="G20" s="17"/>
      <c r="H20" s="17"/>
      <c r="I20" s="190"/>
      <c r="J20" s="307" t="s">
        <v>5398</v>
      </c>
    </row>
    <row r="21" spans="1:10" ht="66" x14ac:dyDescent="0.25">
      <c r="A21" s="192"/>
      <c r="B21" s="192" t="s">
        <v>3972</v>
      </c>
      <c r="C21" s="193"/>
      <c r="D21" s="193"/>
      <c r="E21" s="278" t="s">
        <v>5311</v>
      </c>
      <c r="F21" s="209" t="s">
        <v>581</v>
      </c>
      <c r="G21" s="17" t="s">
        <v>4225</v>
      </c>
      <c r="H21" s="17" t="s">
        <v>4226</v>
      </c>
      <c r="I21" s="188"/>
      <c r="J21" s="307" t="s">
        <v>5398</v>
      </c>
    </row>
    <row r="22" spans="1:10" ht="26.4" x14ac:dyDescent="0.25">
      <c r="A22" s="192"/>
      <c r="B22" s="192" t="s">
        <v>3973</v>
      </c>
      <c r="C22" s="193"/>
      <c r="D22" s="193"/>
      <c r="E22" s="101" t="s">
        <v>2558</v>
      </c>
      <c r="F22" s="209" t="s">
        <v>361</v>
      </c>
      <c r="G22" s="191">
        <f>I21</f>
        <v>0</v>
      </c>
      <c r="H22" s="195"/>
      <c r="I22" s="190">
        <f>G22*H22</f>
        <v>0</v>
      </c>
    </row>
    <row r="23" spans="1:10" ht="66" x14ac:dyDescent="0.25">
      <c r="A23" s="192" t="s">
        <v>3974</v>
      </c>
      <c r="B23" s="192"/>
      <c r="C23" s="193"/>
      <c r="D23" s="193"/>
      <c r="E23" s="291" t="s">
        <v>5312</v>
      </c>
      <c r="F23" s="161" t="s">
        <v>33</v>
      </c>
      <c r="G23" s="17" t="s">
        <v>4220</v>
      </c>
      <c r="H23" s="17" t="s">
        <v>4221</v>
      </c>
      <c r="I23" s="188"/>
      <c r="J23" s="307" t="s">
        <v>5398</v>
      </c>
    </row>
    <row r="24" spans="1:10" ht="39.6" x14ac:dyDescent="0.25">
      <c r="A24" s="192" t="s">
        <v>3975</v>
      </c>
      <c r="B24" s="111"/>
      <c r="C24" s="193"/>
      <c r="D24" s="193"/>
      <c r="E24" s="291" t="s">
        <v>5313</v>
      </c>
      <c r="F24" s="161" t="s">
        <v>429</v>
      </c>
      <c r="G24" s="161"/>
      <c r="H24" s="187"/>
      <c r="I24" s="190">
        <f>G24*H24</f>
        <v>0</v>
      </c>
      <c r="J24" s="307" t="s">
        <v>5398</v>
      </c>
    </row>
    <row r="25" spans="1:10" ht="26.4" x14ac:dyDescent="0.25">
      <c r="A25" s="192" t="s">
        <v>3976</v>
      </c>
      <c r="B25" s="192"/>
      <c r="C25" s="193"/>
      <c r="D25" s="193"/>
      <c r="E25" s="100" t="s">
        <v>3977</v>
      </c>
      <c r="F25" s="161" t="s">
        <v>33</v>
      </c>
      <c r="G25" s="17" t="s">
        <v>4220</v>
      </c>
      <c r="H25" s="17" t="s">
        <v>4221</v>
      </c>
      <c r="I25" s="188"/>
    </row>
    <row r="26" spans="1:10" x14ac:dyDescent="0.25">
      <c r="A26" s="192"/>
      <c r="B26" s="192"/>
      <c r="C26" s="193"/>
      <c r="D26" s="193"/>
      <c r="E26" s="160"/>
      <c r="F26" s="17"/>
      <c r="G26" s="17"/>
      <c r="H26" s="17"/>
      <c r="I26" s="190"/>
    </row>
    <row r="27" spans="1:10" x14ac:dyDescent="0.25">
      <c r="A27" s="192"/>
      <c r="B27" s="192"/>
      <c r="C27" s="193"/>
      <c r="D27" s="193"/>
      <c r="E27" s="159"/>
      <c r="F27" s="17"/>
      <c r="G27" s="17"/>
      <c r="H27" s="17"/>
      <c r="I27" s="190"/>
      <c r="J27" s="323" t="s">
        <v>5421</v>
      </c>
    </row>
    <row r="28" spans="1:10" x14ac:dyDescent="0.25">
      <c r="A28" s="192"/>
      <c r="B28" s="192"/>
      <c r="C28" s="193"/>
      <c r="D28" s="193"/>
      <c r="E28" s="259"/>
      <c r="F28" s="120"/>
      <c r="G28" s="17"/>
      <c r="H28" s="17"/>
      <c r="I28" s="190"/>
    </row>
    <row r="29" spans="1:10" x14ac:dyDescent="0.25">
      <c r="A29" s="168" t="s">
        <v>34</v>
      </c>
      <c r="B29" s="168"/>
      <c r="C29" s="168"/>
      <c r="D29" s="168"/>
      <c r="E29" s="168"/>
      <c r="F29"/>
      <c r="G29" s="185"/>
      <c r="H29" s="185"/>
      <c r="I29" s="174">
        <f>SUM(I5:I28)</f>
        <v>0</v>
      </c>
    </row>
    <row r="30" spans="1:10" x14ac:dyDescent="0.25">
      <c r="F30" s="237"/>
    </row>
    <row r="1048305" spans="6:6" x14ac:dyDescent="0.25">
      <c r="F1048305" s="53"/>
    </row>
  </sheetData>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2A4F8-75E9-4D23-B971-A47A6F9E60B4}">
  <dimension ref="A1:H1048304"/>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3979</v>
      </c>
      <c r="B1" s="40"/>
      <c r="C1" s="40"/>
      <c r="D1" s="774" t="s">
        <v>3980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3981</v>
      </c>
      <c r="B5" s="192"/>
      <c r="C5" s="100" t="s">
        <v>3982</v>
      </c>
      <c r="D5" s="17"/>
      <c r="E5" s="17"/>
      <c r="F5" s="191"/>
      <c r="G5" s="190"/>
    </row>
    <row r="6" spans="1:8" ht="26.4" x14ac:dyDescent="0.25">
      <c r="A6" s="192"/>
      <c r="B6" s="192" t="s">
        <v>3983</v>
      </c>
      <c r="C6" s="278" t="s">
        <v>5314</v>
      </c>
      <c r="D6" s="161" t="s">
        <v>2269</v>
      </c>
      <c r="E6" s="161"/>
      <c r="F6" s="187"/>
      <c r="G6" s="190">
        <f>E6*F6</f>
        <v>0</v>
      </c>
      <c r="H6" s="307" t="s">
        <v>5398</v>
      </c>
    </row>
    <row r="7" spans="1:8" ht="15.6" x14ac:dyDescent="0.25">
      <c r="A7" s="192"/>
      <c r="B7" s="192" t="s">
        <v>3984</v>
      </c>
      <c r="C7" s="278" t="s">
        <v>5315</v>
      </c>
      <c r="D7" s="161" t="s">
        <v>2269</v>
      </c>
      <c r="E7" s="161"/>
      <c r="F7" s="187"/>
      <c r="G7" s="190">
        <f>E7*F7</f>
        <v>0</v>
      </c>
      <c r="H7" s="307" t="s">
        <v>5398</v>
      </c>
    </row>
    <row r="8" spans="1:8" ht="26.4" x14ac:dyDescent="0.25">
      <c r="A8" s="192"/>
      <c r="B8" s="192" t="s">
        <v>3985</v>
      </c>
      <c r="C8" s="278" t="s">
        <v>5316</v>
      </c>
      <c r="D8" s="161" t="s">
        <v>429</v>
      </c>
      <c r="E8" s="161"/>
      <c r="F8" s="187"/>
      <c r="G8" s="190">
        <f>E8*F8</f>
        <v>0</v>
      </c>
      <c r="H8" s="307" t="s">
        <v>5398</v>
      </c>
    </row>
    <row r="9" spans="1:8" ht="26.4" x14ac:dyDescent="0.25">
      <c r="A9" s="192"/>
      <c r="B9" s="192" t="s">
        <v>3986</v>
      </c>
      <c r="C9" s="278" t="s">
        <v>5316</v>
      </c>
      <c r="D9" s="161" t="s">
        <v>136</v>
      </c>
      <c r="E9" s="161"/>
      <c r="F9" s="187"/>
      <c r="G9" s="190">
        <f>E9*F9</f>
        <v>0</v>
      </c>
      <c r="H9" s="307" t="s">
        <v>5398</v>
      </c>
    </row>
    <row r="10" spans="1:8" x14ac:dyDescent="0.25">
      <c r="A10" s="192" t="s">
        <v>3987</v>
      </c>
      <c r="B10" s="192"/>
      <c r="C10" s="100" t="s">
        <v>3988</v>
      </c>
      <c r="D10" s="17"/>
      <c r="E10" s="17"/>
      <c r="F10" s="191"/>
      <c r="G10" s="190"/>
    </row>
    <row r="11" spans="1:8" ht="15.6" x14ac:dyDescent="0.25">
      <c r="A11" s="192"/>
      <c r="B11" s="192" t="s">
        <v>3989</v>
      </c>
      <c r="C11" s="278" t="s">
        <v>5317</v>
      </c>
      <c r="D11" s="161" t="s">
        <v>2269</v>
      </c>
      <c r="E11" s="161"/>
      <c r="F11" s="187"/>
      <c r="G11" s="190">
        <f>E11*F11</f>
        <v>0</v>
      </c>
      <c r="H11" s="307" t="s">
        <v>5398</v>
      </c>
    </row>
    <row r="12" spans="1:8" x14ac:dyDescent="0.25">
      <c r="A12" s="192" t="s">
        <v>3990</v>
      </c>
      <c r="B12" s="192"/>
      <c r="C12" s="100" t="s">
        <v>3991</v>
      </c>
      <c r="D12" s="17"/>
      <c r="E12" s="17"/>
      <c r="F12" s="191"/>
      <c r="G12" s="190"/>
    </row>
    <row r="13" spans="1:8" ht="26.4" x14ac:dyDescent="0.25">
      <c r="A13" s="192"/>
      <c r="B13" s="192" t="s">
        <v>3992</v>
      </c>
      <c r="C13" s="278" t="s">
        <v>5316</v>
      </c>
      <c r="D13" s="161" t="s">
        <v>429</v>
      </c>
      <c r="E13" s="161"/>
      <c r="F13" s="187"/>
      <c r="G13" s="190">
        <f>E13*F13</f>
        <v>0</v>
      </c>
      <c r="H13" s="307" t="s">
        <v>5398</v>
      </c>
    </row>
    <row r="14" spans="1:8" ht="26.4" x14ac:dyDescent="0.25">
      <c r="A14" s="192"/>
      <c r="B14" s="192" t="s">
        <v>3993</v>
      </c>
      <c r="C14" s="278" t="s">
        <v>5316</v>
      </c>
      <c r="D14" s="161" t="s">
        <v>136</v>
      </c>
      <c r="E14" s="161"/>
      <c r="F14" s="187"/>
      <c r="G14" s="190">
        <f>E14*F14</f>
        <v>0</v>
      </c>
      <c r="H14" s="307" t="s">
        <v>5398</v>
      </c>
    </row>
    <row r="15" spans="1:8" x14ac:dyDescent="0.25">
      <c r="A15" s="192" t="s">
        <v>3994</v>
      </c>
      <c r="B15" s="192"/>
      <c r="C15" s="100" t="s">
        <v>3995</v>
      </c>
      <c r="D15" s="17"/>
      <c r="E15" s="17"/>
      <c r="F15" s="191"/>
      <c r="G15" s="190"/>
    </row>
    <row r="16" spans="1:8" ht="39.6" x14ac:dyDescent="0.25">
      <c r="A16" s="192"/>
      <c r="B16" s="192" t="s">
        <v>3996</v>
      </c>
      <c r="C16" s="278" t="s">
        <v>5318</v>
      </c>
      <c r="D16" s="161" t="s">
        <v>429</v>
      </c>
      <c r="E16" s="161"/>
      <c r="F16" s="187"/>
      <c r="G16" s="190">
        <f>E16*F16</f>
        <v>0</v>
      </c>
      <c r="H16" s="307" t="s">
        <v>5398</v>
      </c>
    </row>
    <row r="17" spans="1:8" x14ac:dyDescent="0.25">
      <c r="A17" s="192" t="s">
        <v>3997</v>
      </c>
      <c r="B17" s="192"/>
      <c r="C17" s="100" t="s">
        <v>3998</v>
      </c>
      <c r="D17" s="17"/>
      <c r="E17" s="17"/>
      <c r="F17" s="191"/>
      <c r="G17" s="190"/>
    </row>
    <row r="18" spans="1:8" ht="39.6" x14ac:dyDescent="0.25">
      <c r="A18" s="192"/>
      <c r="B18" s="192" t="s">
        <v>3999</v>
      </c>
      <c r="C18" s="278" t="s">
        <v>5318</v>
      </c>
      <c r="D18" s="161" t="s">
        <v>429</v>
      </c>
      <c r="E18" s="161"/>
      <c r="F18" s="187"/>
      <c r="G18" s="190">
        <f>E18*F18</f>
        <v>0</v>
      </c>
      <c r="H18" s="307" t="s">
        <v>5398</v>
      </c>
    </row>
    <row r="19" spans="1:8" x14ac:dyDescent="0.25">
      <c r="A19" s="192" t="s">
        <v>4000</v>
      </c>
      <c r="B19" s="192"/>
      <c r="C19" s="100" t="s">
        <v>4001</v>
      </c>
      <c r="D19" s="17"/>
      <c r="E19" s="17"/>
      <c r="F19" s="191"/>
      <c r="G19" s="190"/>
    </row>
    <row r="20" spans="1:8" ht="15.6" x14ac:dyDescent="0.25">
      <c r="A20" s="192"/>
      <c r="B20" s="192" t="s">
        <v>4002</v>
      </c>
      <c r="C20" s="278" t="s">
        <v>5317</v>
      </c>
      <c r="D20" s="161" t="s">
        <v>2269</v>
      </c>
      <c r="E20" s="161"/>
      <c r="F20" s="187"/>
      <c r="G20" s="190">
        <f>E20*F20</f>
        <v>0</v>
      </c>
      <c r="H20" s="307" t="s">
        <v>5398</v>
      </c>
    </row>
    <row r="21" spans="1:8" x14ac:dyDescent="0.25">
      <c r="A21" s="192" t="s">
        <v>4003</v>
      </c>
      <c r="B21" s="192"/>
      <c r="C21" s="285" t="s">
        <v>4004</v>
      </c>
      <c r="D21" s="120"/>
      <c r="E21" s="17"/>
      <c r="F21" s="191"/>
      <c r="G21" s="190"/>
    </row>
    <row r="22" spans="1:8" ht="15.6" x14ac:dyDescent="0.25">
      <c r="A22" s="192"/>
      <c r="B22" s="192" t="s">
        <v>4005</v>
      </c>
      <c r="C22" s="278" t="s">
        <v>5317</v>
      </c>
      <c r="D22" s="161" t="s">
        <v>2269</v>
      </c>
      <c r="E22" s="161"/>
      <c r="F22" s="187"/>
      <c r="G22" s="190">
        <f>E22*F22</f>
        <v>0</v>
      </c>
      <c r="H22" s="307" t="s">
        <v>5398</v>
      </c>
    </row>
    <row r="23" spans="1:8" x14ac:dyDescent="0.25">
      <c r="A23" s="192" t="s">
        <v>4006</v>
      </c>
      <c r="B23" s="192"/>
      <c r="C23" s="285" t="s">
        <v>4007</v>
      </c>
      <c r="D23" s="17"/>
      <c r="E23" s="17"/>
      <c r="F23" s="191"/>
      <c r="G23" s="190"/>
    </row>
    <row r="24" spans="1:8" ht="15.6" x14ac:dyDescent="0.25">
      <c r="A24" s="192"/>
      <c r="B24" s="111" t="s">
        <v>4008</v>
      </c>
      <c r="C24" s="278" t="s">
        <v>5317</v>
      </c>
      <c r="D24" s="161" t="s">
        <v>2269</v>
      </c>
      <c r="E24" s="161"/>
      <c r="F24" s="187"/>
      <c r="G24" s="190">
        <f>E24*F24</f>
        <v>0</v>
      </c>
      <c r="H24" s="307" t="s">
        <v>5398</v>
      </c>
    </row>
    <row r="25" spans="1:8" x14ac:dyDescent="0.25">
      <c r="A25" s="192"/>
      <c r="B25" s="192"/>
      <c r="C25" s="100"/>
      <c r="D25" s="17"/>
      <c r="E25" s="17"/>
      <c r="F25" s="191"/>
      <c r="G25" s="190"/>
    </row>
    <row r="26" spans="1:8" x14ac:dyDescent="0.25">
      <c r="A26" s="192"/>
      <c r="B26" s="192"/>
      <c r="C26" s="160"/>
      <c r="D26" s="17"/>
      <c r="E26" s="17"/>
      <c r="F26" s="191"/>
      <c r="G26" s="190"/>
      <c r="H26" s="323" t="s">
        <v>5421</v>
      </c>
    </row>
    <row r="27" spans="1:8" x14ac:dyDescent="0.25">
      <c r="A27" s="192"/>
      <c r="B27" s="192"/>
      <c r="C27" s="159"/>
      <c r="D27" s="17"/>
      <c r="E27" s="17"/>
      <c r="F27" s="191"/>
      <c r="G27" s="190"/>
      <c r="H27" s="323" t="s">
        <v>5422</v>
      </c>
    </row>
    <row r="28" spans="1:8" x14ac:dyDescent="0.25">
      <c r="A28" s="168" t="s">
        <v>34</v>
      </c>
      <c r="B28" s="168"/>
      <c r="C28" s="168"/>
      <c r="D28"/>
      <c r="E28" s="185"/>
      <c r="F28" s="198"/>
      <c r="G28" s="174">
        <f>SUM(G5:G27)</f>
        <v>0</v>
      </c>
    </row>
    <row r="29" spans="1:8" x14ac:dyDescent="0.25">
      <c r="D29" s="237"/>
    </row>
    <row r="1048304" spans="4:4" x14ac:dyDescent="0.25">
      <c r="D1048304"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FFE5D-1E2D-4554-AA84-EF951A550A48}">
  <dimension ref="A1:H104829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4009</v>
      </c>
      <c r="B1" s="40"/>
      <c r="C1" s="40"/>
      <c r="D1" s="774" t="s">
        <v>4010</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4011</v>
      </c>
      <c r="B5" s="192"/>
      <c r="C5" s="100" t="s">
        <v>4027</v>
      </c>
      <c r="D5" s="17"/>
      <c r="E5" s="17"/>
      <c r="F5" s="191"/>
      <c r="G5" s="190"/>
    </row>
    <row r="6" spans="1:8" ht="26.4" x14ac:dyDescent="0.25">
      <c r="A6" s="192"/>
      <c r="B6" s="192" t="s">
        <v>4012</v>
      </c>
      <c r="C6" s="278" t="s">
        <v>5319</v>
      </c>
      <c r="D6" s="161" t="s">
        <v>124</v>
      </c>
      <c r="E6" s="161"/>
      <c r="F6" s="187"/>
      <c r="G6" s="190">
        <f>E6*F6</f>
        <v>0</v>
      </c>
      <c r="H6" s="307" t="s">
        <v>5398</v>
      </c>
    </row>
    <row r="7" spans="1:8" ht="26.4" x14ac:dyDescent="0.25">
      <c r="A7" s="192"/>
      <c r="B7" s="192" t="s">
        <v>4013</v>
      </c>
      <c r="C7" s="278" t="s">
        <v>5320</v>
      </c>
      <c r="D7" s="161" t="s">
        <v>124</v>
      </c>
      <c r="E7" s="161"/>
      <c r="F7" s="187"/>
      <c r="G7" s="190">
        <f>E7*F7</f>
        <v>0</v>
      </c>
      <c r="H7" s="307" t="s">
        <v>5398</v>
      </c>
    </row>
    <row r="8" spans="1:8" ht="26.4" x14ac:dyDescent="0.25">
      <c r="A8" s="192" t="s">
        <v>4014</v>
      </c>
      <c r="B8" s="192"/>
      <c r="C8" s="285" t="s">
        <v>4015</v>
      </c>
      <c r="D8" s="17"/>
      <c r="E8" s="17"/>
      <c r="F8" s="191"/>
      <c r="G8" s="190"/>
    </row>
    <row r="9" spans="1:8" ht="26.4" x14ac:dyDescent="0.25">
      <c r="A9" s="192"/>
      <c r="B9" s="192" t="s">
        <v>4016</v>
      </c>
      <c r="C9" s="278" t="s">
        <v>5321</v>
      </c>
      <c r="D9" s="161" t="s">
        <v>124</v>
      </c>
      <c r="E9" s="161"/>
      <c r="F9" s="187"/>
      <c r="G9" s="190">
        <f>E9*F9</f>
        <v>0</v>
      </c>
      <c r="H9" s="307" t="s">
        <v>5398</v>
      </c>
    </row>
    <row r="10" spans="1:8" ht="26.4" x14ac:dyDescent="0.25">
      <c r="A10" s="192"/>
      <c r="B10" s="192" t="s">
        <v>4017</v>
      </c>
      <c r="C10" s="278" t="s">
        <v>5320</v>
      </c>
      <c r="D10" s="161" t="s">
        <v>124</v>
      </c>
      <c r="E10" s="161"/>
      <c r="F10" s="187"/>
      <c r="G10" s="190">
        <f>E10*F10</f>
        <v>0</v>
      </c>
      <c r="H10" s="307" t="s">
        <v>5398</v>
      </c>
    </row>
    <row r="11" spans="1:8" ht="39.6" x14ac:dyDescent="0.25">
      <c r="A11" s="192" t="s">
        <v>4018</v>
      </c>
      <c r="B11" s="192"/>
      <c r="C11" s="285" t="s">
        <v>5322</v>
      </c>
      <c r="D11" s="17"/>
      <c r="E11" s="17"/>
      <c r="F11" s="191"/>
      <c r="G11" s="190"/>
      <c r="H11" s="307" t="s">
        <v>5398</v>
      </c>
    </row>
    <row r="12" spans="1:8" ht="26.4" x14ac:dyDescent="0.25">
      <c r="A12" s="192"/>
      <c r="B12" s="192" t="s">
        <v>4019</v>
      </c>
      <c r="C12" s="278" t="s">
        <v>5319</v>
      </c>
      <c r="D12" s="161" t="s">
        <v>133</v>
      </c>
      <c r="E12" s="161"/>
      <c r="F12" s="187"/>
      <c r="G12" s="190">
        <f>E12*F12</f>
        <v>0</v>
      </c>
      <c r="H12" s="307" t="s">
        <v>5398</v>
      </c>
    </row>
    <row r="13" spans="1:8" ht="26.4" x14ac:dyDescent="0.25">
      <c r="A13" s="192"/>
      <c r="B13" s="192" t="s">
        <v>4020</v>
      </c>
      <c r="C13" s="278" t="s">
        <v>5320</v>
      </c>
      <c r="D13" s="161" t="s">
        <v>133</v>
      </c>
      <c r="E13" s="161"/>
      <c r="F13" s="187"/>
      <c r="G13" s="190">
        <f>E13*F13</f>
        <v>0</v>
      </c>
      <c r="H13" s="307" t="s">
        <v>5398</v>
      </c>
    </row>
    <row r="14" spans="1:8" ht="39.6" x14ac:dyDescent="0.25">
      <c r="A14" s="192" t="s">
        <v>4021</v>
      </c>
      <c r="B14" s="192"/>
      <c r="C14" s="285" t="s">
        <v>5323</v>
      </c>
      <c r="D14" s="17"/>
      <c r="E14" s="17"/>
      <c r="F14" s="191"/>
      <c r="G14" s="190"/>
      <c r="H14" s="307" t="s">
        <v>5398</v>
      </c>
    </row>
    <row r="15" spans="1:8" ht="26.4" x14ac:dyDescent="0.25">
      <c r="A15" s="192"/>
      <c r="B15" s="192" t="s">
        <v>4022</v>
      </c>
      <c r="C15" s="278" t="s">
        <v>5321</v>
      </c>
      <c r="D15" s="161" t="s">
        <v>133</v>
      </c>
      <c r="E15" s="161"/>
      <c r="F15" s="187"/>
      <c r="G15" s="190">
        <f>E15*F15</f>
        <v>0</v>
      </c>
      <c r="H15" s="307" t="s">
        <v>5398</v>
      </c>
    </row>
    <row r="16" spans="1:8" ht="26.4" x14ac:dyDescent="0.25">
      <c r="A16" s="192"/>
      <c r="B16" s="192" t="s">
        <v>4023</v>
      </c>
      <c r="C16" s="278" t="s">
        <v>5320</v>
      </c>
      <c r="D16" s="161" t="s">
        <v>133</v>
      </c>
      <c r="E16" s="161"/>
      <c r="F16" s="187"/>
      <c r="G16" s="190">
        <f>E16*F16</f>
        <v>0</v>
      </c>
      <c r="H16" s="307" t="s">
        <v>5398</v>
      </c>
    </row>
    <row r="17" spans="1:8" ht="26.4" x14ac:dyDescent="0.25">
      <c r="A17" s="192" t="s">
        <v>4024</v>
      </c>
      <c r="B17" s="192"/>
      <c r="C17" s="285" t="s">
        <v>5324</v>
      </c>
      <c r="D17" s="161" t="s">
        <v>429</v>
      </c>
      <c r="E17" s="161"/>
      <c r="F17" s="187"/>
      <c r="G17" s="190">
        <f>E17*F17</f>
        <v>0</v>
      </c>
      <c r="H17" s="307" t="s">
        <v>5398</v>
      </c>
    </row>
    <row r="18" spans="1:8" ht="26.4" x14ac:dyDescent="0.25">
      <c r="A18" s="192" t="s">
        <v>4025</v>
      </c>
      <c r="B18" s="192"/>
      <c r="C18" s="100" t="s">
        <v>4026</v>
      </c>
      <c r="D18" s="161" t="s">
        <v>33</v>
      </c>
      <c r="E18" s="161"/>
      <c r="F18" s="161"/>
      <c r="G18" s="190">
        <f>E18*F18</f>
        <v>0</v>
      </c>
    </row>
    <row r="19" spans="1:8" x14ac:dyDescent="0.25">
      <c r="A19" s="192"/>
      <c r="B19" s="192"/>
      <c r="C19" s="100"/>
      <c r="D19" s="17"/>
      <c r="E19" s="17"/>
      <c r="F19" s="191"/>
      <c r="G19" s="190"/>
    </row>
    <row r="20" spans="1:8" x14ac:dyDescent="0.25">
      <c r="A20" s="192"/>
      <c r="B20" s="192"/>
      <c r="C20" s="101"/>
      <c r="D20" s="17"/>
      <c r="E20" s="17"/>
      <c r="F20" s="191"/>
      <c r="G20" s="190"/>
      <c r="H20" s="323" t="s">
        <v>5421</v>
      </c>
    </row>
    <row r="21" spans="1:8" x14ac:dyDescent="0.25">
      <c r="A21" s="168" t="s">
        <v>34</v>
      </c>
      <c r="B21" s="168"/>
      <c r="C21" s="168"/>
      <c r="D21"/>
      <c r="E21" s="185"/>
      <c r="F21" s="198"/>
      <c r="G21" s="174">
        <f>SUM(G5:G20)</f>
        <v>0</v>
      </c>
    </row>
    <row r="22" spans="1:8" x14ac:dyDescent="0.25">
      <c r="D22" s="237"/>
    </row>
    <row r="1048297" spans="4:4" x14ac:dyDescent="0.25">
      <c r="D104829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1C6E5-0978-41CF-A736-7BFAB9D031C8}">
  <dimension ref="A1:J1048303"/>
  <sheetViews>
    <sheetView workbookViewId="0"/>
  </sheetViews>
  <sheetFormatPr defaultRowHeight="13.2" x14ac:dyDescent="0.25"/>
  <cols>
    <col min="1" max="1" width="9.6640625" style="41" customWidth="1"/>
    <col min="2" max="2" width="11.109375" style="41" customWidth="1"/>
    <col min="3" max="3" width="3.88671875" style="41" customWidth="1"/>
    <col min="4" max="4" width="40.6640625" style="41" customWidth="1"/>
    <col min="5" max="5" width="25.5546875" style="41" bestFit="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10" ht="48" customHeight="1" x14ac:dyDescent="0.25">
      <c r="A1" s="39" t="s">
        <v>4028</v>
      </c>
      <c r="B1" s="40"/>
      <c r="C1" s="40"/>
      <c r="D1" s="40"/>
      <c r="E1" s="774" t="s">
        <v>4029</v>
      </c>
      <c r="F1" s="774"/>
      <c r="G1" s="774"/>
      <c r="H1" s="774"/>
    </row>
    <row r="2" spans="1:10" x14ac:dyDescent="0.25">
      <c r="A2" s="42" t="s">
        <v>0</v>
      </c>
      <c r="B2" s="42"/>
      <c r="C2" s="97"/>
      <c r="D2" s="43" t="s">
        <v>1</v>
      </c>
      <c r="E2" s="43" t="s">
        <v>2</v>
      </c>
      <c r="F2" s="43" t="s">
        <v>3</v>
      </c>
      <c r="G2" s="43" t="s">
        <v>4</v>
      </c>
      <c r="H2" s="43" t="s">
        <v>5</v>
      </c>
      <c r="I2" s="306" t="s">
        <v>5399</v>
      </c>
    </row>
    <row r="3" spans="1:10" x14ac:dyDescent="0.25">
      <c r="A3" s="44"/>
      <c r="B3" s="44"/>
      <c r="C3" s="98"/>
      <c r="D3" s="45"/>
      <c r="E3" s="6"/>
      <c r="F3" s="6"/>
      <c r="G3" s="95"/>
      <c r="H3" s="89"/>
    </row>
    <row r="4" spans="1:10" x14ac:dyDescent="0.25">
      <c r="A4" s="192"/>
      <c r="B4" s="192"/>
      <c r="C4" s="193"/>
      <c r="D4" s="64"/>
      <c r="E4" s="17"/>
      <c r="F4" s="17"/>
      <c r="G4" s="191"/>
      <c r="H4" s="190"/>
    </row>
    <row r="5" spans="1:10" ht="26.4" x14ac:dyDescent="0.25">
      <c r="A5" s="192" t="s">
        <v>4030</v>
      </c>
      <c r="B5" s="192"/>
      <c r="C5" s="193"/>
      <c r="D5" s="100" t="s">
        <v>5325</v>
      </c>
      <c r="E5" s="209" t="s">
        <v>1152</v>
      </c>
      <c r="F5" s="161"/>
      <c r="G5" s="187"/>
      <c r="H5" s="190">
        <f>F5*G5</f>
        <v>0</v>
      </c>
      <c r="I5" s="307" t="s">
        <v>5398</v>
      </c>
    </row>
    <row r="6" spans="1:10" x14ac:dyDescent="0.25">
      <c r="A6" s="192" t="s">
        <v>4031</v>
      </c>
      <c r="B6" s="192"/>
      <c r="C6" s="193"/>
      <c r="D6" s="100" t="s">
        <v>2547</v>
      </c>
      <c r="E6" s="209" t="s">
        <v>1152</v>
      </c>
      <c r="F6" s="161"/>
      <c r="G6" s="187"/>
      <c r="H6" s="190">
        <f>F6*G6</f>
        <v>0</v>
      </c>
      <c r="I6" s="323" t="s">
        <v>5423</v>
      </c>
    </row>
    <row r="7" spans="1:10" ht="52.8" x14ac:dyDescent="0.25">
      <c r="A7" s="192" t="s">
        <v>4032</v>
      </c>
      <c r="B7" s="192"/>
      <c r="C7" s="193"/>
      <c r="D7" s="100" t="s">
        <v>5326</v>
      </c>
      <c r="E7" s="17"/>
      <c r="F7" s="17"/>
      <c r="G7" s="187"/>
      <c r="H7" s="190"/>
      <c r="I7" s="307" t="s">
        <v>5398</v>
      </c>
    </row>
    <row r="8" spans="1:10" x14ac:dyDescent="0.25">
      <c r="A8" s="192"/>
      <c r="B8" s="192" t="s">
        <v>4033</v>
      </c>
      <c r="C8" s="193"/>
      <c r="D8" s="285" t="s">
        <v>5327</v>
      </c>
      <c r="E8" s="17"/>
      <c r="F8" s="17"/>
      <c r="G8" s="191"/>
      <c r="H8" s="190"/>
      <c r="I8" s="307" t="s">
        <v>5398</v>
      </c>
    </row>
    <row r="9" spans="1:10" x14ac:dyDescent="0.25">
      <c r="A9" s="192"/>
      <c r="B9" s="192"/>
      <c r="C9" s="193" t="s">
        <v>37</v>
      </c>
      <c r="D9" s="278" t="s">
        <v>5328</v>
      </c>
      <c r="E9" s="209" t="s">
        <v>1152</v>
      </c>
      <c r="F9" s="161"/>
      <c r="G9" s="187"/>
      <c r="H9" s="190">
        <f>F9*G9</f>
        <v>0</v>
      </c>
      <c r="I9" s="307" t="s">
        <v>5398</v>
      </c>
    </row>
    <row r="10" spans="1:10" x14ac:dyDescent="0.25">
      <c r="A10" s="192"/>
      <c r="B10" s="192"/>
      <c r="C10" s="193" t="s">
        <v>39</v>
      </c>
      <c r="D10" s="278" t="s">
        <v>5329</v>
      </c>
      <c r="E10" s="272"/>
      <c r="F10" s="161"/>
      <c r="G10" s="187"/>
      <c r="H10" s="190">
        <f>F10*G10</f>
        <v>0</v>
      </c>
      <c r="I10" s="307" t="s">
        <v>5398</v>
      </c>
    </row>
    <row r="11" spans="1:10" x14ac:dyDescent="0.25">
      <c r="A11" s="192"/>
      <c r="B11" s="192" t="s">
        <v>4034</v>
      </c>
      <c r="C11" s="193"/>
      <c r="D11" s="285" t="s">
        <v>5330</v>
      </c>
      <c r="E11" s="17"/>
      <c r="F11" s="17"/>
      <c r="G11" s="191"/>
      <c r="H11" s="190"/>
      <c r="I11" s="307" t="s">
        <v>5398</v>
      </c>
      <c r="J11" s="323" t="s">
        <v>5424</v>
      </c>
    </row>
    <row r="12" spans="1:10" x14ac:dyDescent="0.25">
      <c r="A12" s="192"/>
      <c r="B12" s="192"/>
      <c r="C12" s="193" t="s">
        <v>37</v>
      </c>
      <c r="D12" s="278" t="s">
        <v>5328</v>
      </c>
      <c r="E12" s="209" t="s">
        <v>1152</v>
      </c>
      <c r="F12" s="161"/>
      <c r="G12" s="187"/>
      <c r="H12" s="190">
        <f>F12*G12</f>
        <v>0</v>
      </c>
      <c r="I12" s="307" t="s">
        <v>5398</v>
      </c>
    </row>
    <row r="13" spans="1:10" x14ac:dyDescent="0.25">
      <c r="A13" s="192"/>
      <c r="B13" s="192"/>
      <c r="C13" s="193" t="s">
        <v>39</v>
      </c>
      <c r="D13" s="278" t="s">
        <v>5329</v>
      </c>
      <c r="E13" s="272"/>
      <c r="F13" s="161"/>
      <c r="G13" s="187"/>
      <c r="H13" s="190">
        <f>F13*G13</f>
        <v>0</v>
      </c>
      <c r="I13" s="307" t="s">
        <v>5398</v>
      </c>
    </row>
    <row r="14" spans="1:10" x14ac:dyDescent="0.25">
      <c r="A14" s="192"/>
      <c r="B14" s="192" t="s">
        <v>4035</v>
      </c>
      <c r="C14" s="193"/>
      <c r="D14" s="285" t="s">
        <v>5331</v>
      </c>
      <c r="E14" s="17"/>
      <c r="F14" s="17"/>
      <c r="G14" s="191"/>
      <c r="H14" s="190"/>
      <c r="I14" s="307" t="s">
        <v>5398</v>
      </c>
    </row>
    <row r="15" spans="1:10" x14ac:dyDescent="0.25">
      <c r="A15" s="192"/>
      <c r="B15" s="192"/>
      <c r="C15" s="193" t="s">
        <v>37</v>
      </c>
      <c r="D15" s="278" t="s">
        <v>5328</v>
      </c>
      <c r="E15" s="209" t="s">
        <v>1152</v>
      </c>
      <c r="F15" s="161"/>
      <c r="G15" s="187"/>
      <c r="H15" s="190">
        <f>F15*G15</f>
        <v>0</v>
      </c>
      <c r="I15" s="307" t="s">
        <v>5398</v>
      </c>
    </row>
    <row r="16" spans="1:10" x14ac:dyDescent="0.25">
      <c r="A16" s="192"/>
      <c r="B16" s="192"/>
      <c r="C16" s="193" t="s">
        <v>39</v>
      </c>
      <c r="D16" s="278" t="s">
        <v>5329</v>
      </c>
      <c r="E16" s="272"/>
      <c r="F16" s="161"/>
      <c r="G16" s="187"/>
      <c r="H16" s="190">
        <f>F16*G16</f>
        <v>0</v>
      </c>
      <c r="I16" s="307" t="s">
        <v>5398</v>
      </c>
    </row>
    <row r="17" spans="1:9" x14ac:dyDescent="0.25">
      <c r="A17" s="192"/>
      <c r="B17" s="192" t="s">
        <v>4036</v>
      </c>
      <c r="C17" s="193"/>
      <c r="D17" s="285" t="s">
        <v>5332</v>
      </c>
      <c r="E17" s="17"/>
      <c r="F17" s="17"/>
      <c r="G17" s="191"/>
      <c r="H17" s="190"/>
      <c r="I17" s="307" t="s">
        <v>5398</v>
      </c>
    </row>
    <row r="18" spans="1:9" x14ac:dyDescent="0.25">
      <c r="A18" s="192"/>
      <c r="B18" s="192"/>
      <c r="C18" s="193" t="s">
        <v>37</v>
      </c>
      <c r="D18" s="278" t="s">
        <v>5328</v>
      </c>
      <c r="E18" s="209" t="s">
        <v>1152</v>
      </c>
      <c r="F18" s="161"/>
      <c r="G18" s="187"/>
      <c r="H18" s="190">
        <f>F18*G18</f>
        <v>0</v>
      </c>
      <c r="I18" s="307" t="s">
        <v>5398</v>
      </c>
    </row>
    <row r="19" spans="1:9" x14ac:dyDescent="0.25">
      <c r="A19" s="192"/>
      <c r="B19" s="192"/>
      <c r="C19" s="193" t="s">
        <v>39</v>
      </c>
      <c r="D19" s="278" t="s">
        <v>5329</v>
      </c>
      <c r="E19" s="272"/>
      <c r="F19" s="161"/>
      <c r="G19" s="187"/>
      <c r="H19" s="190">
        <f>F19*G19</f>
        <v>0</v>
      </c>
      <c r="I19" s="307" t="s">
        <v>5398</v>
      </c>
    </row>
    <row r="20" spans="1:9" x14ac:dyDescent="0.25">
      <c r="A20" s="192" t="s">
        <v>4037</v>
      </c>
      <c r="B20" s="192"/>
      <c r="C20" s="193"/>
      <c r="D20" s="285" t="s">
        <v>2548</v>
      </c>
      <c r="E20" s="17"/>
      <c r="F20" s="17"/>
      <c r="G20" s="191"/>
      <c r="H20" s="190"/>
    </row>
    <row r="21" spans="1:9" ht="26.4" x14ac:dyDescent="0.25">
      <c r="A21" s="192"/>
      <c r="B21" s="192" t="s">
        <v>4038</v>
      </c>
      <c r="C21" s="193"/>
      <c r="D21" s="278" t="s">
        <v>5333</v>
      </c>
      <c r="E21" s="161" t="s">
        <v>2269</v>
      </c>
      <c r="F21" s="161"/>
      <c r="G21" s="187"/>
      <c r="H21" s="190">
        <f>F21*G21</f>
        <v>0</v>
      </c>
      <c r="I21" s="307" t="s">
        <v>5398</v>
      </c>
    </row>
    <row r="22" spans="1:9" ht="15.6" x14ac:dyDescent="0.25">
      <c r="A22" s="192"/>
      <c r="B22" s="192" t="s">
        <v>4039</v>
      </c>
      <c r="C22" s="193"/>
      <c r="D22" s="278" t="s">
        <v>5334</v>
      </c>
      <c r="E22" s="161" t="s">
        <v>2269</v>
      </c>
      <c r="F22" s="161"/>
      <c r="G22" s="187"/>
      <c r="H22" s="190">
        <f>F22*G22</f>
        <v>0</v>
      </c>
      <c r="I22" s="307" t="s">
        <v>5398</v>
      </c>
    </row>
    <row r="23" spans="1:9" ht="26.4" x14ac:dyDescent="0.25">
      <c r="A23" s="192" t="s">
        <v>4040</v>
      </c>
      <c r="B23" s="192"/>
      <c r="C23" s="193"/>
      <c r="D23" s="285" t="s">
        <v>5406</v>
      </c>
      <c r="E23" s="161" t="s">
        <v>2269</v>
      </c>
      <c r="F23" s="161"/>
      <c r="G23" s="187"/>
      <c r="H23" s="190">
        <f>F23*G23</f>
        <v>0</v>
      </c>
    </row>
    <row r="24" spans="1:9" x14ac:dyDescent="0.25">
      <c r="A24" s="192"/>
      <c r="B24" s="111"/>
      <c r="C24" s="193"/>
      <c r="D24" s="101"/>
      <c r="E24" s="17"/>
      <c r="F24" s="17"/>
      <c r="G24" s="191"/>
      <c r="H24" s="190"/>
    </row>
    <row r="25" spans="1:9" x14ac:dyDescent="0.25">
      <c r="A25" s="192"/>
      <c r="B25" s="192"/>
      <c r="C25" s="193"/>
      <c r="D25" s="100"/>
      <c r="E25" s="17"/>
      <c r="F25" s="17"/>
      <c r="G25" s="191"/>
      <c r="H25" s="190"/>
      <c r="I25" s="323" t="s">
        <v>5421</v>
      </c>
    </row>
    <row r="26" spans="1:9" x14ac:dyDescent="0.25">
      <c r="A26" s="192"/>
      <c r="B26" s="192"/>
      <c r="C26" s="193"/>
      <c r="D26" s="160"/>
      <c r="E26" s="17"/>
      <c r="F26" s="17"/>
      <c r="G26" s="191"/>
      <c r="H26" s="190"/>
    </row>
    <row r="27" spans="1:9" x14ac:dyDescent="0.25">
      <c r="A27" s="168" t="s">
        <v>34</v>
      </c>
      <c r="B27" s="168"/>
      <c r="C27" s="168"/>
      <c r="D27" s="168"/>
      <c r="E27"/>
      <c r="F27" s="185"/>
      <c r="G27" s="198"/>
      <c r="H27" s="174">
        <f>SUM(H5:H26)</f>
        <v>0</v>
      </c>
    </row>
    <row r="28" spans="1:9" x14ac:dyDescent="0.25">
      <c r="E28" s="237"/>
    </row>
    <row r="1048303" spans="5:5" x14ac:dyDescent="0.25">
      <c r="E1048303" s="53"/>
    </row>
  </sheetData>
  <mergeCells count="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357A1-4C6C-418D-99C9-8D6C236E77D2}">
  <dimension ref="A1:H1048300"/>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4041</v>
      </c>
      <c r="B1" s="40"/>
      <c r="C1" s="40"/>
      <c r="D1" s="774" t="s">
        <v>4042</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4043</v>
      </c>
      <c r="B5" s="192"/>
      <c r="C5" s="100" t="s">
        <v>4044</v>
      </c>
      <c r="D5" s="120"/>
      <c r="E5" s="17"/>
      <c r="F5" s="191"/>
      <c r="G5" s="190"/>
    </row>
    <row r="6" spans="1:8" ht="39.6" x14ac:dyDescent="0.25">
      <c r="A6" s="192"/>
      <c r="B6" s="192" t="s">
        <v>4045</v>
      </c>
      <c r="C6" s="290" t="s">
        <v>5335</v>
      </c>
      <c r="D6" s="161" t="s">
        <v>429</v>
      </c>
      <c r="E6" s="161"/>
      <c r="F6" s="187"/>
      <c r="G6" s="190">
        <f>E6*F6</f>
        <v>0</v>
      </c>
      <c r="H6" s="307" t="s">
        <v>5398</v>
      </c>
    </row>
    <row r="7" spans="1:8" ht="39.6" x14ac:dyDescent="0.25">
      <c r="A7" s="192"/>
      <c r="B7" s="192" t="s">
        <v>4046</v>
      </c>
      <c r="C7" s="290" t="s">
        <v>5336</v>
      </c>
      <c r="D7" s="161" t="s">
        <v>429</v>
      </c>
      <c r="E7" s="161"/>
      <c r="F7" s="187"/>
      <c r="G7" s="190">
        <f>E7*F7</f>
        <v>0</v>
      </c>
      <c r="H7" s="307" t="s">
        <v>5398</v>
      </c>
    </row>
    <row r="8" spans="1:8" ht="26.4" x14ac:dyDescent="0.25">
      <c r="A8" s="192" t="s">
        <v>4047</v>
      </c>
      <c r="B8" s="192"/>
      <c r="C8" s="285" t="s">
        <v>5337</v>
      </c>
      <c r="D8" s="161" t="s">
        <v>429</v>
      </c>
      <c r="E8" s="161"/>
      <c r="F8" s="187"/>
      <c r="G8" s="190">
        <f>E8*F8</f>
        <v>0</v>
      </c>
      <c r="H8" s="307" t="s">
        <v>5398</v>
      </c>
    </row>
    <row r="9" spans="1:8" x14ac:dyDescent="0.25">
      <c r="A9" s="192" t="s">
        <v>4048</v>
      </c>
      <c r="B9" s="192"/>
      <c r="C9" s="285" t="s">
        <v>2549</v>
      </c>
      <c r="D9" s="120"/>
      <c r="E9" s="17"/>
      <c r="F9" s="191"/>
      <c r="G9" s="190"/>
    </row>
    <row r="10" spans="1:8" ht="26.4" x14ac:dyDescent="0.25">
      <c r="A10" s="192"/>
      <c r="B10" s="192" t="s">
        <v>4049</v>
      </c>
      <c r="C10" s="278" t="s">
        <v>5338</v>
      </c>
      <c r="D10" s="209" t="s">
        <v>1152</v>
      </c>
      <c r="E10" s="161"/>
      <c r="F10" s="187"/>
      <c r="G10" s="190">
        <f>E10*F10</f>
        <v>0</v>
      </c>
      <c r="H10" s="307" t="s">
        <v>5398</v>
      </c>
    </row>
    <row r="11" spans="1:8" ht="26.4" x14ac:dyDescent="0.25">
      <c r="A11" s="192"/>
      <c r="B11" s="192" t="s">
        <v>4050</v>
      </c>
      <c r="C11" s="278" t="s">
        <v>5339</v>
      </c>
      <c r="D11" s="209" t="s">
        <v>1152</v>
      </c>
      <c r="E11" s="161"/>
      <c r="F11" s="187"/>
      <c r="G11" s="190">
        <f>E11*F11</f>
        <v>0</v>
      </c>
      <c r="H11" s="307" t="s">
        <v>5398</v>
      </c>
    </row>
    <row r="12" spans="1:8" x14ac:dyDescent="0.25">
      <c r="A12" s="192" t="s">
        <v>4051</v>
      </c>
      <c r="B12" s="192"/>
      <c r="C12" s="100" t="s">
        <v>2550</v>
      </c>
      <c r="D12" s="161" t="s">
        <v>33</v>
      </c>
      <c r="E12" s="17" t="s">
        <v>4220</v>
      </c>
      <c r="F12" s="191" t="s">
        <v>4221</v>
      </c>
      <c r="G12" s="188"/>
    </row>
    <row r="13" spans="1:8" ht="26.4" x14ac:dyDescent="0.25">
      <c r="A13" s="192" t="s">
        <v>4053</v>
      </c>
      <c r="B13" s="192"/>
      <c r="C13" s="285" t="s">
        <v>5340</v>
      </c>
      <c r="D13" s="161" t="s">
        <v>136</v>
      </c>
      <c r="E13" s="161"/>
      <c r="F13" s="187"/>
      <c r="G13" s="190">
        <f>E13*F13</f>
        <v>0</v>
      </c>
      <c r="H13" s="307" t="s">
        <v>5398</v>
      </c>
    </row>
    <row r="14" spans="1:8" ht="26.4" x14ac:dyDescent="0.25">
      <c r="A14" s="192" t="s">
        <v>4052</v>
      </c>
      <c r="B14" s="192"/>
      <c r="C14" s="285" t="s">
        <v>5341</v>
      </c>
      <c r="D14" s="161" t="s">
        <v>1152</v>
      </c>
      <c r="E14" s="161"/>
      <c r="F14" s="187"/>
      <c r="G14" s="190">
        <f>E14*F14</f>
        <v>0</v>
      </c>
      <c r="H14" s="307" t="s">
        <v>5398</v>
      </c>
    </row>
    <row r="15" spans="1:8" x14ac:dyDescent="0.25">
      <c r="A15" s="192" t="s">
        <v>4054</v>
      </c>
      <c r="B15" s="192"/>
      <c r="C15" s="285" t="s">
        <v>4055</v>
      </c>
      <c r="D15" s="120"/>
      <c r="E15" s="17"/>
      <c r="F15" s="191"/>
      <c r="G15" s="190"/>
    </row>
    <row r="16" spans="1:8" x14ac:dyDescent="0.25">
      <c r="A16" s="192"/>
      <c r="B16" s="192" t="s">
        <v>4202</v>
      </c>
      <c r="C16" s="278" t="s">
        <v>5342</v>
      </c>
      <c r="D16" s="161" t="s">
        <v>136</v>
      </c>
      <c r="E16" s="161"/>
      <c r="F16" s="187"/>
      <c r="G16" s="190">
        <f>E16*F16</f>
        <v>0</v>
      </c>
      <c r="H16" s="307" t="s">
        <v>5398</v>
      </c>
    </row>
    <row r="17" spans="1:8" x14ac:dyDescent="0.25">
      <c r="A17" s="192" t="s">
        <v>4057</v>
      </c>
      <c r="B17" s="192"/>
      <c r="C17" s="100" t="s">
        <v>2551</v>
      </c>
      <c r="D17" s="17"/>
      <c r="E17" s="17"/>
      <c r="F17" s="191"/>
      <c r="G17" s="190"/>
    </row>
    <row r="18" spans="1:8" x14ac:dyDescent="0.25">
      <c r="A18" s="192"/>
      <c r="B18" s="192" t="s">
        <v>4056</v>
      </c>
      <c r="C18" s="101" t="s">
        <v>5425</v>
      </c>
      <c r="D18" s="209" t="s">
        <v>136</v>
      </c>
      <c r="E18" s="161"/>
      <c r="F18" s="187"/>
      <c r="G18" s="190">
        <f>E18*F18</f>
        <v>0</v>
      </c>
      <c r="H18" s="307" t="s">
        <v>5398</v>
      </c>
    </row>
    <row r="19" spans="1:8" x14ac:dyDescent="0.25">
      <c r="A19" s="192"/>
      <c r="B19" s="192" t="s">
        <v>4058</v>
      </c>
      <c r="C19" s="101" t="s">
        <v>2559</v>
      </c>
      <c r="D19" s="161" t="s">
        <v>425</v>
      </c>
      <c r="E19" s="17" t="s">
        <v>4222</v>
      </c>
      <c r="F19" s="191" t="s">
        <v>818</v>
      </c>
      <c r="G19" s="188"/>
    </row>
    <row r="20" spans="1:8" ht="26.4" x14ac:dyDescent="0.25">
      <c r="A20" s="192"/>
      <c r="B20" s="192" t="s">
        <v>4059</v>
      </c>
      <c r="C20" s="101" t="s">
        <v>2560</v>
      </c>
      <c r="D20" s="209" t="s">
        <v>361</v>
      </c>
      <c r="E20" s="197">
        <f>G19</f>
        <v>0</v>
      </c>
      <c r="F20" s="195"/>
      <c r="G20" s="190">
        <f>E20*F20</f>
        <v>0</v>
      </c>
    </row>
    <row r="21" spans="1:8" x14ac:dyDescent="0.25">
      <c r="A21" s="192"/>
      <c r="B21" s="192"/>
      <c r="C21" s="101"/>
      <c r="D21" s="161"/>
      <c r="E21" s="17"/>
      <c r="F21" s="191"/>
      <c r="G21" s="190"/>
    </row>
    <row r="22" spans="1:8" x14ac:dyDescent="0.25">
      <c r="A22" s="192"/>
      <c r="B22" s="192"/>
      <c r="C22" s="101"/>
      <c r="D22" s="161"/>
      <c r="E22" s="17"/>
      <c r="F22" s="191"/>
      <c r="G22" s="190"/>
      <c r="H22" s="323" t="s">
        <v>5421</v>
      </c>
    </row>
    <row r="23" spans="1:8" x14ac:dyDescent="0.25">
      <c r="A23" s="192"/>
      <c r="B23" s="192"/>
      <c r="C23" s="100"/>
      <c r="D23" s="161"/>
      <c r="E23" s="17"/>
      <c r="F23" s="191"/>
      <c r="G23" s="190"/>
    </row>
    <row r="24" spans="1:8" x14ac:dyDescent="0.25">
      <c r="A24" s="168" t="s">
        <v>34</v>
      </c>
      <c r="B24" s="168"/>
      <c r="C24" s="168"/>
      <c r="E24" s="185"/>
      <c r="F24" s="198"/>
      <c r="G24" s="174">
        <f>SUM(G5:G23)</f>
        <v>0</v>
      </c>
    </row>
    <row r="25" spans="1:8" x14ac:dyDescent="0.25">
      <c r="D25" s="237"/>
    </row>
    <row r="1048300" spans="4:4" x14ac:dyDescent="0.25">
      <c r="D1048300"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C98F7-73DC-40D5-8276-121A496D6839}">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4060</v>
      </c>
      <c r="B1" s="40"/>
      <c r="C1" s="40"/>
      <c r="D1" s="774" t="s">
        <v>4061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4062</v>
      </c>
      <c r="B5" s="192"/>
      <c r="C5" s="100" t="s">
        <v>2552</v>
      </c>
      <c r="D5" s="161" t="s">
        <v>33</v>
      </c>
      <c r="E5" s="17" t="s">
        <v>4220</v>
      </c>
      <c r="F5" s="191" t="s">
        <v>4221</v>
      </c>
      <c r="G5" s="188"/>
    </row>
    <row r="6" spans="1:8" ht="15.6" x14ac:dyDescent="0.25">
      <c r="A6" s="192" t="s">
        <v>4063</v>
      </c>
      <c r="B6" s="192"/>
      <c r="C6" s="100" t="s">
        <v>2553</v>
      </c>
      <c r="D6" s="161" t="s">
        <v>2269</v>
      </c>
      <c r="E6" s="161"/>
      <c r="F6" s="187"/>
      <c r="G6" s="190">
        <f>E6*F6</f>
        <v>0</v>
      </c>
    </row>
    <row r="7" spans="1:8" ht="39.6" x14ac:dyDescent="0.25">
      <c r="A7" s="192" t="s">
        <v>4064</v>
      </c>
      <c r="B7" s="192"/>
      <c r="C7" s="100" t="s">
        <v>4065</v>
      </c>
      <c r="D7" s="17"/>
      <c r="E7" s="17"/>
      <c r="F7" s="191"/>
      <c r="G7" s="190"/>
    </row>
    <row r="8" spans="1:8" ht="39.6" x14ac:dyDescent="0.25">
      <c r="A8" s="192"/>
      <c r="B8" s="192" t="s">
        <v>4067</v>
      </c>
      <c r="C8" s="101" t="s">
        <v>5343</v>
      </c>
      <c r="D8" s="161" t="s">
        <v>2269</v>
      </c>
      <c r="E8" s="161"/>
      <c r="F8" s="187"/>
      <c r="G8" s="190">
        <f>E8*F8</f>
        <v>0</v>
      </c>
      <c r="H8" s="307" t="s">
        <v>5398</v>
      </c>
    </row>
    <row r="9" spans="1:8" ht="39.6" x14ac:dyDescent="0.25">
      <c r="A9" s="192"/>
      <c r="B9" s="192" t="s">
        <v>4068</v>
      </c>
      <c r="C9" s="101" t="s">
        <v>4066</v>
      </c>
      <c r="D9" s="161" t="s">
        <v>2269</v>
      </c>
      <c r="E9" s="161"/>
      <c r="F9" s="187"/>
      <c r="G9" s="190">
        <f>E9*F9</f>
        <v>0</v>
      </c>
      <c r="H9" s="307" t="s">
        <v>5398</v>
      </c>
    </row>
    <row r="10" spans="1:8" ht="15.6" x14ac:dyDescent="0.25">
      <c r="A10" s="192" t="s">
        <v>4069</v>
      </c>
      <c r="B10" s="192"/>
      <c r="C10" s="100" t="s">
        <v>4070</v>
      </c>
      <c r="D10" s="161" t="s">
        <v>2269</v>
      </c>
      <c r="E10" s="161"/>
      <c r="F10" s="187"/>
      <c r="G10" s="190">
        <f>E10*F10</f>
        <v>0</v>
      </c>
    </row>
    <row r="11" spans="1:8" x14ac:dyDescent="0.25">
      <c r="A11" s="192" t="s">
        <v>4071</v>
      </c>
      <c r="B11" s="192"/>
      <c r="C11" s="100" t="s">
        <v>4072</v>
      </c>
      <c r="D11" s="161" t="s">
        <v>425</v>
      </c>
      <c r="E11" s="17" t="s">
        <v>4222</v>
      </c>
      <c r="F11" s="17" t="s">
        <v>818</v>
      </c>
      <c r="G11" s="188"/>
    </row>
    <row r="12" spans="1:8" x14ac:dyDescent="0.25">
      <c r="A12" s="192"/>
      <c r="B12" s="192"/>
      <c r="C12" s="100"/>
      <c r="D12" s="17"/>
      <c r="E12" s="17"/>
      <c r="F12" s="191"/>
      <c r="G12" s="190"/>
    </row>
    <row r="13" spans="1:8" x14ac:dyDescent="0.25">
      <c r="A13" s="192"/>
      <c r="B13" s="192"/>
      <c r="C13" s="100"/>
      <c r="D13" s="17"/>
      <c r="E13" s="17"/>
      <c r="F13" s="191"/>
      <c r="G13" s="190"/>
      <c r="H13" s="323" t="s">
        <v>5421</v>
      </c>
    </row>
    <row r="14" spans="1:8" x14ac:dyDescent="0.25">
      <c r="A14" s="192"/>
      <c r="B14" s="192"/>
      <c r="C14" s="100"/>
      <c r="D14" s="17"/>
      <c r="E14" s="17"/>
      <c r="F14" s="191"/>
      <c r="G14" s="190"/>
    </row>
    <row r="15" spans="1:8" x14ac:dyDescent="0.25">
      <c r="A15" s="168" t="s">
        <v>34</v>
      </c>
      <c r="B15" s="168"/>
      <c r="C15" s="168"/>
      <c r="D15"/>
      <c r="E15" s="185"/>
      <c r="F15" s="198"/>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72F97-B77B-49DB-B8DF-B19B6C495EC9}">
  <dimension ref="A1:H1048288"/>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4073</v>
      </c>
      <c r="B1" s="40"/>
      <c r="C1" s="40"/>
      <c r="D1" s="774" t="s">
        <v>4074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5"/>
    </row>
    <row r="4" spans="1:8" x14ac:dyDescent="0.25">
      <c r="A4" s="192"/>
      <c r="B4" s="192"/>
      <c r="C4" s="64"/>
      <c r="D4" s="17"/>
      <c r="E4" s="17"/>
      <c r="F4" s="17"/>
      <c r="G4" s="15"/>
    </row>
    <row r="5" spans="1:8" ht="26.4" x14ac:dyDescent="0.25">
      <c r="A5" s="192" t="s">
        <v>4075</v>
      </c>
      <c r="B5" s="192"/>
      <c r="C5" s="285" t="s">
        <v>5344</v>
      </c>
      <c r="D5" s="161" t="s">
        <v>2269</v>
      </c>
      <c r="E5" s="161"/>
      <c r="F5" s="187"/>
      <c r="G5" s="190">
        <f>E5*F5</f>
        <v>0</v>
      </c>
      <c r="H5" s="307" t="s">
        <v>5398</v>
      </c>
    </row>
    <row r="6" spans="1:8" ht="39.6" x14ac:dyDescent="0.25">
      <c r="A6" s="192" t="s">
        <v>4076</v>
      </c>
      <c r="B6" s="192"/>
      <c r="C6" s="285" t="s">
        <v>5345</v>
      </c>
      <c r="D6" s="161" t="s">
        <v>2269</v>
      </c>
      <c r="E6" s="161"/>
      <c r="F6" s="187"/>
      <c r="G6" s="190">
        <f>E6*F6</f>
        <v>0</v>
      </c>
      <c r="H6" s="307" t="s">
        <v>5398</v>
      </c>
    </row>
    <row r="7" spans="1:8" ht="26.4" x14ac:dyDescent="0.25">
      <c r="A7" s="192" t="s">
        <v>4077</v>
      </c>
      <c r="B7" s="192"/>
      <c r="C7" s="100" t="s">
        <v>4078</v>
      </c>
      <c r="D7" s="161" t="s">
        <v>33</v>
      </c>
      <c r="E7" s="17" t="s">
        <v>4220</v>
      </c>
      <c r="F7" s="17" t="s">
        <v>4221</v>
      </c>
      <c r="G7" s="188"/>
    </row>
    <row r="8" spans="1:8" ht="15.6" x14ac:dyDescent="0.25">
      <c r="A8" s="192" t="s">
        <v>4079</v>
      </c>
      <c r="B8" s="192"/>
      <c r="C8" s="100" t="s">
        <v>2554</v>
      </c>
      <c r="D8" s="161" t="s">
        <v>2269</v>
      </c>
      <c r="E8" s="161"/>
      <c r="F8" s="187"/>
      <c r="G8" s="190">
        <f>E8*F8</f>
        <v>0</v>
      </c>
    </row>
    <row r="9" spans="1:8" x14ac:dyDescent="0.25">
      <c r="A9" s="192"/>
      <c r="B9" s="192"/>
      <c r="C9" s="101"/>
      <c r="D9" s="120"/>
      <c r="E9" s="17"/>
      <c r="F9" s="191"/>
      <c r="G9" s="190"/>
    </row>
    <row r="10" spans="1:8" x14ac:dyDescent="0.25">
      <c r="A10" s="192"/>
      <c r="B10" s="192"/>
      <c r="C10" s="100"/>
      <c r="D10" s="120"/>
      <c r="E10" s="17"/>
      <c r="F10" s="191"/>
      <c r="G10" s="190"/>
      <c r="H10" s="323" t="s">
        <v>5421</v>
      </c>
    </row>
    <row r="11" spans="1:8" x14ac:dyDescent="0.25">
      <c r="A11" s="192"/>
      <c r="B11" s="192"/>
      <c r="C11" s="100"/>
      <c r="D11" s="17"/>
      <c r="E11" s="17"/>
      <c r="F11" s="191"/>
      <c r="G11" s="190"/>
    </row>
    <row r="12" spans="1:8" x14ac:dyDescent="0.25">
      <c r="A12" s="168" t="s">
        <v>34</v>
      </c>
      <c r="B12" s="168"/>
      <c r="C12" s="168"/>
      <c r="D12"/>
      <c r="E12" s="185"/>
      <c r="F12" s="198"/>
      <c r="G12" s="174">
        <f>SUM(G5:G11)</f>
        <v>0</v>
      </c>
    </row>
    <row r="13" spans="1:8" x14ac:dyDescent="0.25">
      <c r="D13" s="237"/>
    </row>
    <row r="1048288" spans="4:4" x14ac:dyDescent="0.25">
      <c r="D1048288"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25440-D1A6-47B3-B928-E5A5ABB3170A}">
  <dimension ref="A1:H1048299"/>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4080</v>
      </c>
      <c r="B1" s="40"/>
      <c r="C1" s="40"/>
      <c r="D1" s="774" t="s">
        <v>4081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4082</v>
      </c>
      <c r="B5" s="192"/>
      <c r="C5" s="285" t="s">
        <v>5346</v>
      </c>
      <c r="D5" s="161" t="s">
        <v>429</v>
      </c>
      <c r="E5" s="161"/>
      <c r="F5" s="187"/>
      <c r="G5" s="190">
        <f>E5*F5</f>
        <v>0</v>
      </c>
      <c r="H5" s="307" t="s">
        <v>5398</v>
      </c>
    </row>
    <row r="6" spans="1:8" x14ac:dyDescent="0.25">
      <c r="A6" s="192" t="s">
        <v>4083</v>
      </c>
      <c r="B6" s="192"/>
      <c r="C6" s="285" t="s">
        <v>4084</v>
      </c>
      <c r="D6" s="17"/>
      <c r="E6" s="17"/>
      <c r="F6" s="191"/>
      <c r="G6" s="190"/>
    </row>
    <row r="7" spans="1:8" ht="26.4" x14ac:dyDescent="0.25">
      <c r="A7" s="192"/>
      <c r="B7" s="192" t="s">
        <v>4085</v>
      </c>
      <c r="C7" s="278" t="s">
        <v>5347</v>
      </c>
      <c r="D7" s="161" t="s">
        <v>2269</v>
      </c>
      <c r="E7" s="161"/>
      <c r="F7" s="187"/>
      <c r="G7" s="190">
        <f>E7*F7</f>
        <v>0</v>
      </c>
      <c r="H7" s="307" t="s">
        <v>5398</v>
      </c>
    </row>
    <row r="8" spans="1:8" ht="26.4" x14ac:dyDescent="0.25">
      <c r="A8" s="192"/>
      <c r="B8" s="192" t="s">
        <v>4086</v>
      </c>
      <c r="C8" s="278" t="s">
        <v>5348</v>
      </c>
      <c r="D8" s="161" t="s">
        <v>136</v>
      </c>
      <c r="E8" s="161"/>
      <c r="F8" s="187"/>
      <c r="G8" s="190">
        <f>E8*F8</f>
        <v>0</v>
      </c>
      <c r="H8" s="307" t="s">
        <v>5398</v>
      </c>
    </row>
    <row r="9" spans="1:8" x14ac:dyDescent="0.25">
      <c r="A9" s="192" t="s">
        <v>4087</v>
      </c>
      <c r="B9" s="192"/>
      <c r="C9" s="285" t="s">
        <v>4088</v>
      </c>
      <c r="D9" s="120"/>
      <c r="E9" s="17"/>
      <c r="F9" s="191"/>
      <c r="G9" s="190"/>
    </row>
    <row r="10" spans="1:8" x14ac:dyDescent="0.25">
      <c r="A10" s="192"/>
      <c r="B10" s="192" t="s">
        <v>4089</v>
      </c>
      <c r="C10" s="278" t="s">
        <v>5349</v>
      </c>
      <c r="D10" s="209" t="s">
        <v>1152</v>
      </c>
      <c r="E10" s="161"/>
      <c r="F10" s="187"/>
      <c r="G10" s="190">
        <f>E10*F10</f>
        <v>0</v>
      </c>
      <c r="H10" s="307" t="s">
        <v>5398</v>
      </c>
    </row>
    <row r="11" spans="1:8" x14ac:dyDescent="0.25">
      <c r="A11" s="192"/>
      <c r="B11" s="192" t="s">
        <v>4090</v>
      </c>
      <c r="C11" s="278" t="s">
        <v>5350</v>
      </c>
      <c r="D11" s="161" t="s">
        <v>423</v>
      </c>
      <c r="E11" s="161"/>
      <c r="F11" s="187"/>
      <c r="G11" s="190">
        <f>E11*F11</f>
        <v>0</v>
      </c>
      <c r="H11" s="307" t="s">
        <v>5398</v>
      </c>
    </row>
    <row r="12" spans="1:8" x14ac:dyDescent="0.25">
      <c r="A12" s="192" t="s">
        <v>4091</v>
      </c>
      <c r="B12" s="192"/>
      <c r="C12" s="285" t="s">
        <v>4092</v>
      </c>
      <c r="D12" s="17"/>
      <c r="E12" s="17"/>
      <c r="F12" s="191"/>
      <c r="G12" s="190"/>
    </row>
    <row r="13" spans="1:8" ht="26.4" x14ac:dyDescent="0.25">
      <c r="A13" s="192"/>
      <c r="B13" s="192" t="s">
        <v>4093</v>
      </c>
      <c r="C13" s="278" t="s">
        <v>5351</v>
      </c>
      <c r="D13" s="161" t="s">
        <v>429</v>
      </c>
      <c r="E13" s="161"/>
      <c r="F13" s="187"/>
      <c r="G13" s="190">
        <f t="shared" ref="G13:G19" si="0">E13*F13</f>
        <v>0</v>
      </c>
      <c r="H13" s="307" t="s">
        <v>5398</v>
      </c>
    </row>
    <row r="14" spans="1:8" x14ac:dyDescent="0.25">
      <c r="A14" s="192"/>
      <c r="B14" s="192" t="s">
        <v>4094</v>
      </c>
      <c r="C14" s="278" t="s">
        <v>5352</v>
      </c>
      <c r="D14" s="161" t="s">
        <v>423</v>
      </c>
      <c r="E14" s="161"/>
      <c r="F14" s="187"/>
      <c r="G14" s="190">
        <f t="shared" si="0"/>
        <v>0</v>
      </c>
      <c r="H14" s="307" t="s">
        <v>5398</v>
      </c>
    </row>
    <row r="15" spans="1:8" x14ac:dyDescent="0.25">
      <c r="A15" s="192"/>
      <c r="B15" s="192" t="s">
        <v>4095</v>
      </c>
      <c r="C15" s="278" t="s">
        <v>5353</v>
      </c>
      <c r="D15" s="209" t="s">
        <v>429</v>
      </c>
      <c r="E15" s="161"/>
      <c r="F15" s="187"/>
      <c r="G15" s="190">
        <f t="shared" si="0"/>
        <v>0</v>
      </c>
      <c r="H15" s="307" t="s">
        <v>5398</v>
      </c>
    </row>
    <row r="16" spans="1:8" x14ac:dyDescent="0.25">
      <c r="A16" s="192"/>
      <c r="B16" s="192" t="s">
        <v>4096</v>
      </c>
      <c r="C16" s="278" t="s">
        <v>5354</v>
      </c>
      <c r="D16" s="161" t="s">
        <v>429</v>
      </c>
      <c r="E16" s="161"/>
      <c r="F16" s="187"/>
      <c r="G16" s="190">
        <f t="shared" si="0"/>
        <v>0</v>
      </c>
      <c r="H16" s="307" t="s">
        <v>5398</v>
      </c>
    </row>
    <row r="17" spans="1:8" ht="26.4" x14ac:dyDescent="0.25">
      <c r="A17" s="192"/>
      <c r="B17" s="192" t="s">
        <v>4097</v>
      </c>
      <c r="C17" s="278" t="s">
        <v>5355</v>
      </c>
      <c r="D17" s="161" t="s">
        <v>2269</v>
      </c>
      <c r="E17" s="161"/>
      <c r="F17" s="187"/>
      <c r="G17" s="190">
        <f t="shared" si="0"/>
        <v>0</v>
      </c>
      <c r="H17" s="307" t="s">
        <v>5398</v>
      </c>
    </row>
    <row r="18" spans="1:8" ht="26.4" x14ac:dyDescent="0.25">
      <c r="A18" s="192" t="s">
        <v>4098</v>
      </c>
      <c r="B18" s="192"/>
      <c r="C18" s="285" t="s">
        <v>5356</v>
      </c>
      <c r="D18" s="209" t="s">
        <v>429</v>
      </c>
      <c r="E18" s="161"/>
      <c r="F18" s="187"/>
      <c r="G18" s="190">
        <f t="shared" si="0"/>
        <v>0</v>
      </c>
      <c r="H18" s="307" t="s">
        <v>5398</v>
      </c>
    </row>
    <row r="19" spans="1:8" ht="26.4" x14ac:dyDescent="0.25">
      <c r="A19" s="192" t="s">
        <v>4099</v>
      </c>
      <c r="B19" s="192"/>
      <c r="C19" s="285" t="s">
        <v>5357</v>
      </c>
      <c r="D19" s="161" t="s">
        <v>2269</v>
      </c>
      <c r="E19" s="161"/>
      <c r="F19" s="187"/>
      <c r="G19" s="190">
        <f t="shared" si="0"/>
        <v>0</v>
      </c>
      <c r="H19" s="307" t="s">
        <v>5398</v>
      </c>
    </row>
    <row r="20" spans="1:8" x14ac:dyDescent="0.25">
      <c r="A20" s="192"/>
      <c r="B20" s="192"/>
      <c r="C20" s="101"/>
      <c r="D20" s="120"/>
      <c r="E20" s="17"/>
      <c r="F20" s="191"/>
      <c r="G20" s="190"/>
    </row>
    <row r="21" spans="1:8" x14ac:dyDescent="0.25">
      <c r="A21" s="192"/>
      <c r="B21" s="192"/>
      <c r="C21" s="101"/>
      <c r="D21" s="17"/>
      <c r="E21" s="17"/>
      <c r="F21" s="191"/>
      <c r="G21" s="190"/>
      <c r="H21" s="323" t="s">
        <v>5421</v>
      </c>
    </row>
    <row r="22" spans="1:8" x14ac:dyDescent="0.25">
      <c r="A22" s="192"/>
      <c r="B22" s="192"/>
      <c r="C22" s="101"/>
      <c r="D22" s="17"/>
      <c r="E22" s="17"/>
      <c r="F22" s="191"/>
      <c r="G22" s="190"/>
    </row>
    <row r="23" spans="1:8" x14ac:dyDescent="0.25">
      <c r="A23" s="168" t="s">
        <v>34</v>
      </c>
      <c r="B23" s="168"/>
      <c r="C23" s="168"/>
      <c r="D23"/>
      <c r="E23" s="185"/>
      <c r="F23" s="198"/>
      <c r="G23" s="174">
        <f>SUM(G5:G22)</f>
        <v>0</v>
      </c>
    </row>
    <row r="24" spans="1:8" x14ac:dyDescent="0.25">
      <c r="D24" s="237"/>
    </row>
    <row r="1048299" spans="4:4" x14ac:dyDescent="0.25">
      <c r="D1048299"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18BE-1F56-4791-99FE-DF4C12A70C21}">
  <dimension ref="A1:H1048317"/>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4100</v>
      </c>
      <c r="B1" s="40"/>
      <c r="C1" s="40"/>
      <c r="D1" s="774" t="s">
        <v>4101</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ht="26.4" x14ac:dyDescent="0.25">
      <c r="A5" s="192" t="s">
        <v>4104</v>
      </c>
      <c r="B5" s="192"/>
      <c r="C5" s="285" t="s">
        <v>5358</v>
      </c>
      <c r="D5" s="161" t="s">
        <v>136</v>
      </c>
      <c r="E5" s="161"/>
      <c r="F5" s="187"/>
      <c r="G5" s="190">
        <f>E5*F5</f>
        <v>0</v>
      </c>
      <c r="H5" s="307" t="s">
        <v>5398</v>
      </c>
    </row>
    <row r="6" spans="1:8" ht="26.4" x14ac:dyDescent="0.25">
      <c r="A6" s="192" t="s">
        <v>4103</v>
      </c>
      <c r="B6" s="192"/>
      <c r="C6" s="285" t="s">
        <v>5359</v>
      </c>
      <c r="D6" s="161" t="s">
        <v>429</v>
      </c>
      <c r="E6" s="161"/>
      <c r="F6" s="187"/>
      <c r="G6" s="190">
        <f>E6*F6</f>
        <v>0</v>
      </c>
      <c r="H6" s="307" t="s">
        <v>5398</v>
      </c>
    </row>
    <row r="7" spans="1:8" x14ac:dyDescent="0.25">
      <c r="A7" s="192" t="s">
        <v>4105</v>
      </c>
      <c r="B7" s="192"/>
      <c r="C7" s="100" t="s">
        <v>4106</v>
      </c>
      <c r="D7" s="17"/>
      <c r="E7" s="17"/>
      <c r="F7" s="191"/>
      <c r="G7" s="190"/>
    </row>
    <row r="8" spans="1:8" x14ac:dyDescent="0.25">
      <c r="A8" s="192"/>
      <c r="B8" s="192" t="s">
        <v>4107</v>
      </c>
      <c r="C8" s="278" t="s">
        <v>5360</v>
      </c>
      <c r="D8" s="161" t="s">
        <v>136</v>
      </c>
      <c r="E8" s="161"/>
      <c r="F8" s="187"/>
      <c r="G8" s="190">
        <f>E8*F8</f>
        <v>0</v>
      </c>
      <c r="H8" s="307" t="s">
        <v>5398</v>
      </c>
    </row>
    <row r="9" spans="1:8" ht="26.4" x14ac:dyDescent="0.25">
      <c r="A9" s="192" t="s">
        <v>4108</v>
      </c>
      <c r="B9" s="192"/>
      <c r="C9" s="285" t="s">
        <v>4109</v>
      </c>
      <c r="D9" s="120"/>
      <c r="E9" s="17"/>
      <c r="F9" s="191"/>
      <c r="G9" s="190"/>
    </row>
    <row r="10" spans="1:8" x14ac:dyDescent="0.25">
      <c r="A10" s="192"/>
      <c r="B10" s="192" t="s">
        <v>4110</v>
      </c>
      <c r="C10" s="278" t="s">
        <v>5265</v>
      </c>
      <c r="D10" s="209" t="s">
        <v>429</v>
      </c>
      <c r="E10" s="161"/>
      <c r="F10" s="187"/>
      <c r="G10" s="190">
        <f>E10*F10</f>
        <v>0</v>
      </c>
      <c r="H10" s="307" t="s">
        <v>5398</v>
      </c>
    </row>
    <row r="11" spans="1:8" x14ac:dyDescent="0.25">
      <c r="A11" s="192"/>
      <c r="B11" s="192" t="s">
        <v>4111</v>
      </c>
      <c r="C11" s="278" t="s">
        <v>5266</v>
      </c>
      <c r="D11" s="161" t="s">
        <v>429</v>
      </c>
      <c r="E11" s="161"/>
      <c r="F11" s="187"/>
      <c r="G11" s="190">
        <f>E11*F11</f>
        <v>0</v>
      </c>
      <c r="H11" s="307" t="s">
        <v>5398</v>
      </c>
    </row>
    <row r="12" spans="1:8" ht="39.6" x14ac:dyDescent="0.25">
      <c r="A12" s="192" t="s">
        <v>4112</v>
      </c>
      <c r="B12" s="192"/>
      <c r="C12" s="285" t="s">
        <v>5361</v>
      </c>
      <c r="D12" s="17"/>
      <c r="E12" s="17"/>
      <c r="F12" s="191"/>
      <c r="G12" s="190"/>
    </row>
    <row r="13" spans="1:8" x14ac:dyDescent="0.25">
      <c r="A13" s="192"/>
      <c r="B13" s="192" t="s">
        <v>4113</v>
      </c>
      <c r="C13" s="278" t="s">
        <v>5362</v>
      </c>
      <c r="D13" s="161" t="s">
        <v>429</v>
      </c>
      <c r="E13" s="161"/>
      <c r="F13" s="187"/>
      <c r="G13" s="190">
        <f>E13*F13</f>
        <v>0</v>
      </c>
      <c r="H13" s="307" t="s">
        <v>5398</v>
      </c>
    </row>
    <row r="14" spans="1:8" x14ac:dyDescent="0.25">
      <c r="A14" s="192"/>
      <c r="B14" s="192" t="s">
        <v>4114</v>
      </c>
      <c r="C14" s="278" t="s">
        <v>5266</v>
      </c>
      <c r="D14" s="161" t="s">
        <v>429</v>
      </c>
      <c r="E14" s="161"/>
      <c r="F14" s="187"/>
      <c r="G14" s="190">
        <f>E14*F14</f>
        <v>0</v>
      </c>
      <c r="H14" s="307" t="s">
        <v>5398</v>
      </c>
    </row>
    <row r="15" spans="1:8" x14ac:dyDescent="0.25">
      <c r="A15" s="192" t="s">
        <v>4115</v>
      </c>
      <c r="B15" s="192"/>
      <c r="C15" s="285" t="s">
        <v>5363</v>
      </c>
      <c r="D15" s="209" t="s">
        <v>136</v>
      </c>
      <c r="E15" s="161"/>
      <c r="F15" s="187"/>
      <c r="G15" s="190">
        <f>E15*F15</f>
        <v>0</v>
      </c>
      <c r="H15" s="307" t="s">
        <v>5398</v>
      </c>
    </row>
    <row r="16" spans="1:8" ht="26.4" x14ac:dyDescent="0.25">
      <c r="A16" s="192" t="s">
        <v>4116</v>
      </c>
      <c r="B16" s="192"/>
      <c r="C16" s="285" t="s">
        <v>5364</v>
      </c>
      <c r="D16" s="161" t="s">
        <v>2269</v>
      </c>
      <c r="E16" s="161"/>
      <c r="F16" s="187"/>
      <c r="G16" s="190">
        <f>E16*F16</f>
        <v>0</v>
      </c>
      <c r="H16" s="307" t="s">
        <v>5398</v>
      </c>
    </row>
    <row r="17" spans="1:8" ht="26.4" x14ac:dyDescent="0.25">
      <c r="A17" s="192" t="s">
        <v>4117</v>
      </c>
      <c r="B17" s="192"/>
      <c r="C17" s="285" t="s">
        <v>5365</v>
      </c>
      <c r="D17" s="161" t="s">
        <v>429</v>
      </c>
      <c r="E17" s="161"/>
      <c r="F17" s="187"/>
      <c r="G17" s="190">
        <f>E17*F17</f>
        <v>0</v>
      </c>
      <c r="H17" s="307" t="s">
        <v>5398</v>
      </c>
    </row>
    <row r="18" spans="1:8" ht="26.4" x14ac:dyDescent="0.25">
      <c r="A18" s="192" t="s">
        <v>4118</v>
      </c>
      <c r="B18" s="192"/>
      <c r="C18" s="285" t="s">
        <v>5366</v>
      </c>
      <c r="D18" s="120"/>
      <c r="E18" s="17"/>
      <c r="F18" s="191"/>
      <c r="G18" s="190"/>
      <c r="H18" s="307" t="s">
        <v>5398</v>
      </c>
    </row>
    <row r="19" spans="1:8" x14ac:dyDescent="0.25">
      <c r="A19" s="192"/>
      <c r="B19" s="192" t="s">
        <v>4122</v>
      </c>
      <c r="C19" s="278" t="s">
        <v>4119</v>
      </c>
      <c r="D19" s="161" t="s">
        <v>429</v>
      </c>
      <c r="E19" s="161"/>
      <c r="F19" s="187"/>
      <c r="G19" s="190">
        <f>E19*F19</f>
        <v>0</v>
      </c>
    </row>
    <row r="20" spans="1:8" x14ac:dyDescent="0.25">
      <c r="A20" s="192"/>
      <c r="B20" s="192" t="s">
        <v>4121</v>
      </c>
      <c r="C20" s="278" t="s">
        <v>4120</v>
      </c>
      <c r="D20" s="209" t="s">
        <v>429</v>
      </c>
      <c r="E20" s="161"/>
      <c r="F20" s="187"/>
      <c r="G20" s="190">
        <f>E20*F20</f>
        <v>0</v>
      </c>
    </row>
    <row r="21" spans="1:8" ht="26.4" x14ac:dyDescent="0.25">
      <c r="A21" s="192" t="s">
        <v>4123</v>
      </c>
      <c r="B21" s="192"/>
      <c r="C21" s="285" t="s">
        <v>5367</v>
      </c>
      <c r="D21" s="161" t="s">
        <v>429</v>
      </c>
      <c r="E21" s="161"/>
      <c r="F21" s="187"/>
      <c r="G21" s="190">
        <f>E21*F21</f>
        <v>0</v>
      </c>
      <c r="H21" s="307" t="s">
        <v>5398</v>
      </c>
    </row>
    <row r="22" spans="1:8" ht="26.4" x14ac:dyDescent="0.25">
      <c r="A22" s="192" t="s">
        <v>4124</v>
      </c>
      <c r="B22" s="192"/>
      <c r="C22" s="285" t="s">
        <v>5368</v>
      </c>
      <c r="D22" s="161" t="s">
        <v>429</v>
      </c>
      <c r="E22" s="161"/>
      <c r="F22" s="187"/>
      <c r="G22" s="190">
        <f>E22*F22</f>
        <v>0</v>
      </c>
      <c r="H22" s="307" t="s">
        <v>5398</v>
      </c>
    </row>
    <row r="23" spans="1:8" x14ac:dyDescent="0.25">
      <c r="A23" s="192" t="s">
        <v>4102</v>
      </c>
      <c r="B23" s="192"/>
      <c r="C23" s="285" t="s">
        <v>4125</v>
      </c>
      <c r="D23" s="17"/>
      <c r="E23" s="17"/>
      <c r="F23" s="191"/>
      <c r="G23" s="190"/>
    </row>
    <row r="24" spans="1:8" x14ac:dyDescent="0.25">
      <c r="A24" s="192"/>
      <c r="B24" s="111" t="s">
        <v>4126</v>
      </c>
      <c r="C24" s="278" t="s">
        <v>5369</v>
      </c>
      <c r="D24" s="161" t="s">
        <v>429</v>
      </c>
      <c r="E24" s="161"/>
      <c r="F24" s="187"/>
      <c r="G24" s="190">
        <f>E24*F24</f>
        <v>0</v>
      </c>
      <c r="H24" s="307" t="s">
        <v>5398</v>
      </c>
    </row>
    <row r="25" spans="1:8" x14ac:dyDescent="0.25">
      <c r="A25" s="192"/>
      <c r="B25" s="192" t="s">
        <v>4127</v>
      </c>
      <c r="C25" s="278" t="s">
        <v>5370</v>
      </c>
      <c r="D25" s="161" t="s">
        <v>429</v>
      </c>
      <c r="E25" s="161"/>
      <c r="F25" s="187"/>
      <c r="G25" s="190">
        <f>E25*F25</f>
        <v>0</v>
      </c>
      <c r="H25" s="307" t="s">
        <v>5398</v>
      </c>
    </row>
    <row r="26" spans="1:8" ht="26.4" x14ac:dyDescent="0.25">
      <c r="A26" s="192" t="s">
        <v>4128</v>
      </c>
      <c r="B26" s="192"/>
      <c r="C26" s="285" t="s">
        <v>5371</v>
      </c>
      <c r="D26" s="161" t="s">
        <v>429</v>
      </c>
      <c r="E26" s="161"/>
      <c r="F26" s="187"/>
      <c r="G26" s="190">
        <f>E26*F26</f>
        <v>0</v>
      </c>
      <c r="H26" s="307" t="s">
        <v>5398</v>
      </c>
    </row>
    <row r="27" spans="1:8" x14ac:dyDescent="0.25">
      <c r="A27" s="192" t="s">
        <v>4129</v>
      </c>
      <c r="B27" s="192"/>
      <c r="C27" s="285" t="s">
        <v>4130</v>
      </c>
      <c r="D27" s="17"/>
      <c r="E27" s="17"/>
      <c r="F27" s="191"/>
      <c r="G27" s="190"/>
    </row>
    <row r="28" spans="1:8" x14ac:dyDescent="0.25">
      <c r="A28" s="192"/>
      <c r="B28" s="192" t="s">
        <v>4133</v>
      </c>
      <c r="C28" s="278" t="s">
        <v>4131</v>
      </c>
      <c r="D28" s="209" t="s">
        <v>429</v>
      </c>
      <c r="E28" s="161"/>
      <c r="F28" s="187"/>
      <c r="G28" s="190">
        <f>E28*F28</f>
        <v>0</v>
      </c>
    </row>
    <row r="29" spans="1:8" x14ac:dyDescent="0.25">
      <c r="A29" s="192"/>
      <c r="B29" s="192" t="s">
        <v>4134</v>
      </c>
      <c r="C29" s="278" t="s">
        <v>4132</v>
      </c>
      <c r="D29" s="161" t="s">
        <v>429</v>
      </c>
      <c r="E29" s="161"/>
      <c r="F29" s="187"/>
      <c r="G29" s="190">
        <f>E29*F29</f>
        <v>0</v>
      </c>
    </row>
    <row r="30" spans="1:8" x14ac:dyDescent="0.25">
      <c r="A30" s="192" t="s">
        <v>4135</v>
      </c>
      <c r="B30" s="192"/>
      <c r="C30" s="285" t="s">
        <v>4136</v>
      </c>
      <c r="D30" s="17"/>
      <c r="E30" s="17"/>
      <c r="F30" s="191"/>
      <c r="G30" s="190"/>
    </row>
    <row r="31" spans="1:8" x14ac:dyDescent="0.25">
      <c r="A31" s="192"/>
      <c r="B31" s="192" t="s">
        <v>4137</v>
      </c>
      <c r="C31" s="278" t="s">
        <v>5372</v>
      </c>
      <c r="D31" s="161" t="s">
        <v>136</v>
      </c>
      <c r="E31" s="161"/>
      <c r="F31" s="187"/>
      <c r="G31" s="190">
        <f>E31*F31</f>
        <v>0</v>
      </c>
      <c r="H31" s="307" t="s">
        <v>5398</v>
      </c>
    </row>
    <row r="32" spans="1:8" x14ac:dyDescent="0.25">
      <c r="A32" s="192"/>
      <c r="B32" s="192" t="s">
        <v>4138</v>
      </c>
      <c r="C32" s="278" t="s">
        <v>5372</v>
      </c>
      <c r="D32" s="161" t="s">
        <v>429</v>
      </c>
      <c r="E32" s="161"/>
      <c r="F32" s="187"/>
      <c r="G32" s="190">
        <f>E32*F32</f>
        <v>0</v>
      </c>
      <c r="H32" s="307" t="s">
        <v>5398</v>
      </c>
    </row>
    <row r="33" spans="1:8" ht="15.6" x14ac:dyDescent="0.25">
      <c r="A33" s="192"/>
      <c r="B33" s="192" t="s">
        <v>4139</v>
      </c>
      <c r="C33" s="278" t="s">
        <v>5372</v>
      </c>
      <c r="D33" s="161" t="s">
        <v>2269</v>
      </c>
      <c r="E33" s="161"/>
      <c r="F33" s="187"/>
      <c r="G33" s="190">
        <f>E33*F33</f>
        <v>0</v>
      </c>
      <c r="H33" s="307" t="s">
        <v>5398</v>
      </c>
    </row>
    <row r="34" spans="1:8" x14ac:dyDescent="0.25">
      <c r="A34" s="192" t="s">
        <v>4140</v>
      </c>
      <c r="B34" s="192"/>
      <c r="C34" s="100" t="s">
        <v>2555</v>
      </c>
      <c r="D34" s="17"/>
      <c r="E34" s="17"/>
      <c r="F34" s="191"/>
      <c r="G34" s="190"/>
    </row>
    <row r="35" spans="1:8" x14ac:dyDescent="0.25">
      <c r="A35" s="192"/>
      <c r="B35" s="192" t="s">
        <v>4141</v>
      </c>
      <c r="C35" s="278" t="s">
        <v>5372</v>
      </c>
      <c r="D35" s="161" t="s">
        <v>136</v>
      </c>
      <c r="E35" s="161"/>
      <c r="F35" s="187"/>
      <c r="G35" s="190">
        <f>E35*F35</f>
        <v>0</v>
      </c>
      <c r="H35" s="307" t="s">
        <v>5398</v>
      </c>
    </row>
    <row r="36" spans="1:8" ht="15.6" x14ac:dyDescent="0.25">
      <c r="A36" s="192"/>
      <c r="B36" s="192" t="s">
        <v>4142</v>
      </c>
      <c r="C36" s="278" t="s">
        <v>5372</v>
      </c>
      <c r="D36" s="161" t="s">
        <v>2269</v>
      </c>
      <c r="E36" s="161"/>
      <c r="F36" s="187"/>
      <c r="G36" s="190">
        <f>E36*F36</f>
        <v>0</v>
      </c>
      <c r="H36" s="307" t="s">
        <v>5398</v>
      </c>
    </row>
    <row r="37" spans="1:8" x14ac:dyDescent="0.25">
      <c r="A37" s="192" t="s">
        <v>4143</v>
      </c>
      <c r="B37" s="192"/>
      <c r="C37" s="285" t="s">
        <v>5373</v>
      </c>
      <c r="D37" s="161" t="s">
        <v>425</v>
      </c>
      <c r="E37" s="17" t="s">
        <v>4222</v>
      </c>
      <c r="F37" s="17" t="s">
        <v>818</v>
      </c>
      <c r="G37" s="188"/>
      <c r="H37" s="307" t="s">
        <v>5398</v>
      </c>
    </row>
    <row r="38" spans="1:8" x14ac:dyDescent="0.25">
      <c r="A38" s="192"/>
      <c r="B38" s="192"/>
      <c r="C38" s="101"/>
      <c r="D38" s="120"/>
      <c r="E38" s="17"/>
      <c r="F38" s="191"/>
      <c r="G38" s="190"/>
    </row>
    <row r="39" spans="1:8" x14ac:dyDescent="0.25">
      <c r="A39" s="192"/>
      <c r="B39" s="192"/>
      <c r="C39" s="101"/>
      <c r="D39" s="120"/>
      <c r="E39" s="17"/>
      <c r="F39" s="191"/>
      <c r="G39" s="190"/>
      <c r="H39" s="323" t="s">
        <v>5421</v>
      </c>
    </row>
    <row r="40" spans="1:8" x14ac:dyDescent="0.25">
      <c r="A40" s="192"/>
      <c r="B40" s="192"/>
      <c r="C40" s="100"/>
      <c r="D40" s="17"/>
      <c r="E40" s="17"/>
      <c r="F40" s="191"/>
      <c r="G40" s="190"/>
    </row>
    <row r="41" spans="1:8" x14ac:dyDescent="0.25">
      <c r="A41" s="168" t="s">
        <v>34</v>
      </c>
      <c r="B41" s="168"/>
      <c r="C41" s="168"/>
      <c r="D41"/>
      <c r="E41" s="185"/>
      <c r="F41" s="198"/>
      <c r="G41" s="174">
        <f>SUM(G5:G40)</f>
        <v>0</v>
      </c>
    </row>
    <row r="42" spans="1:8" x14ac:dyDescent="0.25">
      <c r="D42" s="237"/>
    </row>
    <row r="1048317" spans="4:4" x14ac:dyDescent="0.25">
      <c r="D1048317"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BF089-5B11-46B2-96B1-75495E6B3D24}">
  <dimension ref="A1:H1048291"/>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4144</v>
      </c>
      <c r="B1" s="40"/>
      <c r="C1" s="40"/>
      <c r="D1" s="774" t="s">
        <v>4145</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6"/>
      <c r="G3" s="89"/>
    </row>
    <row r="4" spans="1:8" x14ac:dyDescent="0.25">
      <c r="A4" s="192"/>
      <c r="B4" s="192"/>
      <c r="C4" s="64"/>
      <c r="D4" s="17"/>
      <c r="E4" s="17"/>
      <c r="F4" s="17"/>
      <c r="G4" s="190"/>
    </row>
    <row r="5" spans="1:8" x14ac:dyDescent="0.25">
      <c r="A5" s="192" t="s">
        <v>4146</v>
      </c>
      <c r="B5" s="192"/>
      <c r="C5" s="100" t="s">
        <v>2556</v>
      </c>
      <c r="D5" s="17"/>
      <c r="E5" s="17"/>
      <c r="F5" s="17"/>
      <c r="G5" s="190"/>
    </row>
    <row r="6" spans="1:8" ht="26.4" x14ac:dyDescent="0.25">
      <c r="A6" s="192"/>
      <c r="B6" s="192" t="s">
        <v>4147</v>
      </c>
      <c r="C6" s="278" t="s">
        <v>5374</v>
      </c>
      <c r="D6" s="161" t="s">
        <v>33</v>
      </c>
      <c r="E6" s="17" t="s">
        <v>4220</v>
      </c>
      <c r="F6" s="17" t="s">
        <v>4221</v>
      </c>
      <c r="G6" s="188"/>
      <c r="H6" s="307" t="s">
        <v>5398</v>
      </c>
    </row>
    <row r="7" spans="1:8" x14ac:dyDescent="0.25">
      <c r="A7" s="192"/>
      <c r="B7" s="192" t="s">
        <v>4148</v>
      </c>
      <c r="C7" s="278" t="s">
        <v>2561</v>
      </c>
      <c r="D7" s="161" t="s">
        <v>33</v>
      </c>
      <c r="E7" s="17" t="s">
        <v>4220</v>
      </c>
      <c r="F7" s="17" t="s">
        <v>4221</v>
      </c>
      <c r="G7" s="188"/>
    </row>
    <row r="8" spans="1:8" x14ac:dyDescent="0.25">
      <c r="A8" s="192" t="s">
        <v>4149</v>
      </c>
      <c r="B8" s="192"/>
      <c r="C8" s="285" t="s">
        <v>2557</v>
      </c>
      <c r="D8" s="17"/>
      <c r="E8" s="17"/>
      <c r="F8" s="17"/>
      <c r="G8" s="190"/>
    </row>
    <row r="9" spans="1:8" ht="26.4" x14ac:dyDescent="0.25">
      <c r="A9" s="192"/>
      <c r="B9" s="192" t="s">
        <v>4150</v>
      </c>
      <c r="C9" s="278" t="s">
        <v>5375</v>
      </c>
      <c r="D9" s="209" t="s">
        <v>33</v>
      </c>
      <c r="E9" s="17" t="s">
        <v>4220</v>
      </c>
      <c r="F9" s="17" t="s">
        <v>4221</v>
      </c>
      <c r="G9" s="188"/>
      <c r="H9" s="307" t="s">
        <v>5398</v>
      </c>
    </row>
    <row r="10" spans="1:8" ht="26.4" x14ac:dyDescent="0.25">
      <c r="A10" s="192"/>
      <c r="B10" s="192" t="s">
        <v>4151</v>
      </c>
      <c r="C10" s="278" t="s">
        <v>2562</v>
      </c>
      <c r="D10" s="209" t="s">
        <v>33</v>
      </c>
      <c r="E10" s="17" t="s">
        <v>4220</v>
      </c>
      <c r="F10" s="17" t="s">
        <v>4221</v>
      </c>
      <c r="G10" s="188"/>
    </row>
    <row r="11" spans="1:8" ht="26.4" x14ac:dyDescent="0.25">
      <c r="A11" s="192" t="s">
        <v>4152</v>
      </c>
      <c r="B11" s="192"/>
      <c r="C11" s="285" t="s">
        <v>5376</v>
      </c>
      <c r="D11" s="161" t="s">
        <v>429</v>
      </c>
      <c r="E11" s="161"/>
      <c r="F11" s="187"/>
      <c r="G11" s="190">
        <f>E11*F11</f>
        <v>0</v>
      </c>
      <c r="H11" s="307" t="s">
        <v>5398</v>
      </c>
    </row>
    <row r="12" spans="1:8" x14ac:dyDescent="0.25">
      <c r="A12" s="192"/>
      <c r="B12" s="192"/>
      <c r="C12" s="100"/>
      <c r="D12" s="17"/>
      <c r="E12" s="17"/>
      <c r="F12" s="17"/>
      <c r="G12" s="190"/>
    </row>
    <row r="13" spans="1:8" x14ac:dyDescent="0.25">
      <c r="A13" s="192"/>
      <c r="B13" s="192"/>
      <c r="C13" s="101"/>
      <c r="D13" s="17"/>
      <c r="E13" s="17"/>
      <c r="F13" s="17"/>
      <c r="G13" s="190"/>
      <c r="H13" s="323" t="s">
        <v>5421</v>
      </c>
    </row>
    <row r="14" spans="1:8" x14ac:dyDescent="0.25">
      <c r="A14" s="192"/>
      <c r="B14" s="192"/>
      <c r="C14" s="101"/>
      <c r="D14" s="17"/>
      <c r="E14" s="17"/>
      <c r="F14" s="17"/>
      <c r="G14" s="190"/>
    </row>
    <row r="15" spans="1:8" x14ac:dyDescent="0.25">
      <c r="A15" s="168" t="s">
        <v>34</v>
      </c>
      <c r="B15" s="168"/>
      <c r="C15" s="168"/>
      <c r="D15"/>
      <c r="E15" s="185"/>
      <c r="F15" s="185"/>
      <c r="G15" s="174">
        <f>SUM(G5:G14)</f>
        <v>0</v>
      </c>
    </row>
    <row r="16" spans="1:8" x14ac:dyDescent="0.25">
      <c r="D16" s="237"/>
    </row>
    <row r="1048291" spans="4:4" x14ac:dyDescent="0.25">
      <c r="D1048291"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B4042-8924-49D2-819B-4AE176F60A74}">
  <dimension ref="A1:H1048286"/>
  <sheetViews>
    <sheetView workbookViewId="0"/>
  </sheetViews>
  <sheetFormatPr defaultRowHeight="13.2" x14ac:dyDescent="0.25"/>
  <cols>
    <col min="1" max="1" width="9.6640625" style="41" customWidth="1"/>
    <col min="2" max="2" width="11.109375" style="41" customWidth="1"/>
    <col min="3" max="3" width="40.6640625" style="41" customWidth="1"/>
    <col min="4" max="4" width="25.5546875" style="41" bestFit="1" customWidth="1"/>
    <col min="5" max="7" width="20.6640625" style="41" customWidth="1"/>
    <col min="8" max="256" width="9.109375" style="41"/>
    <col min="257" max="257" width="9.33203125" style="41" customWidth="1"/>
    <col min="258" max="258" width="6.6640625" style="41" customWidth="1"/>
    <col min="259" max="259" width="40.6640625" style="41" customWidth="1"/>
    <col min="260" max="263" width="9.33203125" style="41" customWidth="1"/>
    <col min="264" max="512" width="9.109375" style="41"/>
    <col min="513" max="513" width="9.33203125" style="41" customWidth="1"/>
    <col min="514" max="514" width="6.6640625" style="41" customWidth="1"/>
    <col min="515" max="515" width="40.6640625" style="41" customWidth="1"/>
    <col min="516" max="519" width="9.33203125" style="41" customWidth="1"/>
    <col min="520" max="768" width="9.109375" style="41"/>
    <col min="769" max="769" width="9.33203125" style="41" customWidth="1"/>
    <col min="770" max="770" width="6.6640625" style="41" customWidth="1"/>
    <col min="771" max="771" width="40.6640625" style="41" customWidth="1"/>
    <col min="772" max="775" width="9.33203125" style="41" customWidth="1"/>
    <col min="776" max="1024" width="9.109375" style="41"/>
    <col min="1025" max="1025" width="9.33203125" style="41" customWidth="1"/>
    <col min="1026" max="1026" width="6.6640625" style="41" customWidth="1"/>
    <col min="1027" max="1027" width="40.6640625" style="41" customWidth="1"/>
    <col min="1028" max="1031" width="9.33203125" style="41" customWidth="1"/>
    <col min="1032" max="1280" width="9.109375" style="41"/>
    <col min="1281" max="1281" width="9.33203125" style="41" customWidth="1"/>
    <col min="1282" max="1282" width="6.6640625" style="41" customWidth="1"/>
    <col min="1283" max="1283" width="40.6640625" style="41" customWidth="1"/>
    <col min="1284" max="1287" width="9.33203125" style="41" customWidth="1"/>
    <col min="1288" max="1536" width="9.109375" style="41"/>
    <col min="1537" max="1537" width="9.33203125" style="41" customWidth="1"/>
    <col min="1538" max="1538" width="6.6640625" style="41" customWidth="1"/>
    <col min="1539" max="1539" width="40.6640625" style="41" customWidth="1"/>
    <col min="1540" max="1543" width="9.33203125" style="41" customWidth="1"/>
    <col min="1544" max="1792" width="9.109375" style="41"/>
    <col min="1793" max="1793" width="9.33203125" style="41" customWidth="1"/>
    <col min="1794" max="1794" width="6.6640625" style="41" customWidth="1"/>
    <col min="1795" max="1795" width="40.6640625" style="41" customWidth="1"/>
    <col min="1796" max="1799" width="9.33203125" style="41" customWidth="1"/>
    <col min="1800" max="2048" width="9.109375" style="41"/>
    <col min="2049" max="2049" width="9.33203125" style="41" customWidth="1"/>
    <col min="2050" max="2050" width="6.6640625" style="41" customWidth="1"/>
    <col min="2051" max="2051" width="40.6640625" style="41" customWidth="1"/>
    <col min="2052" max="2055" width="9.33203125" style="41" customWidth="1"/>
    <col min="2056" max="2304" width="9.109375" style="41"/>
    <col min="2305" max="2305" width="9.33203125" style="41" customWidth="1"/>
    <col min="2306" max="2306" width="6.6640625" style="41" customWidth="1"/>
    <col min="2307" max="2307" width="40.6640625" style="41" customWidth="1"/>
    <col min="2308" max="2311" width="9.33203125" style="41" customWidth="1"/>
    <col min="2312" max="2560" width="9.109375" style="41"/>
    <col min="2561" max="2561" width="9.33203125" style="41" customWidth="1"/>
    <col min="2562" max="2562" width="6.6640625" style="41" customWidth="1"/>
    <col min="2563" max="2563" width="40.6640625" style="41" customWidth="1"/>
    <col min="2564" max="2567" width="9.33203125" style="41" customWidth="1"/>
    <col min="2568" max="2816" width="9.109375" style="41"/>
    <col min="2817" max="2817" width="9.33203125" style="41" customWidth="1"/>
    <col min="2818" max="2818" width="6.6640625" style="41" customWidth="1"/>
    <col min="2819" max="2819" width="40.6640625" style="41" customWidth="1"/>
    <col min="2820" max="2823" width="9.33203125" style="41" customWidth="1"/>
    <col min="2824" max="3072" width="9.109375" style="41"/>
    <col min="3073" max="3073" width="9.33203125" style="41" customWidth="1"/>
    <col min="3074" max="3074" width="6.6640625" style="41" customWidth="1"/>
    <col min="3075" max="3075" width="40.6640625" style="41" customWidth="1"/>
    <col min="3076" max="3079" width="9.33203125" style="41" customWidth="1"/>
    <col min="3080" max="3328" width="9.109375" style="41"/>
    <col min="3329" max="3329" width="9.33203125" style="41" customWidth="1"/>
    <col min="3330" max="3330" width="6.6640625" style="41" customWidth="1"/>
    <col min="3331" max="3331" width="40.6640625" style="41" customWidth="1"/>
    <col min="3332" max="3335" width="9.33203125" style="41" customWidth="1"/>
    <col min="3336" max="3584" width="9.109375" style="41"/>
    <col min="3585" max="3585" width="9.33203125" style="41" customWidth="1"/>
    <col min="3586" max="3586" width="6.6640625" style="41" customWidth="1"/>
    <col min="3587" max="3587" width="40.6640625" style="41" customWidth="1"/>
    <col min="3588" max="3591" width="9.33203125" style="41" customWidth="1"/>
    <col min="3592" max="3840" width="9.109375" style="41"/>
    <col min="3841" max="3841" width="9.33203125" style="41" customWidth="1"/>
    <col min="3842" max="3842" width="6.6640625" style="41" customWidth="1"/>
    <col min="3843" max="3843" width="40.6640625" style="41" customWidth="1"/>
    <col min="3844" max="3847" width="9.33203125" style="41" customWidth="1"/>
    <col min="3848" max="4096" width="9.109375" style="41"/>
    <col min="4097" max="4097" width="9.33203125" style="41" customWidth="1"/>
    <col min="4098" max="4098" width="6.6640625" style="41" customWidth="1"/>
    <col min="4099" max="4099" width="40.6640625" style="41" customWidth="1"/>
    <col min="4100" max="4103" width="9.33203125" style="41" customWidth="1"/>
    <col min="4104" max="4352" width="9.109375" style="41"/>
    <col min="4353" max="4353" width="9.33203125" style="41" customWidth="1"/>
    <col min="4354" max="4354" width="6.6640625" style="41" customWidth="1"/>
    <col min="4355" max="4355" width="40.6640625" style="41" customWidth="1"/>
    <col min="4356" max="4359" width="9.33203125" style="41" customWidth="1"/>
    <col min="4360" max="4608" width="9.109375" style="41"/>
    <col min="4609" max="4609" width="9.33203125" style="41" customWidth="1"/>
    <col min="4610" max="4610" width="6.6640625" style="41" customWidth="1"/>
    <col min="4611" max="4611" width="40.6640625" style="41" customWidth="1"/>
    <col min="4612" max="4615" width="9.33203125" style="41" customWidth="1"/>
    <col min="4616" max="4864" width="9.109375" style="41"/>
    <col min="4865" max="4865" width="9.33203125" style="41" customWidth="1"/>
    <col min="4866" max="4866" width="6.6640625" style="41" customWidth="1"/>
    <col min="4867" max="4867" width="40.6640625" style="41" customWidth="1"/>
    <col min="4868" max="4871" width="9.33203125" style="41" customWidth="1"/>
    <col min="4872" max="5120" width="9.109375" style="41"/>
    <col min="5121" max="5121" width="9.33203125" style="41" customWidth="1"/>
    <col min="5122" max="5122" width="6.6640625" style="41" customWidth="1"/>
    <col min="5123" max="5123" width="40.6640625" style="41" customWidth="1"/>
    <col min="5124" max="5127" width="9.33203125" style="41" customWidth="1"/>
    <col min="5128" max="5376" width="9.109375" style="41"/>
    <col min="5377" max="5377" width="9.33203125" style="41" customWidth="1"/>
    <col min="5378" max="5378" width="6.6640625" style="41" customWidth="1"/>
    <col min="5379" max="5379" width="40.6640625" style="41" customWidth="1"/>
    <col min="5380" max="5383" width="9.33203125" style="41" customWidth="1"/>
    <col min="5384" max="5632" width="9.109375" style="41"/>
    <col min="5633" max="5633" width="9.33203125" style="41" customWidth="1"/>
    <col min="5634" max="5634" width="6.6640625" style="41" customWidth="1"/>
    <col min="5635" max="5635" width="40.6640625" style="41" customWidth="1"/>
    <col min="5636" max="5639" width="9.33203125" style="41" customWidth="1"/>
    <col min="5640" max="5888" width="9.109375" style="41"/>
    <col min="5889" max="5889" width="9.33203125" style="41" customWidth="1"/>
    <col min="5890" max="5890" width="6.6640625" style="41" customWidth="1"/>
    <col min="5891" max="5891" width="40.6640625" style="41" customWidth="1"/>
    <col min="5892" max="5895" width="9.33203125" style="41" customWidth="1"/>
    <col min="5896" max="6144" width="9.109375" style="41"/>
    <col min="6145" max="6145" width="9.33203125" style="41" customWidth="1"/>
    <col min="6146" max="6146" width="6.6640625" style="41" customWidth="1"/>
    <col min="6147" max="6147" width="40.6640625" style="41" customWidth="1"/>
    <col min="6148" max="6151" width="9.33203125" style="41" customWidth="1"/>
    <col min="6152" max="6400" width="9.109375" style="41"/>
    <col min="6401" max="6401" width="9.33203125" style="41" customWidth="1"/>
    <col min="6402" max="6402" width="6.6640625" style="41" customWidth="1"/>
    <col min="6403" max="6403" width="40.6640625" style="41" customWidth="1"/>
    <col min="6404" max="6407" width="9.33203125" style="41" customWidth="1"/>
    <col min="6408" max="6656" width="9.109375" style="41"/>
    <col min="6657" max="6657" width="9.33203125" style="41" customWidth="1"/>
    <col min="6658" max="6658" width="6.6640625" style="41" customWidth="1"/>
    <col min="6659" max="6659" width="40.6640625" style="41" customWidth="1"/>
    <col min="6660" max="6663" width="9.33203125" style="41" customWidth="1"/>
    <col min="6664" max="6912" width="9.109375" style="41"/>
    <col min="6913" max="6913" width="9.33203125" style="41" customWidth="1"/>
    <col min="6914" max="6914" width="6.6640625" style="41" customWidth="1"/>
    <col min="6915" max="6915" width="40.6640625" style="41" customWidth="1"/>
    <col min="6916" max="6919" width="9.33203125" style="41" customWidth="1"/>
    <col min="6920" max="7168" width="9.109375" style="41"/>
    <col min="7169" max="7169" width="9.33203125" style="41" customWidth="1"/>
    <col min="7170" max="7170" width="6.6640625" style="41" customWidth="1"/>
    <col min="7171" max="7171" width="40.6640625" style="41" customWidth="1"/>
    <col min="7172" max="7175" width="9.33203125" style="41" customWidth="1"/>
    <col min="7176" max="7424" width="9.109375" style="41"/>
    <col min="7425" max="7425" width="9.33203125" style="41" customWidth="1"/>
    <col min="7426" max="7426" width="6.6640625" style="41" customWidth="1"/>
    <col min="7427" max="7427" width="40.6640625" style="41" customWidth="1"/>
    <col min="7428" max="7431" width="9.33203125" style="41" customWidth="1"/>
    <col min="7432" max="7680" width="9.109375" style="41"/>
    <col min="7681" max="7681" width="9.33203125" style="41" customWidth="1"/>
    <col min="7682" max="7682" width="6.6640625" style="41" customWidth="1"/>
    <col min="7683" max="7683" width="40.6640625" style="41" customWidth="1"/>
    <col min="7684" max="7687" width="9.33203125" style="41" customWidth="1"/>
    <col min="7688" max="7936" width="9.109375" style="41"/>
    <col min="7937" max="7937" width="9.33203125" style="41" customWidth="1"/>
    <col min="7938" max="7938" width="6.6640625" style="41" customWidth="1"/>
    <col min="7939" max="7939" width="40.6640625" style="41" customWidth="1"/>
    <col min="7940" max="7943" width="9.33203125" style="41" customWidth="1"/>
    <col min="7944" max="8192" width="9.109375" style="41"/>
    <col min="8193" max="8193" width="9.33203125" style="41" customWidth="1"/>
    <col min="8194" max="8194" width="6.6640625" style="41" customWidth="1"/>
    <col min="8195" max="8195" width="40.6640625" style="41" customWidth="1"/>
    <col min="8196" max="8199" width="9.33203125" style="41" customWidth="1"/>
    <col min="8200" max="8448" width="9.109375" style="41"/>
    <col min="8449" max="8449" width="9.33203125" style="41" customWidth="1"/>
    <col min="8450" max="8450" width="6.6640625" style="41" customWidth="1"/>
    <col min="8451" max="8451" width="40.6640625" style="41" customWidth="1"/>
    <col min="8452" max="8455" width="9.33203125" style="41" customWidth="1"/>
    <col min="8456" max="8704" width="9.109375" style="41"/>
    <col min="8705" max="8705" width="9.33203125" style="41" customWidth="1"/>
    <col min="8706" max="8706" width="6.6640625" style="41" customWidth="1"/>
    <col min="8707" max="8707" width="40.6640625" style="41" customWidth="1"/>
    <col min="8708" max="8711" width="9.33203125" style="41" customWidth="1"/>
    <col min="8712" max="8960" width="9.109375" style="41"/>
    <col min="8961" max="8961" width="9.33203125" style="41" customWidth="1"/>
    <col min="8962" max="8962" width="6.6640625" style="41" customWidth="1"/>
    <col min="8963" max="8963" width="40.6640625" style="41" customWidth="1"/>
    <col min="8964" max="8967" width="9.33203125" style="41" customWidth="1"/>
    <col min="8968" max="9216" width="9.109375" style="41"/>
    <col min="9217" max="9217" width="9.33203125" style="41" customWidth="1"/>
    <col min="9218" max="9218" width="6.6640625" style="41" customWidth="1"/>
    <col min="9219" max="9219" width="40.6640625" style="41" customWidth="1"/>
    <col min="9220" max="9223" width="9.33203125" style="41" customWidth="1"/>
    <col min="9224" max="9472" width="9.109375" style="41"/>
    <col min="9473" max="9473" width="9.33203125" style="41" customWidth="1"/>
    <col min="9474" max="9474" width="6.6640625" style="41" customWidth="1"/>
    <col min="9475" max="9475" width="40.6640625" style="41" customWidth="1"/>
    <col min="9476" max="9479" width="9.33203125" style="41" customWidth="1"/>
    <col min="9480" max="9728" width="9.109375" style="41"/>
    <col min="9729" max="9729" width="9.33203125" style="41" customWidth="1"/>
    <col min="9730" max="9730" width="6.6640625" style="41" customWidth="1"/>
    <col min="9731" max="9731" width="40.6640625" style="41" customWidth="1"/>
    <col min="9732" max="9735" width="9.33203125" style="41" customWidth="1"/>
    <col min="9736" max="9984" width="9.109375" style="41"/>
    <col min="9985" max="9985" width="9.33203125" style="41" customWidth="1"/>
    <col min="9986" max="9986" width="6.6640625" style="41" customWidth="1"/>
    <col min="9987" max="9987" width="40.6640625" style="41" customWidth="1"/>
    <col min="9988" max="9991" width="9.33203125" style="41" customWidth="1"/>
    <col min="9992" max="10240" width="9.109375" style="41"/>
    <col min="10241" max="10241" width="9.33203125" style="41" customWidth="1"/>
    <col min="10242" max="10242" width="6.6640625" style="41" customWidth="1"/>
    <col min="10243" max="10243" width="40.6640625" style="41" customWidth="1"/>
    <col min="10244" max="10247" width="9.33203125" style="41" customWidth="1"/>
    <col min="10248" max="10496" width="9.109375" style="41"/>
    <col min="10497" max="10497" width="9.33203125" style="41" customWidth="1"/>
    <col min="10498" max="10498" width="6.6640625" style="41" customWidth="1"/>
    <col min="10499" max="10499" width="40.6640625" style="41" customWidth="1"/>
    <col min="10500" max="10503" width="9.33203125" style="41" customWidth="1"/>
    <col min="10504" max="10752" width="9.109375" style="41"/>
    <col min="10753" max="10753" width="9.33203125" style="41" customWidth="1"/>
    <col min="10754" max="10754" width="6.6640625" style="41" customWidth="1"/>
    <col min="10755" max="10755" width="40.6640625" style="41" customWidth="1"/>
    <col min="10756" max="10759" width="9.33203125" style="41" customWidth="1"/>
    <col min="10760" max="11008" width="9.109375" style="41"/>
    <col min="11009" max="11009" width="9.33203125" style="41" customWidth="1"/>
    <col min="11010" max="11010" width="6.6640625" style="41" customWidth="1"/>
    <col min="11011" max="11011" width="40.6640625" style="41" customWidth="1"/>
    <col min="11012" max="11015" width="9.33203125" style="41" customWidth="1"/>
    <col min="11016" max="11264" width="9.109375" style="41"/>
    <col min="11265" max="11265" width="9.33203125" style="41" customWidth="1"/>
    <col min="11266" max="11266" width="6.6640625" style="41" customWidth="1"/>
    <col min="11267" max="11267" width="40.6640625" style="41" customWidth="1"/>
    <col min="11268" max="11271" width="9.33203125" style="41" customWidth="1"/>
    <col min="11272" max="11520" width="9.109375" style="41"/>
    <col min="11521" max="11521" width="9.33203125" style="41" customWidth="1"/>
    <col min="11522" max="11522" width="6.6640625" style="41" customWidth="1"/>
    <col min="11523" max="11523" width="40.6640625" style="41" customWidth="1"/>
    <col min="11524" max="11527" width="9.33203125" style="41" customWidth="1"/>
    <col min="11528" max="11776" width="9.109375" style="41"/>
    <col min="11777" max="11777" width="9.33203125" style="41" customWidth="1"/>
    <col min="11778" max="11778" width="6.6640625" style="41" customWidth="1"/>
    <col min="11779" max="11779" width="40.6640625" style="41" customWidth="1"/>
    <col min="11780" max="11783" width="9.33203125" style="41" customWidth="1"/>
    <col min="11784" max="12032" width="9.109375" style="41"/>
    <col min="12033" max="12033" width="9.33203125" style="41" customWidth="1"/>
    <col min="12034" max="12034" width="6.6640625" style="41" customWidth="1"/>
    <col min="12035" max="12035" width="40.6640625" style="41" customWidth="1"/>
    <col min="12036" max="12039" width="9.33203125" style="41" customWidth="1"/>
    <col min="12040" max="12288" width="9.109375" style="41"/>
    <col min="12289" max="12289" width="9.33203125" style="41" customWidth="1"/>
    <col min="12290" max="12290" width="6.6640625" style="41" customWidth="1"/>
    <col min="12291" max="12291" width="40.6640625" style="41" customWidth="1"/>
    <col min="12292" max="12295" width="9.33203125" style="41" customWidth="1"/>
    <col min="12296" max="12544" width="9.109375" style="41"/>
    <col min="12545" max="12545" width="9.33203125" style="41" customWidth="1"/>
    <col min="12546" max="12546" width="6.6640625" style="41" customWidth="1"/>
    <col min="12547" max="12547" width="40.6640625" style="41" customWidth="1"/>
    <col min="12548" max="12551" width="9.33203125" style="41" customWidth="1"/>
    <col min="12552" max="12800" width="9.109375" style="41"/>
    <col min="12801" max="12801" width="9.33203125" style="41" customWidth="1"/>
    <col min="12802" max="12802" width="6.6640625" style="41" customWidth="1"/>
    <col min="12803" max="12803" width="40.6640625" style="41" customWidth="1"/>
    <col min="12804" max="12807" width="9.33203125" style="41" customWidth="1"/>
    <col min="12808" max="13056" width="9.109375" style="41"/>
    <col min="13057" max="13057" width="9.33203125" style="41" customWidth="1"/>
    <col min="13058" max="13058" width="6.6640625" style="41" customWidth="1"/>
    <col min="13059" max="13059" width="40.6640625" style="41" customWidth="1"/>
    <col min="13060" max="13063" width="9.33203125" style="41" customWidth="1"/>
    <col min="13064" max="13312" width="9.109375" style="41"/>
    <col min="13313" max="13313" width="9.33203125" style="41" customWidth="1"/>
    <col min="13314" max="13314" width="6.6640625" style="41" customWidth="1"/>
    <col min="13315" max="13315" width="40.6640625" style="41" customWidth="1"/>
    <col min="13316" max="13319" width="9.33203125" style="41" customWidth="1"/>
    <col min="13320" max="13568" width="9.109375" style="41"/>
    <col min="13569" max="13569" width="9.33203125" style="41" customWidth="1"/>
    <col min="13570" max="13570" width="6.6640625" style="41" customWidth="1"/>
    <col min="13571" max="13571" width="40.6640625" style="41" customWidth="1"/>
    <col min="13572" max="13575" width="9.33203125" style="41" customWidth="1"/>
    <col min="13576" max="13824" width="9.109375" style="41"/>
    <col min="13825" max="13825" width="9.33203125" style="41" customWidth="1"/>
    <col min="13826" max="13826" width="6.6640625" style="41" customWidth="1"/>
    <col min="13827" max="13827" width="40.6640625" style="41" customWidth="1"/>
    <col min="13828" max="13831" width="9.33203125" style="41" customWidth="1"/>
    <col min="13832" max="14080" width="9.109375" style="41"/>
    <col min="14081" max="14081" width="9.33203125" style="41" customWidth="1"/>
    <col min="14082" max="14082" width="6.6640625" style="41" customWidth="1"/>
    <col min="14083" max="14083" width="40.6640625" style="41" customWidth="1"/>
    <col min="14084" max="14087" width="9.33203125" style="41" customWidth="1"/>
    <col min="14088" max="14336" width="9.109375" style="41"/>
    <col min="14337" max="14337" width="9.33203125" style="41" customWidth="1"/>
    <col min="14338" max="14338" width="6.6640625" style="41" customWidth="1"/>
    <col min="14339" max="14339" width="40.6640625" style="41" customWidth="1"/>
    <col min="14340" max="14343" width="9.33203125" style="41" customWidth="1"/>
    <col min="14344" max="14592" width="9.109375" style="41"/>
    <col min="14593" max="14593" width="9.33203125" style="41" customWidth="1"/>
    <col min="14594" max="14594" width="6.6640625" style="41" customWidth="1"/>
    <col min="14595" max="14595" width="40.6640625" style="41" customWidth="1"/>
    <col min="14596" max="14599" width="9.33203125" style="41" customWidth="1"/>
    <col min="14600" max="14848" width="9.109375" style="41"/>
    <col min="14849" max="14849" width="9.33203125" style="41" customWidth="1"/>
    <col min="14850" max="14850" width="6.6640625" style="41" customWidth="1"/>
    <col min="14851" max="14851" width="40.6640625" style="41" customWidth="1"/>
    <col min="14852" max="14855" width="9.33203125" style="41" customWidth="1"/>
    <col min="14856" max="15104" width="9.109375" style="41"/>
    <col min="15105" max="15105" width="9.33203125" style="41" customWidth="1"/>
    <col min="15106" max="15106" width="6.6640625" style="41" customWidth="1"/>
    <col min="15107" max="15107" width="40.6640625" style="41" customWidth="1"/>
    <col min="15108" max="15111" width="9.33203125" style="41" customWidth="1"/>
    <col min="15112" max="15360" width="9.109375" style="41"/>
    <col min="15361" max="15361" width="9.33203125" style="41" customWidth="1"/>
    <col min="15362" max="15362" width="6.6640625" style="41" customWidth="1"/>
    <col min="15363" max="15363" width="40.6640625" style="41" customWidth="1"/>
    <col min="15364" max="15367" width="9.33203125" style="41" customWidth="1"/>
    <col min="15368" max="15616" width="9.109375" style="41"/>
    <col min="15617" max="15617" width="9.33203125" style="41" customWidth="1"/>
    <col min="15618" max="15618" width="6.6640625" style="41" customWidth="1"/>
    <col min="15619" max="15619" width="40.6640625" style="41" customWidth="1"/>
    <col min="15620" max="15623" width="9.33203125" style="41" customWidth="1"/>
    <col min="15624" max="15872" width="9.109375" style="41"/>
    <col min="15873" max="15873" width="9.33203125" style="41" customWidth="1"/>
    <col min="15874" max="15874" width="6.6640625" style="41" customWidth="1"/>
    <col min="15875" max="15875" width="40.6640625" style="41" customWidth="1"/>
    <col min="15876" max="15879" width="9.33203125" style="41" customWidth="1"/>
    <col min="15880" max="16128" width="9.109375" style="41"/>
    <col min="16129" max="16129" width="9.33203125" style="41" customWidth="1"/>
    <col min="16130" max="16130" width="6.6640625" style="41" customWidth="1"/>
    <col min="16131" max="16131" width="40.6640625" style="41" customWidth="1"/>
    <col min="16132" max="16135" width="9.33203125" style="41" customWidth="1"/>
    <col min="16136" max="16384" width="9.109375" style="41"/>
  </cols>
  <sheetData>
    <row r="1" spans="1:8" ht="48" customHeight="1" x14ac:dyDescent="0.25">
      <c r="A1" s="39" t="s">
        <v>4153</v>
      </c>
      <c r="B1" s="40"/>
      <c r="C1" s="40"/>
      <c r="D1" s="774" t="s">
        <v>4154</v>
      </c>
      <c r="E1" s="774"/>
      <c r="F1" s="774"/>
      <c r="G1" s="774"/>
    </row>
    <row r="2" spans="1:8" x14ac:dyDescent="0.25">
      <c r="A2" s="42" t="s">
        <v>0</v>
      </c>
      <c r="B2" s="42"/>
      <c r="C2" s="43" t="s">
        <v>1</v>
      </c>
      <c r="D2" s="43" t="s">
        <v>2</v>
      </c>
      <c r="E2" s="43" t="s">
        <v>3</v>
      </c>
      <c r="F2" s="43" t="s">
        <v>4</v>
      </c>
      <c r="G2" s="43" t="s">
        <v>5</v>
      </c>
      <c r="H2" s="306" t="s">
        <v>5399</v>
      </c>
    </row>
    <row r="3" spans="1:8" x14ac:dyDescent="0.25">
      <c r="A3" s="44"/>
      <c r="B3" s="44"/>
      <c r="C3" s="45"/>
      <c r="D3" s="6"/>
      <c r="E3" s="6"/>
      <c r="F3" s="95"/>
      <c r="G3" s="89"/>
    </row>
    <row r="4" spans="1:8" x14ac:dyDescent="0.25">
      <c r="A4" s="192"/>
      <c r="B4" s="192"/>
      <c r="C4" s="64"/>
      <c r="D4" s="17"/>
      <c r="E4" s="17"/>
      <c r="F4" s="191"/>
      <c r="G4" s="190"/>
    </row>
    <row r="5" spans="1:8" x14ac:dyDescent="0.25">
      <c r="A5" s="192" t="s">
        <v>4155</v>
      </c>
      <c r="B5" s="192"/>
      <c r="C5" s="285" t="s">
        <v>5377</v>
      </c>
      <c r="D5" s="161" t="s">
        <v>429</v>
      </c>
      <c r="E5" s="161"/>
      <c r="F5" s="187"/>
      <c r="G5" s="190">
        <f>E5*F5</f>
        <v>0</v>
      </c>
      <c r="H5" s="307" t="s">
        <v>5398</v>
      </c>
    </row>
    <row r="6" spans="1:8" ht="26.4" x14ac:dyDescent="0.25">
      <c r="A6" s="192" t="s">
        <v>4156</v>
      </c>
      <c r="B6" s="192"/>
      <c r="C6" s="285" t="s">
        <v>5378</v>
      </c>
      <c r="D6" s="161" t="s">
        <v>429</v>
      </c>
      <c r="E6" s="161"/>
      <c r="F6" s="187"/>
      <c r="G6" s="190">
        <f>E6*F6</f>
        <v>0</v>
      </c>
      <c r="H6" s="307" t="s">
        <v>5398</v>
      </c>
    </row>
    <row r="7" spans="1:8" x14ac:dyDescent="0.25">
      <c r="A7" s="192"/>
      <c r="B7" s="192"/>
      <c r="C7" s="101"/>
      <c r="D7" s="17"/>
      <c r="E7" s="17"/>
      <c r="F7" s="191"/>
      <c r="G7" s="190"/>
    </row>
    <row r="8" spans="1:8" x14ac:dyDescent="0.25">
      <c r="A8" s="192"/>
      <c r="B8" s="192"/>
      <c r="C8" s="100"/>
      <c r="D8" s="17"/>
      <c r="E8" s="17"/>
      <c r="F8" s="191"/>
      <c r="G8" s="190"/>
      <c r="H8" s="323" t="s">
        <v>5421</v>
      </c>
    </row>
    <row r="9" spans="1:8" x14ac:dyDescent="0.25">
      <c r="A9" s="192"/>
      <c r="B9" s="192"/>
      <c r="C9" s="101"/>
      <c r="D9" s="120"/>
      <c r="E9" s="17"/>
      <c r="F9" s="191"/>
      <c r="G9" s="190"/>
    </row>
    <row r="10" spans="1:8" x14ac:dyDescent="0.25">
      <c r="A10" s="168" t="s">
        <v>34</v>
      </c>
      <c r="B10" s="168"/>
      <c r="C10" s="168"/>
      <c r="D10"/>
      <c r="E10" s="185"/>
      <c r="F10" s="198"/>
      <c r="G10" s="174">
        <f>SUM(G5:G9)</f>
        <v>0</v>
      </c>
    </row>
    <row r="11" spans="1:8" x14ac:dyDescent="0.25">
      <c r="D11" s="237"/>
    </row>
    <row r="1048286" spans="4:4" x14ac:dyDescent="0.25">
      <c r="D1048286" s="53"/>
    </row>
  </sheetData>
  <mergeCells count="1">
    <mergeCell ref="D1:G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D7DA-B04C-48FC-8228-91FC285BA479}">
  <sheetPr>
    <tabColor theme="9" tint="0.79998168889431442"/>
  </sheetPr>
  <dimension ref="A1:I1048291"/>
  <sheetViews>
    <sheetView topLeftCell="B1" zoomScaleNormal="100" workbookViewId="0">
      <selection activeCell="H8" sqref="H8"/>
    </sheetView>
  </sheetViews>
  <sheetFormatPr defaultRowHeight="13.2" x14ac:dyDescent="0.25"/>
  <cols>
    <col min="1" max="1" width="9.6640625" style="12" customWidth="1"/>
    <col min="2" max="2" width="11.109375" style="12" customWidth="1"/>
    <col min="3" max="4" width="3.88671875" style="12" customWidth="1"/>
    <col min="5" max="5" width="40.6640625" style="12" customWidth="1"/>
    <col min="6" max="6" width="25.5546875" style="12" bestFit="1" customWidth="1"/>
    <col min="7" max="9" width="20.6640625" style="12" customWidth="1"/>
    <col min="10" max="225" width="9.109375" style="12"/>
    <col min="226" max="226" width="9.33203125" style="12" customWidth="1"/>
    <col min="227" max="227" width="6.6640625" style="12" customWidth="1"/>
    <col min="228" max="228" width="40.6640625" style="12" customWidth="1"/>
    <col min="229" max="232" width="9.33203125" style="12" customWidth="1"/>
    <col min="233" max="481" width="9.109375" style="12"/>
    <col min="482" max="482" width="9.33203125" style="12" customWidth="1"/>
    <col min="483" max="483" width="6.6640625" style="12" customWidth="1"/>
    <col min="484" max="484" width="40.6640625" style="12" customWidth="1"/>
    <col min="485" max="488" width="9.33203125" style="12" customWidth="1"/>
    <col min="489" max="737" width="9.109375" style="12"/>
    <col min="738" max="738" width="9.33203125" style="12" customWidth="1"/>
    <col min="739" max="739" width="6.6640625" style="12" customWidth="1"/>
    <col min="740" max="740" width="40.6640625" style="12" customWidth="1"/>
    <col min="741" max="744" width="9.33203125" style="12" customWidth="1"/>
    <col min="745" max="993" width="9.109375" style="12"/>
    <col min="994" max="994" width="9.33203125" style="12" customWidth="1"/>
    <col min="995" max="995" width="6.6640625" style="12" customWidth="1"/>
    <col min="996" max="996" width="40.6640625" style="12" customWidth="1"/>
    <col min="997" max="1000" width="9.33203125" style="12" customWidth="1"/>
    <col min="1001" max="1249" width="9.109375" style="12"/>
    <col min="1250" max="1250" width="9.33203125" style="12" customWidth="1"/>
    <col min="1251" max="1251" width="6.6640625" style="12" customWidth="1"/>
    <col min="1252" max="1252" width="40.6640625" style="12" customWidth="1"/>
    <col min="1253" max="1256" width="9.33203125" style="12" customWidth="1"/>
    <col min="1257" max="1505" width="9.109375" style="12"/>
    <col min="1506" max="1506" width="9.33203125" style="12" customWidth="1"/>
    <col min="1507" max="1507" width="6.6640625" style="12" customWidth="1"/>
    <col min="1508" max="1508" width="40.6640625" style="12" customWidth="1"/>
    <col min="1509" max="1512" width="9.33203125" style="12" customWidth="1"/>
    <col min="1513" max="1761" width="9.109375" style="12"/>
    <col min="1762" max="1762" width="9.33203125" style="12" customWidth="1"/>
    <col min="1763" max="1763" width="6.6640625" style="12" customWidth="1"/>
    <col min="1764" max="1764" width="40.6640625" style="12" customWidth="1"/>
    <col min="1765" max="1768" width="9.33203125" style="12" customWidth="1"/>
    <col min="1769" max="2017" width="9.109375" style="12"/>
    <col min="2018" max="2018" width="9.33203125" style="12" customWidth="1"/>
    <col min="2019" max="2019" width="6.6640625" style="12" customWidth="1"/>
    <col min="2020" max="2020" width="40.6640625" style="12" customWidth="1"/>
    <col min="2021" max="2024" width="9.33203125" style="12" customWidth="1"/>
    <col min="2025" max="2273" width="9.109375" style="12"/>
    <col min="2274" max="2274" width="9.33203125" style="12" customWidth="1"/>
    <col min="2275" max="2275" width="6.6640625" style="12" customWidth="1"/>
    <col min="2276" max="2276" width="40.6640625" style="12" customWidth="1"/>
    <col min="2277" max="2280" width="9.33203125" style="12" customWidth="1"/>
    <col min="2281" max="2529" width="9.109375" style="12"/>
    <col min="2530" max="2530" width="9.33203125" style="12" customWidth="1"/>
    <col min="2531" max="2531" width="6.6640625" style="12" customWidth="1"/>
    <col min="2532" max="2532" width="40.6640625" style="12" customWidth="1"/>
    <col min="2533" max="2536" width="9.33203125" style="12" customWidth="1"/>
    <col min="2537" max="2785" width="9.109375" style="12"/>
    <col min="2786" max="2786" width="9.33203125" style="12" customWidth="1"/>
    <col min="2787" max="2787" width="6.6640625" style="12" customWidth="1"/>
    <col min="2788" max="2788" width="40.6640625" style="12" customWidth="1"/>
    <col min="2789" max="2792" width="9.33203125" style="12" customWidth="1"/>
    <col min="2793" max="3041" width="9.109375" style="12"/>
    <col min="3042" max="3042" width="9.33203125" style="12" customWidth="1"/>
    <col min="3043" max="3043" width="6.6640625" style="12" customWidth="1"/>
    <col min="3044" max="3044" width="40.6640625" style="12" customWidth="1"/>
    <col min="3045" max="3048" width="9.33203125" style="12" customWidth="1"/>
    <col min="3049" max="3297" width="9.109375" style="12"/>
    <col min="3298" max="3298" width="9.33203125" style="12" customWidth="1"/>
    <col min="3299" max="3299" width="6.6640625" style="12" customWidth="1"/>
    <col min="3300" max="3300" width="40.6640625" style="12" customWidth="1"/>
    <col min="3301" max="3304" width="9.33203125" style="12" customWidth="1"/>
    <col min="3305" max="3553" width="9.109375" style="12"/>
    <col min="3554" max="3554" width="9.33203125" style="12" customWidth="1"/>
    <col min="3555" max="3555" width="6.6640625" style="12" customWidth="1"/>
    <col min="3556" max="3556" width="40.6640625" style="12" customWidth="1"/>
    <col min="3557" max="3560" width="9.33203125" style="12" customWidth="1"/>
    <col min="3561" max="3809" width="9.109375" style="12"/>
    <col min="3810" max="3810" width="9.33203125" style="12" customWidth="1"/>
    <col min="3811" max="3811" width="6.6640625" style="12" customWidth="1"/>
    <col min="3812" max="3812" width="40.6640625" style="12" customWidth="1"/>
    <col min="3813" max="3816" width="9.33203125" style="12" customWidth="1"/>
    <col min="3817" max="4065" width="9.109375" style="12"/>
    <col min="4066" max="4066" width="9.33203125" style="12" customWidth="1"/>
    <col min="4067" max="4067" width="6.6640625" style="12" customWidth="1"/>
    <col min="4068" max="4068" width="40.6640625" style="12" customWidth="1"/>
    <col min="4069" max="4072" width="9.33203125" style="12" customWidth="1"/>
    <col min="4073" max="4321" width="9.109375" style="12"/>
    <col min="4322" max="4322" width="9.33203125" style="12" customWidth="1"/>
    <col min="4323" max="4323" width="6.6640625" style="12" customWidth="1"/>
    <col min="4324" max="4324" width="40.6640625" style="12" customWidth="1"/>
    <col min="4325" max="4328" width="9.33203125" style="12" customWidth="1"/>
    <col min="4329" max="4577" width="9.109375" style="12"/>
    <col min="4578" max="4578" width="9.33203125" style="12" customWidth="1"/>
    <col min="4579" max="4579" width="6.6640625" style="12" customWidth="1"/>
    <col min="4580" max="4580" width="40.6640625" style="12" customWidth="1"/>
    <col min="4581" max="4584" width="9.33203125" style="12" customWidth="1"/>
    <col min="4585" max="4833" width="9.109375" style="12"/>
    <col min="4834" max="4834" width="9.33203125" style="12" customWidth="1"/>
    <col min="4835" max="4835" width="6.6640625" style="12" customWidth="1"/>
    <col min="4836" max="4836" width="40.6640625" style="12" customWidth="1"/>
    <col min="4837" max="4840" width="9.33203125" style="12" customWidth="1"/>
    <col min="4841" max="5089" width="9.109375" style="12"/>
    <col min="5090" max="5090" width="9.33203125" style="12" customWidth="1"/>
    <col min="5091" max="5091" width="6.6640625" style="12" customWidth="1"/>
    <col min="5092" max="5092" width="40.6640625" style="12" customWidth="1"/>
    <col min="5093" max="5096" width="9.33203125" style="12" customWidth="1"/>
    <col min="5097" max="5345" width="9.109375" style="12"/>
    <col min="5346" max="5346" width="9.33203125" style="12" customWidth="1"/>
    <col min="5347" max="5347" width="6.6640625" style="12" customWidth="1"/>
    <col min="5348" max="5348" width="40.6640625" style="12" customWidth="1"/>
    <col min="5349" max="5352" width="9.33203125" style="12" customWidth="1"/>
    <col min="5353" max="5601" width="9.109375" style="12"/>
    <col min="5602" max="5602" width="9.33203125" style="12" customWidth="1"/>
    <col min="5603" max="5603" width="6.6640625" style="12" customWidth="1"/>
    <col min="5604" max="5604" width="40.6640625" style="12" customWidth="1"/>
    <col min="5605" max="5608" width="9.33203125" style="12" customWidth="1"/>
    <col min="5609" max="5857" width="9.109375" style="12"/>
    <col min="5858" max="5858" width="9.33203125" style="12" customWidth="1"/>
    <col min="5859" max="5859" width="6.6640625" style="12" customWidth="1"/>
    <col min="5860" max="5860" width="40.6640625" style="12" customWidth="1"/>
    <col min="5861" max="5864" width="9.33203125" style="12" customWidth="1"/>
    <col min="5865" max="6113" width="9.109375" style="12"/>
    <col min="6114" max="6114" width="9.33203125" style="12" customWidth="1"/>
    <col min="6115" max="6115" width="6.6640625" style="12" customWidth="1"/>
    <col min="6116" max="6116" width="40.6640625" style="12" customWidth="1"/>
    <col min="6117" max="6120" width="9.33203125" style="12" customWidth="1"/>
    <col min="6121" max="6369" width="9.109375" style="12"/>
    <col min="6370" max="6370" width="9.33203125" style="12" customWidth="1"/>
    <col min="6371" max="6371" width="6.6640625" style="12" customWidth="1"/>
    <col min="6372" max="6372" width="40.6640625" style="12" customWidth="1"/>
    <col min="6373" max="6376" width="9.33203125" style="12" customWidth="1"/>
    <col min="6377" max="6625" width="9.109375" style="12"/>
    <col min="6626" max="6626" width="9.33203125" style="12" customWidth="1"/>
    <col min="6627" max="6627" width="6.6640625" style="12" customWidth="1"/>
    <col min="6628" max="6628" width="40.6640625" style="12" customWidth="1"/>
    <col min="6629" max="6632" width="9.33203125" style="12" customWidth="1"/>
    <col min="6633" max="6881" width="9.109375" style="12"/>
    <col min="6882" max="6882" width="9.33203125" style="12" customWidth="1"/>
    <col min="6883" max="6883" width="6.6640625" style="12" customWidth="1"/>
    <col min="6884" max="6884" width="40.6640625" style="12" customWidth="1"/>
    <col min="6885" max="6888" width="9.33203125" style="12" customWidth="1"/>
    <col min="6889" max="7137" width="9.109375" style="12"/>
    <col min="7138" max="7138" width="9.33203125" style="12" customWidth="1"/>
    <col min="7139" max="7139" width="6.6640625" style="12" customWidth="1"/>
    <col min="7140" max="7140" width="40.6640625" style="12" customWidth="1"/>
    <col min="7141" max="7144" width="9.33203125" style="12" customWidth="1"/>
    <col min="7145" max="7393" width="9.109375" style="12"/>
    <col min="7394" max="7394" width="9.33203125" style="12" customWidth="1"/>
    <col min="7395" max="7395" width="6.6640625" style="12" customWidth="1"/>
    <col min="7396" max="7396" width="40.6640625" style="12" customWidth="1"/>
    <col min="7397" max="7400" width="9.33203125" style="12" customWidth="1"/>
    <col min="7401" max="7649" width="9.109375" style="12"/>
    <col min="7650" max="7650" width="9.33203125" style="12" customWidth="1"/>
    <col min="7651" max="7651" width="6.6640625" style="12" customWidth="1"/>
    <col min="7652" max="7652" width="40.6640625" style="12" customWidth="1"/>
    <col min="7653" max="7656" width="9.33203125" style="12" customWidth="1"/>
    <col min="7657" max="7905" width="9.109375" style="12"/>
    <col min="7906" max="7906" width="9.33203125" style="12" customWidth="1"/>
    <col min="7907" max="7907" width="6.6640625" style="12" customWidth="1"/>
    <col min="7908" max="7908" width="40.6640625" style="12" customWidth="1"/>
    <col min="7909" max="7912" width="9.33203125" style="12" customWidth="1"/>
    <col min="7913" max="8161" width="9.109375" style="12"/>
    <col min="8162" max="8162" width="9.33203125" style="12" customWidth="1"/>
    <col min="8163" max="8163" width="6.6640625" style="12" customWidth="1"/>
    <col min="8164" max="8164" width="40.6640625" style="12" customWidth="1"/>
    <col min="8165" max="8168" width="9.33203125" style="12" customWidth="1"/>
    <col min="8169" max="8417" width="9.109375" style="12"/>
    <col min="8418" max="8418" width="9.33203125" style="12" customWidth="1"/>
    <col min="8419" max="8419" width="6.6640625" style="12" customWidth="1"/>
    <col min="8420" max="8420" width="40.6640625" style="12" customWidth="1"/>
    <col min="8421" max="8424" width="9.33203125" style="12" customWidth="1"/>
    <col min="8425" max="8673" width="9.109375" style="12"/>
    <col min="8674" max="8674" width="9.33203125" style="12" customWidth="1"/>
    <col min="8675" max="8675" width="6.6640625" style="12" customWidth="1"/>
    <col min="8676" max="8676" width="40.6640625" style="12" customWidth="1"/>
    <col min="8677" max="8680" width="9.33203125" style="12" customWidth="1"/>
    <col min="8681" max="8929" width="9.109375" style="12"/>
    <col min="8930" max="8930" width="9.33203125" style="12" customWidth="1"/>
    <col min="8931" max="8931" width="6.6640625" style="12" customWidth="1"/>
    <col min="8932" max="8932" width="40.6640625" style="12" customWidth="1"/>
    <col min="8933" max="8936" width="9.33203125" style="12" customWidth="1"/>
    <col min="8937" max="9185" width="9.109375" style="12"/>
    <col min="9186" max="9186" width="9.33203125" style="12" customWidth="1"/>
    <col min="9187" max="9187" width="6.6640625" style="12" customWidth="1"/>
    <col min="9188" max="9188" width="40.6640625" style="12" customWidth="1"/>
    <col min="9189" max="9192" width="9.33203125" style="12" customWidth="1"/>
    <col min="9193" max="9441" width="9.109375" style="12"/>
    <col min="9442" max="9442" width="9.33203125" style="12" customWidth="1"/>
    <col min="9443" max="9443" width="6.6640625" style="12" customWidth="1"/>
    <col min="9444" max="9444" width="40.6640625" style="12" customWidth="1"/>
    <col min="9445" max="9448" width="9.33203125" style="12" customWidth="1"/>
    <col min="9449" max="9697" width="9.109375" style="12"/>
    <col min="9698" max="9698" width="9.33203125" style="12" customWidth="1"/>
    <col min="9699" max="9699" width="6.6640625" style="12" customWidth="1"/>
    <col min="9700" max="9700" width="40.6640625" style="12" customWidth="1"/>
    <col min="9701" max="9704" width="9.33203125" style="12" customWidth="1"/>
    <col min="9705" max="9953" width="9.109375" style="12"/>
    <col min="9954" max="9954" width="9.33203125" style="12" customWidth="1"/>
    <col min="9955" max="9955" width="6.6640625" style="12" customWidth="1"/>
    <col min="9956" max="9956" width="40.6640625" style="12" customWidth="1"/>
    <col min="9957" max="9960" width="9.33203125" style="12" customWidth="1"/>
    <col min="9961" max="10209" width="9.109375" style="12"/>
    <col min="10210" max="10210" width="9.33203125" style="12" customWidth="1"/>
    <col min="10211" max="10211" width="6.6640625" style="12" customWidth="1"/>
    <col min="10212" max="10212" width="40.6640625" style="12" customWidth="1"/>
    <col min="10213" max="10216" width="9.33203125" style="12" customWidth="1"/>
    <col min="10217" max="10465" width="9.109375" style="12"/>
    <col min="10466" max="10466" width="9.33203125" style="12" customWidth="1"/>
    <col min="10467" max="10467" width="6.6640625" style="12" customWidth="1"/>
    <col min="10468" max="10468" width="40.6640625" style="12" customWidth="1"/>
    <col min="10469" max="10472" width="9.33203125" style="12" customWidth="1"/>
    <col min="10473" max="10721" width="9.109375" style="12"/>
    <col min="10722" max="10722" width="9.33203125" style="12" customWidth="1"/>
    <col min="10723" max="10723" width="6.6640625" style="12" customWidth="1"/>
    <col min="10724" max="10724" width="40.6640625" style="12" customWidth="1"/>
    <col min="10725" max="10728" width="9.33203125" style="12" customWidth="1"/>
    <col min="10729" max="10977" width="9.109375" style="12"/>
    <col min="10978" max="10978" width="9.33203125" style="12" customWidth="1"/>
    <col min="10979" max="10979" width="6.6640625" style="12" customWidth="1"/>
    <col min="10980" max="10980" width="40.6640625" style="12" customWidth="1"/>
    <col min="10981" max="10984" width="9.33203125" style="12" customWidth="1"/>
    <col min="10985" max="11233" width="9.109375" style="12"/>
    <col min="11234" max="11234" width="9.33203125" style="12" customWidth="1"/>
    <col min="11235" max="11235" width="6.6640625" style="12" customWidth="1"/>
    <col min="11236" max="11236" width="40.6640625" style="12" customWidth="1"/>
    <col min="11237" max="11240" width="9.33203125" style="12" customWidth="1"/>
    <col min="11241" max="11489" width="9.109375" style="12"/>
    <col min="11490" max="11490" width="9.33203125" style="12" customWidth="1"/>
    <col min="11491" max="11491" width="6.6640625" style="12" customWidth="1"/>
    <col min="11492" max="11492" width="40.6640625" style="12" customWidth="1"/>
    <col min="11493" max="11496" width="9.33203125" style="12" customWidth="1"/>
    <col min="11497" max="11745" width="9.109375" style="12"/>
    <col min="11746" max="11746" width="9.33203125" style="12" customWidth="1"/>
    <col min="11747" max="11747" width="6.6640625" style="12" customWidth="1"/>
    <col min="11748" max="11748" width="40.6640625" style="12" customWidth="1"/>
    <col min="11749" max="11752" width="9.33203125" style="12" customWidth="1"/>
    <col min="11753" max="12001" width="9.109375" style="12"/>
    <col min="12002" max="12002" width="9.33203125" style="12" customWidth="1"/>
    <col min="12003" max="12003" width="6.6640625" style="12" customWidth="1"/>
    <col min="12004" max="12004" width="40.6640625" style="12" customWidth="1"/>
    <col min="12005" max="12008" width="9.33203125" style="12" customWidth="1"/>
    <col min="12009" max="12257" width="9.109375" style="12"/>
    <col min="12258" max="12258" width="9.33203125" style="12" customWidth="1"/>
    <col min="12259" max="12259" width="6.6640625" style="12" customWidth="1"/>
    <col min="12260" max="12260" width="40.6640625" style="12" customWidth="1"/>
    <col min="12261" max="12264" width="9.33203125" style="12" customWidth="1"/>
    <col min="12265" max="12513" width="9.109375" style="12"/>
    <col min="12514" max="12514" width="9.33203125" style="12" customWidth="1"/>
    <col min="12515" max="12515" width="6.6640625" style="12" customWidth="1"/>
    <col min="12516" max="12516" width="40.6640625" style="12" customWidth="1"/>
    <col min="12517" max="12520" width="9.33203125" style="12" customWidth="1"/>
    <col min="12521" max="12769" width="9.109375" style="12"/>
    <col min="12770" max="12770" width="9.33203125" style="12" customWidth="1"/>
    <col min="12771" max="12771" width="6.6640625" style="12" customWidth="1"/>
    <col min="12772" max="12772" width="40.6640625" style="12" customWidth="1"/>
    <col min="12773" max="12776" width="9.33203125" style="12" customWidth="1"/>
    <col min="12777" max="13025" width="9.109375" style="12"/>
    <col min="13026" max="13026" width="9.33203125" style="12" customWidth="1"/>
    <col min="13027" max="13027" width="6.6640625" style="12" customWidth="1"/>
    <col min="13028" max="13028" width="40.6640625" style="12" customWidth="1"/>
    <col min="13029" max="13032" width="9.33203125" style="12" customWidth="1"/>
    <col min="13033" max="13281" width="9.109375" style="12"/>
    <col min="13282" max="13282" width="9.33203125" style="12" customWidth="1"/>
    <col min="13283" max="13283" width="6.6640625" style="12" customWidth="1"/>
    <col min="13284" max="13284" width="40.6640625" style="12" customWidth="1"/>
    <col min="13285" max="13288" width="9.33203125" style="12" customWidth="1"/>
    <col min="13289" max="13537" width="9.109375" style="12"/>
    <col min="13538" max="13538" width="9.33203125" style="12" customWidth="1"/>
    <col min="13539" max="13539" width="6.6640625" style="12" customWidth="1"/>
    <col min="13540" max="13540" width="40.6640625" style="12" customWidth="1"/>
    <col min="13541" max="13544" width="9.33203125" style="12" customWidth="1"/>
    <col min="13545" max="13793" width="9.109375" style="12"/>
    <col min="13794" max="13794" width="9.33203125" style="12" customWidth="1"/>
    <col min="13795" max="13795" width="6.6640625" style="12" customWidth="1"/>
    <col min="13796" max="13796" width="40.6640625" style="12" customWidth="1"/>
    <col min="13797" max="13800" width="9.33203125" style="12" customWidth="1"/>
    <col min="13801" max="14049" width="9.109375" style="12"/>
    <col min="14050" max="14050" width="9.33203125" style="12" customWidth="1"/>
    <col min="14051" max="14051" width="6.6640625" style="12" customWidth="1"/>
    <col min="14052" max="14052" width="40.6640625" style="12" customWidth="1"/>
    <col min="14053" max="14056" width="9.33203125" style="12" customWidth="1"/>
    <col min="14057" max="14305" width="9.109375" style="12"/>
    <col min="14306" max="14306" width="9.33203125" style="12" customWidth="1"/>
    <col min="14307" max="14307" width="6.6640625" style="12" customWidth="1"/>
    <col min="14308" max="14308" width="40.6640625" style="12" customWidth="1"/>
    <col min="14309" max="14312" width="9.33203125" style="12" customWidth="1"/>
    <col min="14313" max="14561" width="9.109375" style="12"/>
    <col min="14562" max="14562" width="9.33203125" style="12" customWidth="1"/>
    <col min="14563" max="14563" width="6.6640625" style="12" customWidth="1"/>
    <col min="14564" max="14564" width="40.6640625" style="12" customWidth="1"/>
    <col min="14565" max="14568" width="9.33203125" style="12" customWidth="1"/>
    <col min="14569" max="14817" width="9.109375" style="12"/>
    <col min="14818" max="14818" width="9.33203125" style="12" customWidth="1"/>
    <col min="14819" max="14819" width="6.6640625" style="12" customWidth="1"/>
    <col min="14820" max="14820" width="40.6640625" style="12" customWidth="1"/>
    <col min="14821" max="14824" width="9.33203125" style="12" customWidth="1"/>
    <col min="14825" max="15073" width="9.109375" style="12"/>
    <col min="15074" max="15074" width="9.33203125" style="12" customWidth="1"/>
    <col min="15075" max="15075" width="6.6640625" style="12" customWidth="1"/>
    <col min="15076" max="15076" width="40.6640625" style="12" customWidth="1"/>
    <col min="15077" max="15080" width="9.33203125" style="12" customWidth="1"/>
    <col min="15081" max="15329" width="9.109375" style="12"/>
    <col min="15330" max="15330" width="9.33203125" style="12" customWidth="1"/>
    <col min="15331" max="15331" width="6.6640625" style="12" customWidth="1"/>
    <col min="15332" max="15332" width="40.6640625" style="12" customWidth="1"/>
    <col min="15333" max="15336" width="9.33203125" style="12" customWidth="1"/>
    <col min="15337" max="15585" width="9.109375" style="12"/>
    <col min="15586" max="15586" width="9.33203125" style="12" customWidth="1"/>
    <col min="15587" max="15587" width="6.6640625" style="12" customWidth="1"/>
    <col min="15588" max="15588" width="40.6640625" style="12" customWidth="1"/>
    <col min="15589" max="15592" width="9.33203125" style="12" customWidth="1"/>
    <col min="15593" max="15841" width="9.109375" style="12"/>
    <col min="15842" max="15842" width="9.33203125" style="12" customWidth="1"/>
    <col min="15843" max="15843" width="6.6640625" style="12" customWidth="1"/>
    <col min="15844" max="15844" width="40.6640625" style="12" customWidth="1"/>
    <col min="15845" max="15848" width="9.33203125" style="12" customWidth="1"/>
    <col min="15849" max="16097" width="9.109375" style="12"/>
    <col min="16098" max="16098" width="9.33203125" style="12" customWidth="1"/>
    <col min="16099" max="16099" width="6.6640625" style="12" customWidth="1"/>
    <col min="16100" max="16100" width="40.6640625" style="12" customWidth="1"/>
    <col min="16101" max="16104" width="9.33203125" style="12" customWidth="1"/>
    <col min="16105" max="16384" width="9.109375" style="12"/>
  </cols>
  <sheetData>
    <row r="1" spans="1:9" x14ac:dyDescent="0.25">
      <c r="A1" s="22" t="s">
        <v>4158</v>
      </c>
      <c r="B1" s="587"/>
      <c r="C1" s="587"/>
      <c r="D1" s="587"/>
      <c r="E1" s="587"/>
      <c r="F1" s="771" t="s">
        <v>4157</v>
      </c>
      <c r="G1" s="771"/>
      <c r="H1" s="771"/>
      <c r="I1" s="771"/>
    </row>
    <row r="2" spans="1:9" ht="12.75" customHeight="1" x14ac:dyDescent="0.25">
      <c r="A2" s="23" t="s">
        <v>0</v>
      </c>
      <c r="B2" s="23"/>
      <c r="C2" s="616"/>
      <c r="D2" s="9"/>
      <c r="E2" s="9" t="s">
        <v>1</v>
      </c>
      <c r="F2" s="9" t="s">
        <v>2</v>
      </c>
      <c r="G2" s="9" t="s">
        <v>3</v>
      </c>
      <c r="H2" s="9" t="s">
        <v>4</v>
      </c>
      <c r="I2" s="9" t="s">
        <v>5</v>
      </c>
    </row>
    <row r="3" spans="1:9" x14ac:dyDescent="0.25">
      <c r="A3" s="13"/>
      <c r="B3" s="13"/>
      <c r="C3" s="617"/>
      <c r="D3" s="11"/>
      <c r="E3" s="173"/>
      <c r="F3" s="11"/>
      <c r="G3" s="11"/>
      <c r="H3" s="11"/>
      <c r="I3" s="172"/>
    </row>
    <row r="4" spans="1:9" x14ac:dyDescent="0.25">
      <c r="A4" s="668"/>
      <c r="B4" s="668"/>
      <c r="C4" s="669"/>
      <c r="D4" s="669"/>
      <c r="E4" s="15"/>
      <c r="F4" s="17"/>
      <c r="G4" s="17"/>
      <c r="H4" s="17"/>
      <c r="I4" s="190"/>
    </row>
    <row r="5" spans="1:9" x14ac:dyDescent="0.25">
      <c r="A5" s="668" t="s">
        <v>4160</v>
      </c>
      <c r="B5" s="668"/>
      <c r="C5" s="669"/>
      <c r="D5" s="669"/>
      <c r="E5" s="619" t="s">
        <v>4161</v>
      </c>
      <c r="F5" s="17"/>
      <c r="G5" s="17"/>
      <c r="H5" s="17"/>
      <c r="I5" s="190"/>
    </row>
    <row r="6" spans="1:9" ht="26.4" x14ac:dyDescent="0.25">
      <c r="A6" s="668"/>
      <c r="B6" s="668" t="s">
        <v>4173</v>
      </c>
      <c r="C6" s="669"/>
      <c r="D6" s="669"/>
      <c r="E6" s="620" t="s">
        <v>4162</v>
      </c>
      <c r="F6" s="17"/>
      <c r="G6" s="17"/>
      <c r="H6" s="17"/>
      <c r="I6" s="190"/>
    </row>
    <row r="7" spans="1:9" x14ac:dyDescent="0.25">
      <c r="A7" s="668"/>
      <c r="B7" s="668"/>
      <c r="C7" s="669" t="s">
        <v>37</v>
      </c>
      <c r="D7" s="669"/>
      <c r="E7" s="620" t="s">
        <v>4163</v>
      </c>
      <c r="F7" s="17" t="s">
        <v>581</v>
      </c>
      <c r="G7" s="17" t="s">
        <v>4225</v>
      </c>
      <c r="H7" s="17" t="s">
        <v>4226</v>
      </c>
      <c r="I7" s="190">
        <v>60000</v>
      </c>
    </row>
    <row r="8" spans="1:9" ht="26.4" x14ac:dyDescent="0.25">
      <c r="A8" s="668"/>
      <c r="B8" s="668"/>
      <c r="C8" s="669"/>
      <c r="D8" s="669" t="s">
        <v>36</v>
      </c>
      <c r="E8" s="620" t="s">
        <v>4164</v>
      </c>
      <c r="F8" s="17" t="s">
        <v>361</v>
      </c>
      <c r="G8" s="191">
        <f>I7</f>
        <v>60000</v>
      </c>
      <c r="H8" s="195"/>
      <c r="I8" s="190">
        <f>G8*H8</f>
        <v>0</v>
      </c>
    </row>
    <row r="9" spans="1:9" x14ac:dyDescent="0.25">
      <c r="A9" s="668"/>
      <c r="B9" s="668"/>
      <c r="C9" s="669" t="s">
        <v>39</v>
      </c>
      <c r="D9" s="669"/>
      <c r="E9" s="620" t="s">
        <v>4165</v>
      </c>
      <c r="F9" s="17" t="s">
        <v>581</v>
      </c>
      <c r="G9" s="17" t="s">
        <v>4225</v>
      </c>
      <c r="H9" s="17" t="s">
        <v>4226</v>
      </c>
      <c r="I9" s="190">
        <v>140000</v>
      </c>
    </row>
    <row r="10" spans="1:9" ht="26.4" x14ac:dyDescent="0.25">
      <c r="A10" s="668"/>
      <c r="B10" s="668"/>
      <c r="C10" s="669"/>
      <c r="D10" s="669" t="s">
        <v>36</v>
      </c>
      <c r="E10" s="620" t="s">
        <v>4166</v>
      </c>
      <c r="F10" s="17" t="s">
        <v>361</v>
      </c>
      <c r="G10" s="191">
        <f>I9</f>
        <v>140000</v>
      </c>
      <c r="H10" s="195"/>
      <c r="I10" s="190">
        <f>G10*H10</f>
        <v>0</v>
      </c>
    </row>
    <row r="11" spans="1:9" x14ac:dyDescent="0.25">
      <c r="A11" s="668"/>
      <c r="B11" s="668"/>
      <c r="C11" s="669" t="s">
        <v>59</v>
      </c>
      <c r="D11" s="669"/>
      <c r="E11" s="620" t="s">
        <v>4167</v>
      </c>
      <c r="F11" s="17" t="s">
        <v>581</v>
      </c>
      <c r="G11" s="17" t="s">
        <v>4225</v>
      </c>
      <c r="H11" s="17" t="s">
        <v>4226</v>
      </c>
      <c r="I11" s="190">
        <v>30000</v>
      </c>
    </row>
    <row r="12" spans="1:9" ht="26.4" x14ac:dyDescent="0.25">
      <c r="A12" s="668"/>
      <c r="B12" s="668"/>
      <c r="C12" s="669"/>
      <c r="D12" s="669" t="s">
        <v>36</v>
      </c>
      <c r="E12" s="620" t="s">
        <v>4168</v>
      </c>
      <c r="F12" s="17" t="s">
        <v>361</v>
      </c>
      <c r="G12" s="197">
        <f>I11</f>
        <v>30000</v>
      </c>
      <c r="H12" s="195"/>
      <c r="I12" s="190">
        <f>G12*H12</f>
        <v>0</v>
      </c>
    </row>
    <row r="13" spans="1:9" x14ac:dyDescent="0.25">
      <c r="A13" s="668"/>
      <c r="B13" s="668"/>
      <c r="C13" s="669" t="s">
        <v>42</v>
      </c>
      <c r="D13" s="669"/>
      <c r="E13" s="620" t="s">
        <v>4169</v>
      </c>
      <c r="F13" s="17" t="s">
        <v>581</v>
      </c>
      <c r="G13" s="17" t="s">
        <v>4225</v>
      </c>
      <c r="H13" s="17" t="s">
        <v>4226</v>
      </c>
      <c r="I13" s="190">
        <v>10000</v>
      </c>
    </row>
    <row r="14" spans="1:9" ht="26.4" x14ac:dyDescent="0.25">
      <c r="A14" s="668"/>
      <c r="B14" s="668"/>
      <c r="C14" s="669"/>
      <c r="D14" s="669" t="s">
        <v>36</v>
      </c>
      <c r="E14" s="620" t="s">
        <v>4170</v>
      </c>
      <c r="F14" s="17" t="s">
        <v>361</v>
      </c>
      <c r="G14" s="197">
        <f>I13</f>
        <v>10000</v>
      </c>
      <c r="H14" s="195"/>
      <c r="I14" s="190">
        <f>G14*H14</f>
        <v>0</v>
      </c>
    </row>
    <row r="15" spans="1:9" x14ac:dyDescent="0.25">
      <c r="A15" s="183" t="s">
        <v>34</v>
      </c>
      <c r="B15" s="183"/>
      <c r="C15" s="183"/>
      <c r="D15" s="183"/>
      <c r="E15" s="183"/>
      <c r="G15" s="185"/>
      <c r="H15" s="185"/>
      <c r="I15" s="174">
        <f>SUM(I5:I14)</f>
        <v>240000</v>
      </c>
    </row>
    <row r="16" spans="1:9" x14ac:dyDescent="0.25">
      <c r="F16" s="693"/>
    </row>
    <row r="1048291" spans="6:6" x14ac:dyDescent="0.25">
      <c r="F1048291" s="11"/>
    </row>
  </sheetData>
  <sheetProtection algorithmName="SHA-512" hashValue="EicXZsB2qT38MTx39d0lsjAmSC6TzIiIgl2y1h2rqMON41ANaT8Dh5NnhLZ52IboifSYGfUfz45kJopX55w7cA==" saltValue="eIIQu57Z1julOAhgeSFp+Q==" spinCount="100000" sheet="1" objects="1" scenarios="1" selectLockedCells="1"/>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6EE5D-BB85-441E-8FC1-B84F49749902}">
  <dimension ref="A1:I85"/>
  <sheetViews>
    <sheetView workbookViewId="0">
      <selection sqref="A1:D1"/>
    </sheetView>
  </sheetViews>
  <sheetFormatPr defaultRowHeight="13.2" x14ac:dyDescent="0.25"/>
  <cols>
    <col min="1" max="1" width="9.33203125" style="41" customWidth="1"/>
    <col min="2" max="3" width="3.88671875" style="41" customWidth="1"/>
    <col min="4" max="4" width="40.6640625" style="41" customWidth="1"/>
    <col min="5" max="5" width="25.5546875" style="41" customWidth="1"/>
    <col min="6" max="8" width="20.6640625" style="41" customWidth="1"/>
    <col min="9" max="257" width="9.109375" style="41"/>
    <col min="258" max="258" width="9.33203125" style="41" customWidth="1"/>
    <col min="259" max="259" width="6.6640625" style="41" customWidth="1"/>
    <col min="260" max="260" width="40.6640625" style="41" customWidth="1"/>
    <col min="261" max="264" width="9.33203125" style="41" customWidth="1"/>
    <col min="265" max="513" width="9.109375" style="41"/>
    <col min="514" max="514" width="9.33203125" style="41" customWidth="1"/>
    <col min="515" max="515" width="6.6640625" style="41" customWidth="1"/>
    <col min="516" max="516" width="40.6640625" style="41" customWidth="1"/>
    <col min="517" max="520" width="9.33203125" style="41" customWidth="1"/>
    <col min="521" max="769" width="9.109375" style="41"/>
    <col min="770" max="770" width="9.33203125" style="41" customWidth="1"/>
    <col min="771" max="771" width="6.6640625" style="41" customWidth="1"/>
    <col min="772" max="772" width="40.6640625" style="41" customWidth="1"/>
    <col min="773" max="776" width="9.33203125" style="41" customWidth="1"/>
    <col min="777" max="1025" width="9.109375" style="41"/>
    <col min="1026" max="1026" width="9.33203125" style="41" customWidth="1"/>
    <col min="1027" max="1027" width="6.6640625" style="41" customWidth="1"/>
    <col min="1028" max="1028" width="40.6640625" style="41" customWidth="1"/>
    <col min="1029" max="1032" width="9.33203125" style="41" customWidth="1"/>
    <col min="1033" max="1281" width="9.109375" style="41"/>
    <col min="1282" max="1282" width="9.33203125" style="41" customWidth="1"/>
    <col min="1283" max="1283" width="6.6640625" style="41" customWidth="1"/>
    <col min="1284" max="1284" width="40.6640625" style="41" customWidth="1"/>
    <col min="1285" max="1288" width="9.33203125" style="41" customWidth="1"/>
    <col min="1289" max="1537" width="9.109375" style="41"/>
    <col min="1538" max="1538" width="9.33203125" style="41" customWidth="1"/>
    <col min="1539" max="1539" width="6.6640625" style="41" customWidth="1"/>
    <col min="1540" max="1540" width="40.6640625" style="41" customWidth="1"/>
    <col min="1541" max="1544" width="9.33203125" style="41" customWidth="1"/>
    <col min="1545" max="1793" width="9.109375" style="41"/>
    <col min="1794" max="1794" width="9.33203125" style="41" customWidth="1"/>
    <col min="1795" max="1795" width="6.6640625" style="41" customWidth="1"/>
    <col min="1796" max="1796" width="40.6640625" style="41" customWidth="1"/>
    <col min="1797" max="1800" width="9.33203125" style="41" customWidth="1"/>
    <col min="1801" max="2049" width="9.109375" style="41"/>
    <col min="2050" max="2050" width="9.33203125" style="41" customWidth="1"/>
    <col min="2051" max="2051" width="6.6640625" style="41" customWidth="1"/>
    <col min="2052" max="2052" width="40.6640625" style="41" customWidth="1"/>
    <col min="2053" max="2056" width="9.33203125" style="41" customWidth="1"/>
    <col min="2057" max="2305" width="9.109375" style="41"/>
    <col min="2306" max="2306" width="9.33203125" style="41" customWidth="1"/>
    <col min="2307" max="2307" width="6.6640625" style="41" customWidth="1"/>
    <col min="2308" max="2308" width="40.6640625" style="41" customWidth="1"/>
    <col min="2309" max="2312" width="9.33203125" style="41" customWidth="1"/>
    <col min="2313" max="2561" width="9.109375" style="41"/>
    <col min="2562" max="2562" width="9.33203125" style="41" customWidth="1"/>
    <col min="2563" max="2563" width="6.6640625" style="41" customWidth="1"/>
    <col min="2564" max="2564" width="40.6640625" style="41" customWidth="1"/>
    <col min="2565" max="2568" width="9.33203125" style="41" customWidth="1"/>
    <col min="2569" max="2817" width="9.109375" style="41"/>
    <col min="2818" max="2818" width="9.33203125" style="41" customWidth="1"/>
    <col min="2819" max="2819" width="6.6640625" style="41" customWidth="1"/>
    <col min="2820" max="2820" width="40.6640625" style="41" customWidth="1"/>
    <col min="2821" max="2824" width="9.33203125" style="41" customWidth="1"/>
    <col min="2825" max="3073" width="9.109375" style="41"/>
    <col min="3074" max="3074" width="9.33203125" style="41" customWidth="1"/>
    <col min="3075" max="3075" width="6.6640625" style="41" customWidth="1"/>
    <col min="3076" max="3076" width="40.6640625" style="41" customWidth="1"/>
    <col min="3077" max="3080" width="9.33203125" style="41" customWidth="1"/>
    <col min="3081" max="3329" width="9.109375" style="41"/>
    <col min="3330" max="3330" width="9.33203125" style="41" customWidth="1"/>
    <col min="3331" max="3331" width="6.6640625" style="41" customWidth="1"/>
    <col min="3332" max="3332" width="40.6640625" style="41" customWidth="1"/>
    <col min="3333" max="3336" width="9.33203125" style="41" customWidth="1"/>
    <col min="3337" max="3585" width="9.109375" style="41"/>
    <col min="3586" max="3586" width="9.33203125" style="41" customWidth="1"/>
    <col min="3587" max="3587" width="6.6640625" style="41" customWidth="1"/>
    <col min="3588" max="3588" width="40.6640625" style="41" customWidth="1"/>
    <col min="3589" max="3592" width="9.33203125" style="41" customWidth="1"/>
    <col min="3593" max="3841" width="9.109375" style="41"/>
    <col min="3842" max="3842" width="9.33203125" style="41" customWidth="1"/>
    <col min="3843" max="3843" width="6.6640625" style="41" customWidth="1"/>
    <col min="3844" max="3844" width="40.6640625" style="41" customWidth="1"/>
    <col min="3845" max="3848" width="9.33203125" style="41" customWidth="1"/>
    <col min="3849" max="4097" width="9.109375" style="41"/>
    <col min="4098" max="4098" width="9.33203125" style="41" customWidth="1"/>
    <col min="4099" max="4099" width="6.6640625" style="41" customWidth="1"/>
    <col min="4100" max="4100" width="40.6640625" style="41" customWidth="1"/>
    <col min="4101" max="4104" width="9.33203125" style="41" customWidth="1"/>
    <col min="4105" max="4353" width="9.109375" style="41"/>
    <col min="4354" max="4354" width="9.33203125" style="41" customWidth="1"/>
    <col min="4355" max="4355" width="6.6640625" style="41" customWidth="1"/>
    <col min="4356" max="4356" width="40.6640625" style="41" customWidth="1"/>
    <col min="4357" max="4360" width="9.33203125" style="41" customWidth="1"/>
    <col min="4361" max="4609" width="9.109375" style="41"/>
    <col min="4610" max="4610" width="9.33203125" style="41" customWidth="1"/>
    <col min="4611" max="4611" width="6.6640625" style="41" customWidth="1"/>
    <col min="4612" max="4612" width="40.6640625" style="41" customWidth="1"/>
    <col min="4613" max="4616" width="9.33203125" style="41" customWidth="1"/>
    <col min="4617" max="4865" width="9.109375" style="41"/>
    <col min="4866" max="4866" width="9.33203125" style="41" customWidth="1"/>
    <col min="4867" max="4867" width="6.6640625" style="41" customWidth="1"/>
    <col min="4868" max="4868" width="40.6640625" style="41" customWidth="1"/>
    <col min="4869" max="4872" width="9.33203125" style="41" customWidth="1"/>
    <col min="4873" max="5121" width="9.109375" style="41"/>
    <col min="5122" max="5122" width="9.33203125" style="41" customWidth="1"/>
    <col min="5123" max="5123" width="6.6640625" style="41" customWidth="1"/>
    <col min="5124" max="5124" width="40.6640625" style="41" customWidth="1"/>
    <col min="5125" max="5128" width="9.33203125" style="41" customWidth="1"/>
    <col min="5129" max="5377" width="9.109375" style="41"/>
    <col min="5378" max="5378" width="9.33203125" style="41" customWidth="1"/>
    <col min="5379" max="5379" width="6.6640625" style="41" customWidth="1"/>
    <col min="5380" max="5380" width="40.6640625" style="41" customWidth="1"/>
    <col min="5381" max="5384" width="9.33203125" style="41" customWidth="1"/>
    <col min="5385" max="5633" width="9.109375" style="41"/>
    <col min="5634" max="5634" width="9.33203125" style="41" customWidth="1"/>
    <col min="5635" max="5635" width="6.6640625" style="41" customWidth="1"/>
    <col min="5636" max="5636" width="40.6640625" style="41" customWidth="1"/>
    <col min="5637" max="5640" width="9.33203125" style="41" customWidth="1"/>
    <col min="5641" max="5889" width="9.109375" style="41"/>
    <col min="5890" max="5890" width="9.33203125" style="41" customWidth="1"/>
    <col min="5891" max="5891" width="6.6640625" style="41" customWidth="1"/>
    <col min="5892" max="5892" width="40.6640625" style="41" customWidth="1"/>
    <col min="5893" max="5896" width="9.33203125" style="41" customWidth="1"/>
    <col min="5897" max="6145" width="9.109375" style="41"/>
    <col min="6146" max="6146" width="9.33203125" style="41" customWidth="1"/>
    <col min="6147" max="6147" width="6.6640625" style="41" customWidth="1"/>
    <col min="6148" max="6148" width="40.6640625" style="41" customWidth="1"/>
    <col min="6149" max="6152" width="9.33203125" style="41" customWidth="1"/>
    <col min="6153" max="6401" width="9.109375" style="41"/>
    <col min="6402" max="6402" width="9.33203125" style="41" customWidth="1"/>
    <col min="6403" max="6403" width="6.6640625" style="41" customWidth="1"/>
    <col min="6404" max="6404" width="40.6640625" style="41" customWidth="1"/>
    <col min="6405" max="6408" width="9.33203125" style="41" customWidth="1"/>
    <col min="6409" max="6657" width="9.109375" style="41"/>
    <col min="6658" max="6658" width="9.33203125" style="41" customWidth="1"/>
    <col min="6659" max="6659" width="6.6640625" style="41" customWidth="1"/>
    <col min="6660" max="6660" width="40.6640625" style="41" customWidth="1"/>
    <col min="6661" max="6664" width="9.33203125" style="41" customWidth="1"/>
    <col min="6665" max="6913" width="9.109375" style="41"/>
    <col min="6914" max="6914" width="9.33203125" style="41" customWidth="1"/>
    <col min="6915" max="6915" width="6.6640625" style="41" customWidth="1"/>
    <col min="6916" max="6916" width="40.6640625" style="41" customWidth="1"/>
    <col min="6917" max="6920" width="9.33203125" style="41" customWidth="1"/>
    <col min="6921" max="7169" width="9.109375" style="41"/>
    <col min="7170" max="7170" width="9.33203125" style="41" customWidth="1"/>
    <col min="7171" max="7171" width="6.6640625" style="41" customWidth="1"/>
    <col min="7172" max="7172" width="40.6640625" style="41" customWidth="1"/>
    <col min="7173" max="7176" width="9.33203125" style="41" customWidth="1"/>
    <col min="7177" max="7425" width="9.109375" style="41"/>
    <col min="7426" max="7426" width="9.33203125" style="41" customWidth="1"/>
    <col min="7427" max="7427" width="6.6640625" style="41" customWidth="1"/>
    <col min="7428" max="7428" width="40.6640625" style="41" customWidth="1"/>
    <col min="7429" max="7432" width="9.33203125" style="41" customWidth="1"/>
    <col min="7433" max="7681" width="9.109375" style="41"/>
    <col min="7682" max="7682" width="9.33203125" style="41" customWidth="1"/>
    <col min="7683" max="7683" width="6.6640625" style="41" customWidth="1"/>
    <col min="7684" max="7684" width="40.6640625" style="41" customWidth="1"/>
    <col min="7685" max="7688" width="9.33203125" style="41" customWidth="1"/>
    <col min="7689" max="7937" width="9.109375" style="41"/>
    <col min="7938" max="7938" width="9.33203125" style="41" customWidth="1"/>
    <col min="7939" max="7939" width="6.6640625" style="41" customWidth="1"/>
    <col min="7940" max="7940" width="40.6640625" style="41" customWidth="1"/>
    <col min="7941" max="7944" width="9.33203125" style="41" customWidth="1"/>
    <col min="7945" max="8193" width="9.109375" style="41"/>
    <col min="8194" max="8194" width="9.33203125" style="41" customWidth="1"/>
    <col min="8195" max="8195" width="6.6640625" style="41" customWidth="1"/>
    <col min="8196" max="8196" width="40.6640625" style="41" customWidth="1"/>
    <col min="8197" max="8200" width="9.33203125" style="41" customWidth="1"/>
    <col min="8201" max="8449" width="9.109375" style="41"/>
    <col min="8450" max="8450" width="9.33203125" style="41" customWidth="1"/>
    <col min="8451" max="8451" width="6.6640625" style="41" customWidth="1"/>
    <col min="8452" max="8452" width="40.6640625" style="41" customWidth="1"/>
    <col min="8453" max="8456" width="9.33203125" style="41" customWidth="1"/>
    <col min="8457" max="8705" width="9.109375" style="41"/>
    <col min="8706" max="8706" width="9.33203125" style="41" customWidth="1"/>
    <col min="8707" max="8707" width="6.6640625" style="41" customWidth="1"/>
    <col min="8708" max="8708" width="40.6640625" style="41" customWidth="1"/>
    <col min="8709" max="8712" width="9.33203125" style="41" customWidth="1"/>
    <col min="8713" max="8961" width="9.109375" style="41"/>
    <col min="8962" max="8962" width="9.33203125" style="41" customWidth="1"/>
    <col min="8963" max="8963" width="6.6640625" style="41" customWidth="1"/>
    <col min="8964" max="8964" width="40.6640625" style="41" customWidth="1"/>
    <col min="8965" max="8968" width="9.33203125" style="41" customWidth="1"/>
    <col min="8969" max="9217" width="9.109375" style="41"/>
    <col min="9218" max="9218" width="9.33203125" style="41" customWidth="1"/>
    <col min="9219" max="9219" width="6.6640625" style="41" customWidth="1"/>
    <col min="9220" max="9220" width="40.6640625" style="41" customWidth="1"/>
    <col min="9221" max="9224" width="9.33203125" style="41" customWidth="1"/>
    <col min="9225" max="9473" width="9.109375" style="41"/>
    <col min="9474" max="9474" width="9.33203125" style="41" customWidth="1"/>
    <col min="9475" max="9475" width="6.6640625" style="41" customWidth="1"/>
    <col min="9476" max="9476" width="40.6640625" style="41" customWidth="1"/>
    <col min="9477" max="9480" width="9.33203125" style="41" customWidth="1"/>
    <col min="9481" max="9729" width="9.109375" style="41"/>
    <col min="9730" max="9730" width="9.33203125" style="41" customWidth="1"/>
    <col min="9731" max="9731" width="6.6640625" style="41" customWidth="1"/>
    <col min="9732" max="9732" width="40.6640625" style="41" customWidth="1"/>
    <col min="9733" max="9736" width="9.33203125" style="41" customWidth="1"/>
    <col min="9737" max="9985" width="9.109375" style="41"/>
    <col min="9986" max="9986" width="9.33203125" style="41" customWidth="1"/>
    <col min="9987" max="9987" width="6.6640625" style="41" customWidth="1"/>
    <col min="9988" max="9988" width="40.6640625" style="41" customWidth="1"/>
    <col min="9989" max="9992" width="9.33203125" style="41" customWidth="1"/>
    <col min="9993" max="10241" width="9.109375" style="41"/>
    <col min="10242" max="10242" width="9.33203125" style="41" customWidth="1"/>
    <col min="10243" max="10243" width="6.6640625" style="41" customWidth="1"/>
    <col min="10244" max="10244" width="40.6640625" style="41" customWidth="1"/>
    <col min="10245" max="10248" width="9.33203125" style="41" customWidth="1"/>
    <col min="10249" max="10497" width="9.109375" style="41"/>
    <col min="10498" max="10498" width="9.33203125" style="41" customWidth="1"/>
    <col min="10499" max="10499" width="6.6640625" style="41" customWidth="1"/>
    <col min="10500" max="10500" width="40.6640625" style="41" customWidth="1"/>
    <col min="10501" max="10504" width="9.33203125" style="41" customWidth="1"/>
    <col min="10505" max="10753" width="9.109375" style="41"/>
    <col min="10754" max="10754" width="9.33203125" style="41" customWidth="1"/>
    <col min="10755" max="10755" width="6.6640625" style="41" customWidth="1"/>
    <col min="10756" max="10756" width="40.6640625" style="41" customWidth="1"/>
    <col min="10757" max="10760" width="9.33203125" style="41" customWidth="1"/>
    <col min="10761" max="11009" width="9.109375" style="41"/>
    <col min="11010" max="11010" width="9.33203125" style="41" customWidth="1"/>
    <col min="11011" max="11011" width="6.6640625" style="41" customWidth="1"/>
    <col min="11012" max="11012" width="40.6640625" style="41" customWidth="1"/>
    <col min="11013" max="11016" width="9.33203125" style="41" customWidth="1"/>
    <col min="11017" max="11265" width="9.109375" style="41"/>
    <col min="11266" max="11266" width="9.33203125" style="41" customWidth="1"/>
    <col min="11267" max="11267" width="6.6640625" style="41" customWidth="1"/>
    <col min="11268" max="11268" width="40.6640625" style="41" customWidth="1"/>
    <col min="11269" max="11272" width="9.33203125" style="41" customWidth="1"/>
    <col min="11273" max="11521" width="9.109375" style="41"/>
    <col min="11522" max="11522" width="9.33203125" style="41" customWidth="1"/>
    <col min="11523" max="11523" width="6.6640625" style="41" customWidth="1"/>
    <col min="11524" max="11524" width="40.6640625" style="41" customWidth="1"/>
    <col min="11525" max="11528" width="9.33203125" style="41" customWidth="1"/>
    <col min="11529" max="11777" width="9.109375" style="41"/>
    <col min="11778" max="11778" width="9.33203125" style="41" customWidth="1"/>
    <col min="11779" max="11779" width="6.6640625" style="41" customWidth="1"/>
    <col min="11780" max="11780" width="40.6640625" style="41" customWidth="1"/>
    <col min="11781" max="11784" width="9.33203125" style="41" customWidth="1"/>
    <col min="11785" max="12033" width="9.109375" style="41"/>
    <col min="12034" max="12034" width="9.33203125" style="41" customWidth="1"/>
    <col min="12035" max="12035" width="6.6640625" style="41" customWidth="1"/>
    <col min="12036" max="12036" width="40.6640625" style="41" customWidth="1"/>
    <col min="12037" max="12040" width="9.33203125" style="41" customWidth="1"/>
    <col min="12041" max="12289" width="9.109375" style="41"/>
    <col min="12290" max="12290" width="9.33203125" style="41" customWidth="1"/>
    <col min="12291" max="12291" width="6.6640625" style="41" customWidth="1"/>
    <col min="12292" max="12292" width="40.6640625" style="41" customWidth="1"/>
    <col min="12293" max="12296" width="9.33203125" style="41" customWidth="1"/>
    <col min="12297" max="12545" width="9.109375" style="41"/>
    <col min="12546" max="12546" width="9.33203125" style="41" customWidth="1"/>
    <col min="12547" max="12547" width="6.6640625" style="41" customWidth="1"/>
    <col min="12548" max="12548" width="40.6640625" style="41" customWidth="1"/>
    <col min="12549" max="12552" width="9.33203125" style="41" customWidth="1"/>
    <col min="12553" max="12801" width="9.109375" style="41"/>
    <col min="12802" max="12802" width="9.33203125" style="41" customWidth="1"/>
    <col min="12803" max="12803" width="6.6640625" style="41" customWidth="1"/>
    <col min="12804" max="12804" width="40.6640625" style="41" customWidth="1"/>
    <col min="12805" max="12808" width="9.33203125" style="41" customWidth="1"/>
    <col min="12809" max="13057" width="9.109375" style="41"/>
    <col min="13058" max="13058" width="9.33203125" style="41" customWidth="1"/>
    <col min="13059" max="13059" width="6.6640625" style="41" customWidth="1"/>
    <col min="13060" max="13060" width="40.6640625" style="41" customWidth="1"/>
    <col min="13061" max="13064" width="9.33203125" style="41" customWidth="1"/>
    <col min="13065" max="13313" width="9.109375" style="41"/>
    <col min="13314" max="13314" width="9.33203125" style="41" customWidth="1"/>
    <col min="13315" max="13315" width="6.6640625" style="41" customWidth="1"/>
    <col min="13316" max="13316" width="40.6640625" style="41" customWidth="1"/>
    <col min="13317" max="13320" width="9.33203125" style="41" customWidth="1"/>
    <col min="13321" max="13569" width="9.109375" style="41"/>
    <col min="13570" max="13570" width="9.33203125" style="41" customWidth="1"/>
    <col min="13571" max="13571" width="6.6640625" style="41" customWidth="1"/>
    <col min="13572" max="13572" width="40.6640625" style="41" customWidth="1"/>
    <col min="13573" max="13576" width="9.33203125" style="41" customWidth="1"/>
    <col min="13577" max="13825" width="9.109375" style="41"/>
    <col min="13826" max="13826" width="9.33203125" style="41" customWidth="1"/>
    <col min="13827" max="13827" width="6.6640625" style="41" customWidth="1"/>
    <col min="13828" max="13828" width="40.6640625" style="41" customWidth="1"/>
    <col min="13829" max="13832" width="9.33203125" style="41" customWidth="1"/>
    <col min="13833" max="14081" width="9.109375" style="41"/>
    <col min="14082" max="14082" width="9.33203125" style="41" customWidth="1"/>
    <col min="14083" max="14083" width="6.6640625" style="41" customWidth="1"/>
    <col min="14084" max="14084" width="40.6640625" style="41" customWidth="1"/>
    <col min="14085" max="14088" width="9.33203125" style="41" customWidth="1"/>
    <col min="14089" max="14337" width="9.109375" style="41"/>
    <col min="14338" max="14338" width="9.33203125" style="41" customWidth="1"/>
    <col min="14339" max="14339" width="6.6640625" style="41" customWidth="1"/>
    <col min="14340" max="14340" width="40.6640625" style="41" customWidth="1"/>
    <col min="14341" max="14344" width="9.33203125" style="41" customWidth="1"/>
    <col min="14345" max="14593" width="9.109375" style="41"/>
    <col min="14594" max="14594" width="9.33203125" style="41" customWidth="1"/>
    <col min="14595" max="14595" width="6.6640625" style="41" customWidth="1"/>
    <col min="14596" max="14596" width="40.6640625" style="41" customWidth="1"/>
    <col min="14597" max="14600" width="9.33203125" style="41" customWidth="1"/>
    <col min="14601" max="14849" width="9.109375" style="41"/>
    <col min="14850" max="14850" width="9.33203125" style="41" customWidth="1"/>
    <col min="14851" max="14851" width="6.6640625" style="41" customWidth="1"/>
    <col min="14852" max="14852" width="40.6640625" style="41" customWidth="1"/>
    <col min="14853" max="14856" width="9.33203125" style="41" customWidth="1"/>
    <col min="14857" max="15105" width="9.109375" style="41"/>
    <col min="15106" max="15106" width="9.33203125" style="41" customWidth="1"/>
    <col min="15107" max="15107" width="6.6640625" style="41" customWidth="1"/>
    <col min="15108" max="15108" width="40.6640625" style="41" customWidth="1"/>
    <col min="15109" max="15112" width="9.33203125" style="41" customWidth="1"/>
    <col min="15113" max="15361" width="9.109375" style="41"/>
    <col min="15362" max="15362" width="9.33203125" style="41" customWidth="1"/>
    <col min="15363" max="15363" width="6.6640625" style="41" customWidth="1"/>
    <col min="15364" max="15364" width="40.6640625" style="41" customWidth="1"/>
    <col min="15365" max="15368" width="9.33203125" style="41" customWidth="1"/>
    <col min="15369" max="15617" width="9.109375" style="41"/>
    <col min="15618" max="15618" width="9.33203125" style="41" customWidth="1"/>
    <col min="15619" max="15619" width="6.6640625" style="41" customWidth="1"/>
    <col min="15620" max="15620" width="40.6640625" style="41" customWidth="1"/>
    <col min="15621" max="15624" width="9.33203125" style="41" customWidth="1"/>
    <col min="15625" max="15873" width="9.109375" style="41"/>
    <col min="15874" max="15874" width="9.33203125" style="41" customWidth="1"/>
    <col min="15875" max="15875" width="6.6640625" style="41" customWidth="1"/>
    <col min="15876" max="15876" width="40.6640625" style="41" customWidth="1"/>
    <col min="15877" max="15880" width="9.33203125" style="41" customWidth="1"/>
    <col min="15881" max="16129" width="9.109375" style="41"/>
    <col min="16130" max="16130" width="9.33203125" style="41" customWidth="1"/>
    <col min="16131" max="16131" width="6.6640625" style="41" customWidth="1"/>
    <col min="16132" max="16132" width="40.6640625" style="41" customWidth="1"/>
    <col min="16133" max="16136" width="9.33203125" style="41" customWidth="1"/>
    <col min="16137" max="16384" width="9.109375" style="41"/>
  </cols>
  <sheetData>
    <row r="1" spans="1:9" ht="48" customHeight="1" x14ac:dyDescent="0.25">
      <c r="A1" s="775" t="s">
        <v>5407</v>
      </c>
      <c r="B1" s="776"/>
      <c r="C1" s="776"/>
      <c r="D1" s="777"/>
      <c r="E1" s="775" t="s">
        <v>2518</v>
      </c>
      <c r="F1" s="776"/>
      <c r="G1" s="776"/>
      <c r="H1" s="777"/>
    </row>
    <row r="2" spans="1:9" x14ac:dyDescent="0.25">
      <c r="A2" s="260" t="s">
        <v>0</v>
      </c>
      <c r="B2" s="260"/>
      <c r="C2" s="260"/>
      <c r="D2" s="260" t="s">
        <v>1</v>
      </c>
      <c r="E2" s="260" t="s">
        <v>2</v>
      </c>
      <c r="F2" s="260" t="s">
        <v>3</v>
      </c>
      <c r="G2" s="260" t="s">
        <v>4</v>
      </c>
      <c r="H2" s="260" t="s">
        <v>5</v>
      </c>
      <c r="I2" s="306" t="s">
        <v>5399</v>
      </c>
    </row>
    <row r="3" spans="1:9" x14ac:dyDescent="0.25">
      <c r="A3" s="261"/>
      <c r="B3" s="261"/>
      <c r="C3" s="261"/>
      <c r="D3" s="261"/>
      <c r="E3" s="267"/>
      <c r="F3" s="267"/>
      <c r="G3" s="267"/>
      <c r="H3" s="270"/>
    </row>
    <row r="4" spans="1:9" x14ac:dyDescent="0.25">
      <c r="A4" s="261"/>
      <c r="B4" s="261"/>
      <c r="C4" s="261"/>
      <c r="D4" s="261"/>
      <c r="E4" s="267"/>
      <c r="F4" s="267"/>
      <c r="G4" s="267"/>
      <c r="H4" s="270"/>
    </row>
    <row r="5" spans="1:9" x14ac:dyDescent="0.25">
      <c r="A5" s="48" t="s">
        <v>81</v>
      </c>
      <c r="B5" s="44"/>
      <c r="C5" s="44"/>
      <c r="D5" s="150" t="s">
        <v>82</v>
      </c>
      <c r="E5" s="6"/>
      <c r="F5" s="6"/>
      <c r="G5" s="6"/>
      <c r="H5" s="89"/>
    </row>
    <row r="6" spans="1:9" x14ac:dyDescent="0.25">
      <c r="A6" s="44"/>
      <c r="B6" s="53" t="s">
        <v>37</v>
      </c>
      <c r="C6" s="53"/>
      <c r="D6" s="64" t="s">
        <v>2519</v>
      </c>
      <c r="E6" s="209" t="s">
        <v>581</v>
      </c>
      <c r="F6" s="6" t="s">
        <v>4225</v>
      </c>
      <c r="G6" s="6" t="s">
        <v>4226</v>
      </c>
      <c r="H6" s="52"/>
    </row>
    <row r="7" spans="1:9" ht="26.4" x14ac:dyDescent="0.25">
      <c r="A7" s="48" t="s">
        <v>83</v>
      </c>
      <c r="B7" s="46"/>
      <c r="C7" s="46"/>
      <c r="D7" s="150" t="s">
        <v>84</v>
      </c>
      <c r="E7" s="6"/>
      <c r="F7" s="6"/>
      <c r="G7" s="6"/>
      <c r="H7" s="89"/>
    </row>
    <row r="8" spans="1:9" ht="26.4" x14ac:dyDescent="0.25">
      <c r="A8" s="44"/>
      <c r="B8" s="53" t="s">
        <v>37</v>
      </c>
      <c r="C8" s="53"/>
      <c r="D8" s="64" t="s">
        <v>2520</v>
      </c>
      <c r="E8" s="209" t="s">
        <v>581</v>
      </c>
      <c r="F8" s="6" t="s">
        <v>4225</v>
      </c>
      <c r="G8" s="6" t="s">
        <v>4226</v>
      </c>
      <c r="H8" s="52"/>
    </row>
    <row r="9" spans="1:9" ht="26.4" x14ac:dyDescent="0.25">
      <c r="A9" s="44"/>
      <c r="B9" s="53" t="s">
        <v>39</v>
      </c>
      <c r="C9" s="53"/>
      <c r="D9" s="64" t="s">
        <v>2521</v>
      </c>
      <c r="E9" s="53" t="s">
        <v>361</v>
      </c>
      <c r="F9" s="95">
        <f>H8</f>
        <v>0</v>
      </c>
      <c r="G9" s="196"/>
      <c r="H9" s="89">
        <f>F9*G9</f>
        <v>0</v>
      </c>
    </row>
    <row r="10" spans="1:9" x14ac:dyDescent="0.25">
      <c r="A10" s="48" t="s">
        <v>85</v>
      </c>
      <c r="B10" s="46"/>
      <c r="C10" s="46"/>
      <c r="D10" s="150" t="s">
        <v>86</v>
      </c>
      <c r="E10" s="6"/>
      <c r="F10" s="6"/>
      <c r="G10" s="6"/>
      <c r="H10" s="89"/>
    </row>
    <row r="11" spans="1:9" ht="39.6" x14ac:dyDescent="0.25">
      <c r="A11" s="44"/>
      <c r="B11" s="53" t="s">
        <v>37</v>
      </c>
      <c r="C11" s="46"/>
      <c r="D11" s="64" t="s">
        <v>2522</v>
      </c>
      <c r="E11" s="6"/>
      <c r="F11" s="6"/>
      <c r="G11" s="6"/>
      <c r="H11" s="89"/>
    </row>
    <row r="12" spans="1:9" ht="52.8" x14ac:dyDescent="0.25">
      <c r="A12" s="44"/>
      <c r="B12" s="46"/>
      <c r="C12" s="53" t="s">
        <v>36</v>
      </c>
      <c r="D12" s="64" t="s">
        <v>2526</v>
      </c>
      <c r="E12" s="161" t="s">
        <v>429</v>
      </c>
      <c r="F12" s="46"/>
      <c r="G12" s="46"/>
      <c r="H12" s="89">
        <f>F12*G12</f>
        <v>0</v>
      </c>
    </row>
    <row r="13" spans="1:9" ht="52.8" x14ac:dyDescent="0.25">
      <c r="A13" s="44"/>
      <c r="B13" s="46"/>
      <c r="C13" s="53" t="s">
        <v>35</v>
      </c>
      <c r="D13" s="64" t="s">
        <v>2527</v>
      </c>
      <c r="E13" s="161" t="s">
        <v>429</v>
      </c>
      <c r="F13" s="46"/>
      <c r="G13" s="46"/>
      <c r="H13" s="89">
        <f>F13*G13</f>
        <v>0</v>
      </c>
    </row>
    <row r="14" spans="1:9" ht="52.8" x14ac:dyDescent="0.25">
      <c r="A14" s="44"/>
      <c r="B14" s="46"/>
      <c r="C14" s="53" t="s">
        <v>49</v>
      </c>
      <c r="D14" s="64" t="s">
        <v>2528</v>
      </c>
      <c r="E14" s="161" t="s">
        <v>429</v>
      </c>
      <c r="F14" s="46"/>
      <c r="G14" s="46"/>
      <c r="H14" s="89">
        <f>F14*G14</f>
        <v>0</v>
      </c>
    </row>
    <row r="15" spans="1:9" ht="39.6" x14ac:dyDescent="0.25">
      <c r="A15" s="44"/>
      <c r="B15" s="46"/>
      <c r="C15" s="53" t="s">
        <v>2523</v>
      </c>
      <c r="D15" s="64" t="s">
        <v>2525</v>
      </c>
      <c r="E15" s="161" t="s">
        <v>429</v>
      </c>
      <c r="F15" s="46"/>
      <c r="G15" s="46"/>
      <c r="H15" s="89">
        <f>F15*G15</f>
        <v>0</v>
      </c>
    </row>
    <row r="16" spans="1:9" x14ac:dyDescent="0.25">
      <c r="A16" s="44"/>
      <c r="B16" s="53" t="s">
        <v>39</v>
      </c>
      <c r="C16" s="46"/>
      <c r="D16" s="64" t="s">
        <v>2524</v>
      </c>
      <c r="E16" s="53" t="s">
        <v>80</v>
      </c>
      <c r="F16" s="46"/>
      <c r="G16" s="46"/>
      <c r="H16" s="89">
        <f>F16*G16</f>
        <v>0</v>
      </c>
    </row>
    <row r="17" spans="1:8" ht="26.4" x14ac:dyDescent="0.25">
      <c r="A17" s="48" t="s">
        <v>87</v>
      </c>
      <c r="B17" s="46"/>
      <c r="C17" s="46"/>
      <c r="D17" s="150" t="s">
        <v>88</v>
      </c>
      <c r="E17" s="6"/>
      <c r="F17" s="6"/>
      <c r="G17" s="6"/>
      <c r="H17" s="89"/>
    </row>
    <row r="18" spans="1:8" ht="52.8" x14ac:dyDescent="0.25">
      <c r="A18" s="44"/>
      <c r="B18" s="53" t="s">
        <v>37</v>
      </c>
      <c r="C18" s="44"/>
      <c r="D18" s="64" t="s">
        <v>2531</v>
      </c>
      <c r="E18" s="53" t="s">
        <v>80</v>
      </c>
      <c r="F18" s="46"/>
      <c r="G18" s="46"/>
      <c r="H18" s="89">
        <f>F18*G18</f>
        <v>0</v>
      </c>
    </row>
    <row r="19" spans="1:8" ht="19.2" customHeight="1" x14ac:dyDescent="0.25">
      <c r="A19" s="44"/>
      <c r="B19" s="53" t="s">
        <v>39</v>
      </c>
      <c r="C19" s="44"/>
      <c r="D19" s="64" t="s">
        <v>2529</v>
      </c>
      <c r="E19" s="53" t="s">
        <v>95</v>
      </c>
      <c r="F19" s="46"/>
      <c r="G19" s="46"/>
      <c r="H19" s="89">
        <f>F19*G19</f>
        <v>0</v>
      </c>
    </row>
    <row r="20" spans="1:8" ht="20.399999999999999" customHeight="1" x14ac:dyDescent="0.25">
      <c r="A20" s="44"/>
      <c r="B20" s="53" t="s">
        <v>59</v>
      </c>
      <c r="C20" s="44"/>
      <c r="D20" s="64" t="s">
        <v>2530</v>
      </c>
      <c r="E20" s="53" t="s">
        <v>95</v>
      </c>
      <c r="F20" s="46"/>
      <c r="G20" s="46"/>
      <c r="H20" s="89">
        <f>F20*G20</f>
        <v>0</v>
      </c>
    </row>
    <row r="21" spans="1:8" ht="26.4" x14ac:dyDescent="0.25">
      <c r="A21" s="48" t="s">
        <v>89</v>
      </c>
      <c r="B21" s="44"/>
      <c r="C21" s="44"/>
      <c r="D21" s="150" t="s">
        <v>90</v>
      </c>
      <c r="E21" s="6"/>
      <c r="F21" s="6"/>
      <c r="G21" s="6"/>
      <c r="H21" s="89"/>
    </row>
    <row r="22" spans="1:8" ht="66" x14ac:dyDescent="0.25">
      <c r="A22" s="262"/>
      <c r="B22" s="53" t="s">
        <v>37</v>
      </c>
      <c r="C22" s="262"/>
      <c r="D22" s="64" t="s">
        <v>2534</v>
      </c>
      <c r="E22" s="51" t="s">
        <v>425</v>
      </c>
      <c r="F22" s="6" t="s">
        <v>4222</v>
      </c>
      <c r="G22" s="6" t="s">
        <v>818</v>
      </c>
      <c r="H22" s="151"/>
    </row>
    <row r="23" spans="1:8" ht="26.4" x14ac:dyDescent="0.25">
      <c r="A23" s="262"/>
      <c r="B23" s="53" t="s">
        <v>39</v>
      </c>
      <c r="C23" s="262"/>
      <c r="D23" s="64" t="s">
        <v>2532</v>
      </c>
      <c r="E23" s="53" t="s">
        <v>361</v>
      </c>
      <c r="F23" s="95">
        <f>H22</f>
        <v>0</v>
      </c>
      <c r="G23" s="196"/>
      <c r="H23" s="89">
        <f>F23*G23</f>
        <v>0</v>
      </c>
    </row>
    <row r="24" spans="1:8" ht="39.6" x14ac:dyDescent="0.25">
      <c r="A24" s="262"/>
      <c r="B24" s="53" t="s">
        <v>59</v>
      </c>
      <c r="C24" s="262"/>
      <c r="D24" s="64" t="s">
        <v>2535</v>
      </c>
      <c r="E24" s="161" t="s">
        <v>33</v>
      </c>
      <c r="F24" s="6" t="s">
        <v>4220</v>
      </c>
      <c r="G24" s="6" t="s">
        <v>4221</v>
      </c>
      <c r="H24" s="151"/>
    </row>
    <row r="25" spans="1:8" ht="39.6" x14ac:dyDescent="0.25">
      <c r="A25" s="262"/>
      <c r="B25" s="53" t="s">
        <v>42</v>
      </c>
      <c r="C25" s="262"/>
      <c r="D25" s="64" t="s">
        <v>2533</v>
      </c>
      <c r="E25" s="53" t="s">
        <v>33</v>
      </c>
      <c r="F25" s="6" t="s">
        <v>4220</v>
      </c>
      <c r="G25" s="6" t="s">
        <v>4221</v>
      </c>
      <c r="H25" s="151"/>
    </row>
    <row r="26" spans="1:8" ht="26.4" x14ac:dyDescent="0.25">
      <c r="A26" s="263" t="s">
        <v>91</v>
      </c>
      <c r="B26" s="262"/>
      <c r="C26" s="262"/>
      <c r="D26" s="150" t="s">
        <v>92</v>
      </c>
      <c r="E26" s="154"/>
      <c r="F26" s="154"/>
      <c r="G26" s="154"/>
      <c r="H26" s="155"/>
    </row>
    <row r="27" spans="1:8" x14ac:dyDescent="0.25">
      <c r="A27" s="262"/>
      <c r="B27" s="53" t="s">
        <v>37</v>
      </c>
      <c r="C27" s="262"/>
      <c r="D27" s="264" t="s">
        <v>2536</v>
      </c>
      <c r="E27" s="154"/>
      <c r="F27" s="154"/>
      <c r="G27" s="154"/>
      <c r="H27" s="155"/>
    </row>
    <row r="28" spans="1:8" x14ac:dyDescent="0.25">
      <c r="A28" s="262"/>
      <c r="B28" s="53"/>
      <c r="C28" s="53" t="s">
        <v>36</v>
      </c>
      <c r="D28" s="264" t="s">
        <v>2537</v>
      </c>
      <c r="E28" s="208" t="s">
        <v>425</v>
      </c>
      <c r="F28" s="6" t="s">
        <v>4222</v>
      </c>
      <c r="G28" s="6" t="s">
        <v>818</v>
      </c>
      <c r="H28" s="151"/>
    </row>
    <row r="29" spans="1:8" x14ac:dyDescent="0.25">
      <c r="A29" s="262"/>
      <c r="B29" s="53"/>
      <c r="C29" s="53" t="s">
        <v>35</v>
      </c>
      <c r="D29" s="264" t="s">
        <v>2538</v>
      </c>
      <c r="E29" s="208" t="s">
        <v>425</v>
      </c>
      <c r="F29" s="6" t="s">
        <v>4222</v>
      </c>
      <c r="G29" s="6" t="s">
        <v>818</v>
      </c>
      <c r="H29" s="151"/>
    </row>
    <row r="30" spans="1:8" x14ac:dyDescent="0.25">
      <c r="A30" s="262"/>
      <c r="B30" s="53"/>
      <c r="C30" s="53" t="s">
        <v>49</v>
      </c>
      <c r="D30" s="264" t="s">
        <v>2539</v>
      </c>
      <c r="E30" s="208" t="s">
        <v>425</v>
      </c>
      <c r="F30" s="6" t="s">
        <v>4222</v>
      </c>
      <c r="G30" s="6" t="s">
        <v>818</v>
      </c>
      <c r="H30" s="151"/>
    </row>
    <row r="31" spans="1:8" ht="26.4" x14ac:dyDescent="0.25">
      <c r="A31" s="262"/>
      <c r="B31" s="53"/>
      <c r="C31" s="53" t="s">
        <v>2523</v>
      </c>
      <c r="D31" s="265" t="s">
        <v>2540</v>
      </c>
      <c r="E31" s="53" t="s">
        <v>361</v>
      </c>
      <c r="F31" s="138">
        <f>H28+H29+H30</f>
        <v>0</v>
      </c>
      <c r="G31" s="196"/>
      <c r="H31" s="89">
        <f>F31*G31</f>
        <v>0</v>
      </c>
    </row>
    <row r="32" spans="1:8" x14ac:dyDescent="0.25">
      <c r="A32" s="262"/>
      <c r="B32" s="53" t="s">
        <v>39</v>
      </c>
      <c r="C32" s="262"/>
      <c r="D32" s="264" t="s">
        <v>2541</v>
      </c>
      <c r="E32" s="203"/>
      <c r="F32" s="154"/>
      <c r="G32" s="154"/>
      <c r="H32" s="155"/>
    </row>
    <row r="33" spans="1:8" x14ac:dyDescent="0.25">
      <c r="A33" s="262"/>
      <c r="B33" s="53"/>
      <c r="C33" s="53" t="s">
        <v>36</v>
      </c>
      <c r="D33" s="86" t="s">
        <v>2542</v>
      </c>
      <c r="E33" s="225" t="s">
        <v>581</v>
      </c>
      <c r="F33" s="154" t="s">
        <v>4225</v>
      </c>
      <c r="G33" s="154" t="s">
        <v>4226</v>
      </c>
      <c r="H33" s="151"/>
    </row>
    <row r="34" spans="1:8" x14ac:dyDescent="0.25">
      <c r="A34" s="262"/>
      <c r="B34" s="53"/>
      <c r="C34" s="53" t="s">
        <v>35</v>
      </c>
      <c r="D34" s="86" t="s">
        <v>2543</v>
      </c>
      <c r="E34" s="225" t="s">
        <v>95</v>
      </c>
      <c r="F34" s="152"/>
      <c r="G34" s="152"/>
      <c r="H34" s="155">
        <f>F34*G34</f>
        <v>0</v>
      </c>
    </row>
    <row r="35" spans="1:8" x14ac:dyDescent="0.25">
      <c r="A35" s="262"/>
      <c r="B35" s="53" t="s">
        <v>59</v>
      </c>
      <c r="C35" s="262"/>
      <c r="D35" s="264" t="s">
        <v>4429</v>
      </c>
      <c r="E35" s="225" t="s">
        <v>425</v>
      </c>
      <c r="F35" s="6" t="s">
        <v>4222</v>
      </c>
      <c r="G35" s="6" t="s">
        <v>818</v>
      </c>
      <c r="H35" s="151"/>
    </row>
    <row r="36" spans="1:8" x14ac:dyDescent="0.25">
      <c r="A36" s="262"/>
      <c r="B36" s="53" t="s">
        <v>42</v>
      </c>
      <c r="C36" s="262"/>
      <c r="D36" s="264" t="s">
        <v>2544</v>
      </c>
      <c r="E36" s="225" t="s">
        <v>33</v>
      </c>
      <c r="F36" s="6" t="s">
        <v>4220</v>
      </c>
      <c r="G36" s="6" t="s">
        <v>4221</v>
      </c>
      <c r="H36" s="151"/>
    </row>
    <row r="37" spans="1:8" x14ac:dyDescent="0.25">
      <c r="A37" s="262" t="s">
        <v>5454</v>
      </c>
      <c r="B37" s="262"/>
      <c r="C37" s="262"/>
      <c r="D37" s="326" t="s">
        <v>5455</v>
      </c>
      <c r="E37" s="154"/>
      <c r="F37" s="154"/>
      <c r="G37" s="154"/>
      <c r="H37" s="155"/>
    </row>
    <row r="38" spans="1:8" x14ac:dyDescent="0.25">
      <c r="A38" s="263" t="s">
        <v>5456</v>
      </c>
      <c r="B38" s="262"/>
      <c r="C38" s="262"/>
      <c r="D38" s="327" t="s">
        <v>5457</v>
      </c>
      <c r="E38" s="154"/>
      <c r="F38" s="154"/>
      <c r="G38" s="154"/>
      <c r="H38" s="155"/>
    </row>
    <row r="39" spans="1:8" x14ac:dyDescent="0.25">
      <c r="A39" s="262"/>
      <c r="B39" s="263" t="s">
        <v>37</v>
      </c>
      <c r="C39" s="262"/>
      <c r="D39" s="12" t="s">
        <v>5458</v>
      </c>
      <c r="E39" s="154"/>
      <c r="F39" s="154"/>
      <c r="G39" s="154"/>
      <c r="H39" s="155"/>
    </row>
    <row r="40" spans="1:8" x14ac:dyDescent="0.25">
      <c r="A40" s="262"/>
      <c r="B40" s="262"/>
      <c r="C40" s="263" t="s">
        <v>36</v>
      </c>
      <c r="D40" s="34" t="s">
        <v>5459</v>
      </c>
      <c r="E40" s="161" t="s">
        <v>33</v>
      </c>
      <c r="F40" s="6" t="s">
        <v>4220</v>
      </c>
      <c r="G40" s="6" t="s">
        <v>4221</v>
      </c>
      <c r="H40" s="151"/>
    </row>
    <row r="41" spans="1:8" x14ac:dyDescent="0.25">
      <c r="A41" s="262"/>
      <c r="B41" s="262"/>
      <c r="C41" s="263" t="s">
        <v>35</v>
      </c>
      <c r="D41" s="34" t="s">
        <v>5460</v>
      </c>
      <c r="E41" s="161" t="s">
        <v>33</v>
      </c>
      <c r="F41" s="6" t="s">
        <v>4220</v>
      </c>
      <c r="G41" s="6" t="s">
        <v>4221</v>
      </c>
      <c r="H41" s="151"/>
    </row>
    <row r="42" spans="1:8" x14ac:dyDescent="0.25">
      <c r="A42" s="262"/>
      <c r="B42" s="262"/>
      <c r="C42" s="263" t="s">
        <v>49</v>
      </c>
      <c r="D42" s="34" t="s">
        <v>5461</v>
      </c>
      <c r="E42" s="161" t="s">
        <v>33</v>
      </c>
      <c r="F42" s="6" t="s">
        <v>4220</v>
      </c>
      <c r="G42" s="6" t="s">
        <v>4221</v>
      </c>
      <c r="H42" s="151"/>
    </row>
    <row r="43" spans="1:8" x14ac:dyDescent="0.25">
      <c r="A43" s="262"/>
      <c r="B43" s="262"/>
      <c r="C43" s="263" t="s">
        <v>2523</v>
      </c>
      <c r="D43" s="34" t="s">
        <v>5462</v>
      </c>
      <c r="E43" s="161" t="s">
        <v>33</v>
      </c>
      <c r="F43" s="6" t="s">
        <v>4220</v>
      </c>
      <c r="G43" s="6" t="s">
        <v>4221</v>
      </c>
      <c r="H43" s="151"/>
    </row>
    <row r="44" spans="1:8" x14ac:dyDescent="0.25">
      <c r="A44" s="262"/>
      <c r="B44" s="263" t="s">
        <v>39</v>
      </c>
      <c r="C44" s="262"/>
      <c r="D44" s="12" t="s">
        <v>5463</v>
      </c>
      <c r="E44" s="6"/>
      <c r="F44" s="6"/>
      <c r="G44" s="6"/>
      <c r="H44" s="155"/>
    </row>
    <row r="45" spans="1:8" x14ac:dyDescent="0.25">
      <c r="A45" s="262"/>
      <c r="B45" s="262"/>
      <c r="C45" s="263" t="s">
        <v>36</v>
      </c>
      <c r="D45" s="34" t="s">
        <v>5464</v>
      </c>
      <c r="E45" s="161" t="s">
        <v>33</v>
      </c>
      <c r="F45" s="6" t="s">
        <v>4220</v>
      </c>
      <c r="G45" s="6" t="s">
        <v>4221</v>
      </c>
      <c r="H45" s="151"/>
    </row>
    <row r="46" spans="1:8" x14ac:dyDescent="0.25">
      <c r="A46" s="262"/>
      <c r="B46" s="262"/>
      <c r="C46" s="263" t="s">
        <v>35</v>
      </c>
      <c r="D46" s="34" t="s">
        <v>5465</v>
      </c>
      <c r="E46" s="161" t="s">
        <v>33</v>
      </c>
      <c r="F46" s="6" t="s">
        <v>4220</v>
      </c>
      <c r="G46" s="6" t="s">
        <v>4221</v>
      </c>
      <c r="H46" s="151"/>
    </row>
    <row r="47" spans="1:8" x14ac:dyDescent="0.25">
      <c r="A47" s="262"/>
      <c r="B47" s="262"/>
      <c r="C47" s="263" t="s">
        <v>49</v>
      </c>
      <c r="D47" s="34" t="s">
        <v>5466</v>
      </c>
      <c r="E47" s="161" t="s">
        <v>33</v>
      </c>
      <c r="F47" s="6" t="s">
        <v>4220</v>
      </c>
      <c r="G47" s="6" t="s">
        <v>4221</v>
      </c>
      <c r="H47" s="151"/>
    </row>
    <row r="48" spans="1:8" x14ac:dyDescent="0.25">
      <c r="A48" s="262"/>
      <c r="B48" s="262"/>
      <c r="C48" s="263" t="s">
        <v>2523</v>
      </c>
      <c r="D48" s="34" t="s">
        <v>5467</v>
      </c>
      <c r="E48" s="161" t="s">
        <v>33</v>
      </c>
      <c r="F48" s="6" t="s">
        <v>4220</v>
      </c>
      <c r="G48" s="6" t="s">
        <v>4221</v>
      </c>
      <c r="H48" s="151"/>
    </row>
    <row r="49" spans="1:9" ht="26.4" x14ac:dyDescent="0.25">
      <c r="A49" s="263" t="s">
        <v>5468</v>
      </c>
      <c r="B49" s="262"/>
      <c r="C49" s="262"/>
      <c r="D49" s="328" t="s">
        <v>5469</v>
      </c>
      <c r="E49" s="6"/>
      <c r="F49" s="6"/>
      <c r="G49" s="6"/>
      <c r="H49" s="155"/>
    </row>
    <row r="50" spans="1:9" x14ac:dyDescent="0.25">
      <c r="A50" s="262"/>
      <c r="B50" s="263" t="s">
        <v>37</v>
      </c>
      <c r="C50" s="262"/>
      <c r="D50" s="12" t="s">
        <v>5470</v>
      </c>
      <c r="E50" s="161" t="s">
        <v>33</v>
      </c>
      <c r="F50" s="6" t="s">
        <v>4220</v>
      </c>
      <c r="G50" s="6" t="s">
        <v>4221</v>
      </c>
      <c r="H50" s="151"/>
    </row>
    <row r="51" spans="1:9" ht="25.5" customHeight="1" x14ac:dyDescent="0.25">
      <c r="A51" s="262"/>
      <c r="B51" s="263" t="s">
        <v>39</v>
      </c>
      <c r="C51" s="262"/>
      <c r="D51" s="329" t="s">
        <v>5471</v>
      </c>
      <c r="E51" s="161" t="s">
        <v>33</v>
      </c>
      <c r="F51" s="6" t="s">
        <v>4220</v>
      </c>
      <c r="G51" s="6" t="s">
        <v>4221</v>
      </c>
      <c r="H51" s="151"/>
    </row>
    <row r="52" spans="1:9" ht="39.6" x14ac:dyDescent="0.25">
      <c r="A52" s="262"/>
      <c r="B52" s="263" t="s">
        <v>59</v>
      </c>
      <c r="C52" s="262"/>
      <c r="D52" s="329" t="s">
        <v>5472</v>
      </c>
      <c r="E52" s="161" t="s">
        <v>33</v>
      </c>
      <c r="F52" s="6" t="s">
        <v>4220</v>
      </c>
      <c r="G52" s="6" t="s">
        <v>4221</v>
      </c>
      <c r="H52" s="151"/>
    </row>
    <row r="53" spans="1:9" x14ac:dyDescent="0.25">
      <c r="A53" s="263" t="s">
        <v>5473</v>
      </c>
      <c r="B53" s="262"/>
      <c r="C53" s="262"/>
      <c r="D53" s="327" t="s">
        <v>5474</v>
      </c>
      <c r="E53" s="154"/>
      <c r="F53" s="154"/>
      <c r="G53" s="154"/>
      <c r="H53" s="155"/>
    </row>
    <row r="54" spans="1:9" x14ac:dyDescent="0.25">
      <c r="A54" s="262"/>
      <c r="B54" s="263" t="s">
        <v>37</v>
      </c>
      <c r="C54" s="262"/>
      <c r="D54" s="12" t="s">
        <v>5475</v>
      </c>
      <c r="E54" s="161" t="s">
        <v>33</v>
      </c>
      <c r="F54" s="6" t="s">
        <v>4220</v>
      </c>
      <c r="G54" s="6" t="s">
        <v>4221</v>
      </c>
      <c r="H54" s="151"/>
    </row>
    <row r="55" spans="1:9" x14ac:dyDescent="0.25">
      <c r="A55" s="262"/>
      <c r="B55" s="263" t="s">
        <v>39</v>
      </c>
      <c r="C55" s="262"/>
      <c r="D55" s="12" t="s">
        <v>5476</v>
      </c>
      <c r="E55" s="161" t="s">
        <v>33</v>
      </c>
      <c r="F55" s="6" t="s">
        <v>4220</v>
      </c>
      <c r="G55" s="6" t="s">
        <v>4221</v>
      </c>
      <c r="H55" s="151"/>
    </row>
    <row r="56" spans="1:9" x14ac:dyDescent="0.25">
      <c r="A56" s="262"/>
      <c r="B56" s="263" t="s">
        <v>59</v>
      </c>
      <c r="C56" s="262"/>
      <c r="D56" s="12" t="s">
        <v>5477</v>
      </c>
      <c r="E56" s="161" t="s">
        <v>33</v>
      </c>
      <c r="F56" s="6" t="s">
        <v>4220</v>
      </c>
      <c r="G56" s="6" t="s">
        <v>4221</v>
      </c>
      <c r="H56" s="151"/>
    </row>
    <row r="57" spans="1:9" ht="26.4" x14ac:dyDescent="0.25">
      <c r="A57" s="262"/>
      <c r="B57" s="263" t="s">
        <v>42</v>
      </c>
      <c r="C57" s="262"/>
      <c r="D57" s="329" t="s">
        <v>5478</v>
      </c>
      <c r="E57" s="161" t="s">
        <v>33</v>
      </c>
      <c r="F57" s="6" t="s">
        <v>4220</v>
      </c>
      <c r="G57" s="6" t="s">
        <v>4221</v>
      </c>
      <c r="H57" s="151"/>
    </row>
    <row r="58" spans="1:9" x14ac:dyDescent="0.25">
      <c r="A58" s="263" t="s">
        <v>5479</v>
      </c>
      <c r="B58" s="262"/>
      <c r="C58" s="262"/>
      <c r="D58" s="327" t="s">
        <v>5480</v>
      </c>
      <c r="E58" s="154"/>
      <c r="F58" s="154"/>
      <c r="G58" s="154"/>
      <c r="H58" s="155"/>
    </row>
    <row r="59" spans="1:9" x14ac:dyDescent="0.25">
      <c r="A59" s="262"/>
      <c r="B59" s="263" t="s">
        <v>37</v>
      </c>
      <c r="C59" s="262"/>
      <c r="D59" s="12" t="s">
        <v>5481</v>
      </c>
      <c r="E59" s="154"/>
      <c r="F59" s="154"/>
      <c r="G59" s="154"/>
      <c r="H59" s="155"/>
    </row>
    <row r="60" spans="1:9" x14ac:dyDescent="0.25">
      <c r="A60" s="262"/>
      <c r="B60" s="262"/>
      <c r="C60" s="263" t="s">
        <v>36</v>
      </c>
      <c r="D60" s="34" t="s">
        <v>5482</v>
      </c>
      <c r="E60" s="335" t="s">
        <v>5486</v>
      </c>
      <c r="F60" s="331"/>
      <c r="G60" s="331"/>
      <c r="H60" s="332"/>
      <c r="I60" s="334" t="s">
        <v>5490</v>
      </c>
    </row>
    <row r="61" spans="1:9" x14ac:dyDescent="0.25">
      <c r="A61" s="262"/>
      <c r="B61" s="262"/>
      <c r="C61" s="263" t="s">
        <v>35</v>
      </c>
      <c r="D61" s="34" t="s">
        <v>5483</v>
      </c>
      <c r="E61" s="333" t="s">
        <v>5486</v>
      </c>
      <c r="F61" s="331"/>
      <c r="G61" s="331"/>
      <c r="H61" s="332"/>
    </row>
    <row r="62" spans="1:9" x14ac:dyDescent="0.25">
      <c r="A62" s="262"/>
      <c r="B62" s="262"/>
      <c r="C62" s="263" t="s">
        <v>49</v>
      </c>
      <c r="D62" s="34" t="s">
        <v>5484</v>
      </c>
      <c r="E62" s="330" t="s">
        <v>5486</v>
      </c>
      <c r="F62" s="331"/>
      <c r="G62" s="331"/>
      <c r="H62" s="332"/>
    </row>
    <row r="63" spans="1:9" x14ac:dyDescent="0.25">
      <c r="A63" s="262"/>
      <c r="B63" s="262"/>
      <c r="C63" s="263" t="s">
        <v>2523</v>
      </c>
      <c r="D63" s="34" t="s">
        <v>5485</v>
      </c>
      <c r="E63" s="335" t="s">
        <v>5486</v>
      </c>
      <c r="F63" s="331"/>
      <c r="G63" s="331"/>
      <c r="H63" s="332"/>
    </row>
    <row r="64" spans="1:9" x14ac:dyDescent="0.25">
      <c r="A64" s="262"/>
      <c r="B64" s="263" t="s">
        <v>39</v>
      </c>
      <c r="C64" s="263" t="s">
        <v>36</v>
      </c>
      <c r="D64" s="34" t="s">
        <v>5487</v>
      </c>
      <c r="E64" s="51" t="s">
        <v>425</v>
      </c>
      <c r="F64" s="6" t="s">
        <v>4222</v>
      </c>
      <c r="G64" s="6" t="s">
        <v>818</v>
      </c>
      <c r="H64" s="151"/>
    </row>
    <row r="65" spans="1:8" ht="26.4" x14ac:dyDescent="0.25">
      <c r="A65" s="262"/>
      <c r="B65" s="262"/>
      <c r="C65" s="263" t="s">
        <v>35</v>
      </c>
      <c r="D65" s="34" t="s">
        <v>5488</v>
      </c>
      <c r="E65" s="53" t="s">
        <v>361</v>
      </c>
      <c r="F65" s="95">
        <f>H64</f>
        <v>0</v>
      </c>
      <c r="G65" s="196"/>
      <c r="H65" s="89">
        <f>F65*G65</f>
        <v>0</v>
      </c>
    </row>
    <row r="66" spans="1:8" x14ac:dyDescent="0.25">
      <c r="A66" s="263" t="s">
        <v>5489</v>
      </c>
      <c r="B66" s="262"/>
      <c r="C66" s="262"/>
      <c r="D66" s="327" t="s">
        <v>5491</v>
      </c>
      <c r="E66" s="154"/>
      <c r="F66" s="154"/>
      <c r="G66" s="154"/>
      <c r="H66" s="155"/>
    </row>
    <row r="67" spans="1:8" x14ac:dyDescent="0.25">
      <c r="A67" s="262"/>
      <c r="B67" s="263" t="s">
        <v>37</v>
      </c>
      <c r="C67" s="262"/>
      <c r="D67" s="34" t="s">
        <v>5492</v>
      </c>
      <c r="E67" s="161" t="s">
        <v>33</v>
      </c>
      <c r="F67" s="6" t="s">
        <v>4220</v>
      </c>
      <c r="G67" s="6" t="s">
        <v>4221</v>
      </c>
      <c r="H67" s="151"/>
    </row>
    <row r="68" spans="1:8" x14ac:dyDescent="0.25">
      <c r="A68" s="262"/>
      <c r="B68" s="263" t="s">
        <v>39</v>
      </c>
      <c r="C68" s="262"/>
      <c r="D68" s="12" t="s">
        <v>5493</v>
      </c>
      <c r="E68" s="161" t="s">
        <v>33</v>
      </c>
      <c r="F68" s="6" t="s">
        <v>4220</v>
      </c>
      <c r="G68" s="6" t="s">
        <v>4221</v>
      </c>
      <c r="H68" s="151"/>
    </row>
    <row r="69" spans="1:8" x14ac:dyDescent="0.25">
      <c r="A69" s="262"/>
      <c r="B69" s="263" t="s">
        <v>59</v>
      </c>
      <c r="C69" s="262"/>
      <c r="D69" s="12" t="s">
        <v>5494</v>
      </c>
      <c r="E69" s="161" t="s">
        <v>33</v>
      </c>
      <c r="F69" s="6" t="s">
        <v>4220</v>
      </c>
      <c r="G69" s="6" t="s">
        <v>4221</v>
      </c>
      <c r="H69" s="151"/>
    </row>
    <row r="70" spans="1:8" x14ac:dyDescent="0.25">
      <c r="A70" s="262"/>
      <c r="B70" s="263" t="s">
        <v>42</v>
      </c>
      <c r="C70" s="262"/>
      <c r="D70" s="12" t="s">
        <v>5495</v>
      </c>
      <c r="E70" s="161" t="s">
        <v>33</v>
      </c>
      <c r="F70" s="6" t="s">
        <v>4220</v>
      </c>
      <c r="G70" s="6" t="s">
        <v>4221</v>
      </c>
      <c r="H70" s="151"/>
    </row>
    <row r="71" spans="1:8" x14ac:dyDescent="0.25">
      <c r="A71" s="262"/>
      <c r="B71" s="263" t="s">
        <v>43</v>
      </c>
      <c r="C71" s="262"/>
      <c r="D71" s="12" t="s">
        <v>5496</v>
      </c>
      <c r="E71" s="161" t="s">
        <v>33</v>
      </c>
      <c r="F71" s="6" t="s">
        <v>4220</v>
      </c>
      <c r="G71" s="6" t="s">
        <v>4221</v>
      </c>
      <c r="H71" s="151"/>
    </row>
    <row r="72" spans="1:8" x14ac:dyDescent="0.25">
      <c r="A72" s="263" t="s">
        <v>5497</v>
      </c>
      <c r="B72" s="262"/>
      <c r="C72" s="262"/>
      <c r="D72" s="327" t="s">
        <v>5498</v>
      </c>
      <c r="E72" s="161" t="s">
        <v>33</v>
      </c>
      <c r="F72" s="6" t="s">
        <v>4220</v>
      </c>
      <c r="G72" s="6" t="s">
        <v>4221</v>
      </c>
      <c r="H72" s="151"/>
    </row>
    <row r="73" spans="1:8" ht="26.4" x14ac:dyDescent="0.25">
      <c r="A73" s="263" t="s">
        <v>5499</v>
      </c>
      <c r="B73" s="262"/>
      <c r="C73" s="262"/>
      <c r="D73" s="328" t="s">
        <v>5500</v>
      </c>
      <c r="E73" s="154"/>
      <c r="F73" s="154"/>
      <c r="G73" s="154"/>
      <c r="H73" s="155"/>
    </row>
    <row r="74" spans="1:8" x14ac:dyDescent="0.25">
      <c r="A74" s="262"/>
      <c r="B74" s="263" t="s">
        <v>37</v>
      </c>
      <c r="C74" s="263" t="s">
        <v>36</v>
      </c>
      <c r="D74" s="34" t="s">
        <v>5501</v>
      </c>
      <c r="E74" s="225" t="s">
        <v>581</v>
      </c>
      <c r="F74" s="154" t="s">
        <v>4225</v>
      </c>
      <c r="G74" s="154" t="s">
        <v>4226</v>
      </c>
      <c r="H74" s="151"/>
    </row>
    <row r="75" spans="1:8" ht="26.4" x14ac:dyDescent="0.25">
      <c r="A75" s="262"/>
      <c r="B75" s="262"/>
      <c r="C75" s="263" t="s">
        <v>35</v>
      </c>
      <c r="D75" s="34" t="s">
        <v>5502</v>
      </c>
      <c r="E75" s="53" t="s">
        <v>361</v>
      </c>
      <c r="F75" s="95">
        <f>H74</f>
        <v>0</v>
      </c>
      <c r="G75" s="196"/>
      <c r="H75" s="89">
        <f>F75*G75</f>
        <v>0</v>
      </c>
    </row>
    <row r="76" spans="1:8" x14ac:dyDescent="0.25">
      <c r="A76" s="262"/>
      <c r="B76" s="263" t="s">
        <v>39</v>
      </c>
      <c r="C76" s="263" t="s">
        <v>36</v>
      </c>
      <c r="D76" s="34" t="s">
        <v>5503</v>
      </c>
      <c r="E76" s="225" t="s">
        <v>581</v>
      </c>
      <c r="F76" s="154" t="s">
        <v>4225</v>
      </c>
      <c r="G76" s="154" t="s">
        <v>4226</v>
      </c>
      <c r="H76" s="151"/>
    </row>
    <row r="77" spans="1:8" ht="26.4" x14ac:dyDescent="0.25">
      <c r="A77" s="262"/>
      <c r="B77" s="262"/>
      <c r="C77" s="263" t="s">
        <v>35</v>
      </c>
      <c r="D77" s="34" t="s">
        <v>5504</v>
      </c>
      <c r="E77" s="53" t="s">
        <v>361</v>
      </c>
      <c r="F77" s="95">
        <f>H76</f>
        <v>0</v>
      </c>
      <c r="G77" s="196"/>
      <c r="H77" s="89">
        <f>F77*G77</f>
        <v>0</v>
      </c>
    </row>
    <row r="78" spans="1:8" x14ac:dyDescent="0.25">
      <c r="A78" s="263" t="s">
        <v>5505</v>
      </c>
      <c r="B78" s="262"/>
      <c r="C78" s="262"/>
      <c r="D78" s="327" t="s">
        <v>5506</v>
      </c>
      <c r="E78" s="161" t="s">
        <v>33</v>
      </c>
      <c r="F78" s="6" t="s">
        <v>4220</v>
      </c>
      <c r="G78" s="6" t="s">
        <v>4221</v>
      </c>
      <c r="H78" s="151"/>
    </row>
    <row r="79" spans="1:8" x14ac:dyDescent="0.25">
      <c r="A79" s="263" t="s">
        <v>5507</v>
      </c>
      <c r="B79" s="262"/>
      <c r="C79" s="262"/>
      <c r="D79" s="327" t="s">
        <v>5508</v>
      </c>
      <c r="E79" s="161" t="s">
        <v>33</v>
      </c>
      <c r="F79" s="6" t="s">
        <v>4220</v>
      </c>
      <c r="G79" s="6" t="s">
        <v>4221</v>
      </c>
      <c r="H79" s="151"/>
    </row>
    <row r="80" spans="1:8" x14ac:dyDescent="0.25">
      <c r="A80" s="263" t="s">
        <v>5509</v>
      </c>
      <c r="B80" s="262"/>
      <c r="C80" s="262"/>
      <c r="D80" s="327" t="s">
        <v>5510</v>
      </c>
      <c r="E80" s="154"/>
      <c r="F80" s="154"/>
      <c r="G80" s="154"/>
      <c r="H80" s="155"/>
    </row>
    <row r="81" spans="1:9" ht="52.8" x14ac:dyDescent="0.25">
      <c r="A81" s="262"/>
      <c r="B81" s="263" t="s">
        <v>37</v>
      </c>
      <c r="C81" s="262"/>
      <c r="D81" s="329" t="s">
        <v>5511</v>
      </c>
      <c r="E81" s="51" t="s">
        <v>425</v>
      </c>
      <c r="F81" s="6" t="s">
        <v>4222</v>
      </c>
      <c r="G81" s="6" t="s">
        <v>818</v>
      </c>
      <c r="H81" s="151"/>
      <c r="I81" s="264" t="s">
        <v>5519</v>
      </c>
    </row>
    <row r="82" spans="1:9" ht="26.4" x14ac:dyDescent="0.25">
      <c r="A82" s="262"/>
      <c r="B82" s="263" t="s">
        <v>39</v>
      </c>
      <c r="C82" s="262"/>
      <c r="D82" s="329" t="s">
        <v>5512</v>
      </c>
      <c r="E82" s="53" t="s">
        <v>361</v>
      </c>
      <c r="F82" s="95">
        <f>H81</f>
        <v>0</v>
      </c>
      <c r="G82" s="196"/>
      <c r="H82" s="89">
        <f>F82*G82</f>
        <v>0</v>
      </c>
      <c r="I82" s="264" t="s">
        <v>5520</v>
      </c>
    </row>
    <row r="83" spans="1:9" ht="39.6" x14ac:dyDescent="0.25">
      <c r="A83" s="262"/>
      <c r="B83" s="263" t="s">
        <v>59</v>
      </c>
      <c r="C83" s="262"/>
      <c r="D83" s="329" t="s">
        <v>5513</v>
      </c>
      <c r="E83" s="161" t="s">
        <v>33</v>
      </c>
      <c r="F83" s="6" t="s">
        <v>4220</v>
      </c>
      <c r="G83" s="6" t="s">
        <v>4221</v>
      </c>
      <c r="H83" s="151"/>
      <c r="I83" s="264" t="s">
        <v>5517</v>
      </c>
    </row>
    <row r="84" spans="1:9" ht="39.6" x14ac:dyDescent="0.25">
      <c r="A84" s="262"/>
      <c r="B84" s="263" t="s">
        <v>42</v>
      </c>
      <c r="C84" s="262"/>
      <c r="D84" s="329" t="s">
        <v>5514</v>
      </c>
      <c r="E84" s="161" t="s">
        <v>33</v>
      </c>
      <c r="F84" s="6" t="s">
        <v>4220</v>
      </c>
      <c r="G84" s="6" t="s">
        <v>4221</v>
      </c>
      <c r="H84" s="151"/>
      <c r="I84" s="264" t="s">
        <v>5518</v>
      </c>
    </row>
    <row r="85" spans="1:9" x14ac:dyDescent="0.25">
      <c r="A85" s="77" t="s">
        <v>34</v>
      </c>
      <c r="B85" s="266"/>
      <c r="C85" s="266"/>
      <c r="D85" s="168"/>
      <c r="E85" s="268"/>
      <c r="F85" s="269"/>
      <c r="G85" s="269"/>
      <c r="H85" s="271">
        <f>SUM(H5:H84)</f>
        <v>0</v>
      </c>
    </row>
  </sheetData>
  <mergeCells count="2">
    <mergeCell ref="A1:D1"/>
    <mergeCell ref="E1:H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8F1AB-6938-4666-88BC-7F258B2BD50F}">
  <sheetPr>
    <tabColor theme="9" tint="0.79998168889431442"/>
  </sheetPr>
  <dimension ref="A1:I127"/>
  <sheetViews>
    <sheetView workbookViewId="0">
      <selection sqref="A1:B1"/>
    </sheetView>
  </sheetViews>
  <sheetFormatPr defaultColWidth="9.109375" defaultRowHeight="13.2" x14ac:dyDescent="0.25"/>
  <cols>
    <col min="1" max="1" width="9.109375" style="12"/>
    <col min="2" max="2" width="72.44140625" style="12" customWidth="1"/>
    <col min="3" max="3" width="21.5546875" style="12" customWidth="1"/>
    <col min="4" max="4" width="20.6640625" style="12" customWidth="1"/>
    <col min="5" max="16384" width="9.109375" style="12"/>
  </cols>
  <sheetData>
    <row r="1" spans="1:4" x14ac:dyDescent="0.25">
      <c r="A1" s="768" t="s">
        <v>6850</v>
      </c>
      <c r="B1" s="768"/>
    </row>
    <row r="2" spans="1:4" ht="12.75" customHeight="1" x14ac:dyDescent="0.25">
      <c r="B2" s="19"/>
    </row>
    <row r="3" spans="1:4" ht="12.75" hidden="1" customHeight="1" x14ac:dyDescent="0.25">
      <c r="A3" s="770" t="s">
        <v>4206</v>
      </c>
      <c r="B3" s="770"/>
    </row>
    <row r="4" spans="1:4" ht="12.75" hidden="1" customHeight="1" x14ac:dyDescent="0.25">
      <c r="A4" s="18" t="s">
        <v>96</v>
      </c>
      <c r="B4" s="37" t="s">
        <v>38</v>
      </c>
      <c r="C4" s="599">
        <f>'C1.2 (6)'!H87</f>
        <v>0</v>
      </c>
    </row>
    <row r="5" spans="1:4" hidden="1" x14ac:dyDescent="0.25">
      <c r="A5" s="18" t="s">
        <v>200</v>
      </c>
      <c r="B5" s="37" t="s">
        <v>201</v>
      </c>
      <c r="C5" s="599">
        <f>'C1.3 (6)'!H20</f>
        <v>0</v>
      </c>
    </row>
    <row r="6" spans="1:4" hidden="1" x14ac:dyDescent="0.25">
      <c r="A6" s="18" t="s">
        <v>210</v>
      </c>
      <c r="B6" s="37" t="s">
        <v>211</v>
      </c>
      <c r="C6" s="599">
        <f>'C1.4 (6)'!G107</f>
        <v>0</v>
      </c>
    </row>
    <row r="7" spans="1:4" hidden="1" x14ac:dyDescent="0.25">
      <c r="A7" s="18" t="s">
        <v>389</v>
      </c>
      <c r="B7" s="37" t="s">
        <v>390</v>
      </c>
      <c r="C7" s="599">
        <f>'C1.5 (6)'!I116</f>
        <v>0</v>
      </c>
    </row>
    <row r="8" spans="1:4" hidden="1" x14ac:dyDescent="0.25">
      <c r="A8" s="18" t="s">
        <v>477</v>
      </c>
      <c r="B8" s="37" t="s">
        <v>7</v>
      </c>
      <c r="C8" s="599">
        <f>'C1.6 (6)'!G41</f>
        <v>0</v>
      </c>
    </row>
    <row r="9" spans="1:4" hidden="1" x14ac:dyDescent="0.25">
      <c r="A9" s="18" t="s">
        <v>531</v>
      </c>
      <c r="B9" s="37" t="s">
        <v>532</v>
      </c>
      <c r="C9" s="600">
        <f>'C1.7 (6)'!H20</f>
        <v>0</v>
      </c>
      <c r="D9" s="602">
        <f>SUM(C4:C9)</f>
        <v>0</v>
      </c>
    </row>
    <row r="10" spans="1:4" hidden="1" x14ac:dyDescent="0.25">
      <c r="A10" s="18"/>
      <c r="B10" s="37"/>
      <c r="C10" s="599"/>
    </row>
    <row r="11" spans="1:4" hidden="1" x14ac:dyDescent="0.25">
      <c r="A11" s="768" t="s">
        <v>4205</v>
      </c>
      <c r="B11" s="768"/>
      <c r="C11" s="599"/>
    </row>
    <row r="12" spans="1:4" hidden="1" x14ac:dyDescent="0.25">
      <c r="A12" s="18" t="s">
        <v>550</v>
      </c>
      <c r="B12" s="37" t="s">
        <v>551</v>
      </c>
      <c r="C12" s="599">
        <f>'C2.1 (6)'!H152</f>
        <v>0</v>
      </c>
    </row>
    <row r="13" spans="1:4" hidden="1" x14ac:dyDescent="0.25">
      <c r="A13" s="18" t="s">
        <v>707</v>
      </c>
      <c r="B13" s="37" t="s">
        <v>708</v>
      </c>
      <c r="C13" s="599">
        <f>'C2.2 (6)'!H74</f>
        <v>0</v>
      </c>
    </row>
    <row r="14" spans="1:4" hidden="1" x14ac:dyDescent="0.25">
      <c r="A14" s="18" t="s">
        <v>766</v>
      </c>
      <c r="B14" s="37" t="s">
        <v>767</v>
      </c>
      <c r="C14" s="599">
        <f>'C2.3 (6)'!H226</f>
        <v>0</v>
      </c>
    </row>
    <row r="15" spans="1:4" hidden="1" x14ac:dyDescent="0.25">
      <c r="A15" s="18" t="s">
        <v>928</v>
      </c>
      <c r="B15" s="37" t="s">
        <v>929</v>
      </c>
      <c r="C15" s="600">
        <f>'C2.4 (6)'!H26</f>
        <v>0</v>
      </c>
      <c r="D15" s="602">
        <f>SUM(C12:C15)</f>
        <v>0</v>
      </c>
    </row>
    <row r="16" spans="1:4" hidden="1" x14ac:dyDescent="0.25">
      <c r="A16" s="18"/>
      <c r="B16" s="37"/>
      <c r="C16" s="599"/>
    </row>
    <row r="17" spans="1:4" hidden="1" x14ac:dyDescent="0.25">
      <c r="A17" s="768" t="s">
        <v>4207</v>
      </c>
      <c r="B17" s="768"/>
      <c r="C17" s="599"/>
    </row>
    <row r="18" spans="1:4" hidden="1" x14ac:dyDescent="0.25">
      <c r="A18" s="18" t="s">
        <v>949</v>
      </c>
      <c r="B18" s="37" t="s">
        <v>8</v>
      </c>
      <c r="C18" s="599">
        <f>'C3.1 (6)'!H96</f>
        <v>0</v>
      </c>
    </row>
    <row r="19" spans="1:4" hidden="1" x14ac:dyDescent="0.25">
      <c r="A19" s="18" t="s">
        <v>1050</v>
      </c>
      <c r="B19" s="37" t="s">
        <v>1051</v>
      </c>
      <c r="C19" s="599">
        <f>'C3.2 (6)'!I137</f>
        <v>0</v>
      </c>
    </row>
    <row r="20" spans="1:4" ht="39.6" hidden="1" x14ac:dyDescent="0.25">
      <c r="A20" s="18" t="s">
        <v>1156</v>
      </c>
      <c r="B20" s="37" t="s">
        <v>1157</v>
      </c>
      <c r="C20" s="600">
        <f>'C3.3 (6)'!H84</f>
        <v>0</v>
      </c>
      <c r="D20" s="602">
        <f>SUM(C18:C20)</f>
        <v>0</v>
      </c>
    </row>
    <row r="21" spans="1:4" hidden="1" x14ac:dyDescent="0.25">
      <c r="A21" s="18"/>
      <c r="B21" s="37"/>
      <c r="C21" s="599"/>
    </row>
    <row r="22" spans="1:4" hidden="1" x14ac:dyDescent="0.25">
      <c r="A22" s="768" t="s">
        <v>4208</v>
      </c>
      <c r="B22" s="768"/>
      <c r="C22" s="599"/>
    </row>
    <row r="23" spans="1:4" hidden="1" x14ac:dyDescent="0.25">
      <c r="A23" s="18" t="s">
        <v>1212</v>
      </c>
      <c r="B23" s="37" t="s">
        <v>22</v>
      </c>
      <c r="C23" s="599">
        <f>'C4.1 (6)'!H88</f>
        <v>0</v>
      </c>
    </row>
    <row r="24" spans="1:4" hidden="1" x14ac:dyDescent="0.25">
      <c r="A24" s="18" t="s">
        <v>1336</v>
      </c>
      <c r="B24" s="37" t="s">
        <v>1337</v>
      </c>
      <c r="C24" s="599">
        <f>'C4.2 (6)'!H70</f>
        <v>0</v>
      </c>
    </row>
    <row r="25" spans="1:4" hidden="1" x14ac:dyDescent="0.25">
      <c r="A25" s="18" t="s">
        <v>1418</v>
      </c>
      <c r="B25" s="37" t="s">
        <v>1419</v>
      </c>
      <c r="C25" s="599">
        <f>'C4.3 (6)'!I118</f>
        <v>0</v>
      </c>
    </row>
    <row r="26" spans="1:4" hidden="1" x14ac:dyDescent="0.25">
      <c r="A26" s="18" t="s">
        <v>1550</v>
      </c>
      <c r="B26" s="37" t="s">
        <v>1551</v>
      </c>
      <c r="C26" s="599">
        <f>'C4.4 (6)'!H80</f>
        <v>0</v>
      </c>
    </row>
    <row r="27" spans="1:4" hidden="1" x14ac:dyDescent="0.25">
      <c r="A27" s="18" t="s">
        <v>1612</v>
      </c>
      <c r="B27" s="37" t="s">
        <v>1613</v>
      </c>
      <c r="C27" s="600"/>
      <c r="D27" s="602">
        <f>SUM(C23:C27)</f>
        <v>0</v>
      </c>
    </row>
    <row r="28" spans="1:4" hidden="1" x14ac:dyDescent="0.25">
      <c r="A28" s="18"/>
      <c r="B28" s="37"/>
      <c r="C28" s="599"/>
    </row>
    <row r="29" spans="1:4" hidden="1" x14ac:dyDescent="0.25">
      <c r="A29" s="768" t="s">
        <v>4209</v>
      </c>
      <c r="B29" s="768"/>
      <c r="C29" s="599"/>
    </row>
    <row r="30" spans="1:4" hidden="1" x14ac:dyDescent="0.25">
      <c r="A30" s="18" t="s">
        <v>1614</v>
      </c>
      <c r="B30" s="37" t="s">
        <v>1615</v>
      </c>
      <c r="C30" s="599">
        <f>'C5.1 (6)'!I95</f>
        <v>0</v>
      </c>
    </row>
    <row r="31" spans="1:4" hidden="1" x14ac:dyDescent="0.25">
      <c r="A31" s="18" t="s">
        <v>1704</v>
      </c>
      <c r="B31" s="37" t="s">
        <v>1705</v>
      </c>
      <c r="C31" s="599">
        <f>'C5.2 (6)'!H51</f>
        <v>0</v>
      </c>
    </row>
    <row r="32" spans="1:4" hidden="1" x14ac:dyDescent="0.25">
      <c r="A32" s="18" t="s">
        <v>1753</v>
      </c>
      <c r="B32" s="37" t="s">
        <v>1754</v>
      </c>
      <c r="C32" s="599">
        <f>'C5.3 (6)'!H92</f>
        <v>0</v>
      </c>
    </row>
    <row r="33" spans="1:9" hidden="1" x14ac:dyDescent="0.25">
      <c r="A33" s="18" t="s">
        <v>1815</v>
      </c>
      <c r="B33" s="37" t="s">
        <v>1816</v>
      </c>
      <c r="C33" s="599">
        <f>'C5.4 (6)'!H51</f>
        <v>0</v>
      </c>
    </row>
    <row r="34" spans="1:9" hidden="1" x14ac:dyDescent="0.25">
      <c r="A34" s="18" t="s">
        <v>1866</v>
      </c>
      <c r="B34" s="37" t="s">
        <v>1867</v>
      </c>
      <c r="C34" s="600">
        <f>'C5.5 (6)'!I202</f>
        <v>0</v>
      </c>
      <c r="D34" s="602">
        <f>SUM(C30:C34)</f>
        <v>0</v>
      </c>
      <c r="I34" s="12" t="s">
        <v>5439</v>
      </c>
    </row>
    <row r="35" spans="1:9" hidden="1" x14ac:dyDescent="0.25">
      <c r="A35" s="18"/>
      <c r="B35" s="37"/>
      <c r="C35" s="599"/>
    </row>
    <row r="36" spans="1:9" hidden="1" x14ac:dyDescent="0.25">
      <c r="A36" s="768" t="s">
        <v>4210</v>
      </c>
      <c r="B36" s="768"/>
      <c r="C36" s="599"/>
    </row>
    <row r="37" spans="1:9" hidden="1" x14ac:dyDescent="0.25">
      <c r="A37" s="18" t="s">
        <v>1971</v>
      </c>
      <c r="B37" s="37" t="s">
        <v>1972</v>
      </c>
      <c r="C37" s="599">
        <f>'C6.1 (6)'!H52</f>
        <v>0</v>
      </c>
    </row>
    <row r="38" spans="1:9" hidden="1" x14ac:dyDescent="0.25">
      <c r="A38" s="18" t="s">
        <v>2021</v>
      </c>
      <c r="B38" s="37" t="s">
        <v>2022</v>
      </c>
      <c r="C38" s="600">
        <f>'C6.2 (6)'!G16</f>
        <v>0</v>
      </c>
      <c r="D38" s="602">
        <f>SUM(C37:C38)</f>
        <v>0</v>
      </c>
    </row>
    <row r="39" spans="1:9" hidden="1" x14ac:dyDescent="0.25">
      <c r="A39" s="18"/>
      <c r="B39" s="37"/>
      <c r="C39" s="599"/>
    </row>
    <row r="40" spans="1:9" hidden="1" x14ac:dyDescent="0.25">
      <c r="A40" s="768" t="s">
        <v>4211</v>
      </c>
      <c r="B40" s="768"/>
      <c r="C40" s="599"/>
    </row>
    <row r="41" spans="1:9" hidden="1" x14ac:dyDescent="0.25">
      <c r="A41" s="18" t="s">
        <v>2036</v>
      </c>
      <c r="B41" s="37" t="s">
        <v>2037</v>
      </c>
      <c r="C41" s="599">
        <f>'C7.1 (6)'!G16</f>
        <v>0</v>
      </c>
    </row>
    <row r="42" spans="1:9" ht="26.4" hidden="1" x14ac:dyDescent="0.25">
      <c r="A42" s="18" t="s">
        <v>2054</v>
      </c>
      <c r="B42" s="37" t="s">
        <v>2055</v>
      </c>
      <c r="C42" s="599">
        <f>'C7.2 (6)'!H38</f>
        <v>0</v>
      </c>
    </row>
    <row r="43" spans="1:9" hidden="1" x14ac:dyDescent="0.25">
      <c r="A43" s="18" t="s">
        <v>2073</v>
      </c>
      <c r="B43" s="37" t="s">
        <v>2074</v>
      </c>
      <c r="C43" s="599">
        <f>'C7.3 (6)'!G48</f>
        <v>0</v>
      </c>
    </row>
    <row r="44" spans="1:9" hidden="1" x14ac:dyDescent="0.25">
      <c r="A44" s="18" t="s">
        <v>2130</v>
      </c>
      <c r="B44" s="37" t="s">
        <v>2131</v>
      </c>
      <c r="C44" s="599">
        <f>'C7.4 (6)'!G8</f>
        <v>0</v>
      </c>
    </row>
    <row r="45" spans="1:9" hidden="1" x14ac:dyDescent="0.25">
      <c r="A45" s="18" t="s">
        <v>2137</v>
      </c>
      <c r="B45" s="37" t="s">
        <v>2135</v>
      </c>
      <c r="C45" s="599">
        <f>'C7.5 (6)'!G9</f>
        <v>0</v>
      </c>
    </row>
    <row r="46" spans="1:9" hidden="1" x14ac:dyDescent="0.25">
      <c r="A46" s="18" t="s">
        <v>2138</v>
      </c>
      <c r="B46" s="37" t="s">
        <v>2139</v>
      </c>
      <c r="C46" s="600">
        <f>'C7.6 (6)'!G9</f>
        <v>0</v>
      </c>
      <c r="D46" s="602">
        <f>SUM(C41:C46)</f>
        <v>0</v>
      </c>
    </row>
    <row r="47" spans="1:9" hidden="1" x14ac:dyDescent="0.25">
      <c r="A47" s="18"/>
      <c r="B47" s="37"/>
      <c r="C47" s="599"/>
    </row>
    <row r="48" spans="1:9" hidden="1" x14ac:dyDescent="0.25">
      <c r="A48" s="768" t="s">
        <v>4212</v>
      </c>
      <c r="B48" s="768"/>
      <c r="C48" s="599"/>
    </row>
    <row r="49" spans="1:4" hidden="1" x14ac:dyDescent="0.25">
      <c r="A49" s="18" t="s">
        <v>2141</v>
      </c>
      <c r="B49" s="37" t="s">
        <v>27</v>
      </c>
      <c r="C49" s="599">
        <f>'C8.1 (6)'!G17</f>
        <v>0</v>
      </c>
    </row>
    <row r="50" spans="1:4" hidden="1" x14ac:dyDescent="0.25">
      <c r="A50" s="18" t="s">
        <v>2158</v>
      </c>
      <c r="B50" s="37" t="s">
        <v>2159</v>
      </c>
      <c r="C50" s="599">
        <f>'C8.2 (6)'!H22</f>
        <v>0</v>
      </c>
    </row>
    <row r="51" spans="1:4" hidden="1" x14ac:dyDescent="0.25">
      <c r="A51" s="18" t="s">
        <v>2173</v>
      </c>
      <c r="B51" s="37" t="s">
        <v>2174</v>
      </c>
      <c r="C51" s="599">
        <f>'C8.3 (6)'!G12</f>
        <v>0</v>
      </c>
    </row>
    <row r="52" spans="1:4" hidden="1" x14ac:dyDescent="0.25">
      <c r="A52" s="18" t="s">
        <v>2180</v>
      </c>
      <c r="B52" s="37" t="s">
        <v>2181</v>
      </c>
      <c r="C52" s="599">
        <f>'C8.4 (6)'!H16</f>
        <v>0</v>
      </c>
    </row>
    <row r="53" spans="1:4" hidden="1" x14ac:dyDescent="0.25">
      <c r="A53" s="18" t="s">
        <v>2187</v>
      </c>
      <c r="B53" s="37" t="s">
        <v>2188</v>
      </c>
      <c r="C53" s="599">
        <f>'C8.5 (6)'!H18</f>
        <v>0</v>
      </c>
    </row>
    <row r="54" spans="1:4" hidden="1" x14ac:dyDescent="0.25">
      <c r="A54" s="18" t="s">
        <v>2203</v>
      </c>
      <c r="B54" s="37" t="s">
        <v>2204</v>
      </c>
      <c r="C54" s="599">
        <f>'C8.6 (6)'!G11</f>
        <v>0</v>
      </c>
    </row>
    <row r="55" spans="1:4" hidden="1" x14ac:dyDescent="0.25">
      <c r="A55" s="18" t="s">
        <v>2209</v>
      </c>
      <c r="B55" s="37" t="s">
        <v>2210</v>
      </c>
      <c r="C55" s="599">
        <f>'C8.7 (6)'!G14</f>
        <v>0</v>
      </c>
    </row>
    <row r="56" spans="1:4" hidden="1" x14ac:dyDescent="0.25">
      <c r="A56" s="18" t="s">
        <v>2221</v>
      </c>
      <c r="B56" s="37" t="s">
        <v>2222</v>
      </c>
      <c r="C56" s="599">
        <f>'C8.8 (6)'!H68</f>
        <v>0</v>
      </c>
    </row>
    <row r="57" spans="1:4" hidden="1" x14ac:dyDescent="0.25">
      <c r="A57" s="18" t="s">
        <v>2253</v>
      </c>
      <c r="B57" s="37" t="s">
        <v>2254</v>
      </c>
      <c r="C57" s="600">
        <f>'C8.9 (6)'!G20</f>
        <v>0</v>
      </c>
      <c r="D57" s="602">
        <f>SUM(C49:C57)</f>
        <v>0</v>
      </c>
    </row>
    <row r="58" spans="1:4" hidden="1" x14ac:dyDescent="0.25">
      <c r="A58" s="18"/>
      <c r="B58" s="37"/>
      <c r="C58" s="599"/>
    </row>
    <row r="59" spans="1:4" hidden="1" x14ac:dyDescent="0.25">
      <c r="A59" s="768" t="s">
        <v>2281</v>
      </c>
      <c r="B59" s="768"/>
      <c r="C59" s="599"/>
    </row>
    <row r="60" spans="1:4" hidden="1" x14ac:dyDescent="0.25">
      <c r="A60" s="18" t="s">
        <v>2280</v>
      </c>
      <c r="B60" s="37" t="s">
        <v>2281</v>
      </c>
      <c r="C60" s="600">
        <f>'C9.1 (6)'!H104</f>
        <v>0</v>
      </c>
      <c r="D60" s="602">
        <f>SUM(C60)</f>
        <v>0</v>
      </c>
    </row>
    <row r="61" spans="1:4" hidden="1" x14ac:dyDescent="0.25">
      <c r="A61" s="18"/>
      <c r="B61" s="37"/>
      <c r="C61" s="599"/>
    </row>
    <row r="62" spans="1:4" hidden="1" x14ac:dyDescent="0.25">
      <c r="A62" s="768" t="s">
        <v>4213</v>
      </c>
      <c r="B62" s="768"/>
      <c r="C62" s="599"/>
    </row>
    <row r="63" spans="1:4" hidden="1" x14ac:dyDescent="0.25">
      <c r="A63" s="18" t="s">
        <v>2365</v>
      </c>
      <c r="B63" s="37" t="s">
        <v>4195</v>
      </c>
      <c r="C63" s="600">
        <f>'C10.1 (6)'!H128</f>
        <v>0</v>
      </c>
      <c r="D63" s="602">
        <f>SUM(C63)</f>
        <v>0</v>
      </c>
    </row>
    <row r="64" spans="1:4" hidden="1" x14ac:dyDescent="0.25">
      <c r="A64" s="18"/>
      <c r="B64" s="37"/>
      <c r="C64" s="599"/>
    </row>
    <row r="65" spans="1:4" hidden="1" x14ac:dyDescent="0.25">
      <c r="A65" s="768" t="s">
        <v>4214</v>
      </c>
      <c r="B65" s="768"/>
      <c r="C65" s="599"/>
    </row>
    <row r="66" spans="1:4" ht="26.4" hidden="1" x14ac:dyDescent="0.25">
      <c r="A66" s="18" t="s">
        <v>2517</v>
      </c>
      <c r="B66" s="37" t="s">
        <v>2608</v>
      </c>
      <c r="C66" s="599">
        <f>'C11.1 (B2)'!H37</f>
        <v>0</v>
      </c>
    </row>
    <row r="67" spans="1:4" hidden="1" x14ac:dyDescent="0.25">
      <c r="A67" s="18" t="s">
        <v>2567</v>
      </c>
      <c r="B67" s="37" t="s">
        <v>2609</v>
      </c>
      <c r="C67" s="599">
        <f>'C11.2 (6)'!H31</f>
        <v>0</v>
      </c>
    </row>
    <row r="68" spans="1:4" hidden="1" x14ac:dyDescent="0.25">
      <c r="A68" s="18" t="s">
        <v>2621</v>
      </c>
      <c r="B68" s="37" t="s">
        <v>2622</v>
      </c>
      <c r="C68" s="599">
        <f>'C11.3 (6)'!F11</f>
        <v>0</v>
      </c>
    </row>
    <row r="69" spans="1:4" hidden="1" x14ac:dyDescent="0.25">
      <c r="A69" s="18" t="s">
        <v>2629</v>
      </c>
      <c r="B69" s="37" t="s">
        <v>2628</v>
      </c>
      <c r="C69" s="599">
        <f>'C11.4 (6)'!H79</f>
        <v>0</v>
      </c>
    </row>
    <row r="70" spans="1:4" hidden="1" x14ac:dyDescent="0.25">
      <c r="A70" s="18" t="s">
        <v>2724</v>
      </c>
      <c r="B70" s="37" t="s">
        <v>2725</v>
      </c>
      <c r="C70" s="599">
        <f>'C11.5 (6)'!I73</f>
        <v>0</v>
      </c>
    </row>
    <row r="71" spans="1:4" hidden="1" x14ac:dyDescent="0.25">
      <c r="A71" s="18" t="s">
        <v>2793</v>
      </c>
      <c r="B71" s="37" t="s">
        <v>4203</v>
      </c>
      <c r="C71" s="599">
        <f>'C11.6 (6)'!H106</f>
        <v>0</v>
      </c>
    </row>
    <row r="72" spans="1:4" hidden="1" x14ac:dyDescent="0.25">
      <c r="A72" s="18" t="s">
        <v>2882</v>
      </c>
      <c r="B72" s="37" t="s">
        <v>2883</v>
      </c>
      <c r="C72" s="599">
        <f>'C11.7 (6)'!G88</f>
        <v>0</v>
      </c>
    </row>
    <row r="73" spans="1:4" hidden="1" x14ac:dyDescent="0.25">
      <c r="A73" s="18" t="s">
        <v>2993</v>
      </c>
      <c r="B73" s="37" t="s">
        <v>2994</v>
      </c>
      <c r="C73" s="599">
        <f>'C11.8 (6)'!H54</f>
        <v>0</v>
      </c>
    </row>
    <row r="74" spans="1:4" hidden="1" x14ac:dyDescent="0.25">
      <c r="A74" s="18" t="s">
        <v>3063</v>
      </c>
      <c r="B74" s="37" t="s">
        <v>3064</v>
      </c>
      <c r="C74" s="600">
        <f>'C11.9 (6)'!G14</f>
        <v>0</v>
      </c>
      <c r="D74" s="602">
        <f>SUM(C66:C74)</f>
        <v>0</v>
      </c>
    </row>
    <row r="75" spans="1:4" hidden="1" x14ac:dyDescent="0.25">
      <c r="A75" s="18"/>
      <c r="B75" s="37"/>
      <c r="C75" s="599"/>
    </row>
    <row r="76" spans="1:4" hidden="1" x14ac:dyDescent="0.25">
      <c r="A76" s="768" t="s">
        <v>4215</v>
      </c>
      <c r="B76" s="768"/>
      <c r="C76" s="599"/>
    </row>
    <row r="77" spans="1:4" hidden="1" x14ac:dyDescent="0.25">
      <c r="A77" s="18" t="s">
        <v>3077</v>
      </c>
      <c r="B77" s="37" t="s">
        <v>3078</v>
      </c>
      <c r="C77" s="599">
        <f>'C12.1 (6)'!H77</f>
        <v>0</v>
      </c>
    </row>
    <row r="78" spans="1:4" hidden="1" x14ac:dyDescent="0.25">
      <c r="A78" s="18" t="s">
        <v>3161</v>
      </c>
      <c r="B78" s="37" t="s">
        <v>3162</v>
      </c>
      <c r="C78" s="599">
        <f>'C12.2 (6)'!G33</f>
        <v>0</v>
      </c>
    </row>
    <row r="79" spans="1:4" hidden="1" x14ac:dyDescent="0.25">
      <c r="A79" s="18" t="s">
        <v>3207</v>
      </c>
      <c r="B79" s="37" t="s">
        <v>3208</v>
      </c>
      <c r="C79" s="599">
        <f>'C12.3 (6)'!G81</f>
        <v>0</v>
      </c>
    </row>
    <row r="80" spans="1:4" hidden="1" x14ac:dyDescent="0.25">
      <c r="A80" s="18" t="s">
        <v>3326</v>
      </c>
      <c r="B80" s="37" t="s">
        <v>3327</v>
      </c>
      <c r="C80" s="599">
        <f>'C12.4 (6)'!G40</f>
        <v>0</v>
      </c>
    </row>
    <row r="81" spans="1:4" hidden="1" x14ac:dyDescent="0.25">
      <c r="A81" s="18" t="s">
        <v>3377</v>
      </c>
      <c r="B81" s="37" t="s">
        <v>3378</v>
      </c>
      <c r="C81" s="599">
        <f>'C12.5 (6)'!G26</f>
        <v>0</v>
      </c>
    </row>
    <row r="82" spans="1:4" hidden="1" x14ac:dyDescent="0.25">
      <c r="A82" s="18" t="s">
        <v>3405</v>
      </c>
      <c r="B82" s="37" t="s">
        <v>3406</v>
      </c>
      <c r="C82" s="599">
        <f>'C12.6 (6)'!H46</f>
        <v>0</v>
      </c>
    </row>
    <row r="83" spans="1:4" hidden="1" x14ac:dyDescent="0.25">
      <c r="A83" s="18" t="s">
        <v>3456</v>
      </c>
      <c r="B83" s="37" t="s">
        <v>3457</v>
      </c>
      <c r="C83" s="599">
        <f>'C12.7 (6)'!G15</f>
        <v>0</v>
      </c>
    </row>
    <row r="84" spans="1:4" hidden="1" x14ac:dyDescent="0.25">
      <c r="A84" s="18" t="s">
        <v>3467</v>
      </c>
      <c r="B84" s="37" t="s">
        <v>3468</v>
      </c>
      <c r="C84" s="599">
        <f>'C12.8 (6)'!G27</f>
        <v>0</v>
      </c>
    </row>
    <row r="85" spans="1:4" hidden="1" x14ac:dyDescent="0.25">
      <c r="A85" s="18" t="s">
        <v>3492</v>
      </c>
      <c r="B85" s="37" t="s">
        <v>3493</v>
      </c>
      <c r="C85" s="599">
        <f>'C12.9 (6)'!F20</f>
        <v>0</v>
      </c>
    </row>
    <row r="86" spans="1:4" hidden="1" x14ac:dyDescent="0.25">
      <c r="A86" s="18" t="s">
        <v>3507</v>
      </c>
      <c r="B86" s="37" t="s">
        <v>3508</v>
      </c>
      <c r="C86" s="599">
        <f>'C12.10 (6)'!F15</f>
        <v>0</v>
      </c>
    </row>
    <row r="87" spans="1:4" hidden="1" x14ac:dyDescent="0.25">
      <c r="A87" s="18" t="s">
        <v>3520</v>
      </c>
      <c r="B87" s="37" t="s">
        <v>3521</v>
      </c>
      <c r="C87" s="599">
        <f>'C12.11 (6)'!F14</f>
        <v>0</v>
      </c>
    </row>
    <row r="88" spans="1:4" hidden="1" x14ac:dyDescent="0.25">
      <c r="A88" s="18" t="s">
        <v>3523</v>
      </c>
      <c r="B88" s="37" t="s">
        <v>3524</v>
      </c>
      <c r="C88" s="600">
        <f>'C12.12 (6)'!G18</f>
        <v>0</v>
      </c>
      <c r="D88" s="602">
        <f>SUM(C77:C88)</f>
        <v>0</v>
      </c>
    </row>
    <row r="89" spans="1:4" hidden="1" x14ac:dyDescent="0.25">
      <c r="A89" s="18"/>
      <c r="B89" s="37"/>
      <c r="C89" s="599"/>
    </row>
    <row r="90" spans="1:4" x14ac:dyDescent="0.25">
      <c r="A90" s="19" t="s">
        <v>4216</v>
      </c>
      <c r="B90" s="37"/>
      <c r="C90" s="599"/>
    </row>
    <row r="91" spans="1:4" x14ac:dyDescent="0.25">
      <c r="A91" s="18" t="s">
        <v>3541</v>
      </c>
      <c r="B91" s="37" t="s">
        <v>3542</v>
      </c>
      <c r="C91" s="599">
        <f>'C13.1 (B2)'!H27</f>
        <v>0</v>
      </c>
    </row>
    <row r="92" spans="1:4" x14ac:dyDescent="0.25">
      <c r="A92" s="18" t="s">
        <v>3651</v>
      </c>
      <c r="B92" s="37" t="s">
        <v>3652</v>
      </c>
      <c r="C92" s="599">
        <f>'C13.2 (B2)'!G15</f>
        <v>0</v>
      </c>
    </row>
    <row r="93" spans="1:4" x14ac:dyDescent="0.25">
      <c r="A93" s="18" t="s">
        <v>3670</v>
      </c>
      <c r="B93" s="37" t="s">
        <v>3668</v>
      </c>
      <c r="C93" s="599">
        <f>'C13.3 (B2)'!H13</f>
        <v>0</v>
      </c>
    </row>
    <row r="94" spans="1:4" x14ac:dyDescent="0.25">
      <c r="A94" s="18" t="s">
        <v>3680</v>
      </c>
      <c r="B94" s="37" t="s">
        <v>3681</v>
      </c>
      <c r="C94" s="599">
        <f>'C13.4 (B2)'!H23</f>
        <v>0</v>
      </c>
    </row>
    <row r="95" spans="1:4" hidden="1" x14ac:dyDescent="0.25">
      <c r="A95" s="18" t="s">
        <v>3738</v>
      </c>
      <c r="B95" s="37" t="s">
        <v>3739</v>
      </c>
      <c r="C95" s="599">
        <f>'C13.5 (6)'!G18</f>
        <v>0</v>
      </c>
    </row>
    <row r="96" spans="1:4" hidden="1" x14ac:dyDescent="0.25">
      <c r="A96" s="18" t="s">
        <v>3758</v>
      </c>
      <c r="B96" s="37" t="s">
        <v>3759</v>
      </c>
      <c r="C96" s="599">
        <f>'C13.6 (6)'!G20</f>
        <v>0</v>
      </c>
    </row>
    <row r="97" spans="1:4" x14ac:dyDescent="0.25">
      <c r="A97" s="18" t="s">
        <v>3777</v>
      </c>
      <c r="B97" s="37" t="s">
        <v>3778</v>
      </c>
      <c r="C97" s="599">
        <f>'C13.7 (B2)'!H14</f>
        <v>0</v>
      </c>
    </row>
    <row r="98" spans="1:4" x14ac:dyDescent="0.25">
      <c r="A98" s="18" t="s">
        <v>3822</v>
      </c>
      <c r="B98" s="37" t="s">
        <v>3823</v>
      </c>
      <c r="C98" s="600">
        <f>'C13.8 (B2)'!H19</f>
        <v>0</v>
      </c>
      <c r="D98" s="602">
        <f>SUM(C91:C104)</f>
        <v>0</v>
      </c>
    </row>
    <row r="99" spans="1:4" hidden="1" x14ac:dyDescent="0.25">
      <c r="A99" s="18" t="s">
        <v>3870</v>
      </c>
      <c r="B99" s="37" t="s">
        <v>3871</v>
      </c>
      <c r="C99" s="599">
        <f>'C13.9 (6)'!H24</f>
        <v>0</v>
      </c>
    </row>
    <row r="100" spans="1:4" hidden="1" x14ac:dyDescent="0.25">
      <c r="A100" s="18" t="s">
        <v>3886</v>
      </c>
      <c r="B100" s="37" t="s">
        <v>3887</v>
      </c>
      <c r="C100" s="599">
        <f>'C13.10 (6)'!G18</f>
        <v>0</v>
      </c>
    </row>
    <row r="101" spans="1:4" hidden="1" x14ac:dyDescent="0.25">
      <c r="A101" s="18" t="s">
        <v>3901</v>
      </c>
      <c r="B101" s="37" t="s">
        <v>3902</v>
      </c>
      <c r="C101" s="599">
        <f>'C13.11 (6)'!G10</f>
        <v>0</v>
      </c>
    </row>
    <row r="102" spans="1:4" hidden="1" x14ac:dyDescent="0.25">
      <c r="A102" s="18" t="s">
        <v>3903</v>
      </c>
      <c r="B102" s="37" t="s">
        <v>3904</v>
      </c>
      <c r="C102" s="599">
        <f>'C13.12 (6)'!G11</f>
        <v>0</v>
      </c>
    </row>
    <row r="103" spans="1:4" hidden="1" x14ac:dyDescent="0.25">
      <c r="A103" s="18" t="s">
        <v>3909</v>
      </c>
      <c r="B103" s="37" t="s">
        <v>3910</v>
      </c>
      <c r="C103" s="599">
        <f>'C13.13 (6)'!G36</f>
        <v>0</v>
      </c>
    </row>
    <row r="104" spans="1:4" hidden="1" x14ac:dyDescent="0.25">
      <c r="A104" s="18" t="s">
        <v>3953</v>
      </c>
      <c r="B104" s="37" t="s">
        <v>3954</v>
      </c>
      <c r="C104" s="600">
        <f>'C13.14 (6)'!I13</f>
        <v>0</v>
      </c>
    </row>
    <row r="105" spans="1:4" hidden="1" x14ac:dyDescent="0.25">
      <c r="A105" s="18"/>
      <c r="B105" s="37"/>
      <c r="C105" s="599"/>
    </row>
    <row r="106" spans="1:4" hidden="1" x14ac:dyDescent="0.25">
      <c r="A106" s="768" t="s">
        <v>4217</v>
      </c>
      <c r="B106" s="768"/>
      <c r="C106" s="599"/>
    </row>
    <row r="107" spans="1:4" hidden="1" x14ac:dyDescent="0.25">
      <c r="A107" s="18" t="s">
        <v>3956</v>
      </c>
      <c r="B107" s="37" t="s">
        <v>3978</v>
      </c>
      <c r="C107" s="599">
        <f>'C14.1 (6)'!I29</f>
        <v>0</v>
      </c>
    </row>
    <row r="108" spans="1:4" ht="26.4" hidden="1" x14ac:dyDescent="0.25">
      <c r="A108" s="18" t="s">
        <v>3979</v>
      </c>
      <c r="B108" s="37" t="s">
        <v>3980</v>
      </c>
      <c r="C108" s="599">
        <f>'C14.2 (6)'!G28</f>
        <v>0</v>
      </c>
    </row>
    <row r="109" spans="1:4" hidden="1" x14ac:dyDescent="0.25">
      <c r="A109" s="18" t="s">
        <v>4009</v>
      </c>
      <c r="B109" s="37" t="s">
        <v>4010</v>
      </c>
      <c r="C109" s="599">
        <f>'C14.3 (6)'!G21</f>
        <v>0</v>
      </c>
    </row>
    <row r="110" spans="1:4" hidden="1" x14ac:dyDescent="0.25">
      <c r="A110" s="18" t="s">
        <v>4028</v>
      </c>
      <c r="B110" s="37" t="s">
        <v>4029</v>
      </c>
      <c r="C110" s="599">
        <f>'C14.4 (6)'!H27</f>
        <v>0</v>
      </c>
    </row>
    <row r="111" spans="1:4" hidden="1" x14ac:dyDescent="0.25">
      <c r="A111" s="18" t="s">
        <v>4041</v>
      </c>
      <c r="B111" s="37" t="s">
        <v>4042</v>
      </c>
      <c r="C111" s="599">
        <f>'C14.5 (6)'!G24</f>
        <v>0</v>
      </c>
    </row>
    <row r="112" spans="1:4" hidden="1" x14ac:dyDescent="0.25">
      <c r="A112" s="18" t="s">
        <v>4060</v>
      </c>
      <c r="B112" s="37" t="s">
        <v>4061</v>
      </c>
      <c r="C112" s="599">
        <f>'C14.6 (6)'!G15</f>
        <v>0</v>
      </c>
    </row>
    <row r="113" spans="1:4" hidden="1" x14ac:dyDescent="0.25">
      <c r="A113" s="18" t="s">
        <v>4073</v>
      </c>
      <c r="B113" s="37" t="s">
        <v>4074</v>
      </c>
      <c r="C113" s="599">
        <f>'C14.7 (6)'!G12</f>
        <v>0</v>
      </c>
    </row>
    <row r="114" spans="1:4" hidden="1" x14ac:dyDescent="0.25">
      <c r="A114" s="18" t="s">
        <v>4080</v>
      </c>
      <c r="B114" s="37" t="s">
        <v>4081</v>
      </c>
      <c r="C114" s="599">
        <f>'C14.8 (6)'!G23</f>
        <v>0</v>
      </c>
    </row>
    <row r="115" spans="1:4" hidden="1" x14ac:dyDescent="0.25">
      <c r="A115" s="18" t="s">
        <v>4100</v>
      </c>
      <c r="B115" s="37" t="s">
        <v>4101</v>
      </c>
      <c r="C115" s="599">
        <f>'C14.9 (6)'!G41</f>
        <v>0</v>
      </c>
    </row>
    <row r="116" spans="1:4" hidden="1" x14ac:dyDescent="0.25">
      <c r="A116" s="18" t="s">
        <v>4144</v>
      </c>
      <c r="B116" s="37" t="s">
        <v>4145</v>
      </c>
      <c r="C116" s="599">
        <f>'C14.10 (6)'!G15</f>
        <v>0</v>
      </c>
    </row>
    <row r="117" spans="1:4" hidden="1" x14ac:dyDescent="0.25">
      <c r="A117" s="18" t="s">
        <v>4153</v>
      </c>
      <c r="B117" s="37" t="s">
        <v>4154</v>
      </c>
      <c r="C117" s="600">
        <f>'C14.11 (6)'!G10</f>
        <v>0</v>
      </c>
      <c r="D117" s="602">
        <f>SUM(C107:C117)</f>
        <v>0</v>
      </c>
    </row>
    <row r="118" spans="1:4" x14ac:dyDescent="0.25">
      <c r="A118" s="18"/>
      <c r="B118" s="37"/>
      <c r="C118" s="599"/>
    </row>
    <row r="119" spans="1:4" x14ac:dyDescent="0.25">
      <c r="A119" s="768" t="s">
        <v>4218</v>
      </c>
      <c r="B119" s="768"/>
      <c r="C119" s="599"/>
    </row>
    <row r="120" spans="1:4" x14ac:dyDescent="0.25">
      <c r="A120" s="18" t="s">
        <v>4158</v>
      </c>
      <c r="B120" s="37" t="s">
        <v>4157</v>
      </c>
      <c r="C120" s="600">
        <f>'C20.1 (B2)'!I15</f>
        <v>240000</v>
      </c>
      <c r="D120" s="602">
        <f>SUM(C120)</f>
        <v>240000</v>
      </c>
    </row>
    <row r="121" spans="1:4" x14ac:dyDescent="0.25">
      <c r="A121" s="18"/>
      <c r="B121" s="37"/>
      <c r="C121" s="599"/>
    </row>
    <row r="122" spans="1:4" ht="24" hidden="1" customHeight="1" x14ac:dyDescent="0.25">
      <c r="A122" s="769" t="s">
        <v>4219</v>
      </c>
      <c r="B122" s="769"/>
      <c r="C122" s="599"/>
    </row>
    <row r="123" spans="1:4" hidden="1" x14ac:dyDescent="0.25">
      <c r="A123" s="18" t="s">
        <v>4204</v>
      </c>
      <c r="B123" s="37" t="s">
        <v>2518</v>
      </c>
      <c r="C123" s="600">
        <f>'Sect D - D1000 (6)'!H85</f>
        <v>0</v>
      </c>
      <c r="D123" s="603">
        <f>SUM(C123)</f>
        <v>0</v>
      </c>
    </row>
    <row r="124" spans="1:4" hidden="1" x14ac:dyDescent="0.25">
      <c r="A124" s="18"/>
      <c r="B124" s="37"/>
      <c r="C124" s="599"/>
    </row>
    <row r="125" spans="1:4" x14ac:dyDescent="0.25">
      <c r="B125" s="18"/>
    </row>
    <row r="126" spans="1:4" ht="13.8" thickBot="1" x14ac:dyDescent="0.3">
      <c r="B126" s="19" t="s">
        <v>6667</v>
      </c>
      <c r="C126" s="546">
        <f>SUM(C5:C125)</f>
        <v>240000</v>
      </c>
      <c r="D126" s="602"/>
    </row>
    <row r="127" spans="1:4" ht="13.8" thickTop="1" x14ac:dyDescent="0.25">
      <c r="B127" s="18"/>
    </row>
  </sheetData>
  <sheetProtection algorithmName="SHA-512" hashValue="DHb2VUv3AC/GiDj9KjIrKPSVH4oJMJEsieuqC94pNYobvF7wnDGzu5lREkno+DLsCtIAkIUMoJa5BqYgnWdtvQ==" saltValue="LQLrUY4v8TukOSsNTxd2Uw==" spinCount="100000" sheet="1" objects="1" scenarios="1" selectLockedCells="1"/>
  <mergeCells count="16">
    <mergeCell ref="A1:B1"/>
    <mergeCell ref="A3:B3"/>
    <mergeCell ref="A11:B11"/>
    <mergeCell ref="A17:B17"/>
    <mergeCell ref="A122:B122"/>
    <mergeCell ref="A22:B22"/>
    <mergeCell ref="A29:B29"/>
    <mergeCell ref="A36:B36"/>
    <mergeCell ref="A40:B40"/>
    <mergeCell ref="A48:B48"/>
    <mergeCell ref="A59:B59"/>
    <mergeCell ref="A62:B62"/>
    <mergeCell ref="A65:B65"/>
    <mergeCell ref="A76:B76"/>
    <mergeCell ref="A106:B106"/>
    <mergeCell ref="A119:B119"/>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B2: INSITU CULVERTS</oddHeader>
  </headerFooter>
</worksheet>
</file>

<file path=xl/worksheets/sheet4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49D20-A592-4AAA-887A-B71084F459A6}">
  <sheetPr>
    <tabColor rgb="FF00B050"/>
  </sheetPr>
  <dimension ref="A1:AQ4728"/>
  <sheetViews>
    <sheetView workbookViewId="0"/>
  </sheetViews>
  <sheetFormatPr defaultColWidth="11" defaultRowHeight="11.4" x14ac:dyDescent="0.25"/>
  <cols>
    <col min="1" max="1" width="10.5546875" style="338" customWidth="1"/>
    <col min="2" max="2" width="27.6640625" style="338" customWidth="1"/>
    <col min="3" max="3" width="7.109375" style="341" customWidth="1"/>
    <col min="4" max="4" width="11" style="340" customWidth="1"/>
    <col min="5" max="5" width="14.5546875" style="339" customWidth="1"/>
    <col min="6" max="6" width="17.88671875" style="339" bestFit="1" customWidth="1"/>
    <col min="7" max="16384" width="11" style="338"/>
  </cols>
  <sheetData>
    <row r="1" spans="1:22" s="395" customFormat="1" ht="12" x14ac:dyDescent="0.25">
      <c r="A1" s="398" t="s">
        <v>6182</v>
      </c>
      <c r="C1" s="394"/>
      <c r="D1" s="397"/>
      <c r="E1" s="396"/>
      <c r="F1" s="396"/>
    </row>
    <row r="2" spans="1:22" s="395" customFormat="1" ht="12" x14ac:dyDescent="0.25">
      <c r="A2" s="399" t="s">
        <v>6181</v>
      </c>
      <c r="C2" s="394"/>
      <c r="D2" s="397"/>
      <c r="E2" s="396"/>
      <c r="F2" s="396"/>
    </row>
    <row r="3" spans="1:22" s="395" customFormat="1" ht="12" x14ac:dyDescent="0.25">
      <c r="A3" s="399" t="s">
        <v>6180</v>
      </c>
      <c r="C3" s="394"/>
      <c r="D3" s="397"/>
      <c r="E3" s="396"/>
      <c r="F3" s="396"/>
    </row>
    <row r="4" spans="1:22" s="395" customFormat="1" ht="12" x14ac:dyDescent="0.25">
      <c r="A4" s="398" t="s">
        <v>6179</v>
      </c>
      <c r="C4" s="394"/>
      <c r="D4" s="397"/>
      <c r="E4" s="396"/>
      <c r="F4" s="396"/>
    </row>
    <row r="5" spans="1:22" s="395" customFormat="1" ht="12" x14ac:dyDescent="0.25">
      <c r="A5" s="797" t="str">
        <f>A7&amp;" "&amp;B7</f>
        <v>C1.2 GENERAL REQUIREMENTS AND PROVISIONS</v>
      </c>
      <c r="B5" s="797"/>
      <c r="C5" s="797"/>
      <c r="D5" s="797"/>
      <c r="E5" s="797"/>
      <c r="F5" s="797"/>
    </row>
    <row r="6" spans="1:22" s="394" customFormat="1" ht="12" x14ac:dyDescent="0.25">
      <c r="A6" s="349" t="s">
        <v>5536</v>
      </c>
      <c r="B6" s="349" t="s">
        <v>5535</v>
      </c>
      <c r="C6" s="349" t="s">
        <v>5554</v>
      </c>
      <c r="D6" s="366" t="s">
        <v>5553</v>
      </c>
      <c r="E6" s="348" t="s">
        <v>5552</v>
      </c>
      <c r="F6" s="348" t="s">
        <v>5534</v>
      </c>
    </row>
    <row r="7" spans="1:22" s="394" customFormat="1" ht="24" x14ac:dyDescent="0.25">
      <c r="A7" s="365" t="s">
        <v>96</v>
      </c>
      <c r="B7" s="364" t="s">
        <v>38</v>
      </c>
      <c r="C7" s="363"/>
      <c r="D7" s="362"/>
      <c r="E7" s="361"/>
      <c r="F7" s="361"/>
    </row>
    <row r="8" spans="1:22" x14ac:dyDescent="0.25">
      <c r="A8" s="355"/>
      <c r="B8" s="358"/>
      <c r="C8" s="357"/>
      <c r="D8" s="356"/>
      <c r="E8" s="351"/>
      <c r="F8" s="351"/>
    </row>
    <row r="9" spans="1:22" x14ac:dyDescent="0.25">
      <c r="A9" s="359" t="s">
        <v>97</v>
      </c>
      <c r="B9" s="354" t="s">
        <v>6178</v>
      </c>
      <c r="C9" s="357"/>
      <c r="D9" s="356"/>
      <c r="E9" s="351"/>
      <c r="F9" s="351"/>
    </row>
    <row r="10" spans="1:22" x14ac:dyDescent="0.25">
      <c r="A10" s="355"/>
      <c r="B10" s="358"/>
      <c r="C10" s="357"/>
      <c r="D10" s="356"/>
      <c r="E10" s="351"/>
      <c r="F10" s="351"/>
    </row>
    <row r="11" spans="1:22" ht="22.8" x14ac:dyDescent="0.25">
      <c r="A11" s="359" t="s">
        <v>99</v>
      </c>
      <c r="B11" s="354" t="s">
        <v>100</v>
      </c>
      <c r="C11" s="353" t="s">
        <v>80</v>
      </c>
      <c r="D11" s="352">
        <v>36</v>
      </c>
      <c r="E11" s="351">
        <v>25000</v>
      </c>
      <c r="F11" s="351">
        <f>IF(C11="%",D11*E11/100,D11*E11)</f>
        <v>900000</v>
      </c>
    </row>
    <row r="12" spans="1:22" x14ac:dyDescent="0.25">
      <c r="A12" s="355"/>
      <c r="B12" s="358"/>
      <c r="C12" s="357"/>
      <c r="D12" s="356"/>
      <c r="E12" s="351"/>
      <c r="F12" s="351"/>
    </row>
    <row r="13" spans="1:22" x14ac:dyDescent="0.25">
      <c r="A13" s="359" t="s">
        <v>102</v>
      </c>
      <c r="B13" s="354" t="s">
        <v>6177</v>
      </c>
      <c r="C13" s="357"/>
      <c r="D13" s="356"/>
      <c r="E13" s="351"/>
      <c r="F13" s="351"/>
    </row>
    <row r="14" spans="1:22" x14ac:dyDescent="0.25">
      <c r="A14" s="355"/>
      <c r="B14" s="358"/>
      <c r="C14" s="357"/>
      <c r="D14" s="356"/>
      <c r="E14" s="351"/>
      <c r="F14" s="351"/>
    </row>
    <row r="15" spans="1:22" s="341" customFormat="1" ht="22.8" x14ac:dyDescent="0.25">
      <c r="A15" s="359" t="s">
        <v>108</v>
      </c>
      <c r="B15" s="354" t="s">
        <v>109</v>
      </c>
      <c r="C15" s="353" t="s">
        <v>33</v>
      </c>
      <c r="D15" s="352">
        <v>1</v>
      </c>
      <c r="E15" s="351">
        <v>20000</v>
      </c>
      <c r="F15" s="351">
        <f>IF(C15="%",D15*E15/100,D15*E15)</f>
        <v>20000</v>
      </c>
      <c r="G15" s="338"/>
      <c r="H15" s="338"/>
      <c r="I15" s="338"/>
      <c r="J15" s="338"/>
      <c r="K15" s="338"/>
      <c r="L15" s="338"/>
      <c r="M15" s="338"/>
      <c r="N15" s="338"/>
      <c r="O15" s="338"/>
      <c r="P15" s="338"/>
      <c r="Q15" s="338"/>
      <c r="R15" s="338"/>
      <c r="S15" s="338"/>
      <c r="T15" s="338"/>
      <c r="U15" s="338"/>
      <c r="V15" s="338"/>
    </row>
    <row r="16" spans="1:22" s="341" customFormat="1" x14ac:dyDescent="0.25">
      <c r="A16" s="355"/>
      <c r="B16" s="358"/>
      <c r="C16" s="357"/>
      <c r="D16" s="356"/>
      <c r="E16" s="351"/>
      <c r="F16" s="351"/>
      <c r="G16" s="338"/>
      <c r="H16" s="338"/>
      <c r="I16" s="338"/>
      <c r="J16" s="338"/>
      <c r="K16" s="338"/>
      <c r="L16" s="338"/>
      <c r="M16" s="338"/>
      <c r="N16" s="338"/>
      <c r="O16" s="338"/>
      <c r="P16" s="338"/>
      <c r="Q16" s="338"/>
      <c r="R16" s="338"/>
      <c r="S16" s="338"/>
      <c r="T16" s="338"/>
      <c r="U16" s="338"/>
      <c r="V16" s="338"/>
    </row>
    <row r="17" spans="1:22" s="341" customFormat="1" ht="22.8" x14ac:dyDescent="0.25">
      <c r="A17" s="359" t="s">
        <v>110</v>
      </c>
      <c r="B17" s="354" t="s">
        <v>111</v>
      </c>
      <c r="C17" s="353" t="s">
        <v>33</v>
      </c>
      <c r="D17" s="352">
        <v>1</v>
      </c>
      <c r="E17" s="351">
        <v>30000</v>
      </c>
      <c r="F17" s="351">
        <f>IF(C17="%",D17*E17/100,D17*E17)</f>
        <v>30000</v>
      </c>
      <c r="G17" s="338"/>
      <c r="H17" s="338"/>
      <c r="I17" s="338"/>
      <c r="J17" s="338"/>
      <c r="K17" s="338"/>
      <c r="L17" s="338"/>
      <c r="M17" s="338"/>
      <c r="N17" s="338"/>
      <c r="O17" s="338"/>
      <c r="P17" s="338"/>
      <c r="Q17" s="338"/>
      <c r="R17" s="338"/>
      <c r="S17" s="338"/>
      <c r="T17" s="338"/>
      <c r="U17" s="338"/>
      <c r="V17" s="338"/>
    </row>
    <row r="18" spans="1:22" s="341" customFormat="1" x14ac:dyDescent="0.25">
      <c r="A18" s="355"/>
      <c r="B18" s="358"/>
      <c r="C18" s="357"/>
      <c r="D18" s="356"/>
      <c r="E18" s="351"/>
      <c r="F18" s="351"/>
      <c r="G18" s="338"/>
      <c r="H18" s="338"/>
      <c r="I18" s="338"/>
      <c r="J18" s="338"/>
      <c r="K18" s="338"/>
      <c r="L18" s="338"/>
      <c r="M18" s="338"/>
      <c r="N18" s="338"/>
      <c r="O18" s="338"/>
      <c r="P18" s="338"/>
      <c r="Q18" s="338"/>
      <c r="R18" s="338"/>
      <c r="S18" s="338"/>
      <c r="T18" s="338"/>
      <c r="U18" s="338"/>
      <c r="V18" s="338"/>
    </row>
    <row r="19" spans="1:22" s="341" customFormat="1" ht="22.8" x14ac:dyDescent="0.25">
      <c r="A19" s="359" t="s">
        <v>112</v>
      </c>
      <c r="B19" s="354" t="s">
        <v>113</v>
      </c>
      <c r="C19" s="353" t="s">
        <v>80</v>
      </c>
      <c r="D19" s="352">
        <v>33</v>
      </c>
      <c r="E19" s="351">
        <v>2500</v>
      </c>
      <c r="F19" s="351">
        <f>IF(C19="%",D19*E19/100,D19*E19)</f>
        <v>82500</v>
      </c>
      <c r="G19" s="338"/>
      <c r="H19" s="338"/>
      <c r="I19" s="338"/>
      <c r="J19" s="338"/>
      <c r="K19" s="338"/>
      <c r="L19" s="338"/>
      <c r="M19" s="338"/>
      <c r="N19" s="338"/>
      <c r="O19" s="338"/>
      <c r="P19" s="338"/>
      <c r="Q19" s="338"/>
      <c r="R19" s="338"/>
      <c r="S19" s="338"/>
      <c r="T19" s="338"/>
      <c r="U19" s="338"/>
      <c r="V19" s="338"/>
    </row>
    <row r="20" spans="1:22" s="341" customFormat="1" x14ac:dyDescent="0.25">
      <c r="A20" s="355"/>
      <c r="B20" s="358"/>
      <c r="C20" s="357"/>
      <c r="D20" s="356"/>
      <c r="E20" s="351"/>
      <c r="F20" s="351"/>
      <c r="G20" s="338"/>
      <c r="H20" s="338"/>
      <c r="I20" s="338"/>
      <c r="J20" s="338"/>
      <c r="K20" s="338"/>
      <c r="L20" s="338"/>
      <c r="M20" s="338"/>
      <c r="N20" s="338"/>
      <c r="O20" s="338"/>
      <c r="P20" s="338"/>
      <c r="Q20" s="338"/>
      <c r="R20" s="338"/>
      <c r="S20" s="338"/>
      <c r="T20" s="338"/>
      <c r="U20" s="338"/>
      <c r="V20" s="338"/>
    </row>
    <row r="21" spans="1:22" s="341" customFormat="1" ht="34.200000000000003" x14ac:dyDescent="0.25">
      <c r="A21" s="359" t="s">
        <v>114</v>
      </c>
      <c r="B21" s="354" t="s">
        <v>115</v>
      </c>
      <c r="C21" s="353" t="s">
        <v>80</v>
      </c>
      <c r="D21" s="352">
        <v>36</v>
      </c>
      <c r="E21" s="351">
        <v>5000</v>
      </c>
      <c r="F21" s="351">
        <f>IF(C21="%",D21*E21/100,D21*E21)</f>
        <v>180000</v>
      </c>
      <c r="G21" s="338"/>
      <c r="H21" s="338"/>
      <c r="I21" s="338"/>
      <c r="J21" s="338"/>
      <c r="K21" s="338"/>
      <c r="L21" s="338"/>
      <c r="M21" s="338"/>
      <c r="N21" s="338"/>
      <c r="O21" s="338"/>
      <c r="P21" s="338"/>
      <c r="Q21" s="338"/>
      <c r="R21" s="338"/>
      <c r="S21" s="338"/>
      <c r="T21" s="338"/>
      <c r="U21" s="338"/>
      <c r="V21" s="338"/>
    </row>
    <row r="22" spans="1:22" s="341" customFormat="1" x14ac:dyDescent="0.25">
      <c r="A22" s="359"/>
      <c r="B22" s="354"/>
      <c r="C22" s="353"/>
      <c r="D22" s="352"/>
      <c r="E22" s="351"/>
      <c r="F22" s="351"/>
      <c r="G22" s="338"/>
      <c r="H22" s="338"/>
      <c r="I22" s="338"/>
      <c r="J22" s="338"/>
      <c r="K22" s="338"/>
      <c r="L22" s="338"/>
      <c r="M22" s="338"/>
      <c r="N22" s="338"/>
      <c r="O22" s="338"/>
      <c r="P22" s="338"/>
      <c r="Q22" s="338"/>
      <c r="R22" s="338"/>
      <c r="S22" s="338"/>
      <c r="T22" s="338"/>
      <c r="U22" s="338"/>
      <c r="V22" s="338"/>
    </row>
    <row r="23" spans="1:22" s="341" customFormat="1" x14ac:dyDescent="0.25">
      <c r="A23" s="359" t="s">
        <v>147</v>
      </c>
      <c r="B23" s="354" t="s">
        <v>148</v>
      </c>
      <c r="C23" s="353" t="s">
        <v>80</v>
      </c>
      <c r="D23" s="352">
        <v>36</v>
      </c>
      <c r="E23" s="351">
        <v>25000</v>
      </c>
      <c r="F23" s="351">
        <f>IF(C23="%",D23*E23/100,D23*E23)</f>
        <v>900000</v>
      </c>
      <c r="G23" s="338"/>
      <c r="H23" s="338"/>
      <c r="I23" s="338"/>
      <c r="J23" s="338"/>
      <c r="K23" s="338"/>
      <c r="L23" s="338"/>
      <c r="M23" s="338"/>
      <c r="N23" s="338"/>
      <c r="O23" s="338"/>
      <c r="P23" s="338"/>
      <c r="Q23" s="338"/>
      <c r="R23" s="338"/>
      <c r="S23" s="338"/>
      <c r="T23" s="338"/>
      <c r="U23" s="338"/>
      <c r="V23" s="338"/>
    </row>
    <row r="24" spans="1:22" s="341" customFormat="1" x14ac:dyDescent="0.25">
      <c r="A24" s="355"/>
      <c r="B24" s="358"/>
      <c r="C24" s="357"/>
      <c r="D24" s="356"/>
      <c r="E24" s="351"/>
      <c r="F24" s="351"/>
      <c r="G24" s="338"/>
      <c r="H24" s="338"/>
      <c r="I24" s="338"/>
      <c r="J24" s="338"/>
      <c r="K24" s="338"/>
      <c r="L24" s="338"/>
      <c r="M24" s="338"/>
      <c r="N24" s="338"/>
      <c r="O24" s="338"/>
      <c r="P24" s="338"/>
      <c r="Q24" s="338"/>
      <c r="R24" s="338"/>
      <c r="S24" s="338"/>
      <c r="T24" s="338"/>
      <c r="U24" s="338"/>
      <c r="V24" s="338"/>
    </row>
    <row r="25" spans="1:22" s="341" customFormat="1" x14ac:dyDescent="0.25">
      <c r="A25" s="359" t="s">
        <v>149</v>
      </c>
      <c r="B25" s="354" t="s">
        <v>6176</v>
      </c>
      <c r="C25" s="357"/>
      <c r="D25" s="356"/>
      <c r="E25" s="351"/>
      <c r="F25" s="351"/>
      <c r="G25" s="338"/>
      <c r="H25" s="338"/>
      <c r="I25" s="338"/>
      <c r="J25" s="338"/>
      <c r="K25" s="338"/>
      <c r="L25" s="338"/>
      <c r="M25" s="338"/>
      <c r="N25" s="338"/>
      <c r="O25" s="338"/>
      <c r="P25" s="338"/>
      <c r="Q25" s="338"/>
      <c r="R25" s="338"/>
      <c r="S25" s="338"/>
      <c r="T25" s="338"/>
      <c r="U25" s="338"/>
      <c r="V25" s="338"/>
    </row>
    <row r="26" spans="1:22" s="341" customFormat="1" x14ac:dyDescent="0.25">
      <c r="A26" s="355"/>
      <c r="B26" s="358"/>
      <c r="C26" s="357"/>
      <c r="D26" s="356"/>
      <c r="E26" s="351"/>
      <c r="F26" s="351"/>
      <c r="G26" s="338"/>
      <c r="H26" s="338"/>
      <c r="I26" s="338"/>
      <c r="J26" s="338"/>
      <c r="K26" s="338"/>
      <c r="L26" s="338"/>
      <c r="M26" s="338"/>
      <c r="N26" s="338"/>
      <c r="O26" s="338"/>
      <c r="P26" s="338"/>
      <c r="Q26" s="338"/>
      <c r="R26" s="338"/>
      <c r="S26" s="338"/>
      <c r="T26" s="338"/>
      <c r="U26" s="338"/>
      <c r="V26" s="338"/>
    </row>
    <row r="27" spans="1:22" s="341" customFormat="1" ht="22.8" x14ac:dyDescent="0.25">
      <c r="A27" s="359" t="s">
        <v>151</v>
      </c>
      <c r="B27" s="354" t="s">
        <v>152</v>
      </c>
      <c r="C27" s="353" t="s">
        <v>33</v>
      </c>
      <c r="D27" s="352">
        <v>1</v>
      </c>
      <c r="E27" s="351">
        <v>25000</v>
      </c>
      <c r="F27" s="351">
        <f>IF(C27="%",D27*E27/100,D27*E27)</f>
        <v>25000</v>
      </c>
      <c r="G27" s="338"/>
      <c r="H27" s="338"/>
      <c r="I27" s="338"/>
      <c r="J27" s="338"/>
      <c r="K27" s="338"/>
      <c r="L27" s="338"/>
      <c r="M27" s="338"/>
      <c r="N27" s="338"/>
      <c r="O27" s="338"/>
      <c r="P27" s="338"/>
      <c r="Q27" s="338"/>
      <c r="R27" s="338"/>
      <c r="S27" s="338"/>
      <c r="T27" s="338"/>
      <c r="U27" s="338"/>
      <c r="V27" s="338"/>
    </row>
    <row r="28" spans="1:22" s="341" customFormat="1" x14ac:dyDescent="0.25">
      <c r="A28" s="355"/>
      <c r="B28" s="358"/>
      <c r="C28" s="357"/>
      <c r="D28" s="356"/>
      <c r="E28" s="351"/>
      <c r="F28" s="351"/>
      <c r="G28" s="338"/>
      <c r="H28" s="338"/>
      <c r="I28" s="338"/>
      <c r="J28" s="338"/>
      <c r="K28" s="338"/>
      <c r="L28" s="338"/>
      <c r="M28" s="338"/>
      <c r="N28" s="338"/>
      <c r="O28" s="338"/>
      <c r="P28" s="338"/>
      <c r="Q28" s="338"/>
      <c r="R28" s="338"/>
      <c r="S28" s="338"/>
      <c r="T28" s="338"/>
      <c r="U28" s="338"/>
      <c r="V28" s="338"/>
    </row>
    <row r="29" spans="1:22" s="341" customFormat="1" ht="22.8" x14ac:dyDescent="0.25">
      <c r="A29" s="359" t="s">
        <v>153</v>
      </c>
      <c r="B29" s="354" t="s">
        <v>154</v>
      </c>
      <c r="C29" s="353" t="s">
        <v>80</v>
      </c>
      <c r="D29" s="352">
        <v>36</v>
      </c>
      <c r="E29" s="351">
        <v>40000</v>
      </c>
      <c r="F29" s="351">
        <f>IF(C29="%",D29*E29/100,D29*E29)</f>
        <v>1440000</v>
      </c>
      <c r="G29" s="338"/>
      <c r="H29" s="338"/>
      <c r="I29" s="338"/>
      <c r="J29" s="338"/>
      <c r="K29" s="338"/>
      <c r="L29" s="338"/>
      <c r="M29" s="338"/>
      <c r="N29" s="338"/>
      <c r="O29" s="338"/>
      <c r="P29" s="338"/>
      <c r="Q29" s="338"/>
      <c r="R29" s="338"/>
      <c r="S29" s="338"/>
      <c r="T29" s="338"/>
      <c r="U29" s="338"/>
      <c r="V29" s="338"/>
    </row>
    <row r="30" spans="1:22" s="341" customFormat="1" x14ac:dyDescent="0.25">
      <c r="A30" s="355"/>
      <c r="B30" s="358"/>
      <c r="C30" s="357"/>
      <c r="D30" s="356"/>
      <c r="E30" s="351"/>
      <c r="F30" s="351"/>
      <c r="G30" s="338"/>
      <c r="H30" s="338"/>
      <c r="I30" s="338"/>
      <c r="J30" s="338"/>
      <c r="K30" s="338"/>
      <c r="L30" s="338"/>
      <c r="M30" s="338"/>
      <c r="N30" s="338"/>
      <c r="O30" s="338"/>
      <c r="P30" s="338"/>
      <c r="Q30" s="338"/>
      <c r="R30" s="338"/>
      <c r="S30" s="338"/>
      <c r="T30" s="338"/>
      <c r="U30" s="338"/>
      <c r="V30" s="338"/>
    </row>
    <row r="31" spans="1:22" s="341" customFormat="1" x14ac:dyDescent="0.25">
      <c r="A31" s="354" t="s">
        <v>6175</v>
      </c>
      <c r="B31" s="354" t="s">
        <v>6174</v>
      </c>
      <c r="C31" s="353"/>
      <c r="D31" s="352"/>
      <c r="E31" s="351"/>
      <c r="F31" s="351"/>
      <c r="G31" s="338"/>
      <c r="H31" s="338"/>
      <c r="I31" s="338"/>
      <c r="J31" s="338"/>
      <c r="K31" s="338"/>
      <c r="L31" s="338"/>
      <c r="M31" s="338"/>
      <c r="N31" s="338"/>
      <c r="O31" s="338"/>
      <c r="P31" s="338"/>
      <c r="Q31" s="338"/>
      <c r="R31" s="338"/>
      <c r="S31" s="338"/>
      <c r="T31" s="338"/>
      <c r="U31" s="338"/>
      <c r="V31" s="338"/>
    </row>
    <row r="32" spans="1:22" s="341" customFormat="1" x14ac:dyDescent="0.25">
      <c r="A32" s="354"/>
      <c r="B32" s="354"/>
      <c r="C32" s="353"/>
      <c r="D32" s="352"/>
      <c r="E32" s="351"/>
      <c r="F32" s="351"/>
      <c r="G32" s="338"/>
      <c r="H32" s="338"/>
      <c r="I32" s="338"/>
      <c r="J32" s="338"/>
      <c r="K32" s="338"/>
      <c r="L32" s="338"/>
      <c r="M32" s="338"/>
      <c r="N32" s="338"/>
      <c r="O32" s="338"/>
      <c r="P32" s="338"/>
      <c r="Q32" s="338"/>
      <c r="R32" s="338"/>
      <c r="S32" s="338"/>
      <c r="T32" s="338"/>
      <c r="U32" s="338"/>
      <c r="V32" s="338"/>
    </row>
    <row r="33" spans="1:22" s="341" customFormat="1" ht="22.8" x14ac:dyDescent="0.25">
      <c r="A33" s="354" t="s">
        <v>164</v>
      </c>
      <c r="B33" s="354" t="s">
        <v>165</v>
      </c>
      <c r="C33" s="353" t="s">
        <v>5558</v>
      </c>
      <c r="D33" s="352">
        <v>1</v>
      </c>
      <c r="E33" s="351">
        <v>20000</v>
      </c>
      <c r="F33" s="351">
        <f>IF(C33="%",D33*E33/100,D33*E33)</f>
        <v>20000</v>
      </c>
      <c r="G33" s="338"/>
      <c r="H33" s="338"/>
      <c r="I33" s="338"/>
      <c r="J33" s="338"/>
      <c r="K33" s="338"/>
      <c r="L33" s="338"/>
      <c r="M33" s="338"/>
      <c r="N33" s="338"/>
      <c r="O33" s="338"/>
      <c r="P33" s="338"/>
      <c r="Q33" s="338"/>
      <c r="R33" s="338"/>
      <c r="S33" s="338"/>
      <c r="T33" s="338"/>
      <c r="U33" s="338"/>
      <c r="V33" s="338"/>
    </row>
    <row r="34" spans="1:22" s="341" customFormat="1" x14ac:dyDescent="0.25">
      <c r="A34" s="354"/>
      <c r="B34" s="354"/>
      <c r="C34" s="353"/>
      <c r="D34" s="352"/>
      <c r="E34" s="351"/>
      <c r="F34" s="351"/>
      <c r="G34" s="338"/>
      <c r="H34" s="338"/>
      <c r="I34" s="338"/>
      <c r="J34" s="338"/>
      <c r="K34" s="338"/>
      <c r="L34" s="338"/>
      <c r="M34" s="338"/>
      <c r="N34" s="338"/>
      <c r="O34" s="338"/>
      <c r="P34" s="338"/>
      <c r="Q34" s="338"/>
      <c r="R34" s="338"/>
      <c r="S34" s="338"/>
      <c r="T34" s="338"/>
      <c r="U34" s="338"/>
      <c r="V34" s="338"/>
    </row>
    <row r="35" spans="1:22" s="341" customFormat="1" ht="22.8" x14ac:dyDescent="0.25">
      <c r="A35" s="354" t="s">
        <v>166</v>
      </c>
      <c r="B35" s="354" t="s">
        <v>6173</v>
      </c>
      <c r="C35" s="353" t="s">
        <v>5538</v>
      </c>
      <c r="D35" s="352">
        <f>F33</f>
        <v>20000</v>
      </c>
      <c r="E35" s="351">
        <v>10</v>
      </c>
      <c r="F35" s="351">
        <f>IF(C35="%",D35*E35/100,D35*E35)</f>
        <v>2000</v>
      </c>
      <c r="G35" s="338"/>
      <c r="H35" s="338"/>
      <c r="I35" s="338"/>
      <c r="J35" s="338"/>
      <c r="K35" s="338"/>
      <c r="L35" s="338"/>
      <c r="M35" s="338"/>
      <c r="N35" s="338"/>
      <c r="O35" s="338"/>
      <c r="P35" s="338"/>
      <c r="Q35" s="338"/>
      <c r="R35" s="338"/>
      <c r="S35" s="338"/>
      <c r="T35" s="338"/>
      <c r="U35" s="338"/>
      <c r="V35" s="338"/>
    </row>
    <row r="36" spans="1:22" s="341" customFormat="1" x14ac:dyDescent="0.25">
      <c r="A36" s="354"/>
      <c r="B36" s="354"/>
      <c r="C36" s="353"/>
      <c r="D36" s="352"/>
      <c r="E36" s="351"/>
      <c r="F36" s="351"/>
      <c r="G36" s="338"/>
      <c r="H36" s="338"/>
      <c r="I36" s="338"/>
      <c r="J36" s="338"/>
      <c r="K36" s="338"/>
      <c r="L36" s="338"/>
      <c r="M36" s="338"/>
      <c r="N36" s="338"/>
      <c r="O36" s="338"/>
      <c r="P36" s="338"/>
      <c r="Q36" s="338"/>
      <c r="R36" s="338"/>
      <c r="S36" s="338"/>
      <c r="T36" s="338"/>
      <c r="U36" s="338"/>
      <c r="V36" s="338"/>
    </row>
    <row r="37" spans="1:22" s="341" customFormat="1" ht="22.8" x14ac:dyDescent="0.25">
      <c r="A37" s="354" t="s">
        <v>167</v>
      </c>
      <c r="B37" s="354" t="s">
        <v>168</v>
      </c>
      <c r="C37" s="353" t="s">
        <v>5558</v>
      </c>
      <c r="D37" s="352">
        <v>1</v>
      </c>
      <c r="E37" s="351">
        <v>20000</v>
      </c>
      <c r="F37" s="351">
        <f>IF(C37="%",D37*E37/100,D37*E37)</f>
        <v>20000</v>
      </c>
      <c r="G37" s="338"/>
      <c r="H37" s="338"/>
      <c r="I37" s="338"/>
      <c r="J37" s="338"/>
      <c r="K37" s="338"/>
      <c r="L37" s="338"/>
      <c r="M37" s="338"/>
      <c r="N37" s="338"/>
      <c r="O37" s="338"/>
      <c r="P37" s="338"/>
      <c r="Q37" s="338"/>
      <c r="R37" s="338"/>
      <c r="S37" s="338"/>
      <c r="T37" s="338"/>
      <c r="U37" s="338"/>
      <c r="V37" s="338"/>
    </row>
    <row r="38" spans="1:22" s="341" customFormat="1" x14ac:dyDescent="0.25">
      <c r="A38" s="354"/>
      <c r="B38" s="354"/>
      <c r="C38" s="353"/>
      <c r="D38" s="352"/>
      <c r="E38" s="351"/>
      <c r="F38" s="351"/>
      <c r="G38" s="338"/>
      <c r="H38" s="338"/>
      <c r="I38" s="338"/>
      <c r="J38" s="338"/>
      <c r="K38" s="338"/>
      <c r="L38" s="338"/>
      <c r="M38" s="338"/>
      <c r="N38" s="338"/>
      <c r="O38" s="338"/>
      <c r="P38" s="338"/>
      <c r="Q38" s="338"/>
      <c r="R38" s="338"/>
      <c r="S38" s="338"/>
      <c r="T38" s="338"/>
      <c r="U38" s="338"/>
      <c r="V38" s="338"/>
    </row>
    <row r="39" spans="1:22" ht="22.8" x14ac:dyDescent="0.25">
      <c r="A39" s="354" t="s">
        <v>169</v>
      </c>
      <c r="B39" s="354" t="s">
        <v>6172</v>
      </c>
      <c r="C39" s="353" t="s">
        <v>5538</v>
      </c>
      <c r="D39" s="352">
        <f>F37</f>
        <v>20000</v>
      </c>
      <c r="E39" s="351">
        <v>10</v>
      </c>
      <c r="F39" s="351">
        <f>IF(C39="%",D39*E39/100,D39*E39)</f>
        <v>2000</v>
      </c>
    </row>
    <row r="40" spans="1:22" x14ac:dyDescent="0.25">
      <c r="A40" s="355"/>
      <c r="B40" s="358"/>
      <c r="C40" s="357"/>
      <c r="D40" s="356"/>
      <c r="E40" s="351"/>
      <c r="F40" s="351"/>
    </row>
    <row r="41" spans="1:22" x14ac:dyDescent="0.25">
      <c r="A41" s="359" t="s">
        <v>170</v>
      </c>
      <c r="B41" s="354" t="s">
        <v>6171</v>
      </c>
      <c r="C41" s="357"/>
      <c r="D41" s="356"/>
      <c r="E41" s="351"/>
      <c r="F41" s="351"/>
    </row>
    <row r="42" spans="1:22" x14ac:dyDescent="0.25">
      <c r="A42" s="355"/>
      <c r="B42" s="358"/>
      <c r="C42" s="357"/>
      <c r="D42" s="356"/>
      <c r="E42" s="351"/>
      <c r="F42" s="351"/>
    </row>
    <row r="43" spans="1:22" x14ac:dyDescent="0.25">
      <c r="A43" s="359" t="s">
        <v>172</v>
      </c>
      <c r="B43" s="354" t="s">
        <v>5836</v>
      </c>
      <c r="C43" s="357"/>
      <c r="D43" s="356"/>
      <c r="E43" s="351"/>
      <c r="F43" s="351"/>
    </row>
    <row r="44" spans="1:22" x14ac:dyDescent="0.25">
      <c r="A44" s="355"/>
      <c r="B44" s="358"/>
      <c r="C44" s="357"/>
      <c r="D44" s="356"/>
      <c r="E44" s="351"/>
      <c r="F44" s="351"/>
    </row>
    <row r="45" spans="1:22" x14ac:dyDescent="0.25">
      <c r="A45" s="355"/>
      <c r="B45" s="354" t="s">
        <v>6170</v>
      </c>
      <c r="C45" s="353" t="s">
        <v>5586</v>
      </c>
      <c r="D45" s="352">
        <v>125</v>
      </c>
      <c r="E45" s="351">
        <v>42</v>
      </c>
      <c r="F45" s="351">
        <f>IF(C45="%",D45*E45/100,D45*E45)</f>
        <v>5250</v>
      </c>
    </row>
    <row r="46" spans="1:22" x14ac:dyDescent="0.25">
      <c r="A46" s="355"/>
      <c r="B46" s="358"/>
      <c r="C46" s="357"/>
      <c r="D46" s="356"/>
      <c r="E46" s="351"/>
      <c r="F46" s="351"/>
    </row>
    <row r="47" spans="1:22" x14ac:dyDescent="0.25">
      <c r="A47" s="355"/>
      <c r="B47" s="354" t="s">
        <v>6169</v>
      </c>
      <c r="C47" s="353" t="s">
        <v>5586</v>
      </c>
      <c r="D47" s="352">
        <v>125</v>
      </c>
      <c r="E47" s="351">
        <v>78</v>
      </c>
      <c r="F47" s="351">
        <f>IF(C47="%",D47*E47/100,D47*E47)</f>
        <v>9750</v>
      </c>
    </row>
    <row r="48" spans="1:22" x14ac:dyDescent="0.25">
      <c r="A48" s="355"/>
      <c r="B48" s="358"/>
      <c r="C48" s="357"/>
      <c r="D48" s="356"/>
      <c r="E48" s="351"/>
      <c r="F48" s="351"/>
    </row>
    <row r="49" spans="1:6" x14ac:dyDescent="0.25">
      <c r="A49" s="355"/>
      <c r="B49" s="354" t="s">
        <v>6168</v>
      </c>
      <c r="C49" s="353" t="s">
        <v>5586</v>
      </c>
      <c r="D49" s="352">
        <v>75</v>
      </c>
      <c r="E49" s="351">
        <v>120</v>
      </c>
      <c r="F49" s="351">
        <f>IF(C49="%",D49*E49/100,D49*E49)</f>
        <v>9000</v>
      </c>
    </row>
    <row r="50" spans="1:6" x14ac:dyDescent="0.25">
      <c r="A50" s="355"/>
      <c r="B50" s="358"/>
      <c r="C50" s="357"/>
      <c r="D50" s="356"/>
      <c r="E50" s="351"/>
      <c r="F50" s="351"/>
    </row>
    <row r="51" spans="1:6" x14ac:dyDescent="0.25">
      <c r="A51" s="355"/>
      <c r="B51" s="354" t="s">
        <v>6167</v>
      </c>
      <c r="C51" s="353" t="s">
        <v>5586</v>
      </c>
      <c r="D51" s="352">
        <v>50</v>
      </c>
      <c r="E51" s="351">
        <v>78</v>
      </c>
      <c r="F51" s="351">
        <f>IF(C51="%",D51*E51/100,D51*E51)</f>
        <v>3900</v>
      </c>
    </row>
    <row r="52" spans="1:6" s="343" customFormat="1" x14ac:dyDescent="0.2">
      <c r="A52" s="355"/>
      <c r="B52" s="358"/>
      <c r="C52" s="357"/>
      <c r="D52" s="356"/>
      <c r="E52" s="351"/>
      <c r="F52" s="351"/>
    </row>
    <row r="53" spans="1:6" x14ac:dyDescent="0.25">
      <c r="A53" s="355"/>
      <c r="B53" s="354" t="s">
        <v>6166</v>
      </c>
      <c r="C53" s="353" t="s">
        <v>5586</v>
      </c>
      <c r="D53" s="352">
        <v>90</v>
      </c>
      <c r="E53" s="351">
        <v>300</v>
      </c>
      <c r="F53" s="351">
        <f>IF(C53="%",D53*E53/100,D53*E53)</f>
        <v>27000</v>
      </c>
    </row>
    <row r="54" spans="1:6" x14ac:dyDescent="0.25">
      <c r="A54" s="355"/>
      <c r="B54" s="358"/>
      <c r="C54" s="357"/>
      <c r="D54" s="356"/>
      <c r="E54" s="351"/>
      <c r="F54" s="351"/>
    </row>
    <row r="55" spans="1:6" ht="22.8" x14ac:dyDescent="0.25">
      <c r="A55" s="359" t="s">
        <v>173</v>
      </c>
      <c r="B55" s="354" t="s">
        <v>6165</v>
      </c>
      <c r="C55" s="357"/>
      <c r="D55" s="356"/>
      <c r="E55" s="351"/>
      <c r="F55" s="351"/>
    </row>
    <row r="56" spans="1:6" x14ac:dyDescent="0.25">
      <c r="A56" s="355"/>
      <c r="B56" s="358"/>
      <c r="C56" s="357"/>
      <c r="D56" s="356"/>
      <c r="E56" s="351"/>
      <c r="F56" s="351"/>
    </row>
    <row r="57" spans="1:6" s="342" customFormat="1" x14ac:dyDescent="0.25">
      <c r="A57" s="355"/>
      <c r="B57" s="354" t="s">
        <v>6164</v>
      </c>
      <c r="C57" s="353" t="s">
        <v>5586</v>
      </c>
      <c r="D57" s="352">
        <v>25</v>
      </c>
      <c r="E57" s="351">
        <v>930</v>
      </c>
      <c r="F57" s="351">
        <f>IF(C57="%",D57*E57/100,D57*E57)</f>
        <v>23250</v>
      </c>
    </row>
    <row r="58" spans="1:6" s="342" customFormat="1" x14ac:dyDescent="0.25">
      <c r="A58" s="355"/>
      <c r="B58" s="358"/>
      <c r="C58" s="357"/>
      <c r="D58" s="356"/>
      <c r="E58" s="351"/>
      <c r="F58" s="351"/>
    </row>
    <row r="59" spans="1:6" x14ac:dyDescent="0.25">
      <c r="A59" s="355"/>
      <c r="B59" s="354" t="s">
        <v>6163</v>
      </c>
      <c r="C59" s="353" t="s">
        <v>5586</v>
      </c>
      <c r="D59" s="352">
        <v>25</v>
      </c>
      <c r="E59" s="351">
        <v>480</v>
      </c>
      <c r="F59" s="351">
        <f>IF(C59="%",D59*E59/100,D59*E59)</f>
        <v>12000</v>
      </c>
    </row>
    <row r="60" spans="1:6" x14ac:dyDescent="0.25">
      <c r="A60" s="355"/>
      <c r="B60" s="358"/>
      <c r="C60" s="357"/>
      <c r="D60" s="356"/>
      <c r="E60" s="351"/>
      <c r="F60" s="351"/>
    </row>
    <row r="61" spans="1:6" x14ac:dyDescent="0.25">
      <c r="A61" s="355"/>
      <c r="B61" s="354" t="s">
        <v>6162</v>
      </c>
      <c r="C61" s="353" t="s">
        <v>5586</v>
      </c>
      <c r="D61" s="352">
        <v>25</v>
      </c>
      <c r="E61" s="351">
        <v>650</v>
      </c>
      <c r="F61" s="351">
        <f>IF(C61="%",D61*E61/100,D61*E61)</f>
        <v>16250</v>
      </c>
    </row>
    <row r="62" spans="1:6" x14ac:dyDescent="0.25">
      <c r="A62" s="355"/>
      <c r="B62" s="358"/>
      <c r="C62" s="357"/>
      <c r="D62" s="356"/>
      <c r="E62" s="351"/>
      <c r="F62" s="351"/>
    </row>
    <row r="63" spans="1:6" x14ac:dyDescent="0.25">
      <c r="A63" s="355"/>
      <c r="B63" s="354" t="s">
        <v>6161</v>
      </c>
      <c r="C63" s="353" t="s">
        <v>5586</v>
      </c>
      <c r="D63" s="352">
        <v>25</v>
      </c>
      <c r="E63" s="351">
        <v>870</v>
      </c>
      <c r="F63" s="351">
        <f>IF(C63="%",D63*E63/100,D63*E63)</f>
        <v>21750</v>
      </c>
    </row>
    <row r="64" spans="1:6" x14ac:dyDescent="0.25">
      <c r="A64" s="355"/>
      <c r="B64" s="358"/>
      <c r="C64" s="357"/>
      <c r="D64" s="356"/>
      <c r="E64" s="351"/>
      <c r="F64" s="351"/>
    </row>
    <row r="65" spans="1:6" x14ac:dyDescent="0.25">
      <c r="A65" s="355"/>
      <c r="B65" s="354" t="s">
        <v>6160</v>
      </c>
      <c r="C65" s="353" t="s">
        <v>5586</v>
      </c>
      <c r="D65" s="352">
        <v>25</v>
      </c>
      <c r="E65" s="351">
        <v>360</v>
      </c>
      <c r="F65" s="351">
        <f>IF(C65="%",D65*E65/100,D65*E65)</f>
        <v>9000</v>
      </c>
    </row>
    <row r="66" spans="1:6" x14ac:dyDescent="0.25">
      <c r="A66" s="355"/>
      <c r="B66" s="358"/>
      <c r="C66" s="357"/>
      <c r="D66" s="356"/>
      <c r="E66" s="351"/>
      <c r="F66" s="351"/>
    </row>
    <row r="67" spans="1:6" x14ac:dyDescent="0.25">
      <c r="A67" s="355"/>
      <c r="B67" s="354" t="s">
        <v>6159</v>
      </c>
      <c r="C67" s="353" t="s">
        <v>5586</v>
      </c>
      <c r="D67" s="352">
        <v>90</v>
      </c>
      <c r="E67" s="351">
        <v>800</v>
      </c>
      <c r="F67" s="351">
        <f>IF(C67="%",D67*E67/100,D67*E67)</f>
        <v>72000</v>
      </c>
    </row>
    <row r="68" spans="1:6" x14ac:dyDescent="0.25">
      <c r="A68" s="355"/>
      <c r="B68" s="358"/>
      <c r="C68" s="357"/>
      <c r="D68" s="356"/>
      <c r="E68" s="351"/>
      <c r="F68" s="351"/>
    </row>
    <row r="69" spans="1:6" x14ac:dyDescent="0.25">
      <c r="A69" s="355"/>
      <c r="B69" s="354" t="s">
        <v>6158</v>
      </c>
      <c r="C69" s="353" t="s">
        <v>5586</v>
      </c>
      <c r="D69" s="352">
        <v>25</v>
      </c>
      <c r="E69" s="351">
        <v>640</v>
      </c>
      <c r="F69" s="351">
        <f>IF(C69="%",D69*E69/100,D69*E69)</f>
        <v>16000</v>
      </c>
    </row>
    <row r="70" spans="1:6" x14ac:dyDescent="0.25">
      <c r="A70" s="355"/>
      <c r="B70" s="358"/>
      <c r="C70" s="357"/>
      <c r="D70" s="356"/>
      <c r="E70" s="351"/>
      <c r="F70" s="351"/>
    </row>
    <row r="71" spans="1:6" ht="13.2" x14ac:dyDescent="0.25">
      <c r="A71" s="355"/>
      <c r="B71" s="354" t="s">
        <v>6157</v>
      </c>
      <c r="C71" s="353" t="s">
        <v>5586</v>
      </c>
      <c r="D71" s="352">
        <v>25</v>
      </c>
      <c r="E71" s="351">
        <v>360</v>
      </c>
      <c r="F71" s="351">
        <f>IF(C71="%",D71*E71/100,D71*E71)</f>
        <v>9000</v>
      </c>
    </row>
    <row r="72" spans="1:6" x14ac:dyDescent="0.25">
      <c r="A72" s="355"/>
      <c r="B72" s="358"/>
      <c r="C72" s="357"/>
      <c r="D72" s="356"/>
      <c r="E72" s="351"/>
      <c r="F72" s="351"/>
    </row>
    <row r="73" spans="1:6" x14ac:dyDescent="0.25">
      <c r="A73" s="355"/>
      <c r="B73" s="354" t="s">
        <v>6156</v>
      </c>
      <c r="C73" s="353" t="s">
        <v>5586</v>
      </c>
      <c r="D73" s="352">
        <v>25</v>
      </c>
      <c r="E73" s="351">
        <v>420</v>
      </c>
      <c r="F73" s="351">
        <f>IF(C73="%",D73*E73/100,D73*E73)</f>
        <v>10500</v>
      </c>
    </row>
    <row r="74" spans="1:6" x14ac:dyDescent="0.25">
      <c r="A74" s="355"/>
      <c r="B74" s="358"/>
      <c r="C74" s="357"/>
      <c r="D74" s="356"/>
      <c r="E74" s="351"/>
      <c r="F74" s="351"/>
    </row>
    <row r="75" spans="1:6" x14ac:dyDescent="0.25">
      <c r="A75" s="359" t="s">
        <v>174</v>
      </c>
      <c r="B75" s="354" t="s">
        <v>6155</v>
      </c>
      <c r="C75" s="357"/>
      <c r="D75" s="356"/>
      <c r="E75" s="351"/>
      <c r="F75" s="351"/>
    </row>
    <row r="76" spans="1:6" x14ac:dyDescent="0.25">
      <c r="A76" s="355"/>
      <c r="B76" s="358"/>
      <c r="C76" s="357"/>
      <c r="D76" s="356"/>
      <c r="E76" s="351"/>
      <c r="F76" s="351"/>
    </row>
    <row r="77" spans="1:6" x14ac:dyDescent="0.25">
      <c r="A77" s="355"/>
      <c r="B77" s="354" t="s">
        <v>6154</v>
      </c>
      <c r="C77" s="353" t="s">
        <v>5555</v>
      </c>
      <c r="D77" s="367">
        <v>3500</v>
      </c>
      <c r="E77" s="351">
        <v>6</v>
      </c>
      <c r="F77" s="351">
        <f>IF(C77="%",D77*E77/100,D77*E77)</f>
        <v>21000</v>
      </c>
    </row>
    <row r="78" spans="1:6" x14ac:dyDescent="0.25">
      <c r="A78" s="355"/>
      <c r="B78" s="358"/>
      <c r="C78" s="357"/>
      <c r="D78" s="356"/>
      <c r="E78" s="351"/>
      <c r="F78" s="351"/>
    </row>
    <row r="79" spans="1:6" x14ac:dyDescent="0.25">
      <c r="A79" s="355"/>
      <c r="B79" s="354" t="s">
        <v>6153</v>
      </c>
      <c r="C79" s="353" t="s">
        <v>5555</v>
      </c>
      <c r="D79" s="367">
        <v>1500</v>
      </c>
      <c r="E79" s="351">
        <v>24</v>
      </c>
      <c r="F79" s="351">
        <f>IF(C79="%",D79*E79/100,D79*E79)</f>
        <v>36000</v>
      </c>
    </row>
    <row r="80" spans="1:6" x14ac:dyDescent="0.25">
      <c r="A80" s="355"/>
      <c r="B80" s="358"/>
      <c r="C80" s="357"/>
      <c r="D80" s="356"/>
      <c r="E80" s="351"/>
      <c r="F80" s="351"/>
    </row>
    <row r="81" spans="1:6" x14ac:dyDescent="0.25">
      <c r="A81" s="355"/>
      <c r="B81" s="354" t="s">
        <v>6152</v>
      </c>
      <c r="C81" s="353" t="s">
        <v>5555</v>
      </c>
      <c r="D81" s="367">
        <v>1000</v>
      </c>
      <c r="E81" s="351">
        <v>42</v>
      </c>
      <c r="F81" s="351">
        <f>IF(C81="%",D81*E81/100,D81*E81)</f>
        <v>42000</v>
      </c>
    </row>
    <row r="82" spans="1:6" x14ac:dyDescent="0.25">
      <c r="A82" s="355"/>
      <c r="B82" s="358"/>
      <c r="C82" s="357"/>
      <c r="D82" s="356"/>
      <c r="E82" s="351"/>
      <c r="F82" s="351"/>
    </row>
    <row r="83" spans="1:6" s="342" customFormat="1" x14ac:dyDescent="0.25">
      <c r="A83" s="359" t="s">
        <v>175</v>
      </c>
      <c r="B83" s="354" t="s">
        <v>6151</v>
      </c>
      <c r="C83" s="357"/>
      <c r="D83" s="356"/>
      <c r="E83" s="351"/>
      <c r="F83" s="351"/>
    </row>
    <row r="84" spans="1:6" s="342" customFormat="1" x14ac:dyDescent="0.25">
      <c r="A84" s="355"/>
      <c r="B84" s="358"/>
      <c r="C84" s="357"/>
      <c r="D84" s="356"/>
      <c r="E84" s="351"/>
      <c r="F84" s="351"/>
    </row>
    <row r="85" spans="1:6" ht="22.8" x14ac:dyDescent="0.25">
      <c r="A85" s="355"/>
      <c r="B85" s="354" t="s">
        <v>6150</v>
      </c>
      <c r="C85" s="353" t="s">
        <v>5558</v>
      </c>
      <c r="D85" s="352">
        <v>1</v>
      </c>
      <c r="E85" s="351">
        <v>180000</v>
      </c>
      <c r="F85" s="351">
        <f>IF(C85="%",D85*E85/100,D85*E85)</f>
        <v>180000</v>
      </c>
    </row>
    <row r="86" spans="1:6" x14ac:dyDescent="0.25">
      <c r="A86" s="355"/>
      <c r="B86" s="358"/>
      <c r="C86" s="357"/>
      <c r="D86" s="356"/>
      <c r="E86" s="351"/>
      <c r="F86" s="351"/>
    </row>
    <row r="87" spans="1:6" ht="34.200000000000003" x14ac:dyDescent="0.25">
      <c r="A87" s="355"/>
      <c r="B87" s="354" t="s">
        <v>6149</v>
      </c>
      <c r="C87" s="353" t="s">
        <v>5538</v>
      </c>
      <c r="D87" s="356">
        <f>F85</f>
        <v>180000</v>
      </c>
      <c r="E87" s="351">
        <v>10</v>
      </c>
      <c r="F87" s="351">
        <f>IF(C87="%",D87*E87/100,D87*E87)</f>
        <v>18000</v>
      </c>
    </row>
    <row r="88" spans="1:6" x14ac:dyDescent="0.25">
      <c r="A88" s="355"/>
      <c r="B88" s="354"/>
      <c r="C88" s="353"/>
      <c r="D88" s="356"/>
      <c r="E88" s="351"/>
      <c r="F88" s="351"/>
    </row>
    <row r="89" spans="1:6" x14ac:dyDescent="0.25">
      <c r="A89" s="359" t="s">
        <v>194</v>
      </c>
      <c r="B89" s="354" t="s">
        <v>6148</v>
      </c>
      <c r="C89" s="357"/>
      <c r="D89" s="356"/>
      <c r="E89" s="351"/>
      <c r="F89" s="351"/>
    </row>
    <row r="90" spans="1:6" x14ac:dyDescent="0.25">
      <c r="A90" s="355"/>
      <c r="B90" s="358"/>
      <c r="C90" s="357"/>
      <c r="D90" s="356"/>
      <c r="E90" s="351"/>
      <c r="F90" s="351"/>
    </row>
    <row r="91" spans="1:6" ht="22.8" x14ac:dyDescent="0.25">
      <c r="A91" s="359" t="s">
        <v>196</v>
      </c>
      <c r="B91" s="354" t="s">
        <v>198</v>
      </c>
      <c r="C91" s="353" t="s">
        <v>5558</v>
      </c>
      <c r="D91" s="352">
        <v>1</v>
      </c>
      <c r="E91" s="351">
        <v>-50000</v>
      </c>
      <c r="F91" s="351">
        <f>IF(C91="%",D91*E91/100,D91*E91)</f>
        <v>-50000</v>
      </c>
    </row>
    <row r="92" spans="1:6" x14ac:dyDescent="0.25">
      <c r="A92" s="355"/>
      <c r="B92" s="358"/>
      <c r="C92" s="357"/>
      <c r="D92" s="356"/>
      <c r="E92" s="351"/>
      <c r="F92" s="351"/>
    </row>
    <row r="93" spans="1:6" x14ac:dyDescent="0.25">
      <c r="A93" s="359" t="s">
        <v>5385</v>
      </c>
      <c r="B93" s="354" t="s">
        <v>5382</v>
      </c>
      <c r="C93" s="353"/>
      <c r="D93" s="356"/>
      <c r="E93" s="351"/>
      <c r="F93" s="351"/>
    </row>
    <row r="94" spans="1:6" s="343" customFormat="1" x14ac:dyDescent="0.2">
      <c r="A94" s="355"/>
      <c r="B94" s="358"/>
      <c r="C94" s="357"/>
      <c r="D94" s="356"/>
      <c r="E94" s="351"/>
      <c r="F94" s="351"/>
    </row>
    <row r="95" spans="1:6" ht="22.8" x14ac:dyDescent="0.25">
      <c r="A95" s="359" t="s">
        <v>6147</v>
      </c>
      <c r="B95" s="354" t="s">
        <v>6146</v>
      </c>
      <c r="C95" s="353" t="s">
        <v>5541</v>
      </c>
      <c r="D95" s="352">
        <v>1</v>
      </c>
      <c r="E95" s="351">
        <v>720000</v>
      </c>
      <c r="F95" s="351">
        <f>IF(C95="%",D95*E95/100,D95*E95)</f>
        <v>720000</v>
      </c>
    </row>
    <row r="96" spans="1:6" x14ac:dyDescent="0.25">
      <c r="A96" s="355"/>
      <c r="B96" s="358"/>
      <c r="C96" s="357"/>
      <c r="D96" s="356"/>
      <c r="E96" s="351"/>
      <c r="F96" s="351"/>
    </row>
    <row r="97" spans="1:6" ht="22.8" x14ac:dyDescent="0.25">
      <c r="A97" s="359" t="s">
        <v>6145</v>
      </c>
      <c r="B97" s="354" t="s">
        <v>6144</v>
      </c>
      <c r="C97" s="353"/>
      <c r="D97" s="356"/>
      <c r="E97" s="351"/>
      <c r="F97" s="351"/>
    </row>
    <row r="98" spans="1:6" x14ac:dyDescent="0.25">
      <c r="A98" s="355"/>
      <c r="B98" s="358"/>
      <c r="C98" s="357"/>
      <c r="D98" s="356"/>
      <c r="E98" s="351"/>
      <c r="F98" s="351"/>
    </row>
    <row r="99" spans="1:6" s="342" customFormat="1" ht="34.200000000000003" x14ac:dyDescent="0.25">
      <c r="A99" s="359" t="s">
        <v>6143</v>
      </c>
      <c r="B99" s="354" t="s">
        <v>6142</v>
      </c>
      <c r="C99" s="353" t="s">
        <v>6135</v>
      </c>
      <c r="D99" s="352">
        <v>1</v>
      </c>
      <c r="E99" s="351">
        <v>7000000</v>
      </c>
      <c r="F99" s="351">
        <f>IF(C99="%",D99*E99/100,D99*E99)</f>
        <v>7000000</v>
      </c>
    </row>
    <row r="100" spans="1:6" s="342" customFormat="1" x14ac:dyDescent="0.25">
      <c r="A100" s="355"/>
      <c r="B100" s="358"/>
      <c r="C100" s="357"/>
      <c r="D100" s="356"/>
      <c r="E100" s="351"/>
      <c r="F100" s="351"/>
    </row>
    <row r="101" spans="1:6" ht="22.8" x14ac:dyDescent="0.25">
      <c r="A101" s="359" t="s">
        <v>6141</v>
      </c>
      <c r="B101" s="354" t="s">
        <v>6140</v>
      </c>
      <c r="C101" s="353" t="s">
        <v>5538</v>
      </c>
      <c r="D101" s="392">
        <f>F99</f>
        <v>7000000</v>
      </c>
      <c r="E101" s="351">
        <v>10</v>
      </c>
      <c r="F101" s="351">
        <f>IF(C101="%",D101*E101/100,D101*E101)</f>
        <v>700000</v>
      </c>
    </row>
    <row r="102" spans="1:6" x14ac:dyDescent="0.25">
      <c r="A102" s="355"/>
      <c r="B102" s="358"/>
      <c r="C102" s="357"/>
      <c r="D102" s="356"/>
      <c r="E102" s="351"/>
      <c r="F102" s="351"/>
    </row>
    <row r="103" spans="1:6" x14ac:dyDescent="0.25">
      <c r="A103" s="355" t="s">
        <v>6139</v>
      </c>
      <c r="B103" s="354" t="s">
        <v>6138</v>
      </c>
      <c r="C103" s="353"/>
      <c r="D103" s="356"/>
      <c r="E103" s="351"/>
      <c r="F103" s="351"/>
    </row>
    <row r="104" spans="1:6" x14ac:dyDescent="0.25">
      <c r="A104" s="355"/>
      <c r="B104" s="358"/>
      <c r="C104" s="357"/>
      <c r="D104" s="356"/>
      <c r="E104" s="351"/>
      <c r="F104" s="351"/>
    </row>
    <row r="105" spans="1:6" ht="22.8" x14ac:dyDescent="0.25">
      <c r="A105" s="355" t="s">
        <v>6137</v>
      </c>
      <c r="B105" s="354" t="s">
        <v>6136</v>
      </c>
      <c r="C105" s="353" t="s">
        <v>6135</v>
      </c>
      <c r="D105" s="352">
        <v>1</v>
      </c>
      <c r="E105" s="351">
        <v>16000000</v>
      </c>
      <c r="F105" s="351">
        <f>IF(C105="%",D105*E105/100,D105*E105)</f>
        <v>16000000</v>
      </c>
    </row>
    <row r="106" spans="1:6" x14ac:dyDescent="0.25">
      <c r="A106" s="355"/>
      <c r="B106" s="358"/>
      <c r="C106" s="357"/>
      <c r="D106" s="356"/>
      <c r="E106" s="351"/>
      <c r="F106" s="351"/>
    </row>
    <row r="107" spans="1:6" ht="22.8" x14ac:dyDescent="0.25">
      <c r="A107" s="355" t="s">
        <v>6134</v>
      </c>
      <c r="B107" s="354" t="s">
        <v>6133</v>
      </c>
      <c r="C107" s="353" t="s">
        <v>5538</v>
      </c>
      <c r="D107" s="392">
        <f>F105</f>
        <v>16000000</v>
      </c>
      <c r="E107" s="351">
        <v>10</v>
      </c>
      <c r="F107" s="351">
        <f>IF(C107="%",D107*E107/100,D107*E107)</f>
        <v>1600000</v>
      </c>
    </row>
    <row r="108" spans="1:6" x14ac:dyDescent="0.25">
      <c r="A108" s="355"/>
      <c r="B108" s="358"/>
      <c r="C108" s="357"/>
      <c r="D108" s="356"/>
      <c r="E108" s="351"/>
      <c r="F108" s="351"/>
    </row>
    <row r="109" spans="1:6" x14ac:dyDescent="0.25">
      <c r="A109" s="380" t="s">
        <v>6132</v>
      </c>
      <c r="B109" s="379" t="s">
        <v>6131</v>
      </c>
      <c r="C109" s="378"/>
      <c r="D109" s="381"/>
      <c r="E109" s="376"/>
      <c r="F109" s="376"/>
    </row>
    <row r="110" spans="1:6" x14ac:dyDescent="0.25">
      <c r="A110" s="384"/>
      <c r="B110" s="383"/>
      <c r="C110" s="382"/>
      <c r="D110" s="381"/>
      <c r="E110" s="376"/>
      <c r="F110" s="376"/>
    </row>
    <row r="111" spans="1:6" ht="22.8" x14ac:dyDescent="0.25">
      <c r="A111" s="380"/>
      <c r="B111" s="379" t="s">
        <v>6130</v>
      </c>
      <c r="C111" s="378" t="s">
        <v>5555</v>
      </c>
      <c r="D111" s="390">
        <v>14</v>
      </c>
      <c r="E111" s="376">
        <v>7000</v>
      </c>
      <c r="F111" s="351">
        <f>IF(C111="%",D111*E111/100,D111*E111)</f>
        <v>98000</v>
      </c>
    </row>
    <row r="112" spans="1:6" x14ac:dyDescent="0.25">
      <c r="A112" s="384"/>
      <c r="B112" s="383"/>
      <c r="C112" s="382"/>
      <c r="D112" s="381"/>
      <c r="E112" s="376"/>
      <c r="F112" s="376"/>
    </row>
    <row r="113" spans="1:6" ht="34.200000000000003" x14ac:dyDescent="0.25">
      <c r="A113" s="380"/>
      <c r="B113" s="379" t="s">
        <v>6129</v>
      </c>
      <c r="C113" s="378" t="s">
        <v>80</v>
      </c>
      <c r="D113" s="377">
        <v>33</v>
      </c>
      <c r="E113" s="376">
        <v>14000</v>
      </c>
      <c r="F113" s="351">
        <f>IF(C113="%",D113*E113/100,D113*E113)</f>
        <v>462000</v>
      </c>
    </row>
    <row r="114" spans="1:6" x14ac:dyDescent="0.25">
      <c r="A114" s="355"/>
      <c r="B114" s="358"/>
      <c r="C114" s="357"/>
      <c r="D114" s="356"/>
      <c r="E114" s="351"/>
      <c r="F114" s="351"/>
    </row>
    <row r="115" spans="1:6" ht="12" x14ac:dyDescent="0.25">
      <c r="A115" s="791" t="s">
        <v>5537</v>
      </c>
      <c r="B115" s="792"/>
      <c r="C115" s="792"/>
      <c r="D115" s="792"/>
      <c r="E115" s="793"/>
      <c r="F115" s="350">
        <f>SUM(F7:F114)</f>
        <v>30693150</v>
      </c>
    </row>
    <row r="116" spans="1:6" ht="12" x14ac:dyDescent="0.25">
      <c r="A116" s="797" t="str">
        <f>A118&amp;" "&amp;B118</f>
        <v>C1.3 CONTRACTOR’S SITE ESTABLISHMENT AND GENERAL OBLIGATIONS</v>
      </c>
      <c r="B116" s="797"/>
      <c r="C116" s="797"/>
      <c r="D116" s="797"/>
      <c r="E116" s="797"/>
      <c r="F116" s="797"/>
    </row>
    <row r="117" spans="1:6" ht="12" x14ac:dyDescent="0.25">
      <c r="A117" s="349" t="s">
        <v>5536</v>
      </c>
      <c r="B117" s="349" t="s">
        <v>5535</v>
      </c>
      <c r="C117" s="349" t="s">
        <v>5554</v>
      </c>
      <c r="D117" s="366" t="s">
        <v>5553</v>
      </c>
      <c r="E117" s="348" t="s">
        <v>5552</v>
      </c>
      <c r="F117" s="348" t="s">
        <v>5534</v>
      </c>
    </row>
    <row r="118" spans="1:6" ht="36" x14ac:dyDescent="0.25">
      <c r="A118" s="365" t="s">
        <v>200</v>
      </c>
      <c r="B118" s="364" t="s">
        <v>201</v>
      </c>
      <c r="C118" s="363"/>
      <c r="D118" s="362"/>
      <c r="E118" s="361"/>
      <c r="F118" s="361"/>
    </row>
    <row r="119" spans="1:6" x14ac:dyDescent="0.25">
      <c r="A119" s="355"/>
      <c r="B119" s="358"/>
      <c r="C119" s="357"/>
      <c r="D119" s="356"/>
      <c r="E119" s="351"/>
      <c r="F119" s="351"/>
    </row>
    <row r="120" spans="1:6" x14ac:dyDescent="0.25">
      <c r="A120" s="359" t="s">
        <v>6128</v>
      </c>
      <c r="B120" s="354" t="s">
        <v>6127</v>
      </c>
      <c r="C120" s="357"/>
      <c r="D120" s="356"/>
      <c r="E120" s="351"/>
      <c r="F120" s="351"/>
    </row>
    <row r="121" spans="1:6" x14ac:dyDescent="0.25">
      <c r="A121" s="355"/>
      <c r="B121" s="358"/>
      <c r="C121" s="357"/>
      <c r="D121" s="356"/>
      <c r="E121" s="351"/>
      <c r="F121" s="351"/>
    </row>
    <row r="122" spans="1:6" ht="22.8" x14ac:dyDescent="0.25">
      <c r="A122" s="359" t="s">
        <v>203</v>
      </c>
      <c r="B122" s="354" t="s">
        <v>40</v>
      </c>
      <c r="C122" s="353" t="s">
        <v>33</v>
      </c>
      <c r="D122" s="352">
        <v>1</v>
      </c>
      <c r="E122" s="351">
        <v>28500000</v>
      </c>
      <c r="F122" s="351">
        <f>IF(C122="%",D122*E122/100,D122*E122)</f>
        <v>28500000</v>
      </c>
    </row>
    <row r="123" spans="1:6" x14ac:dyDescent="0.25">
      <c r="A123" s="355"/>
      <c r="B123" s="358"/>
      <c r="C123" s="357"/>
      <c r="D123" s="356"/>
      <c r="E123" s="351"/>
      <c r="F123" s="351"/>
    </row>
    <row r="124" spans="1:6" ht="22.8" x14ac:dyDescent="0.25">
      <c r="A124" s="359" t="s">
        <v>204</v>
      </c>
      <c r="B124" s="354" t="s">
        <v>41</v>
      </c>
      <c r="C124" s="353" t="s">
        <v>33</v>
      </c>
      <c r="D124" s="352">
        <v>1</v>
      </c>
      <c r="E124" s="351">
        <v>28500000</v>
      </c>
      <c r="F124" s="351">
        <f>IF(C124="%",D124*E124/100,D124*E124)</f>
        <v>28500000</v>
      </c>
    </row>
    <row r="125" spans="1:6" x14ac:dyDescent="0.25">
      <c r="A125" s="355"/>
      <c r="B125" s="358"/>
      <c r="C125" s="357"/>
      <c r="D125" s="356"/>
      <c r="E125" s="351"/>
      <c r="F125" s="351"/>
    </row>
    <row r="126" spans="1:6" x14ac:dyDescent="0.25">
      <c r="A126" s="359" t="s">
        <v>6126</v>
      </c>
      <c r="B126" s="354" t="s">
        <v>6125</v>
      </c>
      <c r="C126" s="353"/>
      <c r="D126" s="356"/>
      <c r="E126" s="351"/>
      <c r="F126" s="351"/>
    </row>
    <row r="127" spans="1:6" x14ac:dyDescent="0.25">
      <c r="A127" s="355"/>
      <c r="B127" s="358"/>
      <c r="C127" s="357"/>
      <c r="D127" s="356"/>
      <c r="E127" s="351"/>
      <c r="F127" s="351"/>
    </row>
    <row r="128" spans="1:6" x14ac:dyDescent="0.25">
      <c r="A128" s="359"/>
      <c r="B128" s="354" t="s">
        <v>6124</v>
      </c>
      <c r="C128" s="353" t="s">
        <v>80</v>
      </c>
      <c r="D128" s="352">
        <v>3</v>
      </c>
      <c r="E128" s="351">
        <v>680000</v>
      </c>
      <c r="F128" s="351">
        <f>IF(C128="%",D128*E128/100,D128*E128)</f>
        <v>2040000</v>
      </c>
    </row>
    <row r="129" spans="1:22" x14ac:dyDescent="0.25">
      <c r="A129" s="355"/>
      <c r="B129" s="358"/>
      <c r="C129" s="357"/>
      <c r="D129" s="356"/>
      <c r="E129" s="351"/>
      <c r="F129" s="351"/>
    </row>
    <row r="130" spans="1:22" x14ac:dyDescent="0.25">
      <c r="A130" s="359"/>
      <c r="B130" s="354" t="s">
        <v>6123</v>
      </c>
      <c r="C130" s="353" t="s">
        <v>80</v>
      </c>
      <c r="D130" s="352">
        <v>33</v>
      </c>
      <c r="E130" s="351">
        <v>680000</v>
      </c>
      <c r="F130" s="351">
        <f>IF(C130="%",D130*E130/100,D130*E130)</f>
        <v>22440000</v>
      </c>
    </row>
    <row r="131" spans="1:22" x14ac:dyDescent="0.25">
      <c r="A131" s="355"/>
      <c r="B131" s="358"/>
      <c r="C131" s="357"/>
      <c r="D131" s="356"/>
      <c r="E131" s="351"/>
      <c r="F131" s="351"/>
    </row>
    <row r="132" spans="1:22" x14ac:dyDescent="0.25">
      <c r="A132" s="359" t="s">
        <v>6122</v>
      </c>
      <c r="B132" s="354" t="s">
        <v>5391</v>
      </c>
      <c r="C132" s="353"/>
      <c r="D132" s="356"/>
      <c r="E132" s="351"/>
      <c r="F132" s="351"/>
    </row>
    <row r="133" spans="1:22" x14ac:dyDescent="0.25">
      <c r="A133" s="355"/>
      <c r="B133" s="358"/>
      <c r="C133" s="357"/>
      <c r="D133" s="356"/>
      <c r="E133" s="351"/>
      <c r="F133" s="351"/>
    </row>
    <row r="134" spans="1:22" x14ac:dyDescent="0.25">
      <c r="A134" s="359"/>
      <c r="B134" s="354" t="s">
        <v>6121</v>
      </c>
      <c r="C134" s="353" t="s">
        <v>5548</v>
      </c>
      <c r="D134" s="352">
        <v>1</v>
      </c>
      <c r="E134" s="351">
        <v>500000</v>
      </c>
      <c r="F134" s="351">
        <f>IF(C134="%",D134*E134/100,D134*E134)</f>
        <v>500000</v>
      </c>
    </row>
    <row r="135" spans="1:22" x14ac:dyDescent="0.25">
      <c r="A135" s="355"/>
      <c r="B135" s="358"/>
      <c r="C135" s="357"/>
      <c r="D135" s="356"/>
      <c r="E135" s="351"/>
      <c r="F135" s="351"/>
    </row>
    <row r="136" spans="1:22" x14ac:dyDescent="0.25">
      <c r="A136" s="359"/>
      <c r="B136" s="354" t="s">
        <v>6120</v>
      </c>
      <c r="C136" s="353" t="s">
        <v>5548</v>
      </c>
      <c r="D136" s="352">
        <v>1</v>
      </c>
      <c r="E136" s="351">
        <v>750000</v>
      </c>
      <c r="F136" s="351">
        <f>IF(C136="%",D136*E136/100,D136*E136)</f>
        <v>750000</v>
      </c>
    </row>
    <row r="137" spans="1:22" x14ac:dyDescent="0.25">
      <c r="A137" s="355"/>
      <c r="B137" s="358"/>
      <c r="C137" s="357"/>
      <c r="D137" s="356"/>
      <c r="E137" s="351"/>
      <c r="F137" s="351"/>
    </row>
    <row r="138" spans="1:22" x14ac:dyDescent="0.25">
      <c r="A138" s="359"/>
      <c r="B138" s="354" t="s">
        <v>6119</v>
      </c>
      <c r="C138" s="353" t="s">
        <v>80</v>
      </c>
      <c r="D138" s="352">
        <v>3</v>
      </c>
      <c r="E138" s="351">
        <v>600000</v>
      </c>
      <c r="F138" s="351">
        <f>IF(C138="%",D138*E138/100,D138*E138)</f>
        <v>1800000</v>
      </c>
    </row>
    <row r="139" spans="1:22" x14ac:dyDescent="0.25">
      <c r="A139" s="355"/>
      <c r="B139" s="358"/>
      <c r="C139" s="357"/>
      <c r="D139" s="356"/>
      <c r="E139" s="351"/>
      <c r="F139" s="351"/>
    </row>
    <row r="140" spans="1:22" x14ac:dyDescent="0.25">
      <c r="A140" s="359"/>
      <c r="B140" s="354" t="s">
        <v>6118</v>
      </c>
      <c r="C140" s="353" t="s">
        <v>5541</v>
      </c>
      <c r="D140" s="352">
        <v>1</v>
      </c>
      <c r="E140" s="351">
        <v>200000</v>
      </c>
      <c r="F140" s="351">
        <f>IF(C140="%",D140*E140/100,D140*E140)</f>
        <v>200000</v>
      </c>
    </row>
    <row r="141" spans="1:22" x14ac:dyDescent="0.25">
      <c r="A141" s="355"/>
      <c r="B141" s="358"/>
      <c r="C141" s="357"/>
      <c r="D141" s="356"/>
      <c r="E141" s="351"/>
      <c r="F141" s="351"/>
    </row>
    <row r="142" spans="1:22" x14ac:dyDescent="0.25">
      <c r="A142" s="359" t="s">
        <v>207</v>
      </c>
      <c r="B142" s="354" t="s">
        <v>208</v>
      </c>
      <c r="C142" s="353" t="s">
        <v>5556</v>
      </c>
      <c r="D142" s="367">
        <v>27</v>
      </c>
      <c r="E142" s="351">
        <v>2100</v>
      </c>
      <c r="F142" s="351">
        <f>IF(C142="%",D142*E142/100,D142*E142)</f>
        <v>56700</v>
      </c>
    </row>
    <row r="143" spans="1:22" s="341" customFormat="1" x14ac:dyDescent="0.25">
      <c r="A143" s="355"/>
      <c r="B143" s="358"/>
      <c r="C143" s="357"/>
      <c r="D143" s="356"/>
      <c r="E143" s="351"/>
      <c r="F143" s="351"/>
      <c r="G143" s="338"/>
      <c r="H143" s="338"/>
      <c r="I143" s="338"/>
      <c r="J143" s="338"/>
      <c r="K143" s="338"/>
      <c r="L143" s="338"/>
      <c r="M143" s="338"/>
      <c r="N143" s="338"/>
      <c r="O143" s="338"/>
      <c r="P143" s="338"/>
      <c r="Q143" s="338"/>
      <c r="R143" s="338"/>
      <c r="S143" s="338"/>
      <c r="T143" s="338"/>
      <c r="U143" s="338"/>
      <c r="V143" s="338"/>
    </row>
    <row r="144" spans="1:22" s="341" customFormat="1" ht="12" x14ac:dyDescent="0.25">
      <c r="A144" s="791" t="s">
        <v>5537</v>
      </c>
      <c r="B144" s="792"/>
      <c r="C144" s="792"/>
      <c r="D144" s="792"/>
      <c r="E144" s="793"/>
      <c r="F144" s="350">
        <f>SUM(F118:F143)</f>
        <v>84786700</v>
      </c>
      <c r="G144" s="338"/>
      <c r="H144" s="338"/>
      <c r="I144" s="338"/>
      <c r="J144" s="338"/>
      <c r="K144" s="338"/>
      <c r="L144" s="338"/>
      <c r="M144" s="338"/>
      <c r="N144" s="338"/>
      <c r="O144" s="338"/>
      <c r="P144" s="338"/>
      <c r="Q144" s="338"/>
      <c r="R144" s="338"/>
      <c r="S144" s="338"/>
      <c r="T144" s="338"/>
      <c r="U144" s="338"/>
      <c r="V144" s="338"/>
    </row>
    <row r="145" spans="1:22" s="341" customFormat="1" ht="12" x14ac:dyDescent="0.25">
      <c r="A145" s="797" t="str">
        <f>A147&amp;" "&amp;B147</f>
        <v>C1.4 FACILITIES FOR THE ENGINEER</v>
      </c>
      <c r="B145" s="797"/>
      <c r="C145" s="797"/>
      <c r="D145" s="797"/>
      <c r="E145" s="797"/>
      <c r="F145" s="797"/>
      <c r="G145" s="338"/>
      <c r="H145" s="338"/>
      <c r="I145" s="338"/>
      <c r="J145" s="338"/>
      <c r="K145" s="338"/>
      <c r="L145" s="338"/>
      <c r="M145" s="338"/>
      <c r="N145" s="338"/>
      <c r="O145" s="338"/>
      <c r="P145" s="338"/>
      <c r="Q145" s="338"/>
      <c r="R145" s="338"/>
      <c r="S145" s="338"/>
      <c r="T145" s="338"/>
      <c r="U145" s="338"/>
      <c r="V145" s="338"/>
    </row>
    <row r="146" spans="1:22" s="341" customFormat="1" ht="12" x14ac:dyDescent="0.25">
      <c r="A146" s="349" t="s">
        <v>5536</v>
      </c>
      <c r="B146" s="349" t="s">
        <v>5535</v>
      </c>
      <c r="C146" s="349" t="s">
        <v>5554</v>
      </c>
      <c r="D146" s="366" t="s">
        <v>5553</v>
      </c>
      <c r="E146" s="348" t="s">
        <v>5552</v>
      </c>
      <c r="F146" s="348" t="s">
        <v>5534</v>
      </c>
      <c r="G146" s="338"/>
      <c r="H146" s="338"/>
      <c r="I146" s="338"/>
      <c r="J146" s="338"/>
      <c r="K146" s="338"/>
      <c r="L146" s="338"/>
      <c r="M146" s="338"/>
      <c r="N146" s="338"/>
      <c r="O146" s="338"/>
      <c r="P146" s="338"/>
      <c r="Q146" s="338"/>
      <c r="R146" s="338"/>
      <c r="S146" s="338"/>
      <c r="T146" s="338"/>
      <c r="U146" s="338"/>
      <c r="V146" s="338"/>
    </row>
    <row r="147" spans="1:22" s="341" customFormat="1" ht="12" x14ac:dyDescent="0.25">
      <c r="A147" s="365" t="s">
        <v>210</v>
      </c>
      <c r="B147" s="364" t="s">
        <v>211</v>
      </c>
      <c r="C147" s="363"/>
      <c r="D147" s="362"/>
      <c r="E147" s="361"/>
      <c r="F147" s="361"/>
      <c r="G147" s="338"/>
      <c r="H147" s="338"/>
      <c r="I147" s="338"/>
      <c r="J147" s="338"/>
      <c r="K147" s="338"/>
      <c r="L147" s="338"/>
      <c r="M147" s="338"/>
      <c r="N147" s="338"/>
      <c r="O147" s="338"/>
      <c r="P147" s="338"/>
      <c r="Q147" s="338"/>
      <c r="R147" s="338"/>
      <c r="S147" s="338"/>
      <c r="T147" s="338"/>
      <c r="U147" s="338"/>
      <c r="V147" s="338"/>
    </row>
    <row r="148" spans="1:22" s="341" customFormat="1" x14ac:dyDescent="0.25">
      <c r="A148" s="355"/>
      <c r="B148" s="358"/>
      <c r="C148" s="357"/>
      <c r="D148" s="356"/>
      <c r="E148" s="351"/>
      <c r="F148" s="351"/>
      <c r="G148" s="338"/>
      <c r="H148" s="338"/>
      <c r="I148" s="338"/>
      <c r="J148" s="338"/>
      <c r="K148" s="338"/>
      <c r="L148" s="338"/>
      <c r="M148" s="338"/>
      <c r="N148" s="338"/>
      <c r="O148" s="338"/>
      <c r="P148" s="338"/>
      <c r="Q148" s="338"/>
      <c r="R148" s="338"/>
      <c r="S148" s="338"/>
      <c r="T148" s="338"/>
      <c r="U148" s="338"/>
      <c r="V148" s="338"/>
    </row>
    <row r="149" spans="1:22" s="341" customFormat="1" x14ac:dyDescent="0.25">
      <c r="A149" s="359" t="s">
        <v>212</v>
      </c>
      <c r="B149" s="354" t="s">
        <v>6117</v>
      </c>
      <c r="C149" s="357"/>
      <c r="D149" s="356"/>
      <c r="E149" s="351"/>
      <c r="F149" s="351"/>
      <c r="G149" s="338"/>
      <c r="H149" s="338"/>
      <c r="I149" s="338"/>
      <c r="J149" s="338"/>
      <c r="K149" s="338"/>
      <c r="L149" s="338"/>
      <c r="M149" s="338"/>
      <c r="N149" s="338"/>
      <c r="O149" s="338"/>
      <c r="P149" s="338"/>
      <c r="Q149" s="338"/>
      <c r="R149" s="338"/>
      <c r="S149" s="338"/>
      <c r="T149" s="338"/>
      <c r="U149" s="338"/>
      <c r="V149" s="338"/>
    </row>
    <row r="150" spans="1:22" s="341" customFormat="1" x14ac:dyDescent="0.25">
      <c r="A150" s="355"/>
      <c r="B150" s="358"/>
      <c r="C150" s="357"/>
      <c r="D150" s="356"/>
      <c r="E150" s="351"/>
      <c r="F150" s="351"/>
      <c r="G150" s="338"/>
      <c r="H150" s="338"/>
      <c r="I150" s="338"/>
      <c r="J150" s="338"/>
      <c r="K150" s="338"/>
      <c r="L150" s="338"/>
      <c r="M150" s="338"/>
      <c r="N150" s="338"/>
      <c r="O150" s="338"/>
      <c r="P150" s="338"/>
      <c r="Q150" s="338"/>
      <c r="R150" s="338"/>
      <c r="S150" s="338"/>
      <c r="T150" s="338"/>
      <c r="U150" s="338"/>
      <c r="V150" s="338"/>
    </row>
    <row r="151" spans="1:22" s="341" customFormat="1" x14ac:dyDescent="0.25">
      <c r="A151" s="359" t="s">
        <v>214</v>
      </c>
      <c r="B151" s="354" t="s">
        <v>6116</v>
      </c>
      <c r="C151" s="353" t="s">
        <v>5556</v>
      </c>
      <c r="D151" s="352">
        <v>155</v>
      </c>
      <c r="E151" s="351">
        <v>3000</v>
      </c>
      <c r="F151" s="351">
        <f>IF(C151="%",D151*E151/100,D151*E151)</f>
        <v>465000</v>
      </c>
      <c r="G151" s="338"/>
      <c r="H151" s="338"/>
      <c r="I151" s="338"/>
      <c r="J151" s="338"/>
      <c r="K151" s="338"/>
      <c r="L151" s="338"/>
      <c r="M151" s="338"/>
      <c r="N151" s="338"/>
      <c r="O151" s="338"/>
      <c r="P151" s="338"/>
      <c r="Q151" s="338"/>
      <c r="R151" s="338"/>
      <c r="S151" s="338"/>
      <c r="T151" s="338"/>
      <c r="U151" s="338"/>
      <c r="V151" s="338"/>
    </row>
    <row r="152" spans="1:22" s="341" customFormat="1" x14ac:dyDescent="0.25">
      <c r="A152" s="355"/>
      <c r="B152" s="358"/>
      <c r="C152" s="357"/>
      <c r="D152" s="356"/>
      <c r="E152" s="351"/>
      <c r="F152" s="351"/>
      <c r="G152" s="338"/>
      <c r="H152" s="338"/>
      <c r="I152" s="338"/>
      <c r="J152" s="338"/>
      <c r="K152" s="338"/>
      <c r="L152" s="338"/>
      <c r="M152" s="338"/>
      <c r="N152" s="338"/>
      <c r="O152" s="338"/>
      <c r="P152" s="338"/>
      <c r="Q152" s="338"/>
      <c r="R152" s="338"/>
      <c r="S152" s="338"/>
      <c r="T152" s="338"/>
      <c r="U152" s="338"/>
      <c r="V152" s="338"/>
    </row>
    <row r="153" spans="1:22" s="341" customFormat="1" x14ac:dyDescent="0.25">
      <c r="A153" s="359" t="s">
        <v>215</v>
      </c>
      <c r="B153" s="354" t="s">
        <v>229</v>
      </c>
      <c r="C153" s="353" t="s">
        <v>5556</v>
      </c>
      <c r="D153" s="352">
        <v>240</v>
      </c>
      <c r="E153" s="351">
        <v>2200</v>
      </c>
      <c r="F153" s="351">
        <f>IF(C153="%",D153*E153/100,D153*E153)</f>
        <v>528000</v>
      </c>
      <c r="G153" s="338"/>
      <c r="H153" s="338"/>
      <c r="I153" s="338"/>
      <c r="J153" s="338"/>
      <c r="K153" s="338"/>
      <c r="L153" s="338"/>
      <c r="M153" s="338"/>
      <c r="N153" s="338"/>
      <c r="O153" s="338"/>
      <c r="P153" s="338"/>
      <c r="Q153" s="338"/>
      <c r="R153" s="338"/>
      <c r="S153" s="338"/>
      <c r="T153" s="338"/>
      <c r="U153" s="338"/>
      <c r="V153" s="338"/>
    </row>
    <row r="154" spans="1:22" s="341" customFormat="1" x14ac:dyDescent="0.25">
      <c r="A154" s="355"/>
      <c r="B154" s="358"/>
      <c r="C154" s="357"/>
      <c r="D154" s="356"/>
      <c r="E154" s="351"/>
      <c r="F154" s="351"/>
      <c r="G154" s="338"/>
      <c r="H154" s="338"/>
      <c r="I154" s="338"/>
      <c r="J154" s="338"/>
      <c r="K154" s="338"/>
      <c r="L154" s="338"/>
      <c r="M154" s="338"/>
      <c r="N154" s="338"/>
      <c r="O154" s="338"/>
      <c r="P154" s="338"/>
      <c r="Q154" s="338"/>
      <c r="R154" s="338"/>
      <c r="S154" s="338"/>
      <c r="T154" s="338"/>
      <c r="U154" s="338"/>
      <c r="V154" s="338"/>
    </row>
    <row r="155" spans="1:22" s="341" customFormat="1" ht="22.8" x14ac:dyDescent="0.25">
      <c r="A155" s="359" t="s">
        <v>216</v>
      </c>
      <c r="B155" s="354" t="s">
        <v>230</v>
      </c>
      <c r="C155" s="353" t="s">
        <v>5556</v>
      </c>
      <c r="D155" s="352">
        <v>245</v>
      </c>
      <c r="E155" s="351">
        <v>340</v>
      </c>
      <c r="F155" s="351">
        <f>IF(C155="%",D155*E155/100,D155*E155)</f>
        <v>83300</v>
      </c>
      <c r="G155" s="338"/>
      <c r="H155" s="338"/>
      <c r="I155" s="338"/>
      <c r="J155" s="338"/>
      <c r="K155" s="338"/>
      <c r="L155" s="338"/>
      <c r="M155" s="338"/>
      <c r="N155" s="338"/>
      <c r="O155" s="338"/>
      <c r="P155" s="338"/>
      <c r="Q155" s="338"/>
      <c r="R155" s="338"/>
      <c r="S155" s="338"/>
      <c r="T155" s="338"/>
      <c r="U155" s="338"/>
      <c r="V155" s="338"/>
    </row>
    <row r="156" spans="1:22" s="341" customFormat="1" x14ac:dyDescent="0.25">
      <c r="A156" s="355"/>
      <c r="B156" s="358"/>
      <c r="C156" s="357"/>
      <c r="D156" s="356"/>
      <c r="E156" s="351"/>
      <c r="F156" s="351"/>
      <c r="G156" s="338"/>
      <c r="H156" s="338"/>
      <c r="I156" s="338"/>
      <c r="J156" s="338"/>
      <c r="K156" s="338"/>
      <c r="L156" s="338"/>
      <c r="M156" s="338"/>
      <c r="N156" s="338"/>
      <c r="O156" s="338"/>
      <c r="P156" s="338"/>
      <c r="Q156" s="338"/>
      <c r="R156" s="338"/>
      <c r="S156" s="338"/>
      <c r="T156" s="338"/>
      <c r="U156" s="338"/>
      <c r="V156" s="338"/>
    </row>
    <row r="157" spans="1:22" s="341" customFormat="1" ht="22.8" x14ac:dyDescent="0.25">
      <c r="A157" s="359" t="s">
        <v>217</v>
      </c>
      <c r="B157" s="354" t="s">
        <v>231</v>
      </c>
      <c r="C157" s="353" t="s">
        <v>5556</v>
      </c>
      <c r="D157" s="352">
        <v>120</v>
      </c>
      <c r="E157" s="351">
        <v>360</v>
      </c>
      <c r="F157" s="351">
        <f>IF(C157="%",D157*E157/100,D157*E157)</f>
        <v>43200</v>
      </c>
      <c r="G157" s="338"/>
      <c r="H157" s="338"/>
      <c r="I157" s="338"/>
      <c r="J157" s="338"/>
      <c r="K157" s="338"/>
      <c r="L157" s="338"/>
      <c r="M157" s="338"/>
      <c r="N157" s="338"/>
      <c r="O157" s="338"/>
      <c r="P157" s="338"/>
      <c r="Q157" s="338"/>
      <c r="R157" s="338"/>
      <c r="S157" s="338"/>
      <c r="T157" s="338"/>
      <c r="U157" s="338"/>
      <c r="V157" s="338"/>
    </row>
    <row r="158" spans="1:22" s="341" customFormat="1" x14ac:dyDescent="0.25">
      <c r="A158" s="355"/>
      <c r="B158" s="358"/>
      <c r="C158" s="357"/>
      <c r="D158" s="356"/>
      <c r="E158" s="351"/>
      <c r="F158" s="351"/>
      <c r="G158" s="338"/>
      <c r="H158" s="338"/>
      <c r="I158" s="338"/>
      <c r="J158" s="338"/>
      <c r="K158" s="338"/>
      <c r="L158" s="338"/>
      <c r="M158" s="338"/>
      <c r="N158" s="338"/>
      <c r="O158" s="338"/>
      <c r="P158" s="338"/>
      <c r="Q158" s="338"/>
      <c r="R158" s="338"/>
      <c r="S158" s="338"/>
      <c r="T158" s="338"/>
      <c r="U158" s="338"/>
      <c r="V158" s="338"/>
    </row>
    <row r="159" spans="1:22" s="341" customFormat="1" x14ac:dyDescent="0.25">
      <c r="A159" s="359" t="s">
        <v>218</v>
      </c>
      <c r="B159" s="354" t="s">
        <v>6115</v>
      </c>
      <c r="C159" s="353" t="s">
        <v>5556</v>
      </c>
      <c r="D159" s="352">
        <v>30</v>
      </c>
      <c r="E159" s="351">
        <v>1800</v>
      </c>
      <c r="F159" s="351">
        <f>IF(C159="%",D159*E159/100,D159*E159)</f>
        <v>54000</v>
      </c>
      <c r="G159" s="338"/>
      <c r="H159" s="338"/>
      <c r="I159" s="338"/>
      <c r="J159" s="338"/>
      <c r="K159" s="338"/>
      <c r="L159" s="338"/>
      <c r="M159" s="338"/>
      <c r="N159" s="338"/>
      <c r="O159" s="338"/>
      <c r="P159" s="338"/>
      <c r="Q159" s="338"/>
      <c r="R159" s="338"/>
      <c r="S159" s="338"/>
      <c r="T159" s="338"/>
      <c r="U159" s="338"/>
      <c r="V159" s="338"/>
    </row>
    <row r="160" spans="1:22" s="341" customFormat="1" x14ac:dyDescent="0.25">
      <c r="A160" s="355"/>
      <c r="B160" s="358"/>
      <c r="C160" s="357"/>
      <c r="D160" s="356"/>
      <c r="E160" s="351"/>
      <c r="F160" s="351"/>
      <c r="G160" s="338"/>
      <c r="H160" s="338"/>
      <c r="I160" s="338"/>
      <c r="J160" s="338"/>
      <c r="K160" s="338"/>
      <c r="L160" s="338"/>
      <c r="M160" s="338"/>
      <c r="N160" s="338"/>
      <c r="O160" s="338"/>
      <c r="P160" s="338"/>
      <c r="Q160" s="338"/>
      <c r="R160" s="338"/>
      <c r="S160" s="338"/>
      <c r="T160" s="338"/>
      <c r="U160" s="338"/>
      <c r="V160" s="338"/>
    </row>
    <row r="161" spans="1:22" s="341" customFormat="1" x14ac:dyDescent="0.25">
      <c r="A161" s="359" t="s">
        <v>219</v>
      </c>
      <c r="B161" s="354" t="s">
        <v>6</v>
      </c>
      <c r="C161" s="353" t="s">
        <v>5548</v>
      </c>
      <c r="D161" s="352">
        <v>10</v>
      </c>
      <c r="E161" s="351">
        <v>5400</v>
      </c>
      <c r="F161" s="351">
        <f>IF(C161="%",D161*E161/100,D161*E161)</f>
        <v>54000</v>
      </c>
      <c r="G161" s="338"/>
      <c r="H161" s="338"/>
      <c r="I161" s="338"/>
      <c r="J161" s="338"/>
      <c r="K161" s="338"/>
      <c r="L161" s="338"/>
      <c r="M161" s="338"/>
      <c r="N161" s="338"/>
      <c r="O161" s="338"/>
      <c r="P161" s="338"/>
      <c r="Q161" s="338"/>
      <c r="R161" s="338"/>
      <c r="S161" s="338"/>
      <c r="T161" s="338"/>
      <c r="U161" s="338"/>
      <c r="V161" s="338"/>
    </row>
    <row r="162" spans="1:22" s="341" customFormat="1" x14ac:dyDescent="0.25">
      <c r="A162" s="355"/>
      <c r="B162" s="358"/>
      <c r="C162" s="357"/>
      <c r="D162" s="356"/>
      <c r="E162" s="351"/>
      <c r="F162" s="351"/>
      <c r="G162" s="338"/>
      <c r="H162" s="338"/>
      <c r="I162" s="338"/>
      <c r="J162" s="338"/>
      <c r="K162" s="338"/>
      <c r="L162" s="338"/>
      <c r="M162" s="338"/>
      <c r="N162" s="338"/>
      <c r="O162" s="338"/>
      <c r="P162" s="338"/>
      <c r="Q162" s="338"/>
      <c r="R162" s="338"/>
      <c r="S162" s="338"/>
      <c r="T162" s="338"/>
      <c r="U162" s="338"/>
      <c r="V162" s="338"/>
    </row>
    <row r="163" spans="1:22" s="341" customFormat="1" x14ac:dyDescent="0.25">
      <c r="A163" s="359" t="s">
        <v>220</v>
      </c>
      <c r="B163" s="354" t="s">
        <v>6114</v>
      </c>
      <c r="C163" s="353" t="s">
        <v>5548</v>
      </c>
      <c r="D163" s="352">
        <v>1</v>
      </c>
      <c r="E163" s="351">
        <v>100000</v>
      </c>
      <c r="F163" s="351">
        <f>IF(C163="%",D163*E163/100,D163*E163)</f>
        <v>100000</v>
      </c>
      <c r="G163" s="338"/>
      <c r="H163" s="338"/>
      <c r="I163" s="338"/>
      <c r="J163" s="338"/>
      <c r="K163" s="338"/>
      <c r="L163" s="338"/>
      <c r="M163" s="338"/>
      <c r="N163" s="338"/>
      <c r="O163" s="338"/>
      <c r="P163" s="338"/>
      <c r="Q163" s="338"/>
      <c r="R163" s="338"/>
      <c r="S163" s="338"/>
      <c r="T163" s="338"/>
      <c r="U163" s="338"/>
      <c r="V163" s="338"/>
    </row>
    <row r="164" spans="1:22" s="341" customFormat="1" x14ac:dyDescent="0.25">
      <c r="A164" s="359"/>
      <c r="B164" s="354"/>
      <c r="C164" s="353"/>
      <c r="D164" s="352"/>
      <c r="E164" s="351"/>
      <c r="F164" s="351"/>
      <c r="G164" s="338"/>
      <c r="H164" s="338"/>
      <c r="I164" s="338"/>
      <c r="J164" s="338"/>
      <c r="K164" s="338"/>
      <c r="L164" s="338"/>
      <c r="M164" s="338"/>
      <c r="N164" s="338"/>
      <c r="O164" s="338"/>
      <c r="P164" s="338"/>
      <c r="Q164" s="338"/>
      <c r="R164" s="338"/>
      <c r="S164" s="338"/>
      <c r="T164" s="338"/>
      <c r="U164" s="338"/>
      <c r="V164" s="338"/>
    </row>
    <row r="165" spans="1:22" s="341" customFormat="1" x14ac:dyDescent="0.25">
      <c r="A165" s="359" t="s">
        <v>221</v>
      </c>
      <c r="B165" s="354" t="s">
        <v>233</v>
      </c>
      <c r="C165" s="353" t="s">
        <v>5548</v>
      </c>
      <c r="D165" s="352">
        <v>1</v>
      </c>
      <c r="E165" s="351">
        <v>35000</v>
      </c>
      <c r="F165" s="351">
        <f>IF(C165="%",D165*E165/100,D165*E165)</f>
        <v>35000</v>
      </c>
      <c r="G165" s="338"/>
      <c r="H165" s="338"/>
      <c r="I165" s="338"/>
      <c r="J165" s="338"/>
      <c r="K165" s="338"/>
      <c r="L165" s="338"/>
      <c r="M165" s="338"/>
      <c r="N165" s="338"/>
      <c r="O165" s="338"/>
      <c r="P165" s="338"/>
      <c r="Q165" s="338"/>
      <c r="R165" s="338"/>
      <c r="S165" s="338"/>
      <c r="T165" s="338"/>
      <c r="U165" s="338"/>
      <c r="V165" s="338"/>
    </row>
    <row r="166" spans="1:22" s="341" customFormat="1" x14ac:dyDescent="0.25">
      <c r="A166" s="359"/>
      <c r="B166" s="354"/>
      <c r="C166" s="353"/>
      <c r="D166" s="352"/>
      <c r="E166" s="351"/>
      <c r="F166" s="351"/>
      <c r="G166" s="338"/>
      <c r="H166" s="338"/>
      <c r="I166" s="338"/>
      <c r="J166" s="338"/>
      <c r="K166" s="338"/>
      <c r="L166" s="338"/>
      <c r="M166" s="338"/>
      <c r="N166" s="338"/>
      <c r="O166" s="338"/>
      <c r="P166" s="338"/>
      <c r="Q166" s="338"/>
      <c r="R166" s="338"/>
      <c r="S166" s="338"/>
      <c r="T166" s="338"/>
      <c r="U166" s="338"/>
      <c r="V166" s="338"/>
    </row>
    <row r="167" spans="1:22" s="341" customFormat="1" x14ac:dyDescent="0.25">
      <c r="A167" s="359" t="s">
        <v>222</v>
      </c>
      <c r="B167" s="354" t="s">
        <v>6113</v>
      </c>
      <c r="C167" s="353" t="s">
        <v>5548</v>
      </c>
      <c r="D167" s="352">
        <v>1</v>
      </c>
      <c r="E167" s="351">
        <v>35000</v>
      </c>
      <c r="F167" s="351">
        <f>IF(C167="%",D167*E167/100,D167*E167)</f>
        <v>35000</v>
      </c>
      <c r="G167" s="338"/>
      <c r="H167" s="338"/>
      <c r="I167" s="338"/>
      <c r="J167" s="338"/>
      <c r="K167" s="338"/>
      <c r="L167" s="338"/>
      <c r="M167" s="338"/>
      <c r="N167" s="338"/>
      <c r="O167" s="338"/>
      <c r="P167" s="338"/>
      <c r="Q167" s="338"/>
      <c r="R167" s="338"/>
      <c r="S167" s="338"/>
      <c r="T167" s="338"/>
      <c r="U167" s="338"/>
      <c r="V167" s="338"/>
    </row>
    <row r="168" spans="1:22" s="341" customFormat="1" x14ac:dyDescent="0.25">
      <c r="A168" s="359"/>
      <c r="B168" s="354"/>
      <c r="C168" s="353"/>
      <c r="D168" s="352"/>
      <c r="E168" s="351"/>
      <c r="F168" s="351"/>
      <c r="G168" s="338"/>
      <c r="H168" s="338"/>
      <c r="I168" s="338"/>
      <c r="J168" s="338"/>
      <c r="K168" s="338"/>
      <c r="L168" s="338"/>
      <c r="M168" s="338"/>
      <c r="N168" s="338"/>
      <c r="O168" s="338"/>
      <c r="P168" s="338"/>
      <c r="Q168" s="338"/>
      <c r="R168" s="338"/>
      <c r="S168" s="338"/>
      <c r="T168" s="338"/>
      <c r="U168" s="338"/>
      <c r="V168" s="338"/>
    </row>
    <row r="169" spans="1:22" s="341" customFormat="1" ht="22.8" x14ac:dyDescent="0.25">
      <c r="A169" s="359" t="s">
        <v>226</v>
      </c>
      <c r="B169" s="354" t="s">
        <v>234</v>
      </c>
      <c r="C169" s="353" t="s">
        <v>5558</v>
      </c>
      <c r="D169" s="352">
        <v>1</v>
      </c>
      <c r="E169" s="351">
        <v>5400000</v>
      </c>
      <c r="F169" s="351">
        <f>IF(C169="%",D169*E169/100,D169*E169)</f>
        <v>5400000</v>
      </c>
      <c r="G169" s="338"/>
      <c r="H169" s="338"/>
      <c r="I169" s="338"/>
      <c r="J169" s="338"/>
      <c r="K169" s="338"/>
      <c r="L169" s="338"/>
      <c r="M169" s="338"/>
      <c r="N169" s="338"/>
      <c r="O169" s="338"/>
      <c r="P169" s="338"/>
      <c r="Q169" s="338"/>
      <c r="R169" s="338"/>
      <c r="S169" s="338"/>
      <c r="T169" s="338"/>
      <c r="U169" s="338"/>
      <c r="V169" s="338"/>
    </row>
    <row r="170" spans="1:22" s="341" customFormat="1" x14ac:dyDescent="0.25">
      <c r="A170" s="355"/>
      <c r="B170" s="358"/>
      <c r="C170" s="357"/>
      <c r="D170" s="356"/>
      <c r="E170" s="351"/>
      <c r="F170" s="351"/>
      <c r="G170" s="338"/>
      <c r="H170" s="338"/>
      <c r="I170" s="338"/>
      <c r="J170" s="338"/>
      <c r="K170" s="338"/>
      <c r="L170" s="338"/>
      <c r="M170" s="338"/>
      <c r="N170" s="338"/>
      <c r="O170" s="338"/>
      <c r="P170" s="338"/>
      <c r="Q170" s="338"/>
      <c r="R170" s="338"/>
      <c r="S170" s="338"/>
      <c r="T170" s="338"/>
      <c r="U170" s="338"/>
      <c r="V170" s="338"/>
    </row>
    <row r="171" spans="1:22" s="341" customFormat="1" ht="34.200000000000003" x14ac:dyDescent="0.25">
      <c r="A171" s="359" t="s">
        <v>227</v>
      </c>
      <c r="B171" s="354" t="s">
        <v>235</v>
      </c>
      <c r="C171" s="353" t="s">
        <v>5538</v>
      </c>
      <c r="D171" s="392">
        <f>F169</f>
        <v>5400000</v>
      </c>
      <c r="E171" s="351">
        <v>10</v>
      </c>
      <c r="F171" s="351">
        <f>IF(C171="%",D171*E171/100,D171*E171)</f>
        <v>540000</v>
      </c>
      <c r="G171" s="338"/>
      <c r="H171" s="338"/>
      <c r="I171" s="338"/>
      <c r="J171" s="338"/>
      <c r="K171" s="338"/>
      <c r="L171" s="338"/>
      <c r="M171" s="338"/>
      <c r="N171" s="338"/>
      <c r="O171" s="338"/>
      <c r="P171" s="338"/>
      <c r="Q171" s="338"/>
      <c r="R171" s="338"/>
      <c r="S171" s="338"/>
      <c r="T171" s="338"/>
      <c r="U171" s="338"/>
      <c r="V171" s="338"/>
    </row>
    <row r="172" spans="1:22" s="341" customFormat="1" x14ac:dyDescent="0.25">
      <c r="A172" s="355"/>
      <c r="B172" s="358"/>
      <c r="C172" s="357"/>
      <c r="D172" s="356"/>
      <c r="E172" s="351"/>
      <c r="F172" s="351"/>
      <c r="G172" s="338"/>
      <c r="H172" s="338"/>
      <c r="I172" s="338"/>
      <c r="J172" s="338"/>
      <c r="K172" s="338"/>
      <c r="L172" s="338"/>
      <c r="M172" s="338"/>
      <c r="N172" s="338"/>
      <c r="O172" s="338"/>
      <c r="P172" s="338"/>
      <c r="Q172" s="338"/>
      <c r="R172" s="338"/>
      <c r="S172" s="338"/>
      <c r="T172" s="338"/>
      <c r="U172" s="338"/>
      <c r="V172" s="338"/>
    </row>
    <row r="173" spans="1:22" s="341" customFormat="1" x14ac:dyDescent="0.25">
      <c r="A173" s="359" t="s">
        <v>236</v>
      </c>
      <c r="B173" s="354" t="s">
        <v>6112</v>
      </c>
      <c r="C173" s="357"/>
      <c r="D173" s="356"/>
      <c r="E173" s="351"/>
      <c r="F173" s="351"/>
      <c r="G173" s="338"/>
      <c r="H173" s="338"/>
      <c r="I173" s="338"/>
      <c r="J173" s="338"/>
      <c r="K173" s="338"/>
      <c r="L173" s="338"/>
      <c r="M173" s="338"/>
      <c r="N173" s="338"/>
      <c r="O173" s="338"/>
      <c r="P173" s="338"/>
      <c r="Q173" s="338"/>
      <c r="R173" s="338"/>
      <c r="S173" s="338"/>
      <c r="T173" s="338"/>
      <c r="U173" s="338"/>
      <c r="V173" s="338"/>
    </row>
    <row r="174" spans="1:22" s="341" customFormat="1" x14ac:dyDescent="0.25">
      <c r="A174" s="355"/>
      <c r="B174" s="358"/>
      <c r="C174" s="357"/>
      <c r="D174" s="356"/>
      <c r="E174" s="351"/>
      <c r="F174" s="351"/>
      <c r="G174" s="338"/>
      <c r="H174" s="338"/>
      <c r="I174" s="338"/>
      <c r="J174" s="338"/>
      <c r="K174" s="338"/>
      <c r="L174" s="338"/>
      <c r="M174" s="338"/>
      <c r="N174" s="338"/>
      <c r="O174" s="338"/>
      <c r="P174" s="338"/>
      <c r="Q174" s="338"/>
      <c r="R174" s="338"/>
      <c r="S174" s="338"/>
      <c r="T174" s="338"/>
      <c r="U174" s="338"/>
      <c r="V174" s="338"/>
    </row>
    <row r="175" spans="1:22" s="341" customFormat="1" ht="22.8" x14ac:dyDescent="0.25">
      <c r="A175" s="359" t="s">
        <v>245</v>
      </c>
      <c r="B175" s="354" t="s">
        <v>54</v>
      </c>
      <c r="C175" s="353" t="s">
        <v>5556</v>
      </c>
      <c r="D175" s="352">
        <v>60</v>
      </c>
      <c r="E175" s="351">
        <v>340</v>
      </c>
      <c r="F175" s="351">
        <f>IF(C175="%",D175*E175/100,D175*E175)</f>
        <v>20400</v>
      </c>
      <c r="G175" s="338"/>
      <c r="H175" s="338"/>
      <c r="I175" s="338"/>
      <c r="J175" s="338"/>
      <c r="K175" s="338"/>
      <c r="L175" s="338"/>
      <c r="M175" s="338"/>
      <c r="N175" s="338"/>
      <c r="O175" s="338"/>
      <c r="P175" s="338"/>
      <c r="Q175" s="338"/>
      <c r="R175" s="338"/>
      <c r="S175" s="338"/>
      <c r="T175" s="338"/>
      <c r="U175" s="338"/>
      <c r="V175" s="338"/>
    </row>
    <row r="176" spans="1:22" s="341" customFormat="1" x14ac:dyDescent="0.25">
      <c r="A176" s="355"/>
      <c r="B176" s="358"/>
      <c r="C176" s="357"/>
      <c r="D176" s="356"/>
      <c r="E176" s="351"/>
      <c r="F176" s="351"/>
      <c r="G176" s="338"/>
      <c r="H176" s="338"/>
      <c r="I176" s="338"/>
      <c r="J176" s="338"/>
      <c r="K176" s="338"/>
      <c r="L176" s="338"/>
      <c r="M176" s="338"/>
      <c r="N176" s="338"/>
      <c r="O176" s="338"/>
      <c r="P176" s="338"/>
      <c r="Q176" s="338"/>
      <c r="R176" s="338"/>
      <c r="S176" s="338"/>
      <c r="T176" s="338"/>
      <c r="U176" s="338"/>
      <c r="V176" s="338"/>
    </row>
    <row r="177" spans="1:22" s="341" customFormat="1" ht="22.8" x14ac:dyDescent="0.25">
      <c r="A177" s="359" t="s">
        <v>246</v>
      </c>
      <c r="B177" s="354" t="s">
        <v>237</v>
      </c>
      <c r="C177" s="353" t="s">
        <v>5556</v>
      </c>
      <c r="D177" s="352">
        <v>40</v>
      </c>
      <c r="E177" s="351">
        <v>900</v>
      </c>
      <c r="F177" s="351">
        <f>IF(C177="%",D177*E177/100,D177*E177)</f>
        <v>36000</v>
      </c>
      <c r="G177" s="338"/>
      <c r="H177" s="338"/>
      <c r="I177" s="338"/>
      <c r="J177" s="338"/>
      <c r="K177" s="338"/>
      <c r="L177" s="338"/>
      <c r="M177" s="338"/>
      <c r="N177" s="338"/>
      <c r="O177" s="338"/>
      <c r="P177" s="338"/>
      <c r="Q177" s="338"/>
      <c r="R177" s="338"/>
      <c r="S177" s="338"/>
      <c r="T177" s="338"/>
      <c r="U177" s="338"/>
      <c r="V177" s="338"/>
    </row>
    <row r="178" spans="1:22" s="341" customFormat="1" x14ac:dyDescent="0.25">
      <c r="A178" s="355"/>
      <c r="B178" s="358"/>
      <c r="C178" s="357"/>
      <c r="D178" s="356"/>
      <c r="E178" s="351"/>
      <c r="F178" s="351"/>
      <c r="G178" s="338"/>
      <c r="H178" s="338"/>
      <c r="I178" s="338"/>
      <c r="J178" s="338"/>
      <c r="K178" s="338"/>
      <c r="L178" s="338"/>
      <c r="M178" s="338"/>
      <c r="N178" s="338"/>
      <c r="O178" s="338"/>
      <c r="P178" s="338"/>
      <c r="Q178" s="338"/>
      <c r="R178" s="338"/>
      <c r="S178" s="338"/>
      <c r="T178" s="338"/>
      <c r="U178" s="338"/>
      <c r="V178" s="338"/>
    </row>
    <row r="179" spans="1:22" s="341" customFormat="1" x14ac:dyDescent="0.25">
      <c r="A179" s="359" t="s">
        <v>247</v>
      </c>
      <c r="B179" s="354" t="s">
        <v>238</v>
      </c>
      <c r="C179" s="353" t="s">
        <v>5556</v>
      </c>
      <c r="D179" s="352">
        <v>40</v>
      </c>
      <c r="E179" s="351">
        <v>600</v>
      </c>
      <c r="F179" s="351">
        <f>IF(C179="%",D179*E179/100,D179*E179)</f>
        <v>24000</v>
      </c>
      <c r="G179" s="338"/>
      <c r="H179" s="338"/>
      <c r="I179" s="338"/>
      <c r="J179" s="338"/>
      <c r="K179" s="338"/>
      <c r="L179" s="338"/>
      <c r="M179" s="338"/>
      <c r="N179" s="338"/>
      <c r="O179" s="338"/>
      <c r="P179" s="338"/>
      <c r="Q179" s="338"/>
      <c r="R179" s="338"/>
      <c r="S179" s="338"/>
      <c r="T179" s="338"/>
      <c r="U179" s="338"/>
      <c r="V179" s="338"/>
    </row>
    <row r="180" spans="1:22" s="341" customFormat="1" x14ac:dyDescent="0.25">
      <c r="A180" s="355"/>
      <c r="B180" s="358"/>
      <c r="C180" s="357"/>
      <c r="D180" s="356"/>
      <c r="E180" s="351"/>
      <c r="F180" s="351"/>
      <c r="G180" s="338"/>
      <c r="H180" s="338"/>
      <c r="I180" s="338"/>
      <c r="J180" s="338"/>
      <c r="K180" s="338"/>
      <c r="L180" s="338"/>
      <c r="M180" s="338"/>
      <c r="N180" s="338"/>
      <c r="O180" s="338"/>
      <c r="P180" s="338"/>
      <c r="Q180" s="338"/>
      <c r="R180" s="338"/>
      <c r="S180" s="338"/>
      <c r="T180" s="338"/>
      <c r="U180" s="338"/>
      <c r="V180" s="338"/>
    </row>
    <row r="181" spans="1:22" s="341" customFormat="1" ht="22.8" x14ac:dyDescent="0.25">
      <c r="A181" s="359" t="s">
        <v>248</v>
      </c>
      <c r="B181" s="354" t="s">
        <v>6111</v>
      </c>
      <c r="C181" s="353" t="s">
        <v>5556</v>
      </c>
      <c r="D181" s="352">
        <v>20</v>
      </c>
      <c r="E181" s="351">
        <v>1560</v>
      </c>
      <c r="F181" s="351">
        <f>IF(C181="%",D181*E181/100,D181*E181)</f>
        <v>31200</v>
      </c>
      <c r="G181" s="338"/>
      <c r="H181" s="338"/>
      <c r="I181" s="338"/>
      <c r="J181" s="338"/>
      <c r="K181" s="338"/>
      <c r="L181" s="338"/>
      <c r="M181" s="338"/>
      <c r="N181" s="338"/>
      <c r="O181" s="338"/>
      <c r="P181" s="338"/>
      <c r="Q181" s="338"/>
      <c r="R181" s="338"/>
      <c r="S181" s="338"/>
      <c r="T181" s="338"/>
      <c r="U181" s="338"/>
      <c r="V181" s="338"/>
    </row>
    <row r="182" spans="1:22" s="341" customFormat="1" x14ac:dyDescent="0.25">
      <c r="A182" s="355"/>
      <c r="B182" s="358"/>
      <c r="C182" s="357"/>
      <c r="D182" s="356"/>
      <c r="E182" s="351"/>
      <c r="F182" s="351"/>
      <c r="G182" s="338"/>
      <c r="H182" s="338"/>
      <c r="I182" s="338"/>
      <c r="J182" s="338"/>
      <c r="K182" s="338"/>
      <c r="L182" s="338"/>
      <c r="M182" s="338"/>
      <c r="N182" s="338"/>
      <c r="O182" s="338"/>
      <c r="P182" s="338"/>
      <c r="Q182" s="338"/>
      <c r="R182" s="338"/>
      <c r="S182" s="338"/>
      <c r="T182" s="338"/>
      <c r="U182" s="338"/>
      <c r="V182" s="338"/>
    </row>
    <row r="183" spans="1:22" s="341" customFormat="1" ht="22.8" x14ac:dyDescent="0.25">
      <c r="A183" s="359" t="s">
        <v>249</v>
      </c>
      <c r="B183" s="354" t="s">
        <v>240</v>
      </c>
      <c r="C183" s="353" t="s">
        <v>5556</v>
      </c>
      <c r="D183" s="352">
        <v>20</v>
      </c>
      <c r="E183" s="351">
        <v>720</v>
      </c>
      <c r="F183" s="351">
        <f>IF(C183="%",D183*E183/100,D183*E183)</f>
        <v>14400</v>
      </c>
      <c r="G183" s="338"/>
      <c r="H183" s="338"/>
      <c r="I183" s="338"/>
      <c r="J183" s="338"/>
      <c r="K183" s="338"/>
      <c r="L183" s="338"/>
      <c r="M183" s="338"/>
      <c r="N183" s="338"/>
      <c r="O183" s="338"/>
      <c r="P183" s="338"/>
      <c r="Q183" s="338"/>
      <c r="R183" s="338"/>
      <c r="S183" s="338"/>
      <c r="T183" s="338"/>
      <c r="U183" s="338"/>
      <c r="V183" s="338"/>
    </row>
    <row r="184" spans="1:22" s="341" customFormat="1" x14ac:dyDescent="0.25">
      <c r="A184" s="355"/>
      <c r="B184" s="358"/>
      <c r="C184" s="357"/>
      <c r="D184" s="356"/>
      <c r="E184" s="351"/>
      <c r="F184" s="351"/>
      <c r="G184" s="338"/>
      <c r="H184" s="338"/>
      <c r="I184" s="338"/>
      <c r="J184" s="338"/>
      <c r="K184" s="338"/>
      <c r="L184" s="338"/>
      <c r="M184" s="338"/>
      <c r="N184" s="338"/>
      <c r="O184" s="338"/>
      <c r="P184" s="338"/>
      <c r="Q184" s="338"/>
      <c r="R184" s="338"/>
      <c r="S184" s="338"/>
      <c r="T184" s="338"/>
      <c r="U184" s="338"/>
      <c r="V184" s="338"/>
    </row>
    <row r="185" spans="1:22" s="341" customFormat="1" x14ac:dyDescent="0.25">
      <c r="A185" s="359" t="s">
        <v>250</v>
      </c>
      <c r="B185" s="354" t="s">
        <v>55</v>
      </c>
      <c r="C185" s="353" t="s">
        <v>5556</v>
      </c>
      <c r="D185" s="352">
        <v>25</v>
      </c>
      <c r="E185" s="351">
        <v>540</v>
      </c>
      <c r="F185" s="351">
        <f>IF(C185="%",D185*E185/100,D185*E185)</f>
        <v>13500</v>
      </c>
      <c r="G185" s="338"/>
      <c r="H185" s="338"/>
      <c r="I185" s="338"/>
      <c r="J185" s="338"/>
      <c r="K185" s="338"/>
      <c r="L185" s="338"/>
      <c r="M185" s="338"/>
      <c r="N185" s="338"/>
      <c r="O185" s="338"/>
      <c r="P185" s="338"/>
      <c r="Q185" s="338"/>
      <c r="R185" s="338"/>
      <c r="S185" s="338"/>
      <c r="T185" s="338"/>
      <c r="U185" s="338"/>
      <c r="V185" s="338"/>
    </row>
    <row r="186" spans="1:22" s="341" customFormat="1" x14ac:dyDescent="0.25">
      <c r="A186" s="355"/>
      <c r="B186" s="358"/>
      <c r="C186" s="357"/>
      <c r="D186" s="356"/>
      <c r="E186" s="351"/>
      <c r="F186" s="351"/>
      <c r="G186" s="338"/>
      <c r="H186" s="338"/>
      <c r="I186" s="338"/>
      <c r="J186" s="338"/>
      <c r="K186" s="338"/>
      <c r="L186" s="338"/>
      <c r="M186" s="338"/>
      <c r="N186" s="338"/>
      <c r="O186" s="338"/>
      <c r="P186" s="338"/>
      <c r="Q186" s="338"/>
      <c r="R186" s="338"/>
      <c r="S186" s="338"/>
      <c r="T186" s="338"/>
      <c r="U186" s="338"/>
      <c r="V186" s="338"/>
    </row>
    <row r="187" spans="1:22" s="341" customFormat="1" x14ac:dyDescent="0.25">
      <c r="A187" s="359" t="s">
        <v>251</v>
      </c>
      <c r="B187" s="354" t="s">
        <v>56</v>
      </c>
      <c r="C187" s="353" t="s">
        <v>5556</v>
      </c>
      <c r="D187" s="352">
        <v>25</v>
      </c>
      <c r="E187" s="351">
        <v>540</v>
      </c>
      <c r="F187" s="351">
        <f>IF(C187="%",D187*E187/100,D187*E187)</f>
        <v>13500</v>
      </c>
      <c r="G187" s="338"/>
      <c r="H187" s="338"/>
      <c r="I187" s="338"/>
      <c r="J187" s="338"/>
      <c r="K187" s="338"/>
      <c r="L187" s="338"/>
      <c r="M187" s="338"/>
      <c r="N187" s="338"/>
      <c r="O187" s="338"/>
      <c r="P187" s="338"/>
      <c r="Q187" s="338"/>
      <c r="R187" s="338"/>
      <c r="S187" s="338"/>
      <c r="T187" s="338"/>
      <c r="U187" s="338"/>
      <c r="V187" s="338"/>
    </row>
    <row r="188" spans="1:22" s="341" customFormat="1" x14ac:dyDescent="0.25">
      <c r="A188" s="355"/>
      <c r="B188" s="358"/>
      <c r="C188" s="357"/>
      <c r="D188" s="356"/>
      <c r="E188" s="351"/>
      <c r="F188" s="351"/>
      <c r="G188" s="338"/>
      <c r="H188" s="338"/>
      <c r="I188" s="338"/>
      <c r="J188" s="338"/>
      <c r="K188" s="338"/>
      <c r="L188" s="338"/>
      <c r="M188" s="338"/>
      <c r="N188" s="338"/>
      <c r="O188" s="338"/>
      <c r="P188" s="338"/>
      <c r="Q188" s="338"/>
      <c r="R188" s="338"/>
      <c r="S188" s="338"/>
      <c r="T188" s="338"/>
      <c r="U188" s="338"/>
      <c r="V188" s="338"/>
    </row>
    <row r="189" spans="1:22" s="341" customFormat="1" x14ac:dyDescent="0.25">
      <c r="A189" s="359" t="s">
        <v>252</v>
      </c>
      <c r="B189" s="354" t="s">
        <v>241</v>
      </c>
      <c r="C189" s="353" t="s">
        <v>5556</v>
      </c>
      <c r="D189" s="352">
        <v>10</v>
      </c>
      <c r="E189" s="351">
        <v>500</v>
      </c>
      <c r="F189" s="351">
        <f>IF(C189="%",D189*E189/100,D189*E189)</f>
        <v>5000</v>
      </c>
      <c r="G189" s="338"/>
      <c r="H189" s="338"/>
      <c r="I189" s="338"/>
      <c r="J189" s="338"/>
      <c r="K189" s="338"/>
      <c r="L189" s="338"/>
      <c r="M189" s="338"/>
      <c r="N189" s="338"/>
      <c r="O189" s="338"/>
      <c r="P189" s="338"/>
      <c r="Q189" s="338"/>
      <c r="R189" s="338"/>
      <c r="S189" s="338"/>
      <c r="T189" s="338"/>
      <c r="U189" s="338"/>
      <c r="V189" s="338"/>
    </row>
    <row r="190" spans="1:22" s="341" customFormat="1" x14ac:dyDescent="0.25">
      <c r="A190" s="359"/>
      <c r="B190" s="354"/>
      <c r="C190" s="353"/>
      <c r="D190" s="352"/>
      <c r="E190" s="351"/>
      <c r="F190" s="351"/>
      <c r="G190" s="338"/>
      <c r="H190" s="338"/>
      <c r="I190" s="338"/>
      <c r="J190" s="338"/>
      <c r="K190" s="338"/>
      <c r="L190" s="338"/>
      <c r="M190" s="338"/>
      <c r="N190" s="338"/>
      <c r="O190" s="338"/>
      <c r="P190" s="338"/>
      <c r="Q190" s="338"/>
      <c r="R190" s="338"/>
      <c r="S190" s="338"/>
      <c r="T190" s="338"/>
      <c r="U190" s="338"/>
      <c r="V190" s="338"/>
    </row>
    <row r="191" spans="1:22" s="341" customFormat="1" x14ac:dyDescent="0.25">
      <c r="A191" s="359" t="s">
        <v>253</v>
      </c>
      <c r="B191" s="354" t="s">
        <v>242</v>
      </c>
      <c r="C191" s="353" t="s">
        <v>5556</v>
      </c>
      <c r="D191" s="352">
        <v>10</v>
      </c>
      <c r="E191" s="351">
        <v>500</v>
      </c>
      <c r="F191" s="351">
        <f>IF(C191="%",D191*E191/100,D191*E191)</f>
        <v>5000</v>
      </c>
      <c r="G191" s="338"/>
      <c r="H191" s="338"/>
      <c r="I191" s="338"/>
      <c r="J191" s="338"/>
      <c r="K191" s="338"/>
      <c r="L191" s="338"/>
      <c r="M191" s="338"/>
      <c r="N191" s="338"/>
      <c r="O191" s="338"/>
      <c r="P191" s="338"/>
      <c r="Q191" s="338"/>
      <c r="R191" s="338"/>
      <c r="S191" s="338"/>
      <c r="T191" s="338"/>
      <c r="U191" s="338"/>
      <c r="V191" s="338"/>
    </row>
    <row r="192" spans="1:22" s="393" customFormat="1" x14ac:dyDescent="0.25">
      <c r="A192" s="355"/>
      <c r="B192" s="358"/>
      <c r="C192" s="357"/>
      <c r="D192" s="356"/>
      <c r="E192" s="351"/>
      <c r="F192" s="351"/>
      <c r="G192" s="338"/>
      <c r="H192" s="338"/>
      <c r="I192" s="338"/>
      <c r="J192" s="338"/>
      <c r="K192" s="338"/>
      <c r="L192" s="338"/>
      <c r="M192" s="338"/>
      <c r="N192" s="338"/>
      <c r="O192" s="338"/>
      <c r="P192" s="338"/>
      <c r="Q192" s="338"/>
      <c r="R192" s="338"/>
      <c r="S192" s="338"/>
      <c r="T192" s="338"/>
      <c r="U192" s="338"/>
      <c r="V192" s="338"/>
    </row>
    <row r="193" spans="1:22" s="393" customFormat="1" x14ac:dyDescent="0.25">
      <c r="A193" s="359" t="s">
        <v>256</v>
      </c>
      <c r="B193" s="354" t="s">
        <v>6110</v>
      </c>
      <c r="C193" s="357"/>
      <c r="D193" s="356"/>
      <c r="E193" s="351"/>
      <c r="F193" s="351"/>
      <c r="G193" s="338"/>
      <c r="H193" s="338"/>
      <c r="I193" s="338"/>
      <c r="J193" s="338"/>
      <c r="K193" s="338"/>
      <c r="L193" s="338"/>
      <c r="M193" s="338"/>
      <c r="N193" s="338"/>
      <c r="O193" s="338"/>
      <c r="P193" s="338"/>
      <c r="Q193" s="338"/>
      <c r="R193" s="338"/>
      <c r="S193" s="338"/>
      <c r="T193" s="338"/>
      <c r="U193" s="338"/>
      <c r="V193" s="338"/>
    </row>
    <row r="194" spans="1:22" s="393" customFormat="1" x14ac:dyDescent="0.25">
      <c r="A194" s="355"/>
      <c r="B194" s="358"/>
      <c r="C194" s="357"/>
      <c r="D194" s="356"/>
      <c r="E194" s="351"/>
      <c r="F194" s="351"/>
      <c r="G194" s="338"/>
      <c r="H194" s="338"/>
      <c r="I194" s="338"/>
      <c r="J194" s="338"/>
      <c r="K194" s="338"/>
      <c r="L194" s="338"/>
      <c r="M194" s="338"/>
      <c r="N194" s="338"/>
      <c r="O194" s="338"/>
      <c r="P194" s="338"/>
      <c r="Q194" s="338"/>
      <c r="R194" s="338"/>
      <c r="S194" s="338"/>
      <c r="T194" s="338"/>
      <c r="U194" s="338"/>
      <c r="V194" s="338"/>
    </row>
    <row r="195" spans="1:22" s="393" customFormat="1" x14ac:dyDescent="0.25">
      <c r="A195" s="359" t="s">
        <v>258</v>
      </c>
      <c r="B195" s="354" t="s">
        <v>6109</v>
      </c>
      <c r="C195" s="353" t="s">
        <v>5548</v>
      </c>
      <c r="D195" s="352">
        <v>25</v>
      </c>
      <c r="E195" s="351">
        <v>750</v>
      </c>
      <c r="F195" s="351">
        <f>IF(C195="%",D195*E195/100,D195*E195)</f>
        <v>18750</v>
      </c>
      <c r="G195" s="338"/>
      <c r="H195" s="338"/>
      <c r="I195" s="338"/>
      <c r="J195" s="338"/>
      <c r="K195" s="338"/>
      <c r="L195" s="338"/>
      <c r="M195" s="338"/>
      <c r="N195" s="338"/>
      <c r="O195" s="338"/>
      <c r="P195" s="338"/>
      <c r="Q195" s="338"/>
      <c r="R195" s="338"/>
      <c r="S195" s="338"/>
      <c r="T195" s="338"/>
      <c r="U195" s="338"/>
      <c r="V195" s="338"/>
    </row>
    <row r="196" spans="1:22" s="393" customFormat="1" x14ac:dyDescent="0.25">
      <c r="A196" s="355"/>
      <c r="B196" s="358"/>
      <c r="C196" s="357"/>
      <c r="D196" s="356"/>
      <c r="E196" s="351"/>
      <c r="F196" s="351"/>
      <c r="G196" s="338"/>
      <c r="H196" s="338"/>
      <c r="I196" s="338"/>
      <c r="J196" s="338"/>
      <c r="K196" s="338"/>
      <c r="L196" s="338"/>
      <c r="M196" s="338"/>
      <c r="N196" s="338"/>
      <c r="O196" s="338"/>
      <c r="P196" s="338"/>
      <c r="Q196" s="338"/>
      <c r="R196" s="338"/>
      <c r="S196" s="338"/>
      <c r="T196" s="338"/>
      <c r="U196" s="338"/>
      <c r="V196" s="338"/>
    </row>
    <row r="197" spans="1:22" s="393" customFormat="1" x14ac:dyDescent="0.25">
      <c r="A197" s="359" t="s">
        <v>259</v>
      </c>
      <c r="B197" s="354" t="s">
        <v>297</v>
      </c>
      <c r="C197" s="353" t="s">
        <v>5548</v>
      </c>
      <c r="D197" s="352">
        <v>10</v>
      </c>
      <c r="E197" s="351">
        <v>1100</v>
      </c>
      <c r="F197" s="351">
        <f>IF(C197="%",D197*E197/100,D197*E197)</f>
        <v>11000</v>
      </c>
      <c r="G197" s="338"/>
      <c r="H197" s="338"/>
      <c r="I197" s="338"/>
      <c r="J197" s="338"/>
      <c r="K197" s="338"/>
      <c r="L197" s="338"/>
      <c r="M197" s="338"/>
      <c r="N197" s="338"/>
      <c r="O197" s="338"/>
      <c r="P197" s="338"/>
      <c r="Q197" s="338"/>
      <c r="R197" s="338"/>
      <c r="S197" s="338"/>
      <c r="T197" s="338"/>
      <c r="U197" s="338"/>
      <c r="V197" s="338"/>
    </row>
    <row r="198" spans="1:22" s="393" customFormat="1" x14ac:dyDescent="0.25">
      <c r="A198" s="355"/>
      <c r="B198" s="358"/>
      <c r="C198" s="357"/>
      <c r="D198" s="356"/>
      <c r="E198" s="351"/>
      <c r="F198" s="351"/>
      <c r="G198" s="338"/>
      <c r="H198" s="338"/>
      <c r="I198" s="338"/>
      <c r="J198" s="338"/>
      <c r="K198" s="338"/>
      <c r="L198" s="338"/>
      <c r="M198" s="338"/>
      <c r="N198" s="338"/>
      <c r="O198" s="338"/>
      <c r="P198" s="338"/>
      <c r="Q198" s="338"/>
      <c r="R198" s="338"/>
      <c r="S198" s="338"/>
      <c r="T198" s="338"/>
      <c r="U198" s="338"/>
      <c r="V198" s="338"/>
    </row>
    <row r="199" spans="1:22" s="393" customFormat="1" x14ac:dyDescent="0.25">
      <c r="A199" s="359" t="s">
        <v>260</v>
      </c>
      <c r="B199" s="354" t="s">
        <v>298</v>
      </c>
      <c r="C199" s="353" t="s">
        <v>5548</v>
      </c>
      <c r="D199" s="352">
        <v>12</v>
      </c>
      <c r="E199" s="351">
        <v>950</v>
      </c>
      <c r="F199" s="351">
        <f>IF(C199="%",D199*E199/100,D199*E199)</f>
        <v>11400</v>
      </c>
      <c r="G199" s="338"/>
      <c r="H199" s="338"/>
      <c r="I199" s="338"/>
      <c r="J199" s="338"/>
      <c r="K199" s="338"/>
      <c r="L199" s="338"/>
      <c r="M199" s="338"/>
      <c r="N199" s="338"/>
      <c r="O199" s="338"/>
      <c r="P199" s="338"/>
      <c r="Q199" s="338"/>
      <c r="R199" s="338"/>
      <c r="S199" s="338"/>
      <c r="T199" s="338"/>
      <c r="U199" s="338"/>
      <c r="V199" s="338"/>
    </row>
    <row r="200" spans="1:22" s="393" customFormat="1" x14ac:dyDescent="0.25">
      <c r="A200" s="355"/>
      <c r="B200" s="358"/>
      <c r="C200" s="357"/>
      <c r="D200" s="356"/>
      <c r="E200" s="351"/>
      <c r="F200" s="351"/>
      <c r="G200" s="338"/>
      <c r="H200" s="338"/>
      <c r="I200" s="338"/>
      <c r="J200" s="338"/>
      <c r="K200" s="338"/>
      <c r="L200" s="338"/>
      <c r="M200" s="338"/>
      <c r="N200" s="338"/>
      <c r="O200" s="338"/>
      <c r="P200" s="338"/>
      <c r="Q200" s="338"/>
      <c r="R200" s="338"/>
      <c r="S200" s="338"/>
      <c r="T200" s="338"/>
      <c r="U200" s="338"/>
      <c r="V200" s="338"/>
    </row>
    <row r="201" spans="1:22" s="393" customFormat="1" ht="22.8" x14ac:dyDescent="0.25">
      <c r="A201" s="359" t="s">
        <v>261</v>
      </c>
      <c r="B201" s="354" t="s">
        <v>6108</v>
      </c>
      <c r="C201" s="353" t="s">
        <v>5548</v>
      </c>
      <c r="D201" s="352">
        <v>8</v>
      </c>
      <c r="E201" s="351">
        <v>2700</v>
      </c>
      <c r="F201" s="351">
        <f>IF(C201="%",D201*E201/100,D201*E201)</f>
        <v>21600</v>
      </c>
      <c r="G201" s="338"/>
      <c r="H201" s="338"/>
      <c r="I201" s="338"/>
      <c r="J201" s="338"/>
      <c r="K201" s="338"/>
      <c r="L201" s="338"/>
      <c r="M201" s="338"/>
      <c r="N201" s="338"/>
      <c r="O201" s="338"/>
      <c r="P201" s="338"/>
      <c r="Q201" s="338"/>
      <c r="R201" s="338"/>
      <c r="S201" s="338"/>
      <c r="T201" s="338"/>
      <c r="U201" s="338"/>
      <c r="V201" s="338"/>
    </row>
    <row r="202" spans="1:22" x14ac:dyDescent="0.25">
      <c r="A202" s="355"/>
      <c r="B202" s="358"/>
      <c r="C202" s="357"/>
      <c r="D202" s="356"/>
      <c r="E202" s="351"/>
      <c r="F202" s="351"/>
    </row>
    <row r="203" spans="1:22" x14ac:dyDescent="0.25">
      <c r="A203" s="359" t="s">
        <v>263</v>
      </c>
      <c r="B203" s="354" t="s">
        <v>299</v>
      </c>
      <c r="C203" s="353" t="s">
        <v>5548</v>
      </c>
      <c r="D203" s="352">
        <v>4</v>
      </c>
      <c r="E203" s="351">
        <v>2050</v>
      </c>
      <c r="F203" s="351">
        <f>IF(C203="%",D203*E203/100,D203*E203)</f>
        <v>8200</v>
      </c>
    </row>
    <row r="204" spans="1:22" x14ac:dyDescent="0.25">
      <c r="A204" s="355"/>
      <c r="B204" s="358"/>
      <c r="C204" s="357"/>
      <c r="D204" s="356"/>
      <c r="E204" s="351"/>
      <c r="F204" s="351"/>
    </row>
    <row r="205" spans="1:22" x14ac:dyDescent="0.25">
      <c r="A205" s="359" t="s">
        <v>264</v>
      </c>
      <c r="B205" s="354" t="s">
        <v>300</v>
      </c>
      <c r="C205" s="353" t="s">
        <v>5548</v>
      </c>
      <c r="D205" s="352">
        <v>1</v>
      </c>
      <c r="E205" s="351">
        <v>5400</v>
      </c>
      <c r="F205" s="351">
        <f>IF(C205="%",D205*E205/100,D205*E205)</f>
        <v>5400</v>
      </c>
    </row>
    <row r="206" spans="1:22" x14ac:dyDescent="0.25">
      <c r="A206" s="355"/>
      <c r="B206" s="358"/>
      <c r="C206" s="357"/>
      <c r="D206" s="356"/>
      <c r="E206" s="351"/>
      <c r="F206" s="351"/>
    </row>
    <row r="207" spans="1:22" x14ac:dyDescent="0.25">
      <c r="A207" s="359" t="s">
        <v>265</v>
      </c>
      <c r="B207" s="354" t="s">
        <v>301</v>
      </c>
      <c r="C207" s="353" t="s">
        <v>5548</v>
      </c>
      <c r="D207" s="352">
        <v>5</v>
      </c>
      <c r="E207" s="351">
        <v>1200</v>
      </c>
      <c r="F207" s="351">
        <f>IF(C207="%",D207*E207/100,D207*E207)</f>
        <v>6000</v>
      </c>
    </row>
    <row r="208" spans="1:22" x14ac:dyDescent="0.25">
      <c r="A208" s="355"/>
      <c r="B208" s="358"/>
      <c r="C208" s="357"/>
      <c r="D208" s="356"/>
      <c r="E208" s="351"/>
      <c r="F208" s="351"/>
    </row>
    <row r="209" spans="1:22" x14ac:dyDescent="0.25">
      <c r="A209" s="359" t="s">
        <v>266</v>
      </c>
      <c r="B209" s="354" t="s">
        <v>302</v>
      </c>
      <c r="C209" s="353" t="s">
        <v>5548</v>
      </c>
      <c r="D209" s="352">
        <v>5</v>
      </c>
      <c r="E209" s="351">
        <v>1500</v>
      </c>
      <c r="F209" s="351">
        <f>IF(C209="%",D209*E209/100,D209*E209)</f>
        <v>7500</v>
      </c>
    </row>
    <row r="210" spans="1:22" s="343" customFormat="1" x14ac:dyDescent="0.2">
      <c r="A210" s="355"/>
      <c r="B210" s="358"/>
      <c r="C210" s="357"/>
      <c r="D210" s="356"/>
      <c r="E210" s="351"/>
      <c r="F210" s="351"/>
    </row>
    <row r="211" spans="1:22" ht="22.8" x14ac:dyDescent="0.25">
      <c r="A211" s="359" t="s">
        <v>267</v>
      </c>
      <c r="B211" s="354" t="s">
        <v>303</v>
      </c>
      <c r="C211" s="353" t="s">
        <v>5548</v>
      </c>
      <c r="D211" s="352">
        <v>10</v>
      </c>
      <c r="E211" s="351">
        <v>1500</v>
      </c>
      <c r="F211" s="351">
        <f>IF(C211="%",D211*E211/100,D211*E211)</f>
        <v>15000</v>
      </c>
    </row>
    <row r="212" spans="1:22" x14ac:dyDescent="0.25">
      <c r="A212" s="355"/>
      <c r="B212" s="358"/>
      <c r="C212" s="357"/>
      <c r="D212" s="356"/>
      <c r="E212" s="351"/>
      <c r="F212" s="351"/>
    </row>
    <row r="213" spans="1:22" ht="22.8" x14ac:dyDescent="0.25">
      <c r="A213" s="359" t="s">
        <v>268</v>
      </c>
      <c r="B213" s="354" t="s">
        <v>304</v>
      </c>
      <c r="C213" s="353" t="s">
        <v>5548</v>
      </c>
      <c r="D213" s="352">
        <v>2</v>
      </c>
      <c r="E213" s="351">
        <v>1850</v>
      </c>
      <c r="F213" s="351">
        <f>IF(C213="%",D213*E213/100,D213*E213)</f>
        <v>3700</v>
      </c>
    </row>
    <row r="214" spans="1:22" x14ac:dyDescent="0.25">
      <c r="A214" s="355"/>
      <c r="B214" s="358"/>
      <c r="C214" s="357"/>
      <c r="D214" s="356"/>
      <c r="E214" s="351"/>
      <c r="F214" s="351"/>
    </row>
    <row r="215" spans="1:22" x14ac:dyDescent="0.25">
      <c r="A215" s="359" t="s">
        <v>269</v>
      </c>
      <c r="B215" s="354" t="s">
        <v>6107</v>
      </c>
      <c r="C215" s="353" t="s">
        <v>5548</v>
      </c>
      <c r="D215" s="352">
        <v>40</v>
      </c>
      <c r="E215" s="351">
        <v>430</v>
      </c>
      <c r="F215" s="351">
        <f>IF(C215="%",D215*E215/100,D215*E215)</f>
        <v>17200</v>
      </c>
    </row>
    <row r="216" spans="1:22" s="393" customFormat="1" x14ac:dyDescent="0.25">
      <c r="A216" s="355"/>
      <c r="B216" s="358"/>
      <c r="C216" s="357"/>
      <c r="D216" s="356"/>
      <c r="E216" s="351"/>
      <c r="F216" s="351"/>
      <c r="G216" s="338"/>
      <c r="H216" s="338"/>
      <c r="I216" s="338"/>
      <c r="J216" s="338"/>
      <c r="K216" s="338"/>
      <c r="L216" s="338"/>
      <c r="M216" s="338"/>
      <c r="N216" s="338"/>
      <c r="O216" s="338"/>
      <c r="P216" s="338"/>
      <c r="Q216" s="338"/>
      <c r="R216" s="338"/>
      <c r="S216" s="338"/>
      <c r="T216" s="338"/>
      <c r="U216" s="338"/>
      <c r="V216" s="338"/>
    </row>
    <row r="217" spans="1:22" s="393" customFormat="1" ht="22.8" x14ac:dyDescent="0.25">
      <c r="A217" s="359" t="s">
        <v>270</v>
      </c>
      <c r="B217" s="354" t="s">
        <v>6106</v>
      </c>
      <c r="C217" s="353" t="s">
        <v>5548</v>
      </c>
      <c r="D217" s="352">
        <v>5</v>
      </c>
      <c r="E217" s="351">
        <v>1450</v>
      </c>
      <c r="F217" s="351">
        <f>IF(C217="%",D217*E217/100,D217*E217)</f>
        <v>7250</v>
      </c>
      <c r="G217" s="338"/>
      <c r="H217" s="338"/>
      <c r="I217" s="338"/>
      <c r="J217" s="338"/>
      <c r="K217" s="338"/>
      <c r="L217" s="338"/>
      <c r="M217" s="338"/>
      <c r="N217" s="338"/>
      <c r="O217" s="338"/>
      <c r="P217" s="338"/>
      <c r="Q217" s="338"/>
      <c r="R217" s="338"/>
      <c r="S217" s="338"/>
      <c r="T217" s="338"/>
      <c r="U217" s="338"/>
      <c r="V217" s="338"/>
    </row>
    <row r="218" spans="1:22" s="393" customFormat="1" x14ac:dyDescent="0.25">
      <c r="A218" s="355"/>
      <c r="B218" s="358"/>
      <c r="C218" s="357"/>
      <c r="D218" s="356"/>
      <c r="E218" s="351"/>
      <c r="F218" s="351"/>
      <c r="G218" s="338"/>
      <c r="H218" s="338"/>
      <c r="I218" s="338"/>
      <c r="J218" s="338"/>
      <c r="K218" s="338"/>
      <c r="L218" s="338"/>
      <c r="M218" s="338"/>
      <c r="N218" s="338"/>
      <c r="O218" s="338"/>
      <c r="P218" s="338"/>
      <c r="Q218" s="338"/>
      <c r="R218" s="338"/>
      <c r="S218" s="338"/>
      <c r="T218" s="338"/>
      <c r="U218" s="338"/>
      <c r="V218" s="338"/>
    </row>
    <row r="219" spans="1:22" s="393" customFormat="1" ht="22.8" x14ac:dyDescent="0.25">
      <c r="A219" s="359" t="s">
        <v>271</v>
      </c>
      <c r="B219" s="358" t="s">
        <v>6105</v>
      </c>
      <c r="C219" s="357" t="s">
        <v>5548</v>
      </c>
      <c r="D219" s="352">
        <v>10</v>
      </c>
      <c r="E219" s="351">
        <v>370</v>
      </c>
      <c r="F219" s="351">
        <f>IF(C219="%",D219*E219/100,D219*E219)</f>
        <v>3700</v>
      </c>
      <c r="G219" s="338"/>
      <c r="H219" s="338"/>
      <c r="I219" s="338"/>
      <c r="J219" s="338"/>
      <c r="K219" s="338"/>
      <c r="L219" s="338"/>
      <c r="M219" s="338"/>
      <c r="N219" s="338"/>
      <c r="O219" s="338"/>
      <c r="P219" s="338"/>
      <c r="Q219" s="338"/>
      <c r="R219" s="338"/>
      <c r="S219" s="338"/>
      <c r="T219" s="338"/>
      <c r="U219" s="338"/>
      <c r="V219" s="338"/>
    </row>
    <row r="220" spans="1:22" s="393" customFormat="1" x14ac:dyDescent="0.25">
      <c r="A220" s="355"/>
      <c r="B220" s="354"/>
      <c r="C220" s="353"/>
      <c r="D220" s="356"/>
      <c r="E220" s="351"/>
      <c r="F220" s="351"/>
      <c r="G220" s="338"/>
      <c r="H220" s="338"/>
      <c r="I220" s="338"/>
      <c r="J220" s="338"/>
      <c r="K220" s="338"/>
      <c r="L220" s="338"/>
      <c r="M220" s="338"/>
      <c r="N220" s="338"/>
      <c r="O220" s="338"/>
      <c r="P220" s="338"/>
      <c r="Q220" s="338"/>
      <c r="R220" s="338"/>
      <c r="S220" s="338"/>
      <c r="T220" s="338"/>
      <c r="U220" s="338"/>
      <c r="V220" s="338"/>
    </row>
    <row r="221" spans="1:22" s="393" customFormat="1" ht="22.8" x14ac:dyDescent="0.25">
      <c r="A221" s="359" t="s">
        <v>272</v>
      </c>
      <c r="B221" s="358" t="s">
        <v>6104</v>
      </c>
      <c r="C221" s="357" t="s">
        <v>5548</v>
      </c>
      <c r="D221" s="352">
        <v>20</v>
      </c>
      <c r="E221" s="351">
        <v>540</v>
      </c>
      <c r="F221" s="351">
        <f>IF(C221="%",D221*E221/100,D221*E221)</f>
        <v>10800</v>
      </c>
      <c r="G221" s="338"/>
      <c r="H221" s="338"/>
      <c r="I221" s="338"/>
      <c r="J221" s="338"/>
      <c r="K221" s="338"/>
      <c r="L221" s="338"/>
      <c r="M221" s="338"/>
      <c r="N221" s="338"/>
      <c r="O221" s="338"/>
      <c r="P221" s="338"/>
      <c r="Q221" s="338"/>
      <c r="R221" s="338"/>
      <c r="S221" s="338"/>
      <c r="T221" s="338"/>
      <c r="U221" s="338"/>
      <c r="V221" s="338"/>
    </row>
    <row r="222" spans="1:22" s="393" customFormat="1" x14ac:dyDescent="0.25">
      <c r="A222" s="355"/>
      <c r="B222" s="354"/>
      <c r="C222" s="353"/>
      <c r="D222" s="356"/>
      <c r="E222" s="351"/>
      <c r="F222" s="351"/>
      <c r="G222" s="338"/>
      <c r="H222" s="338"/>
      <c r="I222" s="338"/>
      <c r="J222" s="338"/>
      <c r="K222" s="338"/>
      <c r="L222" s="338"/>
      <c r="M222" s="338"/>
      <c r="N222" s="338"/>
      <c r="O222" s="338"/>
      <c r="P222" s="338"/>
      <c r="Q222" s="338"/>
      <c r="R222" s="338"/>
      <c r="S222" s="338"/>
      <c r="T222" s="338"/>
      <c r="U222" s="338"/>
      <c r="V222" s="338"/>
    </row>
    <row r="223" spans="1:22" s="393" customFormat="1" x14ac:dyDescent="0.25">
      <c r="A223" s="359" t="s">
        <v>275</v>
      </c>
      <c r="B223" s="354" t="s">
        <v>6103</v>
      </c>
      <c r="C223" s="353" t="s">
        <v>5548</v>
      </c>
      <c r="D223" s="352">
        <v>5</v>
      </c>
      <c r="E223" s="351">
        <v>1400</v>
      </c>
      <c r="F223" s="351">
        <f>IF(C223="%",D223*E223/100,D223*E223)</f>
        <v>7000</v>
      </c>
      <c r="G223" s="338"/>
      <c r="H223" s="338"/>
      <c r="I223" s="338"/>
      <c r="J223" s="338"/>
      <c r="K223" s="338"/>
      <c r="L223" s="338"/>
      <c r="M223" s="338"/>
      <c r="N223" s="338"/>
      <c r="O223" s="338"/>
      <c r="P223" s="338"/>
      <c r="Q223" s="338"/>
      <c r="R223" s="338"/>
      <c r="S223" s="338"/>
      <c r="T223" s="338"/>
      <c r="U223" s="338"/>
      <c r="V223" s="338"/>
    </row>
    <row r="224" spans="1:22" s="393" customFormat="1" x14ac:dyDescent="0.25">
      <c r="A224" s="355"/>
      <c r="B224" s="358"/>
      <c r="C224" s="357"/>
      <c r="D224" s="356"/>
      <c r="E224" s="351"/>
      <c r="F224" s="351"/>
      <c r="G224" s="338"/>
      <c r="H224" s="338"/>
      <c r="I224" s="338"/>
      <c r="J224" s="338"/>
      <c r="K224" s="338"/>
      <c r="L224" s="338"/>
      <c r="M224" s="338"/>
      <c r="N224" s="338"/>
      <c r="O224" s="338"/>
      <c r="P224" s="338"/>
      <c r="Q224" s="338"/>
      <c r="R224" s="338"/>
      <c r="S224" s="338"/>
      <c r="T224" s="338"/>
      <c r="U224" s="338"/>
      <c r="V224" s="338"/>
    </row>
    <row r="225" spans="1:22" s="393" customFormat="1" x14ac:dyDescent="0.25">
      <c r="A225" s="359" t="s">
        <v>276</v>
      </c>
      <c r="B225" s="354" t="s">
        <v>6102</v>
      </c>
      <c r="C225" s="353" t="s">
        <v>5548</v>
      </c>
      <c r="D225" s="352">
        <v>8</v>
      </c>
      <c r="E225" s="351">
        <v>1700</v>
      </c>
      <c r="F225" s="351">
        <f>IF(C225="%",D225*E225/100,D225*E225)</f>
        <v>13600</v>
      </c>
      <c r="G225" s="338"/>
      <c r="H225" s="338"/>
      <c r="I225" s="338"/>
      <c r="J225" s="338"/>
      <c r="K225" s="338"/>
      <c r="L225" s="338"/>
      <c r="M225" s="338"/>
      <c r="N225" s="338"/>
      <c r="O225" s="338"/>
      <c r="P225" s="338"/>
      <c r="Q225" s="338"/>
      <c r="R225" s="338"/>
      <c r="S225" s="338"/>
      <c r="T225" s="338"/>
      <c r="U225" s="338"/>
      <c r="V225" s="338"/>
    </row>
    <row r="226" spans="1:22" s="393" customFormat="1" x14ac:dyDescent="0.25">
      <c r="A226" s="355"/>
      <c r="B226" s="358"/>
      <c r="C226" s="357"/>
      <c r="D226" s="356"/>
      <c r="E226" s="351"/>
      <c r="F226" s="351"/>
      <c r="G226" s="338"/>
      <c r="H226" s="338"/>
      <c r="I226" s="338"/>
      <c r="J226" s="338"/>
      <c r="K226" s="338"/>
      <c r="L226" s="338"/>
      <c r="M226" s="338"/>
      <c r="N226" s="338"/>
      <c r="O226" s="338"/>
      <c r="P226" s="338"/>
      <c r="Q226" s="338"/>
      <c r="R226" s="338"/>
      <c r="S226" s="338"/>
      <c r="T226" s="338"/>
      <c r="U226" s="338"/>
      <c r="V226" s="338"/>
    </row>
    <row r="227" spans="1:22" s="393" customFormat="1" x14ac:dyDescent="0.25">
      <c r="A227" s="359" t="s">
        <v>277</v>
      </c>
      <c r="B227" s="354" t="s">
        <v>311</v>
      </c>
      <c r="C227" s="353" t="s">
        <v>5548</v>
      </c>
      <c r="D227" s="352">
        <v>3</v>
      </c>
      <c r="E227" s="351">
        <v>2150</v>
      </c>
      <c r="F227" s="351">
        <f>IF(C227="%",D227*E227/100,D227*E227)</f>
        <v>6450</v>
      </c>
      <c r="G227" s="338"/>
      <c r="H227" s="338"/>
      <c r="I227" s="338"/>
      <c r="J227" s="338"/>
      <c r="K227" s="338"/>
      <c r="L227" s="338"/>
      <c r="M227" s="338"/>
      <c r="N227" s="338"/>
      <c r="O227" s="338"/>
      <c r="P227" s="338"/>
      <c r="Q227" s="338"/>
      <c r="R227" s="338"/>
      <c r="S227" s="338"/>
      <c r="T227" s="338"/>
      <c r="U227" s="338"/>
      <c r="V227" s="338"/>
    </row>
    <row r="228" spans="1:22" x14ac:dyDescent="0.25">
      <c r="A228" s="355"/>
      <c r="B228" s="358"/>
      <c r="C228" s="357"/>
      <c r="D228" s="356"/>
      <c r="E228" s="351"/>
      <c r="F228" s="351"/>
    </row>
    <row r="229" spans="1:22" x14ac:dyDescent="0.25">
      <c r="A229" s="359" t="s">
        <v>278</v>
      </c>
      <c r="B229" s="354" t="s">
        <v>312</v>
      </c>
      <c r="C229" s="353" t="s">
        <v>5548</v>
      </c>
      <c r="D229" s="352">
        <v>1</v>
      </c>
      <c r="E229" s="351">
        <v>12000</v>
      </c>
      <c r="F229" s="351">
        <f>IF(C229="%",D229*E229/100,D229*E229)</f>
        <v>12000</v>
      </c>
    </row>
    <row r="230" spans="1:22" x14ac:dyDescent="0.25">
      <c r="A230" s="359"/>
      <c r="B230" s="354"/>
      <c r="C230" s="353"/>
      <c r="D230" s="352"/>
      <c r="E230" s="351"/>
      <c r="F230" s="351"/>
    </row>
    <row r="231" spans="1:22" ht="22.8" x14ac:dyDescent="0.25">
      <c r="A231" s="359" t="s">
        <v>279</v>
      </c>
      <c r="B231" s="354" t="s">
        <v>313</v>
      </c>
      <c r="C231" s="353" t="s">
        <v>5548</v>
      </c>
      <c r="D231" s="352">
        <v>6</v>
      </c>
      <c r="E231" s="351">
        <v>750</v>
      </c>
      <c r="F231" s="351">
        <f>IF(C231="%",D231*E231/100,D231*E231)</f>
        <v>4500</v>
      </c>
    </row>
    <row r="232" spans="1:22" x14ac:dyDescent="0.25">
      <c r="A232" s="355"/>
      <c r="B232" s="358"/>
      <c r="C232" s="357"/>
      <c r="D232" s="356"/>
      <c r="E232" s="351"/>
      <c r="F232" s="351"/>
    </row>
    <row r="233" spans="1:22" x14ac:dyDescent="0.25">
      <c r="A233" s="359" t="s">
        <v>280</v>
      </c>
      <c r="B233" s="354" t="s">
        <v>314</v>
      </c>
      <c r="C233" s="353" t="s">
        <v>5548</v>
      </c>
      <c r="D233" s="352">
        <v>10</v>
      </c>
      <c r="E233" s="351">
        <v>6600</v>
      </c>
      <c r="F233" s="351">
        <f>IF(C233="%",D233*E233/100,D233*E233)</f>
        <v>66000</v>
      </c>
    </row>
    <row r="234" spans="1:22" x14ac:dyDescent="0.25">
      <c r="A234" s="355"/>
      <c r="B234" s="358"/>
      <c r="C234" s="357"/>
      <c r="D234" s="356"/>
      <c r="E234" s="351"/>
      <c r="F234" s="351"/>
    </row>
    <row r="235" spans="1:22" x14ac:dyDescent="0.25">
      <c r="A235" s="359" t="s">
        <v>281</v>
      </c>
      <c r="B235" s="354" t="s">
        <v>315</v>
      </c>
      <c r="C235" s="353" t="s">
        <v>5548</v>
      </c>
      <c r="D235" s="352">
        <v>15</v>
      </c>
      <c r="E235" s="351">
        <v>900</v>
      </c>
      <c r="F235" s="351">
        <f>IF(C235="%",D235*E235/100,D235*E235)</f>
        <v>13500</v>
      </c>
    </row>
    <row r="236" spans="1:22" x14ac:dyDescent="0.25">
      <c r="A236" s="355"/>
      <c r="B236" s="358"/>
      <c r="C236" s="357"/>
      <c r="D236" s="356"/>
      <c r="E236" s="351"/>
      <c r="F236" s="351"/>
    </row>
    <row r="237" spans="1:22" x14ac:dyDescent="0.25">
      <c r="A237" s="359" t="s">
        <v>283</v>
      </c>
      <c r="B237" s="354" t="s">
        <v>317</v>
      </c>
      <c r="C237" s="353" t="s">
        <v>5548</v>
      </c>
      <c r="D237" s="352">
        <v>6</v>
      </c>
      <c r="E237" s="351">
        <v>100</v>
      </c>
      <c r="F237" s="351">
        <f>IF(C237="%",D237*E237/100,D237*E237)</f>
        <v>600</v>
      </c>
    </row>
    <row r="238" spans="1:22" x14ac:dyDescent="0.25">
      <c r="A238" s="355"/>
      <c r="B238" s="358"/>
      <c r="C238" s="357"/>
      <c r="D238" s="356"/>
      <c r="E238" s="351"/>
      <c r="F238" s="351"/>
    </row>
    <row r="239" spans="1:22" x14ac:dyDescent="0.25">
      <c r="A239" s="359" t="s">
        <v>284</v>
      </c>
      <c r="B239" s="354" t="s">
        <v>318</v>
      </c>
      <c r="C239" s="353" t="s">
        <v>5548</v>
      </c>
      <c r="D239" s="352">
        <v>15</v>
      </c>
      <c r="E239" s="351">
        <v>2400</v>
      </c>
      <c r="F239" s="351">
        <f>IF(C239="%",D239*E239/100,D239*E239)</f>
        <v>36000</v>
      </c>
    </row>
    <row r="240" spans="1:22" x14ac:dyDescent="0.25">
      <c r="A240" s="355"/>
      <c r="B240" s="358"/>
      <c r="C240" s="357"/>
      <c r="D240" s="356"/>
      <c r="E240" s="351"/>
      <c r="F240" s="351"/>
    </row>
    <row r="241" spans="1:6" ht="22.8" x14ac:dyDescent="0.25">
      <c r="A241" s="359" t="s">
        <v>285</v>
      </c>
      <c r="B241" s="354" t="s">
        <v>319</v>
      </c>
      <c r="C241" s="353" t="s">
        <v>5548</v>
      </c>
      <c r="D241" s="352">
        <v>1</v>
      </c>
      <c r="E241" s="351">
        <v>24000</v>
      </c>
      <c r="F241" s="351">
        <f>IF(C241="%",D241*E241/100,D241*E241)</f>
        <v>24000</v>
      </c>
    </row>
    <row r="242" spans="1:6" x14ac:dyDescent="0.25">
      <c r="A242" s="355"/>
      <c r="B242" s="358"/>
      <c r="C242" s="357"/>
      <c r="D242" s="356"/>
      <c r="E242" s="351"/>
      <c r="F242" s="351"/>
    </row>
    <row r="243" spans="1:6" x14ac:dyDescent="0.25">
      <c r="A243" s="359" t="s">
        <v>290</v>
      </c>
      <c r="B243" s="354" t="s">
        <v>324</v>
      </c>
      <c r="C243" s="353" t="s">
        <v>5548</v>
      </c>
      <c r="D243" s="352">
        <v>2</v>
      </c>
      <c r="E243" s="351">
        <v>6000</v>
      </c>
      <c r="F243" s="351">
        <f>IF(C243="%",D243*E243/100,D243*E243)</f>
        <v>12000</v>
      </c>
    </row>
    <row r="244" spans="1:6" x14ac:dyDescent="0.25">
      <c r="A244" s="355"/>
      <c r="B244" s="358"/>
      <c r="C244" s="357"/>
      <c r="D244" s="356"/>
      <c r="E244" s="351"/>
      <c r="F244" s="351"/>
    </row>
    <row r="245" spans="1:6" s="343" customFormat="1" ht="34.200000000000003" x14ac:dyDescent="0.2">
      <c r="A245" s="354" t="s">
        <v>291</v>
      </c>
      <c r="B245" s="354" t="s">
        <v>6101</v>
      </c>
      <c r="C245" s="353" t="s">
        <v>5548</v>
      </c>
      <c r="D245" s="352">
        <v>1</v>
      </c>
      <c r="E245" s="351">
        <v>1800</v>
      </c>
      <c r="F245" s="351">
        <f>IF(C245="%",D245*E245/100,D245*E245)</f>
        <v>1800</v>
      </c>
    </row>
    <row r="246" spans="1:6" x14ac:dyDescent="0.25">
      <c r="A246" s="354"/>
      <c r="B246" s="354"/>
      <c r="C246" s="353"/>
      <c r="D246" s="352"/>
      <c r="E246" s="351"/>
      <c r="F246" s="351"/>
    </row>
    <row r="247" spans="1:6" x14ac:dyDescent="0.25">
      <c r="A247" s="354" t="s">
        <v>292</v>
      </c>
      <c r="B247" s="354" t="s">
        <v>325</v>
      </c>
      <c r="C247" s="353" t="s">
        <v>5548</v>
      </c>
      <c r="D247" s="352">
        <v>1</v>
      </c>
      <c r="E247" s="351">
        <v>1725</v>
      </c>
      <c r="F247" s="351">
        <f>IF(C247="%",D247*E247/100,D247*E247)</f>
        <v>1725</v>
      </c>
    </row>
    <row r="248" spans="1:6" x14ac:dyDescent="0.25">
      <c r="A248" s="354"/>
      <c r="B248" s="354"/>
      <c r="C248" s="353"/>
      <c r="D248" s="352"/>
      <c r="E248" s="351"/>
      <c r="F248" s="351"/>
    </row>
    <row r="249" spans="1:6" x14ac:dyDescent="0.25">
      <c r="A249" s="354" t="s">
        <v>293</v>
      </c>
      <c r="B249" s="354" t="s">
        <v>326</v>
      </c>
      <c r="C249" s="353" t="s">
        <v>5548</v>
      </c>
      <c r="D249" s="352">
        <v>2</v>
      </c>
      <c r="E249" s="351">
        <v>610</v>
      </c>
      <c r="F249" s="351">
        <f>IF(C249="%",D249*E249/100,D249*E249)</f>
        <v>1220</v>
      </c>
    </row>
    <row r="250" spans="1:6" x14ac:dyDescent="0.25">
      <c r="A250" s="354"/>
      <c r="B250" s="354"/>
      <c r="C250" s="353"/>
      <c r="D250" s="352"/>
      <c r="E250" s="351"/>
      <c r="F250" s="351"/>
    </row>
    <row r="251" spans="1:6" x14ac:dyDescent="0.25">
      <c r="A251" s="359" t="s">
        <v>327</v>
      </c>
      <c r="B251" s="354" t="s">
        <v>6100</v>
      </c>
      <c r="C251" s="357"/>
      <c r="D251" s="356"/>
      <c r="E251" s="351"/>
      <c r="F251" s="351"/>
    </row>
    <row r="252" spans="1:6" x14ac:dyDescent="0.25">
      <c r="A252" s="355"/>
      <c r="B252" s="358"/>
      <c r="C252" s="357"/>
      <c r="D252" s="356"/>
      <c r="E252" s="351"/>
      <c r="F252" s="351"/>
    </row>
    <row r="253" spans="1:6" ht="34.200000000000003" x14ac:dyDescent="0.25">
      <c r="A253" s="359" t="s">
        <v>329</v>
      </c>
      <c r="B253" s="354" t="s">
        <v>345</v>
      </c>
      <c r="C253" s="353" t="s">
        <v>5541</v>
      </c>
      <c r="D253" s="352">
        <v>1</v>
      </c>
      <c r="E253" s="351">
        <v>240000</v>
      </c>
      <c r="F253" s="351">
        <f>IF(C253="%",D253*E253/100,D253*E253)</f>
        <v>240000</v>
      </c>
    </row>
    <row r="254" spans="1:6" x14ac:dyDescent="0.25">
      <c r="A254" s="355"/>
      <c r="B254" s="358"/>
      <c r="C254" s="357"/>
      <c r="D254" s="356"/>
      <c r="E254" s="351"/>
      <c r="F254" s="351"/>
    </row>
    <row r="255" spans="1:6" ht="22.8" x14ac:dyDescent="0.25">
      <c r="A255" s="359" t="s">
        <v>330</v>
      </c>
      <c r="B255" s="354" t="s">
        <v>346</v>
      </c>
      <c r="C255" s="353" t="s">
        <v>5538</v>
      </c>
      <c r="D255" s="356">
        <f>F253</f>
        <v>240000</v>
      </c>
      <c r="E255" s="351">
        <v>10</v>
      </c>
      <c r="F255" s="351">
        <f>IF(C255="%",D255*E255/100,D255*E255)</f>
        <v>24000</v>
      </c>
    </row>
    <row r="256" spans="1:6" s="342" customFormat="1" x14ac:dyDescent="0.25">
      <c r="A256" s="355"/>
      <c r="B256" s="358"/>
      <c r="C256" s="357"/>
      <c r="D256" s="356"/>
      <c r="E256" s="351"/>
      <c r="F256" s="351"/>
    </row>
    <row r="257" spans="1:6" s="342" customFormat="1" ht="34.200000000000003" x14ac:dyDescent="0.25">
      <c r="A257" s="359" t="s">
        <v>333</v>
      </c>
      <c r="B257" s="354" t="s">
        <v>349</v>
      </c>
      <c r="C257" s="353" t="s">
        <v>5541</v>
      </c>
      <c r="D257" s="352">
        <v>1</v>
      </c>
      <c r="E257" s="351">
        <v>36000</v>
      </c>
      <c r="F257" s="351">
        <f>IF(C257="%",D257*E257/100,D257*E257)</f>
        <v>36000</v>
      </c>
    </row>
    <row r="258" spans="1:6" s="342" customFormat="1" x14ac:dyDescent="0.25">
      <c r="A258" s="355"/>
      <c r="B258" s="358"/>
      <c r="C258" s="357"/>
      <c r="D258" s="356"/>
      <c r="E258" s="351"/>
      <c r="F258" s="351"/>
    </row>
    <row r="259" spans="1:6" s="342" customFormat="1" ht="22.8" x14ac:dyDescent="0.25">
      <c r="A259" s="359" t="s">
        <v>334</v>
      </c>
      <c r="B259" s="354" t="s">
        <v>350</v>
      </c>
      <c r="C259" s="353" t="s">
        <v>5538</v>
      </c>
      <c r="D259" s="356">
        <f>F257</f>
        <v>36000</v>
      </c>
      <c r="E259" s="351">
        <v>10</v>
      </c>
      <c r="F259" s="351">
        <f>IF(C259="%",D259*E259/100,D259*E259)</f>
        <v>3600</v>
      </c>
    </row>
    <row r="260" spans="1:6" x14ac:dyDescent="0.25">
      <c r="A260" s="355"/>
      <c r="B260" s="358"/>
      <c r="C260" s="357"/>
      <c r="D260" s="356"/>
      <c r="E260" s="351"/>
      <c r="F260" s="351"/>
    </row>
    <row r="261" spans="1:6" ht="34.200000000000003" x14ac:dyDescent="0.25">
      <c r="A261" s="359" t="s">
        <v>335</v>
      </c>
      <c r="B261" s="354" t="s">
        <v>6099</v>
      </c>
      <c r="C261" s="353" t="s">
        <v>5541</v>
      </c>
      <c r="D261" s="352">
        <v>1</v>
      </c>
      <c r="E261" s="351">
        <v>200000</v>
      </c>
      <c r="F261" s="351">
        <f>IF(C261="%",D261*E261/100,D261*E261)</f>
        <v>200000</v>
      </c>
    </row>
    <row r="262" spans="1:6" x14ac:dyDescent="0.25">
      <c r="A262" s="355"/>
      <c r="B262" s="358"/>
      <c r="C262" s="357"/>
      <c r="D262" s="356"/>
      <c r="E262" s="351"/>
      <c r="F262" s="351"/>
    </row>
    <row r="263" spans="1:6" ht="22.8" x14ac:dyDescent="0.25">
      <c r="A263" s="359" t="s">
        <v>336</v>
      </c>
      <c r="B263" s="354" t="s">
        <v>352</v>
      </c>
      <c r="C263" s="353" t="s">
        <v>5538</v>
      </c>
      <c r="D263" s="356">
        <f>F261</f>
        <v>200000</v>
      </c>
      <c r="E263" s="351">
        <v>10</v>
      </c>
      <c r="F263" s="351">
        <f>IF(C263="%",D263*E263/100,D263*E263)</f>
        <v>20000</v>
      </c>
    </row>
    <row r="264" spans="1:6" x14ac:dyDescent="0.25">
      <c r="A264" s="359"/>
      <c r="B264" s="354"/>
      <c r="C264" s="353"/>
      <c r="D264" s="356"/>
      <c r="E264" s="351"/>
      <c r="F264" s="351"/>
    </row>
    <row r="265" spans="1:6" ht="57" x14ac:dyDescent="0.25">
      <c r="A265" s="359" t="s">
        <v>339</v>
      </c>
      <c r="B265" s="354" t="s">
        <v>6098</v>
      </c>
      <c r="C265" s="353" t="s">
        <v>5541</v>
      </c>
      <c r="D265" s="352">
        <v>1</v>
      </c>
      <c r="E265" s="351">
        <v>12000</v>
      </c>
      <c r="F265" s="351">
        <f>IF(C265="%",D265*E265/100,D265*E265)</f>
        <v>12000</v>
      </c>
    </row>
    <row r="266" spans="1:6" x14ac:dyDescent="0.25">
      <c r="A266" s="355"/>
      <c r="B266" s="358"/>
      <c r="C266" s="357"/>
      <c r="D266" s="356"/>
      <c r="E266" s="351"/>
      <c r="F266" s="351"/>
    </row>
    <row r="267" spans="1:6" ht="22.8" x14ac:dyDescent="0.25">
      <c r="A267" s="359" t="s">
        <v>340</v>
      </c>
      <c r="B267" s="354" t="s">
        <v>356</v>
      </c>
      <c r="C267" s="353" t="s">
        <v>5538</v>
      </c>
      <c r="D267" s="356">
        <f>F265</f>
        <v>12000</v>
      </c>
      <c r="E267" s="351">
        <v>10</v>
      </c>
      <c r="F267" s="351">
        <f>IF(C267="%",D267*E267/100,D267*E267)</f>
        <v>1200</v>
      </c>
    </row>
    <row r="268" spans="1:6" x14ac:dyDescent="0.25">
      <c r="A268" s="355"/>
      <c r="B268" s="358"/>
      <c r="C268" s="357"/>
      <c r="D268" s="356"/>
      <c r="E268" s="351"/>
      <c r="F268" s="351"/>
    </row>
    <row r="269" spans="1:6" ht="45.6" x14ac:dyDescent="0.25">
      <c r="A269" s="355" t="s">
        <v>341</v>
      </c>
      <c r="B269" s="358" t="s">
        <v>6097</v>
      </c>
      <c r="C269" s="357" t="s">
        <v>5541</v>
      </c>
      <c r="D269" s="352">
        <v>1</v>
      </c>
      <c r="E269" s="351">
        <v>20000</v>
      </c>
      <c r="F269" s="351">
        <f>IF(C269="%",D269*E269/100,D269*E269)</f>
        <v>20000</v>
      </c>
    </row>
    <row r="270" spans="1:6" s="342" customFormat="1" x14ac:dyDescent="0.25">
      <c r="A270" s="355"/>
      <c r="B270" s="358"/>
      <c r="C270" s="357"/>
      <c r="D270" s="356"/>
      <c r="E270" s="351"/>
      <c r="F270" s="351"/>
    </row>
    <row r="271" spans="1:6" s="342" customFormat="1" ht="22.8" x14ac:dyDescent="0.25">
      <c r="A271" s="355" t="s">
        <v>342</v>
      </c>
      <c r="B271" s="358" t="s">
        <v>358</v>
      </c>
      <c r="C271" s="357" t="s">
        <v>5538</v>
      </c>
      <c r="D271" s="356">
        <f>F269</f>
        <v>20000</v>
      </c>
      <c r="E271" s="351">
        <v>10</v>
      </c>
      <c r="F271" s="351">
        <f>IF(C271="%",D271*E271/100,D271*E271)</f>
        <v>2000</v>
      </c>
    </row>
    <row r="272" spans="1:6" s="342" customFormat="1" x14ac:dyDescent="0.25">
      <c r="A272" s="355"/>
      <c r="B272" s="358"/>
      <c r="C272" s="357"/>
      <c r="D272" s="356"/>
      <c r="E272" s="351"/>
      <c r="F272" s="351"/>
    </row>
    <row r="273" spans="1:6" s="342" customFormat="1" ht="79.8" x14ac:dyDescent="0.25">
      <c r="A273" s="359" t="s">
        <v>343</v>
      </c>
      <c r="B273" s="354" t="s">
        <v>359</v>
      </c>
      <c r="C273" s="353" t="s">
        <v>5541</v>
      </c>
      <c r="D273" s="352">
        <v>1</v>
      </c>
      <c r="E273" s="351">
        <v>12000</v>
      </c>
      <c r="F273" s="351">
        <f>IF(C273="%",D273*E273/100,D273*E273)</f>
        <v>12000</v>
      </c>
    </row>
    <row r="274" spans="1:6" x14ac:dyDescent="0.25">
      <c r="A274" s="355"/>
      <c r="B274" s="358"/>
      <c r="C274" s="357"/>
      <c r="D274" s="356"/>
      <c r="E274" s="351"/>
      <c r="F274" s="351"/>
    </row>
    <row r="275" spans="1:6" ht="22.8" x14ac:dyDescent="0.25">
      <c r="A275" s="359" t="s">
        <v>344</v>
      </c>
      <c r="B275" s="354" t="s">
        <v>360</v>
      </c>
      <c r="C275" s="353" t="s">
        <v>5538</v>
      </c>
      <c r="D275" s="356">
        <f>F273</f>
        <v>12000</v>
      </c>
      <c r="E275" s="351">
        <v>10</v>
      </c>
      <c r="F275" s="351">
        <f>IF(C275="%",D275*E275/100,D275*E275)</f>
        <v>1200</v>
      </c>
    </row>
    <row r="276" spans="1:6" x14ac:dyDescent="0.25">
      <c r="A276" s="355"/>
      <c r="B276" s="358"/>
      <c r="C276" s="357"/>
      <c r="D276" s="356"/>
      <c r="E276" s="351"/>
      <c r="F276" s="351"/>
    </row>
    <row r="277" spans="1:6" ht="22.8" x14ac:dyDescent="0.25">
      <c r="A277" s="359" t="s">
        <v>362</v>
      </c>
      <c r="B277" s="354" t="s">
        <v>6096</v>
      </c>
      <c r="C277" s="357"/>
      <c r="D277" s="356"/>
      <c r="E277" s="351"/>
      <c r="F277" s="351"/>
    </row>
    <row r="278" spans="1:6" x14ac:dyDescent="0.25">
      <c r="A278" s="355"/>
      <c r="B278" s="358"/>
      <c r="C278" s="357"/>
      <c r="D278" s="356"/>
      <c r="E278" s="351"/>
      <c r="F278" s="351"/>
    </row>
    <row r="279" spans="1:6" s="342" customFormat="1" ht="22.8" x14ac:dyDescent="0.25">
      <c r="A279" s="359" t="s">
        <v>364</v>
      </c>
      <c r="B279" s="354" t="s">
        <v>57</v>
      </c>
      <c r="C279" s="353" t="s">
        <v>33</v>
      </c>
      <c r="D279" s="352">
        <v>1</v>
      </c>
      <c r="E279" s="351">
        <v>110000</v>
      </c>
      <c r="F279" s="351">
        <f>IF(C279="%",D279*E279/100,D279*E279)</f>
        <v>110000</v>
      </c>
    </row>
    <row r="280" spans="1:6" s="342" customFormat="1" x14ac:dyDescent="0.25">
      <c r="A280" s="355"/>
      <c r="B280" s="358"/>
      <c r="C280" s="357"/>
      <c r="D280" s="356"/>
      <c r="E280" s="351"/>
      <c r="F280" s="351"/>
    </row>
    <row r="281" spans="1:6" ht="22.8" x14ac:dyDescent="0.25">
      <c r="A281" s="359" t="s">
        <v>365</v>
      </c>
      <c r="B281" s="354" t="s">
        <v>6095</v>
      </c>
      <c r="C281" s="353" t="s">
        <v>80</v>
      </c>
      <c r="D281" s="352">
        <v>36</v>
      </c>
      <c r="E281" s="351">
        <v>16800</v>
      </c>
      <c r="F281" s="351">
        <f>IF(C281="%",D281*E281/100,D281*E281)</f>
        <v>604800</v>
      </c>
    </row>
    <row r="282" spans="1:6" s="343" customFormat="1" x14ac:dyDescent="0.2">
      <c r="A282" s="355"/>
      <c r="B282" s="358"/>
      <c r="C282" s="357"/>
      <c r="D282" s="356"/>
      <c r="E282" s="351"/>
      <c r="F282" s="351"/>
    </row>
    <row r="283" spans="1:6" x14ac:dyDescent="0.25">
      <c r="A283" s="359" t="s">
        <v>372</v>
      </c>
      <c r="B283" s="354" t="s">
        <v>6094</v>
      </c>
      <c r="C283" s="357"/>
      <c r="D283" s="356"/>
      <c r="E283" s="351"/>
      <c r="F283" s="351"/>
    </row>
    <row r="284" spans="1:6" x14ac:dyDescent="0.25">
      <c r="A284" s="355"/>
      <c r="B284" s="358"/>
      <c r="C284" s="357"/>
      <c r="D284" s="356"/>
      <c r="E284" s="351"/>
      <c r="F284" s="351"/>
    </row>
    <row r="285" spans="1:6" ht="34.200000000000003" x14ac:dyDescent="0.25">
      <c r="A285" s="359" t="s">
        <v>374</v>
      </c>
      <c r="B285" s="354" t="s">
        <v>6093</v>
      </c>
      <c r="C285" s="353" t="s">
        <v>430</v>
      </c>
      <c r="D285" s="352">
        <v>60</v>
      </c>
      <c r="E285" s="351">
        <v>6500</v>
      </c>
      <c r="F285" s="351">
        <f>IF(C285="%",D285*E285/100,D285*E285)</f>
        <v>390000</v>
      </c>
    </row>
    <row r="286" spans="1:6" x14ac:dyDescent="0.25">
      <c r="A286" s="355"/>
      <c r="B286" s="358"/>
      <c r="C286" s="357"/>
      <c r="D286" s="356"/>
      <c r="E286" s="351"/>
      <c r="F286" s="351"/>
    </row>
    <row r="287" spans="1:6" x14ac:dyDescent="0.25">
      <c r="A287" s="359" t="s">
        <v>375</v>
      </c>
      <c r="B287" s="354" t="s">
        <v>376</v>
      </c>
      <c r="C287" s="353" t="s">
        <v>5555</v>
      </c>
      <c r="D287" s="352">
        <v>4000</v>
      </c>
      <c r="E287" s="351">
        <v>6</v>
      </c>
      <c r="F287" s="351">
        <f>IF(C287="%",D287*E287/100,D287*E287)</f>
        <v>24000</v>
      </c>
    </row>
    <row r="288" spans="1:6" x14ac:dyDescent="0.25">
      <c r="A288" s="355"/>
      <c r="B288" s="358"/>
      <c r="C288" s="357"/>
      <c r="D288" s="356"/>
      <c r="E288" s="351"/>
      <c r="F288" s="351"/>
    </row>
    <row r="289" spans="1:6" s="342" customFormat="1" ht="22.8" x14ac:dyDescent="0.25">
      <c r="A289" s="359" t="s">
        <v>377</v>
      </c>
      <c r="B289" s="354" t="s">
        <v>6092</v>
      </c>
      <c r="C289" s="357"/>
      <c r="D289" s="356"/>
      <c r="E289" s="351"/>
      <c r="F289" s="351"/>
    </row>
    <row r="290" spans="1:6" x14ac:dyDescent="0.25">
      <c r="A290" s="355"/>
      <c r="B290" s="358"/>
      <c r="C290" s="357"/>
      <c r="D290" s="356"/>
      <c r="E290" s="351"/>
      <c r="F290" s="351"/>
    </row>
    <row r="291" spans="1:6" ht="34.200000000000003" x14ac:dyDescent="0.25">
      <c r="A291" s="359" t="s">
        <v>379</v>
      </c>
      <c r="B291" s="354" t="s">
        <v>385</v>
      </c>
      <c r="C291" s="353" t="s">
        <v>33</v>
      </c>
      <c r="D291" s="352">
        <v>1</v>
      </c>
      <c r="E291" s="351">
        <v>250000</v>
      </c>
      <c r="F291" s="351">
        <f>IF(C291="%",D291*E291/100,D291*E291)</f>
        <v>250000</v>
      </c>
    </row>
    <row r="292" spans="1:6" x14ac:dyDescent="0.25">
      <c r="A292" s="355"/>
      <c r="B292" s="358"/>
      <c r="C292" s="357"/>
      <c r="D292" s="356"/>
      <c r="E292" s="351"/>
      <c r="F292" s="351"/>
    </row>
    <row r="293" spans="1:6" ht="45.6" x14ac:dyDescent="0.25">
      <c r="A293" s="359" t="s">
        <v>380</v>
      </c>
      <c r="B293" s="354" t="s">
        <v>386</v>
      </c>
      <c r="C293" s="353" t="s">
        <v>80</v>
      </c>
      <c r="D293" s="352">
        <v>36</v>
      </c>
      <c r="E293" s="351">
        <v>30000</v>
      </c>
      <c r="F293" s="351">
        <f>IF(C293="%",D293*E293/100,D293*E293)</f>
        <v>1080000</v>
      </c>
    </row>
    <row r="294" spans="1:6" ht="34.200000000000003" x14ac:dyDescent="0.25">
      <c r="A294" s="359" t="s">
        <v>383</v>
      </c>
      <c r="B294" s="354" t="s">
        <v>6091</v>
      </c>
      <c r="C294" s="353" t="s">
        <v>33</v>
      </c>
      <c r="D294" s="352">
        <v>1</v>
      </c>
      <c r="E294" s="351">
        <v>40000</v>
      </c>
      <c r="F294" s="351">
        <f>IF(C294="%",D294*E294/100,D294*E294)</f>
        <v>40000</v>
      </c>
    </row>
    <row r="295" spans="1:6" x14ac:dyDescent="0.25">
      <c r="A295" s="355"/>
      <c r="B295" s="358"/>
      <c r="C295" s="357"/>
      <c r="D295" s="356"/>
      <c r="E295" s="351"/>
      <c r="F295" s="351"/>
    </row>
    <row r="296" spans="1:6" ht="34.200000000000003" x14ac:dyDescent="0.25">
      <c r="A296" s="359" t="s">
        <v>384</v>
      </c>
      <c r="B296" s="354" t="s">
        <v>6090</v>
      </c>
      <c r="C296" s="353" t="s">
        <v>80</v>
      </c>
      <c r="D296" s="352">
        <v>36</v>
      </c>
      <c r="E296" s="351">
        <v>2000</v>
      </c>
      <c r="F296" s="351">
        <f>IF(C296="%",D296*E296/100,D296*E296)</f>
        <v>72000</v>
      </c>
    </row>
    <row r="297" spans="1:6" x14ac:dyDescent="0.25">
      <c r="A297" s="359"/>
      <c r="B297" s="354"/>
      <c r="C297" s="353"/>
      <c r="D297" s="352"/>
      <c r="E297" s="351"/>
      <c r="F297" s="351"/>
    </row>
    <row r="298" spans="1:6" s="342" customFormat="1" ht="12" x14ac:dyDescent="0.25">
      <c r="A298" s="791" t="s">
        <v>5537</v>
      </c>
      <c r="B298" s="792"/>
      <c r="C298" s="792"/>
      <c r="D298" s="792"/>
      <c r="E298" s="793"/>
      <c r="F298" s="350">
        <f>SUM(F147:F297)</f>
        <v>10991195</v>
      </c>
    </row>
    <row r="299" spans="1:6" s="342" customFormat="1" ht="12" x14ac:dyDescent="0.25">
      <c r="A299" s="797" t="str">
        <f>A301&amp;" "&amp;B301</f>
        <v>C1.5 ACCOMMODATION OF TRAFFIC</v>
      </c>
      <c r="B299" s="797"/>
      <c r="C299" s="797"/>
      <c r="D299" s="797"/>
      <c r="E299" s="797"/>
      <c r="F299" s="797"/>
    </row>
    <row r="300" spans="1:6" s="342" customFormat="1" ht="12" x14ac:dyDescent="0.25">
      <c r="A300" s="349" t="s">
        <v>5536</v>
      </c>
      <c r="B300" s="349" t="s">
        <v>5535</v>
      </c>
      <c r="C300" s="349" t="s">
        <v>5554</v>
      </c>
      <c r="D300" s="366" t="s">
        <v>5553</v>
      </c>
      <c r="E300" s="348" t="s">
        <v>5552</v>
      </c>
      <c r="F300" s="348" t="s">
        <v>5534</v>
      </c>
    </row>
    <row r="301" spans="1:6" s="342" customFormat="1" ht="12" x14ac:dyDescent="0.25">
      <c r="A301" s="365" t="s">
        <v>389</v>
      </c>
      <c r="B301" s="364" t="s">
        <v>390</v>
      </c>
      <c r="C301" s="363"/>
      <c r="D301" s="362"/>
      <c r="E301" s="361"/>
      <c r="F301" s="361"/>
    </row>
    <row r="302" spans="1:6" s="342" customFormat="1" x14ac:dyDescent="0.25">
      <c r="A302" s="355"/>
      <c r="B302" s="358"/>
      <c r="C302" s="357"/>
      <c r="D302" s="356"/>
      <c r="E302" s="351"/>
      <c r="F302" s="351"/>
    </row>
    <row r="303" spans="1:6" ht="22.8" x14ac:dyDescent="0.25">
      <c r="A303" s="359" t="s">
        <v>391</v>
      </c>
      <c r="B303" s="354" t="s">
        <v>6089</v>
      </c>
      <c r="C303" s="357"/>
      <c r="D303" s="356"/>
      <c r="E303" s="351"/>
      <c r="F303" s="351"/>
    </row>
    <row r="304" spans="1:6" x14ac:dyDescent="0.25">
      <c r="A304" s="355"/>
      <c r="B304" s="358"/>
      <c r="C304" s="357"/>
      <c r="D304" s="356"/>
      <c r="E304" s="351"/>
      <c r="F304" s="351"/>
    </row>
    <row r="305" spans="1:6" ht="22.8" x14ac:dyDescent="0.25">
      <c r="A305" s="359" t="s">
        <v>6088</v>
      </c>
      <c r="B305" s="354" t="s">
        <v>6087</v>
      </c>
      <c r="C305" s="357" t="s">
        <v>80</v>
      </c>
      <c r="D305" s="352">
        <v>36</v>
      </c>
      <c r="E305" s="351">
        <v>10000</v>
      </c>
      <c r="F305" s="351">
        <f>IF(C305="%",D305*E305/100,D305*E305)</f>
        <v>360000</v>
      </c>
    </row>
    <row r="306" spans="1:6" x14ac:dyDescent="0.25">
      <c r="A306" s="355"/>
      <c r="B306" s="358"/>
      <c r="C306" s="357"/>
      <c r="D306" s="356"/>
      <c r="E306" s="351"/>
      <c r="F306" s="351"/>
    </row>
    <row r="307" spans="1:6" x14ac:dyDescent="0.25">
      <c r="A307" s="359" t="s">
        <v>398</v>
      </c>
      <c r="B307" s="354" t="s">
        <v>399</v>
      </c>
      <c r="C307" s="353" t="s">
        <v>80</v>
      </c>
      <c r="D307" s="352">
        <v>36</v>
      </c>
      <c r="E307" s="351">
        <v>40000</v>
      </c>
      <c r="F307" s="351">
        <f>IF(C307="%",D307*E307/100,D307*E307)</f>
        <v>1440000</v>
      </c>
    </row>
    <row r="308" spans="1:6" x14ac:dyDescent="0.25">
      <c r="A308" s="355"/>
      <c r="B308" s="358"/>
      <c r="C308" s="357"/>
      <c r="D308" s="352"/>
      <c r="E308" s="351"/>
      <c r="F308" s="351"/>
    </row>
    <row r="309" spans="1:6" x14ac:dyDescent="0.25">
      <c r="A309" s="359" t="s">
        <v>400</v>
      </c>
      <c r="B309" s="354" t="s">
        <v>6086</v>
      </c>
      <c r="C309" s="353" t="s">
        <v>80</v>
      </c>
      <c r="D309" s="352">
        <v>36</v>
      </c>
      <c r="E309" s="351">
        <v>5500</v>
      </c>
      <c r="F309" s="351">
        <f>IF(C309="%",D309*E309/100,D309*E309)</f>
        <v>198000</v>
      </c>
    </row>
    <row r="310" spans="1:6" x14ac:dyDescent="0.25">
      <c r="A310" s="355"/>
      <c r="B310" s="358"/>
      <c r="C310" s="357"/>
      <c r="D310" s="356"/>
      <c r="E310" s="351"/>
      <c r="F310" s="351"/>
    </row>
    <row r="311" spans="1:6" x14ac:dyDescent="0.25">
      <c r="A311" s="359" t="s">
        <v>6085</v>
      </c>
      <c r="B311" s="354" t="s">
        <v>402</v>
      </c>
      <c r="C311" s="357"/>
      <c r="D311" s="356"/>
      <c r="E311" s="351"/>
      <c r="F311" s="351"/>
    </row>
    <row r="312" spans="1:6" s="343" customFormat="1" x14ac:dyDescent="0.2">
      <c r="A312" s="355"/>
      <c r="B312" s="358"/>
      <c r="C312" s="357"/>
      <c r="D312" s="356"/>
      <c r="E312" s="351"/>
      <c r="F312" s="351"/>
    </row>
    <row r="313" spans="1:6" ht="22.8" x14ac:dyDescent="0.25">
      <c r="A313" s="380" t="s">
        <v>6084</v>
      </c>
      <c r="B313" s="379" t="s">
        <v>5793</v>
      </c>
      <c r="C313" s="353"/>
      <c r="D313" s="356"/>
      <c r="E313" s="351"/>
      <c r="F313" s="351"/>
    </row>
    <row r="314" spans="1:6" x14ac:dyDescent="0.25">
      <c r="A314" s="355"/>
      <c r="B314" s="358"/>
      <c r="C314" s="357"/>
      <c r="D314" s="356"/>
      <c r="E314" s="351"/>
      <c r="F314" s="351"/>
    </row>
    <row r="315" spans="1:6" ht="22.8" x14ac:dyDescent="0.25">
      <c r="A315" s="359" t="s">
        <v>6083</v>
      </c>
      <c r="B315" s="379" t="s">
        <v>1760</v>
      </c>
      <c r="C315" s="357"/>
      <c r="D315" s="356"/>
      <c r="E315" s="351"/>
      <c r="F315" s="351"/>
    </row>
    <row r="316" spans="1:6" x14ac:dyDescent="0.25">
      <c r="A316" s="355"/>
      <c r="B316" s="358"/>
      <c r="C316" s="357"/>
      <c r="D316" s="356"/>
      <c r="E316" s="351"/>
      <c r="F316" s="351"/>
    </row>
    <row r="317" spans="1:6" ht="34.200000000000003" x14ac:dyDescent="0.25">
      <c r="A317" s="359"/>
      <c r="B317" s="379" t="s">
        <v>6082</v>
      </c>
      <c r="C317" s="353" t="s">
        <v>5582</v>
      </c>
      <c r="D317" s="352">
        <v>1500</v>
      </c>
      <c r="E317" s="351">
        <v>40</v>
      </c>
      <c r="F317" s="351">
        <f>IF(C317="%",D317*E317/100,D317*E317)</f>
        <v>60000</v>
      </c>
    </row>
    <row r="318" spans="1:6" x14ac:dyDescent="0.25">
      <c r="A318" s="355"/>
      <c r="B318" s="358"/>
      <c r="C318" s="357"/>
      <c r="D318" s="356"/>
      <c r="E318" s="351"/>
      <c r="F318" s="351"/>
    </row>
    <row r="319" spans="1:6" s="342" customFormat="1" ht="34.200000000000003" x14ac:dyDescent="0.25">
      <c r="A319" s="355"/>
      <c r="B319" s="379" t="s">
        <v>6081</v>
      </c>
      <c r="C319" s="353" t="s">
        <v>5582</v>
      </c>
      <c r="D319" s="352">
        <v>3750</v>
      </c>
      <c r="E319" s="351">
        <v>54</v>
      </c>
      <c r="F319" s="351">
        <f>IF(C319="%",D319*E319/100,D319*E319)</f>
        <v>202500</v>
      </c>
    </row>
    <row r="320" spans="1:6" s="342" customFormat="1" x14ac:dyDescent="0.25">
      <c r="A320" s="355"/>
      <c r="B320" s="358"/>
      <c r="C320" s="357"/>
      <c r="D320" s="356"/>
      <c r="E320" s="351"/>
      <c r="F320" s="351"/>
    </row>
    <row r="321" spans="1:6" s="342" customFormat="1" ht="34.200000000000003" x14ac:dyDescent="0.25">
      <c r="A321" s="359" t="s">
        <v>6080</v>
      </c>
      <c r="B321" s="354" t="s">
        <v>6079</v>
      </c>
      <c r="C321" s="353"/>
      <c r="D321" s="356"/>
      <c r="E321" s="351"/>
      <c r="F321" s="351"/>
    </row>
    <row r="322" spans="1:6" s="342" customFormat="1" x14ac:dyDescent="0.25">
      <c r="A322" s="355"/>
      <c r="B322" s="358"/>
      <c r="C322" s="357"/>
      <c r="D322" s="356"/>
      <c r="E322" s="351"/>
      <c r="F322" s="351"/>
    </row>
    <row r="323" spans="1:6" ht="22.8" x14ac:dyDescent="0.25">
      <c r="A323" s="359" t="s">
        <v>6078</v>
      </c>
      <c r="B323" s="354" t="s">
        <v>6077</v>
      </c>
      <c r="C323" s="353"/>
      <c r="D323" s="356"/>
      <c r="E323" s="351"/>
      <c r="F323" s="351"/>
    </row>
    <row r="324" spans="1:6" x14ac:dyDescent="0.25">
      <c r="A324" s="355"/>
      <c r="B324" s="358"/>
      <c r="C324" s="357"/>
      <c r="D324" s="356"/>
      <c r="E324" s="351"/>
      <c r="F324" s="351"/>
    </row>
    <row r="325" spans="1:6" ht="22.8" x14ac:dyDescent="0.25">
      <c r="A325" s="359"/>
      <c r="B325" s="354" t="s">
        <v>6076</v>
      </c>
      <c r="C325" s="353" t="s">
        <v>5582</v>
      </c>
      <c r="D325" s="352">
        <v>3750</v>
      </c>
      <c r="E325" s="351">
        <v>85</v>
      </c>
      <c r="F325" s="351">
        <f>IF(C325="%",D325*E325/100,D325*E325)</f>
        <v>318750</v>
      </c>
    </row>
    <row r="326" spans="1:6" x14ac:dyDescent="0.25">
      <c r="A326" s="355"/>
      <c r="B326" s="358"/>
      <c r="C326" s="357"/>
      <c r="D326" s="356"/>
      <c r="E326" s="351"/>
      <c r="F326" s="351"/>
    </row>
    <row r="327" spans="1:6" ht="22.8" x14ac:dyDescent="0.25">
      <c r="A327" s="359" t="s">
        <v>6075</v>
      </c>
      <c r="B327" s="354" t="s">
        <v>5762</v>
      </c>
      <c r="C327" s="353"/>
      <c r="D327" s="356"/>
      <c r="E327" s="351"/>
      <c r="F327" s="351"/>
    </row>
    <row r="328" spans="1:6" x14ac:dyDescent="0.25">
      <c r="A328" s="355"/>
      <c r="B328" s="358"/>
      <c r="C328" s="357"/>
      <c r="D328" s="356"/>
      <c r="E328" s="351"/>
      <c r="F328" s="351"/>
    </row>
    <row r="329" spans="1:6" ht="22.8" x14ac:dyDescent="0.25">
      <c r="A329" s="359" t="s">
        <v>6074</v>
      </c>
      <c r="B329" s="354" t="s">
        <v>6073</v>
      </c>
      <c r="C329" s="353" t="s">
        <v>5582</v>
      </c>
      <c r="D329" s="352">
        <v>1200</v>
      </c>
      <c r="E329" s="351">
        <v>85</v>
      </c>
      <c r="F329" s="351">
        <f>IF(C329="%",D329*E329/100,D329*E329)</f>
        <v>102000</v>
      </c>
    </row>
    <row r="330" spans="1:6" x14ac:dyDescent="0.25">
      <c r="A330" s="355"/>
      <c r="B330" s="358"/>
      <c r="C330" s="357"/>
      <c r="D330" s="356"/>
      <c r="E330" s="351"/>
      <c r="F330" s="351"/>
    </row>
    <row r="331" spans="1:6" ht="22.8" x14ac:dyDescent="0.25">
      <c r="A331" s="359" t="s">
        <v>6072</v>
      </c>
      <c r="B331" s="354" t="s">
        <v>1822</v>
      </c>
      <c r="C331" s="353"/>
      <c r="D331" s="356"/>
      <c r="E331" s="351"/>
      <c r="F331" s="351"/>
    </row>
    <row r="332" spans="1:6" x14ac:dyDescent="0.25">
      <c r="A332" s="359"/>
      <c r="B332" s="354"/>
      <c r="C332" s="353"/>
      <c r="D332" s="356"/>
      <c r="E332" s="351"/>
      <c r="F332" s="351"/>
    </row>
    <row r="333" spans="1:6" ht="22.8" x14ac:dyDescent="0.25">
      <c r="A333" s="359" t="s">
        <v>6071</v>
      </c>
      <c r="B333" s="354" t="s">
        <v>5779</v>
      </c>
      <c r="C333" s="353"/>
      <c r="D333" s="356"/>
      <c r="E333" s="351"/>
      <c r="F333" s="351"/>
    </row>
    <row r="334" spans="1:6" x14ac:dyDescent="0.25">
      <c r="A334" s="355"/>
      <c r="B334" s="358"/>
      <c r="C334" s="357"/>
      <c r="D334" s="356"/>
      <c r="E334" s="351"/>
      <c r="F334" s="351"/>
    </row>
    <row r="335" spans="1:6" x14ac:dyDescent="0.25">
      <c r="A335" s="359"/>
      <c r="B335" s="354" t="s">
        <v>6070</v>
      </c>
      <c r="C335" s="353" t="s">
        <v>5582</v>
      </c>
      <c r="D335" s="352">
        <v>7500</v>
      </c>
      <c r="E335" s="351">
        <v>44</v>
      </c>
      <c r="F335" s="351">
        <f>IF(C335="%",D335*E335/100,D335*E335)</f>
        <v>330000</v>
      </c>
    </row>
    <row r="336" spans="1:6" x14ac:dyDescent="0.25">
      <c r="A336" s="355"/>
      <c r="B336" s="358"/>
      <c r="C336" s="357"/>
      <c r="D336" s="356"/>
      <c r="E336" s="351"/>
      <c r="F336" s="351"/>
    </row>
    <row r="337" spans="1:22" ht="22.8" x14ac:dyDescent="0.25">
      <c r="A337" s="359" t="s">
        <v>6069</v>
      </c>
      <c r="B337" s="354" t="s">
        <v>5806</v>
      </c>
      <c r="C337" s="353"/>
      <c r="D337" s="356"/>
      <c r="E337" s="351"/>
      <c r="F337" s="351"/>
    </row>
    <row r="338" spans="1:22" x14ac:dyDescent="0.25">
      <c r="A338" s="355"/>
      <c r="B338" s="358"/>
      <c r="C338" s="357"/>
      <c r="D338" s="356"/>
      <c r="E338" s="351"/>
      <c r="F338" s="351"/>
    </row>
    <row r="339" spans="1:22" s="341" customFormat="1" ht="22.8" x14ac:dyDescent="0.25">
      <c r="A339" s="359" t="s">
        <v>6068</v>
      </c>
      <c r="B339" s="354" t="s">
        <v>1596</v>
      </c>
      <c r="C339" s="353"/>
      <c r="D339" s="356"/>
      <c r="E339" s="351"/>
      <c r="F339" s="351"/>
      <c r="G339" s="338"/>
      <c r="H339" s="338"/>
      <c r="I339" s="338"/>
      <c r="J339" s="338"/>
      <c r="K339" s="338"/>
      <c r="L339" s="338"/>
      <c r="M339" s="338"/>
      <c r="N339" s="338"/>
      <c r="O339" s="338"/>
      <c r="P339" s="338"/>
      <c r="Q339" s="338"/>
      <c r="R339" s="338"/>
      <c r="S339" s="338"/>
      <c r="T339" s="338"/>
      <c r="U339" s="338"/>
      <c r="V339" s="338"/>
    </row>
    <row r="340" spans="1:22" s="341" customFormat="1" x14ac:dyDescent="0.25">
      <c r="A340" s="355"/>
      <c r="B340" s="358"/>
      <c r="C340" s="357"/>
      <c r="D340" s="356"/>
      <c r="E340" s="351"/>
      <c r="F340" s="351"/>
      <c r="G340" s="338"/>
      <c r="H340" s="338"/>
      <c r="I340" s="338"/>
      <c r="J340" s="338"/>
      <c r="K340" s="338"/>
      <c r="L340" s="338"/>
      <c r="M340" s="338"/>
      <c r="N340" s="338"/>
      <c r="O340" s="338"/>
      <c r="P340" s="338"/>
      <c r="Q340" s="338"/>
      <c r="R340" s="338"/>
      <c r="S340" s="338"/>
      <c r="T340" s="338"/>
      <c r="U340" s="338"/>
      <c r="V340" s="338"/>
    </row>
    <row r="341" spans="1:22" x14ac:dyDescent="0.25">
      <c r="A341" s="359"/>
      <c r="B341" s="354" t="s">
        <v>5805</v>
      </c>
      <c r="C341" s="353" t="s">
        <v>5577</v>
      </c>
      <c r="D341" s="367">
        <v>600</v>
      </c>
      <c r="E341" s="351">
        <v>1980</v>
      </c>
      <c r="F341" s="351">
        <f>IF(C341="%",D341*E341/100,D341*E341)</f>
        <v>1188000</v>
      </c>
    </row>
    <row r="342" spans="1:22" x14ac:dyDescent="0.25">
      <c r="A342" s="355"/>
      <c r="B342" s="358"/>
      <c r="C342" s="357"/>
      <c r="D342" s="356"/>
      <c r="E342" s="351"/>
      <c r="F342" s="351"/>
    </row>
    <row r="343" spans="1:22" ht="22.8" x14ac:dyDescent="0.25">
      <c r="A343" s="359" t="s">
        <v>6067</v>
      </c>
      <c r="B343" s="354" t="s">
        <v>24</v>
      </c>
      <c r="C343" s="353" t="s">
        <v>5562</v>
      </c>
      <c r="D343" s="352">
        <v>1400</v>
      </c>
      <c r="E343" s="351">
        <v>60</v>
      </c>
      <c r="F343" s="351">
        <f>IF(C343="%",D343*E343/100,D343*E343)</f>
        <v>84000</v>
      </c>
    </row>
    <row r="344" spans="1:22" x14ac:dyDescent="0.25">
      <c r="A344" s="355"/>
      <c r="B344" s="358"/>
      <c r="C344" s="357"/>
      <c r="D344" s="356"/>
      <c r="E344" s="351"/>
      <c r="F344" s="351"/>
    </row>
    <row r="345" spans="1:22" ht="22.8" x14ac:dyDescent="0.25">
      <c r="A345" s="359" t="s">
        <v>6066</v>
      </c>
      <c r="B345" s="354" t="s">
        <v>28</v>
      </c>
      <c r="C345" s="353"/>
      <c r="D345" s="356"/>
      <c r="E345" s="351"/>
      <c r="F345" s="351"/>
    </row>
    <row r="346" spans="1:22" x14ac:dyDescent="0.25">
      <c r="A346" s="355"/>
      <c r="B346" s="358"/>
      <c r="C346" s="357"/>
      <c r="D346" s="356"/>
      <c r="E346" s="351"/>
      <c r="F346" s="351"/>
    </row>
    <row r="347" spans="1:22" ht="22.8" x14ac:dyDescent="0.25">
      <c r="A347" s="359" t="s">
        <v>6065</v>
      </c>
      <c r="B347" s="354" t="s">
        <v>2148</v>
      </c>
      <c r="C347" s="353" t="s">
        <v>5595</v>
      </c>
      <c r="D347" s="352">
        <v>17000</v>
      </c>
      <c r="E347" s="351">
        <v>17</v>
      </c>
      <c r="F347" s="351">
        <f>IF(C347="%",D347*E347/100,D347*E347)</f>
        <v>289000</v>
      </c>
    </row>
    <row r="348" spans="1:22" x14ac:dyDescent="0.25">
      <c r="A348" s="355"/>
      <c r="B348" s="358"/>
      <c r="C348" s="357"/>
      <c r="D348" s="356"/>
      <c r="E348" s="351"/>
      <c r="F348" s="351"/>
    </row>
    <row r="349" spans="1:22" ht="22.8" x14ac:dyDescent="0.25">
      <c r="A349" s="359" t="s">
        <v>6064</v>
      </c>
      <c r="B349" s="354" t="s">
        <v>1855</v>
      </c>
      <c r="C349" s="353" t="s">
        <v>5595</v>
      </c>
      <c r="D349" s="352">
        <v>17000</v>
      </c>
      <c r="E349" s="351">
        <v>16</v>
      </c>
      <c r="F349" s="351">
        <f>IF(C349="%",D349*E349/100,D349*E349)</f>
        <v>272000</v>
      </c>
    </row>
    <row r="350" spans="1:22" x14ac:dyDescent="0.25">
      <c r="A350" s="355"/>
      <c r="B350" s="358"/>
      <c r="C350" s="357"/>
      <c r="D350" s="356"/>
      <c r="E350" s="351"/>
      <c r="F350" s="351"/>
    </row>
    <row r="351" spans="1:22" ht="22.8" x14ac:dyDescent="0.25">
      <c r="A351" s="359" t="s">
        <v>6063</v>
      </c>
      <c r="B351" s="354" t="s">
        <v>5752</v>
      </c>
      <c r="C351" s="353"/>
      <c r="D351" s="356"/>
      <c r="E351" s="351"/>
      <c r="F351" s="351"/>
    </row>
    <row r="352" spans="1:22" x14ac:dyDescent="0.25">
      <c r="A352" s="355"/>
      <c r="B352" s="358"/>
      <c r="C352" s="357"/>
      <c r="D352" s="356"/>
      <c r="E352" s="351"/>
      <c r="F352" s="351"/>
    </row>
    <row r="353" spans="1:6" ht="34.200000000000003" x14ac:dyDescent="0.25">
      <c r="A353" s="359" t="s">
        <v>6062</v>
      </c>
      <c r="B353" s="354" t="s">
        <v>6061</v>
      </c>
      <c r="C353" s="353" t="s">
        <v>5595</v>
      </c>
      <c r="D353" s="352">
        <v>2000</v>
      </c>
      <c r="E353" s="351">
        <v>8.5</v>
      </c>
      <c r="F353" s="351">
        <f>IF(C353="%",D353*E353/100,D353*E353)</f>
        <v>17000</v>
      </c>
    </row>
    <row r="354" spans="1:6" x14ac:dyDescent="0.25">
      <c r="A354" s="355"/>
      <c r="B354" s="358"/>
      <c r="C354" s="357"/>
      <c r="D354" s="356"/>
      <c r="E354" s="351"/>
      <c r="F354" s="351"/>
    </row>
    <row r="355" spans="1:6" ht="22.8" x14ac:dyDescent="0.25">
      <c r="A355" s="359" t="s">
        <v>6060</v>
      </c>
      <c r="B355" s="354" t="s">
        <v>6059</v>
      </c>
      <c r="C355" s="353"/>
      <c r="D355" s="356"/>
      <c r="E355" s="351"/>
      <c r="F355" s="351"/>
    </row>
    <row r="356" spans="1:6" x14ac:dyDescent="0.25">
      <c r="A356" s="355"/>
      <c r="B356" s="358"/>
      <c r="C356" s="357"/>
      <c r="D356" s="356"/>
      <c r="E356" s="351"/>
      <c r="F356" s="351"/>
    </row>
    <row r="357" spans="1:6" ht="57" x14ac:dyDescent="0.25">
      <c r="A357" s="359"/>
      <c r="B357" s="354" t="s">
        <v>6058</v>
      </c>
      <c r="C357" s="353" t="s">
        <v>5577</v>
      </c>
      <c r="D357" s="367">
        <v>200</v>
      </c>
      <c r="E357" s="351">
        <v>1500</v>
      </c>
      <c r="F357" s="351">
        <f>IF(C357="%",D357*E357/100,D357*E357)</f>
        <v>300000</v>
      </c>
    </row>
    <row r="358" spans="1:6" s="342" customFormat="1" x14ac:dyDescent="0.25">
      <c r="A358" s="359"/>
      <c r="B358" s="354"/>
      <c r="C358" s="353"/>
      <c r="D358" s="367"/>
      <c r="E358" s="351"/>
      <c r="F358" s="351"/>
    </row>
    <row r="359" spans="1:6" ht="22.8" x14ac:dyDescent="0.25">
      <c r="A359" s="380" t="s">
        <v>6057</v>
      </c>
      <c r="B359" s="379" t="s">
        <v>31</v>
      </c>
      <c r="C359" s="387"/>
      <c r="D359" s="386"/>
      <c r="E359" s="385"/>
      <c r="F359" s="385"/>
    </row>
    <row r="360" spans="1:6" x14ac:dyDescent="0.25">
      <c r="A360" s="384"/>
      <c r="B360" s="383"/>
      <c r="C360" s="382"/>
      <c r="D360" s="381"/>
      <c r="E360" s="376"/>
      <c r="F360" s="376"/>
    </row>
    <row r="361" spans="1:6" ht="22.8" x14ac:dyDescent="0.25">
      <c r="A361" s="380" t="s">
        <v>6056</v>
      </c>
      <c r="B361" s="379" t="s">
        <v>5737</v>
      </c>
      <c r="C361" s="378" t="s">
        <v>5595</v>
      </c>
      <c r="D361" s="377"/>
      <c r="E361" s="376">
        <v>9.5</v>
      </c>
      <c r="F361" s="351">
        <f>IF(C361="%",D361*E361/100,D361*E361)</f>
        <v>0</v>
      </c>
    </row>
    <row r="362" spans="1:6" x14ac:dyDescent="0.25">
      <c r="A362" s="384"/>
      <c r="B362" s="383"/>
      <c r="C362" s="382"/>
      <c r="D362" s="381"/>
      <c r="E362" s="376"/>
      <c r="F362" s="376"/>
    </row>
    <row r="363" spans="1:6" ht="22.8" x14ac:dyDescent="0.25">
      <c r="A363" s="380" t="s">
        <v>6055</v>
      </c>
      <c r="B363" s="379" t="s">
        <v>5735</v>
      </c>
      <c r="C363" s="378"/>
      <c r="D363" s="381"/>
      <c r="E363" s="376"/>
      <c r="F363" s="376"/>
    </row>
    <row r="364" spans="1:6" x14ac:dyDescent="0.25">
      <c r="A364" s="384"/>
      <c r="B364" s="383"/>
      <c r="C364" s="382"/>
      <c r="D364" s="381"/>
      <c r="E364" s="376"/>
      <c r="F364" s="376"/>
    </row>
    <row r="365" spans="1:6" s="342" customFormat="1" ht="22.8" x14ac:dyDescent="0.25">
      <c r="A365" s="380" t="s">
        <v>6054</v>
      </c>
      <c r="B365" s="379" t="s">
        <v>4376</v>
      </c>
      <c r="C365" s="378" t="s">
        <v>5582</v>
      </c>
      <c r="D365" s="377"/>
      <c r="E365" s="376">
        <v>330</v>
      </c>
      <c r="F365" s="351">
        <f>IF(C365="%",D365*E365/100,D365*E365)</f>
        <v>0</v>
      </c>
    </row>
    <row r="366" spans="1:6" s="342" customFormat="1" x14ac:dyDescent="0.25">
      <c r="A366" s="355"/>
      <c r="B366" s="358"/>
      <c r="C366" s="357"/>
      <c r="D366" s="356"/>
      <c r="E366" s="351"/>
      <c r="F366" s="351"/>
    </row>
    <row r="367" spans="1:6" s="342" customFormat="1" ht="22.8" x14ac:dyDescent="0.25">
      <c r="A367" s="359" t="s">
        <v>6053</v>
      </c>
      <c r="B367" s="354" t="s">
        <v>2496</v>
      </c>
      <c r="C367" s="353"/>
      <c r="D367" s="367"/>
      <c r="E367" s="351"/>
      <c r="F367" s="351"/>
    </row>
    <row r="368" spans="1:6" s="342" customFormat="1" x14ac:dyDescent="0.25">
      <c r="A368" s="355"/>
      <c r="B368" s="358"/>
      <c r="C368" s="357"/>
      <c r="D368" s="356"/>
      <c r="E368" s="351"/>
      <c r="F368" s="351"/>
    </row>
    <row r="369" spans="1:6" s="342" customFormat="1" ht="45.6" x14ac:dyDescent="0.25">
      <c r="A369" s="359" t="s">
        <v>6052</v>
      </c>
      <c r="B369" s="354" t="s">
        <v>6051</v>
      </c>
      <c r="C369" s="353" t="s">
        <v>5556</v>
      </c>
      <c r="D369" s="352">
        <v>48000</v>
      </c>
      <c r="E369" s="351">
        <v>60</v>
      </c>
      <c r="F369" s="351">
        <f>IF(C369="%",D369*E369/100,D369*E369)</f>
        <v>2880000</v>
      </c>
    </row>
    <row r="370" spans="1:6" s="342" customFormat="1" x14ac:dyDescent="0.25">
      <c r="A370" s="355"/>
      <c r="B370" s="358"/>
      <c r="C370" s="357"/>
      <c r="D370" s="356"/>
      <c r="E370" s="351"/>
      <c r="F370" s="351"/>
    </row>
    <row r="371" spans="1:6" s="342" customFormat="1" ht="22.8" x14ac:dyDescent="0.25">
      <c r="A371" s="354" t="s">
        <v>6050</v>
      </c>
      <c r="B371" s="354" t="s">
        <v>6049</v>
      </c>
      <c r="C371" s="353"/>
      <c r="D371" s="352"/>
      <c r="E371" s="351"/>
      <c r="F371" s="351"/>
    </row>
    <row r="372" spans="1:6" x14ac:dyDescent="0.25">
      <c r="A372" s="354"/>
      <c r="B372" s="354"/>
      <c r="C372" s="353"/>
      <c r="D372" s="352"/>
      <c r="E372" s="351"/>
      <c r="F372" s="351"/>
    </row>
    <row r="373" spans="1:6" ht="45.6" x14ac:dyDescent="0.25">
      <c r="A373" s="354"/>
      <c r="B373" s="354" t="s">
        <v>6048</v>
      </c>
      <c r="C373" s="353" t="s">
        <v>5548</v>
      </c>
      <c r="D373" s="352">
        <v>35</v>
      </c>
      <c r="E373" s="351">
        <v>715</v>
      </c>
      <c r="F373" s="351">
        <f>IF(C373="%",D373*E373/100,D373*E373)</f>
        <v>25025</v>
      </c>
    </row>
    <row r="374" spans="1:6" s="342" customFormat="1" x14ac:dyDescent="0.25">
      <c r="A374" s="354"/>
      <c r="B374" s="354"/>
      <c r="C374" s="353"/>
      <c r="D374" s="352"/>
      <c r="E374" s="351"/>
      <c r="F374" s="351"/>
    </row>
    <row r="375" spans="1:6" s="342" customFormat="1" ht="45.6" x14ac:dyDescent="0.25">
      <c r="A375" s="354"/>
      <c r="B375" s="354" t="s">
        <v>6047</v>
      </c>
      <c r="C375" s="353" t="s">
        <v>5548</v>
      </c>
      <c r="D375" s="352">
        <v>45</v>
      </c>
      <c r="E375" s="351">
        <v>1270</v>
      </c>
      <c r="F375" s="351">
        <f>IF(C375="%",D375*E375/100,D375*E375)</f>
        <v>57150</v>
      </c>
    </row>
    <row r="376" spans="1:6" x14ac:dyDescent="0.25">
      <c r="A376" s="354"/>
      <c r="B376" s="354"/>
      <c r="C376" s="353"/>
      <c r="D376" s="352"/>
      <c r="E376" s="351"/>
      <c r="F376" s="351"/>
    </row>
    <row r="377" spans="1:6" ht="22.8" x14ac:dyDescent="0.25">
      <c r="A377" s="354" t="s">
        <v>6046</v>
      </c>
      <c r="B377" s="354" t="s">
        <v>6045</v>
      </c>
      <c r="C377" s="353"/>
      <c r="D377" s="352"/>
      <c r="E377" s="351"/>
      <c r="F377" s="351"/>
    </row>
    <row r="378" spans="1:6" x14ac:dyDescent="0.25">
      <c r="A378" s="354"/>
      <c r="B378" s="354"/>
      <c r="C378" s="353"/>
      <c r="D378" s="352"/>
      <c r="E378" s="351"/>
      <c r="F378" s="351"/>
    </row>
    <row r="379" spans="1:6" ht="45.6" x14ac:dyDescent="0.25">
      <c r="A379" s="354"/>
      <c r="B379" s="354" t="s">
        <v>6044</v>
      </c>
      <c r="C379" s="353" t="s">
        <v>5548</v>
      </c>
      <c r="D379" s="352">
        <v>55</v>
      </c>
      <c r="E379" s="351">
        <v>1260</v>
      </c>
      <c r="F379" s="351">
        <f>IF(C379="%",D379*E379/100,D379*E379)</f>
        <v>69300</v>
      </c>
    </row>
    <row r="380" spans="1:6" s="342" customFormat="1" x14ac:dyDescent="0.25">
      <c r="A380" s="354"/>
      <c r="B380" s="354"/>
      <c r="C380" s="353"/>
      <c r="D380" s="352"/>
      <c r="E380" s="351"/>
      <c r="F380" s="351"/>
    </row>
    <row r="381" spans="1:6" s="342" customFormat="1" ht="57" x14ac:dyDescent="0.25">
      <c r="A381" s="354" t="s">
        <v>6043</v>
      </c>
      <c r="B381" s="354" t="s">
        <v>6042</v>
      </c>
      <c r="C381" s="353" t="s">
        <v>5556</v>
      </c>
      <c r="D381" s="352">
        <v>400</v>
      </c>
      <c r="E381" s="351">
        <v>720</v>
      </c>
      <c r="F381" s="351">
        <f>IF(C381="%",D381*E381/100,D381*E381)</f>
        <v>288000</v>
      </c>
    </row>
    <row r="382" spans="1:6" s="342" customFormat="1" x14ac:dyDescent="0.25">
      <c r="A382" s="355"/>
      <c r="B382" s="358"/>
      <c r="C382" s="357"/>
      <c r="D382" s="356"/>
      <c r="E382" s="351"/>
      <c r="F382" s="351"/>
    </row>
    <row r="383" spans="1:6" s="342" customFormat="1" ht="22.8" x14ac:dyDescent="0.25">
      <c r="A383" s="359" t="s">
        <v>6041</v>
      </c>
      <c r="B383" s="354" t="s">
        <v>2906</v>
      </c>
      <c r="C383" s="353"/>
      <c r="D383" s="356"/>
      <c r="E383" s="351"/>
      <c r="F383" s="351"/>
    </row>
    <row r="384" spans="1:6" s="342" customFormat="1" x14ac:dyDescent="0.25">
      <c r="A384" s="359"/>
      <c r="B384" s="354"/>
      <c r="C384" s="353"/>
      <c r="D384" s="356"/>
      <c r="E384" s="351"/>
      <c r="F384" s="351"/>
    </row>
    <row r="385" spans="1:6" s="342" customFormat="1" ht="22.8" x14ac:dyDescent="0.25">
      <c r="A385" s="359" t="s">
        <v>6040</v>
      </c>
      <c r="B385" s="354" t="s">
        <v>6039</v>
      </c>
      <c r="C385" s="353" t="s">
        <v>5555</v>
      </c>
      <c r="D385" s="367">
        <v>34</v>
      </c>
      <c r="E385" s="351">
        <v>4000</v>
      </c>
      <c r="F385" s="351">
        <f>IF(C385="%",D385*E385/100,D385*E385)</f>
        <v>136000</v>
      </c>
    </row>
    <row r="386" spans="1:6" s="342" customFormat="1" x14ac:dyDescent="0.25">
      <c r="A386" s="355"/>
      <c r="B386" s="358"/>
      <c r="C386" s="357"/>
      <c r="D386" s="356"/>
      <c r="E386" s="351"/>
      <c r="F386" s="351"/>
    </row>
    <row r="387" spans="1:6" s="342" customFormat="1" ht="22.8" x14ac:dyDescent="0.25">
      <c r="A387" s="359" t="s">
        <v>6038</v>
      </c>
      <c r="B387" s="354" t="s">
        <v>6037</v>
      </c>
      <c r="C387" s="353" t="s">
        <v>5555</v>
      </c>
      <c r="D387" s="367">
        <v>17</v>
      </c>
      <c r="E387" s="351">
        <v>4800</v>
      </c>
      <c r="F387" s="351">
        <f>IF(C387="%",D387*E387/100,D387*E387)</f>
        <v>81600</v>
      </c>
    </row>
    <row r="388" spans="1:6" s="342" customFormat="1" x14ac:dyDescent="0.25">
      <c r="A388" s="355"/>
      <c r="B388" s="358"/>
      <c r="C388" s="357"/>
      <c r="D388" s="356"/>
      <c r="E388" s="351"/>
      <c r="F388" s="351"/>
    </row>
    <row r="389" spans="1:6" s="342" customFormat="1" ht="34.200000000000003" x14ac:dyDescent="0.25">
      <c r="A389" s="359" t="s">
        <v>6036</v>
      </c>
      <c r="B389" s="354" t="s">
        <v>2980</v>
      </c>
      <c r="C389" s="353" t="s">
        <v>5555</v>
      </c>
      <c r="D389" s="367">
        <v>50</v>
      </c>
      <c r="E389" s="351">
        <v>840</v>
      </c>
      <c r="F389" s="351">
        <f>IF(C389="%",D389*E389/100,D389*E389)</f>
        <v>42000</v>
      </c>
    </row>
    <row r="390" spans="1:6" s="342" customFormat="1" x14ac:dyDescent="0.25">
      <c r="A390" s="355"/>
      <c r="B390" s="358"/>
      <c r="C390" s="357"/>
      <c r="D390" s="356"/>
      <c r="E390" s="351"/>
      <c r="F390" s="351"/>
    </row>
    <row r="391" spans="1:6" s="342" customFormat="1" ht="22.8" x14ac:dyDescent="0.25">
      <c r="A391" s="359" t="s">
        <v>6035</v>
      </c>
      <c r="B391" s="354" t="s">
        <v>2984</v>
      </c>
      <c r="C391" s="353"/>
      <c r="D391" s="356"/>
      <c r="E391" s="351"/>
      <c r="F391" s="351"/>
    </row>
    <row r="392" spans="1:6" s="342" customFormat="1" x14ac:dyDescent="0.25">
      <c r="A392" s="355"/>
      <c r="B392" s="358"/>
      <c r="C392" s="357"/>
      <c r="D392" s="356"/>
      <c r="E392" s="351"/>
      <c r="F392" s="351"/>
    </row>
    <row r="393" spans="1:6" s="342" customFormat="1" ht="22.8" x14ac:dyDescent="0.25">
      <c r="A393" s="359" t="s">
        <v>6034</v>
      </c>
      <c r="B393" s="354" t="s">
        <v>2988</v>
      </c>
      <c r="C393" s="353" t="s">
        <v>5556</v>
      </c>
      <c r="D393" s="352">
        <v>1000</v>
      </c>
      <c r="E393" s="351">
        <v>150</v>
      </c>
      <c r="F393" s="351">
        <f>IF(C393="%",D393*E393/100,D393*E393)</f>
        <v>150000</v>
      </c>
    </row>
    <row r="394" spans="1:6" s="342" customFormat="1" x14ac:dyDescent="0.25">
      <c r="A394" s="355"/>
      <c r="B394" s="358"/>
      <c r="C394" s="357"/>
      <c r="D394" s="356"/>
      <c r="E394" s="351"/>
      <c r="F394" s="351"/>
    </row>
    <row r="395" spans="1:6" s="342" customFormat="1" ht="22.8" x14ac:dyDescent="0.25">
      <c r="A395" s="359" t="s">
        <v>6033</v>
      </c>
      <c r="B395" s="354" t="s">
        <v>2990</v>
      </c>
      <c r="C395" s="353" t="s">
        <v>5556</v>
      </c>
      <c r="D395" s="352">
        <v>1000</v>
      </c>
      <c r="E395" s="351">
        <v>85</v>
      </c>
      <c r="F395" s="351">
        <f>IF(C395="%",D395*E395/100,D395*E395)</f>
        <v>85000</v>
      </c>
    </row>
    <row r="396" spans="1:6" s="342" customFormat="1" x14ac:dyDescent="0.25">
      <c r="A396" s="355"/>
      <c r="B396" s="358"/>
      <c r="C396" s="357"/>
      <c r="D396" s="356"/>
      <c r="E396" s="351"/>
      <c r="F396" s="351"/>
    </row>
    <row r="397" spans="1:6" s="342" customFormat="1" ht="22.8" x14ac:dyDescent="0.25">
      <c r="A397" s="359" t="s">
        <v>6032</v>
      </c>
      <c r="B397" s="354" t="s">
        <v>2992</v>
      </c>
      <c r="C397" s="353" t="s">
        <v>5548</v>
      </c>
      <c r="D397" s="352">
        <v>1000</v>
      </c>
      <c r="E397" s="351">
        <v>12</v>
      </c>
      <c r="F397" s="351">
        <f>IF(C397="%",D397*E397/100,D397*E397)</f>
        <v>12000</v>
      </c>
    </row>
    <row r="398" spans="1:6" s="342" customFormat="1" x14ac:dyDescent="0.25">
      <c r="A398" s="355"/>
      <c r="B398" s="358"/>
      <c r="C398" s="357"/>
      <c r="D398" s="356"/>
      <c r="E398" s="351"/>
      <c r="F398" s="351"/>
    </row>
    <row r="399" spans="1:6" s="342" customFormat="1" ht="22.8" x14ac:dyDescent="0.25">
      <c r="A399" s="359" t="s">
        <v>6031</v>
      </c>
      <c r="B399" s="354" t="s">
        <v>6030</v>
      </c>
      <c r="C399" s="353"/>
      <c r="D399" s="356"/>
      <c r="E399" s="351"/>
      <c r="F399" s="351"/>
    </row>
    <row r="400" spans="1:6" s="342" customFormat="1" x14ac:dyDescent="0.25">
      <c r="A400" s="355"/>
      <c r="B400" s="358"/>
      <c r="C400" s="357"/>
      <c r="D400" s="356"/>
      <c r="E400" s="351"/>
      <c r="F400" s="351"/>
    </row>
    <row r="401" spans="1:6" s="342" customFormat="1" x14ac:dyDescent="0.25">
      <c r="A401" s="359"/>
      <c r="B401" s="354" t="s">
        <v>6029</v>
      </c>
      <c r="C401" s="353"/>
      <c r="D401" s="356"/>
      <c r="E401" s="351"/>
      <c r="F401" s="351"/>
    </row>
    <row r="402" spans="1:6" s="342" customFormat="1" x14ac:dyDescent="0.25">
      <c r="A402" s="355"/>
      <c r="B402" s="358"/>
      <c r="C402" s="357"/>
      <c r="D402" s="356"/>
      <c r="E402" s="351"/>
      <c r="F402" s="351"/>
    </row>
    <row r="403" spans="1:6" s="342" customFormat="1" x14ac:dyDescent="0.25">
      <c r="A403" s="359"/>
      <c r="B403" s="354" t="s">
        <v>6028</v>
      </c>
      <c r="C403" s="353" t="s">
        <v>5548</v>
      </c>
      <c r="D403" s="352">
        <v>11718</v>
      </c>
      <c r="E403" s="351">
        <v>60</v>
      </c>
      <c r="F403" s="351">
        <f>IF(C403="%",D403*E403/100,D403*E403)</f>
        <v>703080</v>
      </c>
    </row>
    <row r="404" spans="1:6" s="342" customFormat="1" x14ac:dyDescent="0.25">
      <c r="A404" s="355"/>
      <c r="B404" s="358"/>
      <c r="C404" s="357"/>
      <c r="D404" s="356"/>
      <c r="E404" s="351"/>
      <c r="F404" s="351"/>
    </row>
    <row r="405" spans="1:6" s="342" customFormat="1" ht="22.8" x14ac:dyDescent="0.25">
      <c r="A405" s="354" t="s">
        <v>403</v>
      </c>
      <c r="B405" s="354" t="s">
        <v>6027</v>
      </c>
      <c r="C405" s="353"/>
      <c r="D405" s="352"/>
      <c r="E405" s="351"/>
      <c r="F405" s="351"/>
    </row>
    <row r="406" spans="1:6" s="342" customFormat="1" x14ac:dyDescent="0.25">
      <c r="A406" s="354"/>
      <c r="B406" s="354"/>
      <c r="C406" s="353"/>
      <c r="D406" s="352"/>
      <c r="E406" s="351"/>
      <c r="F406" s="351"/>
    </row>
    <row r="407" spans="1:6" s="342" customFormat="1" x14ac:dyDescent="0.25">
      <c r="A407" s="354" t="s">
        <v>405</v>
      </c>
      <c r="B407" s="354" t="s">
        <v>119</v>
      </c>
      <c r="C407" s="353" t="s">
        <v>5557</v>
      </c>
      <c r="D407" s="352">
        <v>306</v>
      </c>
      <c r="E407" s="351">
        <v>11000</v>
      </c>
      <c r="F407" s="351">
        <f>IF(C407="%",D407*E407/100,D407*E407)</f>
        <v>3366000</v>
      </c>
    </row>
    <row r="408" spans="1:6" s="342" customFormat="1" x14ac:dyDescent="0.25">
      <c r="A408" s="354"/>
      <c r="B408" s="354"/>
      <c r="C408" s="353"/>
      <c r="D408" s="352"/>
      <c r="E408" s="351"/>
      <c r="F408" s="351"/>
    </row>
    <row r="409" spans="1:6" s="342" customFormat="1" x14ac:dyDescent="0.25">
      <c r="A409" s="354" t="s">
        <v>6026</v>
      </c>
      <c r="B409" s="354" t="s">
        <v>121</v>
      </c>
      <c r="C409" s="353" t="s">
        <v>5555</v>
      </c>
      <c r="D409" s="352">
        <v>2</v>
      </c>
      <c r="E409" s="351">
        <v>10000</v>
      </c>
      <c r="F409" s="351">
        <f>IF(C409="%",D409*E409/100,D409*E409)</f>
        <v>20000</v>
      </c>
    </row>
    <row r="410" spans="1:6" s="342" customFormat="1" x14ac:dyDescent="0.25">
      <c r="A410" s="354"/>
      <c r="B410" s="354"/>
      <c r="C410" s="353"/>
      <c r="D410" s="352"/>
      <c r="E410" s="351"/>
      <c r="F410" s="351"/>
    </row>
    <row r="411" spans="1:6" s="342" customFormat="1" x14ac:dyDescent="0.25">
      <c r="A411" s="354" t="s">
        <v>407</v>
      </c>
      <c r="B411" s="354" t="s">
        <v>123</v>
      </c>
      <c r="C411" s="353" t="s">
        <v>5582</v>
      </c>
      <c r="D411" s="352">
        <v>70</v>
      </c>
      <c r="E411" s="351">
        <v>420</v>
      </c>
      <c r="F411" s="351">
        <f>IF(C411="%",D411*E411/100,D411*E411)</f>
        <v>29400</v>
      </c>
    </row>
    <row r="412" spans="1:6" s="342" customFormat="1" x14ac:dyDescent="0.25">
      <c r="A412" s="354"/>
      <c r="B412" s="354"/>
      <c r="C412" s="353"/>
      <c r="D412" s="352"/>
      <c r="E412" s="351"/>
      <c r="F412" s="351"/>
    </row>
    <row r="413" spans="1:6" s="342" customFormat="1" x14ac:dyDescent="0.25">
      <c r="A413" s="354" t="s">
        <v>408</v>
      </c>
      <c r="B413" s="354" t="s">
        <v>126</v>
      </c>
      <c r="C413" s="353" t="s">
        <v>5555</v>
      </c>
      <c r="D413" s="352">
        <v>10</v>
      </c>
      <c r="E413" s="351">
        <v>120</v>
      </c>
      <c r="F413" s="351">
        <f>IF(C413="%",D413*E413/100,D413*E413)</f>
        <v>1200</v>
      </c>
    </row>
    <row r="414" spans="1:6" s="342" customFormat="1" x14ac:dyDescent="0.25">
      <c r="A414" s="354"/>
      <c r="B414" s="354"/>
      <c r="C414" s="353"/>
      <c r="D414" s="352"/>
      <c r="E414" s="351"/>
      <c r="F414" s="351"/>
    </row>
    <row r="415" spans="1:6" s="342" customFormat="1" ht="34.200000000000003" x14ac:dyDescent="0.25">
      <c r="A415" s="354" t="s">
        <v>409</v>
      </c>
      <c r="B415" s="354" t="s">
        <v>128</v>
      </c>
      <c r="C415" s="353" t="s">
        <v>5582</v>
      </c>
      <c r="D415" s="352">
        <v>60</v>
      </c>
      <c r="E415" s="351">
        <v>2770</v>
      </c>
      <c r="F415" s="351">
        <f>IF(C415="%",D415*E415/100,D415*E415)</f>
        <v>166200</v>
      </c>
    </row>
    <row r="416" spans="1:6" s="342" customFormat="1" x14ac:dyDescent="0.25">
      <c r="A416" s="354"/>
      <c r="B416" s="354"/>
      <c r="C416" s="353"/>
      <c r="D416" s="352"/>
      <c r="E416" s="351"/>
      <c r="F416" s="351"/>
    </row>
    <row r="417" spans="1:6" s="342" customFormat="1" ht="22.8" x14ac:dyDescent="0.25">
      <c r="A417" s="354" t="s">
        <v>410</v>
      </c>
      <c r="B417" s="354" t="s">
        <v>6025</v>
      </c>
      <c r="C417" s="353" t="s">
        <v>5559</v>
      </c>
      <c r="D417" s="352">
        <v>84000</v>
      </c>
      <c r="E417" s="351">
        <v>2</v>
      </c>
      <c r="F417" s="351">
        <f>IF(C417="%",D417*E417/100,D417*E417)</f>
        <v>168000</v>
      </c>
    </row>
    <row r="418" spans="1:6" s="342" customFormat="1" x14ac:dyDescent="0.25">
      <c r="A418" s="354"/>
      <c r="B418" s="354"/>
      <c r="C418" s="353"/>
      <c r="D418" s="352"/>
      <c r="E418" s="351"/>
      <c r="F418" s="351"/>
    </row>
    <row r="419" spans="1:6" s="342" customFormat="1" ht="22.8" x14ac:dyDescent="0.25">
      <c r="A419" s="354" t="s">
        <v>411</v>
      </c>
      <c r="B419" s="354" t="s">
        <v>6024</v>
      </c>
      <c r="C419" s="353" t="s">
        <v>5577</v>
      </c>
      <c r="D419" s="352">
        <v>36</v>
      </c>
      <c r="E419" s="351">
        <v>3180</v>
      </c>
      <c r="F419" s="351">
        <f>IF(C419="%",D419*E419/100,D419*E419)</f>
        <v>114480</v>
      </c>
    </row>
    <row r="420" spans="1:6" s="342" customFormat="1" x14ac:dyDescent="0.25">
      <c r="A420" s="354"/>
      <c r="B420" s="354"/>
      <c r="C420" s="353"/>
      <c r="D420" s="352"/>
      <c r="E420" s="351"/>
      <c r="F420" s="351"/>
    </row>
    <row r="421" spans="1:6" s="342" customFormat="1" x14ac:dyDescent="0.25">
      <c r="A421" s="354" t="s">
        <v>412</v>
      </c>
      <c r="B421" s="354" t="s">
        <v>417</v>
      </c>
      <c r="C421" s="353" t="s">
        <v>5640</v>
      </c>
      <c r="D421" s="352">
        <v>200</v>
      </c>
      <c r="E421" s="351">
        <v>150</v>
      </c>
      <c r="F421" s="351">
        <f>IF(C421="%",D421*E421/100,D421*E421)</f>
        <v>30000</v>
      </c>
    </row>
    <row r="422" spans="1:6" s="342" customFormat="1" x14ac:dyDescent="0.25">
      <c r="A422" s="354"/>
      <c r="B422" s="354"/>
      <c r="C422" s="353"/>
      <c r="D422" s="352"/>
      <c r="E422" s="351"/>
      <c r="F422" s="351"/>
    </row>
    <row r="423" spans="1:6" s="342" customFormat="1" ht="22.8" x14ac:dyDescent="0.25">
      <c r="A423" s="359" t="s">
        <v>415</v>
      </c>
      <c r="B423" s="354" t="s">
        <v>142</v>
      </c>
      <c r="C423" s="353" t="s">
        <v>5558</v>
      </c>
      <c r="D423" s="352">
        <v>1</v>
      </c>
      <c r="E423" s="351">
        <v>90000</v>
      </c>
      <c r="F423" s="351">
        <f>IF(C423="%",D423*E423/100,D423*E423)</f>
        <v>90000</v>
      </c>
    </row>
    <row r="424" spans="1:6" s="342" customFormat="1" x14ac:dyDescent="0.25">
      <c r="A424" s="355"/>
      <c r="B424" s="358"/>
      <c r="C424" s="357"/>
      <c r="D424" s="356"/>
      <c r="E424" s="351"/>
      <c r="F424" s="351"/>
    </row>
    <row r="425" spans="1:6" s="342" customFormat="1" ht="22.8" x14ac:dyDescent="0.25">
      <c r="A425" s="359" t="s">
        <v>416</v>
      </c>
      <c r="B425" s="354" t="s">
        <v>420</v>
      </c>
      <c r="C425" s="353" t="s">
        <v>5538</v>
      </c>
      <c r="D425" s="356">
        <f>F423</f>
        <v>90000</v>
      </c>
      <c r="E425" s="351">
        <v>10</v>
      </c>
      <c r="F425" s="351">
        <f>IF(C425="%",D425*E425/100,D425*E425)</f>
        <v>9000</v>
      </c>
    </row>
    <row r="426" spans="1:6" x14ac:dyDescent="0.25">
      <c r="A426" s="355"/>
      <c r="B426" s="358"/>
      <c r="C426" s="357"/>
      <c r="D426" s="356"/>
      <c r="E426" s="351"/>
      <c r="F426" s="351"/>
    </row>
    <row r="427" spans="1:6" x14ac:dyDescent="0.25">
      <c r="A427" s="359" t="s">
        <v>433</v>
      </c>
      <c r="B427" s="354" t="s">
        <v>6023</v>
      </c>
      <c r="C427" s="357"/>
      <c r="D427" s="356"/>
      <c r="E427" s="351"/>
      <c r="F427" s="351"/>
    </row>
    <row r="428" spans="1:6" x14ac:dyDescent="0.25">
      <c r="A428" s="355"/>
      <c r="B428" s="358"/>
      <c r="C428" s="357"/>
      <c r="D428" s="356"/>
      <c r="E428" s="351"/>
      <c r="F428" s="351"/>
    </row>
    <row r="429" spans="1:6" ht="22.8" x14ac:dyDescent="0.25">
      <c r="A429" s="359" t="s">
        <v>435</v>
      </c>
      <c r="B429" s="354" t="s">
        <v>440</v>
      </c>
      <c r="C429" s="357"/>
      <c r="D429" s="356"/>
      <c r="E429" s="351"/>
      <c r="F429" s="351"/>
    </row>
    <row r="430" spans="1:6" x14ac:dyDescent="0.25">
      <c r="A430" s="355"/>
      <c r="B430" s="358"/>
      <c r="C430" s="357"/>
      <c r="D430" s="356"/>
      <c r="E430" s="351"/>
      <c r="F430" s="351"/>
    </row>
    <row r="431" spans="1:6" ht="22.8" x14ac:dyDescent="0.25">
      <c r="A431" s="355"/>
      <c r="B431" s="354" t="s">
        <v>6022</v>
      </c>
      <c r="C431" s="353" t="s">
        <v>5548</v>
      </c>
      <c r="D431" s="352">
        <v>1500</v>
      </c>
      <c r="E431" s="351">
        <v>280</v>
      </c>
      <c r="F431" s="351">
        <f>IF(C431="%",D431*E431/100,D431*E431)</f>
        <v>420000</v>
      </c>
    </row>
    <row r="432" spans="1:6" x14ac:dyDescent="0.25">
      <c r="A432" s="355"/>
      <c r="B432" s="354"/>
      <c r="C432" s="353"/>
      <c r="D432" s="352"/>
      <c r="E432" s="351"/>
      <c r="F432" s="351"/>
    </row>
    <row r="433" spans="1:22" s="372" customFormat="1" ht="22.8" x14ac:dyDescent="0.25">
      <c r="A433" s="355"/>
      <c r="B433" s="354" t="s">
        <v>6021</v>
      </c>
      <c r="C433" s="353" t="s">
        <v>5548</v>
      </c>
      <c r="D433" s="352">
        <v>1400</v>
      </c>
      <c r="E433" s="351">
        <v>325</v>
      </c>
      <c r="F433" s="351">
        <f>IF(C433="%",D433*E433/100,D433*E433)</f>
        <v>455000</v>
      </c>
      <c r="G433" s="375"/>
      <c r="H433" s="375"/>
      <c r="I433" s="375"/>
      <c r="J433" s="375"/>
      <c r="K433" s="375"/>
      <c r="L433" s="375"/>
      <c r="M433" s="375"/>
      <c r="N433" s="375"/>
      <c r="O433" s="375"/>
      <c r="P433" s="375"/>
      <c r="Q433" s="375"/>
      <c r="R433" s="375"/>
      <c r="S433" s="375"/>
      <c r="T433" s="375"/>
      <c r="U433" s="375"/>
      <c r="V433" s="375"/>
    </row>
    <row r="434" spans="1:22" s="372" customFormat="1" ht="13.8" x14ac:dyDescent="0.25">
      <c r="A434" s="355"/>
      <c r="B434" s="358"/>
      <c r="C434" s="357"/>
      <c r="D434" s="356"/>
      <c r="E434" s="351"/>
      <c r="F434" s="351"/>
      <c r="G434" s="375"/>
      <c r="H434" s="375"/>
      <c r="I434" s="375"/>
      <c r="J434" s="375"/>
      <c r="K434" s="375"/>
      <c r="L434" s="375"/>
      <c r="M434" s="375"/>
      <c r="N434" s="375"/>
      <c r="O434" s="375"/>
      <c r="P434" s="375"/>
      <c r="Q434" s="375"/>
      <c r="R434" s="375"/>
      <c r="S434" s="375"/>
      <c r="T434" s="375"/>
      <c r="U434" s="375"/>
      <c r="V434" s="375"/>
    </row>
    <row r="435" spans="1:22" ht="22.8" x14ac:dyDescent="0.25">
      <c r="A435" s="359" t="s">
        <v>436</v>
      </c>
      <c r="B435" s="354" t="s">
        <v>4234</v>
      </c>
      <c r="C435" s="353" t="s">
        <v>5548</v>
      </c>
      <c r="D435" s="352">
        <v>100</v>
      </c>
      <c r="E435" s="351">
        <v>150</v>
      </c>
      <c r="F435" s="351">
        <f>IF(C435="%",D435*E435/100,D435*E435)</f>
        <v>15000</v>
      </c>
    </row>
    <row r="436" spans="1:22" x14ac:dyDescent="0.25">
      <c r="A436" s="355"/>
      <c r="B436" s="358"/>
      <c r="C436" s="357"/>
      <c r="D436" s="356"/>
      <c r="E436" s="351"/>
      <c r="F436" s="351"/>
    </row>
    <row r="437" spans="1:22" ht="22.8" x14ac:dyDescent="0.25">
      <c r="A437" s="359" t="s">
        <v>437</v>
      </c>
      <c r="B437" s="354" t="s">
        <v>60</v>
      </c>
      <c r="C437" s="353" t="s">
        <v>446</v>
      </c>
      <c r="D437" s="352">
        <v>12500</v>
      </c>
      <c r="E437" s="351">
        <v>480</v>
      </c>
      <c r="F437" s="351">
        <f>IF(C437="%",D437*E437/100,D437*E437)</f>
        <v>6000000</v>
      </c>
    </row>
    <row r="438" spans="1:22" x14ac:dyDescent="0.25">
      <c r="A438" s="355"/>
      <c r="B438" s="358"/>
      <c r="C438" s="357"/>
      <c r="D438" s="356"/>
      <c r="E438" s="351"/>
      <c r="F438" s="351"/>
    </row>
    <row r="439" spans="1:22" ht="22.8" x14ac:dyDescent="0.25">
      <c r="A439" s="359" t="s">
        <v>438</v>
      </c>
      <c r="B439" s="354" t="s">
        <v>441</v>
      </c>
      <c r="C439" s="353" t="s">
        <v>446</v>
      </c>
      <c r="D439" s="352">
        <v>4300</v>
      </c>
      <c r="E439" s="351">
        <v>480</v>
      </c>
      <c r="F439" s="351">
        <f>IF(C439="%",D439*E439/100,D439*E439)</f>
        <v>2064000</v>
      </c>
    </row>
    <row r="440" spans="1:22" x14ac:dyDescent="0.25">
      <c r="A440" s="355"/>
      <c r="B440" s="358"/>
      <c r="C440" s="357"/>
      <c r="D440" s="356"/>
      <c r="E440" s="351"/>
      <c r="F440" s="351"/>
    </row>
    <row r="441" spans="1:22" x14ac:dyDescent="0.25">
      <c r="A441" s="359" t="s">
        <v>439</v>
      </c>
      <c r="B441" s="354" t="s">
        <v>442</v>
      </c>
      <c r="C441" s="357"/>
      <c r="D441" s="356"/>
      <c r="E441" s="351"/>
      <c r="F441" s="351"/>
    </row>
    <row r="442" spans="1:22" x14ac:dyDescent="0.25">
      <c r="A442" s="355"/>
      <c r="B442" s="358"/>
      <c r="C442" s="357"/>
      <c r="D442" s="356"/>
      <c r="E442" s="351"/>
      <c r="F442" s="351"/>
    </row>
    <row r="443" spans="1:22" ht="57" x14ac:dyDescent="0.25">
      <c r="A443" s="355"/>
      <c r="B443" s="354" t="s">
        <v>6020</v>
      </c>
      <c r="C443" s="353"/>
      <c r="D443" s="352"/>
      <c r="E443" s="351"/>
      <c r="F443" s="351"/>
    </row>
    <row r="444" spans="1:22" x14ac:dyDescent="0.25">
      <c r="A444" s="355"/>
      <c r="B444" s="358"/>
      <c r="C444" s="357"/>
      <c r="D444" s="356"/>
      <c r="E444" s="351"/>
      <c r="F444" s="351"/>
    </row>
    <row r="445" spans="1:22" s="342" customFormat="1" x14ac:dyDescent="0.25">
      <c r="A445" s="354"/>
      <c r="B445" s="354" t="s">
        <v>6019</v>
      </c>
      <c r="C445" s="353" t="s">
        <v>5548</v>
      </c>
      <c r="D445" s="352">
        <v>12</v>
      </c>
      <c r="E445" s="351">
        <v>1800</v>
      </c>
      <c r="F445" s="351">
        <f>IF(C445="%",D445*E445/100,D445*E445)</f>
        <v>21600</v>
      </c>
    </row>
    <row r="446" spans="1:22" s="342" customFormat="1" x14ac:dyDescent="0.25">
      <c r="A446" s="355"/>
      <c r="B446" s="358"/>
      <c r="C446" s="357"/>
      <c r="D446" s="356"/>
      <c r="E446" s="351"/>
      <c r="F446" s="351"/>
    </row>
    <row r="447" spans="1:22" s="342" customFormat="1" ht="22.8" x14ac:dyDescent="0.25">
      <c r="A447" s="355"/>
      <c r="B447" s="354" t="s">
        <v>6017</v>
      </c>
      <c r="C447" s="353" t="s">
        <v>5548</v>
      </c>
      <c r="D447" s="352">
        <v>4</v>
      </c>
      <c r="E447" s="351">
        <v>3000</v>
      </c>
      <c r="F447" s="351">
        <f>IF(C447="%",D447*E447/100,D447*E447)</f>
        <v>12000</v>
      </c>
    </row>
    <row r="448" spans="1:22" s="342" customFormat="1" x14ac:dyDescent="0.25">
      <c r="A448" s="355"/>
      <c r="B448" s="358"/>
      <c r="C448" s="357"/>
      <c r="D448" s="356"/>
      <c r="E448" s="351"/>
      <c r="F448" s="351"/>
    </row>
    <row r="449" spans="1:6" s="342" customFormat="1" x14ac:dyDescent="0.25">
      <c r="A449" s="355"/>
      <c r="B449" s="354" t="s">
        <v>6016</v>
      </c>
      <c r="C449" s="353" t="s">
        <v>5548</v>
      </c>
      <c r="D449" s="352">
        <v>2</v>
      </c>
      <c r="E449" s="351">
        <v>25000</v>
      </c>
      <c r="F449" s="351">
        <f>IF(C449="%",D449*E449/100,D449*E449)</f>
        <v>50000</v>
      </c>
    </row>
    <row r="450" spans="1:6" s="342" customFormat="1" x14ac:dyDescent="0.25">
      <c r="A450" s="355"/>
      <c r="B450" s="358"/>
      <c r="C450" s="357"/>
      <c r="D450" s="356"/>
      <c r="E450" s="351"/>
      <c r="F450" s="351"/>
    </row>
    <row r="451" spans="1:6" s="342" customFormat="1" ht="22.8" x14ac:dyDescent="0.25">
      <c r="A451" s="359" t="s">
        <v>447</v>
      </c>
      <c r="B451" s="354" t="s">
        <v>448</v>
      </c>
      <c r="C451" s="357"/>
      <c r="D451" s="356"/>
      <c r="E451" s="351"/>
      <c r="F451" s="351"/>
    </row>
    <row r="452" spans="1:6" s="342" customFormat="1" x14ac:dyDescent="0.25">
      <c r="A452" s="355"/>
      <c r="B452" s="358"/>
      <c r="C452" s="357"/>
      <c r="D452" s="356"/>
      <c r="E452" s="351"/>
      <c r="F452" s="351"/>
    </row>
    <row r="453" spans="1:6" s="342" customFormat="1" ht="45.6" x14ac:dyDescent="0.25">
      <c r="A453" s="355"/>
      <c r="B453" s="354" t="s">
        <v>6018</v>
      </c>
      <c r="C453" s="353" t="s">
        <v>80</v>
      </c>
      <c r="D453" s="352">
        <v>33</v>
      </c>
      <c r="E453" s="351">
        <v>1440</v>
      </c>
      <c r="F453" s="351">
        <f>IF(C453="%",D453*E453/100,D453*E453)</f>
        <v>47520</v>
      </c>
    </row>
    <row r="454" spans="1:6" s="342" customFormat="1" x14ac:dyDescent="0.25">
      <c r="A454" s="355"/>
      <c r="B454" s="358"/>
      <c r="C454" s="357"/>
      <c r="D454" s="356"/>
      <c r="E454" s="351"/>
      <c r="F454" s="351"/>
    </row>
    <row r="455" spans="1:6" ht="22.8" x14ac:dyDescent="0.25">
      <c r="A455" s="355"/>
      <c r="B455" s="354" t="s">
        <v>6017</v>
      </c>
      <c r="C455" s="353" t="s">
        <v>80</v>
      </c>
      <c r="D455" s="352">
        <v>33</v>
      </c>
      <c r="E455" s="351">
        <v>480</v>
      </c>
      <c r="F455" s="351">
        <f>IF(C455="%",D455*E455/100,D455*E455)</f>
        <v>15840</v>
      </c>
    </row>
    <row r="456" spans="1:6" x14ac:dyDescent="0.25">
      <c r="A456" s="355"/>
      <c r="B456" s="358"/>
      <c r="C456" s="357"/>
      <c r="D456" s="356"/>
      <c r="E456" s="351"/>
      <c r="F456" s="351"/>
    </row>
    <row r="457" spans="1:6" x14ac:dyDescent="0.25">
      <c r="A457" s="355"/>
      <c r="B457" s="354" t="s">
        <v>6016</v>
      </c>
      <c r="C457" s="353" t="s">
        <v>80</v>
      </c>
      <c r="D457" s="352">
        <v>33</v>
      </c>
      <c r="E457" s="351">
        <v>240</v>
      </c>
      <c r="F457" s="351">
        <f>IF(C457="%",D457*E457/100,D457*E457)</f>
        <v>7920</v>
      </c>
    </row>
    <row r="458" spans="1:6" x14ac:dyDescent="0.25">
      <c r="A458" s="355"/>
      <c r="B458" s="358"/>
      <c r="C458" s="357"/>
      <c r="D458" s="356"/>
      <c r="E458" s="351"/>
      <c r="F458" s="351"/>
    </row>
    <row r="459" spans="1:6" s="342" customFormat="1" x14ac:dyDescent="0.25">
      <c r="A459" s="359" t="s">
        <v>451</v>
      </c>
      <c r="B459" s="354" t="s">
        <v>452</v>
      </c>
      <c r="C459" s="353" t="s">
        <v>80</v>
      </c>
      <c r="D459" s="352">
        <v>6</v>
      </c>
      <c r="E459" s="351">
        <v>41000</v>
      </c>
      <c r="F459" s="351">
        <f>IF(C459="%",D459*E459/100,D459*E459)</f>
        <v>246000</v>
      </c>
    </row>
    <row r="460" spans="1:6" x14ac:dyDescent="0.25">
      <c r="A460" s="355"/>
      <c r="B460" s="358"/>
      <c r="C460" s="357"/>
      <c r="D460" s="356"/>
      <c r="E460" s="351"/>
      <c r="F460" s="351"/>
    </row>
    <row r="461" spans="1:6" x14ac:dyDescent="0.25">
      <c r="A461" s="359" t="s">
        <v>453</v>
      </c>
      <c r="B461" s="354" t="s">
        <v>454</v>
      </c>
      <c r="C461" s="353" t="s">
        <v>80</v>
      </c>
      <c r="D461" s="352">
        <v>6</v>
      </c>
      <c r="E461" s="351">
        <v>2400</v>
      </c>
      <c r="F461" s="351">
        <f>IF(C461="%",D461*E461/100,D461*E461)</f>
        <v>14400</v>
      </c>
    </row>
    <row r="462" spans="1:6" x14ac:dyDescent="0.25">
      <c r="A462" s="355"/>
      <c r="B462" s="358"/>
      <c r="C462" s="357"/>
      <c r="D462" s="356"/>
      <c r="E462" s="351"/>
      <c r="F462" s="351"/>
    </row>
    <row r="463" spans="1:6" ht="22.8" x14ac:dyDescent="0.25">
      <c r="A463" s="359" t="s">
        <v>455</v>
      </c>
      <c r="B463" s="354" t="s">
        <v>65</v>
      </c>
      <c r="C463" s="353" t="s">
        <v>456</v>
      </c>
      <c r="D463" s="352">
        <v>36</v>
      </c>
      <c r="E463" s="351">
        <v>24000</v>
      </c>
      <c r="F463" s="351">
        <f>IF(C463="%",D463*E463/100,D463*E463)</f>
        <v>864000</v>
      </c>
    </row>
    <row r="464" spans="1:6" x14ac:dyDescent="0.25">
      <c r="A464" s="355"/>
      <c r="B464" s="358"/>
      <c r="C464" s="357"/>
      <c r="D464" s="356"/>
      <c r="E464" s="351"/>
      <c r="F464" s="351"/>
    </row>
    <row r="465" spans="1:6" x14ac:dyDescent="0.25">
      <c r="A465" s="359" t="s">
        <v>457</v>
      </c>
      <c r="B465" s="354" t="s">
        <v>458</v>
      </c>
      <c r="C465" s="353" t="s">
        <v>80</v>
      </c>
      <c r="D465" s="352">
        <v>36</v>
      </c>
      <c r="E465" s="351">
        <v>24000</v>
      </c>
      <c r="F465" s="351">
        <f>IF(C465="%",D465*E465/100,D465*E465)</f>
        <v>864000</v>
      </c>
    </row>
    <row r="466" spans="1:6" s="343" customFormat="1" x14ac:dyDescent="0.2">
      <c r="A466" s="355"/>
      <c r="B466" s="358"/>
      <c r="C466" s="357"/>
      <c r="D466" s="356"/>
      <c r="E466" s="351"/>
      <c r="F466" s="351"/>
    </row>
    <row r="467" spans="1:6" x14ac:dyDescent="0.25">
      <c r="A467" s="359" t="s">
        <v>459</v>
      </c>
      <c r="B467" s="354" t="s">
        <v>6015</v>
      </c>
      <c r="C467" s="357"/>
      <c r="D467" s="356"/>
      <c r="E467" s="351"/>
      <c r="F467" s="351"/>
    </row>
    <row r="468" spans="1:6" x14ac:dyDescent="0.25">
      <c r="A468" s="355"/>
      <c r="B468" s="358"/>
      <c r="C468" s="357"/>
      <c r="D468" s="356"/>
      <c r="E468" s="351"/>
      <c r="F468" s="351"/>
    </row>
    <row r="469" spans="1:6" ht="34.200000000000003" x14ac:dyDescent="0.25">
      <c r="A469" s="359" t="s">
        <v>461</v>
      </c>
      <c r="B469" s="354" t="s">
        <v>463</v>
      </c>
      <c r="C469" s="353" t="s">
        <v>80</v>
      </c>
      <c r="D469" s="352">
        <v>33</v>
      </c>
      <c r="E469" s="351">
        <v>5000</v>
      </c>
      <c r="F469" s="351">
        <f>IF(C469="%",D469*E469/100,D469*E469)</f>
        <v>165000</v>
      </c>
    </row>
    <row r="470" spans="1:6" x14ac:dyDescent="0.25">
      <c r="A470" s="355"/>
      <c r="B470" s="358"/>
      <c r="C470" s="357"/>
      <c r="D470" s="356"/>
      <c r="E470" s="351"/>
      <c r="F470" s="351"/>
    </row>
    <row r="471" spans="1:6" ht="34.200000000000003" x14ac:dyDescent="0.25">
      <c r="A471" s="359" t="s">
        <v>462</v>
      </c>
      <c r="B471" s="354" t="s">
        <v>464</v>
      </c>
      <c r="C471" s="353" t="s">
        <v>80</v>
      </c>
      <c r="D471" s="352">
        <v>33</v>
      </c>
      <c r="E471" s="351">
        <v>15000</v>
      </c>
      <c r="F471" s="351">
        <f>IF(C471="%",D471*E471/100,D471*E471)</f>
        <v>495000</v>
      </c>
    </row>
    <row r="472" spans="1:6" x14ac:dyDescent="0.25">
      <c r="A472" s="355"/>
      <c r="B472" s="358"/>
      <c r="C472" s="357"/>
      <c r="D472" s="356"/>
      <c r="E472" s="351"/>
      <c r="F472" s="351"/>
    </row>
    <row r="473" spans="1:6" s="342" customFormat="1" ht="22.8" x14ac:dyDescent="0.25">
      <c r="A473" s="359" t="s">
        <v>465</v>
      </c>
      <c r="B473" s="354" t="s">
        <v>466</v>
      </c>
      <c r="C473" s="357"/>
      <c r="D473" s="356"/>
      <c r="E473" s="351"/>
      <c r="F473" s="351"/>
    </row>
    <row r="474" spans="1:6" s="342" customFormat="1" x14ac:dyDescent="0.25">
      <c r="A474" s="355"/>
      <c r="B474" s="358"/>
      <c r="C474" s="357"/>
      <c r="D474" s="356"/>
      <c r="E474" s="351"/>
      <c r="F474" s="351"/>
    </row>
    <row r="475" spans="1:6" ht="22.8" x14ac:dyDescent="0.25">
      <c r="A475" s="359" t="s">
        <v>467</v>
      </c>
      <c r="B475" s="354" t="s">
        <v>469</v>
      </c>
      <c r="C475" s="353" t="s">
        <v>5548</v>
      </c>
      <c r="D475" s="352">
        <v>10</v>
      </c>
      <c r="E475" s="351">
        <v>300</v>
      </c>
      <c r="F475" s="351">
        <f>IF(C475="%",D475*E475/100,D475*E475)</f>
        <v>3000</v>
      </c>
    </row>
    <row r="476" spans="1:6" x14ac:dyDescent="0.25">
      <c r="A476" s="355"/>
      <c r="B476" s="358"/>
      <c r="C476" s="357"/>
      <c r="D476" s="356"/>
      <c r="E476" s="351"/>
      <c r="F476" s="351"/>
    </row>
    <row r="477" spans="1:6" x14ac:dyDescent="0.25">
      <c r="A477" s="359" t="s">
        <v>468</v>
      </c>
      <c r="B477" s="354" t="s">
        <v>470</v>
      </c>
      <c r="C477" s="353" t="s">
        <v>5548</v>
      </c>
      <c r="D477" s="352">
        <v>10</v>
      </c>
      <c r="E477" s="351">
        <v>240</v>
      </c>
      <c r="F477" s="351">
        <f>IF(C477="%",D477*E477/100,D477*E477)</f>
        <v>2400</v>
      </c>
    </row>
    <row r="478" spans="1:6" x14ac:dyDescent="0.25">
      <c r="A478" s="355"/>
      <c r="B478" s="358"/>
      <c r="C478" s="357"/>
      <c r="D478" s="356"/>
      <c r="E478" s="351"/>
      <c r="F478" s="351"/>
    </row>
    <row r="479" spans="1:6" ht="22.8" x14ac:dyDescent="0.25">
      <c r="A479" s="359" t="s">
        <v>471</v>
      </c>
      <c r="B479" s="354" t="s">
        <v>472</v>
      </c>
      <c r="C479" s="357"/>
      <c r="D479" s="356"/>
      <c r="E479" s="351"/>
      <c r="F479" s="351"/>
    </row>
    <row r="480" spans="1:6" s="343" customFormat="1" x14ac:dyDescent="0.2">
      <c r="A480" s="355"/>
      <c r="B480" s="358"/>
      <c r="C480" s="357"/>
      <c r="D480" s="356"/>
      <c r="E480" s="351"/>
      <c r="F480" s="351"/>
    </row>
    <row r="481" spans="1:6" ht="22.8" x14ac:dyDescent="0.25">
      <c r="A481" s="359" t="s">
        <v>473</v>
      </c>
      <c r="B481" s="354" t="s">
        <v>6014</v>
      </c>
      <c r="C481" s="353" t="s">
        <v>5558</v>
      </c>
      <c r="D481" s="352">
        <v>1</v>
      </c>
      <c r="E481" s="351">
        <v>90000</v>
      </c>
      <c r="F481" s="351">
        <f>IF(C481="%",D481*E481/100,D481*E481)</f>
        <v>90000</v>
      </c>
    </row>
    <row r="482" spans="1:6" x14ac:dyDescent="0.25">
      <c r="A482" s="355"/>
      <c r="B482" s="358"/>
      <c r="C482" s="357"/>
      <c r="D482" s="356"/>
      <c r="E482" s="351"/>
      <c r="F482" s="351"/>
    </row>
    <row r="483" spans="1:6" ht="22.8" x14ac:dyDescent="0.25">
      <c r="A483" s="359" t="s">
        <v>474</v>
      </c>
      <c r="B483" s="354" t="s">
        <v>476</v>
      </c>
      <c r="C483" s="353" t="s">
        <v>5538</v>
      </c>
      <c r="D483" s="356">
        <f>F481</f>
        <v>90000</v>
      </c>
      <c r="E483" s="351">
        <v>10</v>
      </c>
      <c r="F483" s="351">
        <f>IF(C483="%",D483*E483/100,D483*E483)</f>
        <v>9000</v>
      </c>
    </row>
    <row r="484" spans="1:6" x14ac:dyDescent="0.25">
      <c r="A484" s="355"/>
      <c r="B484" s="358"/>
      <c r="C484" s="357"/>
      <c r="D484" s="356"/>
      <c r="E484" s="351"/>
      <c r="F484" s="351"/>
    </row>
    <row r="485" spans="1:6" s="342" customFormat="1" ht="12" x14ac:dyDescent="0.25">
      <c r="A485" s="791" t="s">
        <v>5537</v>
      </c>
      <c r="B485" s="792"/>
      <c r="C485" s="792"/>
      <c r="D485" s="792"/>
      <c r="E485" s="793"/>
      <c r="F485" s="350">
        <f>SUM(F301:F484)</f>
        <v>25546365</v>
      </c>
    </row>
    <row r="486" spans="1:6" s="342" customFormat="1" ht="12" x14ac:dyDescent="0.25">
      <c r="A486" s="797" t="str">
        <f>A488&amp;" "&amp;B488</f>
        <v>C1.6 CLEARING AND GRUBBING</v>
      </c>
      <c r="B486" s="797"/>
      <c r="C486" s="797"/>
      <c r="D486" s="797"/>
      <c r="E486" s="797"/>
      <c r="F486" s="797"/>
    </row>
    <row r="487" spans="1:6" s="342" customFormat="1" ht="12" x14ac:dyDescent="0.25">
      <c r="A487" s="349" t="s">
        <v>5536</v>
      </c>
      <c r="B487" s="349" t="s">
        <v>5535</v>
      </c>
      <c r="C487" s="349" t="s">
        <v>5554</v>
      </c>
      <c r="D487" s="366" t="s">
        <v>5553</v>
      </c>
      <c r="E487" s="348" t="s">
        <v>5552</v>
      </c>
      <c r="F487" s="348" t="s">
        <v>5534</v>
      </c>
    </row>
    <row r="488" spans="1:6" s="342" customFormat="1" ht="12" x14ac:dyDescent="0.25">
      <c r="A488" s="365" t="s">
        <v>477</v>
      </c>
      <c r="B488" s="364" t="s">
        <v>7</v>
      </c>
      <c r="C488" s="363"/>
      <c r="D488" s="362"/>
      <c r="E488" s="361"/>
      <c r="F488" s="361"/>
    </row>
    <row r="489" spans="1:6" x14ac:dyDescent="0.25">
      <c r="A489" s="355"/>
      <c r="B489" s="358"/>
      <c r="C489" s="357"/>
      <c r="D489" s="356"/>
      <c r="E489" s="351"/>
      <c r="F489" s="351"/>
    </row>
    <row r="490" spans="1:6" x14ac:dyDescent="0.25">
      <c r="A490" s="359" t="s">
        <v>478</v>
      </c>
      <c r="B490" s="354" t="s">
        <v>6013</v>
      </c>
      <c r="C490" s="357"/>
      <c r="D490" s="356"/>
      <c r="E490" s="351"/>
      <c r="F490" s="351"/>
    </row>
    <row r="491" spans="1:6" s="342" customFormat="1" x14ac:dyDescent="0.25">
      <c r="A491" s="355"/>
      <c r="B491" s="358"/>
      <c r="C491" s="357"/>
      <c r="D491" s="356"/>
      <c r="E491" s="351"/>
      <c r="F491" s="351"/>
    </row>
    <row r="492" spans="1:6" s="342" customFormat="1" ht="22.8" x14ac:dyDescent="0.25">
      <c r="A492" s="359" t="s">
        <v>480</v>
      </c>
      <c r="B492" s="354" t="s">
        <v>484</v>
      </c>
      <c r="C492" s="353" t="s">
        <v>5557</v>
      </c>
      <c r="D492" s="352">
        <v>33</v>
      </c>
      <c r="E492" s="351">
        <v>8000</v>
      </c>
      <c r="F492" s="351">
        <f>IF(C492="%",D492*E492/100,D492*E492)</f>
        <v>264000</v>
      </c>
    </row>
    <row r="493" spans="1:6" s="342" customFormat="1" x14ac:dyDescent="0.25">
      <c r="A493" s="355"/>
      <c r="B493" s="358"/>
      <c r="C493" s="357"/>
      <c r="D493" s="356"/>
      <c r="E493" s="351"/>
      <c r="F493" s="351"/>
    </row>
    <row r="494" spans="1:6" s="342" customFormat="1" ht="22.8" x14ac:dyDescent="0.25">
      <c r="A494" s="359" t="s">
        <v>482</v>
      </c>
      <c r="B494" s="354" t="s">
        <v>6012</v>
      </c>
      <c r="C494" s="353" t="s">
        <v>5555</v>
      </c>
      <c r="D494" s="352">
        <v>31</v>
      </c>
      <c r="E494" s="351">
        <v>1200</v>
      </c>
      <c r="F494" s="351">
        <f>IF(C494="%",D494*E494/100,D494*E494)</f>
        <v>37200</v>
      </c>
    </row>
    <row r="495" spans="1:6" s="342" customFormat="1" x14ac:dyDescent="0.25">
      <c r="A495" s="355"/>
      <c r="B495" s="358"/>
      <c r="C495" s="357"/>
      <c r="D495" s="356"/>
      <c r="E495" s="351"/>
      <c r="F495" s="351"/>
    </row>
    <row r="496" spans="1:6" x14ac:dyDescent="0.25">
      <c r="A496" s="359" t="s">
        <v>486</v>
      </c>
      <c r="B496" s="354" t="s">
        <v>6011</v>
      </c>
      <c r="C496" s="357"/>
      <c r="D496" s="356"/>
      <c r="E496" s="351"/>
      <c r="F496" s="351"/>
    </row>
    <row r="497" spans="1:6" x14ac:dyDescent="0.25">
      <c r="A497" s="355"/>
      <c r="B497" s="358"/>
      <c r="C497" s="357"/>
      <c r="D497" s="356"/>
      <c r="E497" s="351"/>
      <c r="F497" s="351"/>
    </row>
    <row r="498" spans="1:6" ht="22.8" x14ac:dyDescent="0.25">
      <c r="A498" s="359" t="s">
        <v>488</v>
      </c>
      <c r="B498" s="354" t="s">
        <v>492</v>
      </c>
      <c r="C498" s="353" t="s">
        <v>5557</v>
      </c>
      <c r="D498" s="352">
        <v>33</v>
      </c>
      <c r="E498" s="351">
        <v>10000</v>
      </c>
      <c r="F498" s="351">
        <f>IF(C498="%",D498*E498/100,D498*E498)</f>
        <v>330000</v>
      </c>
    </row>
    <row r="499" spans="1:6" x14ac:dyDescent="0.25">
      <c r="A499" s="355"/>
      <c r="B499" s="358"/>
      <c r="C499" s="357"/>
      <c r="D499" s="356"/>
      <c r="E499" s="351"/>
      <c r="F499" s="351"/>
    </row>
    <row r="500" spans="1:6" ht="22.8" x14ac:dyDescent="0.25">
      <c r="A500" s="359" t="s">
        <v>494</v>
      </c>
      <c r="B500" s="354" t="s">
        <v>495</v>
      </c>
      <c r="C500" s="357"/>
      <c r="D500" s="356"/>
      <c r="E500" s="351"/>
      <c r="F500" s="351"/>
    </row>
    <row r="501" spans="1:6" x14ac:dyDescent="0.25">
      <c r="A501" s="355"/>
      <c r="B501" s="358"/>
      <c r="C501" s="357"/>
      <c r="D501" s="356"/>
      <c r="E501" s="351"/>
      <c r="F501" s="351"/>
    </row>
    <row r="502" spans="1:6" ht="22.8" x14ac:dyDescent="0.25">
      <c r="A502" s="359" t="s">
        <v>496</v>
      </c>
      <c r="B502" s="354" t="s">
        <v>4238</v>
      </c>
      <c r="C502" s="353" t="s">
        <v>5548</v>
      </c>
      <c r="D502" s="352">
        <v>10</v>
      </c>
      <c r="E502" s="351">
        <v>930</v>
      </c>
      <c r="F502" s="351">
        <f>IF(C502="%",D502*E502/100,D502*E502)</f>
        <v>9300</v>
      </c>
    </row>
    <row r="503" spans="1:6" x14ac:dyDescent="0.25">
      <c r="A503" s="355"/>
      <c r="B503" s="358"/>
      <c r="C503" s="357"/>
      <c r="D503" s="356"/>
      <c r="E503" s="351"/>
      <c r="F503" s="351"/>
    </row>
    <row r="504" spans="1:6" ht="22.8" x14ac:dyDescent="0.25">
      <c r="A504" s="359" t="s">
        <v>497</v>
      </c>
      <c r="B504" s="354" t="s">
        <v>4239</v>
      </c>
      <c r="C504" s="353" t="s">
        <v>5548</v>
      </c>
      <c r="D504" s="352">
        <v>5</v>
      </c>
      <c r="E504" s="351">
        <v>1800</v>
      </c>
      <c r="F504" s="351">
        <f>IF(C504="%",D504*E504/100,D504*E504)</f>
        <v>9000</v>
      </c>
    </row>
    <row r="505" spans="1:6" x14ac:dyDescent="0.25">
      <c r="A505" s="355"/>
      <c r="B505" s="358"/>
      <c r="C505" s="357"/>
      <c r="D505" s="356"/>
      <c r="E505" s="351"/>
      <c r="F505" s="351"/>
    </row>
    <row r="506" spans="1:6" x14ac:dyDescent="0.25">
      <c r="A506" s="359" t="s">
        <v>498</v>
      </c>
      <c r="B506" s="354" t="s">
        <v>4240</v>
      </c>
      <c r="C506" s="353" t="s">
        <v>5548</v>
      </c>
      <c r="D506" s="352">
        <v>2</v>
      </c>
      <c r="E506" s="351">
        <v>3600</v>
      </c>
      <c r="F506" s="351">
        <f>IF(C506="%",D506*E506/100,D506*E506)</f>
        <v>7200</v>
      </c>
    </row>
    <row r="507" spans="1:6" x14ac:dyDescent="0.25">
      <c r="A507" s="355"/>
      <c r="B507" s="358"/>
      <c r="C507" s="357"/>
      <c r="D507" s="356"/>
      <c r="E507" s="351"/>
      <c r="F507" s="351"/>
    </row>
    <row r="508" spans="1:6" ht="22.8" x14ac:dyDescent="0.25">
      <c r="A508" s="354" t="s">
        <v>508</v>
      </c>
      <c r="B508" s="354" t="s">
        <v>509</v>
      </c>
      <c r="C508" s="353" t="s">
        <v>5557</v>
      </c>
      <c r="D508" s="352">
        <v>1</v>
      </c>
      <c r="E508" s="351">
        <v>8000</v>
      </c>
      <c r="F508" s="351">
        <f>IF(C508="%",D508*E508/100,D508*E508)</f>
        <v>8000</v>
      </c>
    </row>
    <row r="509" spans="1:6" s="372" customFormat="1" ht="13.8" x14ac:dyDescent="0.25">
      <c r="A509" s="354"/>
      <c r="B509" s="354"/>
      <c r="C509" s="353"/>
      <c r="D509" s="352"/>
      <c r="E509" s="351"/>
      <c r="F509" s="351"/>
    </row>
    <row r="510" spans="1:6" s="372" customFormat="1" ht="13.8" x14ac:dyDescent="0.25">
      <c r="A510" s="359" t="s">
        <v>520</v>
      </c>
      <c r="B510" s="354" t="s">
        <v>521</v>
      </c>
      <c r="C510" s="357"/>
      <c r="D510" s="356"/>
      <c r="E510" s="351"/>
      <c r="F510" s="351"/>
    </row>
    <row r="511" spans="1:6" s="372" customFormat="1" ht="13.8" x14ac:dyDescent="0.25">
      <c r="A511" s="355"/>
      <c r="B511" s="358"/>
      <c r="C511" s="357"/>
      <c r="D511" s="356"/>
      <c r="E511" s="351"/>
      <c r="F511" s="351"/>
    </row>
    <row r="512" spans="1:6" s="372" customFormat="1" ht="13.8" x14ac:dyDescent="0.25">
      <c r="A512" s="359" t="s">
        <v>522</v>
      </c>
      <c r="B512" s="354" t="s">
        <v>524</v>
      </c>
      <c r="C512" s="353" t="s">
        <v>5582</v>
      </c>
      <c r="D512" s="352">
        <v>5000</v>
      </c>
      <c r="E512" s="351">
        <v>45</v>
      </c>
      <c r="F512" s="351">
        <f>IF(C512="%",D512*E512/100,D512*E512)</f>
        <v>225000</v>
      </c>
    </row>
    <row r="513" spans="1:6" x14ac:dyDescent="0.25">
      <c r="A513" s="355"/>
      <c r="B513" s="358"/>
      <c r="C513" s="357"/>
      <c r="D513" s="356"/>
      <c r="E513" s="351"/>
      <c r="F513" s="351"/>
    </row>
    <row r="514" spans="1:6" x14ac:dyDescent="0.25">
      <c r="A514" s="359" t="s">
        <v>523</v>
      </c>
      <c r="B514" s="354" t="s">
        <v>525</v>
      </c>
      <c r="C514" s="353" t="s">
        <v>5582</v>
      </c>
      <c r="D514" s="352">
        <v>45000</v>
      </c>
      <c r="E514" s="351">
        <v>12</v>
      </c>
      <c r="F514" s="351">
        <f>IF(C514="%",D514*E514/100,D514*E514)</f>
        <v>540000</v>
      </c>
    </row>
    <row r="515" spans="1:6" x14ac:dyDescent="0.25">
      <c r="A515" s="359"/>
      <c r="B515" s="354"/>
      <c r="C515" s="353"/>
      <c r="D515" s="352"/>
      <c r="E515" s="351"/>
      <c r="F515" s="351"/>
    </row>
    <row r="516" spans="1:6" ht="12" x14ac:dyDescent="0.25">
      <c r="A516" s="791" t="s">
        <v>5537</v>
      </c>
      <c r="B516" s="792"/>
      <c r="C516" s="792"/>
      <c r="D516" s="792"/>
      <c r="E516" s="793"/>
      <c r="F516" s="350">
        <f>SUM(F488:F515)</f>
        <v>1429700</v>
      </c>
    </row>
    <row r="517" spans="1:6" ht="12" x14ac:dyDescent="0.25">
      <c r="A517" s="797" t="str">
        <f>A519&amp;" "&amp;B519</f>
        <v>C1.7 LOADING AND HAULING</v>
      </c>
      <c r="B517" s="797"/>
      <c r="C517" s="797"/>
      <c r="D517" s="797"/>
      <c r="E517" s="797"/>
      <c r="F517" s="797"/>
    </row>
    <row r="518" spans="1:6" ht="12" x14ac:dyDescent="0.25">
      <c r="A518" s="349" t="s">
        <v>5536</v>
      </c>
      <c r="B518" s="349" t="s">
        <v>5535</v>
      </c>
      <c r="C518" s="349" t="s">
        <v>5554</v>
      </c>
      <c r="D518" s="366" t="s">
        <v>5553</v>
      </c>
      <c r="E518" s="348" t="s">
        <v>5552</v>
      </c>
      <c r="F518" s="348" t="s">
        <v>5534</v>
      </c>
    </row>
    <row r="519" spans="1:6" ht="12" x14ac:dyDescent="0.25">
      <c r="A519" s="365" t="s">
        <v>531</v>
      </c>
      <c r="B519" s="364" t="s">
        <v>532</v>
      </c>
      <c r="C519" s="363"/>
      <c r="D519" s="362"/>
      <c r="E519" s="361"/>
      <c r="F519" s="361"/>
    </row>
    <row r="520" spans="1:6" x14ac:dyDescent="0.25">
      <c r="A520" s="384"/>
      <c r="B520" s="383"/>
      <c r="C520" s="382"/>
      <c r="D520" s="381"/>
      <c r="E520" s="376"/>
      <c r="F520" s="376"/>
    </row>
    <row r="521" spans="1:6" x14ac:dyDescent="0.25">
      <c r="A521" s="380" t="s">
        <v>533</v>
      </c>
      <c r="B521" s="379" t="s">
        <v>6010</v>
      </c>
      <c r="C521" s="382"/>
      <c r="D521" s="381"/>
      <c r="E521" s="376"/>
      <c r="F521" s="376"/>
    </row>
    <row r="522" spans="1:6" x14ac:dyDescent="0.25">
      <c r="A522" s="384"/>
      <c r="B522" s="383"/>
      <c r="C522" s="382"/>
      <c r="D522" s="381"/>
      <c r="E522" s="376"/>
      <c r="F522" s="376"/>
    </row>
    <row r="523" spans="1:6" ht="34.200000000000003" x14ac:dyDescent="0.25">
      <c r="A523" s="380" t="s">
        <v>535</v>
      </c>
      <c r="B523" s="379" t="s">
        <v>538</v>
      </c>
      <c r="C523" s="378" t="s">
        <v>5582</v>
      </c>
      <c r="D523" s="377">
        <v>125800</v>
      </c>
      <c r="E523" s="376">
        <v>3</v>
      </c>
      <c r="F523" s="351">
        <f>IF(C523="%",D523*E523/100,D523*E523)</f>
        <v>377400</v>
      </c>
    </row>
    <row r="524" spans="1:6" x14ac:dyDescent="0.25">
      <c r="A524" s="384"/>
      <c r="B524" s="383"/>
      <c r="C524" s="382"/>
      <c r="D524" s="381"/>
      <c r="E524" s="376"/>
      <c r="F524" s="376"/>
    </row>
    <row r="525" spans="1:6" x14ac:dyDescent="0.25">
      <c r="A525" s="380" t="s">
        <v>541</v>
      </c>
      <c r="B525" s="379" t="s">
        <v>6009</v>
      </c>
      <c r="C525" s="382"/>
      <c r="D525" s="381"/>
      <c r="E525" s="376"/>
      <c r="F525" s="376"/>
    </row>
    <row r="526" spans="1:6" x14ac:dyDescent="0.25">
      <c r="A526" s="384"/>
      <c r="B526" s="383"/>
      <c r="C526" s="382"/>
      <c r="D526" s="381"/>
      <c r="E526" s="376"/>
      <c r="F526" s="376"/>
    </row>
    <row r="527" spans="1:6" ht="34.200000000000003" x14ac:dyDescent="0.25">
      <c r="A527" s="380" t="s">
        <v>543</v>
      </c>
      <c r="B527" s="379" t="s">
        <v>545</v>
      </c>
      <c r="C527" s="382"/>
      <c r="D527" s="381"/>
      <c r="E527" s="376"/>
      <c r="F527" s="376"/>
    </row>
    <row r="528" spans="1:6" x14ac:dyDescent="0.25">
      <c r="A528" s="384"/>
      <c r="B528" s="383"/>
      <c r="C528" s="382"/>
      <c r="D528" s="381"/>
      <c r="E528" s="376"/>
      <c r="F528" s="376"/>
    </row>
    <row r="529" spans="1:6" ht="22.8" x14ac:dyDescent="0.25">
      <c r="A529" s="384"/>
      <c r="B529" s="379" t="s">
        <v>6008</v>
      </c>
      <c r="C529" s="378" t="s">
        <v>5949</v>
      </c>
      <c r="D529" s="377">
        <v>1450000</v>
      </c>
      <c r="E529" s="376">
        <v>6</v>
      </c>
      <c r="F529" s="351">
        <f>IF(C529="%",D529*E529/100,D529*E529)</f>
        <v>8700000</v>
      </c>
    </row>
    <row r="530" spans="1:6" x14ac:dyDescent="0.25">
      <c r="A530" s="384"/>
      <c r="B530" s="383"/>
      <c r="C530" s="382"/>
      <c r="D530" s="381"/>
      <c r="E530" s="376"/>
      <c r="F530" s="376"/>
    </row>
    <row r="531" spans="1:6" x14ac:dyDescent="0.25">
      <c r="A531" s="384"/>
      <c r="B531" s="379" t="s">
        <v>6007</v>
      </c>
      <c r="C531" s="378" t="s">
        <v>5949</v>
      </c>
      <c r="D531" s="377">
        <v>50000</v>
      </c>
      <c r="E531" s="376">
        <v>6</v>
      </c>
      <c r="F531" s="351">
        <f>IF(C531="%",D531*E531/100,D531*E531)</f>
        <v>300000</v>
      </c>
    </row>
    <row r="532" spans="1:6" x14ac:dyDescent="0.25">
      <c r="A532" s="384"/>
      <c r="B532" s="383"/>
      <c r="C532" s="382"/>
      <c r="D532" s="381"/>
      <c r="E532" s="376"/>
      <c r="F532" s="376"/>
    </row>
    <row r="533" spans="1:6" ht="22.8" x14ac:dyDescent="0.25">
      <c r="A533" s="380" t="s">
        <v>544</v>
      </c>
      <c r="B533" s="379" t="s">
        <v>6006</v>
      </c>
      <c r="C533" s="382"/>
      <c r="D533" s="381"/>
      <c r="E533" s="376"/>
      <c r="F533" s="376"/>
    </row>
    <row r="534" spans="1:6" s="342" customFormat="1" x14ac:dyDescent="0.25">
      <c r="A534" s="384"/>
      <c r="B534" s="383"/>
      <c r="C534" s="382"/>
      <c r="D534" s="381"/>
      <c r="E534" s="376"/>
      <c r="F534" s="376"/>
    </row>
    <row r="535" spans="1:6" s="342" customFormat="1" ht="34.200000000000003" x14ac:dyDescent="0.25">
      <c r="A535" s="354"/>
      <c r="B535" s="354" t="s">
        <v>6005</v>
      </c>
      <c r="C535" s="353" t="s">
        <v>5949</v>
      </c>
      <c r="D535" s="352">
        <v>10000</v>
      </c>
      <c r="E535" s="351">
        <v>6</v>
      </c>
      <c r="F535" s="351">
        <f>IF(C535="%",D535*E535/100,D535*E535)</f>
        <v>60000</v>
      </c>
    </row>
    <row r="536" spans="1:6" s="342" customFormat="1" x14ac:dyDescent="0.25">
      <c r="A536" s="384"/>
      <c r="B536" s="383"/>
      <c r="C536" s="382"/>
      <c r="D536" s="381"/>
      <c r="E536" s="376"/>
      <c r="F536" s="376"/>
    </row>
    <row r="537" spans="1:6" s="342" customFormat="1" x14ac:dyDescent="0.25">
      <c r="A537" s="384"/>
      <c r="B537" s="379" t="s">
        <v>6004</v>
      </c>
      <c r="C537" s="378" t="s">
        <v>5949</v>
      </c>
      <c r="D537" s="377">
        <v>4000</v>
      </c>
      <c r="E537" s="376">
        <v>6</v>
      </c>
      <c r="F537" s="351">
        <f>IF(C537="%",D537*E537/100,D537*E537)</f>
        <v>24000</v>
      </c>
    </row>
    <row r="538" spans="1:6" s="342" customFormat="1" x14ac:dyDescent="0.25">
      <c r="A538" s="384"/>
      <c r="B538" s="383"/>
      <c r="C538" s="382"/>
      <c r="D538" s="381"/>
      <c r="E538" s="376"/>
      <c r="F538" s="376"/>
    </row>
    <row r="539" spans="1:6" s="342" customFormat="1" x14ac:dyDescent="0.25">
      <c r="A539" s="354"/>
      <c r="B539" s="354" t="s">
        <v>6003</v>
      </c>
      <c r="C539" s="353" t="s">
        <v>5949</v>
      </c>
      <c r="D539" s="352">
        <v>600</v>
      </c>
      <c r="E539" s="351">
        <v>6</v>
      </c>
      <c r="F539" s="351">
        <f>IF(C539="%",D539*E539/100,D539*E539)</f>
        <v>3600</v>
      </c>
    </row>
    <row r="540" spans="1:6" s="342" customFormat="1" x14ac:dyDescent="0.25">
      <c r="A540" s="384"/>
      <c r="B540" s="383"/>
      <c r="C540" s="382"/>
      <c r="D540" s="381"/>
      <c r="E540" s="376"/>
      <c r="F540" s="376"/>
    </row>
    <row r="541" spans="1:6" s="342" customFormat="1" ht="12" x14ac:dyDescent="0.25">
      <c r="A541" s="791" t="s">
        <v>5537</v>
      </c>
      <c r="B541" s="792"/>
      <c r="C541" s="792"/>
      <c r="D541" s="792"/>
      <c r="E541" s="793"/>
      <c r="F541" s="350">
        <f>SUM(F519:F540)</f>
        <v>9465000</v>
      </c>
    </row>
    <row r="542" spans="1:6" s="342" customFormat="1" ht="12" x14ac:dyDescent="0.25">
      <c r="A542" s="797" t="str">
        <f>A544&amp;" "&amp;B544</f>
        <v>C2.1 GENERAL REQUIREMENTS AND TRENCHING FOR SERVICES</v>
      </c>
      <c r="B542" s="797"/>
      <c r="C542" s="797"/>
      <c r="D542" s="797"/>
      <c r="E542" s="797"/>
      <c r="F542" s="797"/>
    </row>
    <row r="543" spans="1:6" s="342" customFormat="1" ht="12" x14ac:dyDescent="0.25">
      <c r="A543" s="349" t="s">
        <v>5536</v>
      </c>
      <c r="B543" s="349" t="s">
        <v>5535</v>
      </c>
      <c r="C543" s="349" t="s">
        <v>5554</v>
      </c>
      <c r="D543" s="366" t="s">
        <v>5553</v>
      </c>
      <c r="E543" s="348" t="s">
        <v>5552</v>
      </c>
      <c r="F543" s="348" t="s">
        <v>5534</v>
      </c>
    </row>
    <row r="544" spans="1:6" s="342" customFormat="1" ht="24" x14ac:dyDescent="0.25">
      <c r="A544" s="365" t="s">
        <v>550</v>
      </c>
      <c r="B544" s="364" t="s">
        <v>551</v>
      </c>
      <c r="C544" s="363"/>
      <c r="D544" s="362"/>
      <c r="E544" s="361"/>
      <c r="F544" s="361"/>
    </row>
    <row r="545" spans="1:6" s="342" customFormat="1" x14ac:dyDescent="0.25">
      <c r="A545" s="355"/>
      <c r="B545" s="358"/>
      <c r="C545" s="357"/>
      <c r="D545" s="356"/>
      <c r="E545" s="351"/>
      <c r="F545" s="351"/>
    </row>
    <row r="546" spans="1:6" s="342" customFormat="1" ht="22.8" x14ac:dyDescent="0.25">
      <c r="A546" s="359" t="s">
        <v>552</v>
      </c>
      <c r="B546" s="354" t="s">
        <v>6002</v>
      </c>
      <c r="C546" s="357"/>
      <c r="D546" s="356"/>
      <c r="E546" s="351"/>
      <c r="F546" s="351"/>
    </row>
    <row r="547" spans="1:6" s="342" customFormat="1" x14ac:dyDescent="0.25">
      <c r="A547" s="355"/>
      <c r="B547" s="358"/>
      <c r="C547" s="357"/>
      <c r="D547" s="356"/>
      <c r="E547" s="351"/>
      <c r="F547" s="351"/>
    </row>
    <row r="548" spans="1:6" s="342" customFormat="1" ht="22.8" x14ac:dyDescent="0.25">
      <c r="A548" s="359" t="s">
        <v>554</v>
      </c>
      <c r="B548" s="354" t="s">
        <v>558</v>
      </c>
      <c r="C548" s="353" t="s">
        <v>33</v>
      </c>
      <c r="D548" s="352">
        <v>1</v>
      </c>
      <c r="E548" s="351">
        <v>150000</v>
      </c>
      <c r="F548" s="351">
        <f>IF(C548="%",D548*E548/100,D548*E548)</f>
        <v>150000</v>
      </c>
    </row>
    <row r="549" spans="1:6" s="342" customFormat="1" x14ac:dyDescent="0.25">
      <c r="A549" s="355"/>
      <c r="B549" s="358"/>
      <c r="C549" s="357"/>
      <c r="D549" s="356"/>
      <c r="E549" s="351"/>
      <c r="F549" s="351"/>
    </row>
    <row r="550" spans="1:6" s="342" customFormat="1" ht="22.8" x14ac:dyDescent="0.25">
      <c r="A550" s="359" t="s">
        <v>555</v>
      </c>
      <c r="B550" s="354" t="s">
        <v>559</v>
      </c>
      <c r="C550" s="353"/>
      <c r="D550" s="356"/>
      <c r="E550" s="351"/>
      <c r="F550" s="351"/>
    </row>
    <row r="551" spans="1:6" s="342" customFormat="1" x14ac:dyDescent="0.25">
      <c r="A551" s="355"/>
      <c r="B551" s="358"/>
      <c r="C551" s="357"/>
      <c r="D551" s="356"/>
      <c r="E551" s="351"/>
      <c r="F551" s="351"/>
    </row>
    <row r="552" spans="1:6" s="342" customFormat="1" x14ac:dyDescent="0.25">
      <c r="A552" s="359"/>
      <c r="B552" s="354" t="s">
        <v>6001</v>
      </c>
      <c r="C552" s="353"/>
      <c r="D552" s="356"/>
      <c r="E552" s="351"/>
      <c r="F552" s="351"/>
    </row>
    <row r="553" spans="1:6" s="342" customFormat="1" x14ac:dyDescent="0.25">
      <c r="A553" s="355"/>
      <c r="B553" s="358"/>
      <c r="C553" s="357"/>
      <c r="D553" s="356"/>
      <c r="E553" s="351"/>
      <c r="F553" s="351"/>
    </row>
    <row r="554" spans="1:6" ht="34.200000000000003" x14ac:dyDescent="0.25">
      <c r="A554" s="359"/>
      <c r="B554" s="354" t="s">
        <v>6000</v>
      </c>
      <c r="C554" s="353" t="s">
        <v>5541</v>
      </c>
      <c r="D554" s="352">
        <v>1</v>
      </c>
      <c r="E554" s="351">
        <v>120000</v>
      </c>
      <c r="F554" s="351">
        <f>IF(C554="%",D554*E554/100,D554*E554)</f>
        <v>120000</v>
      </c>
    </row>
    <row r="555" spans="1:6" x14ac:dyDescent="0.25">
      <c r="A555" s="355"/>
      <c r="B555" s="358"/>
      <c r="C555" s="357"/>
      <c r="D555" s="356"/>
      <c r="E555" s="351"/>
      <c r="F555" s="351"/>
    </row>
    <row r="556" spans="1:6" x14ac:dyDescent="0.25">
      <c r="A556" s="359"/>
      <c r="B556" s="354" t="s">
        <v>5999</v>
      </c>
      <c r="C556" s="353"/>
      <c r="D556" s="356"/>
      <c r="E556" s="351"/>
      <c r="F556" s="351"/>
    </row>
    <row r="557" spans="1:6" x14ac:dyDescent="0.25">
      <c r="A557" s="355"/>
      <c r="B557" s="358"/>
      <c r="C557" s="357"/>
      <c r="D557" s="356"/>
      <c r="E557" s="351"/>
      <c r="F557" s="351"/>
    </row>
    <row r="558" spans="1:6" ht="34.200000000000003" x14ac:dyDescent="0.25">
      <c r="A558" s="359"/>
      <c r="B558" s="354" t="s">
        <v>5998</v>
      </c>
      <c r="C558" s="353" t="s">
        <v>5541</v>
      </c>
      <c r="D558" s="352">
        <v>1</v>
      </c>
      <c r="E558" s="351">
        <v>2000000</v>
      </c>
      <c r="F558" s="351">
        <f>IF(C558="%",D558*E558/100,D558*E558)</f>
        <v>2000000</v>
      </c>
    </row>
    <row r="559" spans="1:6" x14ac:dyDescent="0.25">
      <c r="A559" s="355"/>
      <c r="B559" s="358"/>
      <c r="C559" s="357"/>
      <c r="D559" s="356"/>
      <c r="E559" s="351"/>
      <c r="F559" s="351"/>
    </row>
    <row r="560" spans="1:6" ht="22.8" x14ac:dyDescent="0.25">
      <c r="A560" s="359" t="s">
        <v>556</v>
      </c>
      <c r="B560" s="354" t="s">
        <v>560</v>
      </c>
      <c r="C560" s="353"/>
      <c r="D560" s="356"/>
      <c r="E560" s="351"/>
      <c r="F560" s="351"/>
    </row>
    <row r="561" spans="1:6" s="342" customFormat="1" x14ac:dyDescent="0.25">
      <c r="A561" s="355"/>
      <c r="B561" s="358"/>
      <c r="C561" s="357"/>
      <c r="D561" s="356"/>
      <c r="E561" s="351"/>
      <c r="F561" s="351"/>
    </row>
    <row r="562" spans="1:6" ht="34.200000000000003" x14ac:dyDescent="0.25">
      <c r="A562" s="359"/>
      <c r="B562" s="354" t="s">
        <v>5997</v>
      </c>
      <c r="C562" s="353" t="s">
        <v>5538</v>
      </c>
      <c r="D562" s="356">
        <f>F554</f>
        <v>120000</v>
      </c>
      <c r="E562" s="351">
        <v>10</v>
      </c>
      <c r="F562" s="351">
        <f>IF(C562="%",D562*E562/100,D562*E562)</f>
        <v>12000</v>
      </c>
    </row>
    <row r="563" spans="1:6" x14ac:dyDescent="0.25">
      <c r="A563" s="355"/>
      <c r="B563" s="358"/>
      <c r="C563" s="357"/>
      <c r="D563" s="356"/>
      <c r="E563" s="351"/>
      <c r="F563" s="351"/>
    </row>
    <row r="564" spans="1:6" ht="34.200000000000003" x14ac:dyDescent="0.25">
      <c r="A564" s="359"/>
      <c r="B564" s="354" t="s">
        <v>5996</v>
      </c>
      <c r="C564" s="353" t="s">
        <v>5538</v>
      </c>
      <c r="D564" s="392">
        <f>F558</f>
        <v>2000000</v>
      </c>
      <c r="E564" s="351">
        <v>10</v>
      </c>
      <c r="F564" s="351">
        <f>IF(C564="%",D564*E564/100,D564*E564)</f>
        <v>200000</v>
      </c>
    </row>
    <row r="565" spans="1:6" x14ac:dyDescent="0.25">
      <c r="A565" s="355"/>
      <c r="B565" s="358"/>
      <c r="C565" s="357"/>
      <c r="D565" s="356"/>
      <c r="E565" s="351"/>
      <c r="F565" s="351"/>
    </row>
    <row r="566" spans="1:6" ht="22.8" x14ac:dyDescent="0.25">
      <c r="A566" s="359" t="s">
        <v>568</v>
      </c>
      <c r="B566" s="354" t="s">
        <v>5995</v>
      </c>
      <c r="C566" s="353" t="s">
        <v>5582</v>
      </c>
      <c r="D566" s="352">
        <v>350</v>
      </c>
      <c r="E566" s="351">
        <v>120</v>
      </c>
      <c r="F566" s="351">
        <f>IF(C566="%",D566*E566/100,D566*E566)</f>
        <v>42000</v>
      </c>
    </row>
    <row r="567" spans="1:6" x14ac:dyDescent="0.25">
      <c r="A567" s="355"/>
      <c r="B567" s="358"/>
      <c r="C567" s="357"/>
      <c r="D567" s="356"/>
      <c r="E567" s="351"/>
      <c r="F567" s="351"/>
    </row>
    <row r="568" spans="1:6" s="342" customFormat="1" x14ac:dyDescent="0.25">
      <c r="A568" s="359" t="s">
        <v>584</v>
      </c>
      <c r="B568" s="354" t="s">
        <v>5994</v>
      </c>
      <c r="C568" s="357"/>
      <c r="D568" s="356"/>
      <c r="E568" s="351"/>
      <c r="F568" s="351"/>
    </row>
    <row r="569" spans="1:6" s="342" customFormat="1" x14ac:dyDescent="0.25">
      <c r="A569" s="355"/>
      <c r="B569" s="358"/>
      <c r="C569" s="357"/>
      <c r="D569" s="356"/>
      <c r="E569" s="351"/>
      <c r="F569" s="351"/>
    </row>
    <row r="570" spans="1:6" x14ac:dyDescent="0.25">
      <c r="A570" s="359" t="s">
        <v>586</v>
      </c>
      <c r="B570" s="354" t="s">
        <v>5993</v>
      </c>
      <c r="C570" s="357"/>
      <c r="D570" s="356"/>
      <c r="E570" s="351"/>
      <c r="F570" s="351"/>
    </row>
    <row r="571" spans="1:6" x14ac:dyDescent="0.25">
      <c r="A571" s="355"/>
      <c r="B571" s="358"/>
      <c r="C571" s="357"/>
      <c r="D571" s="356"/>
      <c r="E571" s="351"/>
      <c r="F571" s="351"/>
    </row>
    <row r="572" spans="1:6" x14ac:dyDescent="0.25">
      <c r="A572" s="355"/>
      <c r="B572" s="354" t="s">
        <v>5992</v>
      </c>
      <c r="C572" s="353" t="s">
        <v>5582</v>
      </c>
      <c r="D572" s="352">
        <v>10700</v>
      </c>
      <c r="E572" s="351">
        <v>80</v>
      </c>
      <c r="F572" s="351">
        <f>IF(C572="%",D572*E572/100,D572*E572)</f>
        <v>856000</v>
      </c>
    </row>
    <row r="573" spans="1:6" x14ac:dyDescent="0.25">
      <c r="A573" s="355"/>
      <c r="B573" s="358"/>
      <c r="C573" s="357"/>
      <c r="D573" s="356"/>
      <c r="E573" s="351"/>
      <c r="F573" s="351"/>
    </row>
    <row r="574" spans="1:6" x14ac:dyDescent="0.25">
      <c r="A574" s="359" t="s">
        <v>608</v>
      </c>
      <c r="B574" s="354" t="s">
        <v>5991</v>
      </c>
      <c r="C574" s="357"/>
      <c r="D574" s="356"/>
      <c r="E574" s="351"/>
      <c r="F574" s="351"/>
    </row>
    <row r="575" spans="1:6" x14ac:dyDescent="0.25">
      <c r="A575" s="355"/>
      <c r="B575" s="358"/>
      <c r="C575" s="357"/>
      <c r="D575" s="356"/>
      <c r="E575" s="351"/>
      <c r="F575" s="351"/>
    </row>
    <row r="576" spans="1:6" ht="34.200000000000003" x14ac:dyDescent="0.25">
      <c r="A576" s="359" t="s">
        <v>610</v>
      </c>
      <c r="B576" s="354" t="s">
        <v>5990</v>
      </c>
      <c r="C576" s="357"/>
      <c r="D576" s="356"/>
      <c r="E576" s="351"/>
      <c r="F576" s="351"/>
    </row>
    <row r="577" spans="1:6" s="342" customFormat="1" x14ac:dyDescent="0.25">
      <c r="A577" s="355"/>
      <c r="B577" s="358"/>
      <c r="C577" s="357"/>
      <c r="D577" s="356"/>
      <c r="E577" s="351"/>
      <c r="F577" s="351"/>
    </row>
    <row r="578" spans="1:6" ht="22.8" x14ac:dyDescent="0.25">
      <c r="A578" s="355"/>
      <c r="B578" s="354" t="s">
        <v>5989</v>
      </c>
      <c r="C578" s="353" t="s">
        <v>5582</v>
      </c>
      <c r="D578" s="352">
        <v>9300</v>
      </c>
      <c r="E578" s="351">
        <v>90</v>
      </c>
      <c r="F578" s="351">
        <f>IF(C578="%",D578*E578/100,D578*E578)</f>
        <v>837000</v>
      </c>
    </row>
    <row r="579" spans="1:6" x14ac:dyDescent="0.25">
      <c r="A579" s="355"/>
      <c r="B579" s="358"/>
      <c r="C579" s="357"/>
      <c r="D579" s="356"/>
      <c r="E579" s="351"/>
      <c r="F579" s="351"/>
    </row>
    <row r="580" spans="1:6" x14ac:dyDescent="0.25">
      <c r="A580" s="355"/>
      <c r="B580" s="354" t="s">
        <v>5988</v>
      </c>
      <c r="C580" s="353" t="s">
        <v>5582</v>
      </c>
      <c r="D580" s="352">
        <v>370</v>
      </c>
      <c r="E580" s="351">
        <v>110</v>
      </c>
      <c r="F580" s="351">
        <f>IF(C580="%",D580*E580/100,D580*E580)</f>
        <v>40700</v>
      </c>
    </row>
    <row r="581" spans="1:6" x14ac:dyDescent="0.25">
      <c r="A581" s="355"/>
      <c r="B581" s="354"/>
      <c r="C581" s="353"/>
      <c r="D581" s="352"/>
      <c r="E581" s="351"/>
      <c r="F581" s="351"/>
    </row>
    <row r="582" spans="1:6" ht="34.200000000000003" x14ac:dyDescent="0.25">
      <c r="A582" s="354" t="s">
        <v>621</v>
      </c>
      <c r="B582" s="354" t="s">
        <v>5987</v>
      </c>
      <c r="C582" s="353"/>
      <c r="D582" s="352"/>
      <c r="E582" s="351"/>
      <c r="F582" s="351"/>
    </row>
    <row r="583" spans="1:6" x14ac:dyDescent="0.25">
      <c r="A583" s="354"/>
      <c r="B583" s="354"/>
      <c r="C583" s="353"/>
      <c r="D583" s="352"/>
      <c r="E583" s="351"/>
      <c r="F583" s="351"/>
    </row>
    <row r="584" spans="1:6" ht="34.200000000000003" x14ac:dyDescent="0.25">
      <c r="A584" s="354" t="s">
        <v>623</v>
      </c>
      <c r="B584" s="354" t="s">
        <v>5986</v>
      </c>
      <c r="C584" s="353" t="s">
        <v>5582</v>
      </c>
      <c r="D584" s="352">
        <v>500</v>
      </c>
      <c r="E584" s="351">
        <v>160</v>
      </c>
      <c r="F584" s="351">
        <f>IF(C584="%",D584*E584/100,D584*E584)</f>
        <v>80000</v>
      </c>
    </row>
    <row r="585" spans="1:6" x14ac:dyDescent="0.25">
      <c r="A585" s="354"/>
      <c r="B585" s="354"/>
      <c r="C585" s="353"/>
      <c r="D585" s="352"/>
      <c r="E585" s="351"/>
      <c r="F585" s="351"/>
    </row>
    <row r="586" spans="1:6" ht="22.8" x14ac:dyDescent="0.25">
      <c r="A586" s="354" t="s">
        <v>639</v>
      </c>
      <c r="B586" s="354" t="s">
        <v>640</v>
      </c>
      <c r="C586" s="353"/>
      <c r="D586" s="352"/>
      <c r="E586" s="351"/>
      <c r="F586" s="351"/>
    </row>
    <row r="587" spans="1:6" x14ac:dyDescent="0.25">
      <c r="A587" s="354"/>
      <c r="B587" s="354"/>
      <c r="C587" s="353"/>
      <c r="D587" s="352"/>
      <c r="E587" s="351"/>
      <c r="F587" s="351"/>
    </row>
    <row r="588" spans="1:6" ht="22.8" x14ac:dyDescent="0.25">
      <c r="A588" s="354" t="s">
        <v>642</v>
      </c>
      <c r="B588" s="354" t="s">
        <v>644</v>
      </c>
      <c r="C588" s="353" t="s">
        <v>5582</v>
      </c>
      <c r="D588" s="352">
        <v>850</v>
      </c>
      <c r="E588" s="351">
        <v>35</v>
      </c>
      <c r="F588" s="351">
        <f>IF(C588="%",D588*E588/100,D588*E588)</f>
        <v>29750</v>
      </c>
    </row>
    <row r="589" spans="1:6" x14ac:dyDescent="0.25">
      <c r="A589" s="354"/>
      <c r="B589" s="354"/>
      <c r="C589" s="353"/>
      <c r="D589" s="352"/>
      <c r="E589" s="351"/>
      <c r="F589" s="351"/>
    </row>
    <row r="590" spans="1:6" ht="12" x14ac:dyDescent="0.25">
      <c r="A590" s="791" t="s">
        <v>5537</v>
      </c>
      <c r="B590" s="792"/>
      <c r="C590" s="792"/>
      <c r="D590" s="792"/>
      <c r="E590" s="793"/>
      <c r="F590" s="350">
        <f>SUM(F544:F589)</f>
        <v>4367450</v>
      </c>
    </row>
    <row r="591" spans="1:6" ht="12" x14ac:dyDescent="0.25">
      <c r="A591" s="797" t="str">
        <f>A593&amp;" "&amp;B593</f>
        <v>C2.2 DRY SERVICES</v>
      </c>
      <c r="B591" s="797"/>
      <c r="C591" s="797"/>
      <c r="D591" s="797"/>
      <c r="E591" s="797"/>
      <c r="F591" s="797"/>
    </row>
    <row r="592" spans="1:6" ht="12" x14ac:dyDescent="0.25">
      <c r="A592" s="349" t="s">
        <v>5536</v>
      </c>
      <c r="B592" s="349" t="s">
        <v>5535</v>
      </c>
      <c r="C592" s="349" t="s">
        <v>5554</v>
      </c>
      <c r="D592" s="366" t="s">
        <v>5553</v>
      </c>
      <c r="E592" s="348" t="s">
        <v>5552</v>
      </c>
      <c r="F592" s="348" t="s">
        <v>5534</v>
      </c>
    </row>
    <row r="593" spans="1:6" ht="12" x14ac:dyDescent="0.25">
      <c r="A593" s="365" t="s">
        <v>707</v>
      </c>
      <c r="B593" s="364" t="s">
        <v>708</v>
      </c>
      <c r="C593" s="363"/>
      <c r="D593" s="362"/>
      <c r="E593" s="361"/>
      <c r="F593" s="361"/>
    </row>
    <row r="594" spans="1:6" x14ac:dyDescent="0.25">
      <c r="A594" s="355"/>
      <c r="B594" s="358"/>
      <c r="C594" s="357"/>
      <c r="D594" s="356"/>
      <c r="E594" s="351"/>
      <c r="F594" s="351"/>
    </row>
    <row r="595" spans="1:6" x14ac:dyDescent="0.25">
      <c r="A595" s="359" t="s">
        <v>709</v>
      </c>
      <c r="B595" s="354" t="s">
        <v>5985</v>
      </c>
      <c r="C595" s="357"/>
      <c r="D595" s="356"/>
      <c r="E595" s="351"/>
      <c r="F595" s="351"/>
    </row>
    <row r="596" spans="1:6" x14ac:dyDescent="0.25">
      <c r="A596" s="355"/>
      <c r="B596" s="358"/>
      <c r="C596" s="357"/>
      <c r="D596" s="356"/>
      <c r="E596" s="351"/>
      <c r="F596" s="351"/>
    </row>
    <row r="597" spans="1:6" ht="45.6" x14ac:dyDescent="0.25">
      <c r="A597" s="359" t="s">
        <v>710</v>
      </c>
      <c r="B597" s="354" t="s">
        <v>5981</v>
      </c>
      <c r="C597" s="357"/>
      <c r="D597" s="356"/>
      <c r="E597" s="351"/>
      <c r="F597" s="351"/>
    </row>
    <row r="598" spans="1:6" x14ac:dyDescent="0.25">
      <c r="A598" s="355"/>
      <c r="B598" s="358"/>
      <c r="C598" s="357"/>
      <c r="D598" s="356"/>
      <c r="E598" s="351"/>
      <c r="F598" s="351"/>
    </row>
    <row r="599" spans="1:6" x14ac:dyDescent="0.25">
      <c r="A599" s="355"/>
      <c r="B599" s="354" t="s">
        <v>5980</v>
      </c>
      <c r="C599" s="353" t="s">
        <v>5640</v>
      </c>
      <c r="D599" s="352">
        <v>3500</v>
      </c>
      <c r="E599" s="351">
        <v>50</v>
      </c>
      <c r="F599" s="351">
        <f>IF(C599="%",D599*E599/100,D599*E599)</f>
        <v>175000</v>
      </c>
    </row>
    <row r="600" spans="1:6" x14ac:dyDescent="0.25">
      <c r="A600" s="355"/>
      <c r="B600" s="358"/>
      <c r="C600" s="357"/>
      <c r="D600" s="356"/>
      <c r="E600" s="351"/>
      <c r="F600" s="351"/>
    </row>
    <row r="601" spans="1:6" ht="34.200000000000003" x14ac:dyDescent="0.25">
      <c r="A601" s="359" t="s">
        <v>711</v>
      </c>
      <c r="B601" s="354" t="s">
        <v>5984</v>
      </c>
      <c r="C601" s="357"/>
      <c r="D601" s="356"/>
      <c r="E601" s="351"/>
      <c r="F601" s="351"/>
    </row>
    <row r="602" spans="1:6" x14ac:dyDescent="0.25">
      <c r="A602" s="355"/>
      <c r="B602" s="358"/>
      <c r="C602" s="357"/>
      <c r="D602" s="356"/>
      <c r="E602" s="351"/>
      <c r="F602" s="351"/>
    </row>
    <row r="603" spans="1:6" x14ac:dyDescent="0.25">
      <c r="A603" s="355"/>
      <c r="B603" s="354" t="s">
        <v>5983</v>
      </c>
      <c r="C603" s="353" t="s">
        <v>5640</v>
      </c>
      <c r="D603" s="352">
        <v>40</v>
      </c>
      <c r="E603" s="351">
        <v>300</v>
      </c>
      <c r="F603" s="351">
        <f>IF(C603="%",D603*E603/100,D603*E603)</f>
        <v>12000</v>
      </c>
    </row>
    <row r="604" spans="1:6" x14ac:dyDescent="0.25">
      <c r="A604" s="355"/>
      <c r="B604" s="358"/>
      <c r="C604" s="357"/>
      <c r="D604" s="356"/>
      <c r="E604" s="351"/>
      <c r="F604" s="351"/>
    </row>
    <row r="605" spans="1:6" ht="22.8" x14ac:dyDescent="0.25">
      <c r="A605" s="359" t="s">
        <v>714</v>
      </c>
      <c r="B605" s="354" t="s">
        <v>5982</v>
      </c>
      <c r="C605" s="357"/>
      <c r="D605" s="356"/>
      <c r="E605" s="351"/>
      <c r="F605" s="351"/>
    </row>
    <row r="606" spans="1:6" x14ac:dyDescent="0.25">
      <c r="A606" s="355"/>
      <c r="B606" s="358"/>
      <c r="C606" s="357"/>
      <c r="D606" s="356"/>
      <c r="E606" s="351"/>
      <c r="F606" s="351"/>
    </row>
    <row r="607" spans="1:6" ht="45.6" x14ac:dyDescent="0.25">
      <c r="A607" s="359" t="s">
        <v>716</v>
      </c>
      <c r="B607" s="354" t="s">
        <v>5981</v>
      </c>
      <c r="C607" s="357"/>
      <c r="D607" s="356"/>
      <c r="E607" s="351"/>
      <c r="F607" s="351"/>
    </row>
    <row r="608" spans="1:6" x14ac:dyDescent="0.25">
      <c r="A608" s="355"/>
      <c r="B608" s="358"/>
      <c r="C608" s="357"/>
      <c r="D608" s="356"/>
      <c r="E608" s="351"/>
      <c r="F608" s="351"/>
    </row>
    <row r="609" spans="1:6" x14ac:dyDescent="0.25">
      <c r="A609" s="355"/>
      <c r="B609" s="354" t="s">
        <v>5980</v>
      </c>
      <c r="C609" s="353" t="s">
        <v>5640</v>
      </c>
      <c r="D609" s="352">
        <v>1600</v>
      </c>
      <c r="E609" s="351">
        <v>70</v>
      </c>
      <c r="F609" s="351">
        <f>IF(C609="%",D609*E609/100,D609*E609)</f>
        <v>112000</v>
      </c>
    </row>
    <row r="610" spans="1:6" x14ac:dyDescent="0.25">
      <c r="A610" s="355"/>
      <c r="B610" s="358"/>
      <c r="C610" s="357"/>
      <c r="D610" s="356"/>
      <c r="E610" s="351"/>
      <c r="F610" s="351"/>
    </row>
    <row r="611" spans="1:6" s="342" customFormat="1" ht="34.200000000000003" x14ac:dyDescent="0.25">
      <c r="A611" s="354" t="s">
        <v>722</v>
      </c>
      <c r="B611" s="354" t="s">
        <v>723</v>
      </c>
      <c r="C611" s="353"/>
      <c r="D611" s="352"/>
      <c r="E611" s="351"/>
      <c r="F611" s="351"/>
    </row>
    <row r="612" spans="1:6" s="342" customFormat="1" x14ac:dyDescent="0.25">
      <c r="A612" s="354"/>
      <c r="B612" s="354"/>
      <c r="C612" s="353"/>
      <c r="D612" s="352"/>
      <c r="E612" s="351"/>
      <c r="F612" s="351"/>
    </row>
    <row r="613" spans="1:6" s="342" customFormat="1" ht="22.8" x14ac:dyDescent="0.25">
      <c r="A613" s="354" t="s">
        <v>724</v>
      </c>
      <c r="B613" s="354" t="s">
        <v>731</v>
      </c>
      <c r="C613" s="353" t="s">
        <v>5582</v>
      </c>
      <c r="D613" s="352">
        <v>1300</v>
      </c>
      <c r="E613" s="351">
        <v>110</v>
      </c>
      <c r="F613" s="351">
        <f>IF(C613="%",D613*E613/100,D613*E613)</f>
        <v>143000</v>
      </c>
    </row>
    <row r="614" spans="1:6" s="342" customFormat="1" x14ac:dyDescent="0.25">
      <c r="A614" s="354"/>
      <c r="B614" s="354"/>
      <c r="C614" s="353"/>
      <c r="D614" s="352"/>
      <c r="E614" s="351"/>
      <c r="F614" s="351"/>
    </row>
    <row r="615" spans="1:6" s="342" customFormat="1" x14ac:dyDescent="0.25">
      <c r="A615" s="354" t="s">
        <v>741</v>
      </c>
      <c r="B615" s="354" t="s">
        <v>5979</v>
      </c>
      <c r="C615" s="353"/>
      <c r="D615" s="352"/>
      <c r="E615" s="351"/>
      <c r="F615" s="351"/>
    </row>
    <row r="616" spans="1:6" s="342" customFormat="1" x14ac:dyDescent="0.25">
      <c r="A616" s="354"/>
      <c r="B616" s="354"/>
      <c r="C616" s="353"/>
      <c r="D616" s="352"/>
      <c r="E616" s="351"/>
      <c r="F616" s="351"/>
    </row>
    <row r="617" spans="1:6" s="342" customFormat="1" ht="22.8" x14ac:dyDescent="0.25">
      <c r="A617" s="354" t="s">
        <v>743</v>
      </c>
      <c r="B617" s="354" t="s">
        <v>5978</v>
      </c>
      <c r="C617" s="353" t="s">
        <v>5548</v>
      </c>
      <c r="D617" s="352">
        <v>192</v>
      </c>
      <c r="E617" s="351">
        <v>82</v>
      </c>
      <c r="F617" s="351">
        <f>IF(C617="%",D617*E617/100,D617*E617)</f>
        <v>15744</v>
      </c>
    </row>
    <row r="618" spans="1:6" s="342" customFormat="1" x14ac:dyDescent="0.25">
      <c r="A618" s="354"/>
      <c r="B618" s="354"/>
      <c r="C618" s="353"/>
      <c r="D618" s="352"/>
      <c r="E618" s="351"/>
      <c r="F618" s="351"/>
    </row>
    <row r="619" spans="1:6" s="342" customFormat="1" ht="22.8" x14ac:dyDescent="0.25">
      <c r="A619" s="354" t="s">
        <v>745</v>
      </c>
      <c r="B619" s="354" t="s">
        <v>5977</v>
      </c>
      <c r="C619" s="353" t="s">
        <v>5640</v>
      </c>
      <c r="D619" s="352">
        <v>5140</v>
      </c>
      <c r="E619" s="351">
        <v>18</v>
      </c>
      <c r="F619" s="351">
        <f>IF(C619="%",D619*E619/100,D619*E619)</f>
        <v>92520</v>
      </c>
    </row>
    <row r="620" spans="1:6" s="342" customFormat="1" x14ac:dyDescent="0.25">
      <c r="A620" s="354"/>
      <c r="B620" s="354"/>
      <c r="C620" s="353"/>
      <c r="D620" s="352"/>
      <c r="E620" s="351"/>
      <c r="F620" s="351"/>
    </row>
    <row r="621" spans="1:6" s="342" customFormat="1" ht="22.8" x14ac:dyDescent="0.25">
      <c r="A621" s="354" t="s">
        <v>746</v>
      </c>
      <c r="B621" s="354" t="s">
        <v>5976</v>
      </c>
      <c r="C621" s="353" t="s">
        <v>5548</v>
      </c>
      <c r="D621" s="352">
        <v>192</v>
      </c>
      <c r="E621" s="351">
        <v>120</v>
      </c>
      <c r="F621" s="351">
        <f>IF(C621="%",D621*E621/100,D621*E621)</f>
        <v>23040</v>
      </c>
    </row>
    <row r="622" spans="1:6" s="342" customFormat="1" x14ac:dyDescent="0.25">
      <c r="A622" s="354"/>
      <c r="B622" s="354"/>
      <c r="C622" s="353"/>
      <c r="D622" s="352"/>
      <c r="E622" s="351"/>
      <c r="F622" s="351"/>
    </row>
    <row r="623" spans="1:6" s="342" customFormat="1" ht="12" x14ac:dyDescent="0.25">
      <c r="A623" s="791" t="s">
        <v>5537</v>
      </c>
      <c r="B623" s="792"/>
      <c r="C623" s="792"/>
      <c r="D623" s="792"/>
      <c r="E623" s="793"/>
      <c r="F623" s="350">
        <f>SUM(F593:F622)</f>
        <v>573304</v>
      </c>
    </row>
    <row r="624" spans="1:6" s="342" customFormat="1" ht="12" x14ac:dyDescent="0.25">
      <c r="A624" s="797" t="str">
        <f>A626&amp;" "&amp;B626</f>
        <v>C3.1 DRAINS</v>
      </c>
      <c r="B624" s="797"/>
      <c r="C624" s="797"/>
      <c r="D624" s="797"/>
      <c r="E624" s="797"/>
      <c r="F624" s="797"/>
    </row>
    <row r="625" spans="1:6" s="342" customFormat="1" ht="12" x14ac:dyDescent="0.25">
      <c r="A625" s="349" t="s">
        <v>5536</v>
      </c>
      <c r="B625" s="349" t="s">
        <v>5535</v>
      </c>
      <c r="C625" s="349" t="s">
        <v>5554</v>
      </c>
      <c r="D625" s="366" t="s">
        <v>5553</v>
      </c>
      <c r="E625" s="348" t="s">
        <v>5552</v>
      </c>
      <c r="F625" s="348" t="s">
        <v>5534</v>
      </c>
    </row>
    <row r="626" spans="1:6" s="342" customFormat="1" ht="12" x14ac:dyDescent="0.25">
      <c r="A626" s="365" t="s">
        <v>949</v>
      </c>
      <c r="B626" s="364" t="s">
        <v>8</v>
      </c>
      <c r="C626" s="363"/>
      <c r="D626" s="362"/>
      <c r="E626" s="361"/>
      <c r="F626" s="361"/>
    </row>
    <row r="627" spans="1:6" s="342" customFormat="1" x14ac:dyDescent="0.25">
      <c r="A627" s="355"/>
      <c r="B627" s="358"/>
      <c r="C627" s="357"/>
      <c r="D627" s="356"/>
      <c r="E627" s="351"/>
      <c r="F627" s="351"/>
    </row>
    <row r="628" spans="1:6" s="342" customFormat="1" x14ac:dyDescent="0.25">
      <c r="A628" s="359" t="s">
        <v>950</v>
      </c>
      <c r="B628" s="354" t="s">
        <v>5975</v>
      </c>
      <c r="C628" s="357"/>
      <c r="D628" s="356"/>
      <c r="E628" s="351"/>
      <c r="F628" s="351"/>
    </row>
    <row r="629" spans="1:6" s="342" customFormat="1" x14ac:dyDescent="0.25">
      <c r="A629" s="355"/>
      <c r="B629" s="358"/>
      <c r="C629" s="357"/>
      <c r="D629" s="356"/>
      <c r="E629" s="351"/>
      <c r="F629" s="351"/>
    </row>
    <row r="630" spans="1:6" s="342" customFormat="1" ht="45.6" x14ac:dyDescent="0.25">
      <c r="A630" s="359" t="s">
        <v>951</v>
      </c>
      <c r="B630" s="354" t="s">
        <v>956</v>
      </c>
      <c r="C630" s="357"/>
      <c r="D630" s="356"/>
      <c r="E630" s="351"/>
      <c r="F630" s="351"/>
    </row>
    <row r="631" spans="1:6" s="342" customFormat="1" x14ac:dyDescent="0.25">
      <c r="A631" s="355"/>
      <c r="B631" s="358"/>
      <c r="C631" s="357"/>
      <c r="D631" s="356"/>
      <c r="E631" s="351"/>
      <c r="F631" s="351"/>
    </row>
    <row r="632" spans="1:6" s="342" customFormat="1" x14ac:dyDescent="0.25">
      <c r="A632" s="355"/>
      <c r="B632" s="354" t="s">
        <v>5964</v>
      </c>
      <c r="C632" s="353" t="s">
        <v>5582</v>
      </c>
      <c r="D632" s="352">
        <v>2500</v>
      </c>
      <c r="E632" s="351">
        <v>36</v>
      </c>
      <c r="F632" s="351">
        <f>IF(C632="%",D632*E632/100,D632*E632)</f>
        <v>90000</v>
      </c>
    </row>
    <row r="633" spans="1:6" s="342" customFormat="1" x14ac:dyDescent="0.25">
      <c r="A633" s="355"/>
      <c r="B633" s="358"/>
      <c r="C633" s="357"/>
      <c r="D633" s="356"/>
      <c r="E633" s="351"/>
      <c r="F633" s="351"/>
    </row>
    <row r="634" spans="1:6" s="342" customFormat="1" ht="22.8" x14ac:dyDescent="0.25">
      <c r="A634" s="355"/>
      <c r="B634" s="354" t="s">
        <v>5963</v>
      </c>
      <c r="C634" s="353" t="s">
        <v>5582</v>
      </c>
      <c r="D634" s="352">
        <v>500</v>
      </c>
      <c r="E634" s="351">
        <v>60</v>
      </c>
      <c r="F634" s="351">
        <f>IF(C634="%",D634*E634/100,D634*E634)</f>
        <v>30000</v>
      </c>
    </row>
    <row r="635" spans="1:6" s="342" customFormat="1" x14ac:dyDescent="0.25">
      <c r="A635" s="355"/>
      <c r="B635" s="358"/>
      <c r="C635" s="357"/>
      <c r="D635" s="356"/>
      <c r="E635" s="351"/>
      <c r="F635" s="351"/>
    </row>
    <row r="636" spans="1:6" s="342" customFormat="1" ht="34.200000000000003" x14ac:dyDescent="0.25">
      <c r="A636" s="359" t="s">
        <v>952</v>
      </c>
      <c r="B636" s="354" t="s">
        <v>5974</v>
      </c>
      <c r="C636" s="353" t="s">
        <v>5582</v>
      </c>
      <c r="D636" s="352">
        <v>500</v>
      </c>
      <c r="E636" s="351">
        <v>360</v>
      </c>
      <c r="F636" s="351">
        <f>IF(C636="%",D636*E636/100,D636*E636)</f>
        <v>180000</v>
      </c>
    </row>
    <row r="637" spans="1:6" s="342" customFormat="1" x14ac:dyDescent="0.25">
      <c r="A637" s="355"/>
      <c r="B637" s="358"/>
      <c r="C637" s="357"/>
      <c r="D637" s="356"/>
      <c r="E637" s="351"/>
      <c r="F637" s="351"/>
    </row>
    <row r="638" spans="1:6" s="342" customFormat="1" ht="34.200000000000003" x14ac:dyDescent="0.25">
      <c r="A638" s="359" t="s">
        <v>959</v>
      </c>
      <c r="B638" s="354" t="s">
        <v>5973</v>
      </c>
      <c r="C638" s="357"/>
      <c r="D638" s="356"/>
      <c r="E638" s="351"/>
      <c r="F638" s="351"/>
    </row>
    <row r="639" spans="1:6" s="342" customFormat="1" x14ac:dyDescent="0.25">
      <c r="A639" s="355"/>
      <c r="B639" s="358"/>
      <c r="C639" s="357"/>
      <c r="D639" s="356"/>
      <c r="E639" s="351"/>
      <c r="F639" s="351"/>
    </row>
    <row r="640" spans="1:6" s="342" customFormat="1" x14ac:dyDescent="0.25">
      <c r="A640" s="359" t="s">
        <v>961</v>
      </c>
      <c r="B640" s="354" t="s">
        <v>963</v>
      </c>
      <c r="C640" s="353" t="s">
        <v>5582</v>
      </c>
      <c r="D640" s="352">
        <v>600</v>
      </c>
      <c r="E640" s="351">
        <v>155</v>
      </c>
      <c r="F640" s="351">
        <f>IF(C640="%",D640*E640/100,D640*E640)</f>
        <v>93000</v>
      </c>
    </row>
    <row r="641" spans="1:6" s="342" customFormat="1" x14ac:dyDescent="0.25">
      <c r="A641" s="355"/>
      <c r="B641" s="358"/>
      <c r="C641" s="357"/>
      <c r="D641" s="356"/>
      <c r="E641" s="351"/>
      <c r="F641" s="351"/>
    </row>
    <row r="642" spans="1:6" s="342" customFormat="1" ht="34.200000000000003" x14ac:dyDescent="0.25">
      <c r="A642" s="359" t="s">
        <v>965</v>
      </c>
      <c r="B642" s="354" t="s">
        <v>5972</v>
      </c>
      <c r="C642" s="357"/>
      <c r="D642" s="356"/>
      <c r="E642" s="351"/>
      <c r="F642" s="351"/>
    </row>
    <row r="643" spans="1:6" s="342" customFormat="1" x14ac:dyDescent="0.25">
      <c r="A643" s="355"/>
      <c r="B643" s="358"/>
      <c r="C643" s="357"/>
      <c r="D643" s="356"/>
      <c r="E643" s="351"/>
      <c r="F643" s="351"/>
    </row>
    <row r="644" spans="1:6" s="342" customFormat="1" ht="22.8" x14ac:dyDescent="0.25">
      <c r="A644" s="359" t="s">
        <v>968</v>
      </c>
      <c r="B644" s="354" t="s">
        <v>5971</v>
      </c>
      <c r="C644" s="357"/>
      <c r="D644" s="356"/>
      <c r="E644" s="351"/>
      <c r="F644" s="351"/>
    </row>
    <row r="645" spans="1:6" s="342" customFormat="1" x14ac:dyDescent="0.25">
      <c r="A645" s="355"/>
      <c r="B645" s="358"/>
      <c r="C645" s="357"/>
      <c r="D645" s="356"/>
      <c r="E645" s="351"/>
      <c r="F645" s="351"/>
    </row>
    <row r="646" spans="1:6" s="342" customFormat="1" x14ac:dyDescent="0.25">
      <c r="A646" s="355"/>
      <c r="B646" s="354" t="s">
        <v>5966</v>
      </c>
      <c r="C646" s="353"/>
      <c r="D646" s="356"/>
      <c r="E646" s="351"/>
      <c r="F646" s="351"/>
    </row>
    <row r="647" spans="1:6" s="342" customFormat="1" x14ac:dyDescent="0.25">
      <c r="A647" s="355"/>
      <c r="B647" s="358"/>
      <c r="C647" s="357"/>
      <c r="D647" s="356"/>
      <c r="E647" s="351"/>
      <c r="F647" s="351"/>
    </row>
    <row r="648" spans="1:6" s="342" customFormat="1" ht="34.200000000000003" x14ac:dyDescent="0.25">
      <c r="A648" s="355"/>
      <c r="B648" s="354" t="s">
        <v>5970</v>
      </c>
      <c r="C648" s="353" t="s">
        <v>5582</v>
      </c>
      <c r="D648" s="352">
        <v>25</v>
      </c>
      <c r="E648" s="351">
        <v>480</v>
      </c>
      <c r="F648" s="351">
        <f>IF(C648="%",D648*E648/100,D648*E648)</f>
        <v>12000</v>
      </c>
    </row>
    <row r="649" spans="1:6" s="342" customFormat="1" x14ac:dyDescent="0.25">
      <c r="A649" s="355"/>
      <c r="B649" s="358"/>
      <c r="C649" s="357"/>
      <c r="D649" s="356"/>
      <c r="E649" s="351"/>
      <c r="F649" s="351"/>
    </row>
    <row r="650" spans="1:6" s="342" customFormat="1" ht="34.200000000000003" x14ac:dyDescent="0.25">
      <c r="A650" s="355"/>
      <c r="B650" s="354" t="s">
        <v>5969</v>
      </c>
      <c r="C650" s="353" t="s">
        <v>5582</v>
      </c>
      <c r="D650" s="352">
        <v>10</v>
      </c>
      <c r="E650" s="351">
        <v>540</v>
      </c>
      <c r="F650" s="351">
        <f>IF(C650="%",D650*E650/100,D650*E650)</f>
        <v>5400</v>
      </c>
    </row>
    <row r="651" spans="1:6" s="342" customFormat="1" x14ac:dyDescent="0.25">
      <c r="A651" s="355"/>
      <c r="B651" s="358"/>
      <c r="C651" s="357"/>
      <c r="D651" s="356"/>
      <c r="E651" s="351"/>
      <c r="F651" s="351"/>
    </row>
    <row r="652" spans="1:6" s="342" customFormat="1" ht="34.200000000000003" x14ac:dyDescent="0.25">
      <c r="A652" s="355"/>
      <c r="B652" s="354" t="s">
        <v>5968</v>
      </c>
      <c r="C652" s="353" t="s">
        <v>5582</v>
      </c>
      <c r="D652" s="352">
        <v>25</v>
      </c>
      <c r="E652" s="351">
        <v>360</v>
      </c>
      <c r="F652" s="351">
        <f>IF(C652="%",D652*E652/100,D652*E652)</f>
        <v>9000</v>
      </c>
    </row>
    <row r="653" spans="1:6" s="342" customFormat="1" x14ac:dyDescent="0.25">
      <c r="A653" s="355"/>
      <c r="B653" s="358"/>
      <c r="C653" s="357"/>
      <c r="D653" s="356"/>
      <c r="E653" s="351"/>
      <c r="F653" s="351"/>
    </row>
    <row r="654" spans="1:6" s="342" customFormat="1" ht="22.8" x14ac:dyDescent="0.25">
      <c r="A654" s="359" t="s">
        <v>967</v>
      </c>
      <c r="B654" s="354" t="s">
        <v>5967</v>
      </c>
      <c r="C654" s="357"/>
      <c r="D654" s="356"/>
      <c r="E654" s="351"/>
      <c r="F654" s="351"/>
    </row>
    <row r="655" spans="1:6" s="342" customFormat="1" x14ac:dyDescent="0.25">
      <c r="A655" s="355"/>
      <c r="B655" s="358"/>
      <c r="C655" s="357"/>
      <c r="D655" s="356"/>
      <c r="E655" s="351"/>
      <c r="F655" s="351"/>
    </row>
    <row r="656" spans="1:6" s="342" customFormat="1" x14ac:dyDescent="0.25">
      <c r="A656" s="355"/>
      <c r="B656" s="354" t="s">
        <v>5966</v>
      </c>
      <c r="C656" s="353"/>
      <c r="D656" s="352"/>
      <c r="E656" s="351"/>
      <c r="F656" s="351"/>
    </row>
    <row r="657" spans="1:6" s="342" customFormat="1" x14ac:dyDescent="0.25">
      <c r="A657" s="355"/>
      <c r="B657" s="358"/>
      <c r="C657" s="357"/>
      <c r="D657" s="356"/>
      <c r="E657" s="351"/>
      <c r="F657" s="351"/>
    </row>
    <row r="658" spans="1:6" s="342" customFormat="1" ht="22.8" x14ac:dyDescent="0.25">
      <c r="A658" s="355"/>
      <c r="B658" s="354" t="s">
        <v>5965</v>
      </c>
      <c r="C658" s="353" t="s">
        <v>5582</v>
      </c>
      <c r="D658" s="352">
        <v>10</v>
      </c>
      <c r="E658" s="351">
        <v>300</v>
      </c>
      <c r="F658" s="351">
        <f>IF(C658="%",D658*E658/100,D658*E658)</f>
        <v>3000</v>
      </c>
    </row>
    <row r="659" spans="1:6" s="342" customFormat="1" x14ac:dyDescent="0.25">
      <c r="A659" s="355"/>
      <c r="B659" s="358"/>
      <c r="C659" s="357"/>
      <c r="D659" s="356"/>
      <c r="E659" s="351"/>
      <c r="F659" s="351"/>
    </row>
    <row r="660" spans="1:6" ht="22.8" x14ac:dyDescent="0.25">
      <c r="A660" s="359" t="s">
        <v>973</v>
      </c>
      <c r="B660" s="354" t="s">
        <v>974</v>
      </c>
      <c r="C660" s="357"/>
      <c r="D660" s="356"/>
      <c r="E660" s="351"/>
      <c r="F660" s="351"/>
    </row>
    <row r="661" spans="1:6" x14ac:dyDescent="0.25">
      <c r="A661" s="355"/>
      <c r="B661" s="358"/>
      <c r="C661" s="357"/>
      <c r="D661" s="356"/>
      <c r="E661" s="351"/>
      <c r="F661" s="351"/>
    </row>
    <row r="662" spans="1:6" ht="34.200000000000003" x14ac:dyDescent="0.25">
      <c r="A662" s="359" t="s">
        <v>975</v>
      </c>
      <c r="B662" s="354" t="s">
        <v>981</v>
      </c>
      <c r="C662" s="357"/>
      <c r="D662" s="356"/>
      <c r="E662" s="351"/>
      <c r="F662" s="351"/>
    </row>
    <row r="663" spans="1:6" x14ac:dyDescent="0.25">
      <c r="A663" s="355"/>
      <c r="B663" s="358"/>
      <c r="C663" s="357"/>
      <c r="D663" s="356"/>
      <c r="E663" s="351"/>
      <c r="F663" s="351"/>
    </row>
    <row r="664" spans="1:6" x14ac:dyDescent="0.25">
      <c r="A664" s="355"/>
      <c r="B664" s="354" t="s">
        <v>5964</v>
      </c>
      <c r="C664" s="353" t="s">
        <v>5582</v>
      </c>
      <c r="D664" s="352">
        <v>900</v>
      </c>
      <c r="E664" s="351">
        <v>85</v>
      </c>
      <c r="F664" s="351">
        <f>IF(C664="%",D664*E664/100,D664*E664)</f>
        <v>76500</v>
      </c>
    </row>
    <row r="665" spans="1:6" x14ac:dyDescent="0.25">
      <c r="A665" s="355"/>
      <c r="B665" s="358"/>
      <c r="C665" s="357"/>
      <c r="D665" s="356"/>
      <c r="E665" s="351"/>
      <c r="F665" s="351"/>
    </row>
    <row r="666" spans="1:6" ht="22.8" x14ac:dyDescent="0.25">
      <c r="A666" s="355"/>
      <c r="B666" s="354" t="s">
        <v>5963</v>
      </c>
      <c r="C666" s="353" t="s">
        <v>5582</v>
      </c>
      <c r="D666" s="352">
        <v>25</v>
      </c>
      <c r="E666" s="351">
        <v>130</v>
      </c>
      <c r="F666" s="351">
        <f>IF(C666="%",D666*E666/100,D666*E666)</f>
        <v>3250</v>
      </c>
    </row>
    <row r="667" spans="1:6" x14ac:dyDescent="0.25">
      <c r="A667" s="355"/>
      <c r="B667" s="358"/>
      <c r="C667" s="357"/>
      <c r="D667" s="356"/>
      <c r="E667" s="351"/>
      <c r="F667" s="351"/>
    </row>
    <row r="668" spans="1:6" ht="34.200000000000003" x14ac:dyDescent="0.25">
      <c r="A668" s="359" t="s">
        <v>978</v>
      </c>
      <c r="B668" s="354" t="s">
        <v>982</v>
      </c>
      <c r="C668" s="353" t="s">
        <v>5582</v>
      </c>
      <c r="D668" s="352">
        <v>50</v>
      </c>
      <c r="E668" s="351">
        <v>275</v>
      </c>
      <c r="F668" s="351">
        <f>IF(C668="%",D668*E668/100,D668*E668)</f>
        <v>13750</v>
      </c>
    </row>
    <row r="669" spans="1:6" x14ac:dyDescent="0.25">
      <c r="A669" s="355"/>
      <c r="B669" s="358"/>
      <c r="C669" s="357"/>
      <c r="D669" s="356"/>
      <c r="E669" s="351"/>
      <c r="F669" s="351"/>
    </row>
    <row r="670" spans="1:6" ht="34.200000000000003" x14ac:dyDescent="0.25">
      <c r="A670" s="359" t="s">
        <v>979</v>
      </c>
      <c r="B670" s="354" t="s">
        <v>983</v>
      </c>
      <c r="C670" s="353" t="s">
        <v>5582</v>
      </c>
      <c r="D670" s="352">
        <v>50</v>
      </c>
      <c r="E670" s="351">
        <v>60</v>
      </c>
      <c r="F670" s="351">
        <f>IF(C670="%",D670*E670/100,D670*E670)</f>
        <v>3000</v>
      </c>
    </row>
    <row r="671" spans="1:6" x14ac:dyDescent="0.25">
      <c r="A671" s="355"/>
      <c r="B671" s="358"/>
      <c r="C671" s="357"/>
      <c r="D671" s="356"/>
      <c r="E671" s="351"/>
      <c r="F671" s="351"/>
    </row>
    <row r="672" spans="1:6" ht="22.8" x14ac:dyDescent="0.25">
      <c r="A672" s="359" t="s">
        <v>985</v>
      </c>
      <c r="B672" s="354" t="s">
        <v>5962</v>
      </c>
      <c r="C672" s="357"/>
      <c r="D672" s="356"/>
      <c r="E672" s="351"/>
      <c r="F672" s="351"/>
    </row>
    <row r="673" spans="1:6" x14ac:dyDescent="0.25">
      <c r="A673" s="355"/>
      <c r="B673" s="358"/>
      <c r="C673" s="357"/>
      <c r="D673" s="356"/>
      <c r="E673" s="351"/>
      <c r="F673" s="351"/>
    </row>
    <row r="674" spans="1:6" ht="22.8" x14ac:dyDescent="0.25">
      <c r="A674" s="359" t="s">
        <v>986</v>
      </c>
      <c r="B674" s="354" t="s">
        <v>989</v>
      </c>
      <c r="C674" s="353" t="s">
        <v>5582</v>
      </c>
      <c r="D674" s="352">
        <v>60</v>
      </c>
      <c r="E674" s="351">
        <v>115</v>
      </c>
      <c r="F674" s="351">
        <f>IF(C674="%",D674*E674/100,D674*E674)</f>
        <v>6900</v>
      </c>
    </row>
    <row r="675" spans="1:6" x14ac:dyDescent="0.25">
      <c r="A675" s="355"/>
      <c r="B675" s="358"/>
      <c r="C675" s="357"/>
      <c r="D675" s="356"/>
      <c r="E675" s="351"/>
      <c r="F675" s="351"/>
    </row>
    <row r="676" spans="1:6" ht="22.8" x14ac:dyDescent="0.25">
      <c r="A676" s="359" t="s">
        <v>987</v>
      </c>
      <c r="B676" s="354" t="s">
        <v>990</v>
      </c>
      <c r="C676" s="353" t="s">
        <v>5582</v>
      </c>
      <c r="D676" s="352">
        <v>60</v>
      </c>
      <c r="E676" s="351">
        <v>145</v>
      </c>
      <c r="F676" s="351">
        <f>IF(C676="%",D676*E676/100,D676*E676)</f>
        <v>8700</v>
      </c>
    </row>
    <row r="677" spans="1:6" x14ac:dyDescent="0.25">
      <c r="A677" s="355"/>
      <c r="B677" s="358"/>
      <c r="C677" s="357"/>
      <c r="D677" s="356"/>
      <c r="E677" s="351"/>
      <c r="F677" s="351"/>
    </row>
    <row r="678" spans="1:6" x14ac:dyDescent="0.25">
      <c r="A678" s="359" t="s">
        <v>991</v>
      </c>
      <c r="B678" s="354" t="s">
        <v>997</v>
      </c>
      <c r="C678" s="357"/>
      <c r="D678" s="356"/>
      <c r="E678" s="351"/>
      <c r="F678" s="351"/>
    </row>
    <row r="679" spans="1:6" x14ac:dyDescent="0.25">
      <c r="A679" s="355"/>
      <c r="B679" s="358"/>
      <c r="C679" s="357"/>
      <c r="D679" s="356"/>
      <c r="E679" s="351"/>
      <c r="F679" s="351"/>
    </row>
    <row r="680" spans="1:6" s="342" customFormat="1" ht="22.8" x14ac:dyDescent="0.25">
      <c r="A680" s="359" t="s">
        <v>992</v>
      </c>
      <c r="B680" s="354" t="s">
        <v>998</v>
      </c>
      <c r="C680" s="353" t="s">
        <v>5582</v>
      </c>
      <c r="D680" s="352">
        <v>50</v>
      </c>
      <c r="E680" s="351">
        <v>110</v>
      </c>
      <c r="F680" s="351">
        <f>IF(C680="%",D680*E680/100,D680*E680)</f>
        <v>5500</v>
      </c>
    </row>
    <row r="681" spans="1:6" s="342" customFormat="1" x14ac:dyDescent="0.25">
      <c r="A681" s="355"/>
      <c r="B681" s="358"/>
      <c r="C681" s="357"/>
      <c r="D681" s="356"/>
      <c r="E681" s="351"/>
      <c r="F681" s="351"/>
    </row>
    <row r="682" spans="1:6" s="342" customFormat="1" ht="34.200000000000003" x14ac:dyDescent="0.25">
      <c r="A682" s="359" t="s">
        <v>994</v>
      </c>
      <c r="B682" s="354" t="s">
        <v>1000</v>
      </c>
      <c r="C682" s="357"/>
      <c r="D682" s="356"/>
      <c r="E682" s="351"/>
      <c r="F682" s="351"/>
    </row>
    <row r="683" spans="1:6" s="342" customFormat="1" x14ac:dyDescent="0.25">
      <c r="A683" s="355"/>
      <c r="B683" s="358"/>
      <c r="C683" s="357"/>
      <c r="D683" s="356"/>
      <c r="E683" s="351"/>
      <c r="F683" s="351"/>
    </row>
    <row r="684" spans="1:6" s="342" customFormat="1" ht="45.6" x14ac:dyDescent="0.25">
      <c r="A684" s="359" t="s">
        <v>995</v>
      </c>
      <c r="B684" s="354" t="s">
        <v>5961</v>
      </c>
      <c r="C684" s="353" t="s">
        <v>5582</v>
      </c>
      <c r="D684" s="352">
        <v>20</v>
      </c>
      <c r="E684" s="351">
        <v>85</v>
      </c>
      <c r="F684" s="351">
        <f>IF(C684="%",D684*E684/100,D684*E684)</f>
        <v>1700</v>
      </c>
    </row>
    <row r="685" spans="1:6" s="342" customFormat="1" x14ac:dyDescent="0.25">
      <c r="A685" s="355"/>
      <c r="B685" s="358"/>
      <c r="C685" s="357"/>
      <c r="D685" s="356"/>
      <c r="E685" s="351"/>
      <c r="F685" s="351"/>
    </row>
    <row r="686" spans="1:6" s="342" customFormat="1" ht="34.200000000000003" x14ac:dyDescent="0.25">
      <c r="A686" s="359" t="s">
        <v>996</v>
      </c>
      <c r="B686" s="354" t="s">
        <v>5960</v>
      </c>
      <c r="C686" s="353" t="s">
        <v>5582</v>
      </c>
      <c r="D686" s="352">
        <v>175</v>
      </c>
      <c r="E686" s="351">
        <v>350</v>
      </c>
      <c r="F686" s="351">
        <f>IF(C686="%",D686*E686/100,D686*E686)</f>
        <v>61250</v>
      </c>
    </row>
    <row r="687" spans="1:6" s="342" customFormat="1" x14ac:dyDescent="0.25">
      <c r="A687" s="359"/>
      <c r="B687" s="354"/>
      <c r="C687" s="353"/>
      <c r="D687" s="352"/>
      <c r="E687" s="351"/>
      <c r="F687" s="351"/>
    </row>
    <row r="688" spans="1:6" s="342" customFormat="1" ht="34.200000000000003" x14ac:dyDescent="0.25">
      <c r="A688" s="359" t="s">
        <v>1001</v>
      </c>
      <c r="B688" s="354" t="s">
        <v>1002</v>
      </c>
      <c r="C688" s="357"/>
      <c r="D688" s="356"/>
      <c r="E688" s="351"/>
      <c r="F688" s="351"/>
    </row>
    <row r="689" spans="1:6" s="342" customFormat="1" x14ac:dyDescent="0.25">
      <c r="A689" s="355"/>
      <c r="B689" s="358"/>
      <c r="C689" s="357"/>
      <c r="D689" s="356"/>
      <c r="E689" s="351"/>
      <c r="F689" s="351"/>
    </row>
    <row r="690" spans="1:6" s="342" customFormat="1" ht="34.200000000000003" x14ac:dyDescent="0.25">
      <c r="A690" s="359" t="s">
        <v>1003</v>
      </c>
      <c r="B690" s="354" t="s">
        <v>5959</v>
      </c>
      <c r="C690" s="353" t="s">
        <v>5582</v>
      </c>
      <c r="D690" s="352">
        <v>620</v>
      </c>
      <c r="E690" s="351">
        <v>120</v>
      </c>
      <c r="F690" s="351">
        <f>IF(C690="%",D690*E690/100,D690*E690)</f>
        <v>74400</v>
      </c>
    </row>
    <row r="691" spans="1:6" s="342" customFormat="1" x14ac:dyDescent="0.25">
      <c r="A691" s="355"/>
      <c r="B691" s="358"/>
      <c r="C691" s="357"/>
      <c r="D691" s="356"/>
      <c r="E691" s="351"/>
      <c r="F691" s="351"/>
    </row>
    <row r="692" spans="1:6" s="342" customFormat="1" x14ac:dyDescent="0.25">
      <c r="A692" s="359" t="s">
        <v>1005</v>
      </c>
      <c r="B692" s="354" t="s">
        <v>11</v>
      </c>
      <c r="C692" s="357"/>
      <c r="D692" s="356"/>
      <c r="E692" s="351"/>
      <c r="F692" s="351"/>
    </row>
    <row r="693" spans="1:6" s="342" customFormat="1" x14ac:dyDescent="0.25">
      <c r="A693" s="355"/>
      <c r="B693" s="358"/>
      <c r="C693" s="357"/>
      <c r="D693" s="356"/>
      <c r="E693" s="351"/>
      <c r="F693" s="351"/>
    </row>
    <row r="694" spans="1:6" s="342" customFormat="1" ht="45.6" x14ac:dyDescent="0.25">
      <c r="A694" s="359" t="s">
        <v>1006</v>
      </c>
      <c r="B694" s="354" t="s">
        <v>5958</v>
      </c>
      <c r="C694" s="353"/>
      <c r="D694" s="356"/>
      <c r="E694" s="351"/>
      <c r="F694" s="351"/>
    </row>
    <row r="695" spans="1:6" s="342" customFormat="1" x14ac:dyDescent="0.25">
      <c r="A695" s="355"/>
      <c r="B695" s="358"/>
      <c r="C695" s="357"/>
      <c r="D695" s="356"/>
      <c r="E695" s="351"/>
      <c r="F695" s="351"/>
    </row>
    <row r="696" spans="1:6" s="342" customFormat="1" ht="22.8" x14ac:dyDescent="0.25">
      <c r="A696" s="355"/>
      <c r="B696" s="354" t="s">
        <v>5957</v>
      </c>
      <c r="C696" s="357" t="s">
        <v>5640</v>
      </c>
      <c r="D696" s="352">
        <v>1200</v>
      </c>
      <c r="E696" s="351">
        <v>55</v>
      </c>
      <c r="F696" s="351">
        <f>IF(C696="%",D696*E696/100,D696*E696)</f>
        <v>66000</v>
      </c>
    </row>
    <row r="697" spans="1:6" s="342" customFormat="1" x14ac:dyDescent="0.25">
      <c r="A697" s="355"/>
      <c r="B697" s="358"/>
      <c r="C697" s="357"/>
      <c r="D697" s="356"/>
      <c r="E697" s="351"/>
      <c r="F697" s="351"/>
    </row>
    <row r="698" spans="1:6" s="342" customFormat="1" ht="22.8" x14ac:dyDescent="0.25">
      <c r="A698" s="355"/>
      <c r="B698" s="354" t="s">
        <v>5956</v>
      </c>
      <c r="C698" s="357" t="s">
        <v>5640</v>
      </c>
      <c r="D698" s="352">
        <v>40</v>
      </c>
      <c r="E698" s="351">
        <v>55</v>
      </c>
      <c r="F698" s="351">
        <f>IF(C698="%",D698*E698/100,D698*E698)</f>
        <v>2200</v>
      </c>
    </row>
    <row r="699" spans="1:6" s="342" customFormat="1" x14ac:dyDescent="0.25">
      <c r="A699" s="355"/>
      <c r="B699" s="358"/>
      <c r="C699" s="357"/>
      <c r="D699" s="356"/>
      <c r="E699" s="351"/>
      <c r="F699" s="351"/>
    </row>
    <row r="700" spans="1:6" s="342" customFormat="1" ht="34.200000000000003" x14ac:dyDescent="0.25">
      <c r="A700" s="359" t="s">
        <v>1011</v>
      </c>
      <c r="B700" s="354" t="s">
        <v>5955</v>
      </c>
      <c r="C700" s="353" t="s">
        <v>5556</v>
      </c>
      <c r="D700" s="352">
        <v>2080</v>
      </c>
      <c r="E700" s="351">
        <v>22</v>
      </c>
      <c r="F700" s="351">
        <f>IF(C700="%",D700*E700/100,D700*E700)</f>
        <v>45760</v>
      </c>
    </row>
    <row r="701" spans="1:6" s="342" customFormat="1" x14ac:dyDescent="0.25">
      <c r="A701" s="355"/>
      <c r="B701" s="358"/>
      <c r="C701" s="357"/>
      <c r="D701" s="356"/>
      <c r="E701" s="351"/>
      <c r="F701" s="351"/>
    </row>
    <row r="702" spans="1:6" s="342" customFormat="1" ht="34.200000000000003" x14ac:dyDescent="0.25">
      <c r="A702" s="359" t="s">
        <v>1018</v>
      </c>
      <c r="B702" s="354" t="s">
        <v>12</v>
      </c>
      <c r="C702" s="357"/>
      <c r="D702" s="356"/>
      <c r="E702" s="351"/>
      <c r="F702" s="351"/>
    </row>
    <row r="703" spans="1:6" s="342" customFormat="1" x14ac:dyDescent="0.25">
      <c r="A703" s="355"/>
      <c r="B703" s="358"/>
      <c r="C703" s="357"/>
      <c r="D703" s="356"/>
      <c r="E703" s="351"/>
      <c r="F703" s="351"/>
    </row>
    <row r="704" spans="1:6" s="342" customFormat="1" ht="22.8" x14ac:dyDescent="0.25">
      <c r="A704" s="359" t="s">
        <v>1019</v>
      </c>
      <c r="B704" s="354" t="s">
        <v>5954</v>
      </c>
      <c r="C704" s="353" t="s">
        <v>5548</v>
      </c>
      <c r="D704" s="352">
        <v>6</v>
      </c>
      <c r="E704" s="351">
        <v>3600</v>
      </c>
      <c r="F704" s="351">
        <f>IF(C704="%",D704*E704/100,D704*E704)</f>
        <v>21600</v>
      </c>
    </row>
    <row r="705" spans="1:6" s="342" customFormat="1" x14ac:dyDescent="0.25">
      <c r="A705" s="355"/>
      <c r="B705" s="358"/>
      <c r="C705" s="357"/>
      <c r="D705" s="356"/>
      <c r="E705" s="351"/>
      <c r="F705" s="351"/>
    </row>
    <row r="706" spans="1:6" s="342" customFormat="1" ht="22.8" x14ac:dyDescent="0.25">
      <c r="A706" s="359" t="s">
        <v>1020</v>
      </c>
      <c r="B706" s="354" t="s">
        <v>5953</v>
      </c>
      <c r="C706" s="353" t="s">
        <v>5548</v>
      </c>
      <c r="D706" s="352">
        <v>1</v>
      </c>
      <c r="E706" s="351">
        <v>5400</v>
      </c>
      <c r="F706" s="351">
        <f>IF(C706="%",D706*E706/100,D706*E706)</f>
        <v>5400</v>
      </c>
    </row>
    <row r="707" spans="1:6" s="342" customFormat="1" x14ac:dyDescent="0.25">
      <c r="A707" s="355"/>
      <c r="B707" s="358"/>
      <c r="C707" s="357"/>
      <c r="D707" s="356"/>
      <c r="E707" s="351"/>
      <c r="F707" s="351"/>
    </row>
    <row r="708" spans="1:6" s="342" customFormat="1" ht="22.8" x14ac:dyDescent="0.25">
      <c r="A708" s="359" t="s">
        <v>1021</v>
      </c>
      <c r="B708" s="354" t="s">
        <v>5952</v>
      </c>
      <c r="C708" s="353" t="s">
        <v>5548</v>
      </c>
      <c r="D708" s="352">
        <v>2</v>
      </c>
      <c r="E708" s="351">
        <v>4200</v>
      </c>
      <c r="F708" s="351">
        <f>IF(C708="%",D708*E708/100,D708*E708)</f>
        <v>8400</v>
      </c>
    </row>
    <row r="709" spans="1:6" s="342" customFormat="1" x14ac:dyDescent="0.25">
      <c r="A709" s="355"/>
      <c r="B709" s="358"/>
      <c r="C709" s="357"/>
      <c r="D709" s="356"/>
      <c r="E709" s="351"/>
      <c r="F709" s="351"/>
    </row>
    <row r="710" spans="1:6" s="342" customFormat="1" ht="22.8" x14ac:dyDescent="0.25">
      <c r="A710" s="359" t="s">
        <v>1022</v>
      </c>
      <c r="B710" s="354" t="s">
        <v>5951</v>
      </c>
      <c r="C710" s="353" t="s">
        <v>5548</v>
      </c>
      <c r="D710" s="352">
        <v>12</v>
      </c>
      <c r="E710" s="351">
        <v>2400</v>
      </c>
      <c r="F710" s="351">
        <f>IF(C710="%",D710*E710/100,D710*E710)</f>
        <v>28800</v>
      </c>
    </row>
    <row r="711" spans="1:6" s="342" customFormat="1" x14ac:dyDescent="0.25">
      <c r="A711" s="355"/>
      <c r="B711" s="358"/>
      <c r="C711" s="357"/>
      <c r="D711" s="356"/>
      <c r="E711" s="351"/>
      <c r="F711" s="351"/>
    </row>
    <row r="712" spans="1:6" s="342" customFormat="1" x14ac:dyDescent="0.25">
      <c r="A712" s="359" t="s">
        <v>1023</v>
      </c>
      <c r="B712" s="354" t="s">
        <v>1024</v>
      </c>
      <c r="C712" s="357"/>
      <c r="D712" s="356"/>
      <c r="E712" s="351"/>
      <c r="F712" s="351"/>
    </row>
    <row r="713" spans="1:6" s="342" customFormat="1" x14ac:dyDescent="0.25">
      <c r="A713" s="355"/>
      <c r="B713" s="358"/>
      <c r="C713" s="357"/>
      <c r="D713" s="356"/>
      <c r="E713" s="351"/>
      <c r="F713" s="351"/>
    </row>
    <row r="714" spans="1:6" s="342" customFormat="1" x14ac:dyDescent="0.25">
      <c r="A714" s="359" t="s">
        <v>1027</v>
      </c>
      <c r="B714" s="354" t="s">
        <v>5950</v>
      </c>
      <c r="C714" s="353" t="s">
        <v>5548</v>
      </c>
      <c r="D714" s="352">
        <v>6</v>
      </c>
      <c r="E714" s="351">
        <v>55</v>
      </c>
      <c r="F714" s="351">
        <f>IF(C714="%",D714*E714/100,D714*E714)</f>
        <v>330</v>
      </c>
    </row>
    <row r="715" spans="1:6" s="342" customFormat="1" x14ac:dyDescent="0.25">
      <c r="A715" s="355"/>
      <c r="B715" s="358"/>
      <c r="C715" s="357"/>
      <c r="D715" s="356"/>
      <c r="E715" s="351"/>
      <c r="F715" s="351"/>
    </row>
    <row r="716" spans="1:6" s="342" customFormat="1" ht="22.8" x14ac:dyDescent="0.25">
      <c r="A716" s="359" t="s">
        <v>1031</v>
      </c>
      <c r="B716" s="354" t="s">
        <v>1032</v>
      </c>
      <c r="C716" s="353" t="s">
        <v>5949</v>
      </c>
      <c r="D716" s="352">
        <v>10000</v>
      </c>
      <c r="E716" s="351">
        <v>6</v>
      </c>
      <c r="F716" s="351">
        <f>IF(C716="%",D716*E716/100,D716*E716)</f>
        <v>60000</v>
      </c>
    </row>
    <row r="717" spans="1:6" s="342" customFormat="1" x14ac:dyDescent="0.25">
      <c r="A717" s="355"/>
      <c r="B717" s="358"/>
      <c r="C717" s="357"/>
      <c r="D717" s="356"/>
      <c r="E717" s="351"/>
      <c r="F717" s="351"/>
    </row>
    <row r="718" spans="1:6" s="342" customFormat="1" ht="22.8" x14ac:dyDescent="0.25">
      <c r="A718" s="359" t="s">
        <v>1034</v>
      </c>
      <c r="B718" s="354" t="s">
        <v>14</v>
      </c>
      <c r="C718" s="353" t="s">
        <v>5582</v>
      </c>
      <c r="D718" s="352">
        <v>100</v>
      </c>
      <c r="E718" s="351">
        <v>110</v>
      </c>
      <c r="F718" s="351">
        <f>IF(C718="%",D718*E718/100,D718*E718)</f>
        <v>11000</v>
      </c>
    </row>
    <row r="719" spans="1:6" s="342" customFormat="1" x14ac:dyDescent="0.25">
      <c r="A719" s="355"/>
      <c r="B719" s="358"/>
      <c r="C719" s="357"/>
      <c r="D719" s="356"/>
      <c r="E719" s="351"/>
      <c r="F719" s="351"/>
    </row>
    <row r="720" spans="1:6" s="342" customFormat="1" ht="45.6" x14ac:dyDescent="0.25">
      <c r="A720" s="359" t="s">
        <v>1035</v>
      </c>
      <c r="B720" s="354" t="s">
        <v>5948</v>
      </c>
      <c r="C720" s="353" t="s">
        <v>5582</v>
      </c>
      <c r="D720" s="352">
        <v>20</v>
      </c>
      <c r="E720" s="351">
        <v>145</v>
      </c>
      <c r="F720" s="351">
        <f>IF(C720="%",D720*E720/100,D720*E720)</f>
        <v>2900</v>
      </c>
    </row>
    <row r="721" spans="1:6" s="342" customFormat="1" x14ac:dyDescent="0.25">
      <c r="A721" s="355"/>
      <c r="B721" s="358"/>
      <c r="C721" s="357"/>
      <c r="D721" s="356"/>
      <c r="E721" s="351"/>
      <c r="F721" s="351"/>
    </row>
    <row r="722" spans="1:6" s="342" customFormat="1" x14ac:dyDescent="0.25">
      <c r="A722" s="359" t="s">
        <v>1036</v>
      </c>
      <c r="B722" s="354" t="s">
        <v>70</v>
      </c>
      <c r="C722" s="353" t="s">
        <v>5582</v>
      </c>
      <c r="D722" s="352">
        <v>50</v>
      </c>
      <c r="E722" s="351">
        <v>300</v>
      </c>
      <c r="F722" s="351">
        <f>IF(C722="%",D722*E722/100,D722*E722)</f>
        <v>15000</v>
      </c>
    </row>
    <row r="723" spans="1:6" s="342" customFormat="1" x14ac:dyDescent="0.25">
      <c r="A723" s="355"/>
      <c r="B723" s="358"/>
      <c r="C723" s="357"/>
      <c r="D723" s="356"/>
      <c r="E723" s="351"/>
      <c r="F723" s="351"/>
    </row>
    <row r="724" spans="1:6" s="342" customFormat="1" ht="34.200000000000003" x14ac:dyDescent="0.25">
      <c r="A724" s="359" t="s">
        <v>1037</v>
      </c>
      <c r="B724" s="354" t="s">
        <v>1038</v>
      </c>
      <c r="C724" s="353" t="s">
        <v>5548</v>
      </c>
      <c r="D724" s="352">
        <v>2</v>
      </c>
      <c r="E724" s="351">
        <v>1200</v>
      </c>
      <c r="F724" s="351">
        <f>IF(C724="%",D724*E724/100,D724*E724)</f>
        <v>2400</v>
      </c>
    </row>
    <row r="725" spans="1:6" s="342" customFormat="1" x14ac:dyDescent="0.25">
      <c r="A725" s="355"/>
      <c r="B725" s="358"/>
      <c r="C725" s="357"/>
      <c r="D725" s="356"/>
      <c r="E725" s="351"/>
      <c r="F725" s="351"/>
    </row>
    <row r="726" spans="1:6" s="342" customFormat="1" x14ac:dyDescent="0.25">
      <c r="A726" s="359" t="s">
        <v>1039</v>
      </c>
      <c r="B726" s="354" t="s">
        <v>5947</v>
      </c>
      <c r="C726" s="357"/>
      <c r="D726" s="356"/>
      <c r="E726" s="351"/>
      <c r="F726" s="351"/>
    </row>
    <row r="727" spans="1:6" s="342" customFormat="1" x14ac:dyDescent="0.25">
      <c r="A727" s="355"/>
      <c r="B727" s="358"/>
      <c r="C727" s="357"/>
      <c r="D727" s="356"/>
      <c r="E727" s="351"/>
      <c r="F727" s="351"/>
    </row>
    <row r="728" spans="1:6" s="342" customFormat="1" x14ac:dyDescent="0.25">
      <c r="A728" s="359" t="s">
        <v>1041</v>
      </c>
      <c r="B728" s="354" t="s">
        <v>1043</v>
      </c>
      <c r="C728" s="353" t="s">
        <v>5640</v>
      </c>
      <c r="D728" s="352">
        <v>100</v>
      </c>
      <c r="E728" s="351">
        <v>180</v>
      </c>
      <c r="F728" s="351">
        <f>IF(C728="%",D728*E728/100,D728*E728)</f>
        <v>18000</v>
      </c>
    </row>
    <row r="729" spans="1:6" s="342" customFormat="1" x14ac:dyDescent="0.25">
      <c r="A729" s="355"/>
      <c r="B729" s="358"/>
      <c r="C729" s="357"/>
      <c r="D729" s="356"/>
      <c r="E729" s="351"/>
      <c r="F729" s="351"/>
    </row>
    <row r="730" spans="1:6" s="342" customFormat="1" ht="22.8" x14ac:dyDescent="0.25">
      <c r="A730" s="359" t="s">
        <v>1045</v>
      </c>
      <c r="B730" s="354" t="s">
        <v>1046</v>
      </c>
      <c r="C730" s="353" t="s">
        <v>5548</v>
      </c>
      <c r="D730" s="352">
        <v>6</v>
      </c>
      <c r="E730" s="351">
        <v>1100</v>
      </c>
      <c r="F730" s="351">
        <f>IF(C730="%",D730*E730/100,D730*E730)</f>
        <v>6600</v>
      </c>
    </row>
    <row r="731" spans="1:6" s="342" customFormat="1" x14ac:dyDescent="0.25">
      <c r="A731" s="355"/>
      <c r="B731" s="358"/>
      <c r="C731" s="357"/>
      <c r="D731" s="356"/>
      <c r="E731" s="351"/>
      <c r="F731" s="351"/>
    </row>
    <row r="732" spans="1:6" s="342" customFormat="1" ht="22.8" x14ac:dyDescent="0.25">
      <c r="A732" s="359" t="s">
        <v>1047</v>
      </c>
      <c r="B732" s="354" t="s">
        <v>5946</v>
      </c>
      <c r="C732" s="353" t="s">
        <v>5548</v>
      </c>
      <c r="D732" s="352">
        <v>6</v>
      </c>
      <c r="E732" s="351">
        <v>120</v>
      </c>
      <c r="F732" s="351">
        <f>IF(C732="%",D732*E732/100,D732*E732)</f>
        <v>720</v>
      </c>
    </row>
    <row r="733" spans="1:6" s="342" customFormat="1" x14ac:dyDescent="0.25">
      <c r="A733" s="355"/>
      <c r="B733" s="358"/>
      <c r="C733" s="357"/>
      <c r="D733" s="356"/>
      <c r="E733" s="351"/>
      <c r="F733" s="351"/>
    </row>
    <row r="734" spans="1:6" s="342" customFormat="1" ht="12" x14ac:dyDescent="0.25">
      <c r="A734" s="791" t="s">
        <v>5537</v>
      </c>
      <c r="B734" s="792"/>
      <c r="C734" s="792"/>
      <c r="D734" s="792"/>
      <c r="E734" s="793"/>
      <c r="F734" s="350">
        <f>SUM(F626:F733)</f>
        <v>972460</v>
      </c>
    </row>
    <row r="735" spans="1:6" s="342" customFormat="1" ht="12" x14ac:dyDescent="0.25">
      <c r="A735" s="797" t="str">
        <f>A737&amp;" "&amp;B737</f>
        <v>C3.2 CULVERTS</v>
      </c>
      <c r="B735" s="797"/>
      <c r="C735" s="797"/>
      <c r="D735" s="797"/>
      <c r="E735" s="797"/>
      <c r="F735" s="797"/>
    </row>
    <row r="736" spans="1:6" s="342" customFormat="1" ht="12" x14ac:dyDescent="0.25">
      <c r="A736" s="349" t="s">
        <v>5536</v>
      </c>
      <c r="B736" s="349" t="s">
        <v>5535</v>
      </c>
      <c r="C736" s="349" t="s">
        <v>5554</v>
      </c>
      <c r="D736" s="366" t="s">
        <v>5553</v>
      </c>
      <c r="E736" s="348" t="s">
        <v>5552</v>
      </c>
      <c r="F736" s="348" t="s">
        <v>5534</v>
      </c>
    </row>
    <row r="737" spans="1:6" s="342" customFormat="1" ht="12" x14ac:dyDescent="0.25">
      <c r="A737" s="365" t="s">
        <v>1050</v>
      </c>
      <c r="B737" s="364" t="s">
        <v>1051</v>
      </c>
      <c r="C737" s="363"/>
      <c r="D737" s="362"/>
      <c r="E737" s="361"/>
      <c r="F737" s="361"/>
    </row>
    <row r="738" spans="1:6" s="342" customFormat="1" x14ac:dyDescent="0.25">
      <c r="A738" s="355"/>
      <c r="B738" s="358"/>
      <c r="C738" s="357"/>
      <c r="D738" s="356"/>
      <c r="E738" s="351"/>
      <c r="F738" s="351"/>
    </row>
    <row r="739" spans="1:6" s="342" customFormat="1" x14ac:dyDescent="0.25">
      <c r="A739" s="359" t="s">
        <v>1052</v>
      </c>
      <c r="B739" s="354" t="s">
        <v>1053</v>
      </c>
      <c r="C739" s="357"/>
      <c r="D739" s="356"/>
      <c r="E739" s="351"/>
      <c r="F739" s="351"/>
    </row>
    <row r="740" spans="1:6" s="342" customFormat="1" x14ac:dyDescent="0.25">
      <c r="A740" s="355"/>
      <c r="B740" s="358"/>
      <c r="C740" s="357"/>
      <c r="D740" s="356"/>
      <c r="E740" s="351"/>
      <c r="F740" s="351"/>
    </row>
    <row r="741" spans="1:6" s="342" customFormat="1" ht="34.200000000000003" x14ac:dyDescent="0.25">
      <c r="A741" s="359" t="s">
        <v>1054</v>
      </c>
      <c r="B741" s="354" t="s">
        <v>1059</v>
      </c>
      <c r="C741" s="357"/>
      <c r="D741" s="356"/>
      <c r="E741" s="351"/>
      <c r="F741" s="351"/>
    </row>
    <row r="742" spans="1:6" s="342" customFormat="1" x14ac:dyDescent="0.25">
      <c r="A742" s="355"/>
      <c r="B742" s="358"/>
      <c r="C742" s="357"/>
      <c r="D742" s="356"/>
      <c r="E742" s="351"/>
      <c r="F742" s="351"/>
    </row>
    <row r="743" spans="1:6" s="342" customFormat="1" x14ac:dyDescent="0.25">
      <c r="A743" s="355"/>
      <c r="B743" s="354" t="s">
        <v>5945</v>
      </c>
      <c r="C743" s="353" t="s">
        <v>5582</v>
      </c>
      <c r="D743" s="352">
        <v>5800</v>
      </c>
      <c r="E743" s="351">
        <v>80</v>
      </c>
      <c r="F743" s="351">
        <f>IF(C743="%",D743*E743/100,D743*E743)</f>
        <v>464000</v>
      </c>
    </row>
    <row r="744" spans="1:6" s="342" customFormat="1" x14ac:dyDescent="0.25">
      <c r="A744" s="355"/>
      <c r="B744" s="358"/>
      <c r="C744" s="357"/>
      <c r="D744" s="356"/>
      <c r="E744" s="351"/>
      <c r="F744" s="351"/>
    </row>
    <row r="745" spans="1:6" s="342" customFormat="1" ht="22.8" x14ac:dyDescent="0.25">
      <c r="A745" s="355"/>
      <c r="B745" s="354" t="s">
        <v>5944</v>
      </c>
      <c r="C745" s="353" t="s">
        <v>5582</v>
      </c>
      <c r="D745" s="352">
        <v>121</v>
      </c>
      <c r="E745" s="351">
        <v>80</v>
      </c>
      <c r="F745" s="351">
        <f>IF(C745="%",D745*E745/100,D745*E745)</f>
        <v>9680</v>
      </c>
    </row>
    <row r="746" spans="1:6" s="342" customFormat="1" x14ac:dyDescent="0.25">
      <c r="A746" s="355"/>
      <c r="B746" s="358"/>
      <c r="C746" s="357"/>
      <c r="D746" s="356"/>
      <c r="E746" s="351"/>
      <c r="F746" s="351"/>
    </row>
    <row r="747" spans="1:6" s="342" customFormat="1" ht="22.8" x14ac:dyDescent="0.25">
      <c r="A747" s="355"/>
      <c r="B747" s="354" t="s">
        <v>5943</v>
      </c>
      <c r="C747" s="353" t="s">
        <v>5582</v>
      </c>
      <c r="D747" s="352">
        <v>490</v>
      </c>
      <c r="E747" s="351">
        <v>90</v>
      </c>
      <c r="F747" s="351">
        <f>IF(C747="%",D747*E747/100,D747*E747)</f>
        <v>44100</v>
      </c>
    </row>
    <row r="748" spans="1:6" s="342" customFormat="1" x14ac:dyDescent="0.25">
      <c r="A748" s="355"/>
      <c r="B748" s="358"/>
      <c r="C748" s="357"/>
      <c r="D748" s="356"/>
      <c r="E748" s="351"/>
      <c r="F748" s="351"/>
    </row>
    <row r="749" spans="1:6" s="342" customFormat="1" ht="34.200000000000003" x14ac:dyDescent="0.25">
      <c r="A749" s="355"/>
      <c r="B749" s="354" t="s">
        <v>5942</v>
      </c>
      <c r="C749" s="353" t="s">
        <v>5582</v>
      </c>
      <c r="D749" s="352">
        <v>182</v>
      </c>
      <c r="E749" s="351">
        <v>90</v>
      </c>
      <c r="F749" s="351">
        <f>IF(C749="%",D749*E749/100,D749*E749)</f>
        <v>16380</v>
      </c>
    </row>
    <row r="750" spans="1:6" s="342" customFormat="1" x14ac:dyDescent="0.25">
      <c r="A750" s="355"/>
      <c r="B750" s="358"/>
      <c r="C750" s="357"/>
      <c r="D750" s="356"/>
      <c r="E750" s="351"/>
      <c r="F750" s="351"/>
    </row>
    <row r="751" spans="1:6" s="342" customFormat="1" x14ac:dyDescent="0.25">
      <c r="A751" s="355"/>
      <c r="B751" s="354" t="s">
        <v>5941</v>
      </c>
      <c r="C751" s="353" t="s">
        <v>5582</v>
      </c>
      <c r="D751" s="352">
        <v>20</v>
      </c>
      <c r="E751" s="351">
        <v>160</v>
      </c>
      <c r="F751" s="351">
        <f>IF(C751="%",D751*E751/100,D751*E751)</f>
        <v>3200</v>
      </c>
    </row>
    <row r="752" spans="1:6" s="342" customFormat="1" x14ac:dyDescent="0.25">
      <c r="A752" s="355"/>
      <c r="B752" s="358"/>
      <c r="C752" s="357"/>
      <c r="D752" s="356"/>
      <c r="E752" s="351"/>
      <c r="F752" s="351"/>
    </row>
    <row r="753" spans="1:6" s="342" customFormat="1" ht="57" x14ac:dyDescent="0.25">
      <c r="A753" s="359" t="s">
        <v>1055</v>
      </c>
      <c r="B753" s="354" t="s">
        <v>5940</v>
      </c>
      <c r="C753" s="353" t="s">
        <v>5582</v>
      </c>
      <c r="D753" s="352">
        <v>100</v>
      </c>
      <c r="E753" s="351">
        <v>220</v>
      </c>
      <c r="F753" s="351">
        <f>IF(C753="%",D753*E753/100,D753*E753)</f>
        <v>22000</v>
      </c>
    </row>
    <row r="754" spans="1:6" s="342" customFormat="1" x14ac:dyDescent="0.25">
      <c r="A754" s="355"/>
      <c r="B754" s="358"/>
      <c r="C754" s="357"/>
      <c r="D754" s="356"/>
      <c r="E754" s="351"/>
      <c r="F754" s="351"/>
    </row>
    <row r="755" spans="1:6" s="342" customFormat="1" ht="34.200000000000003" x14ac:dyDescent="0.25">
      <c r="A755" s="359" t="s">
        <v>1057</v>
      </c>
      <c r="B755" s="354" t="s">
        <v>1061</v>
      </c>
      <c r="C755" s="353" t="s">
        <v>5582</v>
      </c>
      <c r="D755" s="352">
        <v>800</v>
      </c>
      <c r="E755" s="351">
        <v>300</v>
      </c>
      <c r="F755" s="351">
        <f>IF(C755="%",D755*E755/100,D755*E755)</f>
        <v>240000</v>
      </c>
    </row>
    <row r="756" spans="1:6" s="342" customFormat="1" x14ac:dyDescent="0.25">
      <c r="A756" s="355"/>
      <c r="B756" s="358"/>
      <c r="C756" s="357"/>
      <c r="D756" s="356"/>
      <c r="E756" s="351"/>
      <c r="F756" s="351"/>
    </row>
    <row r="757" spans="1:6" s="342" customFormat="1" x14ac:dyDescent="0.25">
      <c r="A757" s="359" t="s">
        <v>5939</v>
      </c>
      <c r="B757" s="354" t="s">
        <v>5938</v>
      </c>
      <c r="C757" s="357"/>
      <c r="D757" s="356"/>
      <c r="E757" s="351"/>
      <c r="F757" s="351"/>
    </row>
    <row r="758" spans="1:6" s="342" customFormat="1" x14ac:dyDescent="0.25">
      <c r="A758" s="355"/>
      <c r="B758" s="358"/>
      <c r="C758" s="357"/>
      <c r="D758" s="356"/>
      <c r="E758" s="351"/>
      <c r="F758" s="351"/>
    </row>
    <row r="759" spans="1:6" s="342" customFormat="1" x14ac:dyDescent="0.25">
      <c r="A759" s="359" t="s">
        <v>1063</v>
      </c>
      <c r="B759" s="354" t="s">
        <v>71</v>
      </c>
      <c r="C759" s="353" t="s">
        <v>5582</v>
      </c>
      <c r="D759" s="352">
        <v>640</v>
      </c>
      <c r="E759" s="351">
        <v>90</v>
      </c>
      <c r="F759" s="351">
        <f>IF(C759="%",D759*E759/100,D759*E759)</f>
        <v>57600</v>
      </c>
    </row>
    <row r="760" spans="1:6" s="342" customFormat="1" x14ac:dyDescent="0.25">
      <c r="A760" s="355"/>
      <c r="B760" s="358"/>
      <c r="C760" s="357"/>
      <c r="D760" s="356"/>
      <c r="E760" s="351"/>
      <c r="F760" s="351"/>
    </row>
    <row r="761" spans="1:6" s="342" customFormat="1" x14ac:dyDescent="0.25">
      <c r="A761" s="359" t="s">
        <v>1064</v>
      </c>
      <c r="B761" s="354" t="s">
        <v>1067</v>
      </c>
      <c r="C761" s="357"/>
      <c r="D761" s="356"/>
      <c r="E761" s="351"/>
      <c r="F761" s="351"/>
    </row>
    <row r="762" spans="1:6" s="342" customFormat="1" x14ac:dyDescent="0.25">
      <c r="A762" s="355"/>
      <c r="B762" s="358"/>
      <c r="C762" s="357"/>
      <c r="D762" s="356"/>
      <c r="E762" s="351"/>
      <c r="F762" s="351"/>
    </row>
    <row r="763" spans="1:6" s="342" customFormat="1" ht="22.8" x14ac:dyDescent="0.25">
      <c r="A763" s="355"/>
      <c r="B763" s="354" t="s">
        <v>5937</v>
      </c>
      <c r="C763" s="353" t="s">
        <v>5582</v>
      </c>
      <c r="D763" s="352">
        <v>3900</v>
      </c>
      <c r="E763" s="351">
        <v>110</v>
      </c>
      <c r="F763" s="351">
        <f>IF(C763="%",D763*E763/100,D763*E763)</f>
        <v>429000</v>
      </c>
    </row>
    <row r="764" spans="1:6" s="342" customFormat="1" x14ac:dyDescent="0.25">
      <c r="A764" s="355"/>
      <c r="B764" s="358"/>
      <c r="C764" s="357"/>
      <c r="D764" s="356"/>
      <c r="E764" s="351"/>
      <c r="F764" s="351"/>
    </row>
    <row r="765" spans="1:6" s="342" customFormat="1" ht="22.8" x14ac:dyDescent="0.25">
      <c r="A765" s="355"/>
      <c r="B765" s="354" t="s">
        <v>5936</v>
      </c>
      <c r="C765" s="353" t="s">
        <v>5582</v>
      </c>
      <c r="D765" s="352">
        <v>1000</v>
      </c>
      <c r="E765" s="351">
        <v>110</v>
      </c>
      <c r="F765" s="351">
        <f>IF(C765="%",D765*E765/100,D765*E765)</f>
        <v>110000</v>
      </c>
    </row>
    <row r="766" spans="1:6" s="342" customFormat="1" x14ac:dyDescent="0.25">
      <c r="A766" s="355"/>
      <c r="B766" s="354"/>
      <c r="C766" s="353"/>
      <c r="D766" s="352"/>
      <c r="E766" s="351"/>
      <c r="F766" s="351"/>
    </row>
    <row r="767" spans="1:6" s="342" customFormat="1" ht="22.8" x14ac:dyDescent="0.25">
      <c r="A767" s="359" t="s">
        <v>1065</v>
      </c>
      <c r="B767" s="354" t="s">
        <v>5935</v>
      </c>
      <c r="C767" s="357"/>
      <c r="D767" s="356"/>
      <c r="E767" s="351"/>
      <c r="F767" s="351"/>
    </row>
    <row r="768" spans="1:6" s="342" customFormat="1" x14ac:dyDescent="0.25">
      <c r="A768" s="355"/>
      <c r="B768" s="358"/>
      <c r="C768" s="357"/>
      <c r="D768" s="356"/>
      <c r="E768" s="351"/>
      <c r="F768" s="351"/>
    </row>
    <row r="769" spans="1:6" s="342" customFormat="1" ht="22.8" x14ac:dyDescent="0.25">
      <c r="A769" s="355"/>
      <c r="B769" s="354" t="s">
        <v>5934</v>
      </c>
      <c r="C769" s="353" t="s">
        <v>5582</v>
      </c>
      <c r="D769" s="352">
        <v>4900</v>
      </c>
      <c r="E769" s="351">
        <v>160</v>
      </c>
      <c r="F769" s="351">
        <f>IF(C769="%",D769*E769/100,D769*E769)</f>
        <v>784000</v>
      </c>
    </row>
    <row r="770" spans="1:6" s="342" customFormat="1" x14ac:dyDescent="0.25">
      <c r="A770" s="355"/>
      <c r="B770" s="358"/>
      <c r="C770" s="357"/>
      <c r="D770" s="356"/>
      <c r="E770" s="351"/>
      <c r="F770" s="351"/>
    </row>
    <row r="771" spans="1:6" s="342" customFormat="1" x14ac:dyDescent="0.25">
      <c r="A771" s="355"/>
      <c r="B771" s="354" t="s">
        <v>5933</v>
      </c>
      <c r="C771" s="353" t="s">
        <v>5559</v>
      </c>
      <c r="D771" s="352"/>
      <c r="E771" s="351"/>
      <c r="F771" s="351" t="s">
        <v>5568</v>
      </c>
    </row>
    <row r="772" spans="1:6" s="342" customFormat="1" x14ac:dyDescent="0.25">
      <c r="A772" s="355"/>
      <c r="B772" s="358"/>
      <c r="C772" s="357"/>
      <c r="D772" s="356"/>
      <c r="E772" s="351"/>
      <c r="F772" s="351"/>
    </row>
    <row r="773" spans="1:6" s="342" customFormat="1" x14ac:dyDescent="0.25">
      <c r="A773" s="359" t="s">
        <v>1070</v>
      </c>
      <c r="B773" s="354" t="s">
        <v>15</v>
      </c>
      <c r="C773" s="357"/>
      <c r="D773" s="356"/>
      <c r="E773" s="351"/>
      <c r="F773" s="351"/>
    </row>
    <row r="774" spans="1:6" s="342" customFormat="1" x14ac:dyDescent="0.25">
      <c r="A774" s="355"/>
      <c r="B774" s="358"/>
      <c r="C774" s="357"/>
      <c r="D774" s="356"/>
      <c r="E774" s="351"/>
      <c r="F774" s="351"/>
    </row>
    <row r="775" spans="1:6" s="342" customFormat="1" x14ac:dyDescent="0.25">
      <c r="A775" s="359" t="s">
        <v>1072</v>
      </c>
      <c r="B775" s="354" t="s">
        <v>5932</v>
      </c>
      <c r="C775" s="353"/>
      <c r="D775" s="356"/>
      <c r="E775" s="351"/>
      <c r="F775" s="351"/>
    </row>
    <row r="776" spans="1:6" s="342" customFormat="1" x14ac:dyDescent="0.25">
      <c r="A776" s="355"/>
      <c r="B776" s="358"/>
      <c r="C776" s="357"/>
      <c r="D776" s="356"/>
      <c r="E776" s="351"/>
      <c r="F776" s="351"/>
    </row>
    <row r="777" spans="1:6" s="342" customFormat="1" ht="22.8" x14ac:dyDescent="0.25">
      <c r="A777" s="359"/>
      <c r="B777" s="354" t="s">
        <v>5931</v>
      </c>
      <c r="C777" s="353" t="s">
        <v>5640</v>
      </c>
      <c r="D777" s="352">
        <v>510</v>
      </c>
      <c r="E777" s="351">
        <v>925</v>
      </c>
      <c r="F777" s="351">
        <f>IF(C777="%",D777*E777/100,D777*E777)</f>
        <v>471750</v>
      </c>
    </row>
    <row r="778" spans="1:6" s="342" customFormat="1" x14ac:dyDescent="0.25">
      <c r="A778" s="355"/>
      <c r="B778" s="358"/>
      <c r="C778" s="357"/>
      <c r="D778" s="356"/>
      <c r="E778" s="351"/>
      <c r="F778" s="351"/>
    </row>
    <row r="779" spans="1:6" s="342" customFormat="1" ht="22.8" x14ac:dyDescent="0.25">
      <c r="A779" s="359"/>
      <c r="B779" s="354" t="s">
        <v>5930</v>
      </c>
      <c r="C779" s="353" t="s">
        <v>5640</v>
      </c>
      <c r="D779" s="352">
        <v>700</v>
      </c>
      <c r="E779" s="351">
        <v>1920</v>
      </c>
      <c r="F779" s="351">
        <f>IF(C779="%",D779*E779/100,D779*E779)</f>
        <v>1344000</v>
      </c>
    </row>
    <row r="780" spans="1:6" s="342" customFormat="1" x14ac:dyDescent="0.25">
      <c r="A780" s="355"/>
      <c r="B780" s="358"/>
      <c r="C780" s="357"/>
      <c r="D780" s="356"/>
      <c r="E780" s="351"/>
      <c r="F780" s="351"/>
    </row>
    <row r="781" spans="1:6" s="342" customFormat="1" ht="22.8" x14ac:dyDescent="0.25">
      <c r="A781" s="359"/>
      <c r="B781" s="354" t="s">
        <v>5929</v>
      </c>
      <c r="C781" s="353" t="s">
        <v>5640</v>
      </c>
      <c r="D781" s="352">
        <v>134.19999999999999</v>
      </c>
      <c r="E781" s="351">
        <v>925</v>
      </c>
      <c r="F781" s="351">
        <f>IF(C781="%",D781*E781/100,D781*E781)</f>
        <v>124134.99999999999</v>
      </c>
    </row>
    <row r="782" spans="1:6" s="342" customFormat="1" x14ac:dyDescent="0.25">
      <c r="A782" s="355"/>
      <c r="B782" s="358"/>
      <c r="C782" s="357"/>
      <c r="D782" s="356"/>
      <c r="E782" s="351"/>
      <c r="F782" s="351"/>
    </row>
    <row r="783" spans="1:6" s="342" customFormat="1" x14ac:dyDescent="0.25">
      <c r="A783" s="359" t="s">
        <v>1076</v>
      </c>
      <c r="B783" s="354" t="s">
        <v>1077</v>
      </c>
      <c r="C783" s="357"/>
      <c r="D783" s="356"/>
      <c r="E783" s="351"/>
      <c r="F783" s="351"/>
    </row>
    <row r="784" spans="1:6" s="342" customFormat="1" x14ac:dyDescent="0.25">
      <c r="A784" s="355"/>
      <c r="B784" s="358"/>
      <c r="C784" s="357"/>
      <c r="D784" s="356"/>
      <c r="E784" s="351"/>
      <c r="F784" s="351"/>
    </row>
    <row r="785" spans="1:6" s="342" customFormat="1" x14ac:dyDescent="0.25">
      <c r="A785" s="359" t="s">
        <v>1078</v>
      </c>
      <c r="B785" s="354" t="s">
        <v>5928</v>
      </c>
      <c r="C785" s="353" t="s">
        <v>5640</v>
      </c>
      <c r="D785" s="352">
        <v>108</v>
      </c>
      <c r="E785" s="351">
        <v>380</v>
      </c>
      <c r="F785" s="351">
        <f>IF(C785="%",D785*E785/100,D785*E785)</f>
        <v>41040</v>
      </c>
    </row>
    <row r="786" spans="1:6" s="342" customFormat="1" x14ac:dyDescent="0.25">
      <c r="A786" s="355"/>
      <c r="B786" s="358"/>
      <c r="C786" s="357"/>
      <c r="D786" s="356"/>
      <c r="E786" s="351"/>
      <c r="F786" s="351"/>
    </row>
    <row r="787" spans="1:6" s="342" customFormat="1" x14ac:dyDescent="0.25">
      <c r="A787" s="359" t="s">
        <v>1080</v>
      </c>
      <c r="B787" s="354" t="s">
        <v>5927</v>
      </c>
      <c r="C787" s="353" t="s">
        <v>5548</v>
      </c>
      <c r="D787" s="352">
        <v>104</v>
      </c>
      <c r="E787" s="351">
        <v>120</v>
      </c>
      <c r="F787" s="351">
        <f>IF(C787="%",D787*E787/100,D787*E787)</f>
        <v>12480</v>
      </c>
    </row>
    <row r="788" spans="1:6" s="342" customFormat="1" x14ac:dyDescent="0.25">
      <c r="A788" s="355"/>
      <c r="B788" s="358"/>
      <c r="C788" s="357"/>
      <c r="D788" s="356"/>
      <c r="E788" s="351"/>
      <c r="F788" s="351"/>
    </row>
    <row r="789" spans="1:6" s="342" customFormat="1" ht="22.8" x14ac:dyDescent="0.25">
      <c r="A789" s="359" t="s">
        <v>1083</v>
      </c>
      <c r="B789" s="354" t="s">
        <v>1084</v>
      </c>
      <c r="C789" s="357"/>
      <c r="D789" s="356"/>
      <c r="E789" s="351"/>
      <c r="F789" s="351"/>
    </row>
    <row r="790" spans="1:6" s="342" customFormat="1" x14ac:dyDescent="0.25">
      <c r="A790" s="355"/>
      <c r="B790" s="358"/>
      <c r="C790" s="357"/>
      <c r="D790" s="356"/>
      <c r="E790" s="351"/>
      <c r="F790" s="351"/>
    </row>
    <row r="791" spans="1:6" s="342" customFormat="1" ht="22.8" x14ac:dyDescent="0.25">
      <c r="A791" s="359" t="s">
        <v>1085</v>
      </c>
      <c r="B791" s="354" t="s">
        <v>5926</v>
      </c>
      <c r="C791" s="353"/>
      <c r="D791" s="356"/>
      <c r="E791" s="351"/>
      <c r="F791" s="351"/>
    </row>
    <row r="792" spans="1:6" s="342" customFormat="1" x14ac:dyDescent="0.25">
      <c r="A792" s="355"/>
      <c r="B792" s="358"/>
      <c r="C792" s="357"/>
      <c r="D792" s="356"/>
      <c r="E792" s="351"/>
      <c r="F792" s="351"/>
    </row>
    <row r="793" spans="1:6" s="342" customFormat="1" ht="22.8" x14ac:dyDescent="0.25">
      <c r="A793" s="359"/>
      <c r="B793" s="354" t="s">
        <v>5925</v>
      </c>
      <c r="C793" s="353"/>
      <c r="D793" s="356"/>
      <c r="E793" s="351"/>
      <c r="F793" s="351"/>
    </row>
    <row r="794" spans="1:6" s="342" customFormat="1" x14ac:dyDescent="0.25">
      <c r="A794" s="355"/>
      <c r="B794" s="358"/>
      <c r="C794" s="357"/>
      <c r="D794" s="356"/>
      <c r="E794" s="351"/>
      <c r="F794" s="351"/>
    </row>
    <row r="795" spans="1:6" s="342" customFormat="1" ht="22.8" x14ac:dyDescent="0.25">
      <c r="A795" s="359"/>
      <c r="B795" s="354" t="s">
        <v>5924</v>
      </c>
      <c r="C795" s="353" t="s">
        <v>5640</v>
      </c>
      <c r="D795" s="352">
        <v>112</v>
      </c>
      <c r="E795" s="351">
        <v>1580</v>
      </c>
      <c r="F795" s="351">
        <f>IF(C795="%",D795*E795/100,D795*E795)</f>
        <v>176960</v>
      </c>
    </row>
    <row r="796" spans="1:6" s="342" customFormat="1" x14ac:dyDescent="0.25">
      <c r="A796" s="355"/>
      <c r="B796" s="358"/>
      <c r="C796" s="357"/>
      <c r="D796" s="356"/>
      <c r="E796" s="351"/>
      <c r="F796" s="351"/>
    </row>
    <row r="797" spans="1:6" s="342" customFormat="1" ht="22.8" x14ac:dyDescent="0.25">
      <c r="A797" s="359"/>
      <c r="B797" s="354" t="s">
        <v>5923</v>
      </c>
      <c r="C797" s="353" t="s">
        <v>5640</v>
      </c>
      <c r="D797" s="352">
        <v>212</v>
      </c>
      <c r="E797" s="351">
        <v>2150</v>
      </c>
      <c r="F797" s="351">
        <f>IF(C797="%",D797*E797/100,D797*E797)</f>
        <v>455800</v>
      </c>
    </row>
    <row r="798" spans="1:6" s="342" customFormat="1" x14ac:dyDescent="0.25">
      <c r="A798" s="355"/>
      <c r="B798" s="358"/>
      <c r="C798" s="357"/>
      <c r="D798" s="356"/>
      <c r="E798" s="351"/>
      <c r="F798" s="351"/>
    </row>
    <row r="799" spans="1:6" s="342" customFormat="1" ht="22.8" x14ac:dyDescent="0.25">
      <c r="A799" s="359"/>
      <c r="B799" s="354" t="s">
        <v>5922</v>
      </c>
      <c r="C799" s="353" t="s">
        <v>5640</v>
      </c>
      <c r="D799" s="352">
        <v>175</v>
      </c>
      <c r="E799" s="351">
        <v>6500</v>
      </c>
      <c r="F799" s="351">
        <f>IF(C799="%",D799*E799/100,D799*E799)</f>
        <v>1137500</v>
      </c>
    </row>
    <row r="800" spans="1:6" s="342" customFormat="1" x14ac:dyDescent="0.25">
      <c r="A800" s="355"/>
      <c r="B800" s="358"/>
      <c r="C800" s="357"/>
      <c r="D800" s="356"/>
      <c r="E800" s="351"/>
      <c r="F800" s="351"/>
    </row>
    <row r="801" spans="1:6" s="342" customFormat="1" ht="22.8" x14ac:dyDescent="0.25">
      <c r="A801" s="359"/>
      <c r="B801" s="354" t="s">
        <v>5921</v>
      </c>
      <c r="C801" s="353" t="s">
        <v>5640</v>
      </c>
      <c r="D801" s="352">
        <v>166</v>
      </c>
      <c r="E801" s="351">
        <v>8500</v>
      </c>
      <c r="F801" s="351">
        <f>IF(C801="%",D801*E801/100,D801*E801)</f>
        <v>1411000</v>
      </c>
    </row>
    <row r="802" spans="1:6" s="342" customFormat="1" x14ac:dyDescent="0.25">
      <c r="A802" s="355"/>
      <c r="B802" s="358"/>
      <c r="C802" s="357"/>
      <c r="D802" s="356"/>
      <c r="E802" s="351"/>
      <c r="F802" s="351"/>
    </row>
    <row r="803" spans="1:6" s="342" customFormat="1" ht="34.200000000000003" x14ac:dyDescent="0.25">
      <c r="A803" s="359" t="s">
        <v>1088</v>
      </c>
      <c r="B803" s="354" t="s">
        <v>1089</v>
      </c>
      <c r="C803" s="353" t="s">
        <v>5640</v>
      </c>
      <c r="D803" s="352">
        <v>108</v>
      </c>
      <c r="E803" s="351">
        <v>120</v>
      </c>
      <c r="F803" s="351">
        <f>IF(C803="%",D803*E803/100,D803*E803)</f>
        <v>12960</v>
      </c>
    </row>
    <row r="804" spans="1:6" s="342" customFormat="1" x14ac:dyDescent="0.25">
      <c r="A804" s="355"/>
      <c r="B804" s="358"/>
      <c r="C804" s="357"/>
      <c r="D804" s="356"/>
      <c r="E804" s="351"/>
      <c r="F804" s="351"/>
    </row>
    <row r="805" spans="1:6" s="342" customFormat="1" x14ac:dyDescent="0.25">
      <c r="A805" s="359" t="s">
        <v>1090</v>
      </c>
      <c r="B805" s="354" t="s">
        <v>5920</v>
      </c>
      <c r="C805" s="357"/>
      <c r="D805" s="356"/>
      <c r="E805" s="351"/>
      <c r="F805" s="351"/>
    </row>
    <row r="806" spans="1:6" s="342" customFormat="1" x14ac:dyDescent="0.25">
      <c r="A806" s="355"/>
      <c r="B806" s="358"/>
      <c r="C806" s="357"/>
      <c r="D806" s="356"/>
      <c r="E806" s="351"/>
      <c r="F806" s="351"/>
    </row>
    <row r="807" spans="1:6" s="342" customFormat="1" ht="45.6" x14ac:dyDescent="0.25">
      <c r="A807" s="359" t="s">
        <v>1092</v>
      </c>
      <c r="B807" s="354" t="s">
        <v>5919</v>
      </c>
      <c r="C807" s="353" t="s">
        <v>5582</v>
      </c>
      <c r="D807" s="352">
        <v>116</v>
      </c>
      <c r="E807" s="351">
        <v>1920</v>
      </c>
      <c r="F807" s="351">
        <f>IF(C807="%",D807*E807/100,D807*E807)</f>
        <v>222720</v>
      </c>
    </row>
    <row r="808" spans="1:6" s="342" customFormat="1" x14ac:dyDescent="0.25">
      <c r="A808" s="355"/>
      <c r="B808" s="358"/>
      <c r="C808" s="357"/>
      <c r="D808" s="356"/>
      <c r="E808" s="351"/>
      <c r="F808" s="351"/>
    </row>
    <row r="809" spans="1:6" s="342" customFormat="1" ht="68.400000000000006" x14ac:dyDescent="0.25">
      <c r="A809" s="359" t="s">
        <v>1093</v>
      </c>
      <c r="B809" s="354" t="s">
        <v>5918</v>
      </c>
      <c r="C809" s="353" t="s">
        <v>5582</v>
      </c>
      <c r="D809" s="352">
        <v>100</v>
      </c>
      <c r="E809" s="351">
        <v>1950</v>
      </c>
      <c r="F809" s="351">
        <f>IF(C809="%",D809*E809/100,D809*E809)</f>
        <v>195000</v>
      </c>
    </row>
    <row r="810" spans="1:6" s="342" customFormat="1" x14ac:dyDescent="0.25">
      <c r="A810" s="355"/>
      <c r="B810" s="358"/>
      <c r="C810" s="357"/>
      <c r="D810" s="356"/>
      <c r="E810" s="351"/>
      <c r="F810" s="351"/>
    </row>
    <row r="811" spans="1:6" s="342" customFormat="1" ht="79.8" x14ac:dyDescent="0.25">
      <c r="A811" s="359" t="s">
        <v>1096</v>
      </c>
      <c r="B811" s="354" t="s">
        <v>5917</v>
      </c>
      <c r="C811" s="353" t="s">
        <v>5582</v>
      </c>
      <c r="D811" s="352">
        <v>460</v>
      </c>
      <c r="E811" s="351">
        <v>1950</v>
      </c>
      <c r="F811" s="351">
        <f>IF(C811="%",D811*E811/100,D811*E811)</f>
        <v>897000</v>
      </c>
    </row>
    <row r="812" spans="1:6" s="342" customFormat="1" x14ac:dyDescent="0.25">
      <c r="A812" s="355"/>
      <c r="B812" s="358"/>
      <c r="C812" s="357"/>
      <c r="D812" s="356"/>
      <c r="E812" s="351"/>
      <c r="F812" s="351"/>
    </row>
    <row r="813" spans="1:6" s="342" customFormat="1" ht="22.8" x14ac:dyDescent="0.25">
      <c r="A813" s="359" t="s">
        <v>1097</v>
      </c>
      <c r="B813" s="354" t="s">
        <v>5916</v>
      </c>
      <c r="C813" s="353"/>
      <c r="D813" s="356"/>
      <c r="E813" s="351"/>
      <c r="F813" s="351"/>
    </row>
    <row r="814" spans="1:6" s="342" customFormat="1" x14ac:dyDescent="0.25">
      <c r="A814" s="355"/>
      <c r="B814" s="358"/>
      <c r="C814" s="357"/>
      <c r="D814" s="356"/>
      <c r="E814" s="351"/>
      <c r="F814" s="351"/>
    </row>
    <row r="815" spans="1:6" s="342" customFormat="1" ht="22.8" x14ac:dyDescent="0.25">
      <c r="A815" s="359"/>
      <c r="B815" s="354" t="s">
        <v>5915</v>
      </c>
      <c r="C815" s="353" t="s">
        <v>5556</v>
      </c>
      <c r="D815" s="352">
        <v>1530</v>
      </c>
      <c r="E815" s="351">
        <v>420</v>
      </c>
      <c r="F815" s="351">
        <f>IF(C815="%",D815*E815/100,D815*E815)</f>
        <v>642600</v>
      </c>
    </row>
    <row r="816" spans="1:6" s="342" customFormat="1" x14ac:dyDescent="0.25">
      <c r="A816" s="355"/>
      <c r="B816" s="358"/>
      <c r="C816" s="357"/>
      <c r="D816" s="356"/>
      <c r="E816" s="351"/>
      <c r="F816" s="351"/>
    </row>
    <row r="817" spans="1:6" s="342" customFormat="1" ht="22.8" x14ac:dyDescent="0.25">
      <c r="A817" s="359"/>
      <c r="B817" s="354" t="s">
        <v>5914</v>
      </c>
      <c r="C817" s="353" t="s">
        <v>5556</v>
      </c>
      <c r="D817" s="352">
        <v>780</v>
      </c>
      <c r="E817" s="351">
        <v>420</v>
      </c>
      <c r="F817" s="351">
        <f>IF(C817="%",D817*E817/100,D817*E817)</f>
        <v>327600</v>
      </c>
    </row>
    <row r="818" spans="1:6" s="342" customFormat="1" x14ac:dyDescent="0.25">
      <c r="A818" s="355"/>
      <c r="B818" s="358"/>
      <c r="C818" s="357"/>
      <c r="D818" s="356"/>
      <c r="E818" s="351"/>
      <c r="F818" s="351"/>
    </row>
    <row r="819" spans="1:6" s="342" customFormat="1" ht="22.8" x14ac:dyDescent="0.25">
      <c r="A819" s="359" t="s">
        <v>1100</v>
      </c>
      <c r="B819" s="354" t="s">
        <v>5913</v>
      </c>
      <c r="C819" s="353" t="s">
        <v>5582</v>
      </c>
      <c r="D819" s="352">
        <v>50</v>
      </c>
      <c r="E819" s="351">
        <v>1920</v>
      </c>
      <c r="F819" s="351">
        <f>IF(C819="%",D819*E819/100,D819*E819)</f>
        <v>96000</v>
      </c>
    </row>
    <row r="820" spans="1:6" s="342" customFormat="1" x14ac:dyDescent="0.25">
      <c r="A820" s="355"/>
      <c r="B820" s="358"/>
      <c r="C820" s="357"/>
      <c r="D820" s="356"/>
      <c r="E820" s="351"/>
      <c r="F820" s="351"/>
    </row>
    <row r="821" spans="1:6" s="342" customFormat="1" x14ac:dyDescent="0.25">
      <c r="A821" s="359" t="s">
        <v>1102</v>
      </c>
      <c r="B821" s="354" t="s">
        <v>1103</v>
      </c>
      <c r="C821" s="357"/>
      <c r="D821" s="356"/>
      <c r="E821" s="351"/>
      <c r="F821" s="351"/>
    </row>
    <row r="822" spans="1:6" s="342" customFormat="1" x14ac:dyDescent="0.25">
      <c r="A822" s="355"/>
      <c r="B822" s="358"/>
      <c r="C822" s="357"/>
      <c r="D822" s="356"/>
      <c r="E822" s="351"/>
      <c r="F822" s="351"/>
    </row>
    <row r="823" spans="1:6" s="342" customFormat="1" x14ac:dyDescent="0.25">
      <c r="A823" s="359" t="s">
        <v>1104</v>
      </c>
      <c r="B823" s="354" t="s">
        <v>72</v>
      </c>
      <c r="C823" s="353" t="s">
        <v>5577</v>
      </c>
      <c r="D823" s="367">
        <v>0.5</v>
      </c>
      <c r="E823" s="351">
        <v>12000</v>
      </c>
      <c r="F823" s="351">
        <f>IF(C823="%",D823*E823/100,D823*E823)</f>
        <v>6000</v>
      </c>
    </row>
    <row r="824" spans="1:6" s="342" customFormat="1" x14ac:dyDescent="0.25">
      <c r="A824" s="355"/>
      <c r="B824" s="358"/>
      <c r="C824" s="357"/>
      <c r="D824" s="356"/>
      <c r="E824" s="351"/>
      <c r="F824" s="351"/>
    </row>
    <row r="825" spans="1:6" s="342" customFormat="1" x14ac:dyDescent="0.25">
      <c r="A825" s="359" t="s">
        <v>1105</v>
      </c>
      <c r="B825" s="354" t="s">
        <v>73</v>
      </c>
      <c r="C825" s="353" t="s">
        <v>5577</v>
      </c>
      <c r="D825" s="367">
        <v>24</v>
      </c>
      <c r="E825" s="351">
        <v>13000</v>
      </c>
      <c r="F825" s="351">
        <f>IF(C825="%",D825*E825/100,D825*E825)</f>
        <v>312000</v>
      </c>
    </row>
    <row r="826" spans="1:6" s="342" customFormat="1" x14ac:dyDescent="0.25">
      <c r="A826" s="355"/>
      <c r="B826" s="358"/>
      <c r="C826" s="357"/>
      <c r="D826" s="356"/>
      <c r="E826" s="351"/>
      <c r="F826" s="351"/>
    </row>
    <row r="827" spans="1:6" s="342" customFormat="1" x14ac:dyDescent="0.25">
      <c r="A827" s="359" t="s">
        <v>1106</v>
      </c>
      <c r="B827" s="354" t="s">
        <v>5912</v>
      </c>
      <c r="C827" s="353"/>
      <c r="D827" s="356"/>
      <c r="E827" s="351"/>
      <c r="F827" s="351"/>
    </row>
    <row r="828" spans="1:6" s="342" customFormat="1" x14ac:dyDescent="0.25">
      <c r="A828" s="355"/>
      <c r="B828" s="358"/>
      <c r="C828" s="357"/>
      <c r="D828" s="356"/>
      <c r="E828" s="351"/>
      <c r="F828" s="351"/>
    </row>
    <row r="829" spans="1:6" s="342" customFormat="1" x14ac:dyDescent="0.25">
      <c r="A829" s="359"/>
      <c r="B829" s="354" t="s">
        <v>5911</v>
      </c>
      <c r="C829" s="353" t="s">
        <v>5559</v>
      </c>
      <c r="D829" s="352">
        <v>3125</v>
      </c>
      <c r="E829" s="351">
        <v>16</v>
      </c>
      <c r="F829" s="351">
        <f>IF(C829="%",D829*E829/100,D829*E829)</f>
        <v>50000</v>
      </c>
    </row>
    <row r="830" spans="1:6" s="342" customFormat="1" x14ac:dyDescent="0.25">
      <c r="A830" s="355"/>
      <c r="B830" s="358"/>
      <c r="C830" s="357"/>
      <c r="D830" s="356"/>
      <c r="E830" s="351"/>
      <c r="F830" s="351"/>
    </row>
    <row r="831" spans="1:6" s="342" customFormat="1" x14ac:dyDescent="0.25">
      <c r="A831" s="359"/>
      <c r="B831" s="354" t="s">
        <v>5910</v>
      </c>
      <c r="C831" s="353" t="s">
        <v>5559</v>
      </c>
      <c r="D831" s="352">
        <v>5615</v>
      </c>
      <c r="E831" s="351">
        <v>20</v>
      </c>
      <c r="F831" s="351">
        <f>IF(C831="%",D831*E831/100,D831*E831)</f>
        <v>112300</v>
      </c>
    </row>
    <row r="832" spans="1:6" s="342" customFormat="1" x14ac:dyDescent="0.25">
      <c r="A832" s="355"/>
      <c r="B832" s="358"/>
      <c r="C832" s="357"/>
      <c r="D832" s="356"/>
      <c r="E832" s="351"/>
      <c r="F832" s="351"/>
    </row>
    <row r="833" spans="1:6" s="342" customFormat="1" ht="22.8" x14ac:dyDescent="0.25">
      <c r="A833" s="359" t="s">
        <v>1109</v>
      </c>
      <c r="B833" s="354" t="s">
        <v>1110</v>
      </c>
      <c r="C833" s="357"/>
      <c r="D833" s="356"/>
      <c r="E833" s="351"/>
      <c r="F833" s="351"/>
    </row>
    <row r="834" spans="1:6" s="342" customFormat="1" x14ac:dyDescent="0.25">
      <c r="A834" s="355"/>
      <c r="B834" s="358"/>
      <c r="C834" s="357"/>
      <c r="D834" s="356"/>
      <c r="E834" s="351"/>
      <c r="F834" s="351"/>
    </row>
    <row r="835" spans="1:6" s="342" customFormat="1" ht="22.8" x14ac:dyDescent="0.25">
      <c r="A835" s="359" t="s">
        <v>1111</v>
      </c>
      <c r="B835" s="354" t="s">
        <v>5909</v>
      </c>
      <c r="C835" s="353"/>
      <c r="D835" s="356"/>
      <c r="E835" s="351"/>
      <c r="F835" s="351"/>
    </row>
    <row r="836" spans="1:6" s="342" customFormat="1" x14ac:dyDescent="0.25">
      <c r="A836" s="355"/>
      <c r="B836" s="358"/>
      <c r="C836" s="357"/>
      <c r="D836" s="356"/>
      <c r="E836" s="351"/>
      <c r="F836" s="351"/>
    </row>
    <row r="837" spans="1:6" s="342" customFormat="1" x14ac:dyDescent="0.25">
      <c r="A837" s="359"/>
      <c r="B837" s="354" t="s">
        <v>5908</v>
      </c>
      <c r="C837" s="353" t="s">
        <v>5582</v>
      </c>
      <c r="D837" s="352">
        <v>60</v>
      </c>
      <c r="E837" s="351">
        <v>66</v>
      </c>
      <c r="F837" s="351">
        <f>IF(C837="%",D837*E837/100,D837*E837)</f>
        <v>3960</v>
      </c>
    </row>
    <row r="838" spans="1:6" s="342" customFormat="1" x14ac:dyDescent="0.25">
      <c r="A838" s="355"/>
      <c r="B838" s="358"/>
      <c r="C838" s="357"/>
      <c r="D838" s="356"/>
      <c r="E838" s="351"/>
      <c r="F838" s="351"/>
    </row>
    <row r="839" spans="1:6" s="342" customFormat="1" x14ac:dyDescent="0.25">
      <c r="A839" s="359"/>
      <c r="B839" s="354" t="s">
        <v>5907</v>
      </c>
      <c r="C839" s="353" t="s">
        <v>5582</v>
      </c>
      <c r="D839" s="352">
        <v>60</v>
      </c>
      <c r="E839" s="351">
        <v>66</v>
      </c>
      <c r="F839" s="351">
        <f>IF(C839="%",D839*E839/100,D839*E839)</f>
        <v>3960</v>
      </c>
    </row>
    <row r="840" spans="1:6" s="342" customFormat="1" x14ac:dyDescent="0.25">
      <c r="A840" s="355"/>
      <c r="B840" s="358"/>
      <c r="C840" s="357"/>
      <c r="D840" s="356"/>
      <c r="E840" s="351"/>
      <c r="F840" s="351"/>
    </row>
    <row r="841" spans="1:6" s="342" customFormat="1" x14ac:dyDescent="0.25">
      <c r="A841" s="359"/>
      <c r="B841" s="354" t="s">
        <v>5906</v>
      </c>
      <c r="C841" s="353" t="s">
        <v>5582</v>
      </c>
      <c r="D841" s="352">
        <v>100</v>
      </c>
      <c r="E841" s="351">
        <v>175</v>
      </c>
      <c r="F841" s="351">
        <f>IF(C841="%",D841*E841/100,D841*E841)</f>
        <v>17500</v>
      </c>
    </row>
    <row r="842" spans="1:6" s="342" customFormat="1" x14ac:dyDescent="0.25">
      <c r="A842" s="355"/>
      <c r="B842" s="358"/>
      <c r="C842" s="357"/>
      <c r="D842" s="356"/>
      <c r="E842" s="351"/>
      <c r="F842" s="351"/>
    </row>
    <row r="843" spans="1:6" s="342" customFormat="1" ht="22.8" x14ac:dyDescent="0.25">
      <c r="A843" s="359" t="s">
        <v>5905</v>
      </c>
      <c r="B843" s="354" t="s">
        <v>1113</v>
      </c>
      <c r="C843" s="357"/>
      <c r="D843" s="356"/>
      <c r="E843" s="351"/>
      <c r="F843" s="351"/>
    </row>
    <row r="844" spans="1:6" s="342" customFormat="1" x14ac:dyDescent="0.25">
      <c r="A844" s="355"/>
      <c r="B844" s="358"/>
      <c r="C844" s="357"/>
      <c r="D844" s="356"/>
      <c r="E844" s="351"/>
      <c r="F844" s="351"/>
    </row>
    <row r="845" spans="1:6" s="342" customFormat="1" ht="22.8" x14ac:dyDescent="0.25">
      <c r="A845" s="359" t="s">
        <v>1114</v>
      </c>
      <c r="B845" s="354" t="s">
        <v>5904</v>
      </c>
      <c r="C845" s="353"/>
      <c r="D845" s="356"/>
      <c r="E845" s="351"/>
      <c r="F845" s="351"/>
    </row>
    <row r="846" spans="1:6" s="342" customFormat="1" x14ac:dyDescent="0.25">
      <c r="A846" s="355"/>
      <c r="B846" s="358"/>
      <c r="C846" s="357"/>
      <c r="D846" s="356"/>
      <c r="E846" s="351"/>
      <c r="F846" s="351"/>
    </row>
    <row r="847" spans="1:6" s="342" customFormat="1" ht="34.200000000000003" x14ac:dyDescent="0.25">
      <c r="A847" s="359"/>
      <c r="B847" s="354" t="s">
        <v>5903</v>
      </c>
      <c r="C847" s="357" t="s">
        <v>5640</v>
      </c>
      <c r="D847" s="356">
        <v>560</v>
      </c>
      <c r="E847" s="351">
        <v>220</v>
      </c>
      <c r="F847" s="351">
        <f>IF(C847="%",D847*E847/100,D847*E847)</f>
        <v>123200</v>
      </c>
    </row>
    <row r="848" spans="1:6" s="342" customFormat="1" x14ac:dyDescent="0.25">
      <c r="A848" s="355"/>
      <c r="B848" s="358"/>
      <c r="C848" s="357"/>
      <c r="D848" s="356"/>
      <c r="E848" s="351"/>
      <c r="F848" s="351"/>
    </row>
    <row r="849" spans="1:6" s="342" customFormat="1" ht="34.200000000000003" x14ac:dyDescent="0.25">
      <c r="A849" s="359"/>
      <c r="B849" s="354" t="s">
        <v>5902</v>
      </c>
      <c r="C849" s="353" t="s">
        <v>5640</v>
      </c>
      <c r="D849" s="352">
        <v>185</v>
      </c>
      <c r="E849" s="351">
        <v>220</v>
      </c>
      <c r="F849" s="351">
        <f>IF(C849="%",D849*E849/100,D849*E849)</f>
        <v>40700</v>
      </c>
    </row>
    <row r="850" spans="1:6" s="342" customFormat="1" x14ac:dyDescent="0.25">
      <c r="A850" s="355"/>
      <c r="B850" s="358"/>
      <c r="C850" s="357"/>
      <c r="D850" s="356"/>
      <c r="E850" s="351"/>
      <c r="F850" s="351"/>
    </row>
    <row r="851" spans="1:6" s="342" customFormat="1" ht="34.200000000000003" x14ac:dyDescent="0.25">
      <c r="A851" s="359"/>
      <c r="B851" s="354" t="s">
        <v>5901</v>
      </c>
      <c r="C851" s="357" t="s">
        <v>5640</v>
      </c>
      <c r="D851" s="356">
        <v>134.19999999999999</v>
      </c>
      <c r="E851" s="351">
        <v>220</v>
      </c>
      <c r="F851" s="351">
        <f>IF(C851="%",D851*E851/100,D851*E851)</f>
        <v>29523.999999999996</v>
      </c>
    </row>
    <row r="852" spans="1:6" s="342" customFormat="1" x14ac:dyDescent="0.25">
      <c r="A852" s="355"/>
      <c r="B852" s="358"/>
      <c r="C852" s="357"/>
      <c r="D852" s="356"/>
      <c r="E852" s="351"/>
      <c r="F852" s="351"/>
    </row>
    <row r="853" spans="1:6" s="342" customFormat="1" x14ac:dyDescent="0.25">
      <c r="A853" s="359" t="s">
        <v>1127</v>
      </c>
      <c r="B853" s="354" t="s">
        <v>5900</v>
      </c>
      <c r="C853" s="357"/>
      <c r="D853" s="356"/>
      <c r="E853" s="351"/>
      <c r="F853" s="351"/>
    </row>
    <row r="854" spans="1:6" s="342" customFormat="1" x14ac:dyDescent="0.25">
      <c r="A854" s="355"/>
      <c r="B854" s="358"/>
      <c r="C854" s="357"/>
      <c r="D854" s="356"/>
      <c r="E854" s="351"/>
      <c r="F854" s="351"/>
    </row>
    <row r="855" spans="1:6" s="342" customFormat="1" x14ac:dyDescent="0.25">
      <c r="A855" s="359" t="s">
        <v>1129</v>
      </c>
      <c r="B855" s="354" t="s">
        <v>5899</v>
      </c>
      <c r="C855" s="353" t="s">
        <v>5556</v>
      </c>
      <c r="D855" s="352"/>
      <c r="E855" s="351">
        <v>350</v>
      </c>
      <c r="F855" s="391" t="s">
        <v>5897</v>
      </c>
    </row>
    <row r="856" spans="1:6" s="342" customFormat="1" x14ac:dyDescent="0.25">
      <c r="A856" s="355"/>
      <c r="B856" s="358"/>
      <c r="C856" s="357"/>
      <c r="D856" s="356"/>
      <c r="E856" s="351"/>
      <c r="F856" s="391"/>
    </row>
    <row r="857" spans="1:6" s="342" customFormat="1" x14ac:dyDescent="0.25">
      <c r="A857" s="359" t="s">
        <v>1130</v>
      </c>
      <c r="B857" s="354" t="s">
        <v>4274</v>
      </c>
      <c r="C857" s="353" t="s">
        <v>5556</v>
      </c>
      <c r="D857" s="352"/>
      <c r="E857" s="351">
        <v>650</v>
      </c>
      <c r="F857" s="391" t="s">
        <v>5897</v>
      </c>
    </row>
    <row r="858" spans="1:6" s="342" customFormat="1" x14ac:dyDescent="0.25">
      <c r="A858" s="355"/>
      <c r="B858" s="358"/>
      <c r="C858" s="357"/>
      <c r="D858" s="356"/>
      <c r="E858" s="351"/>
      <c r="F858" s="391"/>
    </row>
    <row r="859" spans="1:6" s="342" customFormat="1" x14ac:dyDescent="0.25">
      <c r="A859" s="359" t="s">
        <v>1131</v>
      </c>
      <c r="B859" s="354" t="s">
        <v>5898</v>
      </c>
      <c r="C859" s="353" t="s">
        <v>5556</v>
      </c>
      <c r="D859" s="352"/>
      <c r="E859" s="351">
        <v>750</v>
      </c>
      <c r="F859" s="391" t="s">
        <v>5897</v>
      </c>
    </row>
    <row r="860" spans="1:6" s="342" customFormat="1" x14ac:dyDescent="0.25">
      <c r="A860" s="355"/>
      <c r="B860" s="358"/>
      <c r="C860" s="357"/>
      <c r="D860" s="356"/>
      <c r="E860" s="351"/>
      <c r="F860" s="391"/>
    </row>
    <row r="861" spans="1:6" s="342" customFormat="1" x14ac:dyDescent="0.25">
      <c r="A861" s="359" t="s">
        <v>1133</v>
      </c>
      <c r="B861" s="354" t="s">
        <v>16</v>
      </c>
      <c r="C861" s="353" t="s">
        <v>5556</v>
      </c>
      <c r="D861" s="352"/>
      <c r="E861" s="351">
        <v>60</v>
      </c>
      <c r="F861" s="391" t="s">
        <v>5897</v>
      </c>
    </row>
    <row r="862" spans="1:6" s="342" customFormat="1" x14ac:dyDescent="0.25">
      <c r="A862" s="355"/>
      <c r="B862" s="358"/>
      <c r="C862" s="357"/>
      <c r="D862" s="356"/>
      <c r="E862" s="351"/>
      <c r="F862" s="351"/>
    </row>
    <row r="863" spans="1:6" s="342" customFormat="1" x14ac:dyDescent="0.25">
      <c r="A863" s="359" t="s">
        <v>1134</v>
      </c>
      <c r="B863" s="354" t="s">
        <v>17</v>
      </c>
      <c r="C863" s="353" t="s">
        <v>5582</v>
      </c>
      <c r="D863" s="352"/>
      <c r="E863" s="351">
        <v>300</v>
      </c>
      <c r="F863" s="391" t="s">
        <v>5897</v>
      </c>
    </row>
    <row r="864" spans="1:6" s="342" customFormat="1" x14ac:dyDescent="0.25">
      <c r="A864" s="355"/>
      <c r="B864" s="358"/>
      <c r="C864" s="357"/>
      <c r="D864" s="356"/>
      <c r="E864" s="351"/>
      <c r="F864" s="351"/>
    </row>
    <row r="865" spans="1:6" s="342" customFormat="1" x14ac:dyDescent="0.25">
      <c r="A865" s="359" t="s">
        <v>1135</v>
      </c>
      <c r="B865" s="354" t="s">
        <v>5896</v>
      </c>
      <c r="C865" s="357"/>
      <c r="D865" s="356"/>
      <c r="E865" s="351"/>
      <c r="F865" s="351"/>
    </row>
    <row r="866" spans="1:6" s="342" customFormat="1" x14ac:dyDescent="0.25">
      <c r="A866" s="355"/>
      <c r="B866" s="358"/>
      <c r="C866" s="357"/>
      <c r="D866" s="356"/>
      <c r="E866" s="351"/>
      <c r="F866" s="351"/>
    </row>
    <row r="867" spans="1:6" s="342" customFormat="1" x14ac:dyDescent="0.25">
      <c r="A867" s="359" t="s">
        <v>4276</v>
      </c>
      <c r="B867" s="354" t="s">
        <v>5895</v>
      </c>
      <c r="C867" s="353" t="s">
        <v>5548</v>
      </c>
      <c r="D867" s="352">
        <v>29</v>
      </c>
      <c r="E867" s="351">
        <v>2150</v>
      </c>
      <c r="F867" s="351">
        <f>IF(C867="%",D867*E867/100,D867*E867)</f>
        <v>62350</v>
      </c>
    </row>
    <row r="868" spans="1:6" s="342" customFormat="1" x14ac:dyDescent="0.25">
      <c r="A868" s="355"/>
      <c r="B868" s="358"/>
      <c r="C868" s="357"/>
      <c r="D868" s="356"/>
      <c r="E868" s="351"/>
      <c r="F868" s="351"/>
    </row>
    <row r="869" spans="1:6" s="342" customFormat="1" x14ac:dyDescent="0.25">
      <c r="A869" s="359" t="s">
        <v>1136</v>
      </c>
      <c r="B869" s="354" t="s">
        <v>5894</v>
      </c>
      <c r="C869" s="353"/>
      <c r="D869" s="356"/>
      <c r="E869" s="351"/>
      <c r="F869" s="351"/>
    </row>
    <row r="870" spans="1:6" s="342" customFormat="1" x14ac:dyDescent="0.25">
      <c r="A870" s="355"/>
      <c r="B870" s="358"/>
      <c r="C870" s="357"/>
      <c r="D870" s="356"/>
      <c r="E870" s="351"/>
      <c r="F870" s="351"/>
    </row>
    <row r="871" spans="1:6" s="342" customFormat="1" ht="22.8" x14ac:dyDescent="0.25">
      <c r="A871" s="359"/>
      <c r="B871" s="354" t="s">
        <v>5893</v>
      </c>
      <c r="C871" s="353" t="s">
        <v>5548</v>
      </c>
      <c r="D871" s="352">
        <v>3</v>
      </c>
      <c r="E871" s="351">
        <v>2150</v>
      </c>
      <c r="F871" s="351">
        <f>IF(C871="%",D871*E871/100,D871*E871)</f>
        <v>6450</v>
      </c>
    </row>
    <row r="872" spans="1:6" s="342" customFormat="1" x14ac:dyDescent="0.25">
      <c r="A872" s="355"/>
      <c r="B872" s="358"/>
      <c r="C872" s="357"/>
      <c r="D872" s="356"/>
      <c r="E872" s="351"/>
      <c r="F872" s="351"/>
    </row>
    <row r="873" spans="1:6" s="342" customFormat="1" ht="34.200000000000003" x14ac:dyDescent="0.25">
      <c r="A873" s="359"/>
      <c r="B873" s="354" t="s">
        <v>5892</v>
      </c>
      <c r="C873" s="353" t="s">
        <v>5548</v>
      </c>
      <c r="D873" s="352">
        <v>2</v>
      </c>
      <c r="E873" s="351">
        <v>3800</v>
      </c>
      <c r="F873" s="351">
        <f>IF(C873="%",D873*E873/100,D873*E873)</f>
        <v>7600</v>
      </c>
    </row>
    <row r="874" spans="1:6" s="342" customFormat="1" x14ac:dyDescent="0.25">
      <c r="A874" s="355"/>
      <c r="B874" s="358"/>
      <c r="C874" s="357"/>
      <c r="D874" s="356"/>
      <c r="E874" s="351"/>
      <c r="F874" s="351"/>
    </row>
    <row r="875" spans="1:6" s="342" customFormat="1" ht="22.8" x14ac:dyDescent="0.25">
      <c r="A875" s="359" t="s">
        <v>1147</v>
      </c>
      <c r="B875" s="354" t="s">
        <v>1148</v>
      </c>
      <c r="C875" s="357"/>
      <c r="D875" s="356"/>
      <c r="E875" s="351"/>
      <c r="F875" s="351"/>
    </row>
    <row r="876" spans="1:6" s="342" customFormat="1" x14ac:dyDescent="0.25">
      <c r="A876" s="355"/>
      <c r="B876" s="358"/>
      <c r="C876" s="357"/>
      <c r="D876" s="356"/>
      <c r="E876" s="351"/>
      <c r="F876" s="351"/>
    </row>
    <row r="877" spans="1:6" s="342" customFormat="1" ht="34.200000000000003" x14ac:dyDescent="0.25">
      <c r="A877" s="359" t="s">
        <v>1149</v>
      </c>
      <c r="B877" s="354" t="s">
        <v>5891</v>
      </c>
      <c r="C877" s="353" t="s">
        <v>5582</v>
      </c>
      <c r="D877" s="352">
        <v>850</v>
      </c>
      <c r="E877" s="351">
        <v>50</v>
      </c>
      <c r="F877" s="351">
        <f>IF(C877="%",D877*E877/100,D877*E877)</f>
        <v>42500</v>
      </c>
    </row>
    <row r="878" spans="1:6" s="342" customFormat="1" x14ac:dyDescent="0.25">
      <c r="A878" s="355"/>
      <c r="B878" s="358"/>
      <c r="C878" s="357"/>
      <c r="D878" s="356"/>
      <c r="E878" s="351"/>
      <c r="F878" s="351"/>
    </row>
    <row r="879" spans="1:6" s="342" customFormat="1" ht="34.200000000000003" x14ac:dyDescent="0.25">
      <c r="A879" s="359" t="s">
        <v>1150</v>
      </c>
      <c r="B879" s="354" t="s">
        <v>5890</v>
      </c>
      <c r="C879" s="353" t="s">
        <v>5582</v>
      </c>
      <c r="D879" s="352">
        <v>100</v>
      </c>
      <c r="E879" s="351">
        <v>55</v>
      </c>
      <c r="F879" s="351">
        <f>IF(C879="%",D879*E879/100,D879*E879)</f>
        <v>5500</v>
      </c>
    </row>
    <row r="880" spans="1:6" s="342" customFormat="1" x14ac:dyDescent="0.25">
      <c r="A880" s="355"/>
      <c r="B880" s="358"/>
      <c r="C880" s="357"/>
      <c r="D880" s="356"/>
      <c r="E880" s="351"/>
      <c r="F880" s="351"/>
    </row>
    <row r="881" spans="1:6" s="342" customFormat="1" ht="22.8" x14ac:dyDescent="0.25">
      <c r="A881" s="355" t="s">
        <v>5889</v>
      </c>
      <c r="B881" s="354" t="s">
        <v>5888</v>
      </c>
      <c r="C881" s="353" t="s">
        <v>5556</v>
      </c>
      <c r="D881" s="352">
        <v>60</v>
      </c>
      <c r="E881" s="351">
        <v>350</v>
      </c>
      <c r="F881" s="351">
        <f>IF(C881="%",D881*E881/100,D881*E881)</f>
        <v>21000</v>
      </c>
    </row>
    <row r="882" spans="1:6" s="342" customFormat="1" x14ac:dyDescent="0.25">
      <c r="A882" s="355"/>
      <c r="B882" s="354"/>
      <c r="C882" s="353"/>
      <c r="D882" s="352"/>
      <c r="E882" s="351"/>
      <c r="F882" s="351"/>
    </row>
    <row r="883" spans="1:6" s="342" customFormat="1" ht="12" x14ac:dyDescent="0.25">
      <c r="A883" s="791" t="s">
        <v>5537</v>
      </c>
      <c r="B883" s="792"/>
      <c r="C883" s="792"/>
      <c r="D883" s="792"/>
      <c r="E883" s="793"/>
      <c r="F883" s="350">
        <f>SUM(F737:F882)</f>
        <v>10593049</v>
      </c>
    </row>
    <row r="884" spans="1:6" s="342" customFormat="1" ht="12" x14ac:dyDescent="0.25">
      <c r="A884" s="797" t="str">
        <f>A886&amp;" "&amp;B886</f>
        <v>C3.3 CONCRETE KERBING AND CHANNELING, ASPHALT BERMS, CHUTES, DOWNPIPES, CONCRETE, STONE PITCHED AND GABION LININGS FOR OPEN DRAINS</v>
      </c>
      <c r="B884" s="797"/>
      <c r="C884" s="797"/>
      <c r="D884" s="797"/>
      <c r="E884" s="797"/>
      <c r="F884" s="797"/>
    </row>
    <row r="885" spans="1:6" s="342" customFormat="1" ht="12" x14ac:dyDescent="0.25">
      <c r="A885" s="349" t="s">
        <v>5536</v>
      </c>
      <c r="B885" s="349" t="s">
        <v>5535</v>
      </c>
      <c r="C885" s="349" t="s">
        <v>5554</v>
      </c>
      <c r="D885" s="366" t="s">
        <v>5553</v>
      </c>
      <c r="E885" s="348" t="s">
        <v>5552</v>
      </c>
      <c r="F885" s="348" t="s">
        <v>5534</v>
      </c>
    </row>
    <row r="886" spans="1:6" s="342" customFormat="1" ht="72" x14ac:dyDescent="0.25">
      <c r="A886" s="365" t="s">
        <v>1156</v>
      </c>
      <c r="B886" s="364" t="s">
        <v>5887</v>
      </c>
      <c r="C886" s="363"/>
      <c r="D886" s="362"/>
      <c r="E886" s="361"/>
      <c r="F886" s="361"/>
    </row>
    <row r="887" spans="1:6" s="342" customFormat="1" x14ac:dyDescent="0.25">
      <c r="A887" s="355"/>
      <c r="B887" s="358"/>
      <c r="C887" s="357"/>
      <c r="D887" s="356"/>
      <c r="E887" s="351"/>
      <c r="F887" s="351"/>
    </row>
    <row r="888" spans="1:6" s="342" customFormat="1" x14ac:dyDescent="0.25">
      <c r="A888" s="359" t="s">
        <v>1158</v>
      </c>
      <c r="B888" s="354" t="s">
        <v>1159</v>
      </c>
      <c r="C888" s="357"/>
      <c r="D888" s="356"/>
      <c r="E888" s="351"/>
      <c r="F888" s="351"/>
    </row>
    <row r="889" spans="1:6" s="342" customFormat="1" x14ac:dyDescent="0.25">
      <c r="A889" s="355"/>
      <c r="B889" s="358"/>
      <c r="C889" s="357"/>
      <c r="D889" s="356"/>
      <c r="E889" s="351"/>
      <c r="F889" s="351"/>
    </row>
    <row r="890" spans="1:6" s="342" customFormat="1" x14ac:dyDescent="0.25">
      <c r="A890" s="359" t="s">
        <v>1161</v>
      </c>
      <c r="B890" s="354" t="s">
        <v>5886</v>
      </c>
      <c r="C890" s="357"/>
      <c r="D890" s="356"/>
      <c r="E890" s="351"/>
      <c r="F890" s="351"/>
    </row>
    <row r="891" spans="1:6" s="342" customFormat="1" x14ac:dyDescent="0.25">
      <c r="A891" s="355"/>
      <c r="B891" s="358"/>
      <c r="C891" s="357"/>
      <c r="D891" s="356"/>
      <c r="E891" s="351"/>
      <c r="F891" s="351"/>
    </row>
    <row r="892" spans="1:6" s="372" customFormat="1" ht="68.400000000000006" x14ac:dyDescent="0.25">
      <c r="A892" s="355"/>
      <c r="B892" s="354" t="s">
        <v>5885</v>
      </c>
      <c r="C892" s="353" t="s">
        <v>5640</v>
      </c>
      <c r="D892" s="352">
        <v>150</v>
      </c>
      <c r="E892" s="351">
        <v>200</v>
      </c>
      <c r="F892" s="351">
        <f>IF(C892="%",D892*E892/100,D892*E892)</f>
        <v>30000</v>
      </c>
    </row>
    <row r="893" spans="1:6" s="372" customFormat="1" ht="13.8" x14ac:dyDescent="0.25">
      <c r="A893" s="355"/>
      <c r="B893" s="358"/>
      <c r="C893" s="357"/>
      <c r="D893" s="356"/>
      <c r="E893" s="351"/>
      <c r="F893" s="351"/>
    </row>
    <row r="894" spans="1:6" s="342" customFormat="1" ht="57" x14ac:dyDescent="0.25">
      <c r="A894" s="355"/>
      <c r="B894" s="354" t="s">
        <v>5884</v>
      </c>
      <c r="C894" s="353" t="s">
        <v>5640</v>
      </c>
      <c r="D894" s="352">
        <v>550</v>
      </c>
      <c r="E894" s="351">
        <v>300</v>
      </c>
      <c r="F894" s="351">
        <f>IF(C894="%",D894*E894/100,D894*E894)</f>
        <v>165000</v>
      </c>
    </row>
    <row r="895" spans="1:6" s="342" customFormat="1" x14ac:dyDescent="0.25">
      <c r="A895" s="355"/>
      <c r="B895" s="358"/>
      <c r="C895" s="357"/>
      <c r="D895" s="356"/>
      <c r="E895" s="351"/>
      <c r="F895" s="351"/>
    </row>
    <row r="896" spans="1:6" s="342" customFormat="1" ht="22.8" x14ac:dyDescent="0.25">
      <c r="A896" s="359" t="s">
        <v>1163</v>
      </c>
      <c r="B896" s="354" t="s">
        <v>1164</v>
      </c>
      <c r="C896" s="357"/>
      <c r="D896" s="356"/>
      <c r="E896" s="351"/>
      <c r="F896" s="351"/>
    </row>
    <row r="897" spans="1:6" s="342" customFormat="1" x14ac:dyDescent="0.25">
      <c r="A897" s="355"/>
      <c r="B897" s="358"/>
      <c r="C897" s="357"/>
      <c r="D897" s="356"/>
      <c r="E897" s="351"/>
      <c r="F897" s="351"/>
    </row>
    <row r="898" spans="1:6" s="342" customFormat="1" x14ac:dyDescent="0.25">
      <c r="A898" s="359" t="s">
        <v>1165</v>
      </c>
      <c r="B898" s="354" t="s">
        <v>5883</v>
      </c>
      <c r="C898" s="357"/>
      <c r="D898" s="356"/>
      <c r="E898" s="351"/>
      <c r="F898" s="351"/>
    </row>
    <row r="899" spans="1:6" s="342" customFormat="1" x14ac:dyDescent="0.25">
      <c r="A899" s="355"/>
      <c r="B899" s="358"/>
      <c r="C899" s="357"/>
      <c r="D899" s="356"/>
      <c r="E899" s="351"/>
      <c r="F899" s="351"/>
    </row>
    <row r="900" spans="1:6" s="342" customFormat="1" ht="57" x14ac:dyDescent="0.25">
      <c r="A900" s="355"/>
      <c r="B900" s="354" t="s">
        <v>5882</v>
      </c>
      <c r="C900" s="353" t="s">
        <v>5640</v>
      </c>
      <c r="D900" s="352">
        <v>1200</v>
      </c>
      <c r="E900" s="351">
        <v>360</v>
      </c>
      <c r="F900" s="351">
        <f>IF(C900="%",D900*E900/100,D900*E900)</f>
        <v>432000</v>
      </c>
    </row>
    <row r="901" spans="1:6" s="342" customFormat="1" x14ac:dyDescent="0.25">
      <c r="A901" s="355"/>
      <c r="B901" s="358"/>
      <c r="C901" s="357"/>
      <c r="D901" s="356"/>
      <c r="E901" s="351"/>
      <c r="F901" s="351"/>
    </row>
    <row r="902" spans="1:6" s="342" customFormat="1" ht="57" x14ac:dyDescent="0.25">
      <c r="A902" s="355"/>
      <c r="B902" s="354" t="s">
        <v>5881</v>
      </c>
      <c r="C902" s="353" t="s">
        <v>5640</v>
      </c>
      <c r="D902" s="352">
        <v>100</v>
      </c>
      <c r="E902" s="351">
        <v>450</v>
      </c>
      <c r="F902" s="351">
        <f>IF(C902="%",D902*E902/100,D902*E902)</f>
        <v>45000</v>
      </c>
    </row>
    <row r="903" spans="1:6" s="342" customFormat="1" x14ac:dyDescent="0.25">
      <c r="A903" s="355"/>
      <c r="B903" s="358"/>
      <c r="C903" s="357"/>
      <c r="D903" s="356"/>
      <c r="E903" s="351"/>
      <c r="F903" s="351"/>
    </row>
    <row r="904" spans="1:6" s="342" customFormat="1" ht="45.6" x14ac:dyDescent="0.25">
      <c r="A904" s="355"/>
      <c r="B904" s="354" t="s">
        <v>5880</v>
      </c>
      <c r="C904" s="353" t="s">
        <v>5640</v>
      </c>
      <c r="D904" s="352">
        <v>1125</v>
      </c>
      <c r="E904" s="351">
        <v>360</v>
      </c>
      <c r="F904" s="351">
        <f>IF(C904="%",D904*E904/100,D904*E904)</f>
        <v>405000</v>
      </c>
    </row>
    <row r="905" spans="1:6" s="342" customFormat="1" x14ac:dyDescent="0.25">
      <c r="A905" s="355"/>
      <c r="B905" s="354"/>
      <c r="C905" s="353"/>
      <c r="D905" s="352"/>
      <c r="E905" s="351"/>
      <c r="F905" s="351"/>
    </row>
    <row r="906" spans="1:6" s="342" customFormat="1" ht="34.200000000000003" x14ac:dyDescent="0.25">
      <c r="A906" s="359" t="s">
        <v>1167</v>
      </c>
      <c r="B906" s="354" t="s">
        <v>5879</v>
      </c>
      <c r="C906" s="357"/>
      <c r="D906" s="356"/>
      <c r="E906" s="351"/>
      <c r="F906" s="351"/>
    </row>
    <row r="907" spans="1:6" s="342" customFormat="1" x14ac:dyDescent="0.25">
      <c r="A907" s="355"/>
      <c r="B907" s="358"/>
      <c r="C907" s="357"/>
      <c r="D907" s="356"/>
      <c r="E907" s="351"/>
      <c r="F907" s="351"/>
    </row>
    <row r="908" spans="1:6" s="342" customFormat="1" ht="22.8" x14ac:dyDescent="0.25">
      <c r="A908" s="359" t="s">
        <v>1169</v>
      </c>
      <c r="B908" s="354" t="s">
        <v>5878</v>
      </c>
      <c r="C908" s="353" t="s">
        <v>5640</v>
      </c>
      <c r="D908" s="352">
        <v>970</v>
      </c>
      <c r="E908" s="351">
        <v>30</v>
      </c>
      <c r="F908" s="351">
        <f>IF(C908="%",D908*E908/100,D908*E908)</f>
        <v>29100</v>
      </c>
    </row>
    <row r="909" spans="1:6" s="342" customFormat="1" x14ac:dyDescent="0.25">
      <c r="A909" s="359"/>
      <c r="B909" s="354"/>
      <c r="C909" s="353"/>
      <c r="D909" s="352"/>
      <c r="E909" s="351"/>
      <c r="F909" s="351"/>
    </row>
    <row r="910" spans="1:6" s="342" customFormat="1" ht="22.8" x14ac:dyDescent="0.25">
      <c r="A910" s="359" t="s">
        <v>1170</v>
      </c>
      <c r="B910" s="354" t="s">
        <v>4281</v>
      </c>
      <c r="C910" s="353" t="s">
        <v>5640</v>
      </c>
      <c r="D910" s="352">
        <v>100</v>
      </c>
      <c r="E910" s="351">
        <v>45</v>
      </c>
      <c r="F910" s="351">
        <f>IF(C910="%",D910*E910/100,D910*E910)</f>
        <v>4500</v>
      </c>
    </row>
    <row r="911" spans="1:6" s="342" customFormat="1" x14ac:dyDescent="0.25">
      <c r="A911" s="355"/>
      <c r="B911" s="358"/>
      <c r="C911" s="357"/>
      <c r="D911" s="356"/>
      <c r="E911" s="351"/>
      <c r="F911" s="351"/>
    </row>
    <row r="912" spans="1:6" s="342" customFormat="1" x14ac:dyDescent="0.25">
      <c r="A912" s="359" t="s">
        <v>1171</v>
      </c>
      <c r="B912" s="354" t="s">
        <v>4282</v>
      </c>
      <c r="C912" s="353" t="s">
        <v>5640</v>
      </c>
      <c r="D912" s="352"/>
      <c r="E912" s="351">
        <v>50</v>
      </c>
      <c r="F912" s="351" t="s">
        <v>5568</v>
      </c>
    </row>
    <row r="913" spans="1:6" s="342" customFormat="1" x14ac:dyDescent="0.25">
      <c r="A913" s="355"/>
      <c r="B913" s="358"/>
      <c r="C913" s="357"/>
      <c r="D913" s="356"/>
      <c r="E913" s="351"/>
      <c r="F913" s="351"/>
    </row>
    <row r="914" spans="1:6" s="342" customFormat="1" ht="34.200000000000003" x14ac:dyDescent="0.25">
      <c r="A914" s="359" t="s">
        <v>1172</v>
      </c>
      <c r="B914" s="354" t="s">
        <v>1173</v>
      </c>
      <c r="C914" s="353" t="s">
        <v>5640</v>
      </c>
      <c r="D914" s="352">
        <v>22</v>
      </c>
      <c r="E914" s="351">
        <v>1200</v>
      </c>
      <c r="F914" s="351">
        <f>IF(C914="%",D914*E914/100,D914*E914)</f>
        <v>26400</v>
      </c>
    </row>
    <row r="915" spans="1:6" s="342" customFormat="1" x14ac:dyDescent="0.25">
      <c r="A915" s="355"/>
      <c r="B915" s="358"/>
      <c r="C915" s="357"/>
      <c r="D915" s="356"/>
      <c r="E915" s="351"/>
      <c r="F915" s="351"/>
    </row>
    <row r="916" spans="1:6" s="342" customFormat="1" ht="22.8" x14ac:dyDescent="0.25">
      <c r="A916" s="359" t="s">
        <v>1182</v>
      </c>
      <c r="B916" s="354" t="s">
        <v>19</v>
      </c>
      <c r="C916" s="357"/>
      <c r="D916" s="356"/>
      <c r="E916" s="351"/>
      <c r="F916" s="351"/>
    </row>
    <row r="917" spans="1:6" s="342" customFormat="1" x14ac:dyDescent="0.25">
      <c r="A917" s="355"/>
      <c r="B917" s="358"/>
      <c r="C917" s="357"/>
      <c r="D917" s="356"/>
      <c r="E917" s="351"/>
      <c r="F917" s="351"/>
    </row>
    <row r="918" spans="1:6" s="342" customFormat="1" x14ac:dyDescent="0.25">
      <c r="A918" s="359" t="s">
        <v>1183</v>
      </c>
      <c r="B918" s="354" t="s">
        <v>5877</v>
      </c>
      <c r="C918" s="353"/>
      <c r="D918" s="352"/>
      <c r="E918" s="351"/>
      <c r="F918" s="351"/>
    </row>
    <row r="919" spans="1:6" s="342" customFormat="1" x14ac:dyDescent="0.25">
      <c r="A919" s="355"/>
      <c r="B919" s="358"/>
      <c r="C919" s="357"/>
      <c r="D919" s="356"/>
      <c r="E919" s="351"/>
      <c r="F919" s="351"/>
    </row>
    <row r="920" spans="1:6" s="342" customFormat="1" ht="34.200000000000003" x14ac:dyDescent="0.25">
      <c r="A920" s="355"/>
      <c r="B920" s="358" t="s">
        <v>5875</v>
      </c>
      <c r="C920" s="357" t="s">
        <v>5582</v>
      </c>
      <c r="D920" s="356">
        <v>25</v>
      </c>
      <c r="E920" s="351">
        <v>1950</v>
      </c>
      <c r="F920" s="351">
        <f>IF(C920="%",D920*E920/100,D920*E920)</f>
        <v>48750</v>
      </c>
    </row>
    <row r="921" spans="1:6" s="342" customFormat="1" x14ac:dyDescent="0.25">
      <c r="A921" s="355"/>
      <c r="B921" s="358"/>
      <c r="C921" s="357"/>
      <c r="D921" s="356"/>
      <c r="E921" s="351"/>
      <c r="F921" s="351"/>
    </row>
    <row r="922" spans="1:6" s="342" customFormat="1" ht="45.6" x14ac:dyDescent="0.25">
      <c r="A922" s="355"/>
      <c r="B922" s="358" t="s">
        <v>5874</v>
      </c>
      <c r="C922" s="357" t="s">
        <v>5582</v>
      </c>
      <c r="D922" s="356">
        <v>20</v>
      </c>
      <c r="E922" s="351">
        <v>1950</v>
      </c>
      <c r="F922" s="351">
        <f>IF(C922="%",D922*E922/100,D922*E922)</f>
        <v>39000</v>
      </c>
    </row>
    <row r="923" spans="1:6" s="342" customFormat="1" x14ac:dyDescent="0.25">
      <c r="A923" s="355"/>
      <c r="B923" s="358"/>
      <c r="C923" s="357"/>
      <c r="D923" s="356"/>
      <c r="E923" s="351"/>
      <c r="F923" s="351"/>
    </row>
    <row r="924" spans="1:6" s="342" customFormat="1" x14ac:dyDescent="0.25">
      <c r="A924" s="359" t="s">
        <v>1184</v>
      </c>
      <c r="B924" s="354" t="s">
        <v>5876</v>
      </c>
      <c r="C924" s="353"/>
      <c r="D924" s="352"/>
      <c r="E924" s="351"/>
      <c r="F924" s="351"/>
    </row>
    <row r="925" spans="1:6" s="342" customFormat="1" x14ac:dyDescent="0.25">
      <c r="A925" s="355"/>
      <c r="B925" s="358"/>
      <c r="C925" s="357"/>
      <c r="D925" s="356"/>
      <c r="E925" s="351"/>
      <c r="F925" s="351"/>
    </row>
    <row r="926" spans="1:6" ht="34.200000000000003" x14ac:dyDescent="0.25">
      <c r="A926" s="355"/>
      <c r="B926" s="358" t="s">
        <v>5875</v>
      </c>
      <c r="C926" s="357" t="s">
        <v>5556</v>
      </c>
      <c r="D926" s="356">
        <v>60</v>
      </c>
      <c r="E926" s="351">
        <v>420</v>
      </c>
      <c r="F926" s="351">
        <f>IF(C926="%",D926*E926/100,D926*E926)</f>
        <v>25200</v>
      </c>
    </row>
    <row r="927" spans="1:6" x14ac:dyDescent="0.25">
      <c r="A927" s="355"/>
      <c r="B927" s="358"/>
      <c r="C927" s="357"/>
      <c r="D927" s="356"/>
      <c r="E927" s="351"/>
      <c r="F927" s="351"/>
    </row>
    <row r="928" spans="1:6" s="342" customFormat="1" ht="45.6" x14ac:dyDescent="0.25">
      <c r="A928" s="355"/>
      <c r="B928" s="358" t="s">
        <v>5874</v>
      </c>
      <c r="C928" s="357" t="s">
        <v>5556</v>
      </c>
      <c r="D928" s="356">
        <v>75</v>
      </c>
      <c r="E928" s="351">
        <v>420</v>
      </c>
      <c r="F928" s="351">
        <f>IF(C928="%",D928*E928/100,D928*E928)</f>
        <v>31500</v>
      </c>
    </row>
    <row r="929" spans="1:6" s="342" customFormat="1" x14ac:dyDescent="0.25">
      <c r="A929" s="355"/>
      <c r="B929" s="358"/>
      <c r="C929" s="357"/>
      <c r="D929" s="356"/>
      <c r="E929" s="351"/>
      <c r="F929" s="351"/>
    </row>
    <row r="930" spans="1:6" s="342" customFormat="1" x14ac:dyDescent="0.25">
      <c r="A930" s="359" t="s">
        <v>1187</v>
      </c>
      <c r="B930" s="354" t="s">
        <v>1188</v>
      </c>
      <c r="C930" s="357"/>
      <c r="D930" s="356"/>
      <c r="E930" s="351"/>
      <c r="F930" s="351"/>
    </row>
    <row r="931" spans="1:6" s="342" customFormat="1" x14ac:dyDescent="0.25">
      <c r="A931" s="355"/>
      <c r="B931" s="358"/>
      <c r="C931" s="357"/>
      <c r="D931" s="356"/>
      <c r="E931" s="351"/>
      <c r="F931" s="351"/>
    </row>
    <row r="932" spans="1:6" s="342" customFormat="1" ht="34.200000000000003" x14ac:dyDescent="0.25">
      <c r="A932" s="359" t="s">
        <v>1192</v>
      </c>
      <c r="B932" s="354" t="s">
        <v>5873</v>
      </c>
      <c r="C932" s="357" t="s">
        <v>5582</v>
      </c>
      <c r="D932" s="352">
        <v>10</v>
      </c>
      <c r="E932" s="351">
        <v>1800</v>
      </c>
      <c r="F932" s="351">
        <f>IF(C932="%",D932*E932/100,D932*E932)</f>
        <v>18000</v>
      </c>
    </row>
    <row r="933" spans="1:6" s="342" customFormat="1" x14ac:dyDescent="0.25">
      <c r="A933" s="355"/>
      <c r="B933" s="358"/>
      <c r="C933" s="357"/>
      <c r="D933" s="356"/>
      <c r="E933" s="351"/>
      <c r="F933" s="351"/>
    </row>
    <row r="934" spans="1:6" s="342" customFormat="1" ht="45.6" x14ac:dyDescent="0.25">
      <c r="A934" s="359" t="s">
        <v>1193</v>
      </c>
      <c r="B934" s="354" t="s">
        <v>5872</v>
      </c>
      <c r="C934" s="357" t="s">
        <v>5556</v>
      </c>
      <c r="D934" s="352">
        <v>140</v>
      </c>
      <c r="E934" s="351">
        <v>15</v>
      </c>
      <c r="F934" s="351">
        <f>IF(C934="%",D934*E934/100,D934*E934)</f>
        <v>2100</v>
      </c>
    </row>
    <row r="935" spans="1:6" s="342" customFormat="1" x14ac:dyDescent="0.25">
      <c r="A935" s="355"/>
      <c r="B935" s="358"/>
      <c r="C935" s="357"/>
      <c r="D935" s="356"/>
      <c r="E935" s="351"/>
      <c r="F935" s="351"/>
    </row>
    <row r="936" spans="1:6" s="342" customFormat="1" ht="34.200000000000003" x14ac:dyDescent="0.25">
      <c r="A936" s="359" t="s">
        <v>1195</v>
      </c>
      <c r="B936" s="354" t="s">
        <v>5871</v>
      </c>
      <c r="C936" s="357"/>
      <c r="D936" s="356"/>
      <c r="E936" s="351"/>
      <c r="F936" s="351"/>
    </row>
    <row r="937" spans="1:6" s="342" customFormat="1" x14ac:dyDescent="0.25">
      <c r="A937" s="355"/>
      <c r="B937" s="358"/>
      <c r="C937" s="357"/>
      <c r="D937" s="356"/>
      <c r="E937" s="351"/>
      <c r="F937" s="351"/>
    </row>
    <row r="938" spans="1:6" s="342" customFormat="1" x14ac:dyDescent="0.25">
      <c r="A938" s="359" t="s">
        <v>1191</v>
      </c>
      <c r="B938" s="354" t="s">
        <v>78</v>
      </c>
      <c r="C938" s="353" t="s">
        <v>5556</v>
      </c>
      <c r="D938" s="352">
        <v>315</v>
      </c>
      <c r="E938" s="351">
        <v>380</v>
      </c>
      <c r="F938" s="351">
        <f>IF(C938="%",D938*E938/100,D938*E938)</f>
        <v>119700</v>
      </c>
    </row>
    <row r="939" spans="1:6" s="342" customFormat="1" x14ac:dyDescent="0.25">
      <c r="A939" s="355"/>
      <c r="B939" s="358"/>
      <c r="C939" s="357"/>
      <c r="D939" s="356"/>
      <c r="E939" s="351"/>
      <c r="F939" s="351"/>
    </row>
    <row r="940" spans="1:6" s="342" customFormat="1" ht="22.8" x14ac:dyDescent="0.25">
      <c r="A940" s="359" t="s">
        <v>1196</v>
      </c>
      <c r="B940" s="354" t="s">
        <v>5870</v>
      </c>
      <c r="C940" s="353"/>
      <c r="D940" s="352"/>
      <c r="E940" s="351"/>
      <c r="F940" s="351"/>
    </row>
    <row r="941" spans="1:6" s="342" customFormat="1" x14ac:dyDescent="0.25">
      <c r="A941" s="355"/>
      <c r="B941" s="358"/>
      <c r="C941" s="357"/>
      <c r="D941" s="356"/>
      <c r="E941" s="351"/>
      <c r="F941" s="351"/>
    </row>
    <row r="942" spans="1:6" s="342" customFormat="1" x14ac:dyDescent="0.25">
      <c r="A942" s="359"/>
      <c r="B942" s="354" t="s">
        <v>5869</v>
      </c>
      <c r="C942" s="353" t="s">
        <v>5640</v>
      </c>
      <c r="D942" s="352">
        <v>72.5</v>
      </c>
      <c r="E942" s="391">
        <v>110</v>
      </c>
      <c r="F942" s="351">
        <f>IF(C942="%",D942*E942/100,D942*E942)</f>
        <v>7975</v>
      </c>
    </row>
    <row r="943" spans="1:6" s="342" customFormat="1" x14ac:dyDescent="0.25">
      <c r="A943" s="355"/>
      <c r="B943" s="358"/>
      <c r="C943" s="357"/>
      <c r="D943" s="356"/>
      <c r="E943" s="351"/>
      <c r="F943" s="351"/>
    </row>
    <row r="944" spans="1:6" s="342" customFormat="1" x14ac:dyDescent="0.25">
      <c r="A944" s="359"/>
      <c r="B944" s="354" t="s">
        <v>5868</v>
      </c>
      <c r="C944" s="353" t="s">
        <v>5640</v>
      </c>
      <c r="D944" s="352">
        <v>72.5</v>
      </c>
      <c r="E944" s="391">
        <v>85</v>
      </c>
      <c r="F944" s="351">
        <f>IF(C944="%",D944*E944/100,D944*E944)</f>
        <v>6162.5</v>
      </c>
    </row>
    <row r="945" spans="1:6" s="342" customFormat="1" x14ac:dyDescent="0.25">
      <c r="A945" s="355"/>
      <c r="B945" s="358"/>
      <c r="C945" s="357"/>
      <c r="D945" s="356"/>
      <c r="E945" s="351"/>
      <c r="F945" s="351"/>
    </row>
    <row r="946" spans="1:6" s="342" customFormat="1" x14ac:dyDescent="0.25">
      <c r="A946" s="359" t="s">
        <v>1198</v>
      </c>
      <c r="B946" s="354" t="s">
        <v>1103</v>
      </c>
      <c r="C946" s="357"/>
      <c r="D946" s="356"/>
      <c r="E946" s="351"/>
      <c r="F946" s="351"/>
    </row>
    <row r="947" spans="1:6" s="342" customFormat="1" x14ac:dyDescent="0.25">
      <c r="A947" s="355"/>
      <c r="B947" s="358"/>
      <c r="C947" s="357"/>
      <c r="D947" s="356"/>
      <c r="E947" s="351"/>
      <c r="F947" s="351"/>
    </row>
    <row r="948" spans="1:6" s="342" customFormat="1" x14ac:dyDescent="0.25">
      <c r="A948" s="359" t="s">
        <v>1201</v>
      </c>
      <c r="B948" s="354" t="s">
        <v>74</v>
      </c>
      <c r="C948" s="353" t="s">
        <v>5559</v>
      </c>
      <c r="D948" s="352">
        <v>348</v>
      </c>
      <c r="E948" s="351">
        <v>16</v>
      </c>
      <c r="F948" s="351">
        <f>IF(C948="%",D948*E948/100,D948*E948)</f>
        <v>5568</v>
      </c>
    </row>
    <row r="949" spans="1:6" s="342" customFormat="1" x14ac:dyDescent="0.25">
      <c r="A949" s="355"/>
      <c r="B949" s="358"/>
      <c r="C949" s="357"/>
      <c r="D949" s="356"/>
      <c r="E949" s="351"/>
      <c r="F949" s="351"/>
    </row>
    <row r="950" spans="1:6" s="342" customFormat="1" ht="22.8" x14ac:dyDescent="0.25">
      <c r="A950" s="359" t="s">
        <v>1203</v>
      </c>
      <c r="B950" s="354" t="s">
        <v>5867</v>
      </c>
      <c r="C950" s="353" t="s">
        <v>5556</v>
      </c>
      <c r="D950" s="352">
        <v>90</v>
      </c>
      <c r="E950" s="351">
        <v>9</v>
      </c>
      <c r="F950" s="351">
        <f>IF(C950="%",D950*E950/100,D950*E950)</f>
        <v>810</v>
      </c>
    </row>
    <row r="951" spans="1:6" s="342" customFormat="1" x14ac:dyDescent="0.25">
      <c r="A951" s="355"/>
      <c r="B951" s="358"/>
      <c r="C951" s="357"/>
      <c r="D951" s="356"/>
      <c r="E951" s="351"/>
      <c r="F951" s="351"/>
    </row>
    <row r="952" spans="1:6" ht="45.6" x14ac:dyDescent="0.25">
      <c r="A952" s="359" t="s">
        <v>1204</v>
      </c>
      <c r="B952" s="354" t="s">
        <v>1205</v>
      </c>
      <c r="C952" s="353"/>
      <c r="D952" s="352"/>
      <c r="E952" s="351"/>
      <c r="F952" s="351"/>
    </row>
    <row r="953" spans="1:6" x14ac:dyDescent="0.25">
      <c r="A953" s="355"/>
      <c r="B953" s="358"/>
      <c r="C953" s="357"/>
      <c r="D953" s="356"/>
      <c r="E953" s="351"/>
      <c r="F953" s="351"/>
    </row>
    <row r="954" spans="1:6" ht="22.8" x14ac:dyDescent="0.25">
      <c r="A954" s="359"/>
      <c r="B954" s="354" t="s">
        <v>5866</v>
      </c>
      <c r="C954" s="353" t="s">
        <v>5640</v>
      </c>
      <c r="D954" s="352">
        <v>100</v>
      </c>
      <c r="E954" s="391">
        <v>25</v>
      </c>
      <c r="F954" s="351">
        <f>IF(C954="%",D954*E954/100,D954*E954)</f>
        <v>2500</v>
      </c>
    </row>
    <row r="955" spans="1:6" x14ac:dyDescent="0.25">
      <c r="A955" s="355"/>
      <c r="B955" s="358"/>
      <c r="C955" s="357"/>
      <c r="D955" s="356"/>
      <c r="E955" s="351"/>
      <c r="F955" s="351"/>
    </row>
    <row r="956" spans="1:6" ht="34.200000000000003" x14ac:dyDescent="0.25">
      <c r="A956" s="359"/>
      <c r="B956" s="354" t="s">
        <v>5865</v>
      </c>
      <c r="C956" s="353" t="s">
        <v>5640</v>
      </c>
      <c r="D956" s="352">
        <v>10</v>
      </c>
      <c r="E956" s="391">
        <v>55</v>
      </c>
      <c r="F956" s="351">
        <f>IF(C956="%",D956*E956/100,D956*E956)</f>
        <v>550</v>
      </c>
    </row>
    <row r="957" spans="1:6" x14ac:dyDescent="0.25">
      <c r="A957" s="355"/>
      <c r="B957" s="358"/>
      <c r="C957" s="357"/>
      <c r="D957" s="356"/>
      <c r="E957" s="351"/>
      <c r="F957" s="351"/>
    </row>
    <row r="958" spans="1:6" ht="22.8" x14ac:dyDescent="0.25">
      <c r="A958" s="359"/>
      <c r="B958" s="354" t="s">
        <v>5864</v>
      </c>
      <c r="C958" s="353" t="s">
        <v>5640</v>
      </c>
      <c r="D958" s="352"/>
      <c r="E958" s="391">
        <v>70</v>
      </c>
      <c r="F958" s="351" t="s">
        <v>5568</v>
      </c>
    </row>
    <row r="959" spans="1:6" x14ac:dyDescent="0.25">
      <c r="A959" s="355"/>
      <c r="B959" s="358"/>
      <c r="C959" s="357"/>
      <c r="D959" s="356"/>
      <c r="E959" s="351"/>
      <c r="F959" s="351"/>
    </row>
    <row r="960" spans="1:6" ht="22.8" x14ac:dyDescent="0.25">
      <c r="A960" s="359" t="s">
        <v>1206</v>
      </c>
      <c r="B960" s="354" t="s">
        <v>5863</v>
      </c>
      <c r="C960" s="357"/>
      <c r="D960" s="356"/>
      <c r="E960" s="351"/>
      <c r="F960" s="351"/>
    </row>
    <row r="961" spans="1:6" x14ac:dyDescent="0.25">
      <c r="A961" s="355"/>
      <c r="B961" s="358"/>
      <c r="C961" s="357"/>
      <c r="D961" s="356"/>
      <c r="E961" s="351"/>
      <c r="F961" s="351"/>
    </row>
    <row r="962" spans="1:6" ht="22.8" x14ac:dyDescent="0.25">
      <c r="A962" s="359" t="s">
        <v>1208</v>
      </c>
      <c r="B962" s="354" t="s">
        <v>20</v>
      </c>
      <c r="C962" s="353" t="s">
        <v>5548</v>
      </c>
      <c r="D962" s="352">
        <v>40</v>
      </c>
      <c r="E962" s="351">
        <v>180</v>
      </c>
      <c r="F962" s="351">
        <f>IF(C962="%",D962*E962/100,D962*E962)</f>
        <v>7200</v>
      </c>
    </row>
    <row r="963" spans="1:6" x14ac:dyDescent="0.25">
      <c r="A963" s="355"/>
      <c r="B963" s="358"/>
      <c r="C963" s="357"/>
      <c r="D963" s="356"/>
      <c r="E963" s="351"/>
      <c r="F963" s="351"/>
    </row>
    <row r="964" spans="1:6" ht="22.8" x14ac:dyDescent="0.25">
      <c r="A964" s="359" t="s">
        <v>5862</v>
      </c>
      <c r="B964" s="354" t="s">
        <v>28</v>
      </c>
      <c r="C964" s="357"/>
      <c r="D964" s="356"/>
      <c r="E964" s="351"/>
      <c r="F964" s="351"/>
    </row>
    <row r="965" spans="1:6" x14ac:dyDescent="0.25">
      <c r="A965" s="359"/>
      <c r="B965" s="354"/>
      <c r="C965" s="357"/>
      <c r="D965" s="356"/>
      <c r="E965" s="351"/>
      <c r="F965" s="351"/>
    </row>
    <row r="966" spans="1:6" ht="34.200000000000003" x14ac:dyDescent="0.25">
      <c r="A966" s="359" t="s">
        <v>5861</v>
      </c>
      <c r="B966" s="354" t="s">
        <v>5860</v>
      </c>
      <c r="C966" s="353" t="s">
        <v>5595</v>
      </c>
      <c r="D966" s="352">
        <v>20</v>
      </c>
      <c r="E966" s="351">
        <v>16</v>
      </c>
      <c r="F966" s="351">
        <f>IF(C966="%",D966*E966/100,D966*E966)</f>
        <v>320</v>
      </c>
    </row>
    <row r="967" spans="1:6" x14ac:dyDescent="0.25">
      <c r="A967" s="355"/>
      <c r="B967" s="358"/>
      <c r="C967" s="357"/>
      <c r="D967" s="356"/>
      <c r="E967" s="351"/>
      <c r="F967" s="351"/>
    </row>
    <row r="968" spans="1:6" ht="22.8" x14ac:dyDescent="0.25">
      <c r="A968" s="355" t="s">
        <v>5859</v>
      </c>
      <c r="B968" s="354" t="s">
        <v>5858</v>
      </c>
      <c r="C968" s="353"/>
      <c r="D968" s="356"/>
      <c r="E968" s="351"/>
      <c r="F968" s="351"/>
    </row>
    <row r="969" spans="1:6" x14ac:dyDescent="0.25">
      <c r="A969" s="355"/>
      <c r="B969" s="358"/>
      <c r="C969" s="357"/>
      <c r="D969" s="356"/>
      <c r="E969" s="351"/>
      <c r="F969" s="351"/>
    </row>
    <row r="970" spans="1:6" ht="45.6" x14ac:dyDescent="0.25">
      <c r="A970" s="355"/>
      <c r="B970" s="354" t="s">
        <v>5857</v>
      </c>
      <c r="C970" s="353" t="s">
        <v>5548</v>
      </c>
      <c r="D970" s="352">
        <v>1125</v>
      </c>
      <c r="E970" s="351">
        <v>1450</v>
      </c>
      <c r="F970" s="351">
        <f>IF(C970="%",D970*E970/100,D970*E970)</f>
        <v>1631250</v>
      </c>
    </row>
    <row r="971" spans="1:6" x14ac:dyDescent="0.25">
      <c r="A971" s="355"/>
      <c r="B971" s="354"/>
      <c r="C971" s="353"/>
      <c r="D971" s="352"/>
      <c r="E971" s="351"/>
      <c r="F971" s="351"/>
    </row>
    <row r="972" spans="1:6" ht="12" x14ac:dyDescent="0.25">
      <c r="A972" s="791" t="s">
        <v>5537</v>
      </c>
      <c r="B972" s="792"/>
      <c r="C972" s="792"/>
      <c r="D972" s="792"/>
      <c r="E972" s="793"/>
      <c r="F972" s="350">
        <f>SUM(F886:F971)</f>
        <v>3083585.5</v>
      </c>
    </row>
    <row r="973" spans="1:6" ht="12" x14ac:dyDescent="0.25">
      <c r="A973" s="790" t="str">
        <f>A975&amp;" "&amp;B975</f>
        <v>C4.1 BORROW MATERIALS</v>
      </c>
      <c r="B973" s="790"/>
      <c r="C973" s="790"/>
      <c r="D973" s="790"/>
      <c r="E973" s="790"/>
      <c r="F973" s="790"/>
    </row>
    <row r="974" spans="1:6" ht="12" x14ac:dyDescent="0.25">
      <c r="A974" s="349" t="s">
        <v>5536</v>
      </c>
      <c r="B974" s="349" t="s">
        <v>5535</v>
      </c>
      <c r="C974" s="349" t="s">
        <v>5554</v>
      </c>
      <c r="D974" s="366" t="s">
        <v>5553</v>
      </c>
      <c r="E974" s="348" t="s">
        <v>5552</v>
      </c>
      <c r="F974" s="348" t="s">
        <v>5534</v>
      </c>
    </row>
    <row r="975" spans="1:6" ht="12" x14ac:dyDescent="0.25">
      <c r="A975" s="365" t="s">
        <v>1212</v>
      </c>
      <c r="B975" s="364" t="s">
        <v>22</v>
      </c>
      <c r="C975" s="363"/>
      <c r="D975" s="362"/>
      <c r="E975" s="361"/>
      <c r="F975" s="361"/>
    </row>
    <row r="976" spans="1:6" x14ac:dyDescent="0.25">
      <c r="A976" s="384"/>
      <c r="B976" s="383"/>
      <c r="C976" s="382"/>
      <c r="D976" s="381"/>
      <c r="E976" s="376"/>
      <c r="F976" s="376"/>
    </row>
    <row r="977" spans="1:6" ht="22.8" x14ac:dyDescent="0.25">
      <c r="A977" s="354" t="s">
        <v>1213</v>
      </c>
      <c r="B977" s="354" t="s">
        <v>1707</v>
      </c>
      <c r="C977" s="353"/>
      <c r="D977" s="352"/>
      <c r="E977" s="351"/>
      <c r="F977" s="351"/>
    </row>
    <row r="978" spans="1:6" x14ac:dyDescent="0.25">
      <c r="A978" s="354"/>
      <c r="B978" s="354"/>
      <c r="C978" s="353"/>
      <c r="D978" s="352"/>
      <c r="E978" s="351"/>
      <c r="F978" s="351"/>
    </row>
    <row r="979" spans="1:6" x14ac:dyDescent="0.25">
      <c r="A979" s="354" t="s">
        <v>1215</v>
      </c>
      <c r="B979" s="354" t="s">
        <v>5856</v>
      </c>
      <c r="C979" s="353"/>
      <c r="D979" s="352"/>
      <c r="E979" s="351"/>
      <c r="F979" s="351"/>
    </row>
    <row r="980" spans="1:6" x14ac:dyDescent="0.25">
      <c r="A980" s="354"/>
      <c r="B980" s="354"/>
      <c r="C980" s="353"/>
      <c r="D980" s="352"/>
      <c r="E980" s="351"/>
      <c r="F980" s="351"/>
    </row>
    <row r="981" spans="1:6" x14ac:dyDescent="0.25">
      <c r="A981" s="354"/>
      <c r="B981" s="354" t="s">
        <v>5855</v>
      </c>
      <c r="C981" s="353" t="s">
        <v>5548</v>
      </c>
      <c r="D981" s="352">
        <v>1</v>
      </c>
      <c r="E981" s="351">
        <v>20000</v>
      </c>
      <c r="F981" s="351">
        <f>IF(C981="%",D981*E981/100,D981*E981)</f>
        <v>20000</v>
      </c>
    </row>
    <row r="982" spans="1:6" x14ac:dyDescent="0.25">
      <c r="A982" s="354"/>
      <c r="B982" s="354"/>
      <c r="C982" s="353"/>
      <c r="D982" s="352"/>
      <c r="E982" s="351"/>
      <c r="F982" s="351"/>
    </row>
    <row r="983" spans="1:6" x14ac:dyDescent="0.25">
      <c r="A983" s="354"/>
      <c r="B983" s="354" t="s">
        <v>5854</v>
      </c>
      <c r="C983" s="353" t="s">
        <v>5548</v>
      </c>
      <c r="D983" s="352">
        <v>1</v>
      </c>
      <c r="E983" s="351">
        <v>20000</v>
      </c>
      <c r="F983" s="351">
        <f>IF(C983="%",D983*E983/100,D983*E983)</f>
        <v>20000</v>
      </c>
    </row>
    <row r="984" spans="1:6" x14ac:dyDescent="0.25">
      <c r="A984" s="354"/>
      <c r="B984" s="354"/>
      <c r="C984" s="353"/>
      <c r="D984" s="352"/>
      <c r="E984" s="351"/>
      <c r="F984" s="351"/>
    </row>
    <row r="985" spans="1:6" x14ac:dyDescent="0.25">
      <c r="A985" s="354" t="s">
        <v>1216</v>
      </c>
      <c r="B985" s="354" t="s">
        <v>5853</v>
      </c>
      <c r="C985" s="353"/>
      <c r="D985" s="352"/>
      <c r="E985" s="351"/>
      <c r="F985" s="351"/>
    </row>
    <row r="986" spans="1:6" x14ac:dyDescent="0.25">
      <c r="A986" s="354"/>
      <c r="B986" s="354"/>
      <c r="C986" s="353"/>
      <c r="D986" s="352"/>
      <c r="E986" s="351"/>
      <c r="F986" s="351"/>
    </row>
    <row r="987" spans="1:6" x14ac:dyDescent="0.25">
      <c r="A987" s="354"/>
      <c r="B987" s="354" t="s">
        <v>5852</v>
      </c>
      <c r="C987" s="353" t="s">
        <v>5548</v>
      </c>
      <c r="D987" s="352">
        <v>1</v>
      </c>
      <c r="E987" s="351">
        <v>20000</v>
      </c>
      <c r="F987" s="351">
        <f>IF(C987="%",D987*E987/100,D987*E987)</f>
        <v>20000</v>
      </c>
    </row>
    <row r="988" spans="1:6" s="342" customFormat="1" x14ac:dyDescent="0.25">
      <c r="A988" s="354"/>
      <c r="B988" s="354"/>
      <c r="C988" s="353"/>
      <c r="D988" s="352"/>
      <c r="E988" s="351"/>
      <c r="F988" s="351"/>
    </row>
    <row r="989" spans="1:6" s="342" customFormat="1" ht="22.8" x14ac:dyDescent="0.25">
      <c r="A989" s="354" t="s">
        <v>1223</v>
      </c>
      <c r="B989" s="354" t="s">
        <v>5851</v>
      </c>
      <c r="C989" s="353"/>
      <c r="D989" s="352"/>
      <c r="E989" s="351"/>
      <c r="F989" s="351"/>
    </row>
    <row r="990" spans="1:6" x14ac:dyDescent="0.25">
      <c r="A990" s="354"/>
      <c r="B990" s="354"/>
      <c r="C990" s="353"/>
      <c r="D990" s="352"/>
      <c r="E990" s="351"/>
      <c r="F990" s="351"/>
    </row>
    <row r="991" spans="1:6" x14ac:dyDescent="0.25">
      <c r="A991" s="354" t="s">
        <v>1225</v>
      </c>
      <c r="B991" s="354" t="s">
        <v>1228</v>
      </c>
      <c r="C991" s="353" t="s">
        <v>5555</v>
      </c>
      <c r="D991" s="367">
        <v>0.5</v>
      </c>
      <c r="E991" s="351">
        <v>315000</v>
      </c>
      <c r="F991" s="351">
        <f>IF(C991="%",D991*E991/100,D991*E991)</f>
        <v>157500</v>
      </c>
    </row>
    <row r="992" spans="1:6" s="342" customFormat="1" x14ac:dyDescent="0.25">
      <c r="A992" s="354"/>
      <c r="B992" s="354"/>
      <c r="C992" s="353"/>
      <c r="D992" s="352"/>
      <c r="E992" s="351"/>
      <c r="F992" s="351"/>
    </row>
    <row r="993" spans="1:6" s="342" customFormat="1" x14ac:dyDescent="0.25">
      <c r="A993" s="380" t="s">
        <v>1231</v>
      </c>
      <c r="B993" s="379" t="s">
        <v>5850</v>
      </c>
      <c r="C993" s="382"/>
      <c r="D993" s="381"/>
      <c r="E993" s="376"/>
      <c r="F993" s="376"/>
    </row>
    <row r="994" spans="1:6" s="342" customFormat="1" x14ac:dyDescent="0.25">
      <c r="A994" s="384"/>
      <c r="B994" s="383"/>
      <c r="C994" s="382"/>
      <c r="D994" s="381"/>
      <c r="E994" s="376"/>
      <c r="F994" s="376"/>
    </row>
    <row r="995" spans="1:6" s="342" customFormat="1" x14ac:dyDescent="0.25">
      <c r="A995" s="380" t="s">
        <v>1233</v>
      </c>
      <c r="B995" s="379" t="s">
        <v>1235</v>
      </c>
      <c r="C995" s="378" t="s">
        <v>5582</v>
      </c>
      <c r="D995" s="377">
        <v>50000</v>
      </c>
      <c r="E995" s="376">
        <v>3.7</v>
      </c>
      <c r="F995" s="351">
        <f>IF(C995="%",D995*E995/100,D995*E995)</f>
        <v>185000</v>
      </c>
    </row>
    <row r="996" spans="1:6" s="342" customFormat="1" x14ac:dyDescent="0.25">
      <c r="A996" s="384"/>
      <c r="B996" s="383"/>
      <c r="C996" s="382"/>
      <c r="D996" s="381"/>
      <c r="E996" s="376"/>
      <c r="F996" s="376"/>
    </row>
    <row r="997" spans="1:6" x14ac:dyDescent="0.25">
      <c r="A997" s="380" t="s">
        <v>1234</v>
      </c>
      <c r="B997" s="379" t="s">
        <v>1236</v>
      </c>
      <c r="C997" s="382"/>
      <c r="D997" s="381"/>
      <c r="E997" s="376"/>
      <c r="F997" s="376"/>
    </row>
    <row r="998" spans="1:6" s="342" customFormat="1" x14ac:dyDescent="0.25">
      <c r="A998" s="384"/>
      <c r="B998" s="383"/>
      <c r="C998" s="382"/>
      <c r="D998" s="381"/>
      <c r="E998" s="376"/>
      <c r="F998" s="376"/>
    </row>
    <row r="999" spans="1:6" s="342" customFormat="1" x14ac:dyDescent="0.25">
      <c r="A999" s="384"/>
      <c r="B999" s="379" t="s">
        <v>5849</v>
      </c>
      <c r="C999" s="378" t="s">
        <v>5582</v>
      </c>
      <c r="D999" s="377">
        <v>9400</v>
      </c>
      <c r="E999" s="376">
        <v>13</v>
      </c>
      <c r="F999" s="351">
        <f>IF(C999="%",D999*E999/100,D999*E999)</f>
        <v>122200</v>
      </c>
    </row>
    <row r="1000" spans="1:6" x14ac:dyDescent="0.25">
      <c r="A1000" s="384"/>
      <c r="B1000" s="383"/>
      <c r="C1000" s="382"/>
      <c r="D1000" s="381"/>
      <c r="E1000" s="376"/>
      <c r="F1000" s="376"/>
    </row>
    <row r="1001" spans="1:6" s="342" customFormat="1" x14ac:dyDescent="0.25">
      <c r="A1001" s="384"/>
      <c r="B1001" s="379" t="s">
        <v>5848</v>
      </c>
      <c r="C1001" s="378" t="s">
        <v>5582</v>
      </c>
      <c r="D1001" s="377">
        <v>3100</v>
      </c>
      <c r="E1001" s="376">
        <v>42</v>
      </c>
      <c r="F1001" s="351">
        <f>IF(C1001="%",D1001*E1001/100,D1001*E1001)</f>
        <v>130200</v>
      </c>
    </row>
    <row r="1002" spans="1:6" x14ac:dyDescent="0.25">
      <c r="A1002" s="384"/>
      <c r="B1002" s="383"/>
      <c r="C1002" s="382"/>
      <c r="D1002" s="381"/>
      <c r="E1002" s="376"/>
      <c r="F1002" s="376"/>
    </row>
    <row r="1003" spans="1:6" ht="34.200000000000003" x14ac:dyDescent="0.25">
      <c r="A1003" s="384" t="s">
        <v>1239</v>
      </c>
      <c r="B1003" s="379" t="s">
        <v>5847</v>
      </c>
      <c r="C1003" s="378"/>
      <c r="D1003" s="381"/>
      <c r="E1003" s="376"/>
      <c r="F1003" s="376"/>
    </row>
    <row r="1004" spans="1:6" x14ac:dyDescent="0.25">
      <c r="A1004" s="384"/>
      <c r="B1004" s="383"/>
      <c r="C1004" s="382"/>
      <c r="D1004" s="381"/>
      <c r="E1004" s="376"/>
      <c r="F1004" s="376"/>
    </row>
    <row r="1005" spans="1:6" x14ac:dyDescent="0.25">
      <c r="A1005" s="384" t="s">
        <v>1241</v>
      </c>
      <c r="B1005" s="379" t="s">
        <v>1628</v>
      </c>
      <c r="C1005" s="378" t="s">
        <v>5582</v>
      </c>
      <c r="D1005" s="377">
        <v>95000</v>
      </c>
      <c r="E1005" s="376">
        <v>24</v>
      </c>
      <c r="F1005" s="351">
        <f>IF(C1005="%",D1005*E1005/100,D1005*E1005)</f>
        <v>2280000</v>
      </c>
    </row>
    <row r="1006" spans="1:6" s="342" customFormat="1" x14ac:dyDescent="0.25">
      <c r="A1006" s="384"/>
      <c r="B1006" s="383"/>
      <c r="C1006" s="382"/>
      <c r="D1006" s="381"/>
      <c r="E1006" s="376"/>
      <c r="F1006" s="376"/>
    </row>
    <row r="1007" spans="1:6" x14ac:dyDescent="0.25">
      <c r="A1007" s="384" t="s">
        <v>1242</v>
      </c>
      <c r="B1007" s="379" t="s">
        <v>1247</v>
      </c>
      <c r="C1007" s="378" t="s">
        <v>5582</v>
      </c>
      <c r="D1007" s="377">
        <v>500</v>
      </c>
      <c r="E1007" s="376">
        <v>94</v>
      </c>
      <c r="F1007" s="351">
        <f>IF(C1007="%",D1007*E1007/100,D1007*E1007)</f>
        <v>47000</v>
      </c>
    </row>
    <row r="1008" spans="1:6" x14ac:dyDescent="0.25">
      <c r="A1008" s="384"/>
      <c r="B1008" s="383"/>
      <c r="C1008" s="382"/>
      <c r="D1008" s="381"/>
      <c r="E1008" s="376"/>
      <c r="F1008" s="376"/>
    </row>
    <row r="1009" spans="1:6" s="342" customFormat="1" x14ac:dyDescent="0.25">
      <c r="A1009" s="384" t="s">
        <v>1245</v>
      </c>
      <c r="B1009" s="379" t="s">
        <v>1250</v>
      </c>
      <c r="C1009" s="378" t="s">
        <v>5582</v>
      </c>
      <c r="D1009" s="377">
        <v>125800</v>
      </c>
      <c r="E1009" s="376">
        <v>26</v>
      </c>
      <c r="F1009" s="351">
        <f>IF(C1009="%",D1009*E1009/100,D1009*E1009)</f>
        <v>3270800</v>
      </c>
    </row>
    <row r="1010" spans="1:6" s="342" customFormat="1" x14ac:dyDescent="0.25">
      <c r="A1010" s="384"/>
      <c r="B1010" s="383"/>
      <c r="C1010" s="382"/>
      <c r="D1010" s="381"/>
      <c r="E1010" s="376"/>
      <c r="F1010" s="376"/>
    </row>
    <row r="1011" spans="1:6" ht="22.8" x14ac:dyDescent="0.25">
      <c r="A1011" s="380" t="s">
        <v>1251</v>
      </c>
      <c r="B1011" s="379" t="s">
        <v>5846</v>
      </c>
      <c r="C1011" s="382"/>
      <c r="D1011" s="381"/>
      <c r="E1011" s="376"/>
      <c r="F1011" s="376"/>
    </row>
    <row r="1012" spans="1:6" x14ac:dyDescent="0.25">
      <c r="A1012" s="384"/>
      <c r="B1012" s="383"/>
      <c r="C1012" s="382"/>
      <c r="D1012" s="381"/>
      <c r="E1012" s="376"/>
      <c r="F1012" s="376"/>
    </row>
    <row r="1013" spans="1:6" ht="22.8" x14ac:dyDescent="0.25">
      <c r="A1013" s="380" t="s">
        <v>1255</v>
      </c>
      <c r="B1013" s="379" t="s">
        <v>1260</v>
      </c>
      <c r="C1013" s="378" t="s">
        <v>5548</v>
      </c>
      <c r="D1013" s="377">
        <v>1</v>
      </c>
      <c r="E1013" s="376">
        <v>3800000</v>
      </c>
      <c r="F1013" s="351">
        <f>IF(C1013="%",D1013*E1013/100,D1013*E1013)</f>
        <v>3800000</v>
      </c>
    </row>
    <row r="1014" spans="1:6" x14ac:dyDescent="0.25">
      <c r="A1014" s="384"/>
      <c r="B1014" s="383"/>
      <c r="C1014" s="382"/>
      <c r="D1014" s="381"/>
      <c r="E1014" s="376"/>
      <c r="F1014" s="376"/>
    </row>
    <row r="1015" spans="1:6" x14ac:dyDescent="0.25">
      <c r="A1015" s="380" t="s">
        <v>1262</v>
      </c>
      <c r="B1015" s="379" t="s">
        <v>5845</v>
      </c>
      <c r="C1015" s="382"/>
      <c r="D1015" s="381"/>
      <c r="E1015" s="376"/>
      <c r="F1015" s="376"/>
    </row>
    <row r="1016" spans="1:6" x14ac:dyDescent="0.25">
      <c r="A1016" s="384"/>
      <c r="B1016" s="383"/>
      <c r="C1016" s="382"/>
      <c r="D1016" s="381"/>
      <c r="E1016" s="376"/>
      <c r="F1016" s="376"/>
    </row>
    <row r="1017" spans="1:6" ht="22.8" x14ac:dyDescent="0.25">
      <c r="A1017" s="380" t="s">
        <v>1266</v>
      </c>
      <c r="B1017" s="379" t="s">
        <v>1271</v>
      </c>
      <c r="C1017" s="378" t="s">
        <v>5582</v>
      </c>
      <c r="D1017" s="377">
        <v>125800</v>
      </c>
      <c r="E1017" s="376">
        <v>270</v>
      </c>
      <c r="F1017" s="351">
        <f>IF(C1017="%",D1017*E1017/100,D1017*E1017)</f>
        <v>33966000</v>
      </c>
    </row>
    <row r="1018" spans="1:6" x14ac:dyDescent="0.25">
      <c r="A1018" s="384"/>
      <c r="B1018" s="383"/>
      <c r="C1018" s="382"/>
      <c r="D1018" s="381"/>
      <c r="E1018" s="376"/>
      <c r="F1018" s="376"/>
    </row>
    <row r="1019" spans="1:6" ht="34.200000000000003" x14ac:dyDescent="0.25">
      <c r="A1019" s="380" t="s">
        <v>1273</v>
      </c>
      <c r="B1019" s="379" t="s">
        <v>5844</v>
      </c>
      <c r="C1019" s="382"/>
      <c r="D1019" s="381"/>
      <c r="E1019" s="376"/>
      <c r="F1019" s="376"/>
    </row>
    <row r="1020" spans="1:6" x14ac:dyDescent="0.25">
      <c r="A1020" s="384"/>
      <c r="B1020" s="383"/>
      <c r="C1020" s="382"/>
      <c r="D1020" s="381"/>
      <c r="E1020" s="376"/>
      <c r="F1020" s="376"/>
    </row>
    <row r="1021" spans="1:6" ht="22.8" x14ac:dyDescent="0.25">
      <c r="A1021" s="380" t="s">
        <v>1277</v>
      </c>
      <c r="B1021" s="379" t="s">
        <v>1260</v>
      </c>
      <c r="C1021" s="378" t="s">
        <v>5548</v>
      </c>
      <c r="D1021" s="377">
        <v>1</v>
      </c>
      <c r="E1021" s="376">
        <v>550000</v>
      </c>
      <c r="F1021" s="351">
        <f>IF(C1021="%",D1021*E1021/100,D1021*E1021)</f>
        <v>550000</v>
      </c>
    </row>
    <row r="1022" spans="1:6" x14ac:dyDescent="0.25">
      <c r="A1022" s="384"/>
      <c r="B1022" s="383"/>
      <c r="C1022" s="382"/>
      <c r="D1022" s="381"/>
      <c r="E1022" s="376"/>
      <c r="F1022" s="376"/>
    </row>
    <row r="1023" spans="1:6" x14ac:dyDescent="0.25">
      <c r="A1023" s="380" t="s">
        <v>1281</v>
      </c>
      <c r="B1023" s="379" t="s">
        <v>5828</v>
      </c>
      <c r="C1023" s="378" t="s">
        <v>5582</v>
      </c>
      <c r="D1023" s="377">
        <v>4000</v>
      </c>
      <c r="E1023" s="376">
        <v>30</v>
      </c>
      <c r="F1023" s="351">
        <f>IF(C1023="%",D1023*E1023/100,D1023*E1023)</f>
        <v>120000</v>
      </c>
    </row>
    <row r="1024" spans="1:6" s="342" customFormat="1" x14ac:dyDescent="0.25">
      <c r="A1024" s="384"/>
      <c r="B1024" s="383"/>
      <c r="C1024" s="382"/>
      <c r="D1024" s="381"/>
      <c r="E1024" s="376"/>
      <c r="F1024" s="376"/>
    </row>
    <row r="1025" spans="1:6" s="342" customFormat="1" ht="22.8" x14ac:dyDescent="0.25">
      <c r="A1025" s="354" t="s">
        <v>1283</v>
      </c>
      <c r="B1025" s="354" t="s">
        <v>1284</v>
      </c>
      <c r="C1025" s="353" t="s">
        <v>5582</v>
      </c>
      <c r="D1025" s="352">
        <v>6700</v>
      </c>
      <c r="E1025" s="351">
        <v>30</v>
      </c>
      <c r="F1025" s="351">
        <f>IF(C1025="%",D1025*E1025/100,D1025*E1025)</f>
        <v>201000</v>
      </c>
    </row>
    <row r="1026" spans="1:6" x14ac:dyDescent="0.25">
      <c r="A1026" s="354"/>
      <c r="B1026" s="354"/>
      <c r="C1026" s="353"/>
      <c r="D1026" s="352"/>
      <c r="E1026" s="351"/>
      <c r="F1026" s="351"/>
    </row>
    <row r="1027" spans="1:6" x14ac:dyDescent="0.25">
      <c r="A1027" s="354" t="s">
        <v>1288</v>
      </c>
      <c r="B1027" s="354" t="s">
        <v>5843</v>
      </c>
      <c r="C1027" s="353"/>
      <c r="D1027" s="352"/>
      <c r="E1027" s="351"/>
      <c r="F1027" s="351"/>
    </row>
    <row r="1028" spans="1:6" x14ac:dyDescent="0.25">
      <c r="A1028" s="354"/>
      <c r="B1028" s="354"/>
      <c r="C1028" s="353"/>
      <c r="D1028" s="352"/>
      <c r="E1028" s="351"/>
      <c r="F1028" s="351"/>
    </row>
    <row r="1029" spans="1:6" x14ac:dyDescent="0.25">
      <c r="A1029" s="354" t="s">
        <v>1289</v>
      </c>
      <c r="B1029" s="354" t="s">
        <v>1291</v>
      </c>
      <c r="C1029" s="353" t="s">
        <v>5582</v>
      </c>
      <c r="D1029" s="352">
        <v>125800</v>
      </c>
      <c r="E1029" s="351">
        <v>26</v>
      </c>
      <c r="F1029" s="351">
        <f>IF(C1029="%",D1029*E1029/100,D1029*E1029)</f>
        <v>3270800</v>
      </c>
    </row>
    <row r="1030" spans="1:6" x14ac:dyDescent="0.25">
      <c r="A1030" s="354"/>
      <c r="B1030" s="354"/>
      <c r="C1030" s="353"/>
      <c r="D1030" s="352"/>
      <c r="E1030" s="351"/>
      <c r="F1030" s="351"/>
    </row>
    <row r="1031" spans="1:6" ht="34.200000000000003" x14ac:dyDescent="0.25">
      <c r="A1031" s="380" t="s">
        <v>1301</v>
      </c>
      <c r="B1031" s="379" t="s">
        <v>1305</v>
      </c>
      <c r="C1031" s="382"/>
      <c r="D1031" s="381"/>
      <c r="E1031" s="376"/>
      <c r="F1031" s="376"/>
    </row>
    <row r="1032" spans="1:6" x14ac:dyDescent="0.25">
      <c r="A1032" s="384"/>
      <c r="B1032" s="383"/>
      <c r="C1032" s="382"/>
      <c r="D1032" s="381"/>
      <c r="E1032" s="376"/>
      <c r="F1032" s="376"/>
    </row>
    <row r="1033" spans="1:6" s="342" customFormat="1" ht="34.200000000000003" x14ac:dyDescent="0.25">
      <c r="A1033" s="380" t="s">
        <v>1303</v>
      </c>
      <c r="B1033" s="379" t="s">
        <v>1305</v>
      </c>
      <c r="C1033" s="378"/>
      <c r="D1033" s="381"/>
      <c r="E1033" s="376"/>
      <c r="F1033" s="376"/>
    </row>
    <row r="1034" spans="1:6" s="342" customFormat="1" x14ac:dyDescent="0.25">
      <c r="A1034" s="384"/>
      <c r="B1034" s="383"/>
      <c r="C1034" s="382"/>
      <c r="D1034" s="381"/>
      <c r="E1034" s="376"/>
      <c r="F1034" s="376"/>
    </row>
    <row r="1035" spans="1:6" s="342" customFormat="1" x14ac:dyDescent="0.25">
      <c r="A1035" s="380"/>
      <c r="B1035" s="379" t="s">
        <v>5842</v>
      </c>
      <c r="C1035" s="378"/>
      <c r="D1035" s="381"/>
      <c r="E1035" s="376"/>
      <c r="F1035" s="376"/>
    </row>
    <row r="1036" spans="1:6" s="342" customFormat="1" x14ac:dyDescent="0.25">
      <c r="A1036" s="384"/>
      <c r="B1036" s="383"/>
      <c r="C1036" s="382"/>
      <c r="D1036" s="381"/>
      <c r="E1036" s="376"/>
      <c r="F1036" s="376"/>
    </row>
    <row r="1037" spans="1:6" s="342" customFormat="1" x14ac:dyDescent="0.25">
      <c r="A1037" s="380"/>
      <c r="B1037" s="379" t="s">
        <v>5841</v>
      </c>
      <c r="C1037" s="378" t="s">
        <v>5557</v>
      </c>
      <c r="D1037" s="390">
        <v>4.9000000000000004</v>
      </c>
      <c r="E1037" s="376">
        <v>3800</v>
      </c>
      <c r="F1037" s="351">
        <f>IF(C1037="%",D1037*E1037/100,D1037*E1037)</f>
        <v>18620</v>
      </c>
    </row>
    <row r="1038" spans="1:6" s="342" customFormat="1" x14ac:dyDescent="0.25">
      <c r="A1038" s="384"/>
      <c r="B1038" s="383"/>
      <c r="C1038" s="382"/>
      <c r="D1038" s="381"/>
      <c r="E1038" s="376"/>
      <c r="F1038" s="376"/>
    </row>
    <row r="1039" spans="1:6" s="342" customFormat="1" x14ac:dyDescent="0.25">
      <c r="A1039" s="380"/>
      <c r="B1039" s="379" t="s">
        <v>5840</v>
      </c>
      <c r="C1039" s="378" t="s">
        <v>5557</v>
      </c>
      <c r="D1039" s="390">
        <v>5.2</v>
      </c>
      <c r="E1039" s="376">
        <v>3800</v>
      </c>
      <c r="F1039" s="351">
        <f>IF(C1039="%",D1039*E1039/100,D1039*E1039)</f>
        <v>19760</v>
      </c>
    </row>
    <row r="1040" spans="1:6" s="342" customFormat="1" x14ac:dyDescent="0.25">
      <c r="A1040" s="384"/>
      <c r="B1040" s="383"/>
      <c r="C1040" s="382"/>
      <c r="D1040" s="381"/>
      <c r="E1040" s="376"/>
      <c r="F1040" s="376"/>
    </row>
    <row r="1041" spans="1:6" x14ac:dyDescent="0.25">
      <c r="A1041" s="380"/>
      <c r="B1041" s="379" t="s">
        <v>5839</v>
      </c>
      <c r="C1041" s="378"/>
      <c r="D1041" s="381"/>
      <c r="E1041" s="376"/>
      <c r="F1041" s="376"/>
    </row>
    <row r="1042" spans="1:6" s="342" customFormat="1" x14ac:dyDescent="0.25">
      <c r="A1042" s="384"/>
      <c r="B1042" s="383"/>
      <c r="C1042" s="382"/>
      <c r="D1042" s="381"/>
      <c r="E1042" s="376"/>
      <c r="F1042" s="376"/>
    </row>
    <row r="1043" spans="1:6" x14ac:dyDescent="0.25">
      <c r="A1043" s="380"/>
      <c r="B1043" s="379" t="s">
        <v>5837</v>
      </c>
      <c r="C1043" s="378" t="s">
        <v>5557</v>
      </c>
      <c r="D1043" s="390">
        <v>7.7</v>
      </c>
      <c r="E1043" s="376">
        <v>6200</v>
      </c>
      <c r="F1043" s="351">
        <f>IF(C1043="%",D1043*E1043/100,D1043*E1043)</f>
        <v>47740</v>
      </c>
    </row>
    <row r="1044" spans="1:6" x14ac:dyDescent="0.25">
      <c r="A1044" s="384"/>
      <c r="B1044" s="383"/>
      <c r="C1044" s="382"/>
      <c r="D1044" s="381"/>
      <c r="E1044" s="376"/>
      <c r="F1044" s="376"/>
    </row>
    <row r="1045" spans="1:6" x14ac:dyDescent="0.25">
      <c r="A1045" s="384"/>
      <c r="B1045" s="383" t="s">
        <v>5838</v>
      </c>
      <c r="C1045" s="382"/>
      <c r="D1045" s="381"/>
      <c r="E1045" s="376"/>
      <c r="F1045" s="376"/>
    </row>
    <row r="1046" spans="1:6" x14ac:dyDescent="0.25">
      <c r="A1046" s="384"/>
      <c r="B1046" s="383"/>
      <c r="C1046" s="382"/>
      <c r="D1046" s="381"/>
      <c r="E1046" s="376"/>
      <c r="F1046" s="376"/>
    </row>
    <row r="1047" spans="1:6" x14ac:dyDescent="0.25">
      <c r="A1047" s="380"/>
      <c r="B1047" s="379" t="s">
        <v>5837</v>
      </c>
      <c r="C1047" s="378" t="s">
        <v>5557</v>
      </c>
      <c r="D1047" s="390">
        <f>D1025/0.15/100^2</f>
        <v>4.4666666666666668</v>
      </c>
      <c r="E1047" s="376">
        <v>3800</v>
      </c>
      <c r="F1047" s="351">
        <f>IF(C1047="%",D1047*E1047/100,D1047*E1047)</f>
        <v>16973.333333333332</v>
      </c>
    </row>
    <row r="1048" spans="1:6" x14ac:dyDescent="0.25">
      <c r="A1048" s="384"/>
      <c r="B1048" s="383"/>
      <c r="C1048" s="382"/>
      <c r="D1048" s="381"/>
      <c r="E1048" s="376"/>
      <c r="F1048" s="376"/>
    </row>
    <row r="1049" spans="1:6" x14ac:dyDescent="0.25">
      <c r="A1049" s="354" t="s">
        <v>1308</v>
      </c>
      <c r="B1049" s="354" t="s">
        <v>5836</v>
      </c>
      <c r="C1049" s="353"/>
      <c r="D1049" s="352"/>
      <c r="E1049" s="351"/>
      <c r="F1049" s="351"/>
    </row>
    <row r="1050" spans="1:6" x14ac:dyDescent="0.25">
      <c r="A1050" s="354"/>
      <c r="B1050" s="354"/>
      <c r="C1050" s="353"/>
      <c r="D1050" s="352"/>
      <c r="E1050" s="351"/>
      <c r="F1050" s="351"/>
    </row>
    <row r="1051" spans="1:6" x14ac:dyDescent="0.25">
      <c r="A1051" s="354" t="s">
        <v>1309</v>
      </c>
      <c r="B1051" s="354" t="s">
        <v>1312</v>
      </c>
      <c r="C1051" s="353" t="s">
        <v>80</v>
      </c>
      <c r="D1051" s="352">
        <v>12</v>
      </c>
      <c r="E1051" s="351">
        <v>95000</v>
      </c>
      <c r="F1051" s="351">
        <f>IF(C1051="%",D1051*E1051/100,D1051*E1051)</f>
        <v>1140000</v>
      </c>
    </row>
    <row r="1052" spans="1:6" x14ac:dyDescent="0.25">
      <c r="A1052" s="354"/>
      <c r="B1052" s="354"/>
      <c r="C1052" s="353"/>
      <c r="D1052" s="352"/>
      <c r="E1052" s="351"/>
      <c r="F1052" s="351"/>
    </row>
    <row r="1053" spans="1:6" x14ac:dyDescent="0.25">
      <c r="A1053" s="354" t="s">
        <v>1310</v>
      </c>
      <c r="B1053" s="354" t="s">
        <v>1313</v>
      </c>
      <c r="C1053" s="353" t="s">
        <v>80</v>
      </c>
      <c r="D1053" s="352">
        <v>24</v>
      </c>
      <c r="E1053" s="351">
        <v>65000</v>
      </c>
      <c r="F1053" s="351">
        <f>IF(C1053="%",D1053*E1053/100,D1053*E1053)</f>
        <v>1560000</v>
      </c>
    </row>
    <row r="1054" spans="1:6" s="342" customFormat="1" x14ac:dyDescent="0.25">
      <c r="A1054" s="354"/>
      <c r="B1054" s="354"/>
      <c r="C1054" s="353"/>
      <c r="D1054" s="352"/>
      <c r="E1054" s="351"/>
      <c r="F1054" s="351"/>
    </row>
    <row r="1055" spans="1:6" s="342" customFormat="1" x14ac:dyDescent="0.25">
      <c r="A1055" s="354" t="s">
        <v>1311</v>
      </c>
      <c r="B1055" s="354" t="s">
        <v>1314</v>
      </c>
      <c r="C1055" s="353" t="s">
        <v>80</v>
      </c>
      <c r="D1055" s="352">
        <v>24</v>
      </c>
      <c r="E1055" s="351">
        <v>50000</v>
      </c>
      <c r="F1055" s="351">
        <f>IF(C1055="%",D1055*E1055/100,D1055*E1055)</f>
        <v>1200000</v>
      </c>
    </row>
    <row r="1056" spans="1:6" x14ac:dyDescent="0.25">
      <c r="A1056" s="354"/>
      <c r="B1056" s="354"/>
      <c r="C1056" s="353"/>
      <c r="D1056" s="352"/>
      <c r="E1056" s="351"/>
      <c r="F1056" s="351"/>
    </row>
    <row r="1057" spans="1:6" ht="22.8" x14ac:dyDescent="0.25">
      <c r="A1057" s="380" t="s">
        <v>5835</v>
      </c>
      <c r="B1057" s="379" t="s">
        <v>5834</v>
      </c>
      <c r="C1057" s="378" t="s">
        <v>5582</v>
      </c>
      <c r="D1057" s="377">
        <v>125800</v>
      </c>
      <c r="E1057" s="351">
        <v>50</v>
      </c>
      <c r="F1057" s="351">
        <f>IF(C1057="%",D1057*E1057/100,D1057*E1057)</f>
        <v>6290000</v>
      </c>
    </row>
    <row r="1058" spans="1:6" x14ac:dyDescent="0.25">
      <c r="A1058" s="380"/>
      <c r="B1058" s="379"/>
      <c r="C1058" s="378"/>
      <c r="D1058" s="377"/>
      <c r="E1058" s="376"/>
      <c r="F1058" s="351"/>
    </row>
    <row r="1059" spans="1:6" ht="12" x14ac:dyDescent="0.25">
      <c r="A1059" s="791" t="s">
        <v>5537</v>
      </c>
      <c r="B1059" s="792"/>
      <c r="C1059" s="792"/>
      <c r="D1059" s="792"/>
      <c r="E1059" s="793"/>
      <c r="F1059" s="350">
        <f>SUM(F975:F1058)</f>
        <v>58453593.333333336</v>
      </c>
    </row>
    <row r="1060" spans="1:6" ht="12" x14ac:dyDescent="0.25">
      <c r="A1060" s="790" t="str">
        <f>A1062&amp;" "&amp;B1062</f>
        <v>C4.2 CUT MATERIALS</v>
      </c>
      <c r="B1060" s="790"/>
      <c r="C1060" s="790"/>
      <c r="D1060" s="790"/>
      <c r="E1060" s="790"/>
      <c r="F1060" s="790"/>
    </row>
    <row r="1061" spans="1:6" ht="12" x14ac:dyDescent="0.25">
      <c r="A1061" s="349" t="s">
        <v>5536</v>
      </c>
      <c r="B1061" s="349" t="s">
        <v>5535</v>
      </c>
      <c r="C1061" s="349" t="s">
        <v>5554</v>
      </c>
      <c r="D1061" s="366" t="s">
        <v>5553</v>
      </c>
      <c r="E1061" s="348" t="s">
        <v>5552</v>
      </c>
      <c r="F1061" s="348" t="s">
        <v>5534</v>
      </c>
    </row>
    <row r="1062" spans="1:6" ht="12" x14ac:dyDescent="0.25">
      <c r="A1062" s="365" t="s">
        <v>1336</v>
      </c>
      <c r="B1062" s="364" t="s">
        <v>1337</v>
      </c>
      <c r="C1062" s="363"/>
      <c r="D1062" s="362"/>
      <c r="E1062" s="361"/>
      <c r="F1062" s="361"/>
    </row>
    <row r="1063" spans="1:6" s="343" customFormat="1" x14ac:dyDescent="0.2">
      <c r="A1063" s="384"/>
      <c r="B1063" s="383"/>
      <c r="C1063" s="382"/>
      <c r="D1063" s="381"/>
      <c r="E1063" s="376"/>
      <c r="F1063" s="376"/>
    </row>
    <row r="1064" spans="1:6" ht="22.8" x14ac:dyDescent="0.25">
      <c r="A1064" s="380" t="s">
        <v>1350</v>
      </c>
      <c r="B1064" s="379" t="s">
        <v>5833</v>
      </c>
      <c r="C1064" s="378"/>
      <c r="D1064" s="381"/>
      <c r="E1064" s="376"/>
      <c r="F1064" s="376"/>
    </row>
    <row r="1065" spans="1:6" x14ac:dyDescent="0.25">
      <c r="A1065" s="384"/>
      <c r="B1065" s="383"/>
      <c r="C1065" s="382"/>
      <c r="D1065" s="381"/>
      <c r="E1065" s="376"/>
      <c r="F1065" s="376"/>
    </row>
    <row r="1066" spans="1:6" x14ac:dyDescent="0.25">
      <c r="A1066" s="380" t="s">
        <v>1352</v>
      </c>
      <c r="B1066" s="379" t="s">
        <v>1628</v>
      </c>
      <c r="C1066" s="378" t="s">
        <v>5582</v>
      </c>
      <c r="D1066" s="377">
        <v>4740</v>
      </c>
      <c r="E1066" s="376">
        <v>24</v>
      </c>
      <c r="F1066" s="351">
        <f>IF(C1066="%",D1066*E1066/100,D1066*E1066)</f>
        <v>113760</v>
      </c>
    </row>
    <row r="1067" spans="1:6" x14ac:dyDescent="0.25">
      <c r="A1067" s="384"/>
      <c r="B1067" s="383"/>
      <c r="C1067" s="382"/>
      <c r="D1067" s="381"/>
      <c r="E1067" s="376"/>
      <c r="F1067" s="376"/>
    </row>
    <row r="1068" spans="1:6" s="342" customFormat="1" x14ac:dyDescent="0.25">
      <c r="A1068" s="380" t="s">
        <v>1371</v>
      </c>
      <c r="B1068" s="379" t="s">
        <v>5832</v>
      </c>
      <c r="C1068" s="378"/>
      <c r="D1068" s="381"/>
      <c r="E1068" s="376"/>
      <c r="F1068" s="376"/>
    </row>
    <row r="1069" spans="1:6" s="342" customFormat="1" x14ac:dyDescent="0.25">
      <c r="A1069" s="384"/>
      <c r="B1069" s="383"/>
      <c r="C1069" s="382"/>
      <c r="D1069" s="381"/>
      <c r="E1069" s="376"/>
      <c r="F1069" s="376"/>
    </row>
    <row r="1070" spans="1:6" x14ac:dyDescent="0.25">
      <c r="A1070" s="380" t="s">
        <v>1373</v>
      </c>
      <c r="B1070" s="379" t="s">
        <v>1628</v>
      </c>
      <c r="C1070" s="378" t="s">
        <v>5582</v>
      </c>
      <c r="D1070" s="377">
        <v>2000</v>
      </c>
      <c r="E1070" s="376">
        <v>30</v>
      </c>
      <c r="F1070" s="351">
        <f>IF(C1070="%",D1070*E1070/100,D1070*E1070)</f>
        <v>60000</v>
      </c>
    </row>
    <row r="1071" spans="1:6" x14ac:dyDescent="0.25">
      <c r="A1071" s="384"/>
      <c r="B1071" s="383"/>
      <c r="C1071" s="382"/>
      <c r="D1071" s="381"/>
      <c r="E1071" s="376"/>
      <c r="F1071" s="376"/>
    </row>
    <row r="1072" spans="1:6" s="342" customFormat="1" x14ac:dyDescent="0.25">
      <c r="A1072" s="380" t="s">
        <v>1374</v>
      </c>
      <c r="B1072" s="379" t="s">
        <v>1247</v>
      </c>
      <c r="C1072" s="378" t="s">
        <v>5582</v>
      </c>
      <c r="D1072" s="377">
        <v>125</v>
      </c>
      <c r="E1072" s="376">
        <v>50</v>
      </c>
      <c r="F1072" s="351">
        <f>IF(C1072="%",D1072*E1072/100,D1072*E1072)</f>
        <v>6250</v>
      </c>
    </row>
    <row r="1073" spans="1:6" s="342" customFormat="1" x14ac:dyDescent="0.25">
      <c r="A1073" s="384"/>
      <c r="B1073" s="383"/>
      <c r="C1073" s="382"/>
      <c r="D1073" s="381"/>
      <c r="E1073" s="376"/>
      <c r="F1073" s="376"/>
    </row>
    <row r="1074" spans="1:6" x14ac:dyDescent="0.25">
      <c r="A1074" s="380" t="s">
        <v>1375</v>
      </c>
      <c r="B1074" s="379" t="s">
        <v>1248</v>
      </c>
      <c r="C1074" s="378" t="s">
        <v>5582</v>
      </c>
      <c r="D1074" s="377">
        <v>125</v>
      </c>
      <c r="E1074" s="376">
        <v>50</v>
      </c>
      <c r="F1074" s="351">
        <f>IF(C1074="%",D1074*E1074/100,D1074*E1074)</f>
        <v>6250</v>
      </c>
    </row>
    <row r="1075" spans="1:6" x14ac:dyDescent="0.25">
      <c r="A1075" s="384"/>
      <c r="B1075" s="383"/>
      <c r="C1075" s="382"/>
      <c r="D1075" s="381"/>
      <c r="E1075" s="376"/>
      <c r="F1075" s="376"/>
    </row>
    <row r="1076" spans="1:6" s="342" customFormat="1" x14ac:dyDescent="0.25">
      <c r="A1076" s="380" t="s">
        <v>1377</v>
      </c>
      <c r="B1076" s="379" t="s">
        <v>1250</v>
      </c>
      <c r="C1076" s="378" t="s">
        <v>5582</v>
      </c>
      <c r="D1076" s="377">
        <v>1000</v>
      </c>
      <c r="E1076" s="376">
        <v>50</v>
      </c>
      <c r="F1076" s="351">
        <f>IF(C1076="%",D1076*E1076/100,D1076*E1076)</f>
        <v>50000</v>
      </c>
    </row>
    <row r="1077" spans="1:6" s="342" customFormat="1" x14ac:dyDescent="0.25">
      <c r="A1077" s="384"/>
      <c r="B1077" s="383"/>
      <c r="C1077" s="382"/>
      <c r="D1077" s="381"/>
      <c r="E1077" s="376"/>
      <c r="F1077" s="376"/>
    </row>
    <row r="1078" spans="1:6" ht="34.200000000000003" x14ac:dyDescent="0.25">
      <c r="A1078" s="380" t="s">
        <v>1382</v>
      </c>
      <c r="B1078" s="379" t="s">
        <v>5831</v>
      </c>
      <c r="C1078" s="382"/>
      <c r="D1078" s="381"/>
      <c r="E1078" s="376"/>
      <c r="F1078" s="376"/>
    </row>
    <row r="1079" spans="1:6" x14ac:dyDescent="0.25">
      <c r="A1079" s="384"/>
      <c r="B1079" s="383"/>
      <c r="C1079" s="382"/>
      <c r="D1079" s="381"/>
      <c r="E1079" s="376"/>
      <c r="F1079" s="376"/>
    </row>
    <row r="1080" spans="1:6" s="342" customFormat="1" ht="22.8" x14ac:dyDescent="0.25">
      <c r="A1080" s="380" t="s">
        <v>1384</v>
      </c>
      <c r="B1080" s="379" t="s">
        <v>1389</v>
      </c>
      <c r="C1080" s="378" t="s">
        <v>5582</v>
      </c>
      <c r="D1080" s="377">
        <v>250</v>
      </c>
      <c r="E1080" s="376">
        <v>35</v>
      </c>
      <c r="F1080" s="351">
        <f>IF(C1080="%",D1080*E1080/100,D1080*E1080)</f>
        <v>8750</v>
      </c>
    </row>
    <row r="1081" spans="1:6" s="342" customFormat="1" x14ac:dyDescent="0.25">
      <c r="A1081" s="384"/>
      <c r="B1081" s="383"/>
      <c r="C1081" s="382"/>
      <c r="D1081" s="381"/>
      <c r="E1081" s="376"/>
      <c r="F1081" s="376"/>
    </row>
    <row r="1082" spans="1:6" x14ac:dyDescent="0.25">
      <c r="A1082" s="380" t="s">
        <v>1385</v>
      </c>
      <c r="B1082" s="379" t="s">
        <v>1247</v>
      </c>
      <c r="C1082" s="378" t="s">
        <v>5582</v>
      </c>
      <c r="D1082" s="377">
        <v>50</v>
      </c>
      <c r="E1082" s="376">
        <v>110</v>
      </c>
      <c r="F1082" s="351">
        <f>IF(C1082="%",D1082*E1082/100,D1082*E1082)</f>
        <v>5500</v>
      </c>
    </row>
    <row r="1083" spans="1:6" x14ac:dyDescent="0.25">
      <c r="A1083" s="384"/>
      <c r="B1083" s="383"/>
      <c r="C1083" s="382"/>
      <c r="D1083" s="381"/>
      <c r="E1083" s="376"/>
      <c r="F1083" s="376"/>
    </row>
    <row r="1084" spans="1:6" s="342" customFormat="1" ht="34.200000000000003" x14ac:dyDescent="0.25">
      <c r="A1084" s="380" t="s">
        <v>1392</v>
      </c>
      <c r="B1084" s="379" t="s">
        <v>5830</v>
      </c>
      <c r="C1084" s="382"/>
      <c r="D1084" s="381"/>
      <c r="E1084" s="376"/>
      <c r="F1084" s="376"/>
    </row>
    <row r="1085" spans="1:6" s="342" customFormat="1" x14ac:dyDescent="0.25">
      <c r="A1085" s="384"/>
      <c r="B1085" s="383"/>
      <c r="C1085" s="382"/>
      <c r="D1085" s="381"/>
      <c r="E1085" s="376"/>
      <c r="F1085" s="376"/>
    </row>
    <row r="1086" spans="1:6" s="342" customFormat="1" ht="22.8" x14ac:dyDescent="0.25">
      <c r="A1086" s="380" t="s">
        <v>1394</v>
      </c>
      <c r="B1086" s="379" t="s">
        <v>1389</v>
      </c>
      <c r="C1086" s="378" t="s">
        <v>5582</v>
      </c>
      <c r="D1086" s="377">
        <v>250</v>
      </c>
      <c r="E1086" s="376">
        <v>35</v>
      </c>
      <c r="F1086" s="351">
        <f>IF(C1086="%",D1086*E1086/100,D1086*E1086)</f>
        <v>8750</v>
      </c>
    </row>
    <row r="1087" spans="1:6" x14ac:dyDescent="0.25">
      <c r="A1087" s="384"/>
      <c r="B1087" s="383"/>
      <c r="C1087" s="382"/>
      <c r="D1087" s="381"/>
      <c r="E1087" s="376"/>
      <c r="F1087" s="376"/>
    </row>
    <row r="1088" spans="1:6" x14ac:dyDescent="0.25">
      <c r="A1088" s="380" t="s">
        <v>1395</v>
      </c>
      <c r="B1088" s="379" t="s">
        <v>1247</v>
      </c>
      <c r="C1088" s="378" t="s">
        <v>5582</v>
      </c>
      <c r="D1088" s="377">
        <v>50</v>
      </c>
      <c r="E1088" s="376">
        <v>110</v>
      </c>
      <c r="F1088" s="351">
        <f>IF(C1088="%",D1088*E1088/100,D1088*E1088)</f>
        <v>5500</v>
      </c>
    </row>
    <row r="1089" spans="1:6" x14ac:dyDescent="0.25">
      <c r="A1089" s="384"/>
      <c r="B1089" s="383"/>
      <c r="C1089" s="382"/>
      <c r="D1089" s="381"/>
      <c r="E1089" s="376"/>
      <c r="F1089" s="376"/>
    </row>
    <row r="1090" spans="1:6" ht="34.200000000000003" x14ac:dyDescent="0.25">
      <c r="A1090" s="380" t="s">
        <v>1399</v>
      </c>
      <c r="B1090" s="379" t="s">
        <v>5829</v>
      </c>
      <c r="C1090" s="378"/>
      <c r="D1090" s="381"/>
      <c r="E1090" s="376"/>
      <c r="F1090" s="376"/>
    </row>
    <row r="1091" spans="1:6" x14ac:dyDescent="0.25">
      <c r="A1091" s="384"/>
      <c r="B1091" s="383"/>
      <c r="C1091" s="382"/>
      <c r="D1091" s="381"/>
      <c r="E1091" s="376"/>
      <c r="F1091" s="376"/>
    </row>
    <row r="1092" spans="1:6" x14ac:dyDescent="0.25">
      <c r="A1092" s="380" t="s">
        <v>1401</v>
      </c>
      <c r="B1092" s="379" t="s">
        <v>1404</v>
      </c>
      <c r="C1092" s="378" t="s">
        <v>5582</v>
      </c>
      <c r="D1092" s="377">
        <v>200</v>
      </c>
      <c r="E1092" s="376">
        <v>30</v>
      </c>
      <c r="F1092" s="351">
        <f>IF(C1092="%",D1092*E1092/100,D1092*E1092)</f>
        <v>6000</v>
      </c>
    </row>
    <row r="1093" spans="1:6" s="342" customFormat="1" x14ac:dyDescent="0.25">
      <c r="A1093" s="384"/>
      <c r="B1093" s="383"/>
      <c r="C1093" s="382"/>
      <c r="D1093" s="381"/>
      <c r="E1093" s="376"/>
      <c r="F1093" s="376"/>
    </row>
    <row r="1094" spans="1:6" s="342" customFormat="1" x14ac:dyDescent="0.25">
      <c r="A1094" s="380" t="s">
        <v>1406</v>
      </c>
      <c r="B1094" s="379" t="s">
        <v>5828</v>
      </c>
      <c r="C1094" s="378" t="s">
        <v>5582</v>
      </c>
      <c r="D1094" s="377">
        <v>2000</v>
      </c>
      <c r="E1094" s="376">
        <v>80</v>
      </c>
      <c r="F1094" s="351">
        <f>IF(C1094="%",D1094*E1094/100,D1094*E1094)</f>
        <v>160000</v>
      </c>
    </row>
    <row r="1095" spans="1:6" s="342" customFormat="1" x14ac:dyDescent="0.25">
      <c r="A1095" s="384"/>
      <c r="B1095" s="383"/>
      <c r="C1095" s="382"/>
      <c r="D1095" s="381"/>
      <c r="E1095" s="376"/>
      <c r="F1095" s="376"/>
    </row>
    <row r="1096" spans="1:6" s="342" customFormat="1" x14ac:dyDescent="0.25">
      <c r="A1096" s="380" t="s">
        <v>1407</v>
      </c>
      <c r="B1096" s="379" t="s">
        <v>5827</v>
      </c>
      <c r="C1096" s="382"/>
      <c r="D1096" s="381"/>
      <c r="E1096" s="376"/>
      <c r="F1096" s="376"/>
    </row>
    <row r="1097" spans="1:6" x14ac:dyDescent="0.25">
      <c r="A1097" s="384"/>
      <c r="B1097" s="383"/>
      <c r="C1097" s="382"/>
      <c r="D1097" s="381"/>
      <c r="E1097" s="376"/>
      <c r="F1097" s="376"/>
    </row>
    <row r="1098" spans="1:6" x14ac:dyDescent="0.25">
      <c r="A1098" s="380" t="s">
        <v>1409</v>
      </c>
      <c r="B1098" s="379" t="s">
        <v>5826</v>
      </c>
      <c r="C1098" s="382"/>
      <c r="D1098" s="381"/>
      <c r="E1098" s="376"/>
      <c r="F1098" s="376"/>
    </row>
    <row r="1099" spans="1:6" x14ac:dyDescent="0.25">
      <c r="A1099" s="384"/>
      <c r="B1099" s="383"/>
      <c r="C1099" s="382"/>
      <c r="D1099" s="381"/>
      <c r="E1099" s="376"/>
      <c r="F1099" s="376"/>
    </row>
    <row r="1100" spans="1:6" x14ac:dyDescent="0.25">
      <c r="A1100" s="380"/>
      <c r="B1100" s="379" t="s">
        <v>5825</v>
      </c>
      <c r="C1100" s="382" t="s">
        <v>5556</v>
      </c>
      <c r="D1100" s="377">
        <v>4500</v>
      </c>
      <c r="E1100" s="376">
        <v>4.3</v>
      </c>
      <c r="F1100" s="351">
        <f>IF(C1100="%",D1100*E1100/100,D1100*E1100)</f>
        <v>19350</v>
      </c>
    </row>
    <row r="1101" spans="1:6" x14ac:dyDescent="0.25">
      <c r="A1101" s="384"/>
      <c r="B1101" s="383"/>
      <c r="C1101" s="382"/>
      <c r="D1101" s="381"/>
      <c r="E1101" s="376"/>
      <c r="F1101" s="376"/>
    </row>
    <row r="1102" spans="1:6" ht="12" x14ac:dyDescent="0.25">
      <c r="A1102" s="791" t="s">
        <v>5537</v>
      </c>
      <c r="B1102" s="792"/>
      <c r="C1102" s="792"/>
      <c r="D1102" s="792"/>
      <c r="E1102" s="793"/>
      <c r="F1102" s="350">
        <f>SUM(F1062:F1100)</f>
        <v>450110</v>
      </c>
    </row>
    <row r="1103" spans="1:6" ht="12" x14ac:dyDescent="0.25">
      <c r="A1103" s="790" t="str">
        <f>A1105&amp;" "&amp;B1105</f>
        <v>C4.3 EXISTING ROAD MATERIALS</v>
      </c>
      <c r="B1103" s="790"/>
      <c r="C1103" s="790"/>
      <c r="D1103" s="790"/>
      <c r="E1103" s="790"/>
      <c r="F1103" s="790"/>
    </row>
    <row r="1104" spans="1:6" ht="12" x14ac:dyDescent="0.25">
      <c r="A1104" s="349" t="s">
        <v>5536</v>
      </c>
      <c r="B1104" s="349" t="s">
        <v>5535</v>
      </c>
      <c r="C1104" s="349" t="s">
        <v>5554</v>
      </c>
      <c r="D1104" s="366" t="s">
        <v>5553</v>
      </c>
      <c r="E1104" s="348" t="s">
        <v>5552</v>
      </c>
      <c r="F1104" s="348" t="s">
        <v>5534</v>
      </c>
    </row>
    <row r="1105" spans="1:6" ht="12" x14ac:dyDescent="0.25">
      <c r="A1105" s="365" t="s">
        <v>1418</v>
      </c>
      <c r="B1105" s="364" t="s">
        <v>1419</v>
      </c>
      <c r="C1105" s="363"/>
      <c r="D1105" s="362"/>
      <c r="E1105" s="361"/>
      <c r="F1105" s="361"/>
    </row>
    <row r="1106" spans="1:6" x14ac:dyDescent="0.25">
      <c r="A1106" s="384"/>
      <c r="B1106" s="383"/>
      <c r="C1106" s="382"/>
      <c r="D1106" s="381"/>
      <c r="E1106" s="376"/>
      <c r="F1106" s="376"/>
    </row>
    <row r="1107" spans="1:6" ht="34.200000000000003" x14ac:dyDescent="0.25">
      <c r="A1107" s="354" t="s">
        <v>1430</v>
      </c>
      <c r="B1107" s="354" t="s">
        <v>5824</v>
      </c>
      <c r="C1107" s="353" t="s">
        <v>5556</v>
      </c>
      <c r="D1107" s="352">
        <v>21500</v>
      </c>
      <c r="E1107" s="351">
        <v>350</v>
      </c>
      <c r="F1107" s="351">
        <f>IF(C1107="%",D1107*E1107/100,D1107*E1107)</f>
        <v>7525000</v>
      </c>
    </row>
    <row r="1108" spans="1:6" x14ac:dyDescent="0.25">
      <c r="A1108" s="354"/>
      <c r="B1108" s="354"/>
      <c r="C1108" s="353"/>
      <c r="D1108" s="352"/>
      <c r="E1108" s="351"/>
      <c r="F1108" s="351"/>
    </row>
    <row r="1109" spans="1:6" ht="22.8" x14ac:dyDescent="0.25">
      <c r="A1109" s="354" t="s">
        <v>1431</v>
      </c>
      <c r="B1109" s="354" t="s">
        <v>5823</v>
      </c>
      <c r="C1109" s="353"/>
      <c r="D1109" s="352"/>
      <c r="E1109" s="351"/>
      <c r="F1109" s="351"/>
    </row>
    <row r="1110" spans="1:6" x14ac:dyDescent="0.25">
      <c r="A1110" s="354"/>
      <c r="B1110" s="354"/>
      <c r="C1110" s="353"/>
      <c r="D1110" s="352"/>
      <c r="E1110" s="351"/>
      <c r="F1110" s="351"/>
    </row>
    <row r="1111" spans="1:6" x14ac:dyDescent="0.25">
      <c r="A1111" s="354" t="s">
        <v>1433</v>
      </c>
      <c r="B1111" s="354" t="s">
        <v>4655</v>
      </c>
      <c r="C1111" s="353"/>
      <c r="D1111" s="352"/>
      <c r="E1111" s="351"/>
      <c r="F1111" s="351"/>
    </row>
    <row r="1112" spans="1:6" s="342" customFormat="1" x14ac:dyDescent="0.25">
      <c r="A1112" s="354"/>
      <c r="B1112" s="354"/>
      <c r="C1112" s="353"/>
      <c r="D1112" s="352"/>
      <c r="E1112" s="351"/>
      <c r="F1112" s="351"/>
    </row>
    <row r="1113" spans="1:6" s="342" customFormat="1" x14ac:dyDescent="0.25">
      <c r="A1113" s="354"/>
      <c r="B1113" s="354" t="s">
        <v>5822</v>
      </c>
      <c r="C1113" s="353" t="s">
        <v>5640</v>
      </c>
      <c r="D1113" s="352">
        <v>100</v>
      </c>
      <c r="E1113" s="351">
        <v>140</v>
      </c>
      <c r="F1113" s="351">
        <f>IF(C1113="%",D1113*E1113/100,D1113*E1113)</f>
        <v>14000</v>
      </c>
    </row>
    <row r="1114" spans="1:6" s="342" customFormat="1" x14ac:dyDescent="0.25">
      <c r="A1114" s="354"/>
      <c r="B1114" s="354"/>
      <c r="C1114" s="353"/>
      <c r="D1114" s="352"/>
      <c r="E1114" s="351"/>
      <c r="F1114" s="351"/>
    </row>
    <row r="1115" spans="1:6" ht="22.8" x14ac:dyDescent="0.25">
      <c r="A1115" s="354"/>
      <c r="B1115" s="354" t="s">
        <v>5821</v>
      </c>
      <c r="C1115" s="353" t="s">
        <v>5640</v>
      </c>
      <c r="D1115" s="352">
        <v>45</v>
      </c>
      <c r="E1115" s="351">
        <v>156</v>
      </c>
      <c r="F1115" s="351">
        <f>IF(C1115="%",D1115*E1115/100,D1115*E1115)</f>
        <v>7020</v>
      </c>
    </row>
    <row r="1116" spans="1:6" x14ac:dyDescent="0.25">
      <c r="A1116" s="354"/>
      <c r="B1116" s="354"/>
      <c r="C1116" s="353"/>
      <c r="D1116" s="352"/>
      <c r="E1116" s="351"/>
      <c r="F1116" s="351"/>
    </row>
    <row r="1117" spans="1:6" s="342" customFormat="1" ht="22.8" x14ac:dyDescent="0.25">
      <c r="A1117" s="354" t="s">
        <v>1440</v>
      </c>
      <c r="B1117" s="354" t="s">
        <v>5820</v>
      </c>
      <c r="C1117" s="353"/>
      <c r="D1117" s="352"/>
      <c r="E1117" s="351"/>
      <c r="F1117" s="351"/>
    </row>
    <row r="1118" spans="1:6" x14ac:dyDescent="0.25">
      <c r="A1118" s="354"/>
      <c r="B1118" s="354"/>
      <c r="C1118" s="353"/>
      <c r="D1118" s="352"/>
      <c r="E1118" s="351"/>
      <c r="F1118" s="351"/>
    </row>
    <row r="1119" spans="1:6" ht="22.8" x14ac:dyDescent="0.25">
      <c r="A1119" s="354" t="s">
        <v>1442</v>
      </c>
      <c r="B1119" s="354" t="s">
        <v>5819</v>
      </c>
      <c r="C1119" s="353" t="s">
        <v>5548</v>
      </c>
      <c r="D1119" s="352">
        <v>1</v>
      </c>
      <c r="E1119" s="351">
        <v>20000</v>
      </c>
      <c r="F1119" s="351">
        <f>IF(C1119="%",D1119*E1119/100,D1119*E1119)</f>
        <v>20000</v>
      </c>
    </row>
    <row r="1120" spans="1:6" x14ac:dyDescent="0.25">
      <c r="A1120" s="354"/>
      <c r="B1120" s="354"/>
      <c r="C1120" s="353"/>
      <c r="D1120" s="352"/>
      <c r="E1120" s="351"/>
      <c r="F1120" s="351"/>
    </row>
    <row r="1121" spans="1:6" ht="22.8" x14ac:dyDescent="0.25">
      <c r="A1121" s="354" t="s">
        <v>1443</v>
      </c>
      <c r="B1121" s="354" t="s">
        <v>5818</v>
      </c>
      <c r="C1121" s="353" t="s">
        <v>5548</v>
      </c>
      <c r="D1121" s="352">
        <v>1</v>
      </c>
      <c r="E1121" s="351">
        <v>20000</v>
      </c>
      <c r="F1121" s="351">
        <f>IF(C1121="%",D1121*E1121/100,D1121*E1121)</f>
        <v>20000</v>
      </c>
    </row>
    <row r="1122" spans="1:6" x14ac:dyDescent="0.25">
      <c r="A1122" s="384"/>
      <c r="B1122" s="383"/>
      <c r="C1122" s="382"/>
      <c r="D1122" s="381"/>
      <c r="E1122" s="351"/>
      <c r="F1122" s="376"/>
    </row>
    <row r="1123" spans="1:6" ht="45.6" x14ac:dyDescent="0.25">
      <c r="A1123" s="380" t="s">
        <v>1445</v>
      </c>
      <c r="B1123" s="379" t="s">
        <v>5817</v>
      </c>
      <c r="C1123" s="382"/>
      <c r="D1123" s="381"/>
      <c r="E1123" s="376"/>
      <c r="F1123" s="376"/>
    </row>
    <row r="1124" spans="1:6" s="342" customFormat="1" x14ac:dyDescent="0.25">
      <c r="A1124" s="384"/>
      <c r="B1124" s="383"/>
      <c r="C1124" s="382"/>
      <c r="D1124" s="381"/>
      <c r="E1124" s="376"/>
      <c r="F1124" s="376"/>
    </row>
    <row r="1125" spans="1:6" s="342" customFormat="1" x14ac:dyDescent="0.25">
      <c r="A1125" s="380" t="s">
        <v>1447</v>
      </c>
      <c r="B1125" s="379" t="s">
        <v>4257</v>
      </c>
      <c r="C1125" s="378" t="s">
        <v>5582</v>
      </c>
      <c r="D1125" s="377">
        <v>1300</v>
      </c>
      <c r="E1125" s="376">
        <v>215</v>
      </c>
      <c r="F1125" s="351">
        <f>IF(C1125="%",D1125*E1125/100,D1125*E1125)</f>
        <v>279500</v>
      </c>
    </row>
    <row r="1126" spans="1:6" s="342" customFormat="1" x14ac:dyDescent="0.25">
      <c r="A1126" s="384"/>
      <c r="B1126" s="383"/>
      <c r="C1126" s="382"/>
      <c r="D1126" s="381"/>
      <c r="E1126" s="376"/>
      <c r="F1126" s="376"/>
    </row>
    <row r="1127" spans="1:6" s="342" customFormat="1" ht="22.8" x14ac:dyDescent="0.25">
      <c r="A1127" s="380" t="s">
        <v>1448</v>
      </c>
      <c r="B1127" s="379" t="s">
        <v>4258</v>
      </c>
      <c r="C1127" s="378" t="s">
        <v>5582</v>
      </c>
      <c r="D1127" s="377">
        <v>800</v>
      </c>
      <c r="E1127" s="376">
        <v>185</v>
      </c>
      <c r="F1127" s="351">
        <f>IF(C1127="%",D1127*E1127/100,D1127*E1127)</f>
        <v>148000</v>
      </c>
    </row>
    <row r="1128" spans="1:6" s="342" customFormat="1" x14ac:dyDescent="0.25">
      <c r="A1128" s="384"/>
      <c r="B1128" s="383"/>
      <c r="C1128" s="382"/>
      <c r="D1128" s="381"/>
      <c r="E1128" s="376"/>
      <c r="F1128" s="376"/>
    </row>
    <row r="1129" spans="1:6" x14ac:dyDescent="0.25">
      <c r="A1129" s="380" t="s">
        <v>1449</v>
      </c>
      <c r="B1129" s="379" t="s">
        <v>4293</v>
      </c>
      <c r="C1129" s="378" t="s">
        <v>5582</v>
      </c>
      <c r="D1129" s="377">
        <v>100</v>
      </c>
      <c r="E1129" s="376">
        <v>180</v>
      </c>
      <c r="F1129" s="351">
        <f>IF(C1129="%",D1129*E1129/100,D1129*E1129)</f>
        <v>18000</v>
      </c>
    </row>
    <row r="1130" spans="1:6" s="342" customFormat="1" x14ac:dyDescent="0.25">
      <c r="A1130" s="384"/>
      <c r="B1130" s="383"/>
      <c r="C1130" s="382"/>
      <c r="D1130" s="381"/>
      <c r="E1130" s="376"/>
      <c r="F1130" s="376"/>
    </row>
    <row r="1131" spans="1:6" x14ac:dyDescent="0.25">
      <c r="A1131" s="380" t="s">
        <v>1455</v>
      </c>
      <c r="B1131" s="379" t="s">
        <v>5816</v>
      </c>
      <c r="C1131" s="382"/>
      <c r="D1131" s="381"/>
      <c r="E1131" s="376"/>
      <c r="F1131" s="376"/>
    </row>
    <row r="1132" spans="1:6" x14ac:dyDescent="0.25">
      <c r="A1132" s="384"/>
      <c r="B1132" s="383"/>
      <c r="C1132" s="382"/>
      <c r="D1132" s="381"/>
      <c r="E1132" s="376"/>
      <c r="F1132" s="376"/>
    </row>
    <row r="1133" spans="1:6" x14ac:dyDescent="0.25">
      <c r="A1133" s="380" t="s">
        <v>1458</v>
      </c>
      <c r="B1133" s="379" t="s">
        <v>1461</v>
      </c>
      <c r="C1133" s="378" t="s">
        <v>5582</v>
      </c>
      <c r="D1133" s="377">
        <v>1900</v>
      </c>
      <c r="E1133" s="376">
        <v>62</v>
      </c>
      <c r="F1133" s="351">
        <f>IF(C1133="%",D1133*E1133/100,D1133*E1133)</f>
        <v>117800</v>
      </c>
    </row>
    <row r="1134" spans="1:6" x14ac:dyDescent="0.25">
      <c r="A1134" s="384"/>
      <c r="B1134" s="383"/>
      <c r="C1134" s="382"/>
      <c r="D1134" s="381"/>
      <c r="E1134" s="376"/>
      <c r="F1134" s="376"/>
    </row>
    <row r="1135" spans="1:6" s="342" customFormat="1" x14ac:dyDescent="0.25">
      <c r="A1135" s="380" t="s">
        <v>1459</v>
      </c>
      <c r="B1135" s="379" t="s">
        <v>1462</v>
      </c>
      <c r="C1135" s="378" t="s">
        <v>5582</v>
      </c>
      <c r="D1135" s="377">
        <v>4100</v>
      </c>
      <c r="E1135" s="376">
        <v>65</v>
      </c>
      <c r="F1135" s="351">
        <f>IF(C1135="%",D1135*E1135/100,D1135*E1135)</f>
        <v>266500</v>
      </c>
    </row>
    <row r="1136" spans="1:6" s="342" customFormat="1" x14ac:dyDescent="0.25">
      <c r="A1136" s="384"/>
      <c r="B1136" s="383"/>
      <c r="C1136" s="382"/>
      <c r="D1136" s="381"/>
      <c r="E1136" s="376"/>
      <c r="F1136" s="376"/>
    </row>
    <row r="1137" spans="1:6" s="342" customFormat="1" ht="34.200000000000003" x14ac:dyDescent="0.25">
      <c r="A1137" s="380" t="s">
        <v>1463</v>
      </c>
      <c r="B1137" s="379" t="s">
        <v>5815</v>
      </c>
      <c r="C1137" s="382"/>
      <c r="D1137" s="381"/>
      <c r="E1137" s="376"/>
      <c r="F1137" s="376"/>
    </row>
    <row r="1138" spans="1:6" s="342" customFormat="1" x14ac:dyDescent="0.25">
      <c r="A1138" s="384"/>
      <c r="B1138" s="383"/>
      <c r="C1138" s="382"/>
      <c r="D1138" s="381"/>
      <c r="E1138" s="376"/>
      <c r="F1138" s="376"/>
    </row>
    <row r="1139" spans="1:6" x14ac:dyDescent="0.25">
      <c r="A1139" s="380" t="s">
        <v>1467</v>
      </c>
      <c r="B1139" s="379" t="s">
        <v>1461</v>
      </c>
      <c r="C1139" s="378" t="s">
        <v>5582</v>
      </c>
      <c r="D1139" s="377">
        <v>5000</v>
      </c>
      <c r="E1139" s="376">
        <v>7.5</v>
      </c>
      <c r="F1139" s="351">
        <f>IF(C1139="%",D1139*E1139/100,D1139*E1139)</f>
        <v>37500</v>
      </c>
    </row>
    <row r="1140" spans="1:6" x14ac:dyDescent="0.25">
      <c r="A1140" s="384"/>
      <c r="B1140" s="383"/>
      <c r="C1140" s="382"/>
      <c r="D1140" s="381"/>
      <c r="E1140" s="376"/>
      <c r="F1140" s="376"/>
    </row>
    <row r="1141" spans="1:6" x14ac:dyDescent="0.25">
      <c r="A1141" s="380" t="s">
        <v>1468</v>
      </c>
      <c r="B1141" s="379" t="s">
        <v>1472</v>
      </c>
      <c r="C1141" s="378" t="s">
        <v>5582</v>
      </c>
      <c r="D1141" s="377">
        <v>5000</v>
      </c>
      <c r="E1141" s="376">
        <v>5.4</v>
      </c>
      <c r="F1141" s="351">
        <f>IF(C1141="%",D1141*E1141/100,D1141*E1141)</f>
        <v>27000</v>
      </c>
    </row>
    <row r="1142" spans="1:6" x14ac:dyDescent="0.25">
      <c r="A1142" s="384"/>
      <c r="B1142" s="383"/>
      <c r="C1142" s="382"/>
      <c r="D1142" s="381"/>
      <c r="E1142" s="376"/>
      <c r="F1142" s="376"/>
    </row>
    <row r="1143" spans="1:6" x14ac:dyDescent="0.25">
      <c r="A1143" s="380" t="s">
        <v>1469</v>
      </c>
      <c r="B1143" s="379" t="s">
        <v>1473</v>
      </c>
      <c r="C1143" s="378" t="s">
        <v>5582</v>
      </c>
      <c r="D1143" s="377">
        <v>10000</v>
      </c>
      <c r="E1143" s="376">
        <v>45</v>
      </c>
      <c r="F1143" s="351">
        <f>IF(C1143="%",D1143*E1143/100,D1143*E1143)</f>
        <v>450000</v>
      </c>
    </row>
    <row r="1144" spans="1:6" x14ac:dyDescent="0.25">
      <c r="A1144" s="384"/>
      <c r="B1144" s="383"/>
      <c r="C1144" s="382"/>
      <c r="D1144" s="381"/>
      <c r="E1144" s="376"/>
      <c r="F1144" s="376"/>
    </row>
    <row r="1145" spans="1:6" ht="22.8" x14ac:dyDescent="0.25">
      <c r="A1145" s="354" t="s">
        <v>1504</v>
      </c>
      <c r="B1145" s="354" t="s">
        <v>1498</v>
      </c>
      <c r="C1145" s="353"/>
      <c r="D1145" s="352"/>
      <c r="E1145" s="351"/>
      <c r="F1145" s="351"/>
    </row>
    <row r="1146" spans="1:6" x14ac:dyDescent="0.25">
      <c r="A1146" s="354"/>
      <c r="B1146" s="354"/>
      <c r="C1146" s="353"/>
      <c r="D1146" s="352"/>
      <c r="E1146" s="351"/>
      <c r="F1146" s="351"/>
    </row>
    <row r="1147" spans="1:6" x14ac:dyDescent="0.25">
      <c r="A1147" s="354"/>
      <c r="B1147" s="354" t="s">
        <v>5814</v>
      </c>
      <c r="C1147" s="353"/>
      <c r="D1147" s="352"/>
      <c r="E1147" s="351"/>
      <c r="F1147" s="351"/>
    </row>
    <row r="1148" spans="1:6" x14ac:dyDescent="0.25">
      <c r="A1148" s="354"/>
      <c r="B1148" s="354"/>
      <c r="C1148" s="353"/>
      <c r="D1148" s="352"/>
      <c r="E1148" s="351"/>
      <c r="F1148" s="351"/>
    </row>
    <row r="1149" spans="1:6" s="342" customFormat="1" ht="22.8" x14ac:dyDescent="0.25">
      <c r="A1149" s="354"/>
      <c r="B1149" s="354" t="s">
        <v>5813</v>
      </c>
      <c r="C1149" s="353" t="s">
        <v>5582</v>
      </c>
      <c r="D1149" s="352">
        <v>60</v>
      </c>
      <c r="E1149" s="351">
        <v>66</v>
      </c>
      <c r="F1149" s="351">
        <f>IF(C1149="%",D1149*E1149/100,D1149*E1149)</f>
        <v>3960</v>
      </c>
    </row>
    <row r="1150" spans="1:6" x14ac:dyDescent="0.25">
      <c r="A1150" s="354"/>
      <c r="B1150" s="354"/>
      <c r="C1150" s="353"/>
      <c r="D1150" s="352"/>
      <c r="E1150" s="351"/>
      <c r="F1150" s="351"/>
    </row>
    <row r="1151" spans="1:6" x14ac:dyDescent="0.25">
      <c r="A1151" s="380" t="s">
        <v>1507</v>
      </c>
      <c r="B1151" s="379" t="s">
        <v>5812</v>
      </c>
      <c r="C1151" s="382"/>
      <c r="D1151" s="381"/>
      <c r="E1151" s="376"/>
      <c r="F1151" s="376"/>
    </row>
    <row r="1152" spans="1:6" x14ac:dyDescent="0.25">
      <c r="A1152" s="384"/>
      <c r="B1152" s="383"/>
      <c r="C1152" s="382"/>
      <c r="D1152" s="381"/>
      <c r="E1152" s="376"/>
      <c r="F1152" s="376"/>
    </row>
    <row r="1153" spans="1:6" x14ac:dyDescent="0.25">
      <c r="A1153" s="380" t="s">
        <v>1511</v>
      </c>
      <c r="B1153" s="379" t="s">
        <v>1461</v>
      </c>
      <c r="C1153" s="378" t="s">
        <v>5582</v>
      </c>
      <c r="D1153" s="377">
        <v>2000</v>
      </c>
      <c r="E1153" s="376">
        <v>15</v>
      </c>
      <c r="F1153" s="351">
        <f>IF(C1153="%",D1153*E1153/100,D1153*E1153)</f>
        <v>30000</v>
      </c>
    </row>
    <row r="1154" spans="1:6" x14ac:dyDescent="0.25">
      <c r="A1154" s="384"/>
      <c r="B1154" s="383"/>
      <c r="C1154" s="382"/>
      <c r="D1154" s="381"/>
      <c r="E1154" s="376"/>
      <c r="F1154" s="376"/>
    </row>
    <row r="1155" spans="1:6" s="342" customFormat="1" x14ac:dyDescent="0.25">
      <c r="A1155" s="380" t="s">
        <v>1512</v>
      </c>
      <c r="B1155" s="379" t="s">
        <v>1462</v>
      </c>
      <c r="C1155" s="378" t="s">
        <v>5582</v>
      </c>
      <c r="D1155" s="377">
        <v>8000</v>
      </c>
      <c r="E1155" s="376">
        <v>15</v>
      </c>
      <c r="F1155" s="351">
        <f>IF(C1155="%",D1155*E1155/100,D1155*E1155)</f>
        <v>120000</v>
      </c>
    </row>
    <row r="1156" spans="1:6" s="342" customFormat="1" x14ac:dyDescent="0.25">
      <c r="A1156" s="384"/>
      <c r="B1156" s="383"/>
      <c r="C1156" s="382"/>
      <c r="D1156" s="381"/>
      <c r="E1156" s="376"/>
      <c r="F1156" s="376"/>
    </row>
    <row r="1157" spans="1:6" ht="45.6" x14ac:dyDescent="0.25">
      <c r="A1157" s="380" t="s">
        <v>1531</v>
      </c>
      <c r="B1157" s="379" t="s">
        <v>5811</v>
      </c>
      <c r="C1157" s="382"/>
      <c r="D1157" s="381"/>
      <c r="E1157" s="376"/>
      <c r="F1157" s="376"/>
    </row>
    <row r="1158" spans="1:6" x14ac:dyDescent="0.25">
      <c r="A1158" s="384"/>
      <c r="B1158" s="383"/>
      <c r="C1158" s="382"/>
      <c r="D1158" s="381"/>
      <c r="E1158" s="376"/>
      <c r="F1158" s="376"/>
    </row>
    <row r="1159" spans="1:6" x14ac:dyDescent="0.25">
      <c r="A1159" s="380" t="s">
        <v>1533</v>
      </c>
      <c r="B1159" s="379" t="s">
        <v>1480</v>
      </c>
      <c r="C1159" s="378" t="s">
        <v>5582</v>
      </c>
      <c r="D1159" s="377">
        <v>11400</v>
      </c>
      <c r="E1159" s="376">
        <v>31</v>
      </c>
      <c r="F1159" s="351">
        <f>IF(C1159="%",D1159*E1159/100,D1159*E1159)</f>
        <v>353400</v>
      </c>
    </row>
    <row r="1160" spans="1:6" x14ac:dyDescent="0.25">
      <c r="A1160" s="384"/>
      <c r="B1160" s="383"/>
      <c r="C1160" s="382"/>
      <c r="D1160" s="381"/>
      <c r="E1160" s="376"/>
      <c r="F1160" s="376"/>
    </row>
    <row r="1161" spans="1:6" ht="34.200000000000003" x14ac:dyDescent="0.25">
      <c r="A1161" s="354" t="s">
        <v>1545</v>
      </c>
      <c r="B1161" s="354" t="s">
        <v>5810</v>
      </c>
      <c r="C1161" s="353"/>
      <c r="D1161" s="352"/>
      <c r="E1161" s="351"/>
      <c r="F1161" s="351"/>
    </row>
    <row r="1162" spans="1:6" x14ac:dyDescent="0.25">
      <c r="A1162" s="384"/>
      <c r="B1162" s="383"/>
      <c r="C1162" s="382"/>
      <c r="D1162" s="381"/>
      <c r="E1162" s="376"/>
      <c r="F1162" s="376"/>
    </row>
    <row r="1163" spans="1:6" ht="34.200000000000003" x14ac:dyDescent="0.25">
      <c r="A1163" s="354" t="s">
        <v>1548</v>
      </c>
      <c r="B1163" s="354" t="s">
        <v>5809</v>
      </c>
      <c r="C1163" s="353" t="s">
        <v>5582</v>
      </c>
      <c r="D1163" s="352">
        <v>60</v>
      </c>
      <c r="E1163" s="376">
        <v>35</v>
      </c>
      <c r="F1163" s="351">
        <f>IF(C1163="%",D1163*E1163/100,D1163*E1163)</f>
        <v>2100</v>
      </c>
    </row>
    <row r="1164" spans="1:6" x14ac:dyDescent="0.25">
      <c r="A1164" s="354"/>
      <c r="B1164" s="354"/>
      <c r="C1164" s="353"/>
      <c r="D1164" s="352"/>
      <c r="E1164" s="351"/>
      <c r="F1164" s="351"/>
    </row>
    <row r="1165" spans="1:6" ht="12" x14ac:dyDescent="0.25">
      <c r="A1165" s="791" t="s">
        <v>5537</v>
      </c>
      <c r="B1165" s="792"/>
      <c r="C1165" s="792"/>
      <c r="D1165" s="792"/>
      <c r="E1165" s="793"/>
      <c r="F1165" s="350">
        <f>SUM(F1105:F1164)</f>
        <v>9439780</v>
      </c>
    </row>
    <row r="1166" spans="1:6" s="342" customFormat="1" ht="12" x14ac:dyDescent="0.25">
      <c r="A1166" s="790" t="str">
        <f>A1168&amp;" "&amp;B1168</f>
        <v>C4.4 COMMERCIAL MATERIALS</v>
      </c>
      <c r="B1166" s="790"/>
      <c r="C1166" s="790"/>
      <c r="D1166" s="790"/>
      <c r="E1166" s="790"/>
      <c r="F1166" s="790"/>
    </row>
    <row r="1167" spans="1:6" s="342" customFormat="1" ht="12" x14ac:dyDescent="0.25">
      <c r="A1167" s="349" t="s">
        <v>5536</v>
      </c>
      <c r="B1167" s="349" t="s">
        <v>5535</v>
      </c>
      <c r="C1167" s="349" t="s">
        <v>5554</v>
      </c>
      <c r="D1167" s="366" t="s">
        <v>5553</v>
      </c>
      <c r="E1167" s="348" t="s">
        <v>5552</v>
      </c>
      <c r="F1167" s="348" t="s">
        <v>5534</v>
      </c>
    </row>
    <row r="1168" spans="1:6" s="342" customFormat="1" ht="12" x14ac:dyDescent="0.25">
      <c r="A1168" s="365" t="s">
        <v>1550</v>
      </c>
      <c r="B1168" s="364" t="s">
        <v>1551</v>
      </c>
      <c r="C1168" s="363"/>
      <c r="D1168" s="362"/>
      <c r="E1168" s="361"/>
      <c r="F1168" s="361"/>
    </row>
    <row r="1169" spans="1:6" s="342" customFormat="1" x14ac:dyDescent="0.25">
      <c r="A1169" s="384"/>
      <c r="B1169" s="383"/>
      <c r="C1169" s="382"/>
      <c r="D1169" s="381"/>
      <c r="E1169" s="376"/>
      <c r="F1169" s="376"/>
    </row>
    <row r="1170" spans="1:6" s="342" customFormat="1" ht="45.6" x14ac:dyDescent="0.25">
      <c r="A1170" s="380" t="s">
        <v>1581</v>
      </c>
      <c r="B1170" s="379" t="s">
        <v>5808</v>
      </c>
      <c r="C1170" s="382"/>
      <c r="D1170" s="381"/>
      <c r="E1170" s="376"/>
      <c r="F1170" s="376"/>
    </row>
    <row r="1171" spans="1:6" x14ac:dyDescent="0.25">
      <c r="A1171" s="384"/>
      <c r="B1171" s="383"/>
      <c r="C1171" s="382"/>
      <c r="D1171" s="381"/>
      <c r="E1171" s="376"/>
      <c r="F1171" s="376"/>
    </row>
    <row r="1172" spans="1:6" x14ac:dyDescent="0.25">
      <c r="A1172" s="380" t="s">
        <v>1582</v>
      </c>
      <c r="B1172" s="379" t="s">
        <v>1557</v>
      </c>
      <c r="C1172" s="382"/>
      <c r="D1172" s="381"/>
      <c r="E1172" s="376"/>
      <c r="F1172" s="376"/>
    </row>
    <row r="1173" spans="1:6" x14ac:dyDescent="0.25">
      <c r="A1173" s="384"/>
      <c r="B1173" s="383"/>
      <c r="C1173" s="382"/>
      <c r="D1173" s="381"/>
      <c r="E1173" s="376"/>
      <c r="F1173" s="376"/>
    </row>
    <row r="1174" spans="1:6" x14ac:dyDescent="0.25">
      <c r="A1174" s="384"/>
      <c r="B1174" s="379" t="s">
        <v>5807</v>
      </c>
      <c r="C1174" s="378" t="s">
        <v>5582</v>
      </c>
      <c r="D1174" s="381">
        <v>3600</v>
      </c>
      <c r="E1174" s="376">
        <v>500</v>
      </c>
      <c r="F1174" s="351">
        <f>IF(C1174="%",D1174*E1174/100,D1174*E1174)</f>
        <v>1800000</v>
      </c>
    </row>
    <row r="1175" spans="1:6" x14ac:dyDescent="0.25">
      <c r="A1175" s="384"/>
      <c r="B1175" s="383"/>
      <c r="C1175" s="382"/>
      <c r="D1175" s="381"/>
      <c r="E1175" s="376"/>
      <c r="F1175" s="376"/>
    </row>
    <row r="1176" spans="1:6" x14ac:dyDescent="0.25">
      <c r="A1176" s="380" t="s">
        <v>1595</v>
      </c>
      <c r="B1176" s="379" t="s">
        <v>5806</v>
      </c>
      <c r="C1176" s="382"/>
      <c r="D1176" s="381"/>
      <c r="E1176" s="376"/>
      <c r="F1176" s="376"/>
    </row>
    <row r="1177" spans="1:6" x14ac:dyDescent="0.25">
      <c r="A1177" s="384"/>
      <c r="B1177" s="383"/>
      <c r="C1177" s="382"/>
      <c r="D1177" s="381"/>
      <c r="E1177" s="376"/>
      <c r="F1177" s="376"/>
    </row>
    <row r="1178" spans="1:6" x14ac:dyDescent="0.25">
      <c r="A1178" s="380" t="s">
        <v>1598</v>
      </c>
      <c r="B1178" s="379" t="s">
        <v>1596</v>
      </c>
      <c r="C1178" s="378"/>
      <c r="D1178" s="381"/>
      <c r="E1178" s="376"/>
      <c r="F1178" s="376"/>
    </row>
    <row r="1179" spans="1:6" s="342" customFormat="1" x14ac:dyDescent="0.25">
      <c r="A1179" s="384"/>
      <c r="B1179" s="383"/>
      <c r="C1179" s="382"/>
      <c r="D1179" s="381"/>
      <c r="E1179" s="376"/>
      <c r="F1179" s="376"/>
    </row>
    <row r="1180" spans="1:6" s="342" customFormat="1" x14ac:dyDescent="0.25">
      <c r="A1180" s="380"/>
      <c r="B1180" s="379" t="s">
        <v>5805</v>
      </c>
      <c r="C1180" s="378" t="s">
        <v>5577</v>
      </c>
      <c r="D1180" s="390">
        <v>4500</v>
      </c>
      <c r="E1180" s="376">
        <v>1725</v>
      </c>
      <c r="F1180" s="351">
        <f>IF(C1180="%",D1180*E1180/100,D1180*E1180)</f>
        <v>7762500</v>
      </c>
    </row>
    <row r="1181" spans="1:6" s="342" customFormat="1" x14ac:dyDescent="0.25">
      <c r="A1181" s="384"/>
      <c r="B1181" s="383"/>
      <c r="C1181" s="382"/>
      <c r="D1181" s="381"/>
      <c r="E1181" s="376"/>
      <c r="F1181" s="376"/>
    </row>
    <row r="1182" spans="1:6" s="342" customFormat="1" x14ac:dyDescent="0.25">
      <c r="A1182" s="380" t="s">
        <v>1599</v>
      </c>
      <c r="B1182" s="379" t="s">
        <v>1597</v>
      </c>
      <c r="C1182" s="378" t="s">
        <v>5577</v>
      </c>
      <c r="D1182" s="390"/>
      <c r="E1182" s="376">
        <v>2150</v>
      </c>
      <c r="F1182" s="376" t="s">
        <v>5568</v>
      </c>
    </row>
    <row r="1183" spans="1:6" s="342" customFormat="1" x14ac:dyDescent="0.25">
      <c r="A1183" s="384"/>
      <c r="B1183" s="383"/>
      <c r="C1183" s="382"/>
      <c r="D1183" s="381"/>
      <c r="E1183" s="376"/>
      <c r="F1183" s="376"/>
    </row>
    <row r="1184" spans="1:6" s="342" customFormat="1" ht="12" x14ac:dyDescent="0.25">
      <c r="A1184" s="791" t="s">
        <v>5537</v>
      </c>
      <c r="B1184" s="792"/>
      <c r="C1184" s="792"/>
      <c r="D1184" s="792"/>
      <c r="E1184" s="793"/>
      <c r="F1184" s="350">
        <f>SUM(F1168:F1183)</f>
        <v>9562500</v>
      </c>
    </row>
    <row r="1185" spans="1:6" s="342" customFormat="1" ht="12" x14ac:dyDescent="0.25">
      <c r="A1185" s="790" t="str">
        <f>A1187&amp;" "&amp;B1187</f>
        <v>C5.1 ROADBED</v>
      </c>
      <c r="B1185" s="790"/>
      <c r="C1185" s="790"/>
      <c r="D1185" s="790"/>
      <c r="E1185" s="790"/>
      <c r="F1185" s="790"/>
    </row>
    <row r="1186" spans="1:6" s="342" customFormat="1" ht="12" x14ac:dyDescent="0.25">
      <c r="A1186" s="349" t="s">
        <v>5536</v>
      </c>
      <c r="B1186" s="349" t="s">
        <v>5535</v>
      </c>
      <c r="C1186" s="349" t="s">
        <v>5554</v>
      </c>
      <c r="D1186" s="366" t="s">
        <v>5553</v>
      </c>
      <c r="E1186" s="348" t="s">
        <v>5552</v>
      </c>
      <c r="F1186" s="348" t="s">
        <v>5534</v>
      </c>
    </row>
    <row r="1187" spans="1:6" s="342" customFormat="1" ht="12" x14ac:dyDescent="0.25">
      <c r="A1187" s="365" t="s">
        <v>1614</v>
      </c>
      <c r="B1187" s="364" t="s">
        <v>1615</v>
      </c>
      <c r="C1187" s="363"/>
      <c r="D1187" s="362"/>
      <c r="E1187" s="361"/>
      <c r="F1187" s="361"/>
    </row>
    <row r="1188" spans="1:6" s="342" customFormat="1" x14ac:dyDescent="0.25">
      <c r="A1188" s="384"/>
      <c r="B1188" s="383"/>
      <c r="C1188" s="382"/>
      <c r="D1188" s="381"/>
      <c r="E1188" s="376"/>
      <c r="F1188" s="376"/>
    </row>
    <row r="1189" spans="1:6" s="342" customFormat="1" ht="22.8" x14ac:dyDescent="0.25">
      <c r="A1189" s="380" t="s">
        <v>1616</v>
      </c>
      <c r="B1189" s="379" t="s">
        <v>1617</v>
      </c>
      <c r="C1189" s="382"/>
      <c r="D1189" s="381"/>
      <c r="E1189" s="376"/>
      <c r="F1189" s="376"/>
    </row>
    <row r="1190" spans="1:6" s="342" customFormat="1" x14ac:dyDescent="0.25">
      <c r="A1190" s="384"/>
      <c r="B1190" s="383"/>
      <c r="C1190" s="382"/>
      <c r="D1190" s="381"/>
      <c r="E1190" s="376"/>
      <c r="F1190" s="376"/>
    </row>
    <row r="1191" spans="1:6" s="342" customFormat="1" ht="22.8" x14ac:dyDescent="0.25">
      <c r="A1191" s="380" t="s">
        <v>1619</v>
      </c>
      <c r="B1191" s="379" t="s">
        <v>4303</v>
      </c>
      <c r="C1191" s="378" t="s">
        <v>5582</v>
      </c>
      <c r="D1191" s="377">
        <v>18300</v>
      </c>
      <c r="E1191" s="376">
        <v>30</v>
      </c>
      <c r="F1191" s="351">
        <f>IF(C1191="%",D1191*E1191/100,D1191*E1191)</f>
        <v>549000</v>
      </c>
    </row>
    <row r="1192" spans="1:6" s="342" customFormat="1" x14ac:dyDescent="0.25">
      <c r="A1192" s="384"/>
      <c r="B1192" s="383"/>
      <c r="C1192" s="382"/>
      <c r="D1192" s="381"/>
      <c r="E1192" s="376"/>
      <c r="F1192" s="376"/>
    </row>
    <row r="1193" spans="1:6" s="342" customFormat="1" ht="34.200000000000003" x14ac:dyDescent="0.25">
      <c r="A1193" s="354" t="s">
        <v>1625</v>
      </c>
      <c r="B1193" s="354" t="s">
        <v>1627</v>
      </c>
      <c r="C1193" s="353"/>
      <c r="D1193" s="352"/>
      <c r="E1193" s="351"/>
      <c r="F1193" s="351"/>
    </row>
    <row r="1194" spans="1:6" s="342" customFormat="1" x14ac:dyDescent="0.25">
      <c r="A1194" s="354"/>
      <c r="B1194" s="354"/>
      <c r="C1194" s="353"/>
      <c r="D1194" s="352"/>
      <c r="E1194" s="351"/>
      <c r="F1194" s="351"/>
    </row>
    <row r="1195" spans="1:6" s="342" customFormat="1" ht="22.8" x14ac:dyDescent="0.25">
      <c r="A1195" s="380" t="s">
        <v>1639</v>
      </c>
      <c r="B1195" s="379" t="s">
        <v>1634</v>
      </c>
      <c r="C1195" s="382"/>
      <c r="D1195" s="381"/>
      <c r="E1195" s="376"/>
      <c r="F1195" s="376"/>
    </row>
    <row r="1196" spans="1:6" s="342" customFormat="1" x14ac:dyDescent="0.25">
      <c r="A1196" s="384"/>
      <c r="B1196" s="383"/>
      <c r="C1196" s="382"/>
      <c r="D1196" s="381"/>
      <c r="E1196" s="376"/>
      <c r="F1196" s="376"/>
    </row>
    <row r="1197" spans="1:6" ht="22.8" x14ac:dyDescent="0.25">
      <c r="A1197" s="380" t="s">
        <v>1641</v>
      </c>
      <c r="B1197" s="379" t="s">
        <v>5804</v>
      </c>
      <c r="C1197" s="382"/>
      <c r="D1197" s="381"/>
      <c r="E1197" s="376"/>
      <c r="F1197" s="376"/>
    </row>
    <row r="1198" spans="1:6" x14ac:dyDescent="0.25">
      <c r="A1198" s="384"/>
      <c r="B1198" s="383"/>
      <c r="C1198" s="382"/>
      <c r="D1198" s="381"/>
      <c r="E1198" s="376"/>
      <c r="F1198" s="376"/>
    </row>
    <row r="1199" spans="1:6" x14ac:dyDescent="0.25">
      <c r="A1199" s="384"/>
      <c r="B1199" s="379" t="s">
        <v>5802</v>
      </c>
      <c r="C1199" s="378" t="s">
        <v>5582</v>
      </c>
      <c r="D1199" s="377">
        <v>3000</v>
      </c>
      <c r="E1199" s="376">
        <v>36</v>
      </c>
      <c r="F1199" s="351">
        <f>IF(C1199="%",D1199*E1199/100,D1199*E1199)</f>
        <v>108000</v>
      </c>
    </row>
    <row r="1200" spans="1:6" x14ac:dyDescent="0.25">
      <c r="A1200" s="384"/>
      <c r="B1200" s="383"/>
      <c r="C1200" s="382"/>
      <c r="D1200" s="381"/>
      <c r="E1200" s="376"/>
      <c r="F1200" s="376"/>
    </row>
    <row r="1201" spans="1:6" x14ac:dyDescent="0.25">
      <c r="A1201" s="384"/>
      <c r="B1201" s="379" t="s">
        <v>5801</v>
      </c>
      <c r="C1201" s="378" t="s">
        <v>5582</v>
      </c>
      <c r="D1201" s="377">
        <v>2000</v>
      </c>
      <c r="E1201" s="376">
        <v>36</v>
      </c>
      <c r="F1201" s="351">
        <f>IF(C1201="%",D1201*E1201/100,D1201*E1201)</f>
        <v>72000</v>
      </c>
    </row>
    <row r="1202" spans="1:6" x14ac:dyDescent="0.25">
      <c r="A1202" s="384"/>
      <c r="B1202" s="383"/>
      <c r="C1202" s="382"/>
      <c r="D1202" s="381"/>
      <c r="E1202" s="376"/>
      <c r="F1202" s="376"/>
    </row>
    <row r="1203" spans="1:6" ht="22.8" x14ac:dyDescent="0.25">
      <c r="A1203" s="380" t="s">
        <v>1642</v>
      </c>
      <c r="B1203" s="379" t="s">
        <v>5803</v>
      </c>
      <c r="C1203" s="382"/>
      <c r="D1203" s="381"/>
      <c r="E1203" s="376"/>
      <c r="F1203" s="376"/>
    </row>
    <row r="1204" spans="1:6" x14ac:dyDescent="0.25">
      <c r="A1204" s="384"/>
      <c r="B1204" s="383"/>
      <c r="C1204" s="382"/>
      <c r="D1204" s="381"/>
      <c r="E1204" s="376"/>
      <c r="F1204" s="376"/>
    </row>
    <row r="1205" spans="1:6" x14ac:dyDescent="0.25">
      <c r="A1205" s="384"/>
      <c r="B1205" s="379" t="s">
        <v>5802</v>
      </c>
      <c r="C1205" s="378" t="s">
        <v>5582</v>
      </c>
      <c r="D1205" s="377">
        <v>3000</v>
      </c>
      <c r="E1205" s="376">
        <v>60</v>
      </c>
      <c r="F1205" s="351">
        <f>IF(C1205="%",D1205*E1205/100,D1205*E1205)</f>
        <v>180000</v>
      </c>
    </row>
    <row r="1206" spans="1:6" x14ac:dyDescent="0.25">
      <c r="A1206" s="384"/>
      <c r="B1206" s="383"/>
      <c r="C1206" s="382"/>
      <c r="D1206" s="381"/>
      <c r="E1206" s="376"/>
      <c r="F1206" s="376"/>
    </row>
    <row r="1207" spans="1:6" s="342" customFormat="1" x14ac:dyDescent="0.25">
      <c r="A1207" s="384"/>
      <c r="B1207" s="379" t="s">
        <v>5801</v>
      </c>
      <c r="C1207" s="378" t="s">
        <v>5582</v>
      </c>
      <c r="D1207" s="377">
        <v>2000</v>
      </c>
      <c r="E1207" s="376">
        <v>60</v>
      </c>
      <c r="F1207" s="351">
        <f>IF(C1207="%",D1207*E1207/100,D1207*E1207)</f>
        <v>120000</v>
      </c>
    </row>
    <row r="1208" spans="1:6" s="342" customFormat="1" x14ac:dyDescent="0.25">
      <c r="A1208" s="384"/>
      <c r="B1208" s="383"/>
      <c r="C1208" s="382"/>
      <c r="D1208" s="381"/>
      <c r="E1208" s="376"/>
      <c r="F1208" s="376"/>
    </row>
    <row r="1209" spans="1:6" s="342" customFormat="1" ht="22.8" x14ac:dyDescent="0.25">
      <c r="A1209" s="380" t="s">
        <v>1646</v>
      </c>
      <c r="B1209" s="379" t="s">
        <v>1640</v>
      </c>
      <c r="C1209" s="382"/>
      <c r="D1209" s="381"/>
      <c r="E1209" s="376"/>
      <c r="F1209" s="376"/>
    </row>
    <row r="1210" spans="1:6" x14ac:dyDescent="0.25">
      <c r="A1210" s="384"/>
      <c r="B1210" s="383"/>
      <c r="C1210" s="382"/>
      <c r="D1210" s="381"/>
      <c r="E1210" s="376"/>
      <c r="F1210" s="376"/>
    </row>
    <row r="1211" spans="1:6" s="342" customFormat="1" x14ac:dyDescent="0.25">
      <c r="A1211" s="380" t="s">
        <v>1648</v>
      </c>
      <c r="B1211" s="379" t="s">
        <v>1643</v>
      </c>
      <c r="C1211" s="378" t="s">
        <v>5582</v>
      </c>
      <c r="D1211" s="377">
        <v>10600</v>
      </c>
      <c r="E1211" s="376">
        <v>30</v>
      </c>
      <c r="F1211" s="351">
        <f>IF(C1211="%",D1211*E1211/100,D1211*E1211)</f>
        <v>318000</v>
      </c>
    </row>
    <row r="1212" spans="1:6" s="342" customFormat="1" x14ac:dyDescent="0.25">
      <c r="A1212" s="384"/>
      <c r="B1212" s="383"/>
      <c r="C1212" s="382"/>
      <c r="D1212" s="381"/>
      <c r="E1212" s="376"/>
      <c r="F1212" s="376"/>
    </row>
    <row r="1213" spans="1:6" s="342" customFormat="1" ht="22.8" x14ac:dyDescent="0.25">
      <c r="A1213" s="380" t="s">
        <v>1649</v>
      </c>
      <c r="B1213" s="379" t="s">
        <v>1644</v>
      </c>
      <c r="C1213" s="378" t="s">
        <v>5582</v>
      </c>
      <c r="D1213" s="377">
        <v>5300</v>
      </c>
      <c r="E1213" s="376">
        <v>220</v>
      </c>
      <c r="F1213" s="351">
        <f>IF(C1213="%",D1213*E1213/100,D1213*E1213)</f>
        <v>1166000</v>
      </c>
    </row>
    <row r="1214" spans="1:6" x14ac:dyDescent="0.25">
      <c r="A1214" s="384"/>
      <c r="B1214" s="383"/>
      <c r="C1214" s="382"/>
      <c r="D1214" s="381"/>
      <c r="E1214" s="376"/>
      <c r="F1214" s="376"/>
    </row>
    <row r="1215" spans="1:6" x14ac:dyDescent="0.25">
      <c r="A1215" s="380" t="s">
        <v>1657</v>
      </c>
      <c r="B1215" s="379" t="s">
        <v>1647</v>
      </c>
      <c r="C1215" s="382"/>
      <c r="D1215" s="381"/>
      <c r="E1215" s="376"/>
      <c r="F1215" s="376"/>
    </row>
    <row r="1216" spans="1:6" x14ac:dyDescent="0.25">
      <c r="A1216" s="384"/>
      <c r="B1216" s="383"/>
      <c r="C1216" s="382"/>
      <c r="D1216" s="381"/>
      <c r="E1216" s="376"/>
      <c r="F1216" s="376"/>
    </row>
    <row r="1217" spans="1:6" x14ac:dyDescent="0.25">
      <c r="A1217" s="380" t="s">
        <v>1659</v>
      </c>
      <c r="B1217" s="379" t="s">
        <v>5800</v>
      </c>
      <c r="C1217" s="378" t="s">
        <v>5556</v>
      </c>
      <c r="D1217" s="377"/>
      <c r="E1217" s="376">
        <v>12</v>
      </c>
      <c r="F1217" s="376" t="s">
        <v>5568</v>
      </c>
    </row>
    <row r="1218" spans="1:6" x14ac:dyDescent="0.25">
      <c r="A1218" s="384"/>
      <c r="B1218" s="383"/>
      <c r="C1218" s="382"/>
      <c r="D1218" s="381"/>
      <c r="E1218" s="376"/>
      <c r="F1218" s="376"/>
    </row>
    <row r="1219" spans="1:6" x14ac:dyDescent="0.25">
      <c r="A1219" s="380" t="s">
        <v>1661</v>
      </c>
      <c r="B1219" s="379" t="s">
        <v>1653</v>
      </c>
      <c r="C1219" s="378" t="s">
        <v>5556</v>
      </c>
      <c r="D1219" s="377"/>
      <c r="E1219" s="376">
        <v>6</v>
      </c>
      <c r="F1219" s="376" t="s">
        <v>5568</v>
      </c>
    </row>
    <row r="1220" spans="1:6" x14ac:dyDescent="0.25">
      <c r="A1220" s="384"/>
      <c r="B1220" s="383"/>
      <c r="C1220" s="382"/>
      <c r="D1220" s="381"/>
      <c r="E1220" s="376"/>
      <c r="F1220" s="376"/>
    </row>
    <row r="1221" spans="1:6" x14ac:dyDescent="0.25">
      <c r="A1221" s="380" t="s">
        <v>1663</v>
      </c>
      <c r="B1221" s="379" t="s">
        <v>1654</v>
      </c>
      <c r="C1221" s="378" t="s">
        <v>5556</v>
      </c>
      <c r="D1221" s="377"/>
      <c r="E1221" s="376">
        <v>12</v>
      </c>
      <c r="F1221" s="376" t="s">
        <v>5568</v>
      </c>
    </row>
    <row r="1222" spans="1:6" s="342" customFormat="1" x14ac:dyDescent="0.25">
      <c r="A1222" s="384"/>
      <c r="B1222" s="383"/>
      <c r="C1222" s="382"/>
      <c r="D1222" s="381"/>
      <c r="E1222" s="376"/>
      <c r="F1222" s="376"/>
    </row>
    <row r="1223" spans="1:6" s="342" customFormat="1" x14ac:dyDescent="0.25">
      <c r="A1223" s="380" t="s">
        <v>1664</v>
      </c>
      <c r="B1223" s="379" t="s">
        <v>1655</v>
      </c>
      <c r="C1223" s="378" t="s">
        <v>5556</v>
      </c>
      <c r="D1223" s="377"/>
      <c r="E1223" s="376">
        <v>6</v>
      </c>
      <c r="F1223" s="376" t="s">
        <v>5568</v>
      </c>
    </row>
    <row r="1224" spans="1:6" s="342" customFormat="1" x14ac:dyDescent="0.25">
      <c r="A1224" s="384"/>
      <c r="B1224" s="383"/>
      <c r="C1224" s="382"/>
      <c r="D1224" s="381"/>
      <c r="E1224" s="376"/>
      <c r="F1224" s="376"/>
    </row>
    <row r="1225" spans="1:6" s="342" customFormat="1" ht="22.8" x14ac:dyDescent="0.25">
      <c r="A1225" s="354" t="s">
        <v>1692</v>
      </c>
      <c r="B1225" s="354" t="s">
        <v>1691</v>
      </c>
      <c r="C1225" s="353" t="s">
        <v>5582</v>
      </c>
      <c r="D1225" s="352">
        <v>5000</v>
      </c>
      <c r="E1225" s="351">
        <v>45</v>
      </c>
      <c r="F1225" s="351">
        <f>IF(C1225="%",D1225*E1225/100,D1225*E1225)</f>
        <v>225000</v>
      </c>
    </row>
    <row r="1226" spans="1:6" s="342" customFormat="1" x14ac:dyDescent="0.25">
      <c r="A1226" s="354"/>
      <c r="B1226" s="354"/>
      <c r="C1226" s="353"/>
      <c r="D1226" s="352"/>
      <c r="E1226" s="351"/>
      <c r="F1226" s="351"/>
    </row>
    <row r="1227" spans="1:6" s="342" customFormat="1" ht="12" x14ac:dyDescent="0.25">
      <c r="A1227" s="791" t="s">
        <v>5537</v>
      </c>
      <c r="B1227" s="792"/>
      <c r="C1227" s="792"/>
      <c r="D1227" s="792"/>
      <c r="E1227" s="793"/>
      <c r="F1227" s="350">
        <f>SUM(F1187:F1226)</f>
        <v>2738000</v>
      </c>
    </row>
    <row r="1228" spans="1:6" s="342" customFormat="1" ht="12" x14ac:dyDescent="0.25">
      <c r="A1228" s="790" t="str">
        <f>A1230&amp;" "&amp;B1230</f>
        <v>C5.2 FILL</v>
      </c>
      <c r="B1228" s="790"/>
      <c r="C1228" s="790"/>
      <c r="D1228" s="790"/>
      <c r="E1228" s="790"/>
      <c r="F1228" s="790"/>
    </row>
    <row r="1229" spans="1:6" s="342" customFormat="1" ht="12" x14ac:dyDescent="0.25">
      <c r="A1229" s="349" t="s">
        <v>5536</v>
      </c>
      <c r="B1229" s="349" t="s">
        <v>5535</v>
      </c>
      <c r="C1229" s="349" t="s">
        <v>5554</v>
      </c>
      <c r="D1229" s="366" t="s">
        <v>5553</v>
      </c>
      <c r="E1229" s="348" t="s">
        <v>5552</v>
      </c>
      <c r="F1229" s="348" t="s">
        <v>5534</v>
      </c>
    </row>
    <row r="1230" spans="1:6" s="342" customFormat="1" ht="12" x14ac:dyDescent="0.25">
      <c r="A1230" s="365" t="s">
        <v>1704</v>
      </c>
      <c r="B1230" s="364" t="s">
        <v>1705</v>
      </c>
      <c r="C1230" s="363"/>
      <c r="D1230" s="362"/>
      <c r="E1230" s="361"/>
      <c r="F1230" s="361"/>
    </row>
    <row r="1231" spans="1:6" s="342" customFormat="1" x14ac:dyDescent="0.25">
      <c r="A1231" s="384"/>
      <c r="B1231" s="383"/>
      <c r="C1231" s="382"/>
      <c r="D1231" s="381"/>
      <c r="E1231" s="376"/>
      <c r="F1231" s="376"/>
    </row>
    <row r="1232" spans="1:6" s="342" customFormat="1" x14ac:dyDescent="0.25">
      <c r="A1232" s="380" t="s">
        <v>1710</v>
      </c>
      <c r="B1232" s="379" t="s">
        <v>5799</v>
      </c>
      <c r="C1232" s="378"/>
      <c r="D1232" s="381"/>
      <c r="E1232" s="376"/>
      <c r="F1232" s="376"/>
    </row>
    <row r="1233" spans="1:6" s="342" customFormat="1" x14ac:dyDescent="0.25">
      <c r="A1233" s="384"/>
      <c r="B1233" s="383"/>
      <c r="C1233" s="382"/>
      <c r="D1233" s="381"/>
      <c r="E1233" s="376"/>
      <c r="F1233" s="376"/>
    </row>
    <row r="1234" spans="1:6" ht="34.200000000000003" x14ac:dyDescent="0.25">
      <c r="A1234" s="380" t="s">
        <v>1712</v>
      </c>
      <c r="B1234" s="379" t="s">
        <v>4316</v>
      </c>
      <c r="C1234" s="378"/>
      <c r="D1234" s="381"/>
      <c r="E1234" s="376"/>
      <c r="F1234" s="376"/>
    </row>
    <row r="1235" spans="1:6" x14ac:dyDescent="0.25">
      <c r="A1235" s="384"/>
      <c r="B1235" s="383"/>
      <c r="C1235" s="382"/>
      <c r="D1235" s="381"/>
      <c r="E1235" s="376"/>
      <c r="F1235" s="376"/>
    </row>
    <row r="1236" spans="1:6" x14ac:dyDescent="0.25">
      <c r="A1236" s="380"/>
      <c r="B1236" s="379" t="s">
        <v>5798</v>
      </c>
      <c r="C1236" s="378" t="s">
        <v>5582</v>
      </c>
      <c r="D1236" s="377">
        <v>62200</v>
      </c>
      <c r="E1236" s="376">
        <v>20</v>
      </c>
      <c r="F1236" s="351">
        <f>IF(C1236="%",D1236*E1236/100,D1236*E1236)</f>
        <v>1244000</v>
      </c>
    </row>
    <row r="1237" spans="1:6" s="342" customFormat="1" x14ac:dyDescent="0.25">
      <c r="A1237" s="384"/>
      <c r="B1237" s="383"/>
      <c r="C1237" s="382"/>
      <c r="D1237" s="381"/>
      <c r="E1237" s="376"/>
      <c r="F1237" s="376"/>
    </row>
    <row r="1238" spans="1:6" s="342" customFormat="1" ht="22.8" x14ac:dyDescent="0.25">
      <c r="A1238" s="380" t="s">
        <v>1715</v>
      </c>
      <c r="B1238" s="379" t="s">
        <v>1720</v>
      </c>
      <c r="C1238" s="378" t="s">
        <v>5582</v>
      </c>
      <c r="D1238" s="377">
        <v>5000</v>
      </c>
      <c r="E1238" s="376">
        <v>17.5</v>
      </c>
      <c r="F1238" s="351">
        <f>IF(C1238="%",D1238*E1238/100,D1238*E1238)</f>
        <v>87500</v>
      </c>
    </row>
    <row r="1239" spans="1:6" s="342" customFormat="1" x14ac:dyDescent="0.25">
      <c r="A1239" s="384"/>
      <c r="B1239" s="383"/>
      <c r="C1239" s="382"/>
      <c r="D1239" s="381"/>
      <c r="E1239" s="376"/>
      <c r="F1239" s="376"/>
    </row>
    <row r="1240" spans="1:6" ht="22.8" x14ac:dyDescent="0.25">
      <c r="A1240" s="354" t="s">
        <v>1744</v>
      </c>
      <c r="B1240" s="354" t="s">
        <v>5797</v>
      </c>
      <c r="C1240" s="353"/>
      <c r="D1240" s="352"/>
      <c r="E1240" s="351"/>
      <c r="F1240" s="351"/>
    </row>
    <row r="1241" spans="1:6" x14ac:dyDescent="0.25">
      <c r="A1241" s="354"/>
      <c r="B1241" s="354"/>
      <c r="C1241" s="353"/>
      <c r="D1241" s="352"/>
      <c r="E1241" s="351"/>
      <c r="F1241" s="351"/>
    </row>
    <row r="1242" spans="1:6" ht="22.8" x14ac:dyDescent="0.25">
      <c r="A1242" s="354" t="s">
        <v>1746</v>
      </c>
      <c r="B1242" s="354" t="s">
        <v>5796</v>
      </c>
      <c r="C1242" s="353" t="s">
        <v>5795</v>
      </c>
      <c r="D1242" s="352"/>
      <c r="E1242" s="351"/>
      <c r="F1242" s="351" t="s">
        <v>5568</v>
      </c>
    </row>
    <row r="1243" spans="1:6" x14ac:dyDescent="0.25">
      <c r="A1243" s="354"/>
      <c r="B1243" s="354"/>
      <c r="C1243" s="353"/>
      <c r="D1243" s="352"/>
      <c r="E1243" s="351"/>
      <c r="F1243" s="351"/>
    </row>
    <row r="1244" spans="1:6" x14ac:dyDescent="0.25">
      <c r="A1244" s="354" t="s">
        <v>1747</v>
      </c>
      <c r="B1244" s="354" t="s">
        <v>4691</v>
      </c>
      <c r="C1244" s="353" t="s">
        <v>5795</v>
      </c>
      <c r="D1244" s="352"/>
      <c r="E1244" s="351"/>
      <c r="F1244" s="351" t="s">
        <v>5568</v>
      </c>
    </row>
    <row r="1245" spans="1:6" x14ac:dyDescent="0.25">
      <c r="A1245" s="354"/>
      <c r="B1245" s="354"/>
      <c r="C1245" s="353"/>
      <c r="D1245" s="352"/>
      <c r="E1245" s="351"/>
      <c r="F1245" s="351"/>
    </row>
    <row r="1246" spans="1:6" x14ac:dyDescent="0.25">
      <c r="A1246" s="354" t="s">
        <v>4687</v>
      </c>
      <c r="B1246" s="354" t="s">
        <v>4692</v>
      </c>
      <c r="C1246" s="353" t="s">
        <v>5795</v>
      </c>
      <c r="D1246" s="352"/>
      <c r="E1246" s="351"/>
      <c r="F1246" s="351" t="s">
        <v>5568</v>
      </c>
    </row>
    <row r="1247" spans="1:6" x14ac:dyDescent="0.25">
      <c r="A1247" s="384"/>
      <c r="B1247" s="383"/>
      <c r="C1247" s="382"/>
      <c r="D1247" s="381"/>
      <c r="E1247" s="376"/>
      <c r="F1247" s="376"/>
    </row>
    <row r="1248" spans="1:6" s="342" customFormat="1" x14ac:dyDescent="0.25">
      <c r="A1248" s="354" t="s">
        <v>4688</v>
      </c>
      <c r="B1248" s="354" t="s">
        <v>4693</v>
      </c>
      <c r="C1248" s="353" t="s">
        <v>5795</v>
      </c>
      <c r="D1248" s="352"/>
      <c r="E1248" s="351"/>
      <c r="F1248" s="351" t="s">
        <v>5568</v>
      </c>
    </row>
    <row r="1249" spans="1:6" s="342" customFormat="1" x14ac:dyDescent="0.25">
      <c r="A1249" s="354"/>
      <c r="B1249" s="354"/>
      <c r="C1249" s="353"/>
      <c r="D1249" s="352"/>
      <c r="E1249" s="351"/>
      <c r="F1249" s="351"/>
    </row>
    <row r="1250" spans="1:6" s="342" customFormat="1" ht="22.8" x14ac:dyDescent="0.25">
      <c r="A1250" s="380" t="s">
        <v>4698</v>
      </c>
      <c r="B1250" s="379" t="s">
        <v>1750</v>
      </c>
      <c r="C1250" s="382"/>
      <c r="D1250" s="381"/>
      <c r="E1250" s="376"/>
      <c r="F1250" s="376"/>
    </row>
    <row r="1251" spans="1:6" s="342" customFormat="1" x14ac:dyDescent="0.25">
      <c r="A1251" s="384"/>
      <c r="B1251" s="383"/>
      <c r="C1251" s="382"/>
      <c r="D1251" s="381"/>
      <c r="E1251" s="376"/>
      <c r="F1251" s="376"/>
    </row>
    <row r="1252" spans="1:6" s="342" customFormat="1" x14ac:dyDescent="0.25">
      <c r="A1252" s="380" t="s">
        <v>4699</v>
      </c>
      <c r="B1252" s="379" t="s">
        <v>1751</v>
      </c>
      <c r="C1252" s="378" t="s">
        <v>5556</v>
      </c>
      <c r="D1252" s="377">
        <v>26900</v>
      </c>
      <c r="E1252" s="376">
        <v>2.2000000000000002</v>
      </c>
      <c r="F1252" s="351">
        <f>IF(C1252="%",D1252*E1252/100,D1252*E1252)</f>
        <v>59180.000000000007</v>
      </c>
    </row>
    <row r="1253" spans="1:6" s="342" customFormat="1" x14ac:dyDescent="0.25">
      <c r="A1253" s="384"/>
      <c r="B1253" s="383"/>
      <c r="C1253" s="382"/>
      <c r="D1253" s="381"/>
      <c r="E1253" s="376"/>
      <c r="F1253" s="376"/>
    </row>
    <row r="1254" spans="1:6" ht="12" x14ac:dyDescent="0.25">
      <c r="A1254" s="791" t="s">
        <v>5537</v>
      </c>
      <c r="B1254" s="792"/>
      <c r="C1254" s="792"/>
      <c r="D1254" s="792"/>
      <c r="E1254" s="793"/>
      <c r="F1254" s="350">
        <f>SUM(F1230:F1253)</f>
        <v>1390680</v>
      </c>
    </row>
    <row r="1255" spans="1:6" s="342" customFormat="1" ht="12" x14ac:dyDescent="0.25">
      <c r="A1255" s="790" t="str">
        <f>A1257&amp;" "&amp;B1257</f>
        <v>C5.3 ROAD PAVEMENT LAYERS</v>
      </c>
      <c r="B1255" s="790"/>
      <c r="C1255" s="790"/>
      <c r="D1255" s="790"/>
      <c r="E1255" s="790"/>
      <c r="F1255" s="790"/>
    </row>
    <row r="1256" spans="1:6" s="342" customFormat="1" ht="12" x14ac:dyDescent="0.25">
      <c r="A1256" s="349" t="s">
        <v>5536</v>
      </c>
      <c r="B1256" s="349" t="s">
        <v>5535</v>
      </c>
      <c r="C1256" s="349" t="s">
        <v>5554</v>
      </c>
      <c r="D1256" s="366" t="s">
        <v>5553</v>
      </c>
      <c r="E1256" s="348" t="s">
        <v>5552</v>
      </c>
      <c r="F1256" s="348" t="s">
        <v>5534</v>
      </c>
    </row>
    <row r="1257" spans="1:6" s="342" customFormat="1" ht="12" x14ac:dyDescent="0.25">
      <c r="A1257" s="365" t="s">
        <v>1753</v>
      </c>
      <c r="B1257" s="364" t="s">
        <v>1754</v>
      </c>
      <c r="C1257" s="363"/>
      <c r="D1257" s="362"/>
      <c r="E1257" s="361"/>
      <c r="F1257" s="361"/>
    </row>
    <row r="1258" spans="1:6" s="342" customFormat="1" x14ac:dyDescent="0.25">
      <c r="A1258" s="384"/>
      <c r="B1258" s="383"/>
      <c r="C1258" s="382"/>
      <c r="D1258" s="381"/>
      <c r="E1258" s="376"/>
      <c r="F1258" s="376"/>
    </row>
    <row r="1259" spans="1:6" ht="34.200000000000003" x14ac:dyDescent="0.25">
      <c r="A1259" s="354" t="s">
        <v>1755</v>
      </c>
      <c r="B1259" s="354" t="s">
        <v>5794</v>
      </c>
      <c r="C1259" s="353" t="s">
        <v>5548</v>
      </c>
      <c r="D1259" s="352">
        <v>4</v>
      </c>
      <c r="E1259" s="351">
        <v>10000</v>
      </c>
      <c r="F1259" s="351">
        <f>IF(C1259="%",D1259*E1259/100,D1259*E1259)</f>
        <v>40000</v>
      </c>
    </row>
    <row r="1260" spans="1:6" s="342" customFormat="1" x14ac:dyDescent="0.25">
      <c r="A1260" s="384"/>
      <c r="B1260" s="383"/>
      <c r="C1260" s="382"/>
      <c r="D1260" s="381"/>
      <c r="E1260" s="376"/>
      <c r="F1260" s="376"/>
    </row>
    <row r="1261" spans="1:6" x14ac:dyDescent="0.25">
      <c r="A1261" s="380" t="s">
        <v>1757</v>
      </c>
      <c r="B1261" s="379" t="s">
        <v>5793</v>
      </c>
      <c r="C1261" s="382"/>
      <c r="D1261" s="381"/>
      <c r="E1261" s="376"/>
      <c r="F1261" s="376"/>
    </row>
    <row r="1262" spans="1:6" s="342" customFormat="1" x14ac:dyDescent="0.25">
      <c r="A1262" s="384"/>
      <c r="B1262" s="383"/>
      <c r="C1262" s="382"/>
      <c r="D1262" s="381"/>
      <c r="E1262" s="376"/>
      <c r="F1262" s="376"/>
    </row>
    <row r="1263" spans="1:6" s="342" customFormat="1" ht="22.8" x14ac:dyDescent="0.25">
      <c r="A1263" s="380" t="s">
        <v>1759</v>
      </c>
      <c r="B1263" s="379" t="s">
        <v>1760</v>
      </c>
      <c r="C1263" s="382"/>
      <c r="D1263" s="381"/>
      <c r="E1263" s="376"/>
      <c r="F1263" s="376"/>
    </row>
    <row r="1264" spans="1:6" s="342" customFormat="1" x14ac:dyDescent="0.25">
      <c r="A1264" s="384"/>
      <c r="B1264" s="383"/>
      <c r="C1264" s="382"/>
      <c r="D1264" s="381"/>
      <c r="E1264" s="376"/>
      <c r="F1264" s="376"/>
    </row>
    <row r="1265" spans="1:6" ht="22.8" x14ac:dyDescent="0.25">
      <c r="A1265" s="380"/>
      <c r="B1265" s="379" t="s">
        <v>5792</v>
      </c>
      <c r="C1265" s="382"/>
      <c r="D1265" s="377"/>
      <c r="E1265" s="376"/>
      <c r="F1265" s="376"/>
    </row>
    <row r="1266" spans="1:6" s="342" customFormat="1" x14ac:dyDescent="0.25">
      <c r="A1266" s="384"/>
      <c r="B1266" s="383"/>
      <c r="C1266" s="382"/>
      <c r="D1266" s="381"/>
      <c r="E1266" s="376"/>
      <c r="F1266" s="376"/>
    </row>
    <row r="1267" spans="1:6" s="342" customFormat="1" x14ac:dyDescent="0.25">
      <c r="A1267" s="380"/>
      <c r="B1267" s="379" t="s">
        <v>5791</v>
      </c>
      <c r="C1267" s="382" t="s">
        <v>5582</v>
      </c>
      <c r="D1267" s="377">
        <v>53000</v>
      </c>
      <c r="E1267" s="376">
        <v>40</v>
      </c>
      <c r="F1267" s="351">
        <f>IF(C1267="%",D1267*E1267/100,D1267*E1267)</f>
        <v>2120000</v>
      </c>
    </row>
    <row r="1268" spans="1:6" s="342" customFormat="1" x14ac:dyDescent="0.25">
      <c r="A1268" s="384"/>
      <c r="B1268" s="383"/>
      <c r="C1268" s="382"/>
      <c r="D1268" s="381"/>
      <c r="E1268" s="376"/>
      <c r="F1268" s="376"/>
    </row>
    <row r="1269" spans="1:6" s="342" customFormat="1" ht="22.8" x14ac:dyDescent="0.25">
      <c r="A1269" s="380"/>
      <c r="B1269" s="379" t="s">
        <v>5790</v>
      </c>
      <c r="C1269" s="382" t="s">
        <v>5582</v>
      </c>
      <c r="D1269" s="377">
        <v>5400</v>
      </c>
      <c r="E1269" s="376">
        <v>74</v>
      </c>
      <c r="F1269" s="351">
        <f>IF(C1269="%",D1269*E1269/100,D1269*E1269)</f>
        <v>399600</v>
      </c>
    </row>
    <row r="1270" spans="1:6" s="342" customFormat="1" x14ac:dyDescent="0.25">
      <c r="A1270" s="384"/>
      <c r="B1270" s="383"/>
      <c r="C1270" s="382"/>
      <c r="D1270" s="381"/>
      <c r="E1270" s="376"/>
      <c r="F1270" s="376"/>
    </row>
    <row r="1271" spans="1:6" s="342" customFormat="1" ht="22.8" x14ac:dyDescent="0.25">
      <c r="A1271" s="384"/>
      <c r="B1271" s="379" t="s">
        <v>5789</v>
      </c>
      <c r="C1271" s="378" t="s">
        <v>5582</v>
      </c>
      <c r="D1271" s="377">
        <v>3500</v>
      </c>
      <c r="E1271" s="376">
        <v>54</v>
      </c>
      <c r="F1271" s="351">
        <f>IF(C1271="%",D1271*E1271/100,D1271*E1271)</f>
        <v>189000</v>
      </c>
    </row>
    <row r="1272" spans="1:6" x14ac:dyDescent="0.25">
      <c r="A1272" s="384"/>
      <c r="B1272" s="383"/>
      <c r="C1272" s="382"/>
      <c r="D1272" s="381"/>
      <c r="E1272" s="376"/>
      <c r="F1272" s="376"/>
    </row>
    <row r="1273" spans="1:6" s="342" customFormat="1" ht="34.200000000000003" x14ac:dyDescent="0.25">
      <c r="A1273" s="354"/>
      <c r="B1273" s="354" t="s">
        <v>5788</v>
      </c>
      <c r="C1273" s="353"/>
      <c r="D1273" s="352"/>
      <c r="E1273" s="351"/>
      <c r="F1273" s="351"/>
    </row>
    <row r="1274" spans="1:6" s="342" customFormat="1" x14ac:dyDescent="0.25">
      <c r="A1274" s="354"/>
      <c r="B1274" s="354"/>
      <c r="C1274" s="353"/>
      <c r="D1274" s="352"/>
      <c r="E1274" s="351"/>
      <c r="F1274" s="351"/>
    </row>
    <row r="1275" spans="1:6" s="342" customFormat="1" ht="22.8" x14ac:dyDescent="0.25">
      <c r="A1275" s="384"/>
      <c r="B1275" s="379" t="s">
        <v>5787</v>
      </c>
      <c r="C1275" s="378" t="s">
        <v>5582</v>
      </c>
      <c r="D1275" s="377">
        <v>3800</v>
      </c>
      <c r="E1275" s="376">
        <v>26</v>
      </c>
      <c r="F1275" s="351">
        <f>IF(C1275="%",D1275*E1275/100,D1275*E1275)</f>
        <v>98800</v>
      </c>
    </row>
    <row r="1276" spans="1:6" s="342" customFormat="1" x14ac:dyDescent="0.25">
      <c r="A1276" s="384"/>
      <c r="B1276" s="383"/>
      <c r="C1276" s="382"/>
      <c r="D1276" s="381"/>
      <c r="E1276" s="376"/>
      <c r="F1276" s="376"/>
    </row>
    <row r="1277" spans="1:6" s="342" customFormat="1" ht="22.8" x14ac:dyDescent="0.25">
      <c r="A1277" s="384"/>
      <c r="B1277" s="379" t="s">
        <v>5786</v>
      </c>
      <c r="C1277" s="378" t="s">
        <v>5582</v>
      </c>
      <c r="D1277" s="377">
        <v>52500</v>
      </c>
      <c r="E1277" s="376">
        <v>40</v>
      </c>
      <c r="F1277" s="351">
        <f>IF(C1277="%",D1277*E1277/100,D1277*E1277)</f>
        <v>2100000</v>
      </c>
    </row>
    <row r="1278" spans="1:6" s="342" customFormat="1" x14ac:dyDescent="0.25">
      <c r="A1278" s="384"/>
      <c r="B1278" s="383"/>
      <c r="C1278" s="382"/>
      <c r="D1278" s="381"/>
      <c r="E1278" s="376"/>
      <c r="F1278" s="376"/>
    </row>
    <row r="1279" spans="1:6" s="342" customFormat="1" ht="34.200000000000003" x14ac:dyDescent="0.25">
      <c r="A1279" s="384"/>
      <c r="B1279" s="379" t="s">
        <v>5785</v>
      </c>
      <c r="C1279" s="378" t="s">
        <v>5582</v>
      </c>
      <c r="D1279" s="377">
        <v>34000</v>
      </c>
      <c r="E1279" s="376">
        <v>150</v>
      </c>
      <c r="F1279" s="376">
        <f>IF(C1279="%",D1279*E1279/100,D1279*E1279)</f>
        <v>5100000</v>
      </c>
    </row>
    <row r="1280" spans="1:6" s="342" customFormat="1" x14ac:dyDescent="0.25">
      <c r="A1280" s="384"/>
      <c r="B1280" s="383"/>
      <c r="C1280" s="382"/>
      <c r="D1280" s="381"/>
      <c r="E1280" s="376"/>
      <c r="F1280" s="376"/>
    </row>
    <row r="1281" spans="1:6" s="342" customFormat="1" x14ac:dyDescent="0.25">
      <c r="A1281" s="380" t="s">
        <v>1793</v>
      </c>
      <c r="B1281" s="379" t="s">
        <v>1736</v>
      </c>
      <c r="C1281" s="382"/>
      <c r="D1281" s="381"/>
      <c r="E1281" s="376"/>
      <c r="F1281" s="376"/>
    </row>
    <row r="1282" spans="1:6" s="342" customFormat="1" x14ac:dyDescent="0.25">
      <c r="A1282" s="384"/>
      <c r="B1282" s="383"/>
      <c r="C1282" s="382"/>
      <c r="D1282" s="381"/>
      <c r="E1282" s="376"/>
      <c r="F1282" s="376"/>
    </row>
    <row r="1283" spans="1:6" s="342" customFormat="1" ht="34.200000000000003" x14ac:dyDescent="0.25">
      <c r="A1283" s="380" t="s">
        <v>1794</v>
      </c>
      <c r="B1283" s="379" t="s">
        <v>5784</v>
      </c>
      <c r="C1283" s="382"/>
      <c r="D1283" s="381"/>
      <c r="E1283" s="376"/>
      <c r="F1283" s="376"/>
    </row>
    <row r="1284" spans="1:6" s="342" customFormat="1" x14ac:dyDescent="0.25">
      <c r="A1284" s="384"/>
      <c r="B1284" s="383"/>
      <c r="C1284" s="382"/>
      <c r="D1284" s="381"/>
      <c r="E1284" s="376"/>
      <c r="F1284" s="376"/>
    </row>
    <row r="1285" spans="1:6" s="342" customFormat="1" ht="22.8" x14ac:dyDescent="0.25">
      <c r="A1285" s="354"/>
      <c r="B1285" s="354" t="s">
        <v>5783</v>
      </c>
      <c r="C1285" s="353" t="s">
        <v>5582</v>
      </c>
      <c r="D1285" s="377">
        <v>1200</v>
      </c>
      <c r="E1285" s="376">
        <v>74</v>
      </c>
      <c r="F1285" s="351">
        <f>IF(C1285="%",D1285*E1285/100,D1285*E1285)</f>
        <v>88800</v>
      </c>
    </row>
    <row r="1286" spans="1:6" s="342" customFormat="1" x14ac:dyDescent="0.25">
      <c r="A1286" s="384"/>
      <c r="B1286" s="383"/>
      <c r="C1286" s="382"/>
      <c r="D1286" s="381"/>
      <c r="E1286" s="376"/>
      <c r="F1286" s="376"/>
    </row>
    <row r="1287" spans="1:6" s="342" customFormat="1" ht="22.8" x14ac:dyDescent="0.25">
      <c r="A1287" s="384"/>
      <c r="B1287" s="379" t="s">
        <v>5782</v>
      </c>
      <c r="C1287" s="378" t="s">
        <v>5582</v>
      </c>
      <c r="D1287" s="377">
        <v>1200</v>
      </c>
      <c r="E1287" s="376">
        <v>104</v>
      </c>
      <c r="F1287" s="351">
        <f>IF(C1287="%",D1287*E1287/100,D1287*E1287)</f>
        <v>124800</v>
      </c>
    </row>
    <row r="1288" spans="1:6" s="342" customFormat="1" x14ac:dyDescent="0.25">
      <c r="A1288" s="384"/>
      <c r="B1288" s="379"/>
      <c r="C1288" s="378"/>
      <c r="D1288" s="377"/>
      <c r="E1288" s="376"/>
      <c r="F1288" s="351"/>
    </row>
    <row r="1289" spans="1:6" s="342" customFormat="1" ht="22.8" x14ac:dyDescent="0.25">
      <c r="A1289" s="384" t="s">
        <v>1798</v>
      </c>
      <c r="B1289" s="383" t="s">
        <v>5781</v>
      </c>
      <c r="C1289" s="382"/>
      <c r="D1289" s="381"/>
      <c r="E1289" s="376"/>
      <c r="F1289" s="376"/>
    </row>
    <row r="1290" spans="1:6" s="342" customFormat="1" x14ac:dyDescent="0.25">
      <c r="A1290" s="384"/>
      <c r="B1290" s="383"/>
      <c r="C1290" s="382"/>
      <c r="D1290" s="381"/>
      <c r="E1290" s="376"/>
      <c r="F1290" s="376"/>
    </row>
    <row r="1291" spans="1:6" s="342" customFormat="1" x14ac:dyDescent="0.25">
      <c r="A1291" s="384" t="s">
        <v>5780</v>
      </c>
      <c r="B1291" s="383" t="s">
        <v>1803</v>
      </c>
      <c r="C1291" s="382" t="s">
        <v>5582</v>
      </c>
      <c r="D1291" s="381">
        <f>D1285</f>
        <v>1200</v>
      </c>
      <c r="E1291" s="376">
        <v>18</v>
      </c>
      <c r="F1291" s="351">
        <f>IF(C1291="%",D1291*E1291/100,D1291*E1291)</f>
        <v>21600</v>
      </c>
    </row>
    <row r="1292" spans="1:6" s="342" customFormat="1" x14ac:dyDescent="0.25">
      <c r="A1292" s="384"/>
      <c r="B1292" s="383"/>
      <c r="C1292" s="382"/>
      <c r="D1292" s="381"/>
      <c r="E1292" s="376"/>
      <c r="F1292" s="376"/>
    </row>
    <row r="1293" spans="1:6" s="342" customFormat="1" x14ac:dyDescent="0.25">
      <c r="A1293" s="384" t="s">
        <v>1802</v>
      </c>
      <c r="B1293" s="383" t="s">
        <v>1805</v>
      </c>
      <c r="C1293" s="382" t="s">
        <v>5582</v>
      </c>
      <c r="D1293" s="381">
        <f>D1287</f>
        <v>1200</v>
      </c>
      <c r="E1293" s="376">
        <v>18</v>
      </c>
      <c r="F1293" s="351">
        <f>IF(C1293="%",D1293*E1293/100,D1293*E1293)</f>
        <v>21600</v>
      </c>
    </row>
    <row r="1294" spans="1:6" s="342" customFormat="1" x14ac:dyDescent="0.25">
      <c r="A1294" s="384"/>
      <c r="B1294" s="383"/>
      <c r="C1294" s="382"/>
      <c r="D1294" s="381"/>
      <c r="E1294" s="376"/>
      <c r="F1294" s="376"/>
    </row>
    <row r="1295" spans="1:6" s="342" customFormat="1" x14ac:dyDescent="0.25">
      <c r="A1295" s="380" t="s">
        <v>1806</v>
      </c>
      <c r="B1295" s="379" t="s">
        <v>1807</v>
      </c>
      <c r="C1295" s="382"/>
      <c r="D1295" s="381"/>
      <c r="E1295" s="376"/>
      <c r="F1295" s="376"/>
    </row>
    <row r="1296" spans="1:6" s="342" customFormat="1" x14ac:dyDescent="0.25">
      <c r="A1296" s="384"/>
      <c r="B1296" s="383"/>
      <c r="C1296" s="382"/>
      <c r="D1296" s="381"/>
      <c r="E1296" s="376"/>
      <c r="F1296" s="376"/>
    </row>
    <row r="1297" spans="1:6" s="342" customFormat="1" x14ac:dyDescent="0.25">
      <c r="A1297" s="380" t="s">
        <v>1810</v>
      </c>
      <c r="B1297" s="379" t="s">
        <v>1813</v>
      </c>
      <c r="C1297" s="378" t="s">
        <v>5555</v>
      </c>
      <c r="D1297" s="390">
        <v>31.8</v>
      </c>
      <c r="E1297" s="376">
        <v>1000</v>
      </c>
      <c r="F1297" s="351">
        <f>IF(C1297="%",D1297*E1297/100,D1297*E1297)</f>
        <v>31800</v>
      </c>
    </row>
    <row r="1298" spans="1:6" s="342" customFormat="1" x14ac:dyDescent="0.25">
      <c r="A1298" s="384"/>
      <c r="B1298" s="383"/>
      <c r="C1298" s="382"/>
      <c r="D1298" s="381"/>
      <c r="E1298" s="376"/>
      <c r="F1298" s="376"/>
    </row>
    <row r="1299" spans="1:6" s="342" customFormat="1" ht="22.8" x14ac:dyDescent="0.25">
      <c r="A1299" s="380" t="s">
        <v>1811</v>
      </c>
      <c r="B1299" s="379" t="s">
        <v>1814</v>
      </c>
      <c r="C1299" s="378" t="s">
        <v>5558</v>
      </c>
      <c r="D1299" s="377">
        <v>1</v>
      </c>
      <c r="E1299" s="376">
        <v>100000</v>
      </c>
      <c r="F1299" s="376">
        <f>IF(C1299="%",D1299*E1299/100,D1299*E1299)</f>
        <v>100000</v>
      </c>
    </row>
    <row r="1300" spans="1:6" s="342" customFormat="1" x14ac:dyDescent="0.25">
      <c r="A1300" s="380"/>
      <c r="B1300" s="379"/>
      <c r="C1300" s="378"/>
      <c r="D1300" s="377"/>
      <c r="E1300" s="376"/>
      <c r="F1300" s="376"/>
    </row>
    <row r="1301" spans="1:6" s="342" customFormat="1" ht="12" x14ac:dyDescent="0.25">
      <c r="A1301" s="791" t="s">
        <v>5537</v>
      </c>
      <c r="B1301" s="792"/>
      <c r="C1301" s="792"/>
      <c r="D1301" s="792"/>
      <c r="E1301" s="793"/>
      <c r="F1301" s="350">
        <f>SUM(F1257:F1300)</f>
        <v>10436000</v>
      </c>
    </row>
    <row r="1302" spans="1:6" s="342" customFormat="1" ht="12" x14ac:dyDescent="0.25">
      <c r="A1302" s="790" t="str">
        <f>A1304&amp;" "&amp;B1304</f>
        <v>C5.4 STABILISATION</v>
      </c>
      <c r="B1302" s="790"/>
      <c r="C1302" s="790"/>
      <c r="D1302" s="790"/>
      <c r="E1302" s="790"/>
      <c r="F1302" s="790"/>
    </row>
    <row r="1303" spans="1:6" s="342" customFormat="1" ht="12" x14ac:dyDescent="0.25">
      <c r="A1303" s="349" t="s">
        <v>5536</v>
      </c>
      <c r="B1303" s="349" t="s">
        <v>5535</v>
      </c>
      <c r="C1303" s="349" t="s">
        <v>5554</v>
      </c>
      <c r="D1303" s="366" t="s">
        <v>5553</v>
      </c>
      <c r="E1303" s="348" t="s">
        <v>5552</v>
      </c>
      <c r="F1303" s="348" t="s">
        <v>5534</v>
      </c>
    </row>
    <row r="1304" spans="1:6" s="342" customFormat="1" ht="12" x14ac:dyDescent="0.25">
      <c r="A1304" s="365" t="s">
        <v>1815</v>
      </c>
      <c r="B1304" s="364" t="s">
        <v>1816</v>
      </c>
      <c r="C1304" s="363"/>
      <c r="D1304" s="362"/>
      <c r="E1304" s="361"/>
      <c r="F1304" s="361"/>
    </row>
    <row r="1305" spans="1:6" s="342" customFormat="1" x14ac:dyDescent="0.25">
      <c r="A1305" s="384"/>
      <c r="B1305" s="383"/>
      <c r="C1305" s="382"/>
      <c r="D1305" s="381"/>
      <c r="E1305" s="376"/>
      <c r="F1305" s="376"/>
    </row>
    <row r="1306" spans="1:6" s="342" customFormat="1" x14ac:dyDescent="0.25">
      <c r="A1306" s="380" t="s">
        <v>1821</v>
      </c>
      <c r="B1306" s="379" t="s">
        <v>1822</v>
      </c>
      <c r="C1306" s="382"/>
      <c r="D1306" s="381"/>
      <c r="E1306" s="376"/>
      <c r="F1306" s="376"/>
    </row>
    <row r="1307" spans="1:6" s="342" customFormat="1" x14ac:dyDescent="0.25">
      <c r="A1307" s="384"/>
      <c r="B1307" s="383"/>
      <c r="C1307" s="382"/>
      <c r="D1307" s="381"/>
      <c r="E1307" s="376"/>
      <c r="F1307" s="376"/>
    </row>
    <row r="1308" spans="1:6" s="342" customFormat="1" ht="22.8" x14ac:dyDescent="0.25">
      <c r="A1308" s="380" t="s">
        <v>1823</v>
      </c>
      <c r="B1308" s="379" t="s">
        <v>5779</v>
      </c>
      <c r="C1308" s="378"/>
      <c r="D1308" s="381"/>
      <c r="E1308" s="376"/>
      <c r="F1308" s="376"/>
    </row>
    <row r="1309" spans="1:6" s="342" customFormat="1" x14ac:dyDescent="0.25">
      <c r="A1309" s="384"/>
      <c r="B1309" s="383"/>
      <c r="C1309" s="382"/>
      <c r="D1309" s="381"/>
      <c r="E1309" s="376"/>
      <c r="F1309" s="376"/>
    </row>
    <row r="1310" spans="1:6" s="342" customFormat="1" x14ac:dyDescent="0.25">
      <c r="A1310" s="380"/>
      <c r="B1310" s="379" t="s">
        <v>5778</v>
      </c>
      <c r="C1310" s="378" t="s">
        <v>5582</v>
      </c>
      <c r="D1310" s="377">
        <v>3800</v>
      </c>
      <c r="E1310" s="376">
        <v>20</v>
      </c>
      <c r="F1310" s="351">
        <f>IF(C1310="%",D1310*E1310/100,D1310*E1310)</f>
        <v>76000</v>
      </c>
    </row>
    <row r="1311" spans="1:6" s="342" customFormat="1" x14ac:dyDescent="0.25">
      <c r="A1311" s="384"/>
      <c r="B1311" s="383"/>
      <c r="C1311" s="382"/>
      <c r="D1311" s="381"/>
      <c r="E1311" s="376"/>
      <c r="F1311" s="376"/>
    </row>
    <row r="1312" spans="1:6" s="342" customFormat="1" x14ac:dyDescent="0.25">
      <c r="A1312" s="380"/>
      <c r="B1312" s="379" t="s">
        <v>5777</v>
      </c>
      <c r="C1312" s="378" t="s">
        <v>5582</v>
      </c>
      <c r="D1312" s="377">
        <v>52500</v>
      </c>
      <c r="E1312" s="376">
        <v>20</v>
      </c>
      <c r="F1312" s="351">
        <f>IF(C1312="%",D1312*E1312/100,D1312*E1312)</f>
        <v>1050000</v>
      </c>
    </row>
    <row r="1313" spans="1:6" s="342" customFormat="1" x14ac:dyDescent="0.25">
      <c r="A1313" s="384"/>
      <c r="B1313" s="383"/>
      <c r="C1313" s="382"/>
      <c r="D1313" s="381"/>
      <c r="E1313" s="376"/>
      <c r="F1313" s="376"/>
    </row>
    <row r="1314" spans="1:6" s="342" customFormat="1" ht="22.8" x14ac:dyDescent="0.25">
      <c r="A1314" s="380" t="s">
        <v>1827</v>
      </c>
      <c r="B1314" s="379" t="s">
        <v>1830</v>
      </c>
      <c r="C1314" s="382"/>
      <c r="D1314" s="381"/>
      <c r="E1314" s="376"/>
      <c r="F1314" s="376"/>
    </row>
    <row r="1315" spans="1:6" s="342" customFormat="1" x14ac:dyDescent="0.25">
      <c r="A1315" s="384"/>
      <c r="B1315" s="383"/>
      <c r="C1315" s="382"/>
      <c r="D1315" s="381"/>
      <c r="E1315" s="376"/>
      <c r="F1315" s="376"/>
    </row>
    <row r="1316" spans="1:6" s="342" customFormat="1" ht="22.8" x14ac:dyDescent="0.25">
      <c r="A1316" s="380" t="s">
        <v>1828</v>
      </c>
      <c r="B1316" s="379" t="s">
        <v>5776</v>
      </c>
      <c r="C1316" s="382"/>
      <c r="D1316" s="381"/>
      <c r="E1316" s="376"/>
      <c r="F1316" s="376"/>
    </row>
    <row r="1317" spans="1:6" s="342" customFormat="1" x14ac:dyDescent="0.25">
      <c r="A1317" s="384"/>
      <c r="B1317" s="383"/>
      <c r="C1317" s="382"/>
      <c r="D1317" s="381"/>
      <c r="E1317" s="376"/>
      <c r="F1317" s="376"/>
    </row>
    <row r="1318" spans="1:6" s="342" customFormat="1" x14ac:dyDescent="0.25">
      <c r="A1318" s="384"/>
      <c r="B1318" s="379" t="s">
        <v>5774</v>
      </c>
      <c r="C1318" s="378" t="s">
        <v>5577</v>
      </c>
      <c r="D1318" s="377">
        <v>900</v>
      </c>
      <c r="E1318" s="376">
        <v>120</v>
      </c>
      <c r="F1318" s="351">
        <f>IF(C1318="%",D1318*E1318/100,D1318*E1318)</f>
        <v>108000</v>
      </c>
    </row>
    <row r="1319" spans="1:6" s="342" customFormat="1" x14ac:dyDescent="0.25">
      <c r="A1319" s="384"/>
      <c r="B1319" s="383"/>
      <c r="C1319" s="382"/>
      <c r="D1319" s="381"/>
      <c r="E1319" s="376"/>
      <c r="F1319" s="376"/>
    </row>
    <row r="1320" spans="1:6" s="342" customFormat="1" ht="45.6" x14ac:dyDescent="0.25">
      <c r="A1320" s="380" t="s">
        <v>1829</v>
      </c>
      <c r="B1320" s="379" t="s">
        <v>5775</v>
      </c>
      <c r="C1320" s="382"/>
      <c r="D1320" s="381"/>
      <c r="E1320" s="376"/>
      <c r="F1320" s="376"/>
    </row>
    <row r="1321" spans="1:6" s="342" customFormat="1" x14ac:dyDescent="0.25">
      <c r="A1321" s="384"/>
      <c r="B1321" s="383"/>
      <c r="C1321" s="382"/>
      <c r="D1321" s="381"/>
      <c r="E1321" s="376"/>
      <c r="F1321" s="376"/>
    </row>
    <row r="1322" spans="1:6" s="342" customFormat="1" x14ac:dyDescent="0.25">
      <c r="A1322" s="384"/>
      <c r="B1322" s="379" t="s">
        <v>5774</v>
      </c>
      <c r="C1322" s="378" t="s">
        <v>5577</v>
      </c>
      <c r="D1322" s="377">
        <v>3600</v>
      </c>
      <c r="E1322" s="376">
        <v>350</v>
      </c>
      <c r="F1322" s="351">
        <f>IF(C1322="%",D1322*E1322/100,D1322*E1322)</f>
        <v>1260000</v>
      </c>
    </row>
    <row r="1323" spans="1:6" s="342" customFormat="1" x14ac:dyDescent="0.25">
      <c r="A1323" s="384"/>
      <c r="B1323" s="383"/>
      <c r="C1323" s="382"/>
      <c r="D1323" s="381"/>
      <c r="E1323" s="376"/>
      <c r="F1323" s="376"/>
    </row>
    <row r="1324" spans="1:6" s="342" customFormat="1" ht="22.8" x14ac:dyDescent="0.25">
      <c r="A1324" s="380" t="s">
        <v>1847</v>
      </c>
      <c r="B1324" s="379" t="s">
        <v>24</v>
      </c>
      <c r="C1324" s="378" t="s">
        <v>5562</v>
      </c>
      <c r="D1324" s="377">
        <v>5100</v>
      </c>
      <c r="E1324" s="376">
        <v>36</v>
      </c>
      <c r="F1324" s="351">
        <f>IF(C1324="%",D1324*E1324/100,D1324*E1324)</f>
        <v>183600</v>
      </c>
    </row>
    <row r="1325" spans="1:6" s="342" customFormat="1" x14ac:dyDescent="0.25">
      <c r="A1325" s="384"/>
      <c r="B1325" s="383"/>
      <c r="C1325" s="382"/>
      <c r="D1325" s="381"/>
      <c r="E1325" s="376"/>
      <c r="F1325" s="376"/>
    </row>
    <row r="1326" spans="1:6" s="342" customFormat="1" ht="22.8" x14ac:dyDescent="0.25">
      <c r="A1326" s="380" t="s">
        <v>1848</v>
      </c>
      <c r="B1326" s="379" t="s">
        <v>25</v>
      </c>
      <c r="C1326" s="378" t="s">
        <v>5556</v>
      </c>
      <c r="D1326" s="377">
        <v>16700</v>
      </c>
      <c r="E1326" s="376">
        <v>6</v>
      </c>
      <c r="F1326" s="351">
        <f>IF(C1326="%",D1326*E1326/100,D1326*E1326)</f>
        <v>100200</v>
      </c>
    </row>
    <row r="1327" spans="1:6" s="342" customFormat="1" x14ac:dyDescent="0.25">
      <c r="A1327" s="380"/>
      <c r="B1327" s="379"/>
      <c r="C1327" s="378"/>
      <c r="D1327" s="377"/>
      <c r="E1327" s="376"/>
      <c r="F1327" s="351"/>
    </row>
    <row r="1328" spans="1:6" s="342" customFormat="1" ht="12" x14ac:dyDescent="0.25">
      <c r="A1328" s="791" t="s">
        <v>5537</v>
      </c>
      <c r="B1328" s="792"/>
      <c r="C1328" s="792"/>
      <c r="D1328" s="792"/>
      <c r="E1328" s="793"/>
      <c r="F1328" s="350">
        <f>SUM(F1304:F1327)</f>
        <v>2777800</v>
      </c>
    </row>
    <row r="1329" spans="1:6" s="342" customFormat="1" ht="12" x14ac:dyDescent="0.25">
      <c r="A1329" s="790" t="str">
        <f>A1331&amp;" "&amp;B1331</f>
        <v>C5.5 RECONSTRUCTION OF PAVEMENT LAYERS</v>
      </c>
      <c r="B1329" s="790"/>
      <c r="C1329" s="790"/>
      <c r="D1329" s="790"/>
      <c r="E1329" s="790"/>
      <c r="F1329" s="790"/>
    </row>
    <row r="1330" spans="1:6" s="342" customFormat="1" ht="12" x14ac:dyDescent="0.25">
      <c r="A1330" s="349" t="s">
        <v>5536</v>
      </c>
      <c r="B1330" s="349" t="s">
        <v>5535</v>
      </c>
      <c r="C1330" s="349" t="s">
        <v>5554</v>
      </c>
      <c r="D1330" s="366" t="s">
        <v>5553</v>
      </c>
      <c r="E1330" s="348" t="s">
        <v>5552</v>
      </c>
      <c r="F1330" s="348" t="s">
        <v>5534</v>
      </c>
    </row>
    <row r="1331" spans="1:6" s="342" customFormat="1" ht="24" x14ac:dyDescent="0.25">
      <c r="A1331" s="365" t="s">
        <v>1866</v>
      </c>
      <c r="B1331" s="364" t="s">
        <v>1867</v>
      </c>
      <c r="C1331" s="363"/>
      <c r="D1331" s="362"/>
      <c r="E1331" s="361"/>
      <c r="F1331" s="361"/>
    </row>
    <row r="1332" spans="1:6" s="342" customFormat="1" x14ac:dyDescent="0.25">
      <c r="A1332" s="384"/>
      <c r="B1332" s="383"/>
      <c r="C1332" s="382"/>
      <c r="D1332" s="381"/>
      <c r="E1332" s="376"/>
      <c r="F1332" s="376"/>
    </row>
    <row r="1333" spans="1:6" s="342" customFormat="1" ht="34.200000000000003" x14ac:dyDescent="0.25">
      <c r="A1333" s="354" t="s">
        <v>1868</v>
      </c>
      <c r="B1333" s="354" t="s">
        <v>1869</v>
      </c>
      <c r="C1333" s="353" t="s">
        <v>5548</v>
      </c>
      <c r="D1333" s="352">
        <v>1</v>
      </c>
      <c r="E1333" s="351">
        <v>20000</v>
      </c>
      <c r="F1333" s="351">
        <f>IF(C1333="%",D1333*E1333/100,D1333*E1333)</f>
        <v>20000</v>
      </c>
    </row>
    <row r="1334" spans="1:6" s="342" customFormat="1" x14ac:dyDescent="0.25">
      <c r="A1334" s="354"/>
      <c r="B1334" s="354"/>
      <c r="C1334" s="353"/>
      <c r="D1334" s="352"/>
      <c r="E1334" s="351"/>
      <c r="F1334" s="351"/>
    </row>
    <row r="1335" spans="1:6" s="342" customFormat="1" ht="34.200000000000003" x14ac:dyDescent="0.25">
      <c r="A1335" s="354" t="s">
        <v>1876</v>
      </c>
      <c r="B1335" s="354" t="s">
        <v>1877</v>
      </c>
      <c r="C1335" s="353" t="s">
        <v>5548</v>
      </c>
      <c r="D1335" s="352">
        <v>2</v>
      </c>
      <c r="E1335" s="351">
        <v>12000</v>
      </c>
      <c r="F1335" s="351">
        <f>IF(C1335="%",D1335*E1335/100,D1335*E1335)</f>
        <v>24000</v>
      </c>
    </row>
    <row r="1336" spans="1:6" s="342" customFormat="1" x14ac:dyDescent="0.25">
      <c r="A1336" s="384"/>
      <c r="B1336" s="383"/>
      <c r="C1336" s="382"/>
      <c r="D1336" s="381"/>
      <c r="E1336" s="376"/>
      <c r="F1336" s="376"/>
    </row>
    <row r="1337" spans="1:6" s="342" customFormat="1" ht="22.8" x14ac:dyDescent="0.25">
      <c r="A1337" s="380" t="s">
        <v>1878</v>
      </c>
      <c r="B1337" s="379" t="s">
        <v>1879</v>
      </c>
      <c r="C1337" s="378" t="s">
        <v>5548</v>
      </c>
      <c r="D1337" s="377">
        <v>20</v>
      </c>
      <c r="E1337" s="376">
        <v>63.55</v>
      </c>
      <c r="F1337" s="351">
        <f>IF(C1337="%",D1337*E1337/100,D1337*E1337)</f>
        <v>1271</v>
      </c>
    </row>
    <row r="1338" spans="1:6" s="342" customFormat="1" x14ac:dyDescent="0.25">
      <c r="A1338" s="384"/>
      <c r="B1338" s="383"/>
      <c r="C1338" s="382"/>
      <c r="D1338" s="381"/>
      <c r="E1338" s="376"/>
      <c r="F1338" s="376"/>
    </row>
    <row r="1339" spans="1:6" s="342" customFormat="1" ht="22.8" x14ac:dyDescent="0.25">
      <c r="A1339" s="380" t="s">
        <v>1880</v>
      </c>
      <c r="B1339" s="379" t="s">
        <v>1881</v>
      </c>
      <c r="C1339" s="378" t="s">
        <v>5582</v>
      </c>
      <c r="D1339" s="377">
        <v>1000</v>
      </c>
      <c r="E1339" s="376">
        <v>74</v>
      </c>
      <c r="F1339" s="351">
        <f>IF(C1339="%",D1339*E1339/100,D1339*E1339)</f>
        <v>74000</v>
      </c>
    </row>
    <row r="1340" spans="1:6" s="342" customFormat="1" x14ac:dyDescent="0.25">
      <c r="A1340" s="384"/>
      <c r="B1340" s="383"/>
      <c r="C1340" s="382"/>
      <c r="D1340" s="381"/>
      <c r="E1340" s="376"/>
      <c r="F1340" s="376"/>
    </row>
    <row r="1341" spans="1:6" s="342" customFormat="1" ht="22.8" x14ac:dyDescent="0.25">
      <c r="A1341" s="354" t="s">
        <v>1885</v>
      </c>
      <c r="B1341" s="354" t="s">
        <v>1884</v>
      </c>
      <c r="C1341" s="353"/>
      <c r="D1341" s="352"/>
      <c r="E1341" s="351"/>
      <c r="F1341" s="351"/>
    </row>
    <row r="1342" spans="1:6" x14ac:dyDescent="0.25">
      <c r="A1342" s="354"/>
      <c r="B1342" s="354"/>
      <c r="C1342" s="353"/>
      <c r="D1342" s="352"/>
      <c r="E1342" s="351"/>
      <c r="F1342" s="351"/>
    </row>
    <row r="1343" spans="1:6" ht="45.6" x14ac:dyDescent="0.25">
      <c r="A1343" s="354" t="s">
        <v>1886</v>
      </c>
      <c r="B1343" s="354" t="s">
        <v>5773</v>
      </c>
      <c r="C1343" s="353" t="s">
        <v>5556</v>
      </c>
      <c r="D1343" s="352">
        <v>43200</v>
      </c>
      <c r="E1343" s="351">
        <v>10</v>
      </c>
      <c r="F1343" s="351">
        <f>IF(C1343="%",D1343*E1343/100,D1343*E1343)</f>
        <v>432000</v>
      </c>
    </row>
    <row r="1344" spans="1:6" s="342" customFormat="1" x14ac:dyDescent="0.25">
      <c r="A1344" s="354"/>
      <c r="B1344" s="354"/>
      <c r="C1344" s="353"/>
      <c r="D1344" s="352"/>
      <c r="E1344" s="351"/>
      <c r="F1344" s="351"/>
    </row>
    <row r="1345" spans="1:6" s="342" customFormat="1" ht="22.8" x14ac:dyDescent="0.25">
      <c r="A1345" s="380" t="s">
        <v>1888</v>
      </c>
      <c r="B1345" s="379" t="s">
        <v>5772</v>
      </c>
      <c r="C1345" s="382"/>
      <c r="D1345" s="381"/>
      <c r="E1345" s="376"/>
      <c r="F1345" s="376"/>
    </row>
    <row r="1346" spans="1:6" s="342" customFormat="1" x14ac:dyDescent="0.25">
      <c r="A1346" s="384"/>
      <c r="B1346" s="383"/>
      <c r="C1346" s="382"/>
      <c r="D1346" s="381"/>
      <c r="E1346" s="376"/>
      <c r="F1346" s="376"/>
    </row>
    <row r="1347" spans="1:6" x14ac:dyDescent="0.25">
      <c r="A1347" s="380" t="s">
        <v>1889</v>
      </c>
      <c r="B1347" s="379" t="s">
        <v>5771</v>
      </c>
      <c r="C1347" s="382" t="s">
        <v>5582</v>
      </c>
      <c r="D1347" s="377">
        <v>6000</v>
      </c>
      <c r="E1347" s="376">
        <v>10</v>
      </c>
      <c r="F1347" s="351">
        <f>IF(C1347="%",D1347*E1347/100,D1347*E1347)</f>
        <v>60000</v>
      </c>
    </row>
    <row r="1348" spans="1:6" x14ac:dyDescent="0.25">
      <c r="A1348" s="384"/>
      <c r="B1348" s="383"/>
      <c r="C1348" s="382"/>
      <c r="D1348" s="381"/>
      <c r="E1348" s="376"/>
      <c r="F1348" s="376"/>
    </row>
    <row r="1349" spans="1:6" x14ac:dyDescent="0.25">
      <c r="A1349" s="380" t="s">
        <v>1890</v>
      </c>
      <c r="B1349" s="379" t="s">
        <v>5770</v>
      </c>
      <c r="C1349" s="382" t="s">
        <v>5582</v>
      </c>
      <c r="D1349" s="377">
        <v>26550</v>
      </c>
      <c r="E1349" s="376">
        <v>10</v>
      </c>
      <c r="F1349" s="351">
        <f>IF(C1349="%",D1349*E1349/100,D1349*E1349)</f>
        <v>265500</v>
      </c>
    </row>
    <row r="1350" spans="1:6" s="342" customFormat="1" x14ac:dyDescent="0.25">
      <c r="A1350" s="384"/>
      <c r="B1350" s="383"/>
      <c r="C1350" s="382"/>
      <c r="D1350" s="381"/>
      <c r="E1350" s="376"/>
      <c r="F1350" s="376"/>
    </row>
    <row r="1351" spans="1:6" s="342" customFormat="1" x14ac:dyDescent="0.25">
      <c r="A1351" s="380" t="s">
        <v>1892</v>
      </c>
      <c r="B1351" s="379" t="s">
        <v>5769</v>
      </c>
      <c r="C1351" s="382" t="s">
        <v>5582</v>
      </c>
      <c r="D1351" s="377">
        <v>7080</v>
      </c>
      <c r="E1351" s="376">
        <v>10</v>
      </c>
      <c r="F1351" s="351">
        <f>IF(C1351="%",D1351*E1351/100,D1351*E1351)</f>
        <v>70800</v>
      </c>
    </row>
    <row r="1352" spans="1:6" x14ac:dyDescent="0.25">
      <c r="A1352" s="384"/>
      <c r="B1352" s="383"/>
      <c r="C1352" s="382"/>
      <c r="D1352" s="381"/>
      <c r="E1352" s="376"/>
      <c r="F1352" s="376"/>
    </row>
    <row r="1353" spans="1:6" ht="22.8" x14ac:dyDescent="0.25">
      <c r="A1353" s="354" t="s">
        <v>1893</v>
      </c>
      <c r="B1353" s="354" t="s">
        <v>1894</v>
      </c>
      <c r="C1353" s="353" t="s">
        <v>5582</v>
      </c>
      <c r="D1353" s="352">
        <v>1350</v>
      </c>
      <c r="E1353" s="376">
        <v>11</v>
      </c>
      <c r="F1353" s="351">
        <f>IF(C1353="%",D1353*E1353/100,D1353*E1353)</f>
        <v>14850</v>
      </c>
    </row>
    <row r="1354" spans="1:6" s="342" customFormat="1" x14ac:dyDescent="0.25">
      <c r="A1354" s="384"/>
      <c r="B1354" s="383"/>
      <c r="C1354" s="382"/>
      <c r="D1354" s="381"/>
      <c r="E1354" s="376"/>
      <c r="F1354" s="376"/>
    </row>
    <row r="1355" spans="1:6" ht="22.8" x14ac:dyDescent="0.25">
      <c r="A1355" s="380" t="s">
        <v>1895</v>
      </c>
      <c r="B1355" s="379" t="s">
        <v>5768</v>
      </c>
      <c r="C1355" s="382"/>
      <c r="D1355" s="381"/>
      <c r="E1355" s="376"/>
      <c r="F1355" s="376"/>
    </row>
    <row r="1356" spans="1:6" s="342" customFormat="1" x14ac:dyDescent="0.25">
      <c r="A1356" s="384"/>
      <c r="B1356" s="383"/>
      <c r="C1356" s="382"/>
      <c r="D1356" s="381"/>
      <c r="E1356" s="376"/>
      <c r="F1356" s="376"/>
    </row>
    <row r="1357" spans="1:6" s="342" customFormat="1" x14ac:dyDescent="0.25">
      <c r="A1357" s="380" t="s">
        <v>1896</v>
      </c>
      <c r="B1357" s="379" t="s">
        <v>1653</v>
      </c>
      <c r="C1357" s="378" t="s">
        <v>5556</v>
      </c>
      <c r="D1357" s="377">
        <v>61800</v>
      </c>
      <c r="E1357" s="376">
        <v>1.8</v>
      </c>
      <c r="F1357" s="351">
        <f>IF(C1357="%",D1357*E1357/100,D1357*E1357)</f>
        <v>111240</v>
      </c>
    </row>
    <row r="1358" spans="1:6" s="342" customFormat="1" x14ac:dyDescent="0.25">
      <c r="A1358" s="384"/>
      <c r="B1358" s="383"/>
      <c r="C1358" s="382"/>
      <c r="D1358" s="381"/>
      <c r="E1358" s="376"/>
      <c r="F1358" s="376"/>
    </row>
    <row r="1359" spans="1:6" s="342" customFormat="1" ht="22.8" x14ac:dyDescent="0.25">
      <c r="A1359" s="380" t="s">
        <v>1900</v>
      </c>
      <c r="B1359" s="379" t="s">
        <v>1901</v>
      </c>
      <c r="C1359" s="378" t="s">
        <v>5562</v>
      </c>
      <c r="D1359" s="377">
        <v>120</v>
      </c>
      <c r="E1359" s="376">
        <v>90</v>
      </c>
      <c r="F1359" s="351">
        <f>IF(C1359="%",D1359*E1359/100,D1359*E1359)</f>
        <v>10800</v>
      </c>
    </row>
    <row r="1360" spans="1:6" s="360" customFormat="1" ht="12" x14ac:dyDescent="0.25">
      <c r="A1360" s="384"/>
      <c r="B1360" s="383"/>
      <c r="C1360" s="382"/>
      <c r="D1360" s="381"/>
      <c r="E1360" s="376"/>
      <c r="F1360" s="376"/>
    </row>
    <row r="1361" spans="1:6" s="342" customFormat="1" ht="22.8" x14ac:dyDescent="0.25">
      <c r="A1361" s="380" t="s">
        <v>1902</v>
      </c>
      <c r="B1361" s="379" t="s">
        <v>1903</v>
      </c>
      <c r="C1361" s="378" t="s">
        <v>5582</v>
      </c>
      <c r="D1361" s="377">
        <v>1100</v>
      </c>
      <c r="E1361" s="376">
        <v>35</v>
      </c>
      <c r="F1361" s="351">
        <f>IF(C1361="%",D1361*E1361/100,D1361*E1361)</f>
        <v>38500</v>
      </c>
    </row>
    <row r="1362" spans="1:6" s="342" customFormat="1" x14ac:dyDescent="0.25">
      <c r="A1362" s="384"/>
      <c r="B1362" s="383"/>
      <c r="C1362" s="382"/>
      <c r="D1362" s="381"/>
      <c r="E1362" s="376"/>
      <c r="F1362" s="376"/>
    </row>
    <row r="1363" spans="1:6" s="342" customFormat="1" x14ac:dyDescent="0.25">
      <c r="A1363" s="380" t="s">
        <v>1904</v>
      </c>
      <c r="B1363" s="379" t="s">
        <v>5767</v>
      </c>
      <c r="C1363" s="378" t="s">
        <v>5582</v>
      </c>
      <c r="D1363" s="377">
        <v>13500</v>
      </c>
      <c r="E1363" s="376">
        <v>15</v>
      </c>
      <c r="F1363" s="351">
        <f>IF(C1363="%",D1363*E1363/100,D1363*E1363)</f>
        <v>202500</v>
      </c>
    </row>
    <row r="1364" spans="1:6" s="342" customFormat="1" x14ac:dyDescent="0.25">
      <c r="A1364" s="384"/>
      <c r="B1364" s="383"/>
      <c r="C1364" s="382"/>
      <c r="D1364" s="381"/>
      <c r="E1364" s="376"/>
      <c r="F1364" s="376"/>
    </row>
    <row r="1365" spans="1:6" s="342" customFormat="1" ht="34.200000000000003" x14ac:dyDescent="0.25">
      <c r="A1365" s="384" t="s">
        <v>1910</v>
      </c>
      <c r="B1365" s="379" t="s">
        <v>5766</v>
      </c>
      <c r="C1365" s="378"/>
      <c r="D1365" s="381"/>
      <c r="E1365" s="376"/>
      <c r="F1365" s="376"/>
    </row>
    <row r="1366" spans="1:6" s="342" customFormat="1" x14ac:dyDescent="0.25">
      <c r="A1366" s="384"/>
      <c r="B1366" s="383"/>
      <c r="C1366" s="382"/>
      <c r="D1366" s="381"/>
      <c r="E1366" s="376"/>
      <c r="F1366" s="376"/>
    </row>
    <row r="1367" spans="1:6" s="342" customFormat="1" ht="22.8" x14ac:dyDescent="0.25">
      <c r="A1367" s="384" t="s">
        <v>1911</v>
      </c>
      <c r="B1367" s="379" t="s">
        <v>4333</v>
      </c>
      <c r="C1367" s="378"/>
      <c r="D1367" s="381"/>
      <c r="E1367" s="376"/>
      <c r="F1367" s="376"/>
    </row>
    <row r="1368" spans="1:6" s="342" customFormat="1" x14ac:dyDescent="0.25">
      <c r="A1368" s="384"/>
      <c r="B1368" s="383"/>
      <c r="C1368" s="382"/>
      <c r="D1368" s="381"/>
      <c r="E1368" s="376"/>
      <c r="F1368" s="376"/>
    </row>
    <row r="1369" spans="1:6" s="342" customFormat="1" ht="45.6" x14ac:dyDescent="0.25">
      <c r="A1369" s="384"/>
      <c r="B1369" s="379" t="s">
        <v>5765</v>
      </c>
      <c r="C1369" s="378"/>
      <c r="D1369" s="377"/>
      <c r="E1369" s="376"/>
      <c r="F1369" s="351"/>
    </row>
    <row r="1370" spans="1:6" s="342" customFormat="1" x14ac:dyDescent="0.25">
      <c r="A1370" s="384"/>
      <c r="B1370" s="383"/>
      <c r="C1370" s="382"/>
      <c r="D1370" s="381"/>
      <c r="E1370" s="376"/>
      <c r="F1370" s="376"/>
    </row>
    <row r="1371" spans="1:6" s="342" customFormat="1" ht="22.8" x14ac:dyDescent="0.25">
      <c r="A1371" s="384"/>
      <c r="B1371" s="379" t="s">
        <v>5764</v>
      </c>
      <c r="C1371" s="378" t="s">
        <v>5582</v>
      </c>
      <c r="D1371" s="381">
        <v>5000</v>
      </c>
      <c r="E1371" s="376">
        <v>62</v>
      </c>
      <c r="F1371" s="376">
        <f>IF(C1371="%",D1371*E1371/100,D1371*E1371)</f>
        <v>310000</v>
      </c>
    </row>
    <row r="1372" spans="1:6" s="342" customFormat="1" x14ac:dyDescent="0.25">
      <c r="A1372" s="384"/>
      <c r="B1372" s="383"/>
      <c r="C1372" s="382"/>
      <c r="D1372" s="381"/>
      <c r="E1372" s="376"/>
      <c r="F1372" s="376"/>
    </row>
    <row r="1373" spans="1:6" s="342" customFormat="1" ht="22.8" x14ac:dyDescent="0.25">
      <c r="A1373" s="384"/>
      <c r="B1373" s="379" t="s">
        <v>5763</v>
      </c>
      <c r="C1373" s="378" t="s">
        <v>5582</v>
      </c>
      <c r="D1373" s="381">
        <v>8500</v>
      </c>
      <c r="E1373" s="376">
        <v>86</v>
      </c>
      <c r="F1373" s="376">
        <f>IF(C1373="%",D1373*E1373/100,D1373*E1373)</f>
        <v>731000</v>
      </c>
    </row>
    <row r="1374" spans="1:6" s="342" customFormat="1" x14ac:dyDescent="0.25">
      <c r="A1374" s="384"/>
      <c r="B1374" s="383"/>
      <c r="C1374" s="382"/>
      <c r="D1374" s="381"/>
      <c r="E1374" s="376"/>
      <c r="F1374" s="376"/>
    </row>
    <row r="1375" spans="1:6" s="342" customFormat="1" ht="22.8" x14ac:dyDescent="0.25">
      <c r="A1375" s="380" t="s">
        <v>1931</v>
      </c>
      <c r="B1375" s="379" t="s">
        <v>5762</v>
      </c>
      <c r="C1375" s="382"/>
      <c r="D1375" s="381"/>
      <c r="E1375" s="376"/>
      <c r="F1375" s="376"/>
    </row>
    <row r="1376" spans="1:6" x14ac:dyDescent="0.25">
      <c r="A1376" s="384"/>
      <c r="B1376" s="383"/>
      <c r="C1376" s="382"/>
      <c r="D1376" s="381"/>
      <c r="E1376" s="376"/>
      <c r="F1376" s="376"/>
    </row>
    <row r="1377" spans="1:6" s="342" customFormat="1" x14ac:dyDescent="0.25">
      <c r="A1377" s="380" t="s">
        <v>1934</v>
      </c>
      <c r="B1377" s="379" t="s">
        <v>5761</v>
      </c>
      <c r="C1377" s="378" t="s">
        <v>5582</v>
      </c>
      <c r="D1377" s="377">
        <v>100</v>
      </c>
      <c r="E1377" s="376">
        <v>100</v>
      </c>
      <c r="F1377" s="351">
        <f>IF(C1377="%",D1377*E1377/100,D1377*E1377)</f>
        <v>10000</v>
      </c>
    </row>
    <row r="1378" spans="1:6" s="342" customFormat="1" x14ac:dyDescent="0.25">
      <c r="A1378" s="384"/>
      <c r="B1378" s="383"/>
      <c r="C1378" s="382"/>
      <c r="D1378" s="381"/>
      <c r="E1378" s="376"/>
      <c r="F1378" s="376"/>
    </row>
    <row r="1379" spans="1:6" s="342" customFormat="1" ht="12" x14ac:dyDescent="0.25">
      <c r="A1379" s="791" t="s">
        <v>5537</v>
      </c>
      <c r="B1379" s="792"/>
      <c r="C1379" s="792"/>
      <c r="D1379" s="792"/>
      <c r="E1379" s="793"/>
      <c r="F1379" s="350">
        <f>SUM(F1331:F1378)</f>
        <v>2376461</v>
      </c>
    </row>
    <row r="1380" spans="1:6" ht="12" x14ac:dyDescent="0.25">
      <c r="A1380" s="790" t="str">
        <f>A1382&amp;" "&amp;B1382</f>
        <v>C8.1 PRIME COAT</v>
      </c>
      <c r="B1380" s="790"/>
      <c r="C1380" s="790"/>
      <c r="D1380" s="790"/>
      <c r="E1380" s="790"/>
      <c r="F1380" s="790"/>
    </row>
    <row r="1381" spans="1:6" ht="12" x14ac:dyDescent="0.25">
      <c r="A1381" s="349" t="s">
        <v>5536</v>
      </c>
      <c r="B1381" s="349" t="s">
        <v>5535</v>
      </c>
      <c r="C1381" s="349" t="s">
        <v>5554</v>
      </c>
      <c r="D1381" s="366" t="s">
        <v>5553</v>
      </c>
      <c r="E1381" s="348" t="s">
        <v>5552</v>
      </c>
      <c r="F1381" s="348" t="s">
        <v>5534</v>
      </c>
    </row>
    <row r="1382" spans="1:6" ht="12" x14ac:dyDescent="0.25">
      <c r="A1382" s="365" t="s">
        <v>2141</v>
      </c>
      <c r="B1382" s="364" t="s">
        <v>27</v>
      </c>
      <c r="C1382" s="363"/>
      <c r="D1382" s="362"/>
      <c r="E1382" s="361"/>
      <c r="F1382" s="361"/>
    </row>
    <row r="1383" spans="1:6" s="342" customFormat="1" x14ac:dyDescent="0.25">
      <c r="A1383" s="355"/>
      <c r="B1383" s="358"/>
      <c r="C1383" s="357"/>
      <c r="D1383" s="356"/>
      <c r="E1383" s="351"/>
      <c r="F1383" s="351"/>
    </row>
    <row r="1384" spans="1:6" x14ac:dyDescent="0.25">
      <c r="A1384" s="359" t="s">
        <v>2142</v>
      </c>
      <c r="B1384" s="354" t="s">
        <v>28</v>
      </c>
      <c r="C1384" s="357"/>
      <c r="D1384" s="356"/>
      <c r="E1384" s="351"/>
      <c r="F1384" s="351"/>
    </row>
    <row r="1385" spans="1:6" x14ac:dyDescent="0.25">
      <c r="A1385" s="355"/>
      <c r="B1385" s="358"/>
      <c r="C1385" s="357"/>
      <c r="D1385" s="356"/>
      <c r="E1385" s="351"/>
      <c r="F1385" s="351"/>
    </row>
    <row r="1386" spans="1:6" x14ac:dyDescent="0.25">
      <c r="A1386" s="359" t="s">
        <v>2144</v>
      </c>
      <c r="B1386" s="354" t="s">
        <v>5760</v>
      </c>
      <c r="C1386" s="353" t="s">
        <v>5595</v>
      </c>
      <c r="D1386" s="352">
        <v>75500</v>
      </c>
      <c r="E1386" s="351">
        <v>16</v>
      </c>
      <c r="F1386" s="351">
        <f>IF(C1386="%",D1386*E1386/100,D1386*E1386)</f>
        <v>1208000</v>
      </c>
    </row>
    <row r="1387" spans="1:6" x14ac:dyDescent="0.25">
      <c r="A1387" s="355"/>
      <c r="B1387" s="358"/>
      <c r="C1387" s="357"/>
      <c r="D1387" s="356"/>
      <c r="E1387" s="351"/>
      <c r="F1387" s="351"/>
    </row>
    <row r="1388" spans="1:6" x14ac:dyDescent="0.25">
      <c r="A1388" s="359" t="s">
        <v>2145</v>
      </c>
      <c r="B1388" s="354" t="s">
        <v>1855</v>
      </c>
      <c r="C1388" s="353" t="s">
        <v>5595</v>
      </c>
      <c r="D1388" s="352">
        <v>75500</v>
      </c>
      <c r="E1388" s="351">
        <v>13</v>
      </c>
      <c r="F1388" s="351">
        <f>IF(C1388="%",D1388*E1388/100,D1388*E1388)</f>
        <v>981500</v>
      </c>
    </row>
    <row r="1389" spans="1:6" x14ac:dyDescent="0.25">
      <c r="A1389" s="355"/>
      <c r="B1389" s="358"/>
      <c r="C1389" s="357"/>
      <c r="D1389" s="356"/>
      <c r="E1389" s="351"/>
      <c r="F1389" s="351"/>
    </row>
    <row r="1390" spans="1:6" x14ac:dyDescent="0.25">
      <c r="A1390" s="359" t="s">
        <v>2151</v>
      </c>
      <c r="B1390" s="354" t="s">
        <v>30</v>
      </c>
      <c r="C1390" s="357"/>
      <c r="D1390" s="356"/>
      <c r="E1390" s="351"/>
      <c r="F1390" s="351"/>
    </row>
    <row r="1391" spans="1:6" s="342" customFormat="1" x14ac:dyDescent="0.25">
      <c r="A1391" s="355"/>
      <c r="B1391" s="358"/>
      <c r="C1391" s="357"/>
      <c r="D1391" s="356"/>
      <c r="E1391" s="351"/>
      <c r="F1391" s="351"/>
    </row>
    <row r="1392" spans="1:6" s="342" customFormat="1" x14ac:dyDescent="0.25">
      <c r="A1392" s="359" t="s">
        <v>2152</v>
      </c>
      <c r="B1392" s="354" t="s">
        <v>2154</v>
      </c>
      <c r="C1392" s="353" t="s">
        <v>5582</v>
      </c>
      <c r="D1392" s="352">
        <v>80</v>
      </c>
      <c r="E1392" s="351">
        <v>7</v>
      </c>
      <c r="F1392" s="351">
        <f>IF(C1392="%",D1392*E1392/100,D1392*E1392)</f>
        <v>560</v>
      </c>
    </row>
    <row r="1393" spans="1:6" s="342" customFormat="1" x14ac:dyDescent="0.25">
      <c r="A1393" s="355"/>
      <c r="B1393" s="358"/>
      <c r="C1393" s="357"/>
      <c r="D1393" s="356"/>
      <c r="E1393" s="351"/>
      <c r="F1393" s="351"/>
    </row>
    <row r="1394" spans="1:6" s="342" customFormat="1" x14ac:dyDescent="0.25">
      <c r="A1394" s="359" t="s">
        <v>2153</v>
      </c>
      <c r="B1394" s="354" t="s">
        <v>2155</v>
      </c>
      <c r="C1394" s="353" t="s">
        <v>5582</v>
      </c>
      <c r="D1394" s="352">
        <v>80</v>
      </c>
      <c r="E1394" s="351">
        <v>7</v>
      </c>
      <c r="F1394" s="351">
        <f>IF(C1394="%",D1394*E1394/100,D1394*E1394)</f>
        <v>560</v>
      </c>
    </row>
    <row r="1395" spans="1:6" s="342" customFormat="1" x14ac:dyDescent="0.25">
      <c r="A1395" s="355"/>
      <c r="B1395" s="358"/>
      <c r="C1395" s="357"/>
      <c r="D1395" s="356"/>
      <c r="E1395" s="351"/>
      <c r="F1395" s="351"/>
    </row>
    <row r="1396" spans="1:6" s="342" customFormat="1" ht="34.200000000000003" x14ac:dyDescent="0.25">
      <c r="A1396" s="359" t="s">
        <v>2156</v>
      </c>
      <c r="B1396" s="354" t="s">
        <v>2157</v>
      </c>
      <c r="C1396" s="353" t="s">
        <v>5595</v>
      </c>
      <c r="D1396" s="352">
        <v>1300</v>
      </c>
      <c r="E1396" s="351">
        <v>3</v>
      </c>
      <c r="F1396" s="351">
        <f>IF(C1396="%",D1396*E1396/100,D1396*E1396)</f>
        <v>3900</v>
      </c>
    </row>
    <row r="1397" spans="1:6" x14ac:dyDescent="0.25">
      <c r="A1397" s="359"/>
      <c r="B1397" s="354"/>
      <c r="C1397" s="353"/>
      <c r="D1397" s="352"/>
      <c r="E1397" s="351"/>
      <c r="F1397" s="351"/>
    </row>
    <row r="1398" spans="1:6" ht="12" x14ac:dyDescent="0.25">
      <c r="A1398" s="791" t="s">
        <v>5537</v>
      </c>
      <c r="B1398" s="792"/>
      <c r="C1398" s="792"/>
      <c r="D1398" s="792"/>
      <c r="E1398" s="793"/>
      <c r="F1398" s="350">
        <f>SUM(F1382:F1397)</f>
        <v>2194520</v>
      </c>
    </row>
    <row r="1399" spans="1:6" ht="12" x14ac:dyDescent="0.25">
      <c r="A1399" s="790" t="str">
        <f>A1401&amp;" "&amp;B1401</f>
        <v>C9.1 ASPHALT LAYERS</v>
      </c>
      <c r="B1399" s="790"/>
      <c r="C1399" s="790"/>
      <c r="D1399" s="790"/>
      <c r="E1399" s="790"/>
      <c r="F1399" s="790"/>
    </row>
    <row r="1400" spans="1:6" ht="12" x14ac:dyDescent="0.25">
      <c r="A1400" s="349" t="s">
        <v>5536</v>
      </c>
      <c r="B1400" s="349" t="s">
        <v>5535</v>
      </c>
      <c r="C1400" s="349" t="s">
        <v>5554</v>
      </c>
      <c r="D1400" s="366" t="s">
        <v>5553</v>
      </c>
      <c r="E1400" s="348" t="s">
        <v>5552</v>
      </c>
      <c r="F1400" s="348" t="s">
        <v>5534</v>
      </c>
    </row>
    <row r="1401" spans="1:6" s="342" customFormat="1" ht="12" x14ac:dyDescent="0.25">
      <c r="A1401" s="389" t="s">
        <v>2280</v>
      </c>
      <c r="B1401" s="388" t="s">
        <v>2281</v>
      </c>
      <c r="C1401" s="387"/>
      <c r="D1401" s="386"/>
      <c r="E1401" s="385"/>
      <c r="F1401" s="385"/>
    </row>
    <row r="1402" spans="1:6" s="342" customFormat="1" x14ac:dyDescent="0.25">
      <c r="A1402" s="384"/>
      <c r="B1402" s="383"/>
      <c r="C1402" s="382"/>
      <c r="D1402" s="381"/>
      <c r="E1402" s="376"/>
      <c r="F1402" s="376"/>
    </row>
    <row r="1403" spans="1:6" s="342" customFormat="1" x14ac:dyDescent="0.25">
      <c r="A1403" s="380" t="s">
        <v>2282</v>
      </c>
      <c r="B1403" s="379" t="s">
        <v>5759</v>
      </c>
      <c r="C1403" s="382"/>
      <c r="D1403" s="381"/>
      <c r="E1403" s="376"/>
      <c r="F1403" s="376"/>
    </row>
    <row r="1404" spans="1:6" s="342" customFormat="1" x14ac:dyDescent="0.25">
      <c r="A1404" s="384"/>
      <c r="B1404" s="383"/>
      <c r="C1404" s="382"/>
      <c r="D1404" s="381"/>
      <c r="E1404" s="376"/>
      <c r="F1404" s="376"/>
    </row>
    <row r="1405" spans="1:6" s="342" customFormat="1" x14ac:dyDescent="0.25">
      <c r="A1405" s="380" t="s">
        <v>2284</v>
      </c>
      <c r="B1405" s="379" t="s">
        <v>2286</v>
      </c>
      <c r="C1405" s="382"/>
      <c r="D1405" s="381"/>
      <c r="E1405" s="376"/>
      <c r="F1405" s="376"/>
    </row>
    <row r="1406" spans="1:6" s="342" customFormat="1" x14ac:dyDescent="0.25">
      <c r="A1406" s="384"/>
      <c r="B1406" s="383"/>
      <c r="C1406" s="382"/>
      <c r="D1406" s="381"/>
      <c r="E1406" s="376"/>
      <c r="F1406" s="376"/>
    </row>
    <row r="1407" spans="1:6" s="342" customFormat="1" ht="34.200000000000003" x14ac:dyDescent="0.25">
      <c r="A1407" s="384"/>
      <c r="B1407" s="379" t="s">
        <v>5758</v>
      </c>
      <c r="C1407" s="378" t="s">
        <v>33</v>
      </c>
      <c r="D1407" s="377">
        <v>1</v>
      </c>
      <c r="E1407" s="376">
        <v>75000</v>
      </c>
      <c r="F1407" s="351">
        <f>IF(C1407="%",D1407*E1407/100,D1407*E1407)</f>
        <v>75000</v>
      </c>
    </row>
    <row r="1408" spans="1:6" s="342" customFormat="1" x14ac:dyDescent="0.25">
      <c r="A1408" s="384"/>
      <c r="B1408" s="383"/>
      <c r="C1408" s="382"/>
      <c r="D1408" s="381"/>
      <c r="E1408" s="376"/>
      <c r="F1408" s="376"/>
    </row>
    <row r="1409" spans="1:6" s="342" customFormat="1" x14ac:dyDescent="0.25">
      <c r="A1409" s="380" t="s">
        <v>2285</v>
      </c>
      <c r="B1409" s="379" t="s">
        <v>2287</v>
      </c>
      <c r="C1409" s="382"/>
      <c r="D1409" s="381"/>
      <c r="E1409" s="376"/>
      <c r="F1409" s="376"/>
    </row>
    <row r="1410" spans="1:6" s="342" customFormat="1" x14ac:dyDescent="0.25">
      <c r="A1410" s="384"/>
      <c r="B1410" s="383"/>
      <c r="C1410" s="382"/>
      <c r="D1410" s="381"/>
      <c r="E1410" s="376"/>
      <c r="F1410" s="376"/>
    </row>
    <row r="1411" spans="1:6" s="342" customFormat="1" ht="22.8" x14ac:dyDescent="0.25">
      <c r="A1411" s="384"/>
      <c r="B1411" s="379" t="s">
        <v>5757</v>
      </c>
      <c r="C1411" s="382"/>
      <c r="D1411" s="381"/>
      <c r="E1411" s="376"/>
      <c r="F1411" s="376"/>
    </row>
    <row r="1412" spans="1:6" s="342" customFormat="1" x14ac:dyDescent="0.25">
      <c r="A1412" s="384"/>
      <c r="B1412" s="379"/>
      <c r="C1412" s="378"/>
      <c r="D1412" s="377"/>
      <c r="E1412" s="376"/>
      <c r="F1412" s="351"/>
    </row>
    <row r="1413" spans="1:6" s="342" customFormat="1" ht="22.8" x14ac:dyDescent="0.25">
      <c r="A1413" s="384"/>
      <c r="B1413" s="379" t="s">
        <v>5756</v>
      </c>
      <c r="C1413" s="378" t="s">
        <v>33</v>
      </c>
      <c r="D1413" s="377">
        <v>1</v>
      </c>
      <c r="E1413" s="376">
        <v>75000</v>
      </c>
      <c r="F1413" s="351">
        <f>IF(C1413="%",D1413*E1413/100,D1413*E1413)</f>
        <v>75000</v>
      </c>
    </row>
    <row r="1414" spans="1:6" s="342" customFormat="1" x14ac:dyDescent="0.25">
      <c r="A1414" s="384"/>
      <c r="B1414" s="379"/>
      <c r="C1414" s="378"/>
      <c r="D1414" s="377"/>
      <c r="E1414" s="376"/>
      <c r="F1414" s="351"/>
    </row>
    <row r="1415" spans="1:6" s="342" customFormat="1" ht="22.8" x14ac:dyDescent="0.25">
      <c r="A1415" s="384"/>
      <c r="B1415" s="379" t="s">
        <v>5755</v>
      </c>
      <c r="C1415" s="378" t="s">
        <v>33</v>
      </c>
      <c r="D1415" s="377">
        <v>1</v>
      </c>
      <c r="E1415" s="376">
        <v>75000</v>
      </c>
      <c r="F1415" s="351">
        <f>IF(C1415="%",D1415*E1415/100,D1415*E1415)</f>
        <v>75000</v>
      </c>
    </row>
    <row r="1416" spans="1:6" s="342" customFormat="1" x14ac:dyDescent="0.25">
      <c r="A1416" s="384"/>
      <c r="B1416" s="379"/>
      <c r="C1416" s="378"/>
      <c r="D1416" s="377"/>
      <c r="E1416" s="376"/>
      <c r="F1416" s="351"/>
    </row>
    <row r="1417" spans="1:6" s="342" customFormat="1" x14ac:dyDescent="0.25">
      <c r="A1417" s="380" t="s">
        <v>2288</v>
      </c>
      <c r="B1417" s="379" t="s">
        <v>5754</v>
      </c>
      <c r="C1417" s="382"/>
      <c r="D1417" s="381"/>
      <c r="E1417" s="376"/>
      <c r="F1417" s="376"/>
    </row>
    <row r="1418" spans="1:6" s="342" customFormat="1" x14ac:dyDescent="0.25">
      <c r="A1418" s="384"/>
      <c r="B1418" s="383"/>
      <c r="C1418" s="382"/>
      <c r="D1418" s="381"/>
      <c r="E1418" s="376"/>
      <c r="F1418" s="376"/>
    </row>
    <row r="1419" spans="1:6" s="342" customFormat="1" ht="45.6" x14ac:dyDescent="0.25">
      <c r="A1419" s="380" t="s">
        <v>2290</v>
      </c>
      <c r="B1419" s="379" t="s">
        <v>5753</v>
      </c>
      <c r="C1419" s="378" t="s">
        <v>5556</v>
      </c>
      <c r="D1419" s="377">
        <v>800</v>
      </c>
      <c r="E1419" s="376">
        <v>130</v>
      </c>
      <c r="F1419" s="351">
        <f>IF(C1419="%",D1419*E1419/100,D1419*E1419)</f>
        <v>104000</v>
      </c>
    </row>
    <row r="1420" spans="1:6" s="342" customFormat="1" x14ac:dyDescent="0.25">
      <c r="A1420" s="384"/>
      <c r="B1420" s="383"/>
      <c r="C1420" s="382"/>
      <c r="D1420" s="381"/>
      <c r="E1420" s="376"/>
      <c r="F1420" s="376"/>
    </row>
    <row r="1421" spans="1:6" s="342" customFormat="1" ht="22.8" x14ac:dyDescent="0.25">
      <c r="A1421" s="380" t="s">
        <v>2291</v>
      </c>
      <c r="B1421" s="379" t="s">
        <v>4896</v>
      </c>
      <c r="C1421" s="378" t="s">
        <v>5556</v>
      </c>
      <c r="D1421" s="377">
        <v>800</v>
      </c>
      <c r="E1421" s="376">
        <v>12</v>
      </c>
      <c r="F1421" s="351">
        <f>IF(C1421="%",D1421*E1421/100,D1421*E1421)</f>
        <v>9600</v>
      </c>
    </row>
    <row r="1422" spans="1:6" s="342" customFormat="1" x14ac:dyDescent="0.25">
      <c r="A1422" s="384"/>
      <c r="B1422" s="383"/>
      <c r="C1422" s="382"/>
      <c r="D1422" s="381"/>
      <c r="E1422" s="376"/>
      <c r="F1422" s="376"/>
    </row>
    <row r="1423" spans="1:6" x14ac:dyDescent="0.25">
      <c r="A1423" s="380" t="s">
        <v>2292</v>
      </c>
      <c r="B1423" s="379" t="s">
        <v>5752</v>
      </c>
      <c r="C1423" s="378"/>
      <c r="D1423" s="381"/>
      <c r="E1423" s="376"/>
      <c r="F1423" s="376"/>
    </row>
    <row r="1424" spans="1:6" x14ac:dyDescent="0.25">
      <c r="A1424" s="384"/>
      <c r="B1424" s="383"/>
      <c r="C1424" s="382"/>
      <c r="D1424" s="381"/>
      <c r="E1424" s="376"/>
      <c r="F1424" s="376"/>
    </row>
    <row r="1425" spans="1:6" ht="34.200000000000003" x14ac:dyDescent="0.25">
      <c r="A1425" s="380" t="s">
        <v>2294</v>
      </c>
      <c r="B1425" s="379" t="s">
        <v>5751</v>
      </c>
      <c r="C1425" s="378" t="s">
        <v>5595</v>
      </c>
      <c r="D1425" s="377">
        <v>11480</v>
      </c>
      <c r="E1425" s="376">
        <v>6</v>
      </c>
      <c r="F1425" s="351">
        <f>IF(C1425="%",D1425*E1425/100,D1425*E1425)</f>
        <v>68880</v>
      </c>
    </row>
    <row r="1426" spans="1:6" x14ac:dyDescent="0.25">
      <c r="A1426" s="384"/>
      <c r="B1426" s="383"/>
      <c r="C1426" s="382"/>
      <c r="D1426" s="381"/>
      <c r="E1426" s="376"/>
      <c r="F1426" s="376"/>
    </row>
    <row r="1427" spans="1:6" ht="22.8" x14ac:dyDescent="0.25">
      <c r="A1427" s="380" t="s">
        <v>2295</v>
      </c>
      <c r="B1427" s="379" t="s">
        <v>5750</v>
      </c>
      <c r="C1427" s="378" t="s">
        <v>5595</v>
      </c>
      <c r="D1427" s="377">
        <v>1300</v>
      </c>
      <c r="E1427" s="376">
        <v>10</v>
      </c>
      <c r="F1427" s="376">
        <f>IF(C1427="%",D1427*E1427/100,D1427*E1427)</f>
        <v>13000</v>
      </c>
    </row>
    <row r="1428" spans="1:6" x14ac:dyDescent="0.25">
      <c r="A1428" s="384"/>
      <c r="B1428" s="383"/>
      <c r="C1428" s="382"/>
      <c r="D1428" s="381"/>
      <c r="E1428" s="376"/>
      <c r="F1428" s="376"/>
    </row>
    <row r="1429" spans="1:6" ht="34.200000000000003" x14ac:dyDescent="0.25">
      <c r="A1429" s="380" t="s">
        <v>2296</v>
      </c>
      <c r="B1429" s="379" t="s">
        <v>5749</v>
      </c>
      <c r="C1429" s="378" t="s">
        <v>5595</v>
      </c>
      <c r="D1429" s="377">
        <v>250</v>
      </c>
      <c r="E1429" s="376">
        <v>8</v>
      </c>
      <c r="F1429" s="376">
        <f>IF(C1429="%",D1429*E1429/100,D1429*E1429)</f>
        <v>2000</v>
      </c>
    </row>
    <row r="1430" spans="1:6" x14ac:dyDescent="0.25">
      <c r="A1430" s="384"/>
      <c r="B1430" s="383"/>
      <c r="C1430" s="382"/>
      <c r="D1430" s="381"/>
      <c r="E1430" s="376"/>
      <c r="F1430" s="376"/>
    </row>
    <row r="1431" spans="1:6" s="342" customFormat="1" x14ac:dyDescent="0.25">
      <c r="A1431" s="380" t="s">
        <v>2308</v>
      </c>
      <c r="B1431" s="379" t="s">
        <v>5748</v>
      </c>
      <c r="C1431" s="382"/>
      <c r="D1431" s="381"/>
      <c r="E1431" s="376"/>
      <c r="F1431" s="376"/>
    </row>
    <row r="1432" spans="1:6" s="342" customFormat="1" x14ac:dyDescent="0.25">
      <c r="A1432" s="384"/>
      <c r="B1432" s="383"/>
      <c r="C1432" s="382"/>
      <c r="D1432" s="381"/>
      <c r="E1432" s="376"/>
      <c r="F1432" s="376"/>
    </row>
    <row r="1433" spans="1:6" s="342" customFormat="1" x14ac:dyDescent="0.25">
      <c r="A1433" s="380" t="s">
        <v>2310</v>
      </c>
      <c r="B1433" s="379" t="s">
        <v>5747</v>
      </c>
      <c r="C1433" s="382"/>
      <c r="D1433" s="381"/>
      <c r="E1433" s="376"/>
      <c r="F1433" s="376"/>
    </row>
    <row r="1434" spans="1:6" s="342" customFormat="1" x14ac:dyDescent="0.25">
      <c r="A1434" s="384"/>
      <c r="B1434" s="383"/>
      <c r="C1434" s="382"/>
      <c r="D1434" s="381"/>
      <c r="E1434" s="376"/>
      <c r="F1434" s="376"/>
    </row>
    <row r="1435" spans="1:6" s="342" customFormat="1" ht="68.400000000000006" x14ac:dyDescent="0.25">
      <c r="A1435" s="384"/>
      <c r="B1435" s="379" t="s">
        <v>5746</v>
      </c>
      <c r="C1435" s="378" t="s">
        <v>5556</v>
      </c>
      <c r="D1435" s="377">
        <v>16400</v>
      </c>
      <c r="E1435" s="376">
        <v>130</v>
      </c>
      <c r="F1435" s="351">
        <f>IF(C1435="%",D1435*E1435/100,D1435*E1435)</f>
        <v>2132000</v>
      </c>
    </row>
    <row r="1436" spans="1:6" s="342" customFormat="1" x14ac:dyDescent="0.25">
      <c r="A1436" s="384"/>
      <c r="B1436" s="383"/>
      <c r="C1436" s="382"/>
      <c r="D1436" s="381"/>
      <c r="E1436" s="376"/>
      <c r="F1436" s="376"/>
    </row>
    <row r="1437" spans="1:6" s="342" customFormat="1" ht="22.8" x14ac:dyDescent="0.25">
      <c r="A1437" s="380" t="s">
        <v>2314</v>
      </c>
      <c r="B1437" s="379" t="s">
        <v>5745</v>
      </c>
      <c r="C1437" s="382"/>
      <c r="D1437" s="381"/>
      <c r="E1437" s="376"/>
      <c r="F1437" s="376"/>
    </row>
    <row r="1438" spans="1:6" s="342" customFormat="1" x14ac:dyDescent="0.25">
      <c r="A1438" s="384"/>
      <c r="B1438" s="383"/>
      <c r="C1438" s="382"/>
      <c r="D1438" s="381"/>
      <c r="E1438" s="376"/>
      <c r="F1438" s="376"/>
    </row>
    <row r="1439" spans="1:6" ht="57" x14ac:dyDescent="0.25">
      <c r="A1439" s="380" t="s">
        <v>2316</v>
      </c>
      <c r="B1439" s="379" t="s">
        <v>5744</v>
      </c>
      <c r="C1439" s="378" t="s">
        <v>5556</v>
      </c>
      <c r="D1439" s="377">
        <v>1625</v>
      </c>
      <c r="E1439" s="376">
        <v>60</v>
      </c>
      <c r="F1439" s="376">
        <f>IF(C1439="%",D1439*E1439/100,D1439*E1439)</f>
        <v>97500</v>
      </c>
    </row>
    <row r="1440" spans="1:6" s="342" customFormat="1" x14ac:dyDescent="0.25">
      <c r="A1440" s="384"/>
      <c r="B1440" s="383"/>
      <c r="C1440" s="382"/>
      <c r="D1440" s="381"/>
      <c r="E1440" s="376"/>
      <c r="F1440" s="376"/>
    </row>
    <row r="1441" spans="1:6" s="342" customFormat="1" x14ac:dyDescent="0.25">
      <c r="A1441" s="380" t="s">
        <v>2327</v>
      </c>
      <c r="B1441" s="379" t="s">
        <v>5743</v>
      </c>
      <c r="C1441" s="382"/>
      <c r="D1441" s="381"/>
      <c r="E1441" s="376"/>
      <c r="F1441" s="376"/>
    </row>
    <row r="1442" spans="1:6" s="342" customFormat="1" x14ac:dyDescent="0.25">
      <c r="A1442" s="384"/>
      <c r="B1442" s="383"/>
      <c r="C1442" s="382"/>
      <c r="D1442" s="381"/>
      <c r="E1442" s="376"/>
      <c r="F1442" s="376"/>
    </row>
    <row r="1443" spans="1:6" s="342" customFormat="1" x14ac:dyDescent="0.25">
      <c r="A1443" s="380" t="s">
        <v>2329</v>
      </c>
      <c r="B1443" s="379" t="s">
        <v>5742</v>
      </c>
      <c r="C1443" s="378" t="s">
        <v>5577</v>
      </c>
      <c r="D1443" s="390">
        <v>5</v>
      </c>
      <c r="E1443" s="376">
        <v>1000</v>
      </c>
      <c r="F1443" s="351">
        <f>IF(C1443="%",D1443*E1443/100,D1443*E1443)</f>
        <v>5000</v>
      </c>
    </row>
    <row r="1444" spans="1:6" s="342" customFormat="1" x14ac:dyDescent="0.25">
      <c r="A1444" s="384"/>
      <c r="B1444" s="383"/>
      <c r="C1444" s="382"/>
      <c r="D1444" s="381"/>
      <c r="E1444" s="376"/>
      <c r="F1444" s="376"/>
    </row>
    <row r="1445" spans="1:6" s="342" customFormat="1" x14ac:dyDescent="0.25">
      <c r="A1445" s="380" t="s">
        <v>2330</v>
      </c>
      <c r="B1445" s="379" t="s">
        <v>5741</v>
      </c>
      <c r="C1445" s="378" t="s">
        <v>5577</v>
      </c>
      <c r="D1445" s="390">
        <v>80</v>
      </c>
      <c r="E1445" s="376">
        <v>350</v>
      </c>
      <c r="F1445" s="351">
        <f>IF(C1445="%",D1445*E1445/100,D1445*E1445)</f>
        <v>28000</v>
      </c>
    </row>
    <row r="1446" spans="1:6" s="342" customFormat="1" x14ac:dyDescent="0.25">
      <c r="A1446" s="384"/>
      <c r="B1446" s="383"/>
      <c r="C1446" s="382"/>
      <c r="D1446" s="381"/>
      <c r="E1446" s="376"/>
      <c r="F1446" s="376"/>
    </row>
    <row r="1447" spans="1:6" s="342" customFormat="1" x14ac:dyDescent="0.25">
      <c r="A1447" s="380" t="s">
        <v>2331</v>
      </c>
      <c r="B1447" s="379" t="s">
        <v>5740</v>
      </c>
      <c r="C1447" s="378" t="s">
        <v>5577</v>
      </c>
      <c r="D1447" s="390">
        <v>1</v>
      </c>
      <c r="E1447" s="376">
        <v>3000</v>
      </c>
      <c r="F1447" s="351">
        <f>IF(C1447="%",D1447*E1447/100,D1447*E1447)</f>
        <v>3000</v>
      </c>
    </row>
    <row r="1448" spans="1:6" s="342" customFormat="1" x14ac:dyDescent="0.25">
      <c r="A1448" s="384"/>
      <c r="B1448" s="383"/>
      <c r="C1448" s="382"/>
      <c r="D1448" s="381"/>
      <c r="E1448" s="376"/>
      <c r="F1448" s="376"/>
    </row>
    <row r="1449" spans="1:6" s="342" customFormat="1" ht="22.8" x14ac:dyDescent="0.25">
      <c r="A1449" s="380" t="s">
        <v>2334</v>
      </c>
      <c r="B1449" s="379" t="s">
        <v>5739</v>
      </c>
      <c r="C1449" s="378" t="s">
        <v>5577</v>
      </c>
      <c r="D1449" s="390">
        <v>1</v>
      </c>
      <c r="E1449" s="376">
        <v>1000</v>
      </c>
      <c r="F1449" s="376">
        <f>IF(C1449="%",D1449*E1449/100,D1449*E1449)</f>
        <v>1000</v>
      </c>
    </row>
    <row r="1450" spans="1:6" s="342" customFormat="1" x14ac:dyDescent="0.25">
      <c r="A1450" s="384"/>
      <c r="B1450" s="383"/>
      <c r="C1450" s="382"/>
      <c r="D1450" s="381"/>
      <c r="E1450" s="376"/>
      <c r="F1450" s="376"/>
    </row>
    <row r="1451" spans="1:6" s="342" customFormat="1" x14ac:dyDescent="0.25">
      <c r="A1451" s="380" t="s">
        <v>2342</v>
      </c>
      <c r="B1451" s="379" t="s">
        <v>5738</v>
      </c>
      <c r="C1451" s="382"/>
      <c r="D1451" s="381"/>
      <c r="E1451" s="376"/>
      <c r="F1451" s="376"/>
    </row>
    <row r="1452" spans="1:6" s="342" customFormat="1" x14ac:dyDescent="0.25">
      <c r="A1452" s="384"/>
      <c r="B1452" s="383"/>
      <c r="C1452" s="382"/>
      <c r="D1452" s="381"/>
      <c r="E1452" s="376"/>
      <c r="F1452" s="376"/>
    </row>
    <row r="1453" spans="1:6" s="342" customFormat="1" x14ac:dyDescent="0.25">
      <c r="A1453" s="380" t="s">
        <v>2343</v>
      </c>
      <c r="B1453" s="379" t="s">
        <v>4425</v>
      </c>
      <c r="C1453" s="378" t="s">
        <v>5548</v>
      </c>
      <c r="D1453" s="377">
        <v>72</v>
      </c>
      <c r="E1453" s="376">
        <v>170</v>
      </c>
      <c r="F1453" s="351">
        <f>IF(C1453="%",D1453*E1453/100,D1453*E1453)</f>
        <v>12240</v>
      </c>
    </row>
    <row r="1454" spans="1:6" s="342" customFormat="1" x14ac:dyDescent="0.25">
      <c r="A1454" s="384"/>
      <c r="B1454" s="383"/>
      <c r="C1454" s="382"/>
      <c r="D1454" s="381"/>
      <c r="E1454" s="376"/>
      <c r="F1454" s="376"/>
    </row>
    <row r="1455" spans="1:6" s="342" customFormat="1" ht="12" x14ac:dyDescent="0.25">
      <c r="A1455" s="791" t="s">
        <v>5537</v>
      </c>
      <c r="B1455" s="792"/>
      <c r="C1455" s="792"/>
      <c r="D1455" s="792"/>
      <c r="E1455" s="793"/>
      <c r="F1455" s="350">
        <f>SUM(F1401:F1454)</f>
        <v>2701220</v>
      </c>
    </row>
    <row r="1456" spans="1:6" s="342" customFormat="1" ht="12" x14ac:dyDescent="0.25">
      <c r="A1456" s="790" t="str">
        <f>A1458&amp;" "&amp;B1458</f>
        <v>C10.1 GENERAL REQUIREMENTS FOR SURFACE TREATMENTS</v>
      </c>
      <c r="B1456" s="790"/>
      <c r="C1456" s="790"/>
      <c r="D1456" s="790"/>
      <c r="E1456" s="790"/>
      <c r="F1456" s="790"/>
    </row>
    <row r="1457" spans="1:6" s="342" customFormat="1" ht="12" x14ac:dyDescent="0.25">
      <c r="A1457" s="349" t="s">
        <v>5536</v>
      </c>
      <c r="B1457" s="349" t="s">
        <v>5535</v>
      </c>
      <c r="C1457" s="349" t="s">
        <v>5554</v>
      </c>
      <c r="D1457" s="366" t="s">
        <v>5553</v>
      </c>
      <c r="E1457" s="348" t="s">
        <v>5552</v>
      </c>
      <c r="F1457" s="348" t="s">
        <v>5534</v>
      </c>
    </row>
    <row r="1458" spans="1:6" s="342" customFormat="1" ht="24" x14ac:dyDescent="0.25">
      <c r="A1458" s="389" t="s">
        <v>2365</v>
      </c>
      <c r="B1458" s="388" t="s">
        <v>4195</v>
      </c>
      <c r="C1458" s="387"/>
      <c r="D1458" s="386"/>
      <c r="E1458" s="385"/>
      <c r="F1458" s="385"/>
    </row>
    <row r="1459" spans="1:6" s="342" customFormat="1" ht="12" x14ac:dyDescent="0.25">
      <c r="A1459" s="389"/>
      <c r="B1459" s="388"/>
      <c r="C1459" s="387"/>
      <c r="D1459" s="386"/>
      <c r="E1459" s="385"/>
      <c r="F1459" s="385"/>
    </row>
    <row r="1460" spans="1:6" s="342" customFormat="1" ht="12" x14ac:dyDescent="0.25">
      <c r="A1460" s="380" t="s">
        <v>2405</v>
      </c>
      <c r="B1460" s="379" t="s">
        <v>31</v>
      </c>
      <c r="C1460" s="387"/>
      <c r="D1460" s="386"/>
      <c r="E1460" s="385"/>
      <c r="F1460" s="385"/>
    </row>
    <row r="1461" spans="1:6" s="342" customFormat="1" x14ac:dyDescent="0.25">
      <c r="A1461" s="384"/>
      <c r="B1461" s="383"/>
      <c r="C1461" s="382"/>
      <c r="D1461" s="381"/>
      <c r="E1461" s="376"/>
      <c r="F1461" s="376"/>
    </row>
    <row r="1462" spans="1:6" s="342" customFormat="1" ht="22.8" x14ac:dyDescent="0.25">
      <c r="A1462" s="380" t="s">
        <v>2410</v>
      </c>
      <c r="B1462" s="379" t="s">
        <v>5737</v>
      </c>
      <c r="C1462" s="378" t="s">
        <v>5595</v>
      </c>
      <c r="D1462" s="377">
        <v>8000</v>
      </c>
      <c r="E1462" s="376">
        <v>9.5</v>
      </c>
      <c r="F1462" s="351">
        <f>IF(C1462="%",D1462*E1462/100,D1462*E1462)</f>
        <v>76000</v>
      </c>
    </row>
    <row r="1463" spans="1:6" s="342" customFormat="1" x14ac:dyDescent="0.25">
      <c r="A1463" s="384"/>
      <c r="B1463" s="383"/>
      <c r="C1463" s="382"/>
      <c r="D1463" s="381"/>
      <c r="E1463" s="376"/>
      <c r="F1463" s="376"/>
    </row>
    <row r="1464" spans="1:6" s="342" customFormat="1" ht="22.8" x14ac:dyDescent="0.25">
      <c r="A1464" s="380" t="s">
        <v>2412</v>
      </c>
      <c r="B1464" s="379" t="s">
        <v>5736</v>
      </c>
      <c r="C1464" s="378" t="s">
        <v>5595</v>
      </c>
      <c r="D1464" s="377">
        <v>9500</v>
      </c>
      <c r="E1464" s="376">
        <v>9.5</v>
      </c>
      <c r="F1464" s="351">
        <f>IF(C1464="%",D1464*E1464/100,D1464*E1464)</f>
        <v>90250</v>
      </c>
    </row>
    <row r="1465" spans="1:6" s="342" customFormat="1" x14ac:dyDescent="0.25">
      <c r="A1465" s="384"/>
      <c r="B1465" s="383"/>
      <c r="C1465" s="382"/>
      <c r="D1465" s="381"/>
      <c r="E1465" s="376"/>
      <c r="F1465" s="376"/>
    </row>
    <row r="1466" spans="1:6" s="342" customFormat="1" x14ac:dyDescent="0.25">
      <c r="A1466" s="380" t="s">
        <v>2421</v>
      </c>
      <c r="B1466" s="379" t="s">
        <v>5735</v>
      </c>
      <c r="C1466" s="378"/>
      <c r="D1466" s="381"/>
      <c r="E1466" s="376"/>
      <c r="F1466" s="376"/>
    </row>
    <row r="1467" spans="1:6" s="342" customFormat="1" x14ac:dyDescent="0.25">
      <c r="A1467" s="384"/>
      <c r="B1467" s="383"/>
      <c r="C1467" s="382"/>
      <c r="D1467" s="381"/>
      <c r="E1467" s="376"/>
      <c r="F1467" s="376"/>
    </row>
    <row r="1468" spans="1:6" s="342" customFormat="1" x14ac:dyDescent="0.25">
      <c r="A1468" s="380" t="s">
        <v>2426</v>
      </c>
      <c r="B1468" s="379" t="s">
        <v>4377</v>
      </c>
      <c r="C1468" s="378" t="s">
        <v>5582</v>
      </c>
      <c r="D1468" s="377">
        <v>140</v>
      </c>
      <c r="E1468" s="376">
        <v>330</v>
      </c>
      <c r="F1468" s="351">
        <f>IF(C1468="%",D1468*E1468/100,D1468*E1468)</f>
        <v>46200</v>
      </c>
    </row>
    <row r="1469" spans="1:6" s="342" customFormat="1" x14ac:dyDescent="0.25">
      <c r="A1469" s="384"/>
      <c r="B1469" s="383"/>
      <c r="C1469" s="382"/>
      <c r="D1469" s="381"/>
      <c r="E1469" s="376"/>
      <c r="F1469" s="376"/>
    </row>
    <row r="1470" spans="1:6" s="342" customFormat="1" ht="22.8" x14ac:dyDescent="0.25">
      <c r="A1470" s="380" t="s">
        <v>2440</v>
      </c>
      <c r="B1470" s="379" t="s">
        <v>5734</v>
      </c>
      <c r="C1470" s="378"/>
      <c r="D1470" s="381"/>
      <c r="E1470" s="376"/>
      <c r="F1470" s="376"/>
    </row>
    <row r="1471" spans="1:6" s="342" customFormat="1" x14ac:dyDescent="0.25">
      <c r="A1471" s="384"/>
      <c r="B1471" s="383"/>
      <c r="C1471" s="382"/>
      <c r="D1471" s="381"/>
      <c r="E1471" s="376"/>
      <c r="F1471" s="376"/>
    </row>
    <row r="1472" spans="1:6" s="342" customFormat="1" ht="22.8" x14ac:dyDescent="0.25">
      <c r="A1472" s="380" t="s">
        <v>2442</v>
      </c>
      <c r="B1472" s="379" t="s">
        <v>5733</v>
      </c>
      <c r="C1472" s="378" t="s">
        <v>5595</v>
      </c>
      <c r="D1472" s="377">
        <v>14300</v>
      </c>
      <c r="E1472" s="376">
        <v>15</v>
      </c>
      <c r="F1472" s="351">
        <f>IF(C1472="%",D1472*E1472/100,D1472*E1472)</f>
        <v>214500</v>
      </c>
    </row>
    <row r="1473" spans="1:6" s="342" customFormat="1" x14ac:dyDescent="0.25">
      <c r="A1473" s="384"/>
      <c r="B1473" s="383"/>
      <c r="C1473" s="382"/>
      <c r="D1473" s="381"/>
      <c r="E1473" s="376"/>
      <c r="F1473" s="376"/>
    </row>
    <row r="1474" spans="1:6" s="342" customFormat="1" ht="22.8" x14ac:dyDescent="0.25">
      <c r="A1474" s="380" t="s">
        <v>2495</v>
      </c>
      <c r="B1474" s="379" t="s">
        <v>2496</v>
      </c>
      <c r="C1474" s="378"/>
      <c r="D1474" s="381"/>
      <c r="E1474" s="376"/>
      <c r="F1474" s="376"/>
    </row>
    <row r="1475" spans="1:6" s="342" customFormat="1" x14ac:dyDescent="0.25">
      <c r="A1475" s="384"/>
      <c r="B1475" s="383"/>
      <c r="C1475" s="382"/>
      <c r="D1475" s="381"/>
      <c r="E1475" s="376"/>
      <c r="F1475" s="376"/>
    </row>
    <row r="1476" spans="1:6" s="342" customFormat="1" ht="34.200000000000003" x14ac:dyDescent="0.25">
      <c r="A1476" s="380" t="s">
        <v>2497</v>
      </c>
      <c r="B1476" s="379" t="s">
        <v>5730</v>
      </c>
      <c r="C1476" s="378" t="s">
        <v>5556</v>
      </c>
      <c r="D1476" s="377">
        <v>100000</v>
      </c>
      <c r="E1476" s="376">
        <v>72</v>
      </c>
      <c r="F1476" s="351">
        <f>IF(C1476="%",D1476*E1476/100,D1476*E1476)</f>
        <v>7200000</v>
      </c>
    </row>
    <row r="1477" spans="1:6" s="342" customFormat="1" x14ac:dyDescent="0.25">
      <c r="A1477" s="384"/>
      <c r="B1477" s="383"/>
      <c r="C1477" s="382"/>
      <c r="D1477" s="381"/>
      <c r="E1477" s="376"/>
      <c r="F1477" s="376"/>
    </row>
    <row r="1478" spans="1:6" s="342" customFormat="1" ht="57" x14ac:dyDescent="0.25">
      <c r="A1478" s="380" t="s">
        <v>2497</v>
      </c>
      <c r="B1478" s="379" t="s">
        <v>5729</v>
      </c>
      <c r="C1478" s="378" t="s">
        <v>5556</v>
      </c>
      <c r="D1478" s="377">
        <v>100000</v>
      </c>
      <c r="E1478" s="376">
        <v>60</v>
      </c>
      <c r="F1478" s="351">
        <f>IF(C1478="%",D1478*E1478/100,D1478*E1478)</f>
        <v>6000000</v>
      </c>
    </row>
    <row r="1479" spans="1:6" s="342" customFormat="1" x14ac:dyDescent="0.25">
      <c r="A1479" s="384"/>
      <c r="B1479" s="383"/>
      <c r="C1479" s="382"/>
      <c r="D1479" s="381"/>
      <c r="E1479" s="376"/>
      <c r="F1479" s="376"/>
    </row>
    <row r="1480" spans="1:6" s="342" customFormat="1" ht="34.200000000000003" x14ac:dyDescent="0.25">
      <c r="A1480" s="380" t="s">
        <v>2500</v>
      </c>
      <c r="B1480" s="379" t="s">
        <v>5732</v>
      </c>
      <c r="C1480" s="378" t="s">
        <v>5556</v>
      </c>
      <c r="D1480" s="377">
        <v>200000</v>
      </c>
      <c r="E1480" s="376">
        <v>7</v>
      </c>
      <c r="F1480" s="351">
        <f>IF(C1480="%",D1480*E1480/100,D1480*E1480)</f>
        <v>1400000</v>
      </c>
    </row>
    <row r="1481" spans="1:6" s="342" customFormat="1" x14ac:dyDescent="0.25">
      <c r="A1481" s="380"/>
      <c r="B1481" s="379"/>
      <c r="C1481" s="378"/>
      <c r="D1481" s="377"/>
      <c r="E1481" s="376"/>
      <c r="F1481" s="351"/>
    </row>
    <row r="1482" spans="1:6" s="342" customFormat="1" ht="22.8" x14ac:dyDescent="0.25">
      <c r="A1482" s="354" t="s">
        <v>2507</v>
      </c>
      <c r="B1482" s="354" t="s">
        <v>2506</v>
      </c>
      <c r="C1482" s="353"/>
      <c r="D1482" s="352"/>
      <c r="E1482" s="351"/>
      <c r="F1482" s="351"/>
    </row>
    <row r="1483" spans="1:6" s="342" customFormat="1" x14ac:dyDescent="0.25">
      <c r="A1483" s="354"/>
      <c r="B1483" s="354"/>
      <c r="C1483" s="353"/>
      <c r="D1483" s="352"/>
      <c r="E1483" s="351"/>
      <c r="F1483" s="351"/>
    </row>
    <row r="1484" spans="1:6" s="342" customFormat="1" x14ac:dyDescent="0.25">
      <c r="A1484" s="354" t="s">
        <v>2510</v>
      </c>
      <c r="B1484" s="354" t="s">
        <v>2508</v>
      </c>
      <c r="C1484" s="353" t="s">
        <v>5582</v>
      </c>
      <c r="D1484" s="352">
        <v>17.5</v>
      </c>
      <c r="E1484" s="351">
        <v>9500</v>
      </c>
      <c r="F1484" s="351">
        <f>IF(C1484="%",D1484*E1484/100,D1484*E1484)</f>
        <v>166250</v>
      </c>
    </row>
    <row r="1485" spans="1:6" s="342" customFormat="1" x14ac:dyDescent="0.25">
      <c r="A1485" s="354"/>
      <c r="B1485" s="354"/>
      <c r="C1485" s="353"/>
      <c r="D1485" s="352"/>
      <c r="E1485" s="351"/>
      <c r="F1485" s="351"/>
    </row>
    <row r="1486" spans="1:6" s="342" customFormat="1" x14ac:dyDescent="0.25">
      <c r="A1486" s="354" t="s">
        <v>2511</v>
      </c>
      <c r="B1486" s="354" t="s">
        <v>2509</v>
      </c>
      <c r="C1486" s="353" t="s">
        <v>5582</v>
      </c>
      <c r="D1486" s="352">
        <v>17.5</v>
      </c>
      <c r="E1486" s="351">
        <v>9500</v>
      </c>
      <c r="F1486" s="351">
        <f>IF(C1486="%",D1486*E1486/100,D1486*E1486)</f>
        <v>166250</v>
      </c>
    </row>
    <row r="1487" spans="1:6" s="342" customFormat="1" x14ac:dyDescent="0.25">
      <c r="A1487" s="354"/>
      <c r="B1487" s="354"/>
      <c r="C1487" s="353"/>
      <c r="D1487" s="352"/>
      <c r="E1487" s="351"/>
      <c r="F1487" s="351"/>
    </row>
    <row r="1488" spans="1:6" s="342" customFormat="1" ht="22.8" x14ac:dyDescent="0.25">
      <c r="A1488" s="354" t="s">
        <v>2513</v>
      </c>
      <c r="B1488" s="354" t="s">
        <v>5731</v>
      </c>
      <c r="C1488" s="353"/>
      <c r="D1488" s="352"/>
      <c r="E1488" s="351"/>
      <c r="F1488" s="351"/>
    </row>
    <row r="1489" spans="1:6" s="342" customFormat="1" x14ac:dyDescent="0.25">
      <c r="A1489" s="354"/>
      <c r="B1489" s="354"/>
      <c r="C1489" s="353"/>
      <c r="D1489" s="352"/>
      <c r="E1489" s="351"/>
      <c r="F1489" s="351"/>
    </row>
    <row r="1490" spans="1:6" s="342" customFormat="1" ht="34.200000000000003" x14ac:dyDescent="0.25">
      <c r="A1490" s="354"/>
      <c r="B1490" s="354" t="s">
        <v>5730</v>
      </c>
      <c r="C1490" s="353" t="s">
        <v>33</v>
      </c>
      <c r="D1490" s="352">
        <v>1</v>
      </c>
      <c r="E1490" s="351">
        <v>75000</v>
      </c>
      <c r="F1490" s="351">
        <f>IF(C1490="%",D1490*E1490/100,D1490*E1490)</f>
        <v>75000</v>
      </c>
    </row>
    <row r="1491" spans="1:6" s="342" customFormat="1" x14ac:dyDescent="0.25">
      <c r="A1491" s="354"/>
      <c r="B1491" s="354"/>
      <c r="C1491" s="353"/>
      <c r="D1491" s="352"/>
      <c r="E1491" s="351"/>
      <c r="F1491" s="351"/>
    </row>
    <row r="1492" spans="1:6" s="342" customFormat="1" ht="57" x14ac:dyDescent="0.25">
      <c r="A1492" s="354"/>
      <c r="B1492" s="354" t="s">
        <v>5729</v>
      </c>
      <c r="C1492" s="353" t="s">
        <v>33</v>
      </c>
      <c r="D1492" s="352">
        <v>1</v>
      </c>
      <c r="E1492" s="351">
        <v>75000</v>
      </c>
      <c r="F1492" s="351">
        <f>IF(C1492="%",D1492*E1492/100,D1492*E1492)</f>
        <v>75000</v>
      </c>
    </row>
    <row r="1493" spans="1:6" s="342" customFormat="1" x14ac:dyDescent="0.25">
      <c r="A1493" s="354"/>
      <c r="B1493" s="354"/>
      <c r="C1493" s="353"/>
      <c r="D1493" s="352"/>
      <c r="E1493" s="351"/>
      <c r="F1493" s="351"/>
    </row>
    <row r="1494" spans="1:6" s="342" customFormat="1" ht="12" x14ac:dyDescent="0.25">
      <c r="A1494" s="791" t="s">
        <v>5537</v>
      </c>
      <c r="B1494" s="792"/>
      <c r="C1494" s="792"/>
      <c r="D1494" s="792"/>
      <c r="E1494" s="793"/>
      <c r="F1494" s="350">
        <f>SUM(F1458:F1493)</f>
        <v>15509450</v>
      </c>
    </row>
    <row r="1495" spans="1:6" s="342" customFormat="1" ht="12" x14ac:dyDescent="0.25">
      <c r="A1495" s="795" t="str">
        <f>A1497&amp;" "&amp;B1497</f>
        <v>C11.1 PITCHING, STONEWORK, CAST IN SITU CONCRETE FOR PROTECTION AGAINST EROSION</v>
      </c>
      <c r="B1495" s="790"/>
      <c r="C1495" s="790"/>
      <c r="D1495" s="790"/>
      <c r="E1495" s="790"/>
      <c r="F1495" s="796"/>
    </row>
    <row r="1496" spans="1:6" s="342" customFormat="1" ht="12" x14ac:dyDescent="0.25">
      <c r="A1496" s="349" t="s">
        <v>5536</v>
      </c>
      <c r="B1496" s="349" t="s">
        <v>5535</v>
      </c>
      <c r="C1496" s="349" t="s">
        <v>5554</v>
      </c>
      <c r="D1496" s="366" t="s">
        <v>5553</v>
      </c>
      <c r="E1496" s="348" t="s">
        <v>5552</v>
      </c>
      <c r="F1496" s="348" t="s">
        <v>5534</v>
      </c>
    </row>
    <row r="1497" spans="1:6" s="342" customFormat="1" ht="48" x14ac:dyDescent="0.25">
      <c r="A1497" s="365" t="s">
        <v>2517</v>
      </c>
      <c r="B1497" s="364" t="s">
        <v>2608</v>
      </c>
      <c r="C1497" s="363"/>
      <c r="D1497" s="362"/>
      <c r="E1497" s="361"/>
      <c r="F1497" s="361"/>
    </row>
    <row r="1498" spans="1:6" s="342" customFormat="1" x14ac:dyDescent="0.25">
      <c r="A1498" s="355"/>
      <c r="B1498" s="358"/>
      <c r="C1498" s="357"/>
      <c r="D1498" s="356"/>
      <c r="E1498" s="351"/>
      <c r="F1498" s="351"/>
    </row>
    <row r="1499" spans="1:6" s="342" customFormat="1" x14ac:dyDescent="0.25">
      <c r="A1499" s="359" t="s">
        <v>2566</v>
      </c>
      <c r="B1499" s="354" t="s">
        <v>5728</v>
      </c>
      <c r="C1499" s="357"/>
      <c r="D1499" s="356"/>
      <c r="E1499" s="351"/>
      <c r="F1499" s="351"/>
    </row>
    <row r="1500" spans="1:6" s="342" customFormat="1" x14ac:dyDescent="0.25">
      <c r="A1500" s="355"/>
      <c r="B1500" s="358"/>
      <c r="C1500" s="357"/>
      <c r="D1500" s="356"/>
      <c r="E1500" s="351"/>
      <c r="F1500" s="351"/>
    </row>
    <row r="1501" spans="1:6" s="342" customFormat="1" x14ac:dyDescent="0.25">
      <c r="A1501" s="359" t="s">
        <v>2579</v>
      </c>
      <c r="B1501" s="354" t="s">
        <v>5727</v>
      </c>
      <c r="C1501" s="357"/>
      <c r="D1501" s="356"/>
      <c r="E1501" s="351"/>
      <c r="F1501" s="351"/>
    </row>
    <row r="1502" spans="1:6" s="342" customFormat="1" x14ac:dyDescent="0.25">
      <c r="A1502" s="355"/>
      <c r="B1502" s="358"/>
      <c r="C1502" s="357"/>
      <c r="D1502" s="356"/>
      <c r="E1502" s="351"/>
      <c r="F1502" s="351"/>
    </row>
    <row r="1503" spans="1:6" s="342" customFormat="1" x14ac:dyDescent="0.25">
      <c r="A1503" s="355"/>
      <c r="B1503" s="354" t="s">
        <v>5726</v>
      </c>
      <c r="C1503" s="353" t="s">
        <v>5556</v>
      </c>
      <c r="D1503" s="352">
        <v>100</v>
      </c>
      <c r="E1503" s="351">
        <v>180</v>
      </c>
      <c r="F1503" s="351">
        <f>IF(C1503="%",D1503*E1503/100,D1503*E1503)</f>
        <v>18000</v>
      </c>
    </row>
    <row r="1504" spans="1:6" s="342" customFormat="1" x14ac:dyDescent="0.25">
      <c r="A1504" s="355"/>
      <c r="B1504" s="358"/>
      <c r="C1504" s="357"/>
      <c r="D1504" s="356"/>
      <c r="E1504" s="351"/>
      <c r="F1504" s="351"/>
    </row>
    <row r="1505" spans="1:6" s="342" customFormat="1" x14ac:dyDescent="0.25">
      <c r="A1505" s="359" t="s">
        <v>2580</v>
      </c>
      <c r="B1505" s="354" t="s">
        <v>2575</v>
      </c>
      <c r="C1505" s="353" t="s">
        <v>5556</v>
      </c>
      <c r="D1505" s="352">
        <v>335</v>
      </c>
      <c r="E1505" s="351">
        <v>260</v>
      </c>
      <c r="F1505" s="351">
        <f>IF(C1505="%",D1505*E1505/100,D1505*E1505)</f>
        <v>87100</v>
      </c>
    </row>
    <row r="1506" spans="1:6" s="342" customFormat="1" x14ac:dyDescent="0.25">
      <c r="A1506" s="355"/>
      <c r="B1506" s="358"/>
      <c r="C1506" s="357"/>
      <c r="D1506" s="356"/>
      <c r="E1506" s="351"/>
      <c r="F1506" s="351"/>
    </row>
    <row r="1507" spans="1:6" s="342" customFormat="1" x14ac:dyDescent="0.25">
      <c r="A1507" s="359" t="s">
        <v>2582</v>
      </c>
      <c r="B1507" s="354" t="s">
        <v>5725</v>
      </c>
      <c r="C1507" s="357"/>
      <c r="D1507" s="356"/>
      <c r="E1507" s="351"/>
      <c r="F1507" s="351"/>
    </row>
    <row r="1508" spans="1:6" s="342" customFormat="1" x14ac:dyDescent="0.25">
      <c r="A1508" s="355"/>
      <c r="B1508" s="358"/>
      <c r="C1508" s="357"/>
      <c r="D1508" s="356"/>
      <c r="E1508" s="351"/>
      <c r="F1508" s="351"/>
    </row>
    <row r="1509" spans="1:6" s="342" customFormat="1" x14ac:dyDescent="0.25">
      <c r="A1509" s="359" t="s">
        <v>2584</v>
      </c>
      <c r="B1509" s="354" t="s">
        <v>5724</v>
      </c>
      <c r="C1509" s="357"/>
      <c r="D1509" s="356">
        <v>50</v>
      </c>
      <c r="E1509" s="351">
        <v>600</v>
      </c>
      <c r="F1509" s="351">
        <v>30000</v>
      </c>
    </row>
    <row r="1510" spans="1:6" s="342" customFormat="1" x14ac:dyDescent="0.25">
      <c r="A1510" s="355"/>
      <c r="B1510" s="358"/>
      <c r="C1510" s="357"/>
      <c r="D1510" s="356"/>
      <c r="E1510" s="351"/>
      <c r="F1510" s="351"/>
    </row>
    <row r="1511" spans="1:6" s="342" customFormat="1" x14ac:dyDescent="0.25">
      <c r="A1511" s="359" t="s">
        <v>2586</v>
      </c>
      <c r="B1511" s="354" t="s">
        <v>5723</v>
      </c>
      <c r="C1511" s="353" t="s">
        <v>5582</v>
      </c>
      <c r="D1511" s="352">
        <v>50</v>
      </c>
      <c r="E1511" s="351">
        <v>450</v>
      </c>
      <c r="F1511" s="351">
        <f>IF(C1511="%",D1511*E1511/100,D1511*E1511)</f>
        <v>22500</v>
      </c>
    </row>
    <row r="1512" spans="1:6" s="342" customFormat="1" x14ac:dyDescent="0.25">
      <c r="A1512" s="355"/>
      <c r="B1512" s="358"/>
      <c r="C1512" s="357"/>
      <c r="D1512" s="356"/>
      <c r="E1512" s="351"/>
      <c r="F1512" s="351"/>
    </row>
    <row r="1513" spans="1:6" s="342" customFormat="1" x14ac:dyDescent="0.25">
      <c r="A1513" s="359" t="s">
        <v>2587</v>
      </c>
      <c r="B1513" s="354" t="s">
        <v>2588</v>
      </c>
      <c r="C1513" s="357"/>
      <c r="D1513" s="356"/>
      <c r="E1513" s="351"/>
      <c r="F1513" s="351"/>
    </row>
    <row r="1514" spans="1:6" s="342" customFormat="1" x14ac:dyDescent="0.25">
      <c r="A1514" s="355"/>
      <c r="B1514" s="358"/>
      <c r="C1514" s="357"/>
      <c r="D1514" s="356"/>
      <c r="E1514" s="351"/>
      <c r="F1514" s="351"/>
    </row>
    <row r="1515" spans="1:6" s="342" customFormat="1" ht="22.8" x14ac:dyDescent="0.25">
      <c r="A1515" s="355"/>
      <c r="B1515" s="354" t="s">
        <v>5722</v>
      </c>
      <c r="C1515" s="353" t="s">
        <v>5582</v>
      </c>
      <c r="D1515" s="352">
        <v>35</v>
      </c>
      <c r="E1515" s="351">
        <v>106</v>
      </c>
      <c r="F1515" s="351">
        <f>IF(C1515="%",D1515*E1515/100,D1515*E1515)</f>
        <v>3710</v>
      </c>
    </row>
    <row r="1516" spans="1:6" s="342" customFormat="1" x14ac:dyDescent="0.25">
      <c r="A1516" s="355"/>
      <c r="B1516" s="358"/>
      <c r="C1516" s="357"/>
      <c r="D1516" s="356"/>
      <c r="E1516" s="351"/>
      <c r="F1516" s="351"/>
    </row>
    <row r="1517" spans="1:6" s="342" customFormat="1" ht="22.8" x14ac:dyDescent="0.25">
      <c r="A1517" s="355"/>
      <c r="B1517" s="354" t="s">
        <v>5721</v>
      </c>
      <c r="C1517" s="353" t="s">
        <v>5556</v>
      </c>
      <c r="D1517" s="352">
        <v>350</v>
      </c>
      <c r="E1517" s="351">
        <v>35</v>
      </c>
      <c r="F1517" s="351">
        <f>IF(C1517="%",D1517*E1517/100,D1517*E1517)</f>
        <v>12250</v>
      </c>
    </row>
    <row r="1518" spans="1:6" s="342" customFormat="1" x14ac:dyDescent="0.25">
      <c r="A1518" s="355"/>
      <c r="B1518" s="358"/>
      <c r="C1518" s="357"/>
      <c r="D1518" s="356"/>
      <c r="E1518" s="351"/>
      <c r="F1518" s="351"/>
    </row>
    <row r="1519" spans="1:6" s="342" customFormat="1" ht="22.8" x14ac:dyDescent="0.25">
      <c r="A1519" s="359" t="s">
        <v>2604</v>
      </c>
      <c r="B1519" s="354" t="s">
        <v>2605</v>
      </c>
      <c r="C1519" s="357"/>
      <c r="D1519" s="356"/>
      <c r="E1519" s="351"/>
      <c r="F1519" s="351"/>
    </row>
    <row r="1520" spans="1:6" s="342" customFormat="1" x14ac:dyDescent="0.25">
      <c r="A1520" s="355"/>
      <c r="B1520" s="358"/>
      <c r="C1520" s="357"/>
      <c r="D1520" s="356"/>
      <c r="E1520" s="351"/>
      <c r="F1520" s="351"/>
    </row>
    <row r="1521" spans="1:6" s="342" customFormat="1" x14ac:dyDescent="0.25">
      <c r="A1521" s="359" t="s">
        <v>2606</v>
      </c>
      <c r="B1521" s="354" t="s">
        <v>2032</v>
      </c>
      <c r="C1521" s="353" t="s">
        <v>5541</v>
      </c>
      <c r="D1521" s="352">
        <v>1</v>
      </c>
      <c r="E1521" s="351">
        <v>10000</v>
      </c>
      <c r="F1521" s="351">
        <f>IF(C1521="%",D1521*E1521/100,D1521*E1521)</f>
        <v>10000</v>
      </c>
    </row>
    <row r="1522" spans="1:6" s="342" customFormat="1" x14ac:dyDescent="0.25">
      <c r="A1522" s="355"/>
      <c r="B1522" s="358"/>
      <c r="C1522" s="357"/>
      <c r="D1522" s="356"/>
      <c r="E1522" s="351"/>
      <c r="F1522" s="351"/>
    </row>
    <row r="1523" spans="1:6" s="342" customFormat="1" ht="22.8" x14ac:dyDescent="0.25">
      <c r="A1523" s="359" t="s">
        <v>2607</v>
      </c>
      <c r="B1523" s="354" t="s">
        <v>2033</v>
      </c>
      <c r="C1523" s="353" t="s">
        <v>5538</v>
      </c>
      <c r="D1523" s="356">
        <f>F1521</f>
        <v>10000</v>
      </c>
      <c r="E1523" s="351">
        <v>10</v>
      </c>
      <c r="F1523" s="351">
        <f>IF(C1523="%",D1523*E1523/100,D1523*E1523)</f>
        <v>1000</v>
      </c>
    </row>
    <row r="1524" spans="1:6" s="342" customFormat="1" x14ac:dyDescent="0.25">
      <c r="A1524" s="359"/>
      <c r="B1524" s="354"/>
      <c r="C1524" s="353"/>
      <c r="D1524" s="356"/>
      <c r="E1524" s="351"/>
      <c r="F1524" s="351"/>
    </row>
    <row r="1525" spans="1:6" s="342" customFormat="1" ht="12" x14ac:dyDescent="0.25">
      <c r="A1525" s="791" t="s">
        <v>5537</v>
      </c>
      <c r="B1525" s="792"/>
      <c r="C1525" s="792"/>
      <c r="D1525" s="792"/>
      <c r="E1525" s="793"/>
      <c r="F1525" s="350">
        <f>SUM(F1497:F1524)</f>
        <v>184560</v>
      </c>
    </row>
    <row r="1526" spans="1:6" s="342" customFormat="1" ht="12" x14ac:dyDescent="0.25">
      <c r="A1526" s="790" t="str">
        <f>A1528&amp;" "&amp;B1528</f>
        <v>C11.2 NON-STRUCTURAL GABIONS</v>
      </c>
      <c r="B1526" s="790"/>
      <c r="C1526" s="790"/>
      <c r="D1526" s="790"/>
      <c r="E1526" s="790"/>
      <c r="F1526" s="790"/>
    </row>
    <row r="1527" spans="1:6" s="342" customFormat="1" ht="12" x14ac:dyDescent="0.25">
      <c r="A1527" s="349" t="s">
        <v>5536</v>
      </c>
      <c r="B1527" s="349" t="s">
        <v>5535</v>
      </c>
      <c r="C1527" s="349" t="s">
        <v>5554</v>
      </c>
      <c r="D1527" s="366" t="s">
        <v>5553</v>
      </c>
      <c r="E1527" s="348" t="s">
        <v>5552</v>
      </c>
      <c r="F1527" s="348" t="s">
        <v>5534</v>
      </c>
    </row>
    <row r="1528" spans="1:6" s="342" customFormat="1" ht="12" x14ac:dyDescent="0.25">
      <c r="A1528" s="365" t="s">
        <v>2567</v>
      </c>
      <c r="B1528" s="364" t="s">
        <v>2609</v>
      </c>
      <c r="C1528" s="363"/>
      <c r="D1528" s="362"/>
      <c r="E1528" s="361"/>
      <c r="F1528" s="361"/>
    </row>
    <row r="1529" spans="1:6" s="342" customFormat="1" x14ac:dyDescent="0.25">
      <c r="A1529" s="355"/>
      <c r="B1529" s="358"/>
      <c r="C1529" s="357"/>
      <c r="D1529" s="356"/>
      <c r="E1529" s="351"/>
      <c r="F1529" s="351"/>
    </row>
    <row r="1530" spans="1:6" s="342" customFormat="1" x14ac:dyDescent="0.25">
      <c r="A1530" s="359" t="s">
        <v>2569</v>
      </c>
      <c r="B1530" s="354" t="s">
        <v>2610</v>
      </c>
      <c r="C1530" s="357"/>
      <c r="D1530" s="356"/>
      <c r="E1530" s="351"/>
      <c r="F1530" s="351"/>
    </row>
    <row r="1531" spans="1:6" s="342" customFormat="1" x14ac:dyDescent="0.25">
      <c r="A1531" s="355"/>
      <c r="B1531" s="358"/>
      <c r="C1531" s="357"/>
      <c r="D1531" s="356"/>
      <c r="E1531" s="351"/>
      <c r="F1531" s="351"/>
    </row>
    <row r="1532" spans="1:6" s="342" customFormat="1" ht="34.200000000000003" x14ac:dyDescent="0.25">
      <c r="A1532" s="359" t="s">
        <v>4196</v>
      </c>
      <c r="B1532" s="354" t="s">
        <v>5720</v>
      </c>
      <c r="C1532" s="357"/>
      <c r="D1532" s="356"/>
      <c r="E1532" s="351"/>
      <c r="F1532" s="351"/>
    </row>
    <row r="1533" spans="1:6" s="342" customFormat="1" x14ac:dyDescent="0.25">
      <c r="A1533" s="355"/>
      <c r="B1533" s="358"/>
      <c r="C1533" s="357"/>
      <c r="D1533" s="356"/>
      <c r="E1533" s="351"/>
      <c r="F1533" s="351"/>
    </row>
    <row r="1534" spans="1:6" s="342" customFormat="1" x14ac:dyDescent="0.25">
      <c r="A1534" s="355"/>
      <c r="B1534" s="354" t="s">
        <v>5719</v>
      </c>
      <c r="C1534" s="353" t="s">
        <v>5582</v>
      </c>
      <c r="D1534" s="352">
        <v>1200</v>
      </c>
      <c r="E1534" s="351">
        <v>120</v>
      </c>
      <c r="F1534" s="351">
        <f>IF(C1534="%",D1534*E1534/100,D1534*E1534)</f>
        <v>144000</v>
      </c>
    </row>
    <row r="1535" spans="1:6" s="342" customFormat="1" x14ac:dyDescent="0.25">
      <c r="A1535" s="355"/>
      <c r="B1535" s="358"/>
      <c r="C1535" s="357"/>
      <c r="D1535" s="356"/>
      <c r="E1535" s="351"/>
      <c r="F1535" s="351"/>
    </row>
    <row r="1536" spans="1:6" s="342" customFormat="1" ht="34.200000000000003" x14ac:dyDescent="0.25">
      <c r="A1536" s="359" t="s">
        <v>4197</v>
      </c>
      <c r="B1536" s="354" t="s">
        <v>2613</v>
      </c>
      <c r="C1536" s="353" t="s">
        <v>5582</v>
      </c>
      <c r="D1536" s="352">
        <v>40</v>
      </c>
      <c r="E1536" s="351">
        <v>400</v>
      </c>
      <c r="F1536" s="351">
        <f>IF(C1536="%",D1536*E1536/100,D1536*E1536)</f>
        <v>16000</v>
      </c>
    </row>
    <row r="1537" spans="1:6" s="342" customFormat="1" x14ac:dyDescent="0.25">
      <c r="A1537" s="355"/>
      <c r="B1537" s="358"/>
      <c r="C1537" s="357"/>
      <c r="D1537" s="356"/>
      <c r="E1537" s="351"/>
      <c r="F1537" s="351"/>
    </row>
    <row r="1538" spans="1:6" s="342" customFormat="1" ht="22.8" x14ac:dyDescent="0.25">
      <c r="A1538" s="359" t="s">
        <v>2570</v>
      </c>
      <c r="B1538" s="354" t="s">
        <v>2614</v>
      </c>
      <c r="C1538" s="353" t="s">
        <v>5556</v>
      </c>
      <c r="D1538" s="356">
        <v>3200</v>
      </c>
      <c r="E1538" s="351">
        <v>24</v>
      </c>
      <c r="F1538" s="351">
        <f>IF(C1538="%",D1538*E1538/100,D1538*E1538)</f>
        <v>76800</v>
      </c>
    </row>
    <row r="1539" spans="1:6" s="342" customFormat="1" x14ac:dyDescent="0.25">
      <c r="A1539" s="355"/>
      <c r="B1539" s="358"/>
      <c r="C1539" s="357"/>
      <c r="D1539" s="356"/>
      <c r="E1539" s="351"/>
      <c r="F1539" s="351"/>
    </row>
    <row r="1540" spans="1:6" s="342" customFormat="1" x14ac:dyDescent="0.25">
      <c r="A1540" s="359" t="s">
        <v>2617</v>
      </c>
      <c r="B1540" s="354" t="s">
        <v>5718</v>
      </c>
      <c r="C1540" s="353"/>
      <c r="D1540" s="356"/>
      <c r="E1540" s="351"/>
      <c r="F1540" s="351"/>
    </row>
    <row r="1541" spans="1:6" s="342" customFormat="1" x14ac:dyDescent="0.25">
      <c r="A1541" s="355"/>
      <c r="B1541" s="358"/>
      <c r="C1541" s="357"/>
      <c r="D1541" s="356"/>
      <c r="E1541" s="351"/>
      <c r="F1541" s="351"/>
    </row>
    <row r="1542" spans="1:6" s="342" customFormat="1" x14ac:dyDescent="0.25">
      <c r="A1542" s="359"/>
      <c r="B1542" s="354" t="s">
        <v>5717</v>
      </c>
      <c r="C1542" s="353" t="s">
        <v>5582</v>
      </c>
      <c r="D1542" s="367">
        <v>250</v>
      </c>
      <c r="E1542" s="351">
        <v>700</v>
      </c>
      <c r="F1542" s="351">
        <f>IF(C1542="%",D1542*E1542/100,D1542*E1542)</f>
        <v>175000</v>
      </c>
    </row>
    <row r="1543" spans="1:6" s="342" customFormat="1" x14ac:dyDescent="0.25">
      <c r="A1543" s="355"/>
      <c r="B1543" s="358"/>
      <c r="C1543" s="357"/>
      <c r="D1543" s="356"/>
      <c r="E1543" s="351"/>
      <c r="F1543" s="351"/>
    </row>
    <row r="1544" spans="1:6" s="342" customFormat="1" x14ac:dyDescent="0.25">
      <c r="A1544" s="359"/>
      <c r="B1544" s="354" t="s">
        <v>5716</v>
      </c>
      <c r="C1544" s="353" t="s">
        <v>5582</v>
      </c>
      <c r="D1544" s="367">
        <v>25</v>
      </c>
      <c r="E1544" s="351">
        <v>700</v>
      </c>
      <c r="F1544" s="351">
        <f>IF(C1544="%",D1544*E1544/100,D1544*E1544)</f>
        <v>17500</v>
      </c>
    </row>
    <row r="1545" spans="1:6" s="342" customFormat="1" x14ac:dyDescent="0.25">
      <c r="A1545" s="355"/>
      <c r="B1545" s="358"/>
      <c r="C1545" s="357"/>
      <c r="D1545" s="356"/>
      <c r="E1545" s="351"/>
      <c r="F1545" s="351"/>
    </row>
    <row r="1546" spans="1:6" s="342" customFormat="1" x14ac:dyDescent="0.25">
      <c r="A1546" s="359"/>
      <c r="B1546" s="354" t="s">
        <v>5715</v>
      </c>
      <c r="C1546" s="353" t="s">
        <v>5582</v>
      </c>
      <c r="D1546" s="367">
        <v>25</v>
      </c>
      <c r="E1546" s="351">
        <v>700</v>
      </c>
      <c r="F1546" s="351">
        <f>IF(C1546="%",D1546*E1546/100,D1546*E1546)</f>
        <v>17500</v>
      </c>
    </row>
    <row r="1547" spans="1:6" s="342" customFormat="1" x14ac:dyDescent="0.25">
      <c r="A1547" s="355"/>
      <c r="B1547" s="358"/>
      <c r="C1547" s="357"/>
      <c r="D1547" s="356"/>
      <c r="E1547" s="351"/>
      <c r="F1547" s="351"/>
    </row>
    <row r="1548" spans="1:6" s="342" customFormat="1" x14ac:dyDescent="0.25">
      <c r="A1548" s="359"/>
      <c r="B1548" s="354" t="s">
        <v>5714</v>
      </c>
      <c r="C1548" s="353" t="s">
        <v>5582</v>
      </c>
      <c r="D1548" s="367">
        <v>20</v>
      </c>
      <c r="E1548" s="351">
        <v>700</v>
      </c>
      <c r="F1548" s="351">
        <f>IF(C1548="%",D1548*E1548/100,D1548*E1548)</f>
        <v>14000</v>
      </c>
    </row>
    <row r="1549" spans="1:6" s="342" customFormat="1" x14ac:dyDescent="0.25">
      <c r="A1549" s="355"/>
      <c r="B1549" s="358"/>
      <c r="C1549" s="357"/>
      <c r="D1549" s="356"/>
      <c r="E1549" s="351"/>
      <c r="F1549" s="351"/>
    </row>
    <row r="1550" spans="1:6" s="342" customFormat="1" x14ac:dyDescent="0.25">
      <c r="A1550" s="359"/>
      <c r="B1550" s="354" t="s">
        <v>5713</v>
      </c>
      <c r="C1550" s="353" t="s">
        <v>5582</v>
      </c>
      <c r="D1550" s="367">
        <v>20</v>
      </c>
      <c r="E1550" s="351">
        <v>700</v>
      </c>
      <c r="F1550" s="351">
        <f>IF(C1550="%",D1550*E1550/100,D1550*E1550)</f>
        <v>14000</v>
      </c>
    </row>
    <row r="1551" spans="1:6" s="342" customFormat="1" x14ac:dyDescent="0.25">
      <c r="A1551" s="355"/>
      <c r="B1551" s="358"/>
      <c r="C1551" s="357"/>
      <c r="D1551" s="356"/>
      <c r="E1551" s="351"/>
      <c r="F1551" s="351"/>
    </row>
    <row r="1552" spans="1:6" s="342" customFormat="1" x14ac:dyDescent="0.25">
      <c r="A1552" s="359" t="s">
        <v>2619</v>
      </c>
      <c r="B1552" s="354" t="s">
        <v>5712</v>
      </c>
      <c r="C1552" s="353"/>
      <c r="D1552" s="356"/>
      <c r="E1552" s="351"/>
      <c r="F1552" s="351"/>
    </row>
    <row r="1553" spans="1:6" s="342" customFormat="1" x14ac:dyDescent="0.25">
      <c r="A1553" s="355"/>
      <c r="B1553" s="358"/>
      <c r="C1553" s="357"/>
      <c r="D1553" s="356"/>
      <c r="E1553" s="351"/>
      <c r="F1553" s="351"/>
    </row>
    <row r="1554" spans="1:6" s="342" customFormat="1" ht="22.8" x14ac:dyDescent="0.25">
      <c r="A1554" s="359"/>
      <c r="B1554" s="354" t="s">
        <v>5711</v>
      </c>
      <c r="C1554" s="353" t="s">
        <v>5582</v>
      </c>
      <c r="D1554" s="352">
        <v>600</v>
      </c>
      <c r="E1554" s="351">
        <v>920</v>
      </c>
      <c r="F1554" s="351">
        <f>IF(C1554="%",D1554*E1554/100,D1554*E1554)</f>
        <v>552000</v>
      </c>
    </row>
    <row r="1555" spans="1:6" s="342" customFormat="1" x14ac:dyDescent="0.25">
      <c r="A1555" s="355"/>
      <c r="B1555" s="358"/>
      <c r="C1555" s="357"/>
      <c r="D1555" s="356"/>
      <c r="E1555" s="351"/>
      <c r="F1555" s="351"/>
    </row>
    <row r="1556" spans="1:6" s="342" customFormat="1" ht="22.8" x14ac:dyDescent="0.25">
      <c r="A1556" s="359"/>
      <c r="B1556" s="354" t="s">
        <v>5710</v>
      </c>
      <c r="C1556" s="353" t="s">
        <v>5582</v>
      </c>
      <c r="D1556" s="352">
        <v>340</v>
      </c>
      <c r="E1556" s="351">
        <v>920</v>
      </c>
      <c r="F1556" s="351">
        <f>IF(C1556="%",D1556*E1556/100,D1556*E1556)</f>
        <v>312800</v>
      </c>
    </row>
    <row r="1557" spans="1:6" s="342" customFormat="1" x14ac:dyDescent="0.25">
      <c r="A1557" s="355"/>
      <c r="B1557" s="358"/>
      <c r="C1557" s="357"/>
      <c r="D1557" s="356"/>
      <c r="E1557" s="351"/>
      <c r="F1557" s="351"/>
    </row>
    <row r="1558" spans="1:6" s="342" customFormat="1" ht="22.8" x14ac:dyDescent="0.25">
      <c r="A1558" s="359"/>
      <c r="B1558" s="354" t="s">
        <v>5709</v>
      </c>
      <c r="C1558" s="353" t="s">
        <v>5582</v>
      </c>
      <c r="D1558" s="352"/>
      <c r="E1558" s="351">
        <v>920</v>
      </c>
      <c r="F1558" s="351" t="s">
        <v>5568</v>
      </c>
    </row>
    <row r="1559" spans="1:6" s="342" customFormat="1" x14ac:dyDescent="0.25">
      <c r="A1559" s="355"/>
      <c r="B1559" s="358"/>
      <c r="C1559" s="357"/>
      <c r="D1559" s="356"/>
      <c r="E1559" s="351"/>
      <c r="F1559" s="351"/>
    </row>
    <row r="1560" spans="1:6" s="342" customFormat="1" ht="22.8" x14ac:dyDescent="0.25">
      <c r="A1560" s="359" t="s">
        <v>2611</v>
      </c>
      <c r="B1560" s="354" t="s">
        <v>5708</v>
      </c>
      <c r="C1560" s="353" t="s">
        <v>5556</v>
      </c>
      <c r="D1560" s="352">
        <v>4825</v>
      </c>
      <c r="E1560" s="351">
        <v>16</v>
      </c>
      <c r="F1560" s="351">
        <f>IF(C1560="%",D1560*E1560/100,D1560*E1560)</f>
        <v>77200</v>
      </c>
    </row>
    <row r="1561" spans="1:6" s="342" customFormat="1" x14ac:dyDescent="0.25">
      <c r="A1561" s="355"/>
      <c r="B1561" s="358"/>
      <c r="C1561" s="357"/>
      <c r="D1561" s="356"/>
      <c r="E1561" s="351"/>
      <c r="F1561" s="351"/>
    </row>
    <row r="1562" spans="1:6" s="342" customFormat="1" x14ac:dyDescent="0.25">
      <c r="A1562" s="358" t="s">
        <v>5707</v>
      </c>
      <c r="B1562" s="358" t="s">
        <v>5706</v>
      </c>
      <c r="C1562" s="353" t="s">
        <v>5582</v>
      </c>
      <c r="D1562" s="352">
        <v>145</v>
      </c>
      <c r="E1562" s="351">
        <v>700</v>
      </c>
      <c r="F1562" s="351">
        <f>IF(C1562="%",D1562*E1562/100,D1562*E1562)</f>
        <v>101500</v>
      </c>
    </row>
    <row r="1563" spans="1:6" s="342" customFormat="1" x14ac:dyDescent="0.25">
      <c r="A1563" s="358"/>
      <c r="B1563" s="358"/>
      <c r="C1563" s="353"/>
      <c r="D1563" s="352"/>
      <c r="E1563" s="351"/>
      <c r="F1563" s="351"/>
    </row>
    <row r="1564" spans="1:6" s="342" customFormat="1" ht="22.8" x14ac:dyDescent="0.25">
      <c r="A1564" s="359" t="s">
        <v>5705</v>
      </c>
      <c r="B1564" s="354" t="s">
        <v>5704</v>
      </c>
      <c r="C1564" s="353" t="s">
        <v>5577</v>
      </c>
      <c r="D1564" s="367">
        <v>5</v>
      </c>
      <c r="E1564" s="351">
        <v>13000</v>
      </c>
      <c r="F1564" s="351">
        <f>IF(C1564="%",D1564*E1564/100,D1564*E1564)</f>
        <v>65000</v>
      </c>
    </row>
    <row r="1565" spans="1:6" s="342" customFormat="1" x14ac:dyDescent="0.25">
      <c r="A1565" s="358"/>
      <c r="B1565" s="358"/>
      <c r="C1565" s="353"/>
      <c r="D1565" s="352"/>
      <c r="E1565" s="351"/>
      <c r="F1565" s="351"/>
    </row>
    <row r="1566" spans="1:6" s="342" customFormat="1" ht="12" x14ac:dyDescent="0.25">
      <c r="A1566" s="791" t="s">
        <v>5537</v>
      </c>
      <c r="B1566" s="792"/>
      <c r="C1566" s="792"/>
      <c r="D1566" s="792"/>
      <c r="E1566" s="793"/>
      <c r="F1566" s="350">
        <f>SUM(F1528:F1565)</f>
        <v>1583300</v>
      </c>
    </row>
    <row r="1567" spans="1:6" s="342" customFormat="1" ht="12" x14ac:dyDescent="0.25">
      <c r="A1567" s="790" t="str">
        <f>A1569&amp;" "&amp;B1569</f>
        <v>C11.4 ROAD RESTRAINT SYSTEMS</v>
      </c>
      <c r="B1567" s="790"/>
      <c r="C1567" s="790"/>
      <c r="D1567" s="790"/>
      <c r="E1567" s="790"/>
      <c r="F1567" s="790"/>
    </row>
    <row r="1568" spans="1:6" s="342" customFormat="1" ht="12" x14ac:dyDescent="0.25">
      <c r="A1568" s="349" t="s">
        <v>5536</v>
      </c>
      <c r="B1568" s="349" t="s">
        <v>5535</v>
      </c>
      <c r="C1568" s="349" t="s">
        <v>5554</v>
      </c>
      <c r="D1568" s="366" t="s">
        <v>5553</v>
      </c>
      <c r="E1568" s="348" t="s">
        <v>5552</v>
      </c>
      <c r="F1568" s="348" t="s">
        <v>5534</v>
      </c>
    </row>
    <row r="1569" spans="1:6" s="342" customFormat="1" ht="12" x14ac:dyDescent="0.25">
      <c r="A1569" s="365" t="s">
        <v>2629</v>
      </c>
      <c r="B1569" s="364" t="s">
        <v>2628</v>
      </c>
      <c r="C1569" s="363"/>
      <c r="D1569" s="362"/>
      <c r="E1569" s="361"/>
      <c r="F1569" s="361"/>
    </row>
    <row r="1570" spans="1:6" s="342" customFormat="1" x14ac:dyDescent="0.25">
      <c r="A1570" s="355"/>
      <c r="B1570" s="358"/>
      <c r="C1570" s="357"/>
      <c r="D1570" s="356"/>
      <c r="E1570" s="351"/>
      <c r="F1570" s="351"/>
    </row>
    <row r="1571" spans="1:6" s="342" customFormat="1" ht="22.8" x14ac:dyDescent="0.25">
      <c r="A1571" s="359" t="s">
        <v>2630</v>
      </c>
      <c r="B1571" s="354" t="s">
        <v>5703</v>
      </c>
      <c r="C1571" s="357"/>
      <c r="D1571" s="356"/>
      <c r="E1571" s="351"/>
      <c r="F1571" s="351"/>
    </row>
    <row r="1572" spans="1:6" s="342" customFormat="1" x14ac:dyDescent="0.25">
      <c r="A1572" s="355"/>
      <c r="B1572" s="358"/>
      <c r="C1572" s="357"/>
      <c r="D1572" s="356"/>
      <c r="E1572" s="351"/>
      <c r="F1572" s="351"/>
    </row>
    <row r="1573" spans="1:6" s="342" customFormat="1" ht="22.8" x14ac:dyDescent="0.25">
      <c r="A1573" s="359" t="s">
        <v>2631</v>
      </c>
      <c r="B1573" s="354" t="s">
        <v>2633</v>
      </c>
      <c r="C1573" s="357"/>
      <c r="D1573" s="356"/>
      <c r="E1573" s="351"/>
      <c r="F1573" s="351"/>
    </row>
    <row r="1574" spans="1:6" s="342" customFormat="1" x14ac:dyDescent="0.25">
      <c r="A1574" s="355"/>
      <c r="B1574" s="358"/>
      <c r="C1574" s="357"/>
      <c r="D1574" s="356"/>
      <c r="E1574" s="351"/>
      <c r="F1574" s="351"/>
    </row>
    <row r="1575" spans="1:6" s="342" customFormat="1" ht="22.8" x14ac:dyDescent="0.25">
      <c r="A1575" s="355"/>
      <c r="B1575" s="354" t="s">
        <v>5702</v>
      </c>
      <c r="C1575" s="353" t="s">
        <v>5640</v>
      </c>
      <c r="D1575" s="352">
        <v>920</v>
      </c>
      <c r="E1575" s="351">
        <v>522</v>
      </c>
      <c r="F1575" s="351">
        <f>IF(C1575="%",D1575*E1575/100,D1575*E1575)</f>
        <v>480240</v>
      </c>
    </row>
    <row r="1576" spans="1:6" s="342" customFormat="1" x14ac:dyDescent="0.25">
      <c r="A1576" s="355"/>
      <c r="B1576" s="358"/>
      <c r="C1576" s="357"/>
      <c r="D1576" s="356"/>
      <c r="E1576" s="351"/>
      <c r="F1576" s="351"/>
    </row>
    <row r="1577" spans="1:6" s="342" customFormat="1" ht="22.8" x14ac:dyDescent="0.25">
      <c r="A1577" s="355"/>
      <c r="B1577" s="354" t="s">
        <v>5701</v>
      </c>
      <c r="C1577" s="353" t="s">
        <v>5640</v>
      </c>
      <c r="D1577" s="352">
        <v>45</v>
      </c>
      <c r="E1577" s="351">
        <v>1800</v>
      </c>
      <c r="F1577" s="351">
        <f>IF(C1577="%",D1577*E1577/100,D1577*E1577)</f>
        <v>81000</v>
      </c>
    </row>
    <row r="1578" spans="1:6" s="342" customFormat="1" x14ac:dyDescent="0.25">
      <c r="A1578" s="355"/>
      <c r="B1578" s="358"/>
      <c r="C1578" s="357"/>
      <c r="D1578" s="356"/>
      <c r="E1578" s="351"/>
      <c r="F1578" s="351"/>
    </row>
    <row r="1579" spans="1:6" s="342" customFormat="1" ht="57" x14ac:dyDescent="0.25">
      <c r="A1579" s="355"/>
      <c r="B1579" s="354" t="s">
        <v>5700</v>
      </c>
      <c r="C1579" s="353" t="s">
        <v>5640</v>
      </c>
      <c r="D1579" s="352">
        <v>920</v>
      </c>
      <c r="E1579" s="351">
        <v>58</v>
      </c>
      <c r="F1579" s="351">
        <f>IF(C1579="%",D1579*E1579/100,D1579*E1579)</f>
        <v>53360</v>
      </c>
    </row>
    <row r="1580" spans="1:6" s="342" customFormat="1" x14ac:dyDescent="0.25">
      <c r="A1580" s="355"/>
      <c r="B1580" s="358"/>
      <c r="C1580" s="357"/>
      <c r="D1580" s="356"/>
      <c r="E1580" s="351"/>
      <c r="F1580" s="351"/>
    </row>
    <row r="1581" spans="1:6" s="342" customFormat="1" ht="22.8" x14ac:dyDescent="0.25">
      <c r="A1581" s="359" t="s">
        <v>2632</v>
      </c>
      <c r="B1581" s="354" t="s">
        <v>2634</v>
      </c>
      <c r="C1581" s="357"/>
      <c r="D1581" s="356"/>
      <c r="E1581" s="351"/>
      <c r="F1581" s="351"/>
    </row>
    <row r="1582" spans="1:6" s="342" customFormat="1" x14ac:dyDescent="0.25">
      <c r="A1582" s="355"/>
      <c r="B1582" s="358"/>
      <c r="C1582" s="357"/>
      <c r="D1582" s="356"/>
      <c r="E1582" s="351"/>
      <c r="F1582" s="351"/>
    </row>
    <row r="1583" spans="1:6" s="342" customFormat="1" x14ac:dyDescent="0.25">
      <c r="A1583" s="355"/>
      <c r="B1583" s="354" t="s">
        <v>5699</v>
      </c>
      <c r="C1583" s="353" t="s">
        <v>5548</v>
      </c>
      <c r="D1583" s="352"/>
      <c r="E1583" s="351">
        <v>2050</v>
      </c>
      <c r="F1583" s="351" t="s">
        <v>5568</v>
      </c>
    </row>
    <row r="1584" spans="1:6" s="342" customFormat="1" x14ac:dyDescent="0.25">
      <c r="A1584" s="355"/>
      <c r="B1584" s="358"/>
      <c r="C1584" s="357"/>
      <c r="D1584" s="356"/>
      <c r="E1584" s="351"/>
      <c r="F1584" s="351"/>
    </row>
    <row r="1585" spans="1:6" s="342" customFormat="1" x14ac:dyDescent="0.25">
      <c r="A1585" s="355"/>
      <c r="B1585" s="354" t="s">
        <v>5698</v>
      </c>
      <c r="C1585" s="353" t="s">
        <v>5548</v>
      </c>
      <c r="D1585" s="352"/>
      <c r="E1585" s="351">
        <v>9600</v>
      </c>
      <c r="F1585" s="351" t="s">
        <v>5568</v>
      </c>
    </row>
    <row r="1586" spans="1:6" s="342" customFormat="1" x14ac:dyDescent="0.25">
      <c r="A1586" s="355"/>
      <c r="B1586" s="358"/>
      <c r="C1586" s="357"/>
      <c r="D1586" s="356"/>
      <c r="E1586" s="351"/>
      <c r="F1586" s="351"/>
    </row>
    <row r="1587" spans="1:6" s="342" customFormat="1" ht="34.200000000000003" x14ac:dyDescent="0.25">
      <c r="A1587" s="355"/>
      <c r="B1587" s="354" t="s">
        <v>5697</v>
      </c>
      <c r="C1587" s="353" t="s">
        <v>5548</v>
      </c>
      <c r="D1587" s="352">
        <v>28</v>
      </c>
      <c r="E1587" s="351">
        <v>11200</v>
      </c>
      <c r="F1587" s="351">
        <f>IF(C1587="%",D1587*E1587/100,D1587*E1587)</f>
        <v>313600</v>
      </c>
    </row>
    <row r="1588" spans="1:6" s="342" customFormat="1" x14ac:dyDescent="0.25">
      <c r="A1588" s="355"/>
      <c r="B1588" s="358"/>
      <c r="C1588" s="357"/>
      <c r="D1588" s="356"/>
      <c r="E1588" s="351"/>
      <c r="F1588" s="351"/>
    </row>
    <row r="1589" spans="1:6" s="342" customFormat="1" ht="34.200000000000003" x14ac:dyDescent="0.25">
      <c r="A1589" s="355"/>
      <c r="B1589" s="354" t="s">
        <v>5696</v>
      </c>
      <c r="C1589" s="353" t="s">
        <v>5548</v>
      </c>
      <c r="D1589" s="352">
        <v>8</v>
      </c>
      <c r="E1589" s="351">
        <v>4100</v>
      </c>
      <c r="F1589" s="351">
        <f>IF(C1589="%",D1589*E1589/100,D1589*E1589)</f>
        <v>32800</v>
      </c>
    </row>
    <row r="1590" spans="1:6" s="342" customFormat="1" x14ac:dyDescent="0.25">
      <c r="A1590" s="355"/>
      <c r="B1590" s="358"/>
      <c r="C1590" s="357"/>
      <c r="D1590" s="356"/>
      <c r="E1590" s="351"/>
      <c r="F1590" s="351"/>
    </row>
    <row r="1591" spans="1:6" s="342" customFormat="1" x14ac:dyDescent="0.25">
      <c r="A1591" s="359" t="s">
        <v>2660</v>
      </c>
      <c r="B1591" s="354" t="s">
        <v>5695</v>
      </c>
      <c r="C1591" s="357"/>
      <c r="D1591" s="356"/>
      <c r="E1591" s="351"/>
      <c r="F1591" s="351"/>
    </row>
    <row r="1592" spans="1:6" s="342" customFormat="1" x14ac:dyDescent="0.25">
      <c r="A1592" s="355"/>
      <c r="B1592" s="358"/>
      <c r="C1592" s="357"/>
      <c r="D1592" s="356"/>
      <c r="E1592" s="351"/>
      <c r="F1592" s="351"/>
    </row>
    <row r="1593" spans="1:6" s="342" customFormat="1" x14ac:dyDescent="0.25">
      <c r="A1593" s="359" t="s">
        <v>2661</v>
      </c>
      <c r="B1593" s="354" t="s">
        <v>2663</v>
      </c>
      <c r="C1593" s="353" t="s">
        <v>5548</v>
      </c>
      <c r="D1593" s="352">
        <v>420</v>
      </c>
      <c r="E1593" s="351">
        <v>42</v>
      </c>
      <c r="F1593" s="351">
        <f>IF(C1593="%",D1593*E1593/100,D1593*E1593)</f>
        <v>17640</v>
      </c>
    </row>
    <row r="1594" spans="1:6" s="342" customFormat="1" x14ac:dyDescent="0.25">
      <c r="A1594" s="355"/>
      <c r="B1594" s="358"/>
      <c r="C1594" s="357"/>
      <c r="D1594" s="356"/>
      <c r="E1594" s="351"/>
      <c r="F1594" s="351"/>
    </row>
    <row r="1595" spans="1:6" s="342" customFormat="1" x14ac:dyDescent="0.25">
      <c r="A1595" s="359" t="s">
        <v>2666</v>
      </c>
      <c r="B1595" s="354" t="s">
        <v>5694</v>
      </c>
      <c r="C1595" s="353" t="s">
        <v>5640</v>
      </c>
      <c r="D1595" s="352">
        <v>360</v>
      </c>
      <c r="E1595" s="351">
        <v>90</v>
      </c>
      <c r="F1595" s="351">
        <f>IF(C1595="%",D1595*E1595/100,D1595*E1595)</f>
        <v>32400</v>
      </c>
    </row>
    <row r="1596" spans="1:6" s="342" customFormat="1" x14ac:dyDescent="0.25">
      <c r="A1596" s="355"/>
      <c r="B1596" s="358"/>
      <c r="C1596" s="357"/>
      <c r="D1596" s="356"/>
      <c r="E1596" s="351"/>
      <c r="F1596" s="351"/>
    </row>
    <row r="1597" spans="1:6" s="342" customFormat="1" ht="34.200000000000003" x14ac:dyDescent="0.25">
      <c r="A1597" s="359" t="s">
        <v>2706</v>
      </c>
      <c r="B1597" s="354" t="s">
        <v>2707</v>
      </c>
      <c r="C1597" s="353" t="s">
        <v>5548</v>
      </c>
      <c r="D1597" s="352">
        <v>10</v>
      </c>
      <c r="E1597" s="351">
        <v>180</v>
      </c>
      <c r="F1597" s="351">
        <f>IF(C1597="%",D1597*E1597/100,D1597*E1597)</f>
        <v>1800</v>
      </c>
    </row>
    <row r="1598" spans="1:6" s="342" customFormat="1" x14ac:dyDescent="0.25">
      <c r="A1598" s="355"/>
      <c r="B1598" s="358"/>
      <c r="C1598" s="357"/>
      <c r="D1598" s="356"/>
      <c r="E1598" s="351"/>
      <c r="F1598" s="351"/>
    </row>
    <row r="1599" spans="1:6" s="342" customFormat="1" ht="22.8" x14ac:dyDescent="0.25">
      <c r="A1599" s="359" t="s">
        <v>2710</v>
      </c>
      <c r="B1599" s="354" t="s">
        <v>2711</v>
      </c>
      <c r="C1599" s="353" t="s">
        <v>5548</v>
      </c>
      <c r="D1599" s="352">
        <v>1010</v>
      </c>
      <c r="E1599" s="351">
        <v>18</v>
      </c>
      <c r="F1599" s="351">
        <f>IF(C1599="%",D1599*E1599/100,D1599*E1599)</f>
        <v>18180</v>
      </c>
    </row>
    <row r="1600" spans="1:6" s="342" customFormat="1" x14ac:dyDescent="0.25">
      <c r="A1600" s="359"/>
      <c r="B1600" s="354"/>
      <c r="C1600" s="353"/>
      <c r="D1600" s="352"/>
      <c r="E1600" s="351"/>
      <c r="F1600" s="351"/>
    </row>
    <row r="1601" spans="1:6" s="342" customFormat="1" ht="12" x14ac:dyDescent="0.25">
      <c r="A1601" s="791" t="s">
        <v>5693</v>
      </c>
      <c r="B1601" s="792"/>
      <c r="C1601" s="792"/>
      <c r="D1601" s="792"/>
      <c r="E1601" s="793"/>
      <c r="F1601" s="350">
        <f>SUM(F1569:F1600)</f>
        <v>1031020</v>
      </c>
    </row>
    <row r="1602" spans="1:6" s="342" customFormat="1" ht="12" x14ac:dyDescent="0.25">
      <c r="A1602" s="790" t="str">
        <f>A1604&amp;" "&amp;B1604</f>
        <v>C11.5 FENCING</v>
      </c>
      <c r="B1602" s="790"/>
      <c r="C1602" s="790"/>
      <c r="D1602" s="790"/>
      <c r="E1602" s="790"/>
      <c r="F1602" s="790"/>
    </row>
    <row r="1603" spans="1:6" s="342" customFormat="1" ht="12" x14ac:dyDescent="0.25">
      <c r="A1603" s="349" t="s">
        <v>5536</v>
      </c>
      <c r="B1603" s="349" t="s">
        <v>5535</v>
      </c>
      <c r="C1603" s="349" t="s">
        <v>5554</v>
      </c>
      <c r="D1603" s="366" t="s">
        <v>5553</v>
      </c>
      <c r="E1603" s="348" t="s">
        <v>5552</v>
      </c>
      <c r="F1603" s="348" t="s">
        <v>5534</v>
      </c>
    </row>
    <row r="1604" spans="1:6" s="342" customFormat="1" ht="12" x14ac:dyDescent="0.25">
      <c r="A1604" s="365" t="s">
        <v>2724</v>
      </c>
      <c r="B1604" s="364" t="s">
        <v>2725</v>
      </c>
      <c r="C1604" s="363"/>
      <c r="D1604" s="362"/>
      <c r="E1604" s="361"/>
      <c r="F1604" s="361"/>
    </row>
    <row r="1605" spans="1:6" s="342" customFormat="1" x14ac:dyDescent="0.25">
      <c r="A1605" s="355"/>
      <c r="B1605" s="358"/>
      <c r="C1605" s="357"/>
      <c r="D1605" s="356"/>
      <c r="E1605" s="351"/>
      <c r="F1605" s="351"/>
    </row>
    <row r="1606" spans="1:6" s="342" customFormat="1" ht="57" x14ac:dyDescent="0.25">
      <c r="A1606" s="359" t="s">
        <v>2726</v>
      </c>
      <c r="B1606" s="354" t="s">
        <v>2727</v>
      </c>
      <c r="C1606" s="357"/>
      <c r="D1606" s="356"/>
      <c r="E1606" s="351"/>
      <c r="F1606" s="351"/>
    </row>
    <row r="1607" spans="1:6" s="342" customFormat="1" x14ac:dyDescent="0.25">
      <c r="A1607" s="355"/>
      <c r="B1607" s="358"/>
      <c r="C1607" s="357"/>
      <c r="D1607" s="356"/>
      <c r="E1607" s="351"/>
      <c r="F1607" s="351"/>
    </row>
    <row r="1608" spans="1:6" s="342" customFormat="1" x14ac:dyDescent="0.25">
      <c r="A1608" s="359" t="s">
        <v>2728</v>
      </c>
      <c r="B1608" s="354" t="s">
        <v>5692</v>
      </c>
      <c r="C1608" s="353"/>
      <c r="D1608" s="356"/>
      <c r="E1608" s="351"/>
      <c r="F1608" s="351"/>
    </row>
    <row r="1609" spans="1:6" s="342" customFormat="1" x14ac:dyDescent="0.25">
      <c r="A1609" s="355"/>
      <c r="B1609" s="358"/>
      <c r="C1609" s="357"/>
      <c r="D1609" s="356"/>
      <c r="E1609" s="351"/>
      <c r="F1609" s="351"/>
    </row>
    <row r="1610" spans="1:6" s="342" customFormat="1" ht="45.6" x14ac:dyDescent="0.25">
      <c r="A1610" s="359"/>
      <c r="B1610" s="354" t="s">
        <v>5691</v>
      </c>
      <c r="C1610" s="353" t="s">
        <v>5555</v>
      </c>
      <c r="D1610" s="367">
        <v>305</v>
      </c>
      <c r="E1610" s="351">
        <v>1800</v>
      </c>
      <c r="F1610" s="351">
        <f>IF(C1610="%",D1610*E1610/100,D1610*E1610)</f>
        <v>549000</v>
      </c>
    </row>
    <row r="1611" spans="1:6" s="342" customFormat="1" x14ac:dyDescent="0.25">
      <c r="A1611" s="355"/>
      <c r="B1611" s="358"/>
      <c r="C1611" s="357"/>
      <c r="D1611" s="356"/>
      <c r="E1611" s="351"/>
      <c r="F1611" s="351"/>
    </row>
    <row r="1612" spans="1:6" s="342" customFormat="1" x14ac:dyDescent="0.25">
      <c r="A1612" s="359" t="s">
        <v>2729</v>
      </c>
      <c r="B1612" s="354" t="s">
        <v>5690</v>
      </c>
      <c r="C1612" s="353"/>
      <c r="D1612" s="356"/>
      <c r="E1612" s="351"/>
      <c r="F1612" s="351"/>
    </row>
    <row r="1613" spans="1:6" s="342" customFormat="1" x14ac:dyDescent="0.25">
      <c r="A1613" s="355"/>
      <c r="B1613" s="358"/>
      <c r="C1613" s="357"/>
      <c r="D1613" s="356"/>
      <c r="E1613" s="351"/>
      <c r="F1613" s="351"/>
    </row>
    <row r="1614" spans="1:6" s="342" customFormat="1" ht="45.6" x14ac:dyDescent="0.25">
      <c r="A1614" s="359"/>
      <c r="B1614" s="354" t="s">
        <v>5689</v>
      </c>
      <c r="C1614" s="353" t="s">
        <v>5555</v>
      </c>
      <c r="D1614" s="367">
        <v>52</v>
      </c>
      <c r="E1614" s="351">
        <v>1800</v>
      </c>
      <c r="F1614" s="351">
        <f>IF(C1614="%",D1614*E1614/100,D1614*E1614)</f>
        <v>93600</v>
      </c>
    </row>
    <row r="1615" spans="1:6" s="342" customFormat="1" x14ac:dyDescent="0.25">
      <c r="A1615" s="355"/>
      <c r="B1615" s="358"/>
      <c r="C1615" s="357"/>
      <c r="D1615" s="356"/>
      <c r="E1615" s="351"/>
      <c r="F1615" s="351"/>
    </row>
    <row r="1616" spans="1:6" s="342" customFormat="1" ht="22.8" x14ac:dyDescent="0.25">
      <c r="A1616" s="359" t="s">
        <v>2731</v>
      </c>
      <c r="B1616" s="354" t="s">
        <v>5688</v>
      </c>
      <c r="C1616" s="353" t="s">
        <v>5556</v>
      </c>
      <c r="D1616" s="352">
        <v>3800</v>
      </c>
      <c r="E1616" s="351">
        <v>26</v>
      </c>
      <c r="F1616" s="351">
        <f>IF(C1616="%",D1616*E1616/100,D1616*E1616)</f>
        <v>98800</v>
      </c>
    </row>
    <row r="1617" spans="1:43" s="342" customFormat="1" x14ac:dyDescent="0.25">
      <c r="A1617" s="355"/>
      <c r="B1617" s="358"/>
      <c r="C1617" s="357"/>
      <c r="D1617" s="356"/>
      <c r="E1617" s="351"/>
      <c r="F1617" s="351"/>
    </row>
    <row r="1618" spans="1:43" ht="34.200000000000003" x14ac:dyDescent="0.25">
      <c r="A1618" s="359" t="s">
        <v>2734</v>
      </c>
      <c r="B1618" s="354" t="s">
        <v>5687</v>
      </c>
      <c r="C1618" s="353"/>
      <c r="D1618" s="356"/>
      <c r="E1618" s="351"/>
      <c r="F1618" s="351"/>
    </row>
    <row r="1619" spans="1:43" x14ac:dyDescent="0.25">
      <c r="A1619" s="355"/>
      <c r="B1619" s="358"/>
      <c r="C1619" s="357"/>
      <c r="D1619" s="356"/>
      <c r="E1619" s="351"/>
      <c r="F1619" s="351"/>
    </row>
    <row r="1620" spans="1:43" x14ac:dyDescent="0.25">
      <c r="A1620" s="359"/>
      <c r="B1620" s="354" t="s">
        <v>5686</v>
      </c>
      <c r="C1620" s="353" t="s">
        <v>5548</v>
      </c>
      <c r="D1620" s="352">
        <v>1581</v>
      </c>
      <c r="E1620" s="351">
        <v>72</v>
      </c>
      <c r="F1620" s="351">
        <f>IF(C1620="%",D1620*E1620/100,D1620*E1620)</f>
        <v>113832</v>
      </c>
    </row>
    <row r="1621" spans="1:43" x14ac:dyDescent="0.25">
      <c r="A1621" s="355"/>
      <c r="B1621" s="358"/>
      <c r="C1621" s="357"/>
      <c r="D1621" s="356"/>
      <c r="E1621" s="351"/>
      <c r="F1621" s="351"/>
    </row>
    <row r="1622" spans="1:43" x14ac:dyDescent="0.25">
      <c r="A1622" s="359"/>
      <c r="B1622" s="354" t="s">
        <v>5685</v>
      </c>
      <c r="C1622" s="353" t="s">
        <v>5548</v>
      </c>
      <c r="D1622" s="352">
        <v>146</v>
      </c>
      <c r="E1622" s="351">
        <v>145</v>
      </c>
      <c r="F1622" s="351">
        <f>IF(C1622="%",D1622*E1622/100,D1622*E1622)</f>
        <v>21170</v>
      </c>
    </row>
    <row r="1623" spans="1:43" s="375" customFormat="1" ht="13.8" x14ac:dyDescent="0.25">
      <c r="A1623" s="359"/>
      <c r="B1623" s="354"/>
      <c r="C1623" s="353"/>
      <c r="D1623" s="352"/>
      <c r="E1623" s="351"/>
      <c r="F1623" s="351"/>
      <c r="G1623" s="371"/>
      <c r="H1623" s="370"/>
      <c r="I1623" s="368"/>
      <c r="J1623" s="368"/>
      <c r="K1623" s="368"/>
      <c r="L1623" s="368"/>
      <c r="M1623" s="368"/>
      <c r="N1623" s="372"/>
      <c r="O1623" s="372"/>
      <c r="P1623" s="372"/>
      <c r="Q1623" s="372"/>
      <c r="R1623" s="372"/>
      <c r="S1623" s="372"/>
      <c r="T1623" s="372"/>
      <c r="U1623" s="372"/>
      <c r="V1623" s="372"/>
      <c r="W1623" s="372"/>
      <c r="X1623" s="372"/>
      <c r="Y1623" s="372"/>
      <c r="Z1623" s="372"/>
      <c r="AA1623" s="372"/>
      <c r="AB1623" s="372"/>
      <c r="AC1623" s="372"/>
      <c r="AD1623" s="372"/>
      <c r="AE1623" s="372"/>
      <c r="AF1623" s="372"/>
      <c r="AG1623" s="372"/>
      <c r="AH1623" s="372"/>
      <c r="AI1623" s="372"/>
      <c r="AJ1623" s="372"/>
      <c r="AK1623" s="372"/>
      <c r="AL1623" s="372"/>
      <c r="AM1623" s="372"/>
      <c r="AN1623" s="372"/>
      <c r="AO1623" s="372"/>
      <c r="AP1623" s="372"/>
      <c r="AQ1623" s="372"/>
    </row>
    <row r="1624" spans="1:43" s="375" customFormat="1" ht="13.8" x14ac:dyDescent="0.25">
      <c r="A1624" s="359"/>
      <c r="B1624" s="354" t="s">
        <v>5684</v>
      </c>
      <c r="C1624" s="353" t="s">
        <v>5548</v>
      </c>
      <c r="D1624" s="352">
        <v>3902</v>
      </c>
      <c r="E1624" s="351">
        <v>120</v>
      </c>
      <c r="F1624" s="351">
        <f>IF(C1624="%",D1624*E1624/100,D1624*E1624)</f>
        <v>468240</v>
      </c>
      <c r="G1624" s="371"/>
      <c r="H1624" s="370"/>
      <c r="I1624" s="368"/>
      <c r="J1624" s="368"/>
      <c r="K1624" s="368"/>
      <c r="L1624" s="368"/>
      <c r="M1624" s="368"/>
      <c r="N1624" s="372"/>
      <c r="O1624" s="372"/>
      <c r="P1624" s="372"/>
      <c r="Q1624" s="372"/>
      <c r="R1624" s="372"/>
      <c r="S1624" s="372"/>
      <c r="T1624" s="372"/>
      <c r="U1624" s="372"/>
      <c r="V1624" s="372"/>
      <c r="W1624" s="372"/>
      <c r="X1624" s="372"/>
      <c r="Y1624" s="372"/>
      <c r="Z1624" s="372"/>
      <c r="AA1624" s="372"/>
      <c r="AB1624" s="372"/>
      <c r="AC1624" s="372"/>
      <c r="AD1624" s="372"/>
      <c r="AE1624" s="372"/>
      <c r="AF1624" s="372"/>
      <c r="AG1624" s="372"/>
      <c r="AH1624" s="372"/>
      <c r="AI1624" s="372"/>
      <c r="AJ1624" s="372"/>
      <c r="AK1624" s="372"/>
      <c r="AL1624" s="372"/>
      <c r="AM1624" s="372"/>
      <c r="AN1624" s="372"/>
      <c r="AO1624" s="372"/>
      <c r="AP1624" s="372"/>
      <c r="AQ1624" s="372"/>
    </row>
    <row r="1625" spans="1:43" x14ac:dyDescent="0.25">
      <c r="A1625" s="355"/>
      <c r="B1625" s="358"/>
      <c r="C1625" s="357"/>
      <c r="D1625" s="356"/>
      <c r="E1625" s="351"/>
      <c r="F1625" s="351"/>
    </row>
    <row r="1626" spans="1:43" ht="34.200000000000003" x14ac:dyDescent="0.25">
      <c r="A1626" s="359" t="s">
        <v>2735</v>
      </c>
      <c r="B1626" s="354" t="s">
        <v>5683</v>
      </c>
      <c r="C1626" s="353"/>
      <c r="D1626" s="356"/>
      <c r="E1626" s="351"/>
      <c r="F1626" s="351"/>
    </row>
    <row r="1627" spans="1:43" x14ac:dyDescent="0.25">
      <c r="A1627" s="355"/>
      <c r="B1627" s="358"/>
      <c r="C1627" s="357"/>
      <c r="D1627" s="356"/>
      <c r="E1627" s="351"/>
      <c r="F1627" s="351"/>
    </row>
    <row r="1628" spans="1:43" s="342" customFormat="1" x14ac:dyDescent="0.25">
      <c r="A1628" s="359"/>
      <c r="B1628" s="354" t="s">
        <v>5682</v>
      </c>
      <c r="C1628" s="353" t="s">
        <v>5548</v>
      </c>
      <c r="D1628" s="352">
        <v>7073</v>
      </c>
      <c r="E1628" s="351">
        <v>19</v>
      </c>
      <c r="F1628" s="351">
        <f>IF(C1628="%",D1628*E1628/100,D1628*E1628)</f>
        <v>134387</v>
      </c>
    </row>
    <row r="1629" spans="1:43" x14ac:dyDescent="0.25">
      <c r="A1629" s="355"/>
      <c r="B1629" s="358"/>
      <c r="C1629" s="357"/>
      <c r="D1629" s="356"/>
      <c r="E1629" s="351"/>
      <c r="F1629" s="351"/>
    </row>
    <row r="1630" spans="1:43" x14ac:dyDescent="0.25">
      <c r="A1630" s="359"/>
      <c r="B1630" s="354" t="s">
        <v>5681</v>
      </c>
      <c r="C1630" s="353" t="s">
        <v>5548</v>
      </c>
      <c r="D1630" s="352">
        <v>1565</v>
      </c>
      <c r="E1630" s="351">
        <v>30</v>
      </c>
      <c r="F1630" s="351">
        <f>IF(C1630="%",D1630*E1630/100,D1630*E1630)</f>
        <v>46950</v>
      </c>
    </row>
    <row r="1631" spans="1:43" x14ac:dyDescent="0.25">
      <c r="A1631" s="359"/>
      <c r="B1631" s="354"/>
      <c r="C1631" s="353"/>
      <c r="D1631" s="352"/>
      <c r="E1631" s="351"/>
      <c r="F1631" s="351"/>
    </row>
    <row r="1632" spans="1:43" x14ac:dyDescent="0.25">
      <c r="A1632" s="359" t="s">
        <v>2736</v>
      </c>
      <c r="B1632" s="354" t="s">
        <v>2743</v>
      </c>
      <c r="C1632" s="357"/>
      <c r="D1632" s="356"/>
      <c r="E1632" s="351"/>
      <c r="F1632" s="351"/>
    </row>
    <row r="1633" spans="1:6" x14ac:dyDescent="0.25">
      <c r="A1633" s="355"/>
      <c r="B1633" s="358"/>
      <c r="C1633" s="357"/>
      <c r="D1633" s="356"/>
      <c r="E1633" s="351"/>
      <c r="F1633" s="351"/>
    </row>
    <row r="1634" spans="1:6" x14ac:dyDescent="0.25">
      <c r="A1634" s="355"/>
      <c r="B1634" s="354" t="s">
        <v>5680</v>
      </c>
      <c r="C1634" s="357"/>
      <c r="D1634" s="356"/>
      <c r="E1634" s="351"/>
      <c r="F1634" s="351"/>
    </row>
    <row r="1635" spans="1:6" x14ac:dyDescent="0.25">
      <c r="A1635" s="355"/>
      <c r="B1635" s="358"/>
      <c r="C1635" s="357"/>
      <c r="D1635" s="356"/>
      <c r="E1635" s="351"/>
      <c r="F1635" s="351"/>
    </row>
    <row r="1636" spans="1:6" x14ac:dyDescent="0.25">
      <c r="A1636" s="355"/>
      <c r="B1636" s="354" t="s">
        <v>5679</v>
      </c>
      <c r="C1636" s="353"/>
      <c r="D1636" s="356"/>
      <c r="E1636" s="351"/>
      <c r="F1636" s="351"/>
    </row>
    <row r="1637" spans="1:6" x14ac:dyDescent="0.25">
      <c r="A1637" s="355"/>
      <c r="B1637" s="358"/>
      <c r="C1637" s="357"/>
      <c r="D1637" s="356"/>
      <c r="E1637" s="351"/>
      <c r="F1637" s="351"/>
    </row>
    <row r="1638" spans="1:6" ht="57" x14ac:dyDescent="0.25">
      <c r="A1638" s="355"/>
      <c r="B1638" s="354" t="s">
        <v>5678</v>
      </c>
      <c r="C1638" s="353" t="s">
        <v>5548</v>
      </c>
      <c r="D1638" s="352">
        <v>180</v>
      </c>
      <c r="E1638" s="351">
        <v>1030</v>
      </c>
      <c r="F1638" s="351">
        <f>IF(C1638="%",D1638*E1638/100,D1638*E1638)</f>
        <v>185400</v>
      </c>
    </row>
    <row r="1639" spans="1:6" x14ac:dyDescent="0.25">
      <c r="A1639" s="355"/>
      <c r="B1639" s="358"/>
      <c r="C1639" s="357"/>
      <c r="D1639" s="356"/>
      <c r="E1639" s="351"/>
      <c r="F1639" s="351"/>
    </row>
    <row r="1640" spans="1:6" ht="57" x14ac:dyDescent="0.25">
      <c r="A1640" s="355"/>
      <c r="B1640" s="354" t="s">
        <v>5677</v>
      </c>
      <c r="C1640" s="353" t="s">
        <v>5548</v>
      </c>
      <c r="D1640" s="352">
        <v>6</v>
      </c>
      <c r="E1640" s="351">
        <v>1200</v>
      </c>
      <c r="F1640" s="351">
        <f>IF(C1640="%",D1640*E1640/100,D1640*E1640)</f>
        <v>7200</v>
      </c>
    </row>
    <row r="1641" spans="1:6" x14ac:dyDescent="0.25">
      <c r="A1641" s="355"/>
      <c r="B1641" s="358"/>
      <c r="C1641" s="357"/>
      <c r="D1641" s="356"/>
      <c r="E1641" s="351"/>
      <c r="F1641" s="351"/>
    </row>
    <row r="1642" spans="1:6" ht="57" x14ac:dyDescent="0.25">
      <c r="A1642" s="355"/>
      <c r="B1642" s="354" t="s">
        <v>5676</v>
      </c>
      <c r="C1642" s="353" t="s">
        <v>5548</v>
      </c>
      <c r="D1642" s="352">
        <v>150</v>
      </c>
      <c r="E1642" s="351">
        <v>1200</v>
      </c>
      <c r="F1642" s="351">
        <f>IF(C1642="%",D1642*E1642/100,D1642*E1642)</f>
        <v>180000</v>
      </c>
    </row>
    <row r="1643" spans="1:6" x14ac:dyDescent="0.25">
      <c r="A1643" s="355"/>
      <c r="B1643" s="358"/>
      <c r="C1643" s="357"/>
      <c r="D1643" s="356"/>
      <c r="E1643" s="351"/>
      <c r="F1643" s="351"/>
    </row>
    <row r="1644" spans="1:6" x14ac:dyDescent="0.25">
      <c r="A1644" s="355"/>
      <c r="B1644" s="354" t="s">
        <v>5675</v>
      </c>
      <c r="C1644" s="357"/>
      <c r="D1644" s="356"/>
      <c r="E1644" s="351"/>
      <c r="F1644" s="351"/>
    </row>
    <row r="1645" spans="1:6" x14ac:dyDescent="0.25">
      <c r="A1645" s="355"/>
      <c r="B1645" s="358"/>
      <c r="C1645" s="357"/>
      <c r="D1645" s="356"/>
      <c r="E1645" s="351"/>
      <c r="F1645" s="351"/>
    </row>
    <row r="1646" spans="1:6" x14ac:dyDescent="0.25">
      <c r="A1646" s="355"/>
      <c r="B1646" s="354" t="s">
        <v>5669</v>
      </c>
      <c r="C1646" s="353"/>
      <c r="D1646" s="352"/>
      <c r="E1646" s="351"/>
      <c r="F1646" s="351"/>
    </row>
    <row r="1647" spans="1:6" x14ac:dyDescent="0.25">
      <c r="A1647" s="355"/>
      <c r="B1647" s="358"/>
      <c r="C1647" s="357"/>
      <c r="D1647" s="356"/>
      <c r="E1647" s="351"/>
      <c r="F1647" s="351"/>
    </row>
    <row r="1648" spans="1:6" ht="45.6" x14ac:dyDescent="0.25">
      <c r="A1648" s="355"/>
      <c r="B1648" s="354" t="s">
        <v>5674</v>
      </c>
      <c r="C1648" s="353" t="s">
        <v>5548</v>
      </c>
      <c r="D1648" s="352">
        <f>310+2*SUM(D1680:D1682)</f>
        <v>318</v>
      </c>
      <c r="E1648" s="351">
        <v>460</v>
      </c>
      <c r="F1648" s="351">
        <f>IF(C1648="%",D1648*E1648/100,D1648*E1648)</f>
        <v>146280</v>
      </c>
    </row>
    <row r="1649" spans="1:16" x14ac:dyDescent="0.25">
      <c r="A1649" s="355"/>
      <c r="B1649" s="358"/>
      <c r="C1649" s="357"/>
      <c r="D1649" s="356"/>
      <c r="E1649" s="351"/>
      <c r="F1649" s="351"/>
    </row>
    <row r="1650" spans="1:16" ht="45.6" x14ac:dyDescent="0.25">
      <c r="A1650" s="355"/>
      <c r="B1650" s="354" t="s">
        <v>5673</v>
      </c>
      <c r="C1650" s="353" t="s">
        <v>5548</v>
      </c>
      <c r="D1650" s="352">
        <v>38</v>
      </c>
      <c r="E1650" s="351">
        <v>770</v>
      </c>
      <c r="F1650" s="351">
        <f>IF(C1650="%",D1650*E1650/100,D1650*E1650)</f>
        <v>29260</v>
      </c>
    </row>
    <row r="1651" spans="1:16" x14ac:dyDescent="0.25">
      <c r="A1651" s="355"/>
      <c r="B1651" s="358"/>
      <c r="C1651" s="357"/>
      <c r="D1651" s="356"/>
      <c r="E1651" s="351"/>
      <c r="F1651" s="351"/>
    </row>
    <row r="1652" spans="1:16" s="372" customFormat="1" ht="45.6" x14ac:dyDescent="0.25">
      <c r="A1652" s="355"/>
      <c r="B1652" s="354" t="s">
        <v>5672</v>
      </c>
      <c r="C1652" s="353" t="s">
        <v>5548</v>
      </c>
      <c r="D1652" s="352">
        <v>300</v>
      </c>
      <c r="E1652" s="351">
        <v>720</v>
      </c>
      <c r="F1652" s="351">
        <f>IF(C1652="%",D1652*E1652/100,D1652*E1652)</f>
        <v>216000</v>
      </c>
      <c r="G1652" s="374"/>
      <c r="H1652" s="373"/>
      <c r="I1652" s="368"/>
      <c r="J1652" s="368"/>
      <c r="K1652" s="368"/>
      <c r="L1652" s="368"/>
      <c r="M1652" s="368"/>
    </row>
    <row r="1653" spans="1:16" s="372" customFormat="1" ht="13.8" x14ac:dyDescent="0.25">
      <c r="A1653" s="355"/>
      <c r="B1653" s="358"/>
      <c r="C1653" s="357"/>
      <c r="D1653" s="356"/>
      <c r="E1653" s="351"/>
      <c r="F1653" s="351"/>
      <c r="G1653" s="374"/>
      <c r="H1653" s="373"/>
      <c r="I1653" s="368"/>
      <c r="J1653" s="368"/>
      <c r="K1653" s="368"/>
      <c r="L1653" s="368"/>
      <c r="M1653" s="368"/>
    </row>
    <row r="1654" spans="1:16" ht="57" x14ac:dyDescent="0.25">
      <c r="A1654" s="355"/>
      <c r="B1654" s="354" t="s">
        <v>5671</v>
      </c>
      <c r="C1654" s="353" t="s">
        <v>5548</v>
      </c>
      <c r="D1654" s="352">
        <f>25+2*D1680+4*D1682</f>
        <v>39</v>
      </c>
      <c r="E1654" s="351">
        <v>150</v>
      </c>
      <c r="F1654" s="351">
        <f>IF(C1654="%",D1654*E1654/100,D1654*E1654)</f>
        <v>5850</v>
      </c>
    </row>
    <row r="1655" spans="1:16" x14ac:dyDescent="0.25">
      <c r="A1655" s="355"/>
      <c r="B1655" s="358"/>
      <c r="C1655" s="357"/>
      <c r="D1655" s="356"/>
      <c r="E1655" s="351"/>
      <c r="F1655" s="351"/>
    </row>
    <row r="1656" spans="1:16" x14ac:dyDescent="0.25">
      <c r="A1656" s="355"/>
      <c r="B1656" s="354" t="s">
        <v>5670</v>
      </c>
      <c r="C1656" s="357"/>
      <c r="D1656" s="356"/>
      <c r="E1656" s="351"/>
      <c r="F1656" s="351"/>
    </row>
    <row r="1657" spans="1:16" x14ac:dyDescent="0.25">
      <c r="A1657" s="355"/>
      <c r="B1657" s="358"/>
      <c r="C1657" s="357"/>
      <c r="D1657" s="356"/>
      <c r="E1657" s="351"/>
      <c r="F1657" s="351"/>
    </row>
    <row r="1658" spans="1:16" s="342" customFormat="1" x14ac:dyDescent="0.25">
      <c r="A1658" s="355"/>
      <c r="B1658" s="354" t="s">
        <v>5669</v>
      </c>
      <c r="C1658" s="353"/>
      <c r="D1658" s="356"/>
      <c r="E1658" s="351"/>
      <c r="F1658" s="351"/>
    </row>
    <row r="1659" spans="1:16" s="342" customFormat="1" x14ac:dyDescent="0.25">
      <c r="A1659" s="355"/>
      <c r="B1659" s="358"/>
      <c r="C1659" s="357"/>
      <c r="D1659" s="356"/>
      <c r="E1659" s="351"/>
      <c r="F1659" s="351"/>
    </row>
    <row r="1660" spans="1:16" s="342" customFormat="1" ht="68.400000000000006" x14ac:dyDescent="0.25">
      <c r="A1660" s="355"/>
      <c r="B1660" s="354" t="s">
        <v>5668</v>
      </c>
      <c r="C1660" s="353" t="s">
        <v>5548</v>
      </c>
      <c r="D1660" s="352">
        <v>10</v>
      </c>
      <c r="E1660" s="351">
        <v>540</v>
      </c>
      <c r="F1660" s="351">
        <f>IF(C1660="%",D1660*E1660/100,D1660*E1660)</f>
        <v>5400</v>
      </c>
    </row>
    <row r="1661" spans="1:16" s="342" customFormat="1" x14ac:dyDescent="0.25">
      <c r="A1661" s="355"/>
      <c r="B1661" s="358"/>
      <c r="C1661" s="357"/>
      <c r="D1661" s="356"/>
      <c r="E1661" s="351"/>
      <c r="F1661" s="351"/>
    </row>
    <row r="1662" spans="1:16" s="342" customFormat="1" ht="34.200000000000003" x14ac:dyDescent="0.25">
      <c r="A1662" s="355" t="s">
        <v>5667</v>
      </c>
      <c r="B1662" s="354" t="s">
        <v>5666</v>
      </c>
      <c r="C1662" s="357" t="s">
        <v>5665</v>
      </c>
      <c r="D1662" s="352">
        <v>23000</v>
      </c>
      <c r="E1662" s="351">
        <v>50</v>
      </c>
      <c r="F1662" s="351">
        <f>IF(C1662="%",D1662*E1662/100,D1662*E1662)</f>
        <v>1150000</v>
      </c>
      <c r="G1662" s="371"/>
      <c r="H1662" s="370"/>
      <c r="I1662" s="368"/>
      <c r="J1662" s="368"/>
      <c r="K1662" s="368"/>
      <c r="L1662" s="368"/>
      <c r="M1662" s="368"/>
      <c r="N1662" s="369"/>
      <c r="O1662" s="368"/>
      <c r="P1662" s="368"/>
    </row>
    <row r="1663" spans="1:16" s="342" customFormat="1" x14ac:dyDescent="0.25">
      <c r="A1663" s="355"/>
      <c r="B1663" s="358"/>
      <c r="C1663" s="357"/>
      <c r="D1663" s="356"/>
      <c r="E1663" s="351"/>
      <c r="F1663" s="351"/>
    </row>
    <row r="1664" spans="1:16" s="342" customFormat="1" x14ac:dyDescent="0.25">
      <c r="A1664" s="359" t="s">
        <v>2749</v>
      </c>
      <c r="B1664" s="354" t="s">
        <v>5664</v>
      </c>
      <c r="C1664" s="353"/>
      <c r="D1664" s="356"/>
      <c r="E1664" s="351"/>
      <c r="F1664" s="351"/>
    </row>
    <row r="1665" spans="1:6" s="342" customFormat="1" x14ac:dyDescent="0.25">
      <c r="A1665" s="355"/>
      <c r="B1665" s="358"/>
      <c r="C1665" s="357"/>
      <c r="D1665" s="356"/>
      <c r="E1665" s="351"/>
      <c r="F1665" s="351"/>
    </row>
    <row r="1666" spans="1:6" s="342" customFormat="1" ht="45.6" x14ac:dyDescent="0.25">
      <c r="A1666" s="355"/>
      <c r="B1666" s="354" t="s">
        <v>5663</v>
      </c>
      <c r="C1666" s="353" t="s">
        <v>5548</v>
      </c>
      <c r="D1666" s="352">
        <v>10</v>
      </c>
      <c r="E1666" s="351">
        <v>3000</v>
      </c>
      <c r="F1666" s="351">
        <f>IF(C1666="%",D1666*E1666/100,D1666*E1666)</f>
        <v>30000</v>
      </c>
    </row>
    <row r="1667" spans="1:6" s="342" customFormat="1" x14ac:dyDescent="0.25">
      <c r="A1667" s="355"/>
      <c r="B1667" s="358"/>
      <c r="C1667" s="357"/>
      <c r="D1667" s="356"/>
      <c r="E1667" s="351"/>
      <c r="F1667" s="351"/>
    </row>
    <row r="1668" spans="1:6" s="342" customFormat="1" ht="45.6" x14ac:dyDescent="0.25">
      <c r="A1668" s="355"/>
      <c r="B1668" s="354" t="s">
        <v>5662</v>
      </c>
      <c r="C1668" s="353" t="s">
        <v>5548</v>
      </c>
      <c r="D1668" s="352">
        <v>2</v>
      </c>
      <c r="E1668" s="351">
        <v>5000</v>
      </c>
      <c r="F1668" s="351">
        <f>IF(C1668="%",D1668*E1668/100,D1668*E1668)</f>
        <v>10000</v>
      </c>
    </row>
    <row r="1669" spans="1:6" s="342" customFormat="1" x14ac:dyDescent="0.25">
      <c r="A1669" s="355"/>
      <c r="B1669" s="358"/>
      <c r="C1669" s="357"/>
      <c r="D1669" s="356"/>
      <c r="E1669" s="351"/>
      <c r="F1669" s="351"/>
    </row>
    <row r="1670" spans="1:6" s="342" customFormat="1" x14ac:dyDescent="0.25">
      <c r="A1670" s="359" t="s">
        <v>2750</v>
      </c>
      <c r="B1670" s="354" t="s">
        <v>2751</v>
      </c>
      <c r="C1670" s="357"/>
      <c r="D1670" s="356"/>
      <c r="E1670" s="351"/>
      <c r="F1670" s="351"/>
    </row>
    <row r="1671" spans="1:6" s="342" customFormat="1" x14ac:dyDescent="0.25">
      <c r="A1671" s="355"/>
      <c r="B1671" s="358"/>
      <c r="C1671" s="357"/>
      <c r="D1671" s="356"/>
      <c r="E1671" s="351"/>
      <c r="F1671" s="351"/>
    </row>
    <row r="1672" spans="1:6" s="342" customFormat="1" x14ac:dyDescent="0.25">
      <c r="A1672" s="359" t="s">
        <v>2752</v>
      </c>
      <c r="B1672" s="354" t="s">
        <v>2754</v>
      </c>
      <c r="C1672" s="357"/>
      <c r="D1672" s="356"/>
      <c r="E1672" s="351"/>
      <c r="F1672" s="351"/>
    </row>
    <row r="1673" spans="1:6" s="342" customFormat="1" x14ac:dyDescent="0.25">
      <c r="A1673" s="355"/>
      <c r="B1673" s="358"/>
      <c r="C1673" s="357"/>
      <c r="D1673" s="356"/>
      <c r="E1673" s="351"/>
      <c r="F1673" s="351"/>
    </row>
    <row r="1674" spans="1:6" s="342" customFormat="1" x14ac:dyDescent="0.25">
      <c r="A1674" s="355"/>
      <c r="B1674" s="354" t="s">
        <v>5658</v>
      </c>
      <c r="C1674" s="353" t="s">
        <v>5555</v>
      </c>
      <c r="D1674" s="367">
        <v>1</v>
      </c>
      <c r="E1674" s="351">
        <v>23200</v>
      </c>
      <c r="F1674" s="351">
        <f>IF(C1674="%",D1674*E1674/100,D1674*E1674)</f>
        <v>23200</v>
      </c>
    </row>
    <row r="1675" spans="1:6" s="342" customFormat="1" x14ac:dyDescent="0.25">
      <c r="A1675" s="355"/>
      <c r="B1675" s="358"/>
      <c r="C1675" s="357"/>
      <c r="D1675" s="356"/>
      <c r="E1675" s="351"/>
      <c r="F1675" s="351"/>
    </row>
    <row r="1676" spans="1:6" s="342" customFormat="1" x14ac:dyDescent="0.25">
      <c r="A1676" s="355"/>
      <c r="B1676" s="354" t="s">
        <v>5657</v>
      </c>
      <c r="C1676" s="353" t="s">
        <v>5555</v>
      </c>
      <c r="D1676" s="367">
        <v>1</v>
      </c>
      <c r="E1676" s="351">
        <v>30000</v>
      </c>
      <c r="F1676" s="351">
        <f>IF(C1676="%",D1676*E1676/100,D1676*E1676)</f>
        <v>30000</v>
      </c>
    </row>
    <row r="1677" spans="1:6" s="342" customFormat="1" x14ac:dyDescent="0.25">
      <c r="A1677" s="355"/>
      <c r="B1677" s="358"/>
      <c r="C1677" s="357"/>
      <c r="D1677" s="356"/>
      <c r="E1677" s="351"/>
      <c r="F1677" s="351"/>
    </row>
    <row r="1678" spans="1:6" s="342" customFormat="1" x14ac:dyDescent="0.25">
      <c r="A1678" s="355"/>
      <c r="B1678" s="354" t="s">
        <v>5656</v>
      </c>
      <c r="C1678" s="353" t="s">
        <v>5555</v>
      </c>
      <c r="D1678" s="367">
        <v>1</v>
      </c>
      <c r="E1678" s="351">
        <v>32500</v>
      </c>
      <c r="F1678" s="351">
        <f>IF(C1678="%",D1678*E1678/100,D1678*E1678)</f>
        <v>32500</v>
      </c>
    </row>
    <row r="1679" spans="1:6" s="342" customFormat="1" x14ac:dyDescent="0.25">
      <c r="A1679" s="355"/>
      <c r="B1679" s="358"/>
      <c r="C1679" s="357"/>
      <c r="D1679" s="356"/>
      <c r="E1679" s="351"/>
      <c r="F1679" s="351"/>
    </row>
    <row r="1680" spans="1:6" s="342" customFormat="1" x14ac:dyDescent="0.25">
      <c r="A1680" s="355"/>
      <c r="B1680" s="354" t="s">
        <v>5661</v>
      </c>
      <c r="C1680" s="353" t="s">
        <v>5555</v>
      </c>
      <c r="D1680" s="367">
        <v>1</v>
      </c>
      <c r="E1680" s="351">
        <v>30000</v>
      </c>
      <c r="F1680" s="351">
        <f>IF(C1680="%",D1680*E1680/100,D1680*E1680)</f>
        <v>30000</v>
      </c>
    </row>
    <row r="1681" spans="1:6" s="342" customFormat="1" x14ac:dyDescent="0.25">
      <c r="A1681" s="355"/>
      <c r="B1681" s="358"/>
      <c r="C1681" s="357"/>
      <c r="D1681" s="356"/>
      <c r="E1681" s="351"/>
      <c r="F1681" s="351"/>
    </row>
    <row r="1682" spans="1:6" s="342" customFormat="1" x14ac:dyDescent="0.25">
      <c r="A1682" s="359" t="s">
        <v>2753</v>
      </c>
      <c r="B1682" s="354" t="s">
        <v>2760</v>
      </c>
      <c r="C1682" s="353" t="s">
        <v>5548</v>
      </c>
      <c r="D1682" s="352">
        <v>3</v>
      </c>
      <c r="E1682" s="351">
        <v>530</v>
      </c>
      <c r="F1682" s="351">
        <f>IF(C1682="%",D1682*E1682/100,D1682*E1682)</f>
        <v>1590</v>
      </c>
    </row>
    <row r="1683" spans="1:6" s="342" customFormat="1" x14ac:dyDescent="0.25">
      <c r="A1683" s="355"/>
      <c r="B1683" s="358"/>
      <c r="C1683" s="357"/>
      <c r="D1683" s="356"/>
      <c r="E1683" s="351"/>
      <c r="F1683" s="351"/>
    </row>
    <row r="1684" spans="1:6" s="342" customFormat="1" ht="22.8" x14ac:dyDescent="0.25">
      <c r="A1684" s="359" t="s">
        <v>2761</v>
      </c>
      <c r="B1684" s="354" t="s">
        <v>2762</v>
      </c>
      <c r="C1684" s="357"/>
      <c r="D1684" s="356"/>
      <c r="E1684" s="351"/>
      <c r="F1684" s="351"/>
    </row>
    <row r="1685" spans="1:6" s="342" customFormat="1" x14ac:dyDescent="0.25">
      <c r="A1685" s="355"/>
      <c r="B1685" s="358"/>
      <c r="C1685" s="357"/>
      <c r="D1685" s="356"/>
      <c r="E1685" s="351"/>
      <c r="F1685" s="351"/>
    </row>
    <row r="1686" spans="1:6" s="342" customFormat="1" x14ac:dyDescent="0.25">
      <c r="A1686" s="359" t="s">
        <v>2763</v>
      </c>
      <c r="B1686" s="354" t="s">
        <v>2754</v>
      </c>
      <c r="C1686" s="357"/>
      <c r="D1686" s="356"/>
      <c r="E1686" s="351"/>
      <c r="F1686" s="351"/>
    </row>
    <row r="1687" spans="1:6" s="342" customFormat="1" x14ac:dyDescent="0.25">
      <c r="A1687" s="355"/>
      <c r="B1687" s="358"/>
      <c r="C1687" s="357"/>
      <c r="D1687" s="356"/>
      <c r="E1687" s="351"/>
      <c r="F1687" s="351"/>
    </row>
    <row r="1688" spans="1:6" s="342" customFormat="1" x14ac:dyDescent="0.25">
      <c r="A1688" s="355"/>
      <c r="B1688" s="354" t="s">
        <v>5658</v>
      </c>
      <c r="C1688" s="353" t="s">
        <v>5555</v>
      </c>
      <c r="D1688" s="367">
        <v>11</v>
      </c>
      <c r="E1688" s="351">
        <v>1400</v>
      </c>
      <c r="F1688" s="351">
        <f>IF(C1688="%",D1688*E1688/100,D1688*E1688)</f>
        <v>15400</v>
      </c>
    </row>
    <row r="1689" spans="1:6" s="342" customFormat="1" x14ac:dyDescent="0.25">
      <c r="A1689" s="355"/>
      <c r="B1689" s="358"/>
      <c r="C1689" s="357"/>
      <c r="D1689" s="356"/>
      <c r="E1689" s="351"/>
      <c r="F1689" s="351"/>
    </row>
    <row r="1690" spans="1:6" s="342" customFormat="1" x14ac:dyDescent="0.25">
      <c r="A1690" s="355"/>
      <c r="B1690" s="354" t="s">
        <v>5657</v>
      </c>
      <c r="C1690" s="353" t="s">
        <v>5555</v>
      </c>
      <c r="D1690" s="367">
        <v>1</v>
      </c>
      <c r="E1690" s="351">
        <v>3000</v>
      </c>
      <c r="F1690" s="351">
        <f>IF(C1690="%",D1690*E1690/100,D1690*E1690)</f>
        <v>3000</v>
      </c>
    </row>
    <row r="1691" spans="1:6" s="342" customFormat="1" x14ac:dyDescent="0.25">
      <c r="A1691" s="355"/>
      <c r="B1691" s="358"/>
      <c r="C1691" s="357"/>
      <c r="D1691" s="356"/>
      <c r="E1691" s="351"/>
      <c r="F1691" s="351"/>
    </row>
    <row r="1692" spans="1:6" s="342" customFormat="1" x14ac:dyDescent="0.25">
      <c r="A1692" s="355"/>
      <c r="B1692" s="354" t="s">
        <v>5656</v>
      </c>
      <c r="C1692" s="353" t="s">
        <v>5555</v>
      </c>
      <c r="D1692" s="367">
        <v>1</v>
      </c>
      <c r="E1692" s="351">
        <v>3250</v>
      </c>
      <c r="F1692" s="351">
        <f>IF(C1692="%",D1692*E1692/100,D1692*E1692)</f>
        <v>3250</v>
      </c>
    </row>
    <row r="1693" spans="1:6" s="342" customFormat="1" x14ac:dyDescent="0.25">
      <c r="A1693" s="355"/>
      <c r="B1693" s="358"/>
      <c r="C1693" s="357"/>
      <c r="D1693" s="356"/>
      <c r="E1693" s="351"/>
      <c r="F1693" s="351"/>
    </row>
    <row r="1694" spans="1:6" s="342" customFormat="1" x14ac:dyDescent="0.25">
      <c r="A1694" s="355"/>
      <c r="B1694" s="354" t="s">
        <v>5661</v>
      </c>
      <c r="C1694" s="353" t="s">
        <v>5555</v>
      </c>
      <c r="D1694" s="367">
        <v>3</v>
      </c>
      <c r="E1694" s="351">
        <v>3000</v>
      </c>
      <c r="F1694" s="351">
        <f>IF(C1694="%",D1694*E1694/100,D1694*E1694)</f>
        <v>9000</v>
      </c>
    </row>
    <row r="1695" spans="1:6" s="342" customFormat="1" x14ac:dyDescent="0.25">
      <c r="A1695" s="355"/>
      <c r="B1695" s="358"/>
      <c r="C1695" s="357"/>
      <c r="D1695" s="356"/>
      <c r="E1695" s="351"/>
      <c r="F1695" s="351"/>
    </row>
    <row r="1696" spans="1:6" s="342" customFormat="1" x14ac:dyDescent="0.25">
      <c r="A1696" s="359" t="s">
        <v>2764</v>
      </c>
      <c r="B1696" s="354" t="s">
        <v>2760</v>
      </c>
      <c r="C1696" s="353" t="s">
        <v>5548</v>
      </c>
      <c r="D1696" s="352">
        <v>60</v>
      </c>
      <c r="E1696" s="351">
        <v>380</v>
      </c>
      <c r="F1696" s="351">
        <f>IF(C1696="%",D1696*E1696/100,D1696*E1696)</f>
        <v>22800</v>
      </c>
    </row>
    <row r="1697" spans="1:6" s="342" customFormat="1" x14ac:dyDescent="0.25">
      <c r="A1697" s="355"/>
      <c r="B1697" s="358"/>
      <c r="C1697" s="357"/>
      <c r="D1697" s="356"/>
      <c r="E1697" s="351"/>
      <c r="F1697" s="351"/>
    </row>
    <row r="1698" spans="1:6" s="342" customFormat="1" ht="22.8" x14ac:dyDescent="0.25">
      <c r="A1698" s="359" t="s">
        <v>2775</v>
      </c>
      <c r="B1698" s="354" t="s">
        <v>2776</v>
      </c>
      <c r="C1698" s="353" t="s">
        <v>5548</v>
      </c>
      <c r="D1698" s="352">
        <v>50</v>
      </c>
      <c r="E1698" s="351">
        <v>48</v>
      </c>
      <c r="F1698" s="351">
        <f>IF(C1698="%",D1698*E1698/100,D1698*E1698)</f>
        <v>2400</v>
      </c>
    </row>
    <row r="1699" spans="1:6" s="342" customFormat="1" x14ac:dyDescent="0.25">
      <c r="A1699" s="355"/>
      <c r="B1699" s="358"/>
      <c r="C1699" s="357"/>
      <c r="D1699" s="356"/>
      <c r="E1699" s="351"/>
      <c r="F1699" s="351"/>
    </row>
    <row r="1700" spans="1:6" s="342" customFormat="1" ht="22.8" x14ac:dyDescent="0.25">
      <c r="A1700" s="359" t="s">
        <v>2777</v>
      </c>
      <c r="B1700" s="354" t="s">
        <v>2778</v>
      </c>
      <c r="C1700" s="353" t="s">
        <v>5548</v>
      </c>
      <c r="D1700" s="352">
        <v>25</v>
      </c>
      <c r="E1700" s="351">
        <v>360</v>
      </c>
      <c r="F1700" s="351">
        <f>IF(C1700="%",D1700*E1700/100,D1700*E1700)</f>
        <v>9000</v>
      </c>
    </row>
    <row r="1701" spans="1:6" s="342" customFormat="1" x14ac:dyDescent="0.25">
      <c r="A1701" s="355"/>
      <c r="B1701" s="358"/>
      <c r="C1701" s="357"/>
      <c r="D1701" s="356"/>
      <c r="E1701" s="351"/>
      <c r="F1701" s="351"/>
    </row>
    <row r="1702" spans="1:6" s="342" customFormat="1" ht="34.200000000000003" x14ac:dyDescent="0.25">
      <c r="A1702" s="354" t="s">
        <v>2779</v>
      </c>
      <c r="B1702" s="354" t="s">
        <v>2780</v>
      </c>
      <c r="C1702" s="353"/>
      <c r="D1702" s="352"/>
      <c r="E1702" s="351"/>
      <c r="F1702" s="351"/>
    </row>
    <row r="1703" spans="1:6" x14ac:dyDescent="0.25">
      <c r="A1703" s="354"/>
      <c r="B1703" s="354"/>
      <c r="C1703" s="353"/>
      <c r="D1703" s="352"/>
      <c r="E1703" s="351"/>
      <c r="F1703" s="351"/>
    </row>
    <row r="1704" spans="1:6" ht="22.8" x14ac:dyDescent="0.25">
      <c r="A1704" s="359" t="s">
        <v>2782</v>
      </c>
      <c r="B1704" s="354" t="s">
        <v>5660</v>
      </c>
      <c r="C1704" s="353" t="s">
        <v>5640</v>
      </c>
      <c r="D1704" s="352">
        <v>500</v>
      </c>
      <c r="E1704" s="351">
        <v>190</v>
      </c>
      <c r="F1704" s="351">
        <f>IF(C1704="%",D1704*E1704/100,D1704*E1704)</f>
        <v>95000</v>
      </c>
    </row>
    <row r="1705" spans="1:6" x14ac:dyDescent="0.25">
      <c r="A1705" s="355"/>
      <c r="B1705" s="358"/>
      <c r="C1705" s="357"/>
      <c r="D1705" s="356"/>
      <c r="E1705" s="351"/>
      <c r="F1705" s="351"/>
    </row>
    <row r="1706" spans="1:6" x14ac:dyDescent="0.25">
      <c r="A1706" s="359" t="s">
        <v>2783</v>
      </c>
      <c r="B1706" s="354" t="s">
        <v>5659</v>
      </c>
      <c r="C1706" s="353"/>
      <c r="D1706" s="367"/>
      <c r="E1706" s="351"/>
      <c r="F1706" s="351"/>
    </row>
    <row r="1707" spans="1:6" x14ac:dyDescent="0.25">
      <c r="A1707" s="355"/>
      <c r="B1707" s="358"/>
      <c r="C1707" s="357"/>
      <c r="D1707" s="356"/>
      <c r="E1707" s="351"/>
      <c r="F1707" s="351"/>
    </row>
    <row r="1708" spans="1:6" x14ac:dyDescent="0.25">
      <c r="A1708" s="355"/>
      <c r="B1708" s="354" t="s">
        <v>5658</v>
      </c>
      <c r="C1708" s="353" t="s">
        <v>5555</v>
      </c>
      <c r="D1708" s="367">
        <v>1.5</v>
      </c>
      <c r="E1708" s="351">
        <v>32500</v>
      </c>
      <c r="F1708" s="351">
        <f>IF(C1708="%",D1708*E1708/100,D1708*E1708)</f>
        <v>48750</v>
      </c>
    </row>
    <row r="1709" spans="1:6" x14ac:dyDescent="0.25">
      <c r="A1709" s="355"/>
      <c r="B1709" s="358"/>
      <c r="C1709" s="357"/>
      <c r="D1709" s="356"/>
      <c r="E1709" s="351"/>
      <c r="F1709" s="351"/>
    </row>
    <row r="1710" spans="1:6" x14ac:dyDescent="0.25">
      <c r="A1710" s="355"/>
      <c r="B1710" s="354" t="s">
        <v>5657</v>
      </c>
      <c r="C1710" s="353" t="s">
        <v>5555</v>
      </c>
      <c r="D1710" s="367">
        <v>0.5</v>
      </c>
      <c r="E1710" s="351">
        <v>32500</v>
      </c>
      <c r="F1710" s="351">
        <f>IF(C1710="%",D1710*E1710/100,D1710*E1710)</f>
        <v>16250</v>
      </c>
    </row>
    <row r="1711" spans="1:6" s="342" customFormat="1" x14ac:dyDescent="0.25">
      <c r="A1711" s="355"/>
      <c r="B1711" s="358"/>
      <c r="C1711" s="357"/>
      <c r="D1711" s="356"/>
      <c r="E1711" s="351"/>
      <c r="F1711" s="351"/>
    </row>
    <row r="1712" spans="1:6" s="342" customFormat="1" x14ac:dyDescent="0.25">
      <c r="A1712" s="355"/>
      <c r="B1712" s="354" t="s">
        <v>5656</v>
      </c>
      <c r="C1712" s="353" t="s">
        <v>5555</v>
      </c>
      <c r="D1712" s="367">
        <v>0.5</v>
      </c>
      <c r="E1712" s="351">
        <v>32500</v>
      </c>
      <c r="F1712" s="351">
        <f>IF(C1712="%",D1712*E1712/100,D1712*E1712)</f>
        <v>16250</v>
      </c>
    </row>
    <row r="1713" spans="1:6" x14ac:dyDescent="0.25">
      <c r="A1713" s="359"/>
      <c r="B1713" s="354"/>
      <c r="C1713" s="353"/>
      <c r="D1713" s="352"/>
      <c r="E1713" s="351"/>
      <c r="F1713" s="351"/>
    </row>
    <row r="1714" spans="1:6" ht="12" x14ac:dyDescent="0.25">
      <c r="A1714" s="791" t="s">
        <v>5537</v>
      </c>
      <c r="B1714" s="792"/>
      <c r="C1714" s="792"/>
      <c r="D1714" s="792"/>
      <c r="E1714" s="793"/>
      <c r="F1714" s="350">
        <f>SUM(F1604:F1713)</f>
        <v>3849759</v>
      </c>
    </row>
    <row r="1715" spans="1:6" ht="12" x14ac:dyDescent="0.25">
      <c r="A1715" s="790" t="str">
        <f>A1717&amp;" "&amp;B1717</f>
        <v>C11.6 ROAD SIGNS</v>
      </c>
      <c r="B1715" s="790"/>
      <c r="C1715" s="790"/>
      <c r="D1715" s="790"/>
      <c r="E1715" s="790"/>
      <c r="F1715" s="790"/>
    </row>
    <row r="1716" spans="1:6" ht="12" x14ac:dyDescent="0.25">
      <c r="A1716" s="349" t="s">
        <v>5536</v>
      </c>
      <c r="B1716" s="349" t="s">
        <v>5535</v>
      </c>
      <c r="C1716" s="349" t="s">
        <v>5554</v>
      </c>
      <c r="D1716" s="366" t="s">
        <v>5553</v>
      </c>
      <c r="E1716" s="348" t="s">
        <v>5552</v>
      </c>
      <c r="F1716" s="348" t="s">
        <v>5534</v>
      </c>
    </row>
    <row r="1717" spans="1:6" ht="12" x14ac:dyDescent="0.25">
      <c r="A1717" s="365" t="s">
        <v>2793</v>
      </c>
      <c r="B1717" s="364" t="s">
        <v>4203</v>
      </c>
      <c r="C1717" s="363"/>
      <c r="D1717" s="362"/>
      <c r="E1717" s="361"/>
      <c r="F1717" s="361"/>
    </row>
    <row r="1718" spans="1:6" x14ac:dyDescent="0.25">
      <c r="A1718" s="355"/>
      <c r="B1718" s="358"/>
      <c r="C1718" s="357"/>
      <c r="D1718" s="356"/>
      <c r="E1718" s="351"/>
      <c r="F1718" s="351"/>
    </row>
    <row r="1719" spans="1:6" ht="68.400000000000006" x14ac:dyDescent="0.25">
      <c r="A1719" s="359" t="s">
        <v>5655</v>
      </c>
      <c r="B1719" s="354" t="s">
        <v>5654</v>
      </c>
      <c r="C1719" s="357"/>
      <c r="D1719" s="356"/>
      <c r="E1719" s="351"/>
      <c r="F1719" s="351"/>
    </row>
    <row r="1720" spans="1:6" x14ac:dyDescent="0.25">
      <c r="A1720" s="355"/>
      <c r="B1720" s="358"/>
      <c r="C1720" s="357"/>
      <c r="D1720" s="356"/>
      <c r="E1720" s="351"/>
      <c r="F1720" s="351"/>
    </row>
    <row r="1721" spans="1:6" s="342" customFormat="1" ht="22.8" x14ac:dyDescent="0.25">
      <c r="A1721" s="354" t="s">
        <v>2799</v>
      </c>
      <c r="B1721" s="354" t="s">
        <v>4386</v>
      </c>
      <c r="C1721" s="353"/>
      <c r="D1721" s="352"/>
      <c r="E1721" s="351"/>
      <c r="F1721" s="351"/>
    </row>
    <row r="1722" spans="1:6" s="342" customFormat="1" x14ac:dyDescent="0.25">
      <c r="A1722" s="354"/>
      <c r="B1722" s="354"/>
      <c r="C1722" s="353"/>
      <c r="D1722" s="352"/>
      <c r="E1722" s="351"/>
      <c r="F1722" s="351"/>
    </row>
    <row r="1723" spans="1:6" s="342" customFormat="1" ht="22.8" x14ac:dyDescent="0.25">
      <c r="A1723" s="354"/>
      <c r="B1723" s="354" t="s">
        <v>5653</v>
      </c>
      <c r="C1723" s="353" t="s">
        <v>5556</v>
      </c>
      <c r="D1723" s="352">
        <v>190</v>
      </c>
      <c r="E1723" s="351">
        <v>950</v>
      </c>
      <c r="F1723" s="351">
        <f>IF(C1723="%",D1723*E1723/100,D1723*E1723)</f>
        <v>180500</v>
      </c>
    </row>
    <row r="1724" spans="1:6" s="342" customFormat="1" x14ac:dyDescent="0.25">
      <c r="A1724" s="354"/>
      <c r="B1724" s="354"/>
      <c r="C1724" s="353"/>
      <c r="D1724" s="356"/>
      <c r="E1724" s="351"/>
      <c r="F1724" s="351"/>
    </row>
    <row r="1725" spans="1:6" s="342" customFormat="1" ht="22.8" x14ac:dyDescent="0.25">
      <c r="A1725" s="354"/>
      <c r="B1725" s="354" t="s">
        <v>5652</v>
      </c>
      <c r="C1725" s="353" t="s">
        <v>5556</v>
      </c>
      <c r="D1725" s="352">
        <v>40</v>
      </c>
      <c r="E1725" s="351">
        <v>875</v>
      </c>
      <c r="F1725" s="351">
        <f>IF(C1725="%",D1725*E1725/100,D1725*E1725)</f>
        <v>35000</v>
      </c>
    </row>
    <row r="1726" spans="1:6" s="342" customFormat="1" x14ac:dyDescent="0.25">
      <c r="A1726" s="354"/>
      <c r="B1726" s="354"/>
      <c r="C1726" s="353"/>
      <c r="D1726" s="352"/>
      <c r="E1726" s="351"/>
      <c r="F1726" s="351"/>
    </row>
    <row r="1727" spans="1:6" s="342" customFormat="1" x14ac:dyDescent="0.25">
      <c r="A1727" s="354" t="s">
        <v>2802</v>
      </c>
      <c r="B1727" s="354" t="s">
        <v>5651</v>
      </c>
      <c r="C1727" s="353"/>
      <c r="D1727" s="352"/>
      <c r="E1727" s="351"/>
      <c r="F1727" s="351"/>
    </row>
    <row r="1728" spans="1:6" s="342" customFormat="1" x14ac:dyDescent="0.25">
      <c r="A1728" s="354"/>
      <c r="B1728" s="354"/>
      <c r="C1728" s="353"/>
      <c r="D1728" s="352"/>
      <c r="E1728" s="351"/>
      <c r="F1728" s="351"/>
    </row>
    <row r="1729" spans="1:6" ht="45.6" x14ac:dyDescent="0.25">
      <c r="A1729" s="354"/>
      <c r="B1729" s="354" t="s">
        <v>5650</v>
      </c>
      <c r="C1729" s="353" t="s">
        <v>5548</v>
      </c>
      <c r="D1729" s="352">
        <v>20</v>
      </c>
      <c r="E1729" s="351">
        <v>305</v>
      </c>
      <c r="F1729" s="351">
        <f>IF(C1729="%",D1729*E1729/100,D1729*E1729)</f>
        <v>6100</v>
      </c>
    </row>
    <row r="1730" spans="1:6" x14ac:dyDescent="0.25">
      <c r="A1730" s="354"/>
      <c r="B1730" s="354"/>
      <c r="C1730" s="353"/>
      <c r="D1730" s="352"/>
      <c r="E1730" s="351"/>
      <c r="F1730" s="351"/>
    </row>
    <row r="1731" spans="1:6" ht="45.6" x14ac:dyDescent="0.25">
      <c r="A1731" s="354"/>
      <c r="B1731" s="354" t="s">
        <v>5649</v>
      </c>
      <c r="C1731" s="353" t="s">
        <v>5548</v>
      </c>
      <c r="D1731" s="352">
        <v>39</v>
      </c>
      <c r="E1731" s="351">
        <v>1450</v>
      </c>
      <c r="F1731" s="351">
        <f>IF(C1731="%",D1731*E1731/100,D1731*E1731)</f>
        <v>56550</v>
      </c>
    </row>
    <row r="1732" spans="1:6" x14ac:dyDescent="0.25">
      <c r="A1732" s="354"/>
      <c r="B1732" s="354"/>
      <c r="C1732" s="353"/>
      <c r="D1732" s="352"/>
      <c r="E1732" s="351"/>
      <c r="F1732" s="351"/>
    </row>
    <row r="1733" spans="1:6" x14ac:dyDescent="0.25">
      <c r="A1733" s="354" t="s">
        <v>2804</v>
      </c>
      <c r="B1733" s="354" t="s">
        <v>5648</v>
      </c>
      <c r="C1733" s="353"/>
      <c r="D1733" s="352"/>
      <c r="E1733" s="351"/>
      <c r="F1733" s="351"/>
    </row>
    <row r="1734" spans="1:6" x14ac:dyDescent="0.25">
      <c r="A1734" s="354"/>
      <c r="B1734" s="354"/>
      <c r="C1734" s="353"/>
      <c r="D1734" s="352"/>
      <c r="E1734" s="351"/>
      <c r="F1734" s="351"/>
    </row>
    <row r="1735" spans="1:6" ht="45.6" x14ac:dyDescent="0.25">
      <c r="A1735" s="354"/>
      <c r="B1735" s="354" t="s">
        <v>5647</v>
      </c>
      <c r="C1735" s="353" t="s">
        <v>5548</v>
      </c>
      <c r="D1735" s="352">
        <v>65</v>
      </c>
      <c r="E1735" s="351">
        <v>950</v>
      </c>
      <c r="F1735" s="351">
        <f>IF(C1735="%",D1735*E1735/100,D1735*E1735)</f>
        <v>61750</v>
      </c>
    </row>
    <row r="1736" spans="1:6" x14ac:dyDescent="0.25">
      <c r="A1736" s="354"/>
      <c r="B1736" s="354"/>
      <c r="C1736" s="353"/>
      <c r="D1736" s="352"/>
      <c r="E1736" s="351"/>
      <c r="F1736" s="351"/>
    </row>
    <row r="1737" spans="1:6" x14ac:dyDescent="0.25">
      <c r="A1737" s="359" t="s">
        <v>2812</v>
      </c>
      <c r="B1737" s="354" t="s">
        <v>2813</v>
      </c>
      <c r="C1737" s="357"/>
      <c r="D1737" s="356"/>
      <c r="E1737" s="351"/>
      <c r="F1737" s="351"/>
    </row>
    <row r="1738" spans="1:6" x14ac:dyDescent="0.25">
      <c r="A1738" s="355"/>
      <c r="B1738" s="358"/>
      <c r="C1738" s="357"/>
      <c r="D1738" s="356"/>
      <c r="E1738" s="351"/>
      <c r="F1738" s="351"/>
    </row>
    <row r="1739" spans="1:6" s="342" customFormat="1" ht="22.8" x14ac:dyDescent="0.25">
      <c r="A1739" s="359" t="s">
        <v>2814</v>
      </c>
      <c r="B1739" s="354" t="s">
        <v>2816</v>
      </c>
      <c r="C1739" s="357"/>
      <c r="D1739" s="356"/>
      <c r="E1739" s="351"/>
      <c r="F1739" s="351"/>
    </row>
    <row r="1740" spans="1:6" s="342" customFormat="1" x14ac:dyDescent="0.25">
      <c r="A1740" s="355"/>
      <c r="B1740" s="358"/>
      <c r="C1740" s="357"/>
      <c r="D1740" s="356"/>
      <c r="E1740" s="351"/>
      <c r="F1740" s="351"/>
    </row>
    <row r="1741" spans="1:6" s="342" customFormat="1" x14ac:dyDescent="0.25">
      <c r="A1741" s="355"/>
      <c r="B1741" s="354" t="s">
        <v>5646</v>
      </c>
      <c r="C1741" s="353" t="s">
        <v>5556</v>
      </c>
      <c r="D1741" s="352">
        <v>330</v>
      </c>
      <c r="E1741" s="351">
        <v>220</v>
      </c>
      <c r="F1741" s="351">
        <f>IF(C1741="%",D1741*E1741/100,D1741*E1741)</f>
        <v>72600</v>
      </c>
    </row>
    <row r="1742" spans="1:6" s="342" customFormat="1" x14ac:dyDescent="0.25">
      <c r="A1742" s="355"/>
      <c r="B1742" s="358"/>
      <c r="C1742" s="357"/>
      <c r="D1742" s="356"/>
      <c r="E1742" s="351"/>
      <c r="F1742" s="351"/>
    </row>
    <row r="1743" spans="1:6" s="342" customFormat="1" ht="34.200000000000003" x14ac:dyDescent="0.25">
      <c r="A1743" s="359" t="s">
        <v>2815</v>
      </c>
      <c r="B1743" s="354" t="s">
        <v>2820</v>
      </c>
      <c r="C1743" s="357"/>
      <c r="D1743" s="356"/>
      <c r="E1743" s="351"/>
      <c r="F1743" s="351"/>
    </row>
    <row r="1744" spans="1:6" s="342" customFormat="1" x14ac:dyDescent="0.25">
      <c r="A1744" s="355"/>
      <c r="B1744" s="358"/>
      <c r="C1744" s="357"/>
      <c r="D1744" s="356"/>
      <c r="E1744" s="351"/>
      <c r="F1744" s="351"/>
    </row>
    <row r="1745" spans="1:6" s="342" customFormat="1" x14ac:dyDescent="0.25">
      <c r="A1745" s="355"/>
      <c r="B1745" s="354" t="s">
        <v>5645</v>
      </c>
      <c r="C1745" s="353" t="s">
        <v>5556</v>
      </c>
      <c r="D1745" s="352">
        <v>330</v>
      </c>
      <c r="E1745" s="351">
        <v>210</v>
      </c>
      <c r="F1745" s="351">
        <f>IF(C1745="%",D1745*E1745/100,D1745*E1745)</f>
        <v>69300</v>
      </c>
    </row>
    <row r="1746" spans="1:6" s="342" customFormat="1" x14ac:dyDescent="0.25">
      <c r="A1746" s="355"/>
      <c r="B1746" s="358"/>
      <c r="C1746" s="357"/>
      <c r="D1746" s="356"/>
      <c r="E1746" s="351"/>
      <c r="F1746" s="351"/>
    </row>
    <row r="1747" spans="1:6" s="342" customFormat="1" x14ac:dyDescent="0.25">
      <c r="A1747" s="359" t="s">
        <v>2823</v>
      </c>
      <c r="B1747" s="354" t="s">
        <v>2658</v>
      </c>
      <c r="C1747" s="353"/>
      <c r="D1747" s="356"/>
      <c r="E1747" s="351"/>
      <c r="F1747" s="351"/>
    </row>
    <row r="1748" spans="1:6" s="342" customFormat="1" x14ac:dyDescent="0.25">
      <c r="A1748" s="355"/>
      <c r="B1748" s="358"/>
      <c r="C1748" s="357"/>
      <c r="D1748" s="356"/>
      <c r="E1748" s="351"/>
      <c r="F1748" s="351"/>
    </row>
    <row r="1749" spans="1:6" x14ac:dyDescent="0.25">
      <c r="A1749" s="359"/>
      <c r="B1749" s="354" t="s">
        <v>5644</v>
      </c>
      <c r="C1749" s="353" t="s">
        <v>5640</v>
      </c>
      <c r="D1749" s="352">
        <v>80</v>
      </c>
      <c r="E1749" s="351">
        <v>120</v>
      </c>
      <c r="F1749" s="351">
        <f>IF(C1749="%",D1749*E1749/100,D1749*E1749)</f>
        <v>9600</v>
      </c>
    </row>
    <row r="1750" spans="1:6" x14ac:dyDescent="0.25">
      <c r="A1750" s="355"/>
      <c r="B1750" s="358"/>
      <c r="C1750" s="357"/>
      <c r="D1750" s="356"/>
      <c r="E1750" s="351"/>
      <c r="F1750" s="351"/>
    </row>
    <row r="1751" spans="1:6" x14ac:dyDescent="0.25">
      <c r="A1751" s="359"/>
      <c r="B1751" s="354" t="s">
        <v>5643</v>
      </c>
      <c r="C1751" s="353" t="s">
        <v>5640</v>
      </c>
      <c r="D1751" s="352">
        <v>158</v>
      </c>
      <c r="E1751" s="351">
        <v>140</v>
      </c>
      <c r="F1751" s="351">
        <f>IF(C1751="%",D1751*E1751/100,D1751*E1751)</f>
        <v>22120</v>
      </c>
    </row>
    <row r="1752" spans="1:6" x14ac:dyDescent="0.25">
      <c r="A1752" s="355"/>
      <c r="B1752" s="358"/>
      <c r="C1752" s="357"/>
      <c r="D1752" s="356"/>
      <c r="E1752" s="351"/>
      <c r="F1752" s="351"/>
    </row>
    <row r="1753" spans="1:6" s="343" customFormat="1" x14ac:dyDescent="0.2">
      <c r="A1753" s="359"/>
      <c r="B1753" s="354" t="s">
        <v>5642</v>
      </c>
      <c r="C1753" s="353" t="s">
        <v>5640</v>
      </c>
      <c r="D1753" s="352">
        <v>190</v>
      </c>
      <c r="E1753" s="351">
        <v>180</v>
      </c>
      <c r="F1753" s="351">
        <f>IF(C1753="%",D1753*E1753/100,D1753*E1753)</f>
        <v>34200</v>
      </c>
    </row>
    <row r="1754" spans="1:6" x14ac:dyDescent="0.25">
      <c r="A1754" s="355"/>
      <c r="B1754" s="358"/>
      <c r="C1754" s="357"/>
      <c r="D1754" s="356"/>
      <c r="E1754" s="351"/>
      <c r="F1754" s="351"/>
    </row>
    <row r="1755" spans="1:6" x14ac:dyDescent="0.25">
      <c r="A1755" s="359"/>
      <c r="B1755" s="354" t="s">
        <v>5641</v>
      </c>
      <c r="C1755" s="353" t="s">
        <v>5640</v>
      </c>
      <c r="D1755" s="352">
        <v>212</v>
      </c>
      <c r="E1755" s="351">
        <v>240</v>
      </c>
      <c r="F1755" s="351">
        <f>IF(C1755="%",D1755*E1755/100,D1755*E1755)</f>
        <v>50880</v>
      </c>
    </row>
    <row r="1756" spans="1:6" x14ac:dyDescent="0.25">
      <c r="A1756" s="359"/>
      <c r="B1756" s="354"/>
      <c r="C1756" s="353"/>
      <c r="D1756" s="352"/>
      <c r="E1756" s="351"/>
      <c r="F1756" s="351"/>
    </row>
    <row r="1757" spans="1:6" x14ac:dyDescent="0.25">
      <c r="A1757" s="359" t="s">
        <v>2824</v>
      </c>
      <c r="B1757" s="354" t="s">
        <v>5639</v>
      </c>
      <c r="C1757" s="357"/>
      <c r="D1757" s="356"/>
      <c r="E1757" s="351"/>
      <c r="F1757" s="351"/>
    </row>
    <row r="1758" spans="1:6" x14ac:dyDescent="0.25">
      <c r="A1758" s="355"/>
      <c r="B1758" s="358"/>
      <c r="C1758" s="357"/>
      <c r="D1758" s="356"/>
      <c r="E1758" s="351"/>
      <c r="F1758" s="351"/>
    </row>
    <row r="1759" spans="1:6" ht="22.8" x14ac:dyDescent="0.25">
      <c r="A1759" s="359" t="s">
        <v>2825</v>
      </c>
      <c r="B1759" s="354" t="s">
        <v>5638</v>
      </c>
      <c r="C1759" s="353" t="s">
        <v>5548</v>
      </c>
      <c r="D1759" s="352">
        <v>60</v>
      </c>
      <c r="E1759" s="351">
        <v>750</v>
      </c>
      <c r="F1759" s="351">
        <f>IF(C1759="%",D1759*E1759/100,D1759*E1759)</f>
        <v>45000</v>
      </c>
    </row>
    <row r="1760" spans="1:6" x14ac:dyDescent="0.25">
      <c r="A1760" s="355"/>
      <c r="B1760" s="358"/>
      <c r="C1760" s="357"/>
      <c r="D1760" s="356"/>
      <c r="E1760" s="351"/>
      <c r="F1760" s="351"/>
    </row>
    <row r="1761" spans="1:6" ht="22.8" x14ac:dyDescent="0.25">
      <c r="A1761" s="359" t="s">
        <v>2826</v>
      </c>
      <c r="B1761" s="354" t="s">
        <v>2827</v>
      </c>
      <c r="C1761" s="353" t="s">
        <v>5556</v>
      </c>
      <c r="D1761" s="352">
        <v>3</v>
      </c>
      <c r="E1761" s="351">
        <v>4285.71</v>
      </c>
      <c r="F1761" s="351">
        <f>IF(C1761="%",D1761*E1761/100,D1761*E1761)</f>
        <v>12857.130000000001</v>
      </c>
    </row>
    <row r="1762" spans="1:6" x14ac:dyDescent="0.25">
      <c r="A1762" s="355"/>
      <c r="B1762" s="358"/>
      <c r="C1762" s="357"/>
      <c r="D1762" s="356"/>
      <c r="E1762" s="351"/>
      <c r="F1762" s="351"/>
    </row>
    <row r="1763" spans="1:6" ht="34.200000000000003" x14ac:dyDescent="0.25">
      <c r="A1763" s="359" t="s">
        <v>2828</v>
      </c>
      <c r="B1763" s="354" t="s">
        <v>5637</v>
      </c>
      <c r="C1763" s="357"/>
      <c r="D1763" s="356"/>
      <c r="E1763" s="351"/>
      <c r="F1763" s="351"/>
    </row>
    <row r="1764" spans="1:6" x14ac:dyDescent="0.25">
      <c r="A1764" s="355"/>
      <c r="B1764" s="358"/>
      <c r="C1764" s="357"/>
      <c r="D1764" s="356"/>
      <c r="E1764" s="351"/>
      <c r="F1764" s="351"/>
    </row>
    <row r="1765" spans="1:6" ht="22.8" x14ac:dyDescent="0.25">
      <c r="A1765" s="359" t="s">
        <v>2829</v>
      </c>
      <c r="B1765" s="354" t="s">
        <v>2834</v>
      </c>
      <c r="C1765" s="353" t="s">
        <v>5582</v>
      </c>
      <c r="D1765" s="352">
        <v>100</v>
      </c>
      <c r="E1765" s="351">
        <v>360</v>
      </c>
      <c r="F1765" s="351">
        <f>IF(C1765="%",D1765*E1765/100,D1765*E1765)</f>
        <v>36000</v>
      </c>
    </row>
    <row r="1766" spans="1:6" x14ac:dyDescent="0.25">
      <c r="A1766" s="355"/>
      <c r="B1766" s="358"/>
      <c r="C1766" s="357"/>
      <c r="D1766" s="356"/>
      <c r="E1766" s="351"/>
      <c r="F1766" s="351"/>
    </row>
    <row r="1767" spans="1:6" ht="22.8" x14ac:dyDescent="0.25">
      <c r="A1767" s="359" t="s">
        <v>2831</v>
      </c>
      <c r="B1767" s="354" t="s">
        <v>5636</v>
      </c>
      <c r="C1767" s="353" t="s">
        <v>5582</v>
      </c>
      <c r="D1767" s="352">
        <v>100</v>
      </c>
      <c r="E1767" s="351">
        <v>600</v>
      </c>
      <c r="F1767" s="351">
        <f>IF(C1767="%",D1767*E1767/100,D1767*E1767)</f>
        <v>60000</v>
      </c>
    </row>
    <row r="1768" spans="1:6" x14ac:dyDescent="0.25">
      <c r="A1768" s="355"/>
      <c r="B1768" s="358"/>
      <c r="C1768" s="357"/>
      <c r="D1768" s="356"/>
      <c r="E1768" s="351"/>
      <c r="F1768" s="351"/>
    </row>
    <row r="1769" spans="1:6" ht="22.8" x14ac:dyDescent="0.25">
      <c r="A1769" s="359" t="s">
        <v>2832</v>
      </c>
      <c r="B1769" s="354" t="s">
        <v>2836</v>
      </c>
      <c r="C1769" s="353" t="s">
        <v>5582</v>
      </c>
      <c r="D1769" s="352">
        <v>5</v>
      </c>
      <c r="E1769" s="351">
        <v>650</v>
      </c>
      <c r="F1769" s="351">
        <f>IF(C1769="%",D1769*E1769/100,D1769*E1769)</f>
        <v>3250</v>
      </c>
    </row>
    <row r="1770" spans="1:6" x14ac:dyDescent="0.25">
      <c r="A1770" s="355"/>
      <c r="B1770" s="358"/>
      <c r="C1770" s="357"/>
      <c r="D1770" s="356"/>
      <c r="E1770" s="351"/>
      <c r="F1770" s="351"/>
    </row>
    <row r="1771" spans="1:6" ht="22.8" x14ac:dyDescent="0.25">
      <c r="A1771" s="359" t="s">
        <v>2839</v>
      </c>
      <c r="B1771" s="354" t="s">
        <v>2838</v>
      </c>
      <c r="C1771" s="357"/>
      <c r="D1771" s="356"/>
      <c r="E1771" s="351"/>
      <c r="F1771" s="351"/>
    </row>
    <row r="1772" spans="1:6" x14ac:dyDescent="0.25">
      <c r="A1772" s="355"/>
      <c r="B1772" s="358"/>
      <c r="C1772" s="357"/>
      <c r="D1772" s="356"/>
      <c r="E1772" s="351"/>
      <c r="F1772" s="351"/>
    </row>
    <row r="1773" spans="1:6" x14ac:dyDescent="0.25">
      <c r="A1773" s="359" t="s">
        <v>2841</v>
      </c>
      <c r="B1773" s="354" t="s">
        <v>5635</v>
      </c>
      <c r="C1773" s="353" t="s">
        <v>5556</v>
      </c>
      <c r="D1773" s="352">
        <v>50</v>
      </c>
      <c r="E1773" s="351">
        <v>520</v>
      </c>
      <c r="F1773" s="351">
        <f>IF(C1773="%",D1773*E1773/100,D1773*E1773)</f>
        <v>26000</v>
      </c>
    </row>
    <row r="1774" spans="1:6" x14ac:dyDescent="0.25">
      <c r="A1774" s="355"/>
      <c r="B1774" s="358"/>
      <c r="C1774" s="357"/>
      <c r="D1774" s="356"/>
      <c r="E1774" s="351"/>
      <c r="F1774" s="351"/>
    </row>
    <row r="1775" spans="1:6" x14ac:dyDescent="0.25">
      <c r="A1775" s="359" t="s">
        <v>2842</v>
      </c>
      <c r="B1775" s="354" t="s">
        <v>5634</v>
      </c>
      <c r="C1775" s="353" t="s">
        <v>5556</v>
      </c>
      <c r="D1775" s="352">
        <v>30</v>
      </c>
      <c r="E1775" s="351">
        <v>2500</v>
      </c>
      <c r="F1775" s="351">
        <f>IF(C1775="%",D1775*E1775/100,D1775*E1775)</f>
        <v>75000</v>
      </c>
    </row>
    <row r="1776" spans="1:6" x14ac:dyDescent="0.25">
      <c r="A1776" s="355"/>
      <c r="B1776" s="358"/>
      <c r="C1776" s="357"/>
      <c r="D1776" s="356"/>
      <c r="E1776" s="351"/>
      <c r="F1776" s="351"/>
    </row>
    <row r="1777" spans="1:6" s="342" customFormat="1" x14ac:dyDescent="0.25">
      <c r="A1777" s="359" t="s">
        <v>2843</v>
      </c>
      <c r="B1777" s="354" t="s">
        <v>5633</v>
      </c>
      <c r="C1777" s="353" t="s">
        <v>5556</v>
      </c>
      <c r="D1777" s="352">
        <v>20</v>
      </c>
      <c r="E1777" s="351">
        <v>3000</v>
      </c>
      <c r="F1777" s="351">
        <f>IF(C1777="%",D1777*E1777/100,D1777*E1777)</f>
        <v>60000</v>
      </c>
    </row>
    <row r="1778" spans="1:6" s="342" customFormat="1" x14ac:dyDescent="0.25">
      <c r="A1778" s="355"/>
      <c r="B1778" s="358"/>
      <c r="C1778" s="357"/>
      <c r="D1778" s="356"/>
      <c r="E1778" s="351"/>
      <c r="F1778" s="351"/>
    </row>
    <row r="1779" spans="1:6" s="342" customFormat="1" ht="22.8" x14ac:dyDescent="0.25">
      <c r="A1779" s="359" t="s">
        <v>2844</v>
      </c>
      <c r="B1779" s="354" t="s">
        <v>5632</v>
      </c>
      <c r="C1779" s="357"/>
      <c r="D1779" s="356"/>
      <c r="E1779" s="351"/>
      <c r="F1779" s="351"/>
    </row>
    <row r="1780" spans="1:6" s="342" customFormat="1" x14ac:dyDescent="0.25">
      <c r="A1780" s="355"/>
      <c r="B1780" s="358"/>
      <c r="C1780" s="357"/>
      <c r="D1780" s="356"/>
      <c r="E1780" s="351"/>
      <c r="F1780" s="351"/>
    </row>
    <row r="1781" spans="1:6" s="342" customFormat="1" ht="22.8" x14ac:dyDescent="0.25">
      <c r="A1781" s="359" t="s">
        <v>2846</v>
      </c>
      <c r="B1781" s="354" t="s">
        <v>2848</v>
      </c>
      <c r="C1781" s="357"/>
      <c r="D1781" s="356"/>
      <c r="E1781" s="351"/>
      <c r="F1781" s="351"/>
    </row>
    <row r="1782" spans="1:6" s="342" customFormat="1" x14ac:dyDescent="0.25">
      <c r="A1782" s="355"/>
      <c r="B1782" s="358"/>
      <c r="C1782" s="357"/>
      <c r="D1782" s="356"/>
      <c r="E1782" s="351"/>
      <c r="F1782" s="351"/>
    </row>
    <row r="1783" spans="1:6" s="342" customFormat="1" ht="22.8" x14ac:dyDescent="0.25">
      <c r="A1783" s="355"/>
      <c r="B1783" s="354" t="s">
        <v>5631</v>
      </c>
      <c r="C1783" s="353" t="s">
        <v>5556</v>
      </c>
      <c r="D1783" s="352">
        <v>25</v>
      </c>
      <c r="E1783" s="351">
        <v>220</v>
      </c>
      <c r="F1783" s="351">
        <f>IF(C1783="%",D1783*E1783/100,D1783*E1783)</f>
        <v>5500</v>
      </c>
    </row>
    <row r="1784" spans="1:6" s="342" customFormat="1" x14ac:dyDescent="0.25">
      <c r="A1784" s="355"/>
      <c r="B1784" s="358"/>
      <c r="C1784" s="357"/>
      <c r="D1784" s="356"/>
      <c r="E1784" s="351"/>
      <c r="F1784" s="351"/>
    </row>
    <row r="1785" spans="1:6" s="342" customFormat="1" x14ac:dyDescent="0.25">
      <c r="A1785" s="355"/>
      <c r="B1785" s="354" t="s">
        <v>5630</v>
      </c>
      <c r="C1785" s="353" t="s">
        <v>5556</v>
      </c>
      <c r="D1785" s="352">
        <v>30</v>
      </c>
      <c r="E1785" s="351">
        <v>1000</v>
      </c>
      <c r="F1785" s="351">
        <f>IF(C1785="%",D1785*E1785/100,D1785*E1785)</f>
        <v>30000</v>
      </c>
    </row>
    <row r="1786" spans="1:6" s="342" customFormat="1" x14ac:dyDescent="0.25">
      <c r="A1786" s="355"/>
      <c r="B1786" s="358"/>
      <c r="C1786" s="357"/>
      <c r="D1786" s="356"/>
      <c r="E1786" s="351"/>
      <c r="F1786" s="351"/>
    </row>
    <row r="1787" spans="1:6" s="342" customFormat="1" x14ac:dyDescent="0.25">
      <c r="A1787" s="355"/>
      <c r="B1787" s="354" t="s">
        <v>5629</v>
      </c>
      <c r="C1787" s="353" t="s">
        <v>5556</v>
      </c>
      <c r="D1787" s="352">
        <v>25</v>
      </c>
      <c r="E1787" s="351">
        <v>1250</v>
      </c>
      <c r="F1787" s="351">
        <f>IF(C1787="%",D1787*E1787/100,D1787*E1787)</f>
        <v>31250</v>
      </c>
    </row>
    <row r="1788" spans="1:6" s="342" customFormat="1" x14ac:dyDescent="0.25">
      <c r="A1788" s="355"/>
      <c r="B1788" s="358"/>
      <c r="C1788" s="357"/>
      <c r="D1788" s="356"/>
      <c r="E1788" s="351"/>
      <c r="F1788" s="351"/>
    </row>
    <row r="1789" spans="1:6" s="342" customFormat="1" ht="34.200000000000003" x14ac:dyDescent="0.25">
      <c r="A1789" s="359" t="s">
        <v>5628</v>
      </c>
      <c r="B1789" s="354" t="s">
        <v>5627</v>
      </c>
      <c r="C1789" s="357"/>
      <c r="D1789" s="356"/>
      <c r="E1789" s="351"/>
      <c r="F1789" s="351"/>
    </row>
    <row r="1790" spans="1:6" s="342" customFormat="1" x14ac:dyDescent="0.25">
      <c r="A1790" s="355"/>
      <c r="B1790" s="358"/>
      <c r="C1790" s="357"/>
      <c r="D1790" s="356"/>
      <c r="E1790" s="351"/>
      <c r="F1790" s="351"/>
    </row>
    <row r="1791" spans="1:6" s="342" customFormat="1" ht="34.200000000000003" x14ac:dyDescent="0.25">
      <c r="A1791" s="359" t="s">
        <v>5626</v>
      </c>
      <c r="B1791" s="354" t="s">
        <v>5625</v>
      </c>
      <c r="C1791" s="353" t="s">
        <v>5548</v>
      </c>
      <c r="D1791" s="352">
        <v>25</v>
      </c>
      <c r="E1791" s="351">
        <v>450</v>
      </c>
      <c r="F1791" s="351">
        <f>IF(C1791="%",D1791*E1791/100,D1791*E1791)</f>
        <v>11250</v>
      </c>
    </row>
    <row r="1792" spans="1:6" s="342" customFormat="1" x14ac:dyDescent="0.25">
      <c r="A1792" s="355"/>
      <c r="B1792" s="358"/>
      <c r="C1792" s="357"/>
      <c r="D1792" s="356"/>
      <c r="E1792" s="351"/>
      <c r="F1792" s="351"/>
    </row>
    <row r="1793" spans="1:6" s="342" customFormat="1" ht="34.200000000000003" x14ac:dyDescent="0.25">
      <c r="A1793" s="359" t="s">
        <v>5624</v>
      </c>
      <c r="B1793" s="354" t="s">
        <v>5623</v>
      </c>
      <c r="C1793" s="353" t="s">
        <v>5548</v>
      </c>
      <c r="D1793" s="352">
        <v>134</v>
      </c>
      <c r="E1793" s="351">
        <v>540</v>
      </c>
      <c r="F1793" s="351">
        <f>IF(C1793="%",D1793*E1793/100,D1793*E1793)</f>
        <v>72360</v>
      </c>
    </row>
    <row r="1794" spans="1:6" s="342" customFormat="1" x14ac:dyDescent="0.25">
      <c r="A1794" s="355"/>
      <c r="B1794" s="358"/>
      <c r="C1794" s="357"/>
      <c r="D1794" s="356"/>
      <c r="E1794" s="351"/>
      <c r="F1794" s="351"/>
    </row>
    <row r="1795" spans="1:6" s="342" customFormat="1" ht="12" x14ac:dyDescent="0.25">
      <c r="A1795" s="791" t="s">
        <v>5537</v>
      </c>
      <c r="B1795" s="792"/>
      <c r="C1795" s="792"/>
      <c r="D1795" s="792"/>
      <c r="E1795" s="793"/>
      <c r="F1795" s="350">
        <f>SUM(F1717:F1794)</f>
        <v>1067067.1299999999</v>
      </c>
    </row>
    <row r="1796" spans="1:6" s="342" customFormat="1" ht="12" x14ac:dyDescent="0.25">
      <c r="A1796" s="790" t="str">
        <f>A1798&amp;" "&amp;B1798</f>
        <v>C11.7 ROAD MARKINGS AND ROAD STUDS</v>
      </c>
      <c r="B1796" s="790"/>
      <c r="C1796" s="790"/>
      <c r="D1796" s="790"/>
      <c r="E1796" s="790"/>
      <c r="F1796" s="790"/>
    </row>
    <row r="1797" spans="1:6" s="342" customFormat="1" ht="12" x14ac:dyDescent="0.25">
      <c r="A1797" s="349" t="s">
        <v>5536</v>
      </c>
      <c r="B1797" s="349" t="s">
        <v>5535</v>
      </c>
      <c r="C1797" s="349" t="s">
        <v>5554</v>
      </c>
      <c r="D1797" s="366" t="s">
        <v>5553</v>
      </c>
      <c r="E1797" s="348" t="s">
        <v>5552</v>
      </c>
      <c r="F1797" s="348" t="s">
        <v>5534</v>
      </c>
    </row>
    <row r="1798" spans="1:6" ht="24" x14ac:dyDescent="0.25">
      <c r="A1798" s="365" t="s">
        <v>2882</v>
      </c>
      <c r="B1798" s="364" t="s">
        <v>2883</v>
      </c>
      <c r="C1798" s="363"/>
      <c r="D1798" s="362"/>
      <c r="E1798" s="361"/>
      <c r="F1798" s="361"/>
    </row>
    <row r="1799" spans="1:6" x14ac:dyDescent="0.25">
      <c r="A1799" s="355"/>
      <c r="B1799" s="358"/>
      <c r="C1799" s="357"/>
      <c r="D1799" s="356"/>
      <c r="E1799" s="351"/>
      <c r="F1799" s="351"/>
    </row>
    <row r="1800" spans="1:6" x14ac:dyDescent="0.25">
      <c r="A1800" s="359" t="s">
        <v>2884</v>
      </c>
      <c r="B1800" s="354" t="s">
        <v>2885</v>
      </c>
      <c r="C1800" s="357"/>
      <c r="D1800" s="356"/>
      <c r="E1800" s="351"/>
      <c r="F1800" s="351"/>
    </row>
    <row r="1801" spans="1:6" x14ac:dyDescent="0.25">
      <c r="A1801" s="355"/>
      <c r="B1801" s="358"/>
      <c r="C1801" s="357"/>
      <c r="D1801" s="356"/>
      <c r="E1801" s="351"/>
      <c r="F1801" s="351"/>
    </row>
    <row r="1802" spans="1:6" x14ac:dyDescent="0.25">
      <c r="A1802" s="359" t="s">
        <v>2907</v>
      </c>
      <c r="B1802" s="354" t="s">
        <v>2906</v>
      </c>
      <c r="C1802" s="357"/>
      <c r="D1802" s="356"/>
      <c r="E1802" s="351"/>
      <c r="F1802" s="351"/>
    </row>
    <row r="1803" spans="1:6" x14ac:dyDescent="0.25">
      <c r="A1803" s="355"/>
      <c r="B1803" s="358"/>
      <c r="C1803" s="357"/>
      <c r="D1803" s="356"/>
      <c r="E1803" s="351"/>
      <c r="F1803" s="351"/>
    </row>
    <row r="1804" spans="1:6" s="342" customFormat="1" ht="22.8" x14ac:dyDescent="0.25">
      <c r="A1804" s="359" t="s">
        <v>2908</v>
      </c>
      <c r="B1804" s="354" t="s">
        <v>5622</v>
      </c>
      <c r="C1804" s="353"/>
      <c r="D1804" s="356"/>
      <c r="E1804" s="351"/>
      <c r="F1804" s="351"/>
    </row>
    <row r="1805" spans="1:6" s="342" customFormat="1" x14ac:dyDescent="0.25">
      <c r="A1805" s="355"/>
      <c r="B1805" s="358"/>
      <c r="C1805" s="357"/>
      <c r="D1805" s="356"/>
      <c r="E1805" s="351"/>
      <c r="F1805" s="351"/>
    </row>
    <row r="1806" spans="1:6" s="342" customFormat="1" x14ac:dyDescent="0.25">
      <c r="A1806" s="359"/>
      <c r="B1806" s="354" t="s">
        <v>5621</v>
      </c>
      <c r="C1806" s="353" t="s">
        <v>5555</v>
      </c>
      <c r="D1806" s="367">
        <v>45</v>
      </c>
      <c r="E1806" s="351">
        <v>3600</v>
      </c>
      <c r="F1806" s="351">
        <f>IF(C1806="%",D1806*E1806/100,D1806*E1806)</f>
        <v>162000</v>
      </c>
    </row>
    <row r="1807" spans="1:6" s="342" customFormat="1" x14ac:dyDescent="0.25">
      <c r="A1807" s="355"/>
      <c r="B1807" s="358"/>
      <c r="C1807" s="357"/>
      <c r="D1807" s="356"/>
      <c r="E1807" s="351"/>
      <c r="F1807" s="351"/>
    </row>
    <row r="1808" spans="1:6" s="342" customFormat="1" x14ac:dyDescent="0.25">
      <c r="A1808" s="359"/>
      <c r="B1808" s="354" t="s">
        <v>5620</v>
      </c>
      <c r="C1808" s="353" t="s">
        <v>5555</v>
      </c>
      <c r="D1808" s="367">
        <v>13</v>
      </c>
      <c r="E1808" s="351">
        <v>4500</v>
      </c>
      <c r="F1808" s="351">
        <f>IF(C1808="%",D1808*E1808/100,D1808*E1808)</f>
        <v>58500</v>
      </c>
    </row>
    <row r="1809" spans="1:6" s="342" customFormat="1" x14ac:dyDescent="0.25">
      <c r="A1809" s="355"/>
      <c r="B1809" s="358"/>
      <c r="C1809" s="357"/>
      <c r="D1809" s="356"/>
      <c r="E1809" s="351"/>
      <c r="F1809" s="351"/>
    </row>
    <row r="1810" spans="1:6" s="342" customFormat="1" x14ac:dyDescent="0.25">
      <c r="A1810" s="359"/>
      <c r="B1810" s="354" t="s">
        <v>5619</v>
      </c>
      <c r="C1810" s="353" t="s">
        <v>5555</v>
      </c>
      <c r="D1810" s="367">
        <v>8</v>
      </c>
      <c r="E1810" s="351">
        <v>6000</v>
      </c>
      <c r="F1810" s="351">
        <f>IF(C1810="%",D1810*E1810/100,D1810*E1810)</f>
        <v>48000</v>
      </c>
    </row>
    <row r="1811" spans="1:6" s="342" customFormat="1" x14ac:dyDescent="0.25">
      <c r="A1811" s="355"/>
      <c r="B1811" s="358"/>
      <c r="C1811" s="357"/>
      <c r="D1811" s="356"/>
      <c r="E1811" s="351"/>
      <c r="F1811" s="351"/>
    </row>
    <row r="1812" spans="1:6" x14ac:dyDescent="0.25">
      <c r="A1812" s="359"/>
      <c r="B1812" s="354" t="s">
        <v>5618</v>
      </c>
      <c r="C1812" s="353" t="s">
        <v>5555</v>
      </c>
      <c r="D1812" s="367">
        <v>0.1</v>
      </c>
      <c r="E1812" s="351">
        <v>9000</v>
      </c>
      <c r="F1812" s="351">
        <f>IF(C1812="%",D1812*E1812/100,D1812*E1812)</f>
        <v>900</v>
      </c>
    </row>
    <row r="1813" spans="1:6" x14ac:dyDescent="0.25">
      <c r="A1813" s="355"/>
      <c r="B1813" s="358"/>
      <c r="C1813" s="357"/>
      <c r="D1813" s="356"/>
      <c r="E1813" s="351"/>
      <c r="F1813" s="351"/>
    </row>
    <row r="1814" spans="1:6" x14ac:dyDescent="0.25">
      <c r="A1814" s="359"/>
      <c r="B1814" s="354" t="s">
        <v>5617</v>
      </c>
      <c r="C1814" s="353" t="s">
        <v>5555</v>
      </c>
      <c r="D1814" s="367">
        <v>0.2</v>
      </c>
      <c r="E1814" s="351">
        <v>16500</v>
      </c>
      <c r="F1814" s="351">
        <f>IF(C1814="%",D1814*E1814/100,D1814*E1814)</f>
        <v>3300</v>
      </c>
    </row>
    <row r="1815" spans="1:6" x14ac:dyDescent="0.25">
      <c r="A1815" s="355"/>
      <c r="B1815" s="358"/>
      <c r="C1815" s="357"/>
      <c r="D1815" s="356"/>
      <c r="E1815" s="351"/>
      <c r="F1815" s="351"/>
    </row>
    <row r="1816" spans="1:6" ht="22.8" x14ac:dyDescent="0.25">
      <c r="A1816" s="359" t="s">
        <v>2909</v>
      </c>
      <c r="B1816" s="354" t="s">
        <v>5616</v>
      </c>
      <c r="C1816" s="353"/>
      <c r="D1816" s="356"/>
      <c r="E1816" s="351"/>
      <c r="F1816" s="351"/>
    </row>
    <row r="1817" spans="1:6" x14ac:dyDescent="0.25">
      <c r="A1817" s="355"/>
      <c r="B1817" s="358"/>
      <c r="C1817" s="357"/>
      <c r="D1817" s="356"/>
      <c r="E1817" s="351"/>
      <c r="F1817" s="351"/>
    </row>
    <row r="1818" spans="1:6" x14ac:dyDescent="0.25">
      <c r="A1818" s="359"/>
      <c r="B1818" s="354" t="s">
        <v>5615</v>
      </c>
      <c r="C1818" s="353" t="s">
        <v>5555</v>
      </c>
      <c r="D1818" s="367">
        <v>78</v>
      </c>
      <c r="E1818" s="351">
        <v>4500</v>
      </c>
      <c r="F1818" s="351">
        <f>IF(C1818="%",D1818*E1818/100,D1818*E1818)</f>
        <v>351000</v>
      </c>
    </row>
    <row r="1819" spans="1:6" x14ac:dyDescent="0.25">
      <c r="A1819" s="355"/>
      <c r="B1819" s="358"/>
      <c r="C1819" s="357"/>
      <c r="D1819" s="356"/>
      <c r="E1819" s="351"/>
      <c r="F1819" s="351"/>
    </row>
    <row r="1820" spans="1:6" x14ac:dyDescent="0.25">
      <c r="A1820" s="359"/>
      <c r="B1820" s="354" t="s">
        <v>5614</v>
      </c>
      <c r="C1820" s="353" t="s">
        <v>5555</v>
      </c>
      <c r="D1820" s="367">
        <v>1</v>
      </c>
      <c r="E1820" s="351">
        <v>6000</v>
      </c>
      <c r="F1820" s="351">
        <f>IF(C1820="%",D1820*E1820/100,D1820*E1820)</f>
        <v>6000</v>
      </c>
    </row>
    <row r="1821" spans="1:6" x14ac:dyDescent="0.25">
      <c r="A1821" s="355"/>
      <c r="B1821" s="358"/>
      <c r="C1821" s="357"/>
      <c r="D1821" s="356"/>
      <c r="E1821" s="351"/>
      <c r="F1821" s="351"/>
    </row>
    <row r="1822" spans="1:6" s="342" customFormat="1" ht="22.8" x14ac:dyDescent="0.25">
      <c r="A1822" s="359" t="s">
        <v>2911</v>
      </c>
      <c r="B1822" s="354" t="s">
        <v>5613</v>
      </c>
      <c r="C1822" s="353" t="s">
        <v>5556</v>
      </c>
      <c r="D1822" s="356">
        <v>860</v>
      </c>
      <c r="E1822" s="351">
        <v>100</v>
      </c>
      <c r="F1822" s="351">
        <f>IF(C1822="%",D1822*E1822/100,D1822*E1822)</f>
        <v>86000</v>
      </c>
    </row>
    <row r="1823" spans="1:6" s="342" customFormat="1" x14ac:dyDescent="0.25">
      <c r="A1823" s="355"/>
      <c r="B1823" s="358"/>
      <c r="C1823" s="357"/>
      <c r="D1823" s="356"/>
      <c r="E1823" s="351"/>
      <c r="F1823" s="351"/>
    </row>
    <row r="1824" spans="1:6" s="342" customFormat="1" ht="22.8" x14ac:dyDescent="0.25">
      <c r="A1824" s="359" t="s">
        <v>2912</v>
      </c>
      <c r="B1824" s="354" t="s">
        <v>5612</v>
      </c>
      <c r="C1824" s="353" t="s">
        <v>5556</v>
      </c>
      <c r="D1824" s="356">
        <v>110</v>
      </c>
      <c r="E1824" s="351">
        <v>100</v>
      </c>
      <c r="F1824" s="351">
        <f>IF(C1824="%",D1824*E1824/100,D1824*E1824)</f>
        <v>11000</v>
      </c>
    </row>
    <row r="1825" spans="1:6" s="342" customFormat="1" x14ac:dyDescent="0.25">
      <c r="A1825" s="359"/>
      <c r="B1825" s="354"/>
      <c r="C1825" s="353"/>
      <c r="D1825" s="352"/>
      <c r="E1825" s="351"/>
      <c r="F1825" s="351"/>
    </row>
    <row r="1826" spans="1:6" s="342" customFormat="1" ht="34.200000000000003" x14ac:dyDescent="0.25">
      <c r="A1826" s="359" t="s">
        <v>2914</v>
      </c>
      <c r="B1826" s="354" t="s">
        <v>5611</v>
      </c>
      <c r="C1826" s="353" t="s">
        <v>5556</v>
      </c>
      <c r="D1826" s="352">
        <v>9000</v>
      </c>
      <c r="E1826" s="351">
        <v>60</v>
      </c>
      <c r="F1826" s="351">
        <f>IF(C1826="%",D1826*E1826/100,D1826*E1826)</f>
        <v>540000</v>
      </c>
    </row>
    <row r="1827" spans="1:6" s="342" customFormat="1" x14ac:dyDescent="0.25">
      <c r="A1827" s="355"/>
      <c r="B1827" s="358"/>
      <c r="C1827" s="357"/>
      <c r="D1827" s="356"/>
      <c r="E1827" s="351"/>
      <c r="F1827" s="351"/>
    </row>
    <row r="1828" spans="1:6" s="342" customFormat="1" x14ac:dyDescent="0.25">
      <c r="A1828" s="359" t="s">
        <v>5610</v>
      </c>
      <c r="B1828" s="354" t="s">
        <v>5609</v>
      </c>
      <c r="C1828" s="357"/>
      <c r="D1828" s="356"/>
      <c r="E1828" s="351"/>
      <c r="F1828" s="351"/>
    </row>
    <row r="1829" spans="1:6" s="342" customFormat="1" x14ac:dyDescent="0.25">
      <c r="A1829" s="355"/>
      <c r="B1829" s="358"/>
      <c r="C1829" s="357"/>
      <c r="D1829" s="356"/>
      <c r="E1829" s="351"/>
      <c r="F1829" s="351"/>
    </row>
    <row r="1830" spans="1:6" s="342" customFormat="1" ht="22.8" x14ac:dyDescent="0.25">
      <c r="A1830" s="359" t="s">
        <v>2928</v>
      </c>
      <c r="B1830" s="354" t="s">
        <v>5608</v>
      </c>
      <c r="C1830" s="353"/>
      <c r="D1830" s="356"/>
      <c r="E1830" s="351"/>
      <c r="F1830" s="351"/>
    </row>
    <row r="1831" spans="1:6" s="342" customFormat="1" x14ac:dyDescent="0.25">
      <c r="A1831" s="355"/>
      <c r="B1831" s="358"/>
      <c r="C1831" s="357"/>
      <c r="D1831" s="356"/>
      <c r="E1831" s="351"/>
      <c r="F1831" s="351"/>
    </row>
    <row r="1832" spans="1:6" x14ac:dyDescent="0.25">
      <c r="A1832" s="359"/>
      <c r="B1832" s="354" t="s">
        <v>5607</v>
      </c>
      <c r="C1832" s="353"/>
      <c r="D1832" s="356"/>
      <c r="E1832" s="351"/>
      <c r="F1832" s="351"/>
    </row>
    <row r="1833" spans="1:6" x14ac:dyDescent="0.25">
      <c r="A1833" s="355"/>
      <c r="B1833" s="358"/>
      <c r="C1833" s="357"/>
      <c r="D1833" s="356"/>
      <c r="E1833" s="351"/>
      <c r="F1833" s="351"/>
    </row>
    <row r="1834" spans="1:6" x14ac:dyDescent="0.25">
      <c r="A1834" s="359"/>
      <c r="B1834" s="354" t="s">
        <v>5606</v>
      </c>
      <c r="C1834" s="353" t="s">
        <v>5555</v>
      </c>
      <c r="D1834" s="367">
        <v>18</v>
      </c>
      <c r="E1834" s="351">
        <v>3600</v>
      </c>
      <c r="F1834" s="351">
        <f>IF(C1834="%",D1834*E1834/100,D1834*E1834)</f>
        <v>64800</v>
      </c>
    </row>
    <row r="1835" spans="1:6" x14ac:dyDescent="0.25">
      <c r="A1835" s="355"/>
      <c r="B1835" s="358"/>
      <c r="C1835" s="357"/>
      <c r="D1835" s="356"/>
      <c r="E1835" s="351"/>
      <c r="F1835" s="351"/>
    </row>
    <row r="1836" spans="1:6" s="342" customFormat="1" x14ac:dyDescent="0.25">
      <c r="A1836" s="359"/>
      <c r="B1836" s="354" t="s">
        <v>5605</v>
      </c>
      <c r="C1836" s="353" t="s">
        <v>5555</v>
      </c>
      <c r="D1836" s="367">
        <v>5</v>
      </c>
      <c r="E1836" s="351">
        <v>4600</v>
      </c>
      <c r="F1836" s="351">
        <f>IF(C1836="%",D1836*E1836/100,D1836*E1836)</f>
        <v>23000</v>
      </c>
    </row>
    <row r="1837" spans="1:6" s="342" customFormat="1" x14ac:dyDescent="0.25">
      <c r="A1837" s="355"/>
      <c r="B1837" s="358"/>
      <c r="C1837" s="357"/>
      <c r="D1837" s="356"/>
      <c r="E1837" s="351"/>
      <c r="F1837" s="351"/>
    </row>
    <row r="1838" spans="1:6" s="342" customFormat="1" x14ac:dyDescent="0.25">
      <c r="A1838" s="359"/>
      <c r="B1838" s="354" t="s">
        <v>5604</v>
      </c>
      <c r="C1838" s="353" t="s">
        <v>5555</v>
      </c>
      <c r="D1838" s="367">
        <v>3</v>
      </c>
      <c r="E1838" s="351">
        <v>6000</v>
      </c>
      <c r="F1838" s="351">
        <f>IF(C1838="%",D1838*E1838/100,D1838*E1838)</f>
        <v>18000</v>
      </c>
    </row>
    <row r="1839" spans="1:6" s="342" customFormat="1" x14ac:dyDescent="0.25">
      <c r="A1839" s="355"/>
      <c r="B1839" s="358"/>
      <c r="C1839" s="357"/>
      <c r="D1839" s="356"/>
      <c r="E1839" s="351"/>
      <c r="F1839" s="351"/>
    </row>
    <row r="1840" spans="1:6" s="342" customFormat="1" x14ac:dyDescent="0.25">
      <c r="A1840" s="359"/>
      <c r="B1840" s="354" t="s">
        <v>5603</v>
      </c>
      <c r="C1840" s="353" t="s">
        <v>5555</v>
      </c>
      <c r="D1840" s="356">
        <v>0.04</v>
      </c>
      <c r="E1840" s="351">
        <v>9000</v>
      </c>
      <c r="F1840" s="351">
        <f>IF(C1840="%",D1840*E1840/100,D1840*E1840)</f>
        <v>360</v>
      </c>
    </row>
    <row r="1841" spans="1:6" s="342" customFormat="1" x14ac:dyDescent="0.25">
      <c r="A1841" s="355"/>
      <c r="B1841" s="358"/>
      <c r="C1841" s="357"/>
      <c r="D1841" s="356"/>
      <c r="E1841" s="351"/>
      <c r="F1841" s="351"/>
    </row>
    <row r="1842" spans="1:6" s="342" customFormat="1" x14ac:dyDescent="0.25">
      <c r="A1842" s="359"/>
      <c r="B1842" s="354" t="s">
        <v>5602</v>
      </c>
      <c r="C1842" s="353" t="s">
        <v>5555</v>
      </c>
      <c r="D1842" s="356">
        <v>0.08</v>
      </c>
      <c r="E1842" s="351">
        <v>17000</v>
      </c>
      <c r="F1842" s="351">
        <f>IF(C1842="%",D1842*E1842/100,D1842*E1842)</f>
        <v>1360</v>
      </c>
    </row>
    <row r="1843" spans="1:6" s="342" customFormat="1" x14ac:dyDescent="0.25">
      <c r="A1843" s="355"/>
      <c r="B1843" s="358"/>
      <c r="C1843" s="357"/>
      <c r="D1843" s="356"/>
      <c r="E1843" s="351"/>
      <c r="F1843" s="351"/>
    </row>
    <row r="1844" spans="1:6" s="342" customFormat="1" x14ac:dyDescent="0.25">
      <c r="A1844" s="359"/>
      <c r="B1844" s="354" t="s">
        <v>5601</v>
      </c>
      <c r="C1844" s="353"/>
      <c r="D1844" s="356"/>
      <c r="E1844" s="351"/>
      <c r="F1844" s="351"/>
    </row>
    <row r="1845" spans="1:6" s="342" customFormat="1" x14ac:dyDescent="0.25">
      <c r="A1845" s="355"/>
      <c r="B1845" s="358"/>
      <c r="C1845" s="357"/>
      <c r="D1845" s="356"/>
      <c r="E1845" s="351"/>
      <c r="F1845" s="351"/>
    </row>
    <row r="1846" spans="1:6" s="342" customFormat="1" x14ac:dyDescent="0.25">
      <c r="A1846" s="359"/>
      <c r="B1846" s="354" t="s">
        <v>5600</v>
      </c>
      <c r="C1846" s="353" t="s">
        <v>5555</v>
      </c>
      <c r="D1846" s="367">
        <v>31</v>
      </c>
      <c r="E1846" s="351">
        <v>4600</v>
      </c>
      <c r="F1846" s="351">
        <f>IF(C1846="%",D1846*E1846/100,D1846*E1846)</f>
        <v>142600</v>
      </c>
    </row>
    <row r="1847" spans="1:6" s="342" customFormat="1" x14ac:dyDescent="0.25">
      <c r="A1847" s="355"/>
      <c r="B1847" s="358"/>
      <c r="C1847" s="357"/>
      <c r="D1847" s="356"/>
      <c r="E1847" s="351"/>
      <c r="F1847" s="351"/>
    </row>
    <row r="1848" spans="1:6" s="342" customFormat="1" x14ac:dyDescent="0.25">
      <c r="A1848" s="359"/>
      <c r="B1848" s="354" t="s">
        <v>5599</v>
      </c>
      <c r="C1848" s="353" t="s">
        <v>5555</v>
      </c>
      <c r="D1848" s="367">
        <v>0.4</v>
      </c>
      <c r="E1848" s="351">
        <v>6000</v>
      </c>
      <c r="F1848" s="351">
        <f>IF(C1848="%",D1848*E1848/100,D1848*E1848)</f>
        <v>2400</v>
      </c>
    </row>
    <row r="1849" spans="1:6" s="342" customFormat="1" x14ac:dyDescent="0.25">
      <c r="A1849" s="355"/>
      <c r="B1849" s="358"/>
      <c r="C1849" s="357"/>
      <c r="D1849" s="356"/>
      <c r="E1849" s="351"/>
      <c r="F1849" s="351"/>
    </row>
    <row r="1850" spans="1:6" s="342" customFormat="1" x14ac:dyDescent="0.25">
      <c r="A1850" s="359"/>
      <c r="B1850" s="354" t="s">
        <v>5598</v>
      </c>
      <c r="C1850" s="353" t="s">
        <v>5556</v>
      </c>
      <c r="D1850" s="352">
        <v>340</v>
      </c>
      <c r="E1850" s="351">
        <v>100</v>
      </c>
      <c r="F1850" s="351">
        <f>IF(C1850="%",D1850*E1850/100,D1850*E1850)</f>
        <v>34000</v>
      </c>
    </row>
    <row r="1851" spans="1:6" s="342" customFormat="1" x14ac:dyDescent="0.25">
      <c r="A1851" s="355"/>
      <c r="B1851" s="358"/>
      <c r="C1851" s="357"/>
      <c r="D1851" s="356"/>
      <c r="E1851" s="351"/>
      <c r="F1851" s="351"/>
    </row>
    <row r="1852" spans="1:6" x14ac:dyDescent="0.25">
      <c r="A1852" s="359"/>
      <c r="B1852" s="354" t="s">
        <v>5597</v>
      </c>
      <c r="C1852" s="353" t="s">
        <v>5556</v>
      </c>
      <c r="D1852" s="352">
        <v>40</v>
      </c>
      <c r="E1852" s="351">
        <v>100</v>
      </c>
      <c r="F1852" s="351">
        <f>IF(C1852="%",D1852*E1852/100,D1852*E1852)</f>
        <v>4000</v>
      </c>
    </row>
    <row r="1853" spans="1:6" x14ac:dyDescent="0.25">
      <c r="A1853" s="355"/>
      <c r="B1853" s="358"/>
      <c r="C1853" s="357"/>
      <c r="D1853" s="356"/>
      <c r="E1853" s="351"/>
      <c r="F1853" s="351"/>
    </row>
    <row r="1854" spans="1:6" s="342" customFormat="1" ht="34.200000000000003" x14ac:dyDescent="0.25">
      <c r="A1854" s="359"/>
      <c r="B1854" s="354" t="s">
        <v>5596</v>
      </c>
      <c r="C1854" s="353" t="s">
        <v>5556</v>
      </c>
      <c r="D1854" s="352">
        <v>3600</v>
      </c>
      <c r="E1854" s="351">
        <v>60</v>
      </c>
      <c r="F1854" s="351">
        <f>IF(C1854="%",D1854*E1854/100,D1854*E1854)</f>
        <v>216000</v>
      </c>
    </row>
    <row r="1855" spans="1:6" s="342" customFormat="1" x14ac:dyDescent="0.25">
      <c r="A1855" s="355"/>
      <c r="B1855" s="358"/>
      <c r="C1855" s="357"/>
      <c r="D1855" s="356"/>
      <c r="E1855" s="351"/>
      <c r="F1855" s="351"/>
    </row>
    <row r="1856" spans="1:6" s="342" customFormat="1" x14ac:dyDescent="0.25">
      <c r="A1856" s="359" t="s">
        <v>2942</v>
      </c>
      <c r="B1856" s="354" t="s">
        <v>2943</v>
      </c>
      <c r="C1856" s="357"/>
      <c r="D1856" s="356"/>
      <c r="E1856" s="351"/>
      <c r="F1856" s="351"/>
    </row>
    <row r="1857" spans="1:6" s="342" customFormat="1" x14ac:dyDescent="0.25">
      <c r="A1857" s="355"/>
      <c r="B1857" s="358"/>
      <c r="C1857" s="357"/>
      <c r="D1857" s="356"/>
      <c r="E1857" s="351"/>
      <c r="F1857" s="351"/>
    </row>
    <row r="1858" spans="1:6" s="342" customFormat="1" x14ac:dyDescent="0.25">
      <c r="A1858" s="359" t="s">
        <v>2944</v>
      </c>
      <c r="B1858" s="354" t="s">
        <v>2950</v>
      </c>
      <c r="C1858" s="353" t="s">
        <v>5595</v>
      </c>
      <c r="D1858" s="352">
        <v>110</v>
      </c>
      <c r="E1858" s="351">
        <v>45</v>
      </c>
      <c r="F1858" s="351">
        <f>IF(C1858="%",D1858*E1858/100,D1858*E1858)</f>
        <v>4950</v>
      </c>
    </row>
    <row r="1859" spans="1:6" x14ac:dyDescent="0.25">
      <c r="A1859" s="355"/>
      <c r="B1859" s="358"/>
      <c r="C1859" s="357"/>
      <c r="D1859" s="356"/>
      <c r="E1859" s="351"/>
      <c r="F1859" s="351"/>
    </row>
    <row r="1860" spans="1:6" x14ac:dyDescent="0.25">
      <c r="A1860" s="359" t="s">
        <v>2945</v>
      </c>
      <c r="B1860" s="354" t="s">
        <v>2951</v>
      </c>
      <c r="C1860" s="353" t="s">
        <v>5595</v>
      </c>
      <c r="D1860" s="352">
        <v>725</v>
      </c>
      <c r="E1860" s="351">
        <v>45</v>
      </c>
      <c r="F1860" s="351">
        <f>IF(C1860="%",D1860*E1860/100,D1860*E1860)</f>
        <v>32625</v>
      </c>
    </row>
    <row r="1861" spans="1:6" x14ac:dyDescent="0.25">
      <c r="A1861" s="355"/>
      <c r="B1861" s="358"/>
      <c r="C1861" s="357"/>
      <c r="D1861" s="356"/>
      <c r="E1861" s="351"/>
      <c r="F1861" s="351"/>
    </row>
    <row r="1862" spans="1:6" s="342" customFormat="1" x14ac:dyDescent="0.25">
      <c r="A1862" s="359" t="s">
        <v>2947</v>
      </c>
      <c r="B1862" s="354" t="s">
        <v>2953</v>
      </c>
      <c r="C1862" s="353" t="s">
        <v>5559</v>
      </c>
      <c r="D1862" s="352">
        <v>1625</v>
      </c>
      <c r="E1862" s="351">
        <v>13</v>
      </c>
      <c r="F1862" s="351">
        <f>IF(C1862="%",D1862*E1862/100,D1862*E1862)</f>
        <v>21125</v>
      </c>
    </row>
    <row r="1863" spans="1:6" s="342" customFormat="1" x14ac:dyDescent="0.25">
      <c r="A1863" s="355"/>
      <c r="B1863" s="358"/>
      <c r="C1863" s="357"/>
      <c r="D1863" s="356"/>
      <c r="E1863" s="351"/>
      <c r="F1863" s="351"/>
    </row>
    <row r="1864" spans="1:6" s="342" customFormat="1" x14ac:dyDescent="0.25">
      <c r="A1864" s="359" t="s">
        <v>2961</v>
      </c>
      <c r="B1864" s="354" t="s">
        <v>5594</v>
      </c>
      <c r="C1864" s="357"/>
      <c r="D1864" s="356"/>
      <c r="E1864" s="351"/>
      <c r="F1864" s="351"/>
    </row>
    <row r="1865" spans="1:6" s="342" customFormat="1" x14ac:dyDescent="0.25">
      <c r="A1865" s="355"/>
      <c r="B1865" s="358"/>
      <c r="C1865" s="357"/>
      <c r="D1865" s="356"/>
      <c r="E1865" s="351"/>
      <c r="F1865" s="351"/>
    </row>
    <row r="1866" spans="1:6" s="342" customFormat="1" ht="22.8" x14ac:dyDescent="0.25">
      <c r="A1866" s="359" t="s">
        <v>2963</v>
      </c>
      <c r="B1866" s="354" t="s">
        <v>5593</v>
      </c>
      <c r="C1866" s="353"/>
      <c r="D1866" s="356"/>
      <c r="E1866" s="351"/>
      <c r="F1866" s="351"/>
    </row>
    <row r="1867" spans="1:6" s="342" customFormat="1" x14ac:dyDescent="0.25">
      <c r="A1867" s="355"/>
      <c r="B1867" s="358"/>
      <c r="C1867" s="357"/>
      <c r="D1867" s="356"/>
      <c r="E1867" s="351"/>
      <c r="F1867" s="351"/>
    </row>
    <row r="1868" spans="1:6" s="342" customFormat="1" x14ac:dyDescent="0.25">
      <c r="A1868" s="359"/>
      <c r="B1868" s="354" t="s">
        <v>5592</v>
      </c>
      <c r="C1868" s="353"/>
      <c r="D1868" s="356"/>
      <c r="E1868" s="351"/>
      <c r="F1868" s="351"/>
    </row>
    <row r="1869" spans="1:6" s="342" customFormat="1" x14ac:dyDescent="0.25">
      <c r="A1869" s="355"/>
      <c r="B1869" s="358"/>
      <c r="C1869" s="357"/>
      <c r="D1869" s="356"/>
      <c r="E1869" s="351"/>
      <c r="F1869" s="351"/>
    </row>
    <row r="1870" spans="1:6" x14ac:dyDescent="0.25">
      <c r="A1870" s="359"/>
      <c r="B1870" s="354" t="s">
        <v>5591</v>
      </c>
      <c r="C1870" s="353" t="s">
        <v>5548</v>
      </c>
      <c r="D1870" s="352">
        <v>35</v>
      </c>
      <c r="E1870" s="351">
        <v>100</v>
      </c>
      <c r="F1870" s="351">
        <f>IF(C1870="%",D1870*E1870/100,D1870*E1870)</f>
        <v>3500</v>
      </c>
    </row>
    <row r="1871" spans="1:6" x14ac:dyDescent="0.25">
      <c r="A1871" s="355"/>
      <c r="B1871" s="358"/>
      <c r="C1871" s="357"/>
      <c r="D1871" s="356"/>
      <c r="E1871" s="351"/>
      <c r="F1871" s="351"/>
    </row>
    <row r="1872" spans="1:6" x14ac:dyDescent="0.25">
      <c r="A1872" s="359"/>
      <c r="B1872" s="354" t="s">
        <v>5590</v>
      </c>
      <c r="C1872" s="353" t="s">
        <v>5548</v>
      </c>
      <c r="D1872" s="352">
        <v>3720</v>
      </c>
      <c r="E1872" s="351">
        <v>100</v>
      </c>
      <c r="F1872" s="351">
        <f>IF(C1872="%",D1872*E1872/100,D1872*E1872)</f>
        <v>372000</v>
      </c>
    </row>
    <row r="1873" spans="1:6" x14ac:dyDescent="0.25">
      <c r="A1873" s="355"/>
      <c r="B1873" s="358"/>
      <c r="C1873" s="357"/>
      <c r="D1873" s="356"/>
      <c r="E1873" s="351"/>
      <c r="F1873" s="351"/>
    </row>
    <row r="1874" spans="1:6" s="342" customFormat="1" x14ac:dyDescent="0.25">
      <c r="A1874" s="359"/>
      <c r="B1874" s="354" t="s">
        <v>5589</v>
      </c>
      <c r="C1874" s="353" t="s">
        <v>5548</v>
      </c>
      <c r="D1874" s="352">
        <v>200</v>
      </c>
      <c r="E1874" s="351">
        <v>100</v>
      </c>
      <c r="F1874" s="351">
        <f>IF(C1874="%",D1874*E1874/100,D1874*E1874)</f>
        <v>20000</v>
      </c>
    </row>
    <row r="1875" spans="1:6" s="342" customFormat="1" x14ac:dyDescent="0.25">
      <c r="A1875" s="355"/>
      <c r="B1875" s="358"/>
      <c r="C1875" s="357"/>
      <c r="D1875" s="356"/>
      <c r="E1875" s="351"/>
      <c r="F1875" s="351"/>
    </row>
    <row r="1876" spans="1:6" x14ac:dyDescent="0.25">
      <c r="A1876" s="359"/>
      <c r="B1876" s="354" t="s">
        <v>5588</v>
      </c>
      <c r="C1876" s="353" t="s">
        <v>5548</v>
      </c>
      <c r="D1876" s="352">
        <v>1450</v>
      </c>
      <c r="E1876" s="351">
        <v>100</v>
      </c>
      <c r="F1876" s="351">
        <f>IF(C1876="%",D1876*E1876/100,D1876*E1876)</f>
        <v>145000</v>
      </c>
    </row>
    <row r="1877" spans="1:6" s="343" customFormat="1" x14ac:dyDescent="0.2">
      <c r="A1877" s="355"/>
      <c r="B1877" s="358"/>
      <c r="C1877" s="357"/>
      <c r="D1877" s="356"/>
      <c r="E1877" s="351"/>
      <c r="F1877" s="351"/>
    </row>
    <row r="1878" spans="1:6" ht="34.200000000000003" x14ac:dyDescent="0.25">
      <c r="A1878" s="359" t="s">
        <v>2979</v>
      </c>
      <c r="B1878" s="354" t="s">
        <v>2980</v>
      </c>
      <c r="C1878" s="353" t="s">
        <v>5555</v>
      </c>
      <c r="D1878" s="367">
        <v>58</v>
      </c>
      <c r="E1878" s="351">
        <v>900</v>
      </c>
      <c r="F1878" s="351">
        <f>IF(C1878="%",D1878*E1878/100,D1878*E1878)</f>
        <v>52200</v>
      </c>
    </row>
    <row r="1879" spans="1:6" x14ac:dyDescent="0.25">
      <c r="A1879" s="355"/>
      <c r="B1879" s="358"/>
      <c r="C1879" s="357"/>
      <c r="D1879" s="356"/>
      <c r="E1879" s="351"/>
      <c r="F1879" s="351"/>
    </row>
    <row r="1880" spans="1:6" s="342" customFormat="1" ht="45.6" x14ac:dyDescent="0.25">
      <c r="A1880" s="359" t="s">
        <v>2981</v>
      </c>
      <c r="B1880" s="354" t="s">
        <v>2982</v>
      </c>
      <c r="C1880" s="353" t="s">
        <v>5548</v>
      </c>
      <c r="D1880" s="352">
        <v>1</v>
      </c>
      <c r="E1880" s="351">
        <v>14500</v>
      </c>
      <c r="F1880" s="351">
        <f>IF(C1880="%",D1880*E1880/100,D1880*E1880)</f>
        <v>14500</v>
      </c>
    </row>
    <row r="1881" spans="1:6" s="342" customFormat="1" x14ac:dyDescent="0.25">
      <c r="A1881" s="355"/>
      <c r="B1881" s="358"/>
      <c r="C1881" s="357"/>
      <c r="D1881" s="356"/>
      <c r="E1881" s="351"/>
      <c r="F1881" s="351"/>
    </row>
    <row r="1882" spans="1:6" s="342" customFormat="1" ht="22.8" x14ac:dyDescent="0.25">
      <c r="A1882" s="359" t="s">
        <v>2983</v>
      </c>
      <c r="B1882" s="354" t="s">
        <v>2984</v>
      </c>
      <c r="C1882" s="357"/>
      <c r="D1882" s="356"/>
      <c r="E1882" s="351"/>
      <c r="F1882" s="351"/>
    </row>
    <row r="1883" spans="1:6" s="342" customFormat="1" x14ac:dyDescent="0.25">
      <c r="A1883" s="355"/>
      <c r="B1883" s="358"/>
      <c r="C1883" s="357"/>
      <c r="D1883" s="356"/>
      <c r="E1883" s="351"/>
      <c r="F1883" s="351"/>
    </row>
    <row r="1884" spans="1:6" s="342" customFormat="1" x14ac:dyDescent="0.25">
      <c r="A1884" s="359" t="s">
        <v>2985</v>
      </c>
      <c r="B1884" s="354" t="s">
        <v>2988</v>
      </c>
      <c r="C1884" s="353" t="s">
        <v>5556</v>
      </c>
      <c r="D1884" s="352">
        <v>250</v>
      </c>
      <c r="E1884" s="351">
        <v>180</v>
      </c>
      <c r="F1884" s="351">
        <f>IF(C1884="%",D1884*E1884/100,D1884*E1884)</f>
        <v>45000</v>
      </c>
    </row>
    <row r="1885" spans="1:6" s="342" customFormat="1" x14ac:dyDescent="0.25">
      <c r="A1885" s="355"/>
      <c r="B1885" s="358"/>
      <c r="C1885" s="357"/>
      <c r="D1885" s="356"/>
      <c r="E1885" s="351"/>
      <c r="F1885" s="351"/>
    </row>
    <row r="1886" spans="1:6" s="342" customFormat="1" ht="12" x14ac:dyDescent="0.25">
      <c r="A1886" s="791" t="s">
        <v>5537</v>
      </c>
      <c r="B1886" s="792"/>
      <c r="C1886" s="792"/>
      <c r="D1886" s="792"/>
      <c r="E1886" s="793"/>
      <c r="F1886" s="350">
        <f>SUM(F1798:F1885)</f>
        <v>2484120</v>
      </c>
    </row>
    <row r="1887" spans="1:6" s="342" customFormat="1" ht="12" x14ac:dyDescent="0.25">
      <c r="A1887" s="790" t="str">
        <f>A1889&amp;" "&amp;B1889</f>
        <v>C11.8 LANDSCAPING AND PLANTING PLANTS</v>
      </c>
      <c r="B1887" s="790"/>
      <c r="C1887" s="790"/>
      <c r="D1887" s="790"/>
      <c r="E1887" s="790"/>
      <c r="F1887" s="790"/>
    </row>
    <row r="1888" spans="1:6" s="342" customFormat="1" ht="12" x14ac:dyDescent="0.25">
      <c r="A1888" s="349" t="s">
        <v>5536</v>
      </c>
      <c r="B1888" s="349" t="s">
        <v>5535</v>
      </c>
      <c r="C1888" s="349" t="s">
        <v>5554</v>
      </c>
      <c r="D1888" s="366" t="s">
        <v>5553</v>
      </c>
      <c r="E1888" s="348" t="s">
        <v>5552</v>
      </c>
      <c r="F1888" s="348" t="s">
        <v>5534</v>
      </c>
    </row>
    <row r="1889" spans="1:6" s="342" customFormat="1" ht="24" x14ac:dyDescent="0.25">
      <c r="A1889" s="365" t="s">
        <v>2993</v>
      </c>
      <c r="B1889" s="364" t="s">
        <v>2994</v>
      </c>
      <c r="C1889" s="363"/>
      <c r="D1889" s="362"/>
      <c r="E1889" s="361"/>
      <c r="F1889" s="361"/>
    </row>
    <row r="1890" spans="1:6" x14ac:dyDescent="0.25">
      <c r="A1890" s="355"/>
      <c r="B1890" s="358"/>
      <c r="C1890" s="357"/>
      <c r="D1890" s="356"/>
      <c r="E1890" s="351"/>
      <c r="F1890" s="351"/>
    </row>
    <row r="1891" spans="1:6" x14ac:dyDescent="0.25">
      <c r="A1891" s="359" t="s">
        <v>2995</v>
      </c>
      <c r="B1891" s="354" t="s">
        <v>2996</v>
      </c>
      <c r="C1891" s="357"/>
      <c r="D1891" s="356"/>
      <c r="E1891" s="351"/>
      <c r="F1891" s="351"/>
    </row>
    <row r="1892" spans="1:6" x14ac:dyDescent="0.25">
      <c r="A1892" s="355"/>
      <c r="B1892" s="358"/>
      <c r="C1892" s="357"/>
      <c r="D1892" s="356"/>
      <c r="E1892" s="351"/>
      <c r="F1892" s="351"/>
    </row>
    <row r="1893" spans="1:6" x14ac:dyDescent="0.25">
      <c r="A1893" s="359" t="s">
        <v>2998</v>
      </c>
      <c r="B1893" s="354" t="s">
        <v>2999</v>
      </c>
      <c r="C1893" s="353" t="s">
        <v>5556</v>
      </c>
      <c r="D1893" s="352">
        <v>97000</v>
      </c>
      <c r="E1893" s="351">
        <v>5</v>
      </c>
      <c r="F1893" s="351">
        <f>IF(C1893="%",D1893*E1893/100,D1893*E1893)</f>
        <v>485000</v>
      </c>
    </row>
    <row r="1894" spans="1:6" s="342" customFormat="1" x14ac:dyDescent="0.25">
      <c r="A1894" s="355"/>
      <c r="B1894" s="358"/>
      <c r="C1894" s="357"/>
      <c r="D1894" s="356"/>
      <c r="E1894" s="351"/>
      <c r="F1894" s="351"/>
    </row>
    <row r="1895" spans="1:6" s="342" customFormat="1" x14ac:dyDescent="0.25">
      <c r="A1895" s="359" t="s">
        <v>2997</v>
      </c>
      <c r="B1895" s="354" t="s">
        <v>3000</v>
      </c>
      <c r="C1895" s="353" t="s">
        <v>5556</v>
      </c>
      <c r="D1895" s="352">
        <v>24000</v>
      </c>
      <c r="E1895" s="351">
        <v>8.5</v>
      </c>
      <c r="F1895" s="351">
        <f>IF(C1895="%",D1895*E1895/100,D1895*E1895)</f>
        <v>204000</v>
      </c>
    </row>
    <row r="1896" spans="1:6" s="342" customFormat="1" x14ac:dyDescent="0.25">
      <c r="A1896" s="355"/>
      <c r="B1896" s="358"/>
      <c r="C1896" s="357"/>
      <c r="D1896" s="356"/>
      <c r="E1896" s="351"/>
      <c r="F1896" s="351"/>
    </row>
    <row r="1897" spans="1:6" ht="34.200000000000003" x14ac:dyDescent="0.25">
      <c r="A1897" s="359" t="s">
        <v>3001</v>
      </c>
      <c r="B1897" s="354" t="s">
        <v>5587</v>
      </c>
      <c r="C1897" s="357"/>
      <c r="D1897" s="356"/>
      <c r="E1897" s="351"/>
      <c r="F1897" s="351"/>
    </row>
    <row r="1898" spans="1:6" x14ac:dyDescent="0.25">
      <c r="A1898" s="355"/>
      <c r="B1898" s="358"/>
      <c r="C1898" s="357"/>
      <c r="D1898" s="356"/>
      <c r="E1898" s="351"/>
      <c r="F1898" s="351"/>
    </row>
    <row r="1899" spans="1:6" x14ac:dyDescent="0.25">
      <c r="A1899" s="359" t="s">
        <v>3002</v>
      </c>
      <c r="B1899" s="354" t="s">
        <v>3004</v>
      </c>
      <c r="C1899" s="353" t="s">
        <v>5586</v>
      </c>
      <c r="D1899" s="352">
        <v>25</v>
      </c>
      <c r="E1899" s="351">
        <v>900</v>
      </c>
      <c r="F1899" s="351">
        <f>IF(C1899="%",D1899*E1899/100,D1899*E1899)</f>
        <v>22500</v>
      </c>
    </row>
    <row r="1900" spans="1:6" x14ac:dyDescent="0.25">
      <c r="A1900" s="355"/>
      <c r="B1900" s="358"/>
      <c r="C1900" s="357"/>
      <c r="D1900" s="356"/>
      <c r="E1900" s="351"/>
      <c r="F1900" s="351"/>
    </row>
    <row r="1901" spans="1:6" x14ac:dyDescent="0.25">
      <c r="A1901" s="359" t="s">
        <v>3003</v>
      </c>
      <c r="B1901" s="354" t="s">
        <v>182</v>
      </c>
      <c r="C1901" s="353" t="s">
        <v>5586</v>
      </c>
      <c r="D1901" s="352">
        <v>25</v>
      </c>
      <c r="E1901" s="351">
        <v>970</v>
      </c>
      <c r="F1901" s="351">
        <f>IF(C1901="%",D1901*E1901/100,D1901*E1901)</f>
        <v>24250</v>
      </c>
    </row>
    <row r="1902" spans="1:6" x14ac:dyDescent="0.25">
      <c r="A1902" s="355"/>
      <c r="B1902" s="358"/>
      <c r="C1902" s="357"/>
      <c r="D1902" s="356"/>
      <c r="E1902" s="351"/>
      <c r="F1902" s="351"/>
    </row>
    <row r="1903" spans="1:6" x14ac:dyDescent="0.25">
      <c r="A1903" s="359" t="s">
        <v>3007</v>
      </c>
      <c r="B1903" s="354" t="s">
        <v>3006</v>
      </c>
      <c r="C1903" s="357"/>
      <c r="D1903" s="356"/>
      <c r="E1903" s="351"/>
      <c r="F1903" s="351"/>
    </row>
    <row r="1904" spans="1:6" x14ac:dyDescent="0.25">
      <c r="A1904" s="355"/>
      <c r="B1904" s="358"/>
      <c r="C1904" s="357"/>
      <c r="D1904" s="356"/>
      <c r="E1904" s="351"/>
      <c r="F1904" s="351"/>
    </row>
    <row r="1905" spans="1:6" s="342" customFormat="1" x14ac:dyDescent="0.25">
      <c r="A1905" s="359" t="s">
        <v>3008</v>
      </c>
      <c r="B1905" s="354" t="s">
        <v>3013</v>
      </c>
      <c r="C1905" s="353" t="s">
        <v>5557</v>
      </c>
      <c r="D1905" s="367">
        <v>2</v>
      </c>
      <c r="E1905" s="351">
        <v>4150</v>
      </c>
      <c r="F1905" s="351">
        <f>IF(C1905="%",D1905*E1905/100,D1905*E1905)</f>
        <v>8300</v>
      </c>
    </row>
    <row r="1906" spans="1:6" s="342" customFormat="1" x14ac:dyDescent="0.25">
      <c r="A1906" s="355"/>
      <c r="B1906" s="358"/>
      <c r="C1906" s="357"/>
      <c r="D1906" s="356"/>
      <c r="E1906" s="351"/>
      <c r="F1906" s="351"/>
    </row>
    <row r="1907" spans="1:6" s="342" customFormat="1" x14ac:dyDescent="0.25">
      <c r="A1907" s="359" t="s">
        <v>3009</v>
      </c>
      <c r="B1907" s="354" t="s">
        <v>3014</v>
      </c>
      <c r="C1907" s="353" t="s">
        <v>5557</v>
      </c>
      <c r="D1907" s="367">
        <v>4</v>
      </c>
      <c r="E1907" s="351">
        <v>2450</v>
      </c>
      <c r="F1907" s="351">
        <f>IF(C1907="%",D1907*E1907/100,D1907*E1907)</f>
        <v>9800</v>
      </c>
    </row>
    <row r="1908" spans="1:6" s="342" customFormat="1" x14ac:dyDescent="0.25">
      <c r="A1908" s="355"/>
      <c r="B1908" s="358"/>
      <c r="C1908" s="357"/>
      <c r="D1908" s="356"/>
      <c r="E1908" s="351"/>
      <c r="F1908" s="351"/>
    </row>
    <row r="1909" spans="1:6" s="342" customFormat="1" ht="34.200000000000003" x14ac:dyDescent="0.25">
      <c r="A1909" s="359" t="s">
        <v>3010</v>
      </c>
      <c r="B1909" s="354" t="s">
        <v>3015</v>
      </c>
      <c r="C1909" s="357"/>
      <c r="D1909" s="356"/>
      <c r="E1909" s="351"/>
      <c r="F1909" s="351"/>
    </row>
    <row r="1910" spans="1:6" s="342" customFormat="1" x14ac:dyDescent="0.25">
      <c r="A1910" s="355"/>
      <c r="B1910" s="358"/>
      <c r="C1910" s="357"/>
      <c r="D1910" s="356"/>
      <c r="E1910" s="351"/>
      <c r="F1910" s="351"/>
    </row>
    <row r="1911" spans="1:6" s="342" customFormat="1" ht="34.200000000000003" x14ac:dyDescent="0.25">
      <c r="A1911" s="355"/>
      <c r="B1911" s="354" t="s">
        <v>5585</v>
      </c>
      <c r="C1911" s="353" t="s">
        <v>5582</v>
      </c>
      <c r="D1911" s="352">
        <v>97000</v>
      </c>
      <c r="E1911" s="351">
        <v>36</v>
      </c>
      <c r="F1911" s="351">
        <f>IF(C1911="%",D1911*E1911/100,D1911*E1911)</f>
        <v>3492000</v>
      </c>
    </row>
    <row r="1912" spans="1:6" s="342" customFormat="1" x14ac:dyDescent="0.25">
      <c r="A1912" s="355"/>
      <c r="B1912" s="358"/>
      <c r="C1912" s="357"/>
      <c r="D1912" s="356"/>
      <c r="E1912" s="351"/>
      <c r="F1912" s="351"/>
    </row>
    <row r="1913" spans="1:6" s="342" customFormat="1" ht="34.200000000000003" x14ac:dyDescent="0.25">
      <c r="A1913" s="355"/>
      <c r="B1913" s="354" t="s">
        <v>5584</v>
      </c>
      <c r="C1913" s="353" t="s">
        <v>5582</v>
      </c>
      <c r="D1913" s="352">
        <v>24000</v>
      </c>
      <c r="E1913" s="351">
        <v>160</v>
      </c>
      <c r="F1913" s="351">
        <f>IF(C1913="%",D1913*E1913/100,D1913*E1913)</f>
        <v>3840000</v>
      </c>
    </row>
    <row r="1914" spans="1:6" s="342" customFormat="1" x14ac:dyDescent="0.25">
      <c r="A1914" s="355"/>
      <c r="B1914" s="358"/>
      <c r="C1914" s="357"/>
      <c r="D1914" s="356"/>
      <c r="E1914" s="351"/>
      <c r="F1914" s="351"/>
    </row>
    <row r="1915" spans="1:6" s="342" customFormat="1" ht="34.200000000000003" x14ac:dyDescent="0.25">
      <c r="A1915" s="359" t="s">
        <v>3011</v>
      </c>
      <c r="B1915" s="354" t="s">
        <v>5583</v>
      </c>
      <c r="C1915" s="353" t="s">
        <v>5582</v>
      </c>
      <c r="D1915" s="352">
        <v>52000</v>
      </c>
      <c r="E1915" s="351">
        <v>24</v>
      </c>
      <c r="F1915" s="351">
        <f>IF(C1915="%",D1915*E1915/100,D1915*E1915)</f>
        <v>1248000</v>
      </c>
    </row>
    <row r="1916" spans="1:6" s="342" customFormat="1" x14ac:dyDescent="0.25">
      <c r="A1916" s="355"/>
      <c r="B1916" s="358"/>
      <c r="C1916" s="357"/>
      <c r="D1916" s="356"/>
      <c r="E1916" s="351"/>
      <c r="F1916" s="351"/>
    </row>
    <row r="1917" spans="1:6" s="342" customFormat="1" ht="34.200000000000003" x14ac:dyDescent="0.25">
      <c r="A1917" s="359" t="s">
        <v>3012</v>
      </c>
      <c r="B1917" s="354" t="s">
        <v>5581</v>
      </c>
      <c r="C1917" s="357"/>
      <c r="D1917" s="356"/>
      <c r="E1917" s="351"/>
      <c r="F1917" s="351"/>
    </row>
    <row r="1918" spans="1:6" s="342" customFormat="1" x14ac:dyDescent="0.25">
      <c r="A1918" s="355"/>
      <c r="B1918" s="358"/>
      <c r="C1918" s="357"/>
      <c r="D1918" s="356"/>
      <c r="E1918" s="351"/>
      <c r="F1918" s="351"/>
    </row>
    <row r="1919" spans="1:6" s="342" customFormat="1" x14ac:dyDescent="0.25">
      <c r="A1919" s="355"/>
      <c r="B1919" s="354" t="s">
        <v>5580</v>
      </c>
      <c r="C1919" s="353" t="s">
        <v>5577</v>
      </c>
      <c r="D1919" s="367">
        <v>2</v>
      </c>
      <c r="E1919" s="351">
        <v>7850</v>
      </c>
      <c r="F1919" s="351">
        <f>IF(C1919="%",D1919*E1919/100,D1919*E1919)</f>
        <v>15700</v>
      </c>
    </row>
    <row r="1920" spans="1:6" x14ac:dyDescent="0.25">
      <c r="A1920" s="355"/>
      <c r="B1920" s="358"/>
      <c r="C1920" s="357"/>
      <c r="D1920" s="356"/>
      <c r="E1920" s="351"/>
      <c r="F1920" s="351"/>
    </row>
    <row r="1921" spans="1:6" x14ac:dyDescent="0.25">
      <c r="A1921" s="355"/>
      <c r="B1921" s="354" t="s">
        <v>5579</v>
      </c>
      <c r="C1921" s="353" t="s">
        <v>5577</v>
      </c>
      <c r="D1921" s="367">
        <v>2</v>
      </c>
      <c r="E1921" s="351">
        <v>5720</v>
      </c>
      <c r="F1921" s="351">
        <f>IF(C1921="%",D1921*E1921/100,D1921*E1921)</f>
        <v>11440</v>
      </c>
    </row>
    <row r="1922" spans="1:6" x14ac:dyDescent="0.25">
      <c r="A1922" s="355"/>
      <c r="B1922" s="358"/>
      <c r="C1922" s="357"/>
      <c r="D1922" s="356"/>
      <c r="E1922" s="351"/>
      <c r="F1922" s="351"/>
    </row>
    <row r="1923" spans="1:6" x14ac:dyDescent="0.25">
      <c r="A1923" s="355"/>
      <c r="B1923" s="354" t="s">
        <v>5578</v>
      </c>
      <c r="C1923" s="353" t="s">
        <v>5577</v>
      </c>
      <c r="D1923" s="367">
        <v>2</v>
      </c>
      <c r="E1923" s="351">
        <v>6700</v>
      </c>
      <c r="F1923" s="351">
        <f>IF(C1923="%",D1923*E1923/100,D1923*E1923)</f>
        <v>13400</v>
      </c>
    </row>
    <row r="1924" spans="1:6" x14ac:dyDescent="0.25">
      <c r="A1924" s="355"/>
      <c r="B1924" s="358"/>
      <c r="C1924" s="357"/>
      <c r="D1924" s="356"/>
      <c r="E1924" s="351"/>
      <c r="F1924" s="351"/>
    </row>
    <row r="1925" spans="1:6" x14ac:dyDescent="0.25">
      <c r="A1925" s="359" t="s">
        <v>3026</v>
      </c>
      <c r="B1925" s="354" t="s">
        <v>5576</v>
      </c>
      <c r="C1925" s="357"/>
      <c r="D1925" s="356"/>
      <c r="E1925" s="351"/>
      <c r="F1925" s="351"/>
    </row>
    <row r="1926" spans="1:6" s="342" customFormat="1" x14ac:dyDescent="0.25">
      <c r="A1926" s="355"/>
      <c r="B1926" s="358"/>
      <c r="C1926" s="357"/>
      <c r="D1926" s="356"/>
      <c r="E1926" s="351"/>
      <c r="F1926" s="351"/>
    </row>
    <row r="1927" spans="1:6" s="342" customFormat="1" x14ac:dyDescent="0.25">
      <c r="A1927" s="359" t="s">
        <v>3028</v>
      </c>
      <c r="B1927" s="354" t="s">
        <v>5575</v>
      </c>
      <c r="C1927" s="353"/>
      <c r="D1927" s="356"/>
      <c r="E1927" s="351"/>
      <c r="F1927" s="351"/>
    </row>
    <row r="1928" spans="1:6" s="342" customFormat="1" x14ac:dyDescent="0.25">
      <c r="A1928" s="355"/>
      <c r="B1928" s="358"/>
      <c r="C1928" s="357"/>
      <c r="D1928" s="356"/>
      <c r="E1928" s="351"/>
      <c r="F1928" s="351"/>
    </row>
    <row r="1929" spans="1:6" s="342" customFormat="1" x14ac:dyDescent="0.25">
      <c r="A1929" s="359"/>
      <c r="B1929" s="354" t="s">
        <v>5574</v>
      </c>
      <c r="C1929" s="353" t="s">
        <v>5557</v>
      </c>
      <c r="D1929" s="367">
        <v>1</v>
      </c>
      <c r="E1929" s="351">
        <v>40000</v>
      </c>
      <c r="F1929" s="351">
        <f>IF(C1929="%",D1929*E1929/100,D1929*E1929)</f>
        <v>40000</v>
      </c>
    </row>
    <row r="1930" spans="1:6" s="342" customFormat="1" x14ac:dyDescent="0.25">
      <c r="A1930" s="355"/>
      <c r="B1930" s="358"/>
      <c r="C1930" s="357"/>
      <c r="D1930" s="356"/>
      <c r="E1930" s="351"/>
      <c r="F1930" s="351"/>
    </row>
    <row r="1931" spans="1:6" s="342" customFormat="1" x14ac:dyDescent="0.25">
      <c r="A1931" s="359"/>
      <c r="B1931" s="354" t="s">
        <v>5573</v>
      </c>
      <c r="C1931" s="353" t="s">
        <v>5557</v>
      </c>
      <c r="D1931" s="367">
        <v>0.4</v>
      </c>
      <c r="E1931" s="351">
        <v>42000</v>
      </c>
      <c r="F1931" s="351">
        <f>IF(C1931="%",D1931*E1931/100,D1931*E1931)</f>
        <v>16800</v>
      </c>
    </row>
    <row r="1932" spans="1:6" s="342" customFormat="1" x14ac:dyDescent="0.25">
      <c r="A1932" s="355"/>
      <c r="B1932" s="358"/>
      <c r="C1932" s="357"/>
      <c r="D1932" s="356"/>
      <c r="E1932" s="351"/>
      <c r="F1932" s="351"/>
    </row>
    <row r="1933" spans="1:6" s="342" customFormat="1" ht="22.8" x14ac:dyDescent="0.25">
      <c r="A1933" s="359" t="s">
        <v>3029</v>
      </c>
      <c r="B1933" s="354" t="s">
        <v>3034</v>
      </c>
      <c r="C1933" s="357"/>
      <c r="D1933" s="356"/>
      <c r="E1933" s="351"/>
      <c r="F1933" s="351"/>
    </row>
    <row r="1934" spans="1:6" s="342" customFormat="1" x14ac:dyDescent="0.25">
      <c r="A1934" s="355"/>
      <c r="B1934" s="358"/>
      <c r="C1934" s="357"/>
      <c r="D1934" s="356"/>
      <c r="E1934" s="351"/>
      <c r="F1934" s="351"/>
    </row>
    <row r="1935" spans="1:6" s="342" customFormat="1" x14ac:dyDescent="0.25">
      <c r="A1935" s="355"/>
      <c r="B1935" s="354" t="s">
        <v>5572</v>
      </c>
      <c r="C1935" s="353"/>
      <c r="D1935" s="356"/>
      <c r="E1935" s="351"/>
      <c r="F1935" s="351"/>
    </row>
    <row r="1936" spans="1:6" s="342" customFormat="1" x14ac:dyDescent="0.25">
      <c r="A1936" s="355"/>
      <c r="B1936" s="358"/>
      <c r="C1936" s="357"/>
      <c r="D1936" s="356"/>
      <c r="E1936" s="351"/>
      <c r="F1936" s="351"/>
    </row>
    <row r="1937" spans="1:6" s="342" customFormat="1" x14ac:dyDescent="0.25">
      <c r="A1937" s="355"/>
      <c r="B1937" s="354" t="s">
        <v>5571</v>
      </c>
      <c r="C1937" s="353" t="s">
        <v>5556</v>
      </c>
      <c r="D1937" s="352">
        <v>4000</v>
      </c>
      <c r="E1937" s="351">
        <v>35</v>
      </c>
      <c r="F1937" s="351">
        <f>IF(C1937="%",D1937*E1937/100,D1937*E1937)</f>
        <v>140000</v>
      </c>
    </row>
    <row r="1938" spans="1:6" s="342" customFormat="1" x14ac:dyDescent="0.25">
      <c r="A1938" s="355"/>
      <c r="B1938" s="358"/>
      <c r="C1938" s="357"/>
      <c r="D1938" s="356"/>
      <c r="E1938" s="351"/>
      <c r="F1938" s="351"/>
    </row>
    <row r="1939" spans="1:6" s="342" customFormat="1" ht="22.8" x14ac:dyDescent="0.25">
      <c r="A1939" s="355"/>
      <c r="B1939" s="354" t="s">
        <v>5570</v>
      </c>
      <c r="C1939" s="353" t="s">
        <v>5556</v>
      </c>
      <c r="D1939" s="352">
        <v>2000</v>
      </c>
      <c r="E1939" s="351">
        <v>35</v>
      </c>
      <c r="F1939" s="351">
        <f>IF(C1939="%",D1939*E1939/100,D1939*E1939)</f>
        <v>70000</v>
      </c>
    </row>
    <row r="1940" spans="1:6" s="342" customFormat="1" x14ac:dyDescent="0.25">
      <c r="A1940" s="355"/>
      <c r="B1940" s="358"/>
      <c r="C1940" s="357"/>
      <c r="D1940" s="356"/>
      <c r="E1940" s="351"/>
      <c r="F1940" s="351"/>
    </row>
    <row r="1941" spans="1:6" s="342" customFormat="1" x14ac:dyDescent="0.25">
      <c r="A1941" s="355"/>
      <c r="B1941" s="354" t="s">
        <v>5569</v>
      </c>
      <c r="C1941" s="353" t="s">
        <v>5556</v>
      </c>
      <c r="D1941" s="352"/>
      <c r="E1941" s="351">
        <v>40</v>
      </c>
      <c r="F1941" s="351" t="s">
        <v>5568</v>
      </c>
    </row>
    <row r="1942" spans="1:6" s="342" customFormat="1" x14ac:dyDescent="0.25">
      <c r="A1942" s="355"/>
      <c r="B1942" s="358"/>
      <c r="C1942" s="357"/>
      <c r="D1942" s="356"/>
      <c r="E1942" s="351"/>
      <c r="F1942" s="351"/>
    </row>
    <row r="1943" spans="1:6" s="342" customFormat="1" x14ac:dyDescent="0.25">
      <c r="A1943" s="359" t="s">
        <v>3030</v>
      </c>
      <c r="B1943" s="354" t="s">
        <v>3036</v>
      </c>
      <c r="C1943" s="357"/>
      <c r="D1943" s="356"/>
      <c r="E1943" s="351"/>
      <c r="F1943" s="351"/>
    </row>
    <row r="1944" spans="1:6" s="342" customFormat="1" x14ac:dyDescent="0.25">
      <c r="A1944" s="355"/>
      <c r="B1944" s="358"/>
      <c r="C1944" s="357"/>
      <c r="D1944" s="356"/>
      <c r="E1944" s="351"/>
      <c r="F1944" s="351"/>
    </row>
    <row r="1945" spans="1:6" s="342" customFormat="1" ht="22.8" x14ac:dyDescent="0.25">
      <c r="A1945" s="355"/>
      <c r="B1945" s="354" t="s">
        <v>5567</v>
      </c>
      <c r="C1945" s="353"/>
      <c r="D1945" s="356"/>
      <c r="E1945" s="351"/>
      <c r="F1945" s="351"/>
    </row>
    <row r="1946" spans="1:6" x14ac:dyDescent="0.25">
      <c r="A1946" s="355"/>
      <c r="B1946" s="358"/>
      <c r="C1946" s="357"/>
      <c r="D1946" s="356"/>
      <c r="E1946" s="351"/>
      <c r="F1946" s="351"/>
    </row>
    <row r="1947" spans="1:6" s="360" customFormat="1" ht="12" x14ac:dyDescent="0.25">
      <c r="A1947" s="355"/>
      <c r="B1947" s="354" t="s">
        <v>5566</v>
      </c>
      <c r="C1947" s="353" t="s">
        <v>5559</v>
      </c>
      <c r="D1947" s="352">
        <v>660</v>
      </c>
      <c r="E1947" s="351">
        <v>86</v>
      </c>
      <c r="F1947" s="351">
        <f>IF(C1947="%",D1947*E1947/100,D1947*E1947)</f>
        <v>56760</v>
      </c>
    </row>
    <row r="1948" spans="1:6" s="360" customFormat="1" ht="12" x14ac:dyDescent="0.25">
      <c r="A1948" s="355"/>
      <c r="B1948" s="358"/>
      <c r="C1948" s="357"/>
      <c r="D1948" s="356"/>
      <c r="E1948" s="351"/>
      <c r="F1948" s="351"/>
    </row>
    <row r="1949" spans="1:6" s="360" customFormat="1" ht="12" x14ac:dyDescent="0.25">
      <c r="A1949" s="355"/>
      <c r="B1949" s="354" t="s">
        <v>5565</v>
      </c>
      <c r="C1949" s="353" t="s">
        <v>5559</v>
      </c>
      <c r="D1949" s="352">
        <v>760</v>
      </c>
      <c r="E1949" s="351">
        <v>92</v>
      </c>
      <c r="F1949" s="351">
        <f>IF(C1949="%",D1949*E1949/100,D1949*E1949)</f>
        <v>69920</v>
      </c>
    </row>
    <row r="1950" spans="1:6" s="360" customFormat="1" ht="12" x14ac:dyDescent="0.25">
      <c r="A1950" s="355"/>
      <c r="B1950" s="358"/>
      <c r="C1950" s="357"/>
      <c r="D1950" s="356"/>
      <c r="E1950" s="351"/>
      <c r="F1950" s="351"/>
    </row>
    <row r="1951" spans="1:6" s="342" customFormat="1" x14ac:dyDescent="0.25">
      <c r="A1951" s="355"/>
      <c r="B1951" s="354" t="s">
        <v>5564</v>
      </c>
      <c r="C1951" s="353" t="s">
        <v>5559</v>
      </c>
      <c r="D1951" s="352">
        <v>4750</v>
      </c>
      <c r="E1951" s="351">
        <v>5.4</v>
      </c>
      <c r="F1951" s="351">
        <f>IF(C1951="%",D1951*E1951/100,D1951*E1951)</f>
        <v>25650</v>
      </c>
    </row>
    <row r="1952" spans="1:6" s="342" customFormat="1" x14ac:dyDescent="0.25">
      <c r="A1952" s="355"/>
      <c r="B1952" s="358"/>
      <c r="C1952" s="357"/>
      <c r="D1952" s="356"/>
      <c r="E1952" s="351"/>
      <c r="F1952" s="351"/>
    </row>
    <row r="1953" spans="1:6" s="342" customFormat="1" x14ac:dyDescent="0.25">
      <c r="A1953" s="355"/>
      <c r="B1953" s="354" t="s">
        <v>5563</v>
      </c>
      <c r="C1953" s="353" t="s">
        <v>5557</v>
      </c>
      <c r="D1953" s="367">
        <v>19</v>
      </c>
      <c r="E1953" s="351">
        <v>3750</v>
      </c>
      <c r="F1953" s="351">
        <f>IF(C1953="%",D1953*E1953/100,D1953*E1953)</f>
        <v>71250</v>
      </c>
    </row>
    <row r="1954" spans="1:6" s="342" customFormat="1" x14ac:dyDescent="0.25">
      <c r="A1954" s="355"/>
      <c r="B1954" s="358"/>
      <c r="C1954" s="357"/>
      <c r="D1954" s="356"/>
      <c r="E1954" s="351"/>
      <c r="F1954" s="351"/>
    </row>
    <row r="1955" spans="1:6" s="342" customFormat="1" ht="22.8" x14ac:dyDescent="0.25">
      <c r="A1955" s="355" t="s">
        <v>3031</v>
      </c>
      <c r="B1955" s="354" t="s">
        <v>3040</v>
      </c>
      <c r="C1955" s="353" t="s">
        <v>5557</v>
      </c>
      <c r="D1955" s="356">
        <v>1</v>
      </c>
      <c r="E1955" s="351">
        <v>10500</v>
      </c>
      <c r="F1955" s="351">
        <f>IF(C1955="%",D1955*E1955/100,D1955*E1955)</f>
        <v>10500</v>
      </c>
    </row>
    <row r="1956" spans="1:6" s="360" customFormat="1" ht="12" x14ac:dyDescent="0.25">
      <c r="A1956" s="355"/>
      <c r="B1956" s="358"/>
      <c r="C1956" s="357"/>
      <c r="D1956" s="356"/>
      <c r="E1956" s="351"/>
      <c r="F1956" s="351"/>
    </row>
    <row r="1957" spans="1:6" s="360" customFormat="1" ht="12" x14ac:dyDescent="0.25">
      <c r="A1957" s="359" t="s">
        <v>3032</v>
      </c>
      <c r="B1957" s="354" t="s">
        <v>3041</v>
      </c>
      <c r="C1957" s="353" t="s">
        <v>5556</v>
      </c>
      <c r="D1957" s="352">
        <v>6000</v>
      </c>
      <c r="E1957" s="351">
        <v>5.4</v>
      </c>
      <c r="F1957" s="351">
        <f>IF(C1957="%",D1957*E1957/100,D1957*E1957)</f>
        <v>32400.000000000004</v>
      </c>
    </row>
    <row r="1958" spans="1:6" s="360" customFormat="1" ht="12" x14ac:dyDescent="0.25">
      <c r="A1958" s="355"/>
      <c r="B1958" s="358"/>
      <c r="C1958" s="357"/>
      <c r="D1958" s="356"/>
      <c r="E1958" s="351"/>
      <c r="F1958" s="351"/>
    </row>
    <row r="1959" spans="1:6" s="360" customFormat="1" ht="22.8" x14ac:dyDescent="0.25">
      <c r="A1959" s="359" t="s">
        <v>3042</v>
      </c>
      <c r="B1959" s="354" t="s">
        <v>3043</v>
      </c>
      <c r="C1959" s="353" t="s">
        <v>5562</v>
      </c>
      <c r="D1959" s="352">
        <v>100</v>
      </c>
      <c r="E1959" s="351">
        <v>54</v>
      </c>
      <c r="F1959" s="351">
        <f>IF(C1959="%",D1959*E1959/100,D1959*E1959)</f>
        <v>5400</v>
      </c>
    </row>
    <row r="1960" spans="1:6" s="342" customFormat="1" x14ac:dyDescent="0.25">
      <c r="A1960" s="355"/>
      <c r="B1960" s="358"/>
      <c r="C1960" s="357"/>
      <c r="D1960" s="356"/>
      <c r="E1960" s="351"/>
      <c r="F1960" s="351"/>
    </row>
    <row r="1961" spans="1:6" s="342" customFormat="1" ht="34.200000000000003" x14ac:dyDescent="0.25">
      <c r="A1961" s="359" t="s">
        <v>3044</v>
      </c>
      <c r="B1961" s="354" t="s">
        <v>3045</v>
      </c>
      <c r="C1961" s="353" t="s">
        <v>5562</v>
      </c>
      <c r="D1961" s="352">
        <v>900</v>
      </c>
      <c r="E1961" s="351">
        <v>58</v>
      </c>
      <c r="F1961" s="351">
        <f>IF(C1961="%",D1961*E1961/100,D1961*E1961)</f>
        <v>52200</v>
      </c>
    </row>
    <row r="1962" spans="1:6" s="342" customFormat="1" x14ac:dyDescent="0.25">
      <c r="A1962" s="355"/>
      <c r="B1962" s="358"/>
      <c r="C1962" s="357"/>
      <c r="D1962" s="356"/>
      <c r="E1962" s="351"/>
      <c r="F1962" s="351"/>
    </row>
    <row r="1963" spans="1:6" s="342" customFormat="1" x14ac:dyDescent="0.25">
      <c r="A1963" s="359" t="s">
        <v>3046</v>
      </c>
      <c r="B1963" s="354" t="s">
        <v>3047</v>
      </c>
      <c r="C1963" s="353" t="s">
        <v>5557</v>
      </c>
      <c r="D1963" s="367">
        <v>12</v>
      </c>
      <c r="E1963" s="351">
        <v>2000</v>
      </c>
      <c r="F1963" s="351">
        <f>IF(C1963="%",D1963*E1963/100,D1963*E1963)</f>
        <v>24000</v>
      </c>
    </row>
    <row r="1964" spans="1:6" s="342" customFormat="1" x14ac:dyDescent="0.25">
      <c r="A1964" s="359"/>
      <c r="B1964" s="354"/>
      <c r="C1964" s="353"/>
      <c r="D1964" s="367"/>
      <c r="E1964" s="351"/>
      <c r="F1964" s="351"/>
    </row>
    <row r="1965" spans="1:6" s="342" customFormat="1" ht="22.8" x14ac:dyDescent="0.25">
      <c r="A1965" s="359" t="s">
        <v>3048</v>
      </c>
      <c r="B1965" s="354" t="s">
        <v>5561</v>
      </c>
      <c r="C1965" s="353"/>
      <c r="D1965" s="356"/>
      <c r="E1965" s="351"/>
      <c r="F1965" s="351"/>
    </row>
    <row r="1966" spans="1:6" x14ac:dyDescent="0.25">
      <c r="A1966" s="355"/>
      <c r="B1966" s="358"/>
      <c r="C1966" s="357"/>
      <c r="D1966" s="356"/>
      <c r="E1966" s="351"/>
      <c r="F1966" s="351"/>
    </row>
    <row r="1967" spans="1:6" x14ac:dyDescent="0.25">
      <c r="A1967" s="359"/>
      <c r="B1967" s="354" t="s">
        <v>5560</v>
      </c>
      <c r="C1967" s="353" t="s">
        <v>5559</v>
      </c>
      <c r="D1967" s="352">
        <v>1900</v>
      </c>
      <c r="E1967" s="351">
        <v>27</v>
      </c>
      <c r="F1967" s="351">
        <f>IF(C1967="%",D1967*E1967/100,D1967*E1967)</f>
        <v>51300</v>
      </c>
    </row>
    <row r="1968" spans="1:6" s="342" customFormat="1" x14ac:dyDescent="0.25">
      <c r="A1968" s="355"/>
      <c r="B1968" s="358"/>
      <c r="C1968" s="357"/>
      <c r="D1968" s="356"/>
      <c r="E1968" s="351"/>
      <c r="F1968" s="351"/>
    </row>
    <row r="1969" spans="1:6" s="342" customFormat="1" ht="22.8" x14ac:dyDescent="0.25">
      <c r="A1969" s="359" t="s">
        <v>3057</v>
      </c>
      <c r="B1969" s="354" t="s">
        <v>3058</v>
      </c>
      <c r="C1969" s="353" t="s">
        <v>5558</v>
      </c>
      <c r="D1969" s="352">
        <v>1</v>
      </c>
      <c r="E1969" s="351">
        <v>50000</v>
      </c>
      <c r="F1969" s="351">
        <f>IF(C1969="%",D1969*E1969/100,D1969*E1969)</f>
        <v>50000</v>
      </c>
    </row>
    <row r="1970" spans="1:6" s="342" customFormat="1" x14ac:dyDescent="0.25">
      <c r="A1970" s="355"/>
      <c r="B1970" s="358"/>
      <c r="C1970" s="357"/>
      <c r="D1970" s="356"/>
      <c r="E1970" s="351"/>
      <c r="F1970" s="351"/>
    </row>
    <row r="1971" spans="1:6" s="342" customFormat="1" ht="34.200000000000003" x14ac:dyDescent="0.25">
      <c r="A1971" s="359" t="s">
        <v>3059</v>
      </c>
      <c r="B1971" s="354" t="s">
        <v>3060</v>
      </c>
      <c r="C1971" s="353" t="s">
        <v>5557</v>
      </c>
      <c r="D1971" s="367">
        <v>0.4</v>
      </c>
      <c r="E1971" s="351">
        <v>8600</v>
      </c>
      <c r="F1971" s="351">
        <f>IF(C1971="%",D1971*E1971/100,D1971*E1971)</f>
        <v>3440</v>
      </c>
    </row>
    <row r="1972" spans="1:6" s="342" customFormat="1" x14ac:dyDescent="0.25">
      <c r="A1972" s="355"/>
      <c r="B1972" s="358"/>
      <c r="C1972" s="357"/>
      <c r="D1972" s="356"/>
      <c r="E1972" s="351"/>
      <c r="F1972" s="351"/>
    </row>
    <row r="1973" spans="1:6" s="342" customFormat="1" x14ac:dyDescent="0.25">
      <c r="A1973" s="359" t="s">
        <v>3061</v>
      </c>
      <c r="B1973" s="354" t="s">
        <v>3062</v>
      </c>
      <c r="C1973" s="353" t="s">
        <v>5556</v>
      </c>
      <c r="D1973" s="352">
        <v>160000</v>
      </c>
      <c r="E1973" s="351">
        <v>2.1</v>
      </c>
      <c r="F1973" s="351">
        <f>IF(C1973="%",D1973*E1973/100,D1973*E1973)</f>
        <v>336000</v>
      </c>
    </row>
    <row r="1974" spans="1:6" s="342" customFormat="1" x14ac:dyDescent="0.25">
      <c r="A1974" s="359"/>
      <c r="B1974" s="354"/>
      <c r="C1974" s="353"/>
      <c r="D1974" s="352"/>
      <c r="E1974" s="351"/>
      <c r="F1974" s="351"/>
    </row>
    <row r="1975" spans="1:6" s="342" customFormat="1" ht="12" x14ac:dyDescent="0.25">
      <c r="A1975" s="791" t="s">
        <v>5537</v>
      </c>
      <c r="B1975" s="792"/>
      <c r="C1975" s="792"/>
      <c r="D1975" s="792"/>
      <c r="E1975" s="793"/>
      <c r="F1975" s="350">
        <f>SUM(F1889:F1974)</f>
        <v>10430010</v>
      </c>
    </row>
    <row r="1976" spans="1:6" s="342" customFormat="1" ht="12" x14ac:dyDescent="0.25">
      <c r="A1976" s="790" t="str">
        <f>A1978&amp;" "&amp;B1978</f>
        <v>C11.9 FINISHING THE ROAD AND ROAD RESERVE AND TREATING OLD ROADS</v>
      </c>
      <c r="B1976" s="790"/>
      <c r="C1976" s="790"/>
      <c r="D1976" s="790"/>
      <c r="E1976" s="790"/>
      <c r="F1976" s="790"/>
    </row>
    <row r="1977" spans="1:6" s="342" customFormat="1" ht="12" x14ac:dyDescent="0.25">
      <c r="A1977" s="349" t="s">
        <v>5536</v>
      </c>
      <c r="B1977" s="349" t="s">
        <v>5535</v>
      </c>
      <c r="C1977" s="349" t="s">
        <v>5554</v>
      </c>
      <c r="D1977" s="366" t="s">
        <v>5553</v>
      </c>
      <c r="E1977" s="348" t="s">
        <v>5552</v>
      </c>
      <c r="F1977" s="348" t="s">
        <v>5534</v>
      </c>
    </row>
    <row r="1978" spans="1:6" s="342" customFormat="1" ht="36" x14ac:dyDescent="0.25">
      <c r="A1978" s="365" t="s">
        <v>3063</v>
      </c>
      <c r="B1978" s="364" t="s">
        <v>3064</v>
      </c>
      <c r="C1978" s="363"/>
      <c r="D1978" s="362"/>
      <c r="E1978" s="361"/>
      <c r="F1978" s="361"/>
    </row>
    <row r="1979" spans="1:6" s="342" customFormat="1" x14ac:dyDescent="0.25">
      <c r="A1979" s="355"/>
      <c r="B1979" s="358"/>
      <c r="C1979" s="357"/>
      <c r="D1979" s="356"/>
      <c r="E1979" s="351"/>
      <c r="F1979" s="351"/>
    </row>
    <row r="1980" spans="1:6" s="342" customFormat="1" x14ac:dyDescent="0.25">
      <c r="A1980" s="359" t="s">
        <v>3065</v>
      </c>
      <c r="B1980" s="354" t="s">
        <v>3066</v>
      </c>
      <c r="C1980" s="357"/>
      <c r="D1980" s="356"/>
      <c r="E1980" s="351"/>
      <c r="F1980" s="351"/>
    </row>
    <row r="1981" spans="1:6" s="342" customFormat="1" x14ac:dyDescent="0.25">
      <c r="A1981" s="355"/>
      <c r="B1981" s="358"/>
      <c r="C1981" s="357"/>
      <c r="D1981" s="356"/>
      <c r="E1981" s="351"/>
      <c r="F1981" s="351"/>
    </row>
    <row r="1982" spans="1:6" s="342" customFormat="1" x14ac:dyDescent="0.25">
      <c r="A1982" s="359" t="s">
        <v>3068</v>
      </c>
      <c r="B1982" s="354" t="s">
        <v>3070</v>
      </c>
      <c r="C1982" s="353" t="s">
        <v>5555</v>
      </c>
      <c r="D1982" s="367">
        <v>15.9</v>
      </c>
      <c r="E1982" s="351">
        <v>6000</v>
      </c>
      <c r="F1982" s="351">
        <f>IF(C1982="%",D1982*E1982/100,D1982*E1982)</f>
        <v>95400</v>
      </c>
    </row>
    <row r="1983" spans="1:6" s="342" customFormat="1" x14ac:dyDescent="0.25">
      <c r="A1983" s="355"/>
      <c r="B1983" s="358"/>
      <c r="C1983" s="357"/>
      <c r="D1983" s="356"/>
      <c r="E1983" s="351"/>
      <c r="F1983" s="351"/>
    </row>
    <row r="1984" spans="1:6" s="342" customFormat="1" ht="12" x14ac:dyDescent="0.25">
      <c r="A1984" s="791" t="s">
        <v>5537</v>
      </c>
      <c r="B1984" s="792"/>
      <c r="C1984" s="792"/>
      <c r="D1984" s="792"/>
      <c r="E1984" s="793"/>
      <c r="F1984" s="350">
        <f>SUM(F1978:F1983)</f>
        <v>95400</v>
      </c>
    </row>
    <row r="1985" spans="1:6" ht="12" x14ac:dyDescent="0.25">
      <c r="A1985" s="790" t="str">
        <f>A1987&amp;" "&amp;B1987</f>
        <v>C20.1 TESTING MATERIALS AND JUDGEMENT OF WORKMANSHIP</v>
      </c>
      <c r="B1985" s="790"/>
      <c r="C1985" s="790"/>
      <c r="D1985" s="790"/>
      <c r="E1985" s="790"/>
      <c r="F1985" s="790"/>
    </row>
    <row r="1986" spans="1:6" s="342" customFormat="1" ht="12" x14ac:dyDescent="0.25">
      <c r="A1986" s="349" t="s">
        <v>5536</v>
      </c>
      <c r="B1986" s="349" t="s">
        <v>5535</v>
      </c>
      <c r="C1986" s="349" t="s">
        <v>5554</v>
      </c>
      <c r="D1986" s="366" t="s">
        <v>5553</v>
      </c>
      <c r="E1986" s="348" t="s">
        <v>5552</v>
      </c>
      <c r="F1986" s="348" t="s">
        <v>5534</v>
      </c>
    </row>
    <row r="1987" spans="1:6" s="342" customFormat="1" ht="36" x14ac:dyDescent="0.25">
      <c r="A1987" s="365" t="s">
        <v>4158</v>
      </c>
      <c r="B1987" s="364" t="s">
        <v>4157</v>
      </c>
      <c r="C1987" s="363"/>
      <c r="D1987" s="362"/>
      <c r="E1987" s="361"/>
      <c r="F1987" s="361"/>
    </row>
    <row r="1988" spans="1:6" s="342" customFormat="1" x14ac:dyDescent="0.25">
      <c r="A1988" s="355"/>
      <c r="B1988" s="358"/>
      <c r="C1988" s="357"/>
      <c r="D1988" s="356"/>
      <c r="E1988" s="351"/>
      <c r="F1988" s="351"/>
    </row>
    <row r="1989" spans="1:6" s="342" customFormat="1" ht="22.8" x14ac:dyDescent="0.25">
      <c r="A1989" s="359" t="s">
        <v>4174</v>
      </c>
      <c r="B1989" s="354" t="s">
        <v>5551</v>
      </c>
      <c r="C1989" s="357"/>
      <c r="D1989" s="356"/>
      <c r="E1989" s="351"/>
      <c r="F1989" s="351"/>
    </row>
    <row r="1990" spans="1:6" s="342" customFormat="1" x14ac:dyDescent="0.25">
      <c r="A1990" s="355"/>
      <c r="B1990" s="358"/>
      <c r="C1990" s="357"/>
      <c r="D1990" s="356"/>
      <c r="E1990" s="351"/>
      <c r="F1990" s="351"/>
    </row>
    <row r="1991" spans="1:6" s="342" customFormat="1" ht="22.8" x14ac:dyDescent="0.25">
      <c r="A1991" s="355"/>
      <c r="B1991" s="354" t="s">
        <v>5550</v>
      </c>
      <c r="C1991" s="353" t="s">
        <v>5541</v>
      </c>
      <c r="D1991" s="352">
        <v>1</v>
      </c>
      <c r="E1991" s="351">
        <v>100000</v>
      </c>
      <c r="F1991" s="351">
        <f>IF(C1991="%",D1991*E1991/100,D1991*E1991)</f>
        <v>100000</v>
      </c>
    </row>
    <row r="1992" spans="1:6" s="342" customFormat="1" x14ac:dyDescent="0.25">
      <c r="A1992" s="355"/>
      <c r="B1992" s="358"/>
      <c r="C1992" s="357"/>
      <c r="D1992" s="356"/>
      <c r="E1992" s="351"/>
      <c r="F1992" s="351"/>
    </row>
    <row r="1993" spans="1:6" s="360" customFormat="1" ht="22.8" x14ac:dyDescent="0.25">
      <c r="A1993" s="355"/>
      <c r="B1993" s="354" t="s">
        <v>5549</v>
      </c>
      <c r="C1993" s="353" t="s">
        <v>5538</v>
      </c>
      <c r="D1993" s="356">
        <f>F1991</f>
        <v>100000</v>
      </c>
      <c r="E1993" s="351">
        <v>10</v>
      </c>
      <c r="F1993" s="351">
        <f>IF(C1993="%",D1993*E1993/100,D1993*E1993)</f>
        <v>10000</v>
      </c>
    </row>
    <row r="1994" spans="1:6" s="360" customFormat="1" ht="12" x14ac:dyDescent="0.25">
      <c r="A1994" s="355"/>
      <c r="B1994" s="358"/>
      <c r="C1994" s="357"/>
      <c r="D1994" s="356"/>
      <c r="E1994" s="351"/>
      <c r="F1994" s="351"/>
    </row>
    <row r="1995" spans="1:6" s="342" customFormat="1" x14ac:dyDescent="0.25">
      <c r="A1995" s="359" t="s">
        <v>4175</v>
      </c>
      <c r="B1995" s="354" t="s">
        <v>4176</v>
      </c>
      <c r="C1995" s="357"/>
      <c r="D1995" s="356"/>
      <c r="E1995" s="351"/>
      <c r="F1995" s="351"/>
    </row>
    <row r="1996" spans="1:6" s="342" customFormat="1" x14ac:dyDescent="0.25">
      <c r="A1996" s="355"/>
      <c r="B1996" s="358"/>
      <c r="C1996" s="357"/>
      <c r="D1996" s="356"/>
      <c r="E1996" s="351"/>
      <c r="F1996" s="351"/>
    </row>
    <row r="1997" spans="1:6" s="342" customFormat="1" x14ac:dyDescent="0.25">
      <c r="A1997" s="359" t="s">
        <v>4178</v>
      </c>
      <c r="B1997" s="354" t="s">
        <v>4177</v>
      </c>
      <c r="C1997" s="353" t="s">
        <v>5548</v>
      </c>
      <c r="D1997" s="352">
        <v>1</v>
      </c>
      <c r="E1997" s="351">
        <v>1500</v>
      </c>
      <c r="F1997" s="351">
        <f>IF(C1997="%",D1997*E1997/100,D1997*E1997)</f>
        <v>1500</v>
      </c>
    </row>
    <row r="1998" spans="1:6" s="342" customFormat="1" x14ac:dyDescent="0.25">
      <c r="A1998" s="355"/>
      <c r="B1998" s="358"/>
      <c r="C1998" s="357"/>
      <c r="D1998" s="356"/>
      <c r="E1998" s="351"/>
      <c r="F1998" s="351"/>
    </row>
    <row r="1999" spans="1:6" s="342" customFormat="1" ht="68.400000000000006" x14ac:dyDescent="0.25">
      <c r="A1999" s="354" t="s">
        <v>4179</v>
      </c>
      <c r="B1999" s="354" t="s">
        <v>5547</v>
      </c>
      <c r="C1999" s="353"/>
      <c r="D1999" s="352"/>
      <c r="E1999" s="351"/>
      <c r="F1999" s="351"/>
    </row>
    <row r="2000" spans="1:6" s="342" customFormat="1" x14ac:dyDescent="0.25">
      <c r="A2000" s="354"/>
      <c r="B2000" s="354"/>
      <c r="C2000" s="353"/>
      <c r="D2000" s="352"/>
      <c r="E2000" s="351"/>
      <c r="F2000" s="351"/>
    </row>
    <row r="2001" spans="1:6" s="342" customFormat="1" ht="34.200000000000003" x14ac:dyDescent="0.25">
      <c r="A2001" s="354" t="s">
        <v>4190</v>
      </c>
      <c r="B2001" s="354" t="s">
        <v>4181</v>
      </c>
      <c r="C2001" s="353" t="s">
        <v>5541</v>
      </c>
      <c r="D2001" s="352">
        <v>1</v>
      </c>
      <c r="E2001" s="351">
        <v>15000</v>
      </c>
      <c r="F2001" s="351">
        <f>IF(C2001="%",D2001*E2001/100,D2001*E2001)</f>
        <v>15000</v>
      </c>
    </row>
    <row r="2002" spans="1:6" s="342" customFormat="1" x14ac:dyDescent="0.25">
      <c r="A2002" s="354"/>
      <c r="B2002" s="354"/>
      <c r="C2002" s="353"/>
      <c r="D2002" s="352"/>
      <c r="E2002" s="351"/>
      <c r="F2002" s="351"/>
    </row>
    <row r="2003" spans="1:6" s="342" customFormat="1" ht="22.8" x14ac:dyDescent="0.25">
      <c r="A2003" s="354"/>
      <c r="B2003" s="354" t="s">
        <v>5546</v>
      </c>
      <c r="C2003" s="353" t="s">
        <v>5538</v>
      </c>
      <c r="D2003" s="352">
        <f>F2001</f>
        <v>15000</v>
      </c>
      <c r="E2003" s="351">
        <v>10</v>
      </c>
      <c r="F2003" s="351">
        <f>IF(C2003="%",D2003*E2003/100,D2003*E2003)</f>
        <v>1500</v>
      </c>
    </row>
    <row r="2004" spans="1:6" s="342" customFormat="1" x14ac:dyDescent="0.25">
      <c r="A2004" s="354"/>
      <c r="B2004" s="354"/>
      <c r="C2004" s="353"/>
      <c r="D2004" s="352"/>
      <c r="E2004" s="351"/>
      <c r="F2004" s="351"/>
    </row>
    <row r="2005" spans="1:6" s="342" customFormat="1" ht="22.8" x14ac:dyDescent="0.25">
      <c r="A2005" s="354" t="s">
        <v>4191</v>
      </c>
      <c r="B2005" s="354" t="s">
        <v>4183</v>
      </c>
      <c r="C2005" s="353" t="s">
        <v>5541</v>
      </c>
      <c r="D2005" s="352">
        <v>1</v>
      </c>
      <c r="E2005" s="351">
        <v>15000</v>
      </c>
      <c r="F2005" s="351">
        <f>IF(C2005="%",D2005*E2005/100,D2005*E2005)</f>
        <v>15000</v>
      </c>
    </row>
    <row r="2006" spans="1:6" s="342" customFormat="1" x14ac:dyDescent="0.25">
      <c r="A2006" s="354"/>
      <c r="B2006" s="354"/>
      <c r="C2006" s="353"/>
      <c r="D2006" s="352"/>
      <c r="E2006" s="351"/>
      <c r="F2006" s="351"/>
    </row>
    <row r="2007" spans="1:6" s="342" customFormat="1" ht="22.8" x14ac:dyDescent="0.25">
      <c r="A2007" s="354"/>
      <c r="B2007" s="354" t="s">
        <v>5545</v>
      </c>
      <c r="C2007" s="353" t="s">
        <v>5538</v>
      </c>
      <c r="D2007" s="352">
        <f>F2005</f>
        <v>15000</v>
      </c>
      <c r="E2007" s="351">
        <v>10</v>
      </c>
      <c r="F2007" s="351">
        <f>IF(C2007="%",D2007*E2007/100,D2007*E2007)</f>
        <v>1500</v>
      </c>
    </row>
    <row r="2008" spans="1:6" s="342" customFormat="1" x14ac:dyDescent="0.25">
      <c r="A2008" s="354"/>
      <c r="B2008" s="354"/>
      <c r="C2008" s="353"/>
      <c r="D2008" s="352"/>
      <c r="E2008" s="351"/>
      <c r="F2008" s="351"/>
    </row>
    <row r="2009" spans="1:6" s="342" customFormat="1" ht="22.8" x14ac:dyDescent="0.25">
      <c r="A2009" s="354" t="s">
        <v>4193</v>
      </c>
      <c r="B2009" s="354" t="s">
        <v>4187</v>
      </c>
      <c r="C2009" s="353" t="s">
        <v>5541</v>
      </c>
      <c r="D2009" s="352">
        <v>1</v>
      </c>
      <c r="E2009" s="351">
        <v>15000</v>
      </c>
      <c r="F2009" s="351">
        <f>IF(C2009="%",D2009*E2009/100,D2009*E2009)</f>
        <v>15000</v>
      </c>
    </row>
    <row r="2010" spans="1:6" s="342" customFormat="1" x14ac:dyDescent="0.25">
      <c r="A2010" s="354"/>
      <c r="B2010" s="354"/>
      <c r="C2010" s="353"/>
      <c r="D2010" s="352"/>
      <c r="E2010" s="351"/>
      <c r="F2010" s="351"/>
    </row>
    <row r="2011" spans="1:6" s="342" customFormat="1" ht="22.8" x14ac:dyDescent="0.25">
      <c r="A2011" s="354"/>
      <c r="B2011" s="354" t="s">
        <v>5544</v>
      </c>
      <c r="C2011" s="353" t="s">
        <v>5538</v>
      </c>
      <c r="D2011" s="352">
        <f>F2009</f>
        <v>15000</v>
      </c>
      <c r="E2011" s="351">
        <v>10</v>
      </c>
      <c r="F2011" s="351">
        <f>IF(C2011="%",D2011*E2011/100,D2011*E2011)</f>
        <v>1500</v>
      </c>
    </row>
    <row r="2012" spans="1:6" s="342" customFormat="1" x14ac:dyDescent="0.25">
      <c r="A2012" s="354"/>
      <c r="B2012" s="354"/>
      <c r="C2012" s="353"/>
      <c r="D2012" s="352"/>
      <c r="E2012" s="351"/>
      <c r="F2012" s="351"/>
    </row>
    <row r="2013" spans="1:6" s="342" customFormat="1" ht="22.8" x14ac:dyDescent="0.25">
      <c r="A2013" s="355" t="s">
        <v>5394</v>
      </c>
      <c r="B2013" s="354" t="s">
        <v>5543</v>
      </c>
      <c r="C2013" s="353" t="s">
        <v>80</v>
      </c>
      <c r="D2013" s="352">
        <v>33</v>
      </c>
      <c r="E2013" s="351">
        <v>-240000</v>
      </c>
      <c r="F2013" s="351">
        <f>IF(C2013="%",D2013*E2013/100,D2013*E2013)</f>
        <v>-7920000</v>
      </c>
    </row>
    <row r="2014" spans="1:6" s="342" customFormat="1" x14ac:dyDescent="0.25">
      <c r="A2014" s="355"/>
      <c r="B2014" s="354"/>
      <c r="C2014" s="353"/>
      <c r="D2014" s="352"/>
      <c r="E2014" s="351"/>
      <c r="F2014" s="351"/>
    </row>
    <row r="2015" spans="1:6" s="342" customFormat="1" ht="22.8" x14ac:dyDescent="0.25">
      <c r="A2015" s="355" t="s">
        <v>5395</v>
      </c>
      <c r="B2015" s="354" t="s">
        <v>5408</v>
      </c>
      <c r="C2015" s="353"/>
      <c r="D2015" s="352"/>
      <c r="E2015" s="351"/>
      <c r="F2015" s="351"/>
    </row>
    <row r="2016" spans="1:6" s="342" customFormat="1" x14ac:dyDescent="0.25">
      <c r="A2016" s="355"/>
      <c r="B2016" s="354"/>
      <c r="C2016" s="353"/>
      <c r="D2016" s="352"/>
      <c r="E2016" s="351"/>
      <c r="F2016" s="351"/>
    </row>
    <row r="2017" spans="1:6" s="342" customFormat="1" x14ac:dyDescent="0.25">
      <c r="A2017" s="355" t="s">
        <v>5542</v>
      </c>
      <c r="B2017" s="354" t="s">
        <v>5397</v>
      </c>
      <c r="C2017" s="353" t="s">
        <v>5541</v>
      </c>
      <c r="D2017" s="352">
        <v>1</v>
      </c>
      <c r="E2017" s="351">
        <v>14000000</v>
      </c>
      <c r="F2017" s="351">
        <f>IF(C2017="%",D2017*E2017/100,D2017*E2017)</f>
        <v>14000000</v>
      </c>
    </row>
    <row r="2018" spans="1:6" s="342" customFormat="1" x14ac:dyDescent="0.25">
      <c r="A2018" s="355"/>
      <c r="B2018" s="354"/>
      <c r="C2018" s="353"/>
      <c r="D2018" s="352"/>
      <c r="E2018" s="351"/>
      <c r="F2018" s="351"/>
    </row>
    <row r="2019" spans="1:6" s="342" customFormat="1" ht="22.8" x14ac:dyDescent="0.25">
      <c r="A2019" s="355" t="s">
        <v>5540</v>
      </c>
      <c r="B2019" s="354" t="s">
        <v>5539</v>
      </c>
      <c r="C2019" s="353" t="s">
        <v>5538</v>
      </c>
      <c r="D2019" s="352">
        <f>F2017</f>
        <v>14000000</v>
      </c>
      <c r="E2019" s="351">
        <v>10</v>
      </c>
      <c r="F2019" s="351">
        <f>IF(C2019="%",D2019*E2019/100,D2019*E2019)</f>
        <v>1400000</v>
      </c>
    </row>
    <row r="2020" spans="1:6" s="342" customFormat="1" x14ac:dyDescent="0.25">
      <c r="A2020" s="355"/>
      <c r="B2020" s="354"/>
      <c r="C2020" s="353"/>
      <c r="D2020" s="352"/>
      <c r="E2020" s="351"/>
      <c r="F2020" s="351"/>
    </row>
    <row r="2021" spans="1:6" s="342" customFormat="1" ht="12" x14ac:dyDescent="0.25">
      <c r="A2021" s="791" t="s">
        <v>5537</v>
      </c>
      <c r="B2021" s="792"/>
      <c r="C2021" s="792"/>
      <c r="D2021" s="792"/>
      <c r="E2021" s="793"/>
      <c r="F2021" s="350">
        <f>SUM(F1987:F2020)</f>
        <v>7641000</v>
      </c>
    </row>
    <row r="2022" spans="1:6" s="342" customFormat="1" ht="12" x14ac:dyDescent="0.25">
      <c r="A2022" s="349" t="s">
        <v>5536</v>
      </c>
      <c r="B2022" s="794" t="s">
        <v>5535</v>
      </c>
      <c r="C2022" s="794"/>
      <c r="D2022" s="794"/>
      <c r="E2022" s="794"/>
      <c r="F2022" s="348" t="s">
        <v>5534</v>
      </c>
    </row>
    <row r="2023" spans="1:6" s="342" customFormat="1" x14ac:dyDescent="0.25">
      <c r="A2023" s="346" t="str">
        <f>A7</f>
        <v>C1.2</v>
      </c>
      <c r="B2023" s="789" t="str">
        <f>B7</f>
        <v>GENERAL REQUIREMENTS AND PROVISIONS</v>
      </c>
      <c r="C2023" s="789"/>
      <c r="D2023" s="789"/>
      <c r="E2023" s="789"/>
      <c r="F2023" s="347">
        <f>F115</f>
        <v>30693150</v>
      </c>
    </row>
    <row r="2024" spans="1:6" s="342" customFormat="1" x14ac:dyDescent="0.25">
      <c r="A2024" s="346" t="str">
        <f>A118</f>
        <v>C1.3</v>
      </c>
      <c r="B2024" s="784" t="str">
        <f>B118</f>
        <v>CONTRACTOR’S SITE ESTABLISHMENT AND GENERAL OBLIGATIONS</v>
      </c>
      <c r="C2024" s="784"/>
      <c r="D2024" s="784"/>
      <c r="E2024" s="784"/>
      <c r="F2024" s="345">
        <f>F144</f>
        <v>84786700</v>
      </c>
    </row>
    <row r="2025" spans="1:6" s="342" customFormat="1" x14ac:dyDescent="0.25">
      <c r="A2025" s="346" t="str">
        <f>A147</f>
        <v>C1.4</v>
      </c>
      <c r="B2025" s="784" t="str">
        <f>B147</f>
        <v>FACILITIES FOR THE ENGINEER</v>
      </c>
      <c r="C2025" s="785"/>
      <c r="D2025" s="785"/>
      <c r="E2025" s="785"/>
      <c r="F2025" s="345">
        <f>F298</f>
        <v>10991195</v>
      </c>
    </row>
    <row r="2026" spans="1:6" s="342" customFormat="1" x14ac:dyDescent="0.25">
      <c r="A2026" s="346" t="str">
        <f>A301</f>
        <v>C1.5</v>
      </c>
      <c r="B2026" s="784" t="str">
        <f>B301</f>
        <v>ACCOMMODATION OF TRAFFIC</v>
      </c>
      <c r="C2026" s="785"/>
      <c r="D2026" s="785"/>
      <c r="E2026" s="785"/>
      <c r="F2026" s="345">
        <f>F485</f>
        <v>25546365</v>
      </c>
    </row>
    <row r="2027" spans="1:6" s="342" customFormat="1" x14ac:dyDescent="0.25">
      <c r="A2027" s="346" t="str">
        <f>A488</f>
        <v>C1.6</v>
      </c>
      <c r="B2027" s="784" t="str">
        <f>B488</f>
        <v>CLEARING AND GRUBBING</v>
      </c>
      <c r="C2027" s="785"/>
      <c r="D2027" s="785"/>
      <c r="E2027" s="785"/>
      <c r="F2027" s="345">
        <f>F516</f>
        <v>1429700</v>
      </c>
    </row>
    <row r="2028" spans="1:6" s="342" customFormat="1" x14ac:dyDescent="0.25">
      <c r="A2028" s="346" t="str">
        <f>A519</f>
        <v>C1.7</v>
      </c>
      <c r="B2028" s="784" t="str">
        <f>B519</f>
        <v>LOADING AND HAULING</v>
      </c>
      <c r="C2028" s="785"/>
      <c r="D2028" s="785"/>
      <c r="E2028" s="785"/>
      <c r="F2028" s="345">
        <f>F541</f>
        <v>9465000</v>
      </c>
    </row>
    <row r="2029" spans="1:6" s="342" customFormat="1" x14ac:dyDescent="0.25">
      <c r="A2029" s="346" t="str">
        <f>A544</f>
        <v>C2.1</v>
      </c>
      <c r="B2029" s="784" t="str">
        <f>B544</f>
        <v>GENERAL REQUIREMENTS AND TRENCHING FOR SERVICES</v>
      </c>
      <c r="C2029" s="785"/>
      <c r="D2029" s="785"/>
      <c r="E2029" s="785"/>
      <c r="F2029" s="345">
        <f>F590</f>
        <v>4367450</v>
      </c>
    </row>
    <row r="2030" spans="1:6" s="342" customFormat="1" x14ac:dyDescent="0.25">
      <c r="A2030" s="346" t="str">
        <f>A593</f>
        <v>C2.2</v>
      </c>
      <c r="B2030" s="784" t="str">
        <f>B593</f>
        <v>DRY SERVICES</v>
      </c>
      <c r="C2030" s="785"/>
      <c r="D2030" s="785"/>
      <c r="E2030" s="785"/>
      <c r="F2030" s="345">
        <f>F623</f>
        <v>573304</v>
      </c>
    </row>
    <row r="2031" spans="1:6" s="342" customFormat="1" x14ac:dyDescent="0.25">
      <c r="A2031" s="346" t="str">
        <f>A626</f>
        <v>C3.1</v>
      </c>
      <c r="B2031" s="784" t="str">
        <f>B626</f>
        <v>DRAINS</v>
      </c>
      <c r="C2031" s="785"/>
      <c r="D2031" s="785"/>
      <c r="E2031" s="785"/>
      <c r="F2031" s="345">
        <f>F734</f>
        <v>972460</v>
      </c>
    </row>
    <row r="2032" spans="1:6" s="342" customFormat="1" x14ac:dyDescent="0.25">
      <c r="A2032" s="346" t="str">
        <f>A737</f>
        <v>C3.2</v>
      </c>
      <c r="B2032" s="784" t="str">
        <f>B737</f>
        <v>CULVERTS</v>
      </c>
      <c r="C2032" s="785"/>
      <c r="D2032" s="785"/>
      <c r="E2032" s="785"/>
      <c r="F2032" s="345">
        <f>F883</f>
        <v>10593049</v>
      </c>
    </row>
    <row r="2033" spans="1:6" s="342" customFormat="1" x14ac:dyDescent="0.25">
      <c r="A2033" s="346" t="str">
        <f>A886</f>
        <v>C3.3</v>
      </c>
      <c r="B2033" s="784" t="str">
        <f>B886</f>
        <v>CONCRETE KERBING AND CHANNELING, ASPHALT BERMS, CHUTES, DOWNPIPES, CONCRETE, STONE PITCHED AND GABION LININGS FOR OPEN DRAINS</v>
      </c>
      <c r="C2033" s="785"/>
      <c r="D2033" s="785"/>
      <c r="E2033" s="785"/>
      <c r="F2033" s="345">
        <f>F972</f>
        <v>3083585.5</v>
      </c>
    </row>
    <row r="2034" spans="1:6" x14ac:dyDescent="0.25">
      <c r="A2034" s="346" t="str">
        <f>A975</f>
        <v>C4.1</v>
      </c>
      <c r="B2034" s="784" t="str">
        <f>B975</f>
        <v>BORROW MATERIALS</v>
      </c>
      <c r="C2034" s="785"/>
      <c r="D2034" s="785"/>
      <c r="E2034" s="785"/>
      <c r="F2034" s="345">
        <f>F1059</f>
        <v>58453593.333333336</v>
      </c>
    </row>
    <row r="2035" spans="1:6" x14ac:dyDescent="0.25">
      <c r="A2035" s="346" t="str">
        <f>A1062</f>
        <v>C4.2</v>
      </c>
      <c r="B2035" s="784" t="str">
        <f>B1062</f>
        <v>CUT MATERIALS</v>
      </c>
      <c r="C2035" s="785"/>
      <c r="D2035" s="785"/>
      <c r="E2035" s="785"/>
      <c r="F2035" s="345">
        <f>F1102</f>
        <v>450110</v>
      </c>
    </row>
    <row r="2036" spans="1:6" x14ac:dyDescent="0.25">
      <c r="A2036" s="346" t="str">
        <f>A1105</f>
        <v>C4.3</v>
      </c>
      <c r="B2036" s="784" t="str">
        <f>B1105</f>
        <v>EXISTING ROAD MATERIALS</v>
      </c>
      <c r="C2036" s="785"/>
      <c r="D2036" s="785"/>
      <c r="E2036" s="785"/>
      <c r="F2036" s="345">
        <f>F1165</f>
        <v>9439780</v>
      </c>
    </row>
    <row r="2037" spans="1:6" x14ac:dyDescent="0.25">
      <c r="A2037" s="346" t="str">
        <f>A1168</f>
        <v>C4.4</v>
      </c>
      <c r="B2037" s="784" t="str">
        <f>B1168</f>
        <v>COMMERCIAL MATERIALS</v>
      </c>
      <c r="C2037" s="785"/>
      <c r="D2037" s="785"/>
      <c r="E2037" s="785"/>
      <c r="F2037" s="345">
        <f>F1184</f>
        <v>9562500</v>
      </c>
    </row>
    <row r="2038" spans="1:6" x14ac:dyDescent="0.25">
      <c r="A2038" s="346" t="str">
        <f>A1187</f>
        <v>C5.1</v>
      </c>
      <c r="B2038" s="784" t="str">
        <f>B1187</f>
        <v>ROADBED</v>
      </c>
      <c r="C2038" s="785"/>
      <c r="D2038" s="785"/>
      <c r="E2038" s="785"/>
      <c r="F2038" s="345">
        <f>F1227</f>
        <v>2738000</v>
      </c>
    </row>
    <row r="2039" spans="1:6" x14ac:dyDescent="0.25">
      <c r="A2039" s="346" t="str">
        <f>A1230</f>
        <v>C5.2</v>
      </c>
      <c r="B2039" s="784" t="str">
        <f>B1230</f>
        <v>FILL</v>
      </c>
      <c r="C2039" s="785"/>
      <c r="D2039" s="785"/>
      <c r="E2039" s="785"/>
      <c r="F2039" s="345">
        <f>F1254</f>
        <v>1390680</v>
      </c>
    </row>
    <row r="2040" spans="1:6" x14ac:dyDescent="0.25">
      <c r="A2040" s="346" t="str">
        <f>A1257</f>
        <v>C5.3</v>
      </c>
      <c r="B2040" s="784" t="str">
        <f>B1257</f>
        <v>ROAD PAVEMENT LAYERS</v>
      </c>
      <c r="C2040" s="785"/>
      <c r="D2040" s="785"/>
      <c r="E2040" s="785"/>
      <c r="F2040" s="345">
        <f>F1301</f>
        <v>10436000</v>
      </c>
    </row>
    <row r="2041" spans="1:6" x14ac:dyDescent="0.25">
      <c r="A2041" s="346" t="str">
        <f>A1304</f>
        <v>C5.4</v>
      </c>
      <c r="B2041" s="784" t="str">
        <f>B1304</f>
        <v>STABILISATION</v>
      </c>
      <c r="C2041" s="785"/>
      <c r="D2041" s="785"/>
      <c r="E2041" s="785"/>
      <c r="F2041" s="345">
        <f>F1328</f>
        <v>2777800</v>
      </c>
    </row>
    <row r="2042" spans="1:6" s="342" customFormat="1" x14ac:dyDescent="0.25">
      <c r="A2042" s="346" t="str">
        <f>A1331</f>
        <v>C5.5</v>
      </c>
      <c r="B2042" s="784" t="str">
        <f>B1331</f>
        <v>RECONSTRUCTION OF PAVEMENT LAYERS</v>
      </c>
      <c r="C2042" s="785"/>
      <c r="D2042" s="785"/>
      <c r="E2042" s="785"/>
      <c r="F2042" s="345">
        <f>F1379</f>
        <v>2376461</v>
      </c>
    </row>
    <row r="2043" spans="1:6" s="342" customFormat="1" x14ac:dyDescent="0.25">
      <c r="A2043" s="346" t="str">
        <f>A1382</f>
        <v>C8.1</v>
      </c>
      <c r="B2043" s="784" t="str">
        <f>B1382</f>
        <v>PRIME COAT</v>
      </c>
      <c r="C2043" s="785"/>
      <c r="D2043" s="785"/>
      <c r="E2043" s="785"/>
      <c r="F2043" s="345">
        <f>F1398</f>
        <v>2194520</v>
      </c>
    </row>
    <row r="2044" spans="1:6" s="342" customFormat="1" x14ac:dyDescent="0.25">
      <c r="A2044" s="346" t="str">
        <f>A1401</f>
        <v>C9.1</v>
      </c>
      <c r="B2044" s="784" t="str">
        <f>B1401</f>
        <v>ASPHALT LAYERS</v>
      </c>
      <c r="C2044" s="785"/>
      <c r="D2044" s="785"/>
      <c r="E2044" s="785"/>
      <c r="F2044" s="345">
        <f>F1455</f>
        <v>2701220</v>
      </c>
    </row>
    <row r="2045" spans="1:6" s="342" customFormat="1" x14ac:dyDescent="0.25">
      <c r="A2045" s="346" t="str">
        <f>A1458</f>
        <v>C10.1</v>
      </c>
      <c r="B2045" s="784" t="str">
        <f>B1458</f>
        <v>GENERAL REQUIREMENTS FOR SURFACE TREATMENTS</v>
      </c>
      <c r="C2045" s="785"/>
      <c r="D2045" s="785"/>
      <c r="E2045" s="785"/>
      <c r="F2045" s="345">
        <f>F1494</f>
        <v>15509450</v>
      </c>
    </row>
    <row r="2046" spans="1:6" x14ac:dyDescent="0.25">
      <c r="A2046" s="346" t="str">
        <f>A1497</f>
        <v>C11.1</v>
      </c>
      <c r="B2046" s="784" t="str">
        <f>B1497</f>
        <v>PITCHING, STONEWORK, CAST IN SITU CONCRETE FOR PROTECTION AGAINST EROSION</v>
      </c>
      <c r="C2046" s="785"/>
      <c r="D2046" s="785"/>
      <c r="E2046" s="785"/>
      <c r="F2046" s="345">
        <f>F1525</f>
        <v>184560</v>
      </c>
    </row>
    <row r="2047" spans="1:6" x14ac:dyDescent="0.25">
      <c r="A2047" s="346" t="str">
        <f>A1528</f>
        <v>C11.2</v>
      </c>
      <c r="B2047" s="784" t="str">
        <f>B1528</f>
        <v>NON-STRUCTURAL GABIONS</v>
      </c>
      <c r="C2047" s="785"/>
      <c r="D2047" s="785"/>
      <c r="E2047" s="785"/>
      <c r="F2047" s="345">
        <f>F1566</f>
        <v>1583300</v>
      </c>
    </row>
    <row r="2048" spans="1:6" s="343" customFormat="1" x14ac:dyDescent="0.2">
      <c r="A2048" s="346" t="str">
        <f>A1569</f>
        <v>C11.4</v>
      </c>
      <c r="B2048" s="784" t="str">
        <f>B1569</f>
        <v>ROAD RESTRAINT SYSTEMS</v>
      </c>
      <c r="C2048" s="785"/>
      <c r="D2048" s="785"/>
      <c r="E2048" s="785"/>
      <c r="F2048" s="345">
        <f>F1601</f>
        <v>1031020</v>
      </c>
    </row>
    <row r="2049" spans="1:6" x14ac:dyDescent="0.25">
      <c r="A2049" s="346" t="str">
        <f>A1604</f>
        <v>C11.5</v>
      </c>
      <c r="B2049" s="784" t="str">
        <f>B1604</f>
        <v>FENCING</v>
      </c>
      <c r="C2049" s="785"/>
      <c r="D2049" s="785"/>
      <c r="E2049" s="785"/>
      <c r="F2049" s="345">
        <f>F1714</f>
        <v>3849759</v>
      </c>
    </row>
    <row r="2050" spans="1:6" x14ac:dyDescent="0.25">
      <c r="A2050" s="346" t="str">
        <f>A1717</f>
        <v>C11.6</v>
      </c>
      <c r="B2050" s="784" t="str">
        <f>B1717</f>
        <v>ROAD SIGNS</v>
      </c>
      <c r="C2050" s="785"/>
      <c r="D2050" s="785"/>
      <c r="E2050" s="785"/>
      <c r="F2050" s="345">
        <f>F1795</f>
        <v>1067067.1299999999</v>
      </c>
    </row>
    <row r="2051" spans="1:6" s="342" customFormat="1" x14ac:dyDescent="0.25">
      <c r="A2051" s="346" t="str">
        <f>A1798</f>
        <v>C11.7</v>
      </c>
      <c r="B2051" s="784" t="str">
        <f>B1798</f>
        <v>ROAD MARKINGS AND ROAD STUDS</v>
      </c>
      <c r="C2051" s="785"/>
      <c r="D2051" s="785"/>
      <c r="E2051" s="785"/>
      <c r="F2051" s="345">
        <f>F1886</f>
        <v>2484120</v>
      </c>
    </row>
    <row r="2052" spans="1:6" s="342" customFormat="1" x14ac:dyDescent="0.25">
      <c r="A2052" s="346" t="str">
        <f>A1889</f>
        <v>C11.8</v>
      </c>
      <c r="B2052" s="784" t="str">
        <f>B1889</f>
        <v>LANDSCAPING AND PLANTING PLANTS</v>
      </c>
      <c r="C2052" s="785"/>
      <c r="D2052" s="785"/>
      <c r="E2052" s="785"/>
      <c r="F2052" s="345">
        <f>F1975</f>
        <v>10430010</v>
      </c>
    </row>
    <row r="2053" spans="1:6" s="342" customFormat="1" x14ac:dyDescent="0.25">
      <c r="A2053" s="346" t="str">
        <f>A1978</f>
        <v>C11.9</v>
      </c>
      <c r="B2053" s="784" t="str">
        <f>B1978</f>
        <v>FINISHING THE ROAD AND ROAD RESERVE AND TREATING OLD ROADS</v>
      </c>
      <c r="C2053" s="785"/>
      <c r="D2053" s="785"/>
      <c r="E2053" s="785"/>
      <c r="F2053" s="345">
        <f>F1984</f>
        <v>95400</v>
      </c>
    </row>
    <row r="2054" spans="1:6" s="342" customFormat="1" x14ac:dyDescent="0.25">
      <c r="A2054" s="346" t="str">
        <f>A1987</f>
        <v>C20.1</v>
      </c>
      <c r="B2054" s="784" t="str">
        <f>B1987</f>
        <v>TESTING MATERIALS AND JUDGEMENT OF WORKMANSHIP</v>
      </c>
      <c r="C2054" s="785"/>
      <c r="D2054" s="785"/>
      <c r="E2054" s="785"/>
      <c r="F2054" s="345">
        <f>F2021</f>
        <v>7641000</v>
      </c>
    </row>
    <row r="2055" spans="1:6" s="342" customFormat="1" x14ac:dyDescent="0.25">
      <c r="A2055" s="786" t="s">
        <v>5533</v>
      </c>
      <c r="B2055" s="787"/>
      <c r="C2055" s="787"/>
      <c r="D2055" s="787"/>
      <c r="E2055" s="788"/>
      <c r="F2055" s="344">
        <f>SUM(F2023:F2054)</f>
        <v>328898308.96333337</v>
      </c>
    </row>
    <row r="2056" spans="1:6" s="342" customFormat="1" x14ac:dyDescent="0.25">
      <c r="A2056" s="338"/>
      <c r="B2056" s="338"/>
      <c r="C2056" s="341"/>
      <c r="D2056" s="340"/>
      <c r="E2056" s="339"/>
      <c r="F2056" s="339"/>
    </row>
    <row r="2057" spans="1:6" s="342" customFormat="1" x14ac:dyDescent="0.25">
      <c r="A2057" s="338"/>
      <c r="B2057" s="338"/>
      <c r="C2057" s="341"/>
      <c r="D2057" s="340"/>
      <c r="E2057" s="339"/>
      <c r="F2057" s="339"/>
    </row>
    <row r="2058" spans="1:6" s="342" customFormat="1" x14ac:dyDescent="0.25">
      <c r="A2058" s="338"/>
      <c r="B2058" s="338"/>
      <c r="C2058" s="341"/>
      <c r="D2058" s="340"/>
      <c r="E2058" s="339"/>
      <c r="F2058" s="339"/>
    </row>
    <row r="2059" spans="1:6" s="342" customFormat="1" x14ac:dyDescent="0.25">
      <c r="A2059" s="338"/>
      <c r="B2059" s="338"/>
      <c r="C2059" s="341"/>
      <c r="D2059" s="340"/>
      <c r="E2059" s="339"/>
      <c r="F2059" s="339"/>
    </row>
    <row r="2060" spans="1:6" s="342" customFormat="1" x14ac:dyDescent="0.25">
      <c r="A2060" s="338"/>
      <c r="B2060" s="338"/>
      <c r="C2060" s="341"/>
      <c r="D2060" s="340"/>
      <c r="E2060" s="339"/>
      <c r="F2060" s="339"/>
    </row>
    <row r="2061" spans="1:6" s="342" customFormat="1" x14ac:dyDescent="0.25">
      <c r="A2061" s="338"/>
      <c r="B2061" s="338"/>
      <c r="C2061" s="341"/>
      <c r="D2061" s="340"/>
      <c r="E2061" s="339"/>
      <c r="F2061" s="339"/>
    </row>
    <row r="2062" spans="1:6" s="342" customFormat="1" x14ac:dyDescent="0.25">
      <c r="A2062" s="338"/>
      <c r="B2062" s="338"/>
      <c r="C2062" s="341"/>
      <c r="D2062" s="340"/>
      <c r="E2062" s="339"/>
      <c r="F2062" s="339"/>
    </row>
    <row r="2063" spans="1:6" s="342" customFormat="1" x14ac:dyDescent="0.25">
      <c r="A2063" s="338"/>
      <c r="B2063" s="338"/>
      <c r="C2063" s="341"/>
      <c r="D2063" s="340"/>
      <c r="E2063" s="339"/>
      <c r="F2063" s="339"/>
    </row>
    <row r="2064" spans="1:6" s="342" customFormat="1" x14ac:dyDescent="0.25">
      <c r="A2064" s="338"/>
      <c r="B2064" s="338"/>
      <c r="C2064" s="341"/>
      <c r="D2064" s="340"/>
      <c r="E2064" s="339"/>
      <c r="F2064" s="339"/>
    </row>
    <row r="2065" spans="1:6" s="342" customFormat="1" x14ac:dyDescent="0.25">
      <c r="A2065" s="338"/>
      <c r="B2065" s="338"/>
      <c r="C2065" s="341"/>
      <c r="D2065" s="340"/>
      <c r="E2065" s="339"/>
      <c r="F2065" s="339"/>
    </row>
    <row r="2066" spans="1:6" s="342" customFormat="1" x14ac:dyDescent="0.25">
      <c r="A2066" s="338"/>
      <c r="B2066" s="338"/>
      <c r="C2066" s="341"/>
      <c r="D2066" s="340"/>
      <c r="E2066" s="339"/>
      <c r="F2066" s="339"/>
    </row>
    <row r="2067" spans="1:6" s="342" customFormat="1" x14ac:dyDescent="0.25">
      <c r="A2067" s="338"/>
      <c r="B2067" s="338"/>
      <c r="C2067" s="341"/>
      <c r="D2067" s="340"/>
      <c r="E2067" s="339"/>
      <c r="F2067" s="339"/>
    </row>
    <row r="2068" spans="1:6" s="342" customFormat="1" x14ac:dyDescent="0.25">
      <c r="A2068" s="338"/>
      <c r="B2068" s="338"/>
      <c r="C2068" s="341"/>
      <c r="D2068" s="340"/>
      <c r="E2068" s="339"/>
      <c r="F2068" s="339"/>
    </row>
    <row r="2069" spans="1:6" s="342" customFormat="1" x14ac:dyDescent="0.25">
      <c r="A2069" s="338"/>
      <c r="B2069" s="338"/>
      <c r="C2069" s="341"/>
      <c r="D2069" s="340"/>
      <c r="E2069" s="339"/>
      <c r="F2069" s="339"/>
    </row>
    <row r="2070" spans="1:6" s="342" customFormat="1" x14ac:dyDescent="0.25">
      <c r="A2070" s="338"/>
      <c r="B2070" s="338"/>
      <c r="C2070" s="341"/>
      <c r="D2070" s="340"/>
      <c r="E2070" s="339"/>
      <c r="F2070" s="339"/>
    </row>
    <row r="2071" spans="1:6" s="342" customFormat="1" x14ac:dyDescent="0.25">
      <c r="A2071" s="338"/>
      <c r="B2071" s="338"/>
      <c r="C2071" s="341"/>
      <c r="D2071" s="340"/>
      <c r="E2071" s="339"/>
      <c r="F2071" s="339"/>
    </row>
    <row r="2072" spans="1:6" s="342" customFormat="1" x14ac:dyDescent="0.25">
      <c r="A2072" s="338"/>
      <c r="B2072" s="338"/>
      <c r="C2072" s="341"/>
      <c r="D2072" s="340"/>
      <c r="E2072" s="339"/>
      <c r="F2072" s="339"/>
    </row>
    <row r="2075" spans="1:6" s="342" customFormat="1" x14ac:dyDescent="0.25">
      <c r="A2075" s="338"/>
      <c r="B2075" s="338"/>
      <c r="C2075" s="341"/>
      <c r="D2075" s="340"/>
      <c r="E2075" s="339"/>
      <c r="F2075" s="339"/>
    </row>
    <row r="2120" spans="1:6" s="342" customFormat="1" x14ac:dyDescent="0.25">
      <c r="A2120" s="338"/>
      <c r="B2120" s="338"/>
      <c r="C2120" s="341"/>
      <c r="D2120" s="340"/>
      <c r="E2120" s="339"/>
      <c r="F2120" s="339"/>
    </row>
    <row r="2121" spans="1:6" s="342" customFormat="1" x14ac:dyDescent="0.25">
      <c r="A2121" s="338"/>
      <c r="B2121" s="338"/>
      <c r="C2121" s="341"/>
      <c r="D2121" s="340"/>
      <c r="E2121" s="339"/>
      <c r="F2121" s="339"/>
    </row>
    <row r="2122" spans="1:6" s="342" customFormat="1" x14ac:dyDescent="0.25">
      <c r="A2122" s="338"/>
      <c r="B2122" s="338"/>
      <c r="C2122" s="341"/>
      <c r="D2122" s="340"/>
      <c r="E2122" s="339"/>
      <c r="F2122" s="339"/>
    </row>
    <row r="2123" spans="1:6" s="342" customFormat="1" x14ac:dyDescent="0.25">
      <c r="A2123" s="338"/>
      <c r="B2123" s="338"/>
      <c r="C2123" s="341"/>
      <c r="D2123" s="340"/>
      <c r="E2123" s="339"/>
      <c r="F2123" s="339"/>
    </row>
    <row r="2124" spans="1:6" s="342" customFormat="1" x14ac:dyDescent="0.25">
      <c r="A2124" s="338"/>
      <c r="B2124" s="338"/>
      <c r="C2124" s="341"/>
      <c r="D2124" s="340"/>
      <c r="E2124" s="339"/>
      <c r="F2124" s="339"/>
    </row>
    <row r="2125" spans="1:6" s="342" customFormat="1" x14ac:dyDescent="0.25">
      <c r="A2125" s="338"/>
      <c r="B2125" s="338"/>
      <c r="C2125" s="341"/>
      <c r="D2125" s="340"/>
      <c r="E2125" s="339"/>
      <c r="F2125" s="339"/>
    </row>
    <row r="2132" spans="1:6" s="342" customFormat="1" x14ac:dyDescent="0.25">
      <c r="A2132" s="338"/>
      <c r="B2132" s="338"/>
      <c r="C2132" s="341"/>
      <c r="D2132" s="340"/>
      <c r="E2132" s="339"/>
      <c r="F2132" s="339"/>
    </row>
    <row r="2133" spans="1:6" s="342" customFormat="1" x14ac:dyDescent="0.25">
      <c r="A2133" s="338"/>
      <c r="B2133" s="338"/>
      <c r="C2133" s="341"/>
      <c r="D2133" s="340"/>
      <c r="E2133" s="339"/>
      <c r="F2133" s="339"/>
    </row>
    <row r="2136" spans="1:6" s="342" customFormat="1" x14ac:dyDescent="0.25">
      <c r="A2136" s="338"/>
      <c r="B2136" s="338"/>
      <c r="C2136" s="341"/>
      <c r="D2136" s="340"/>
      <c r="E2136" s="339"/>
      <c r="F2136" s="339"/>
    </row>
    <row r="2137" spans="1:6" s="342" customFormat="1" x14ac:dyDescent="0.25">
      <c r="A2137" s="338"/>
      <c r="B2137" s="338"/>
      <c r="C2137" s="341"/>
      <c r="D2137" s="340"/>
      <c r="E2137" s="339"/>
      <c r="F2137" s="339"/>
    </row>
    <row r="2144" spans="1:6" s="342" customFormat="1" x14ac:dyDescent="0.25">
      <c r="A2144" s="338"/>
      <c r="B2144" s="338"/>
      <c r="C2144" s="341"/>
      <c r="D2144" s="340"/>
      <c r="E2144" s="339"/>
      <c r="F2144" s="339"/>
    </row>
    <row r="2145" spans="1:6" s="342" customFormat="1" x14ac:dyDescent="0.25">
      <c r="A2145" s="338"/>
      <c r="B2145" s="338"/>
      <c r="C2145" s="341"/>
      <c r="D2145" s="340"/>
      <c r="E2145" s="339"/>
      <c r="F2145" s="339"/>
    </row>
    <row r="2152" spans="1:6" s="342" customFormat="1" x14ac:dyDescent="0.25">
      <c r="A2152" s="338"/>
      <c r="B2152" s="338"/>
      <c r="C2152" s="341"/>
      <c r="D2152" s="340"/>
      <c r="E2152" s="339"/>
      <c r="F2152" s="339"/>
    </row>
    <row r="2153" spans="1:6" s="342" customFormat="1" x14ac:dyDescent="0.25">
      <c r="A2153" s="338"/>
      <c r="B2153" s="338"/>
      <c r="C2153" s="341"/>
      <c r="D2153" s="340"/>
      <c r="E2153" s="339"/>
      <c r="F2153" s="339"/>
    </row>
    <row r="2158" spans="1:6" s="342" customFormat="1" x14ac:dyDescent="0.25">
      <c r="A2158" s="338"/>
      <c r="B2158" s="338"/>
      <c r="C2158" s="341"/>
      <c r="D2158" s="340"/>
      <c r="E2158" s="339"/>
      <c r="F2158" s="339"/>
    </row>
    <row r="2159" spans="1:6" s="342" customFormat="1" x14ac:dyDescent="0.25">
      <c r="A2159" s="338"/>
      <c r="B2159" s="338"/>
      <c r="C2159" s="341"/>
      <c r="D2159" s="340"/>
      <c r="E2159" s="339"/>
      <c r="F2159" s="339"/>
    </row>
    <row r="2160" spans="1:6" s="342" customFormat="1" x14ac:dyDescent="0.25">
      <c r="A2160" s="338"/>
      <c r="B2160" s="338"/>
      <c r="C2160" s="341"/>
      <c r="D2160" s="340"/>
      <c r="E2160" s="339"/>
      <c r="F2160" s="339"/>
    </row>
    <row r="2161" spans="1:6" s="342" customFormat="1" x14ac:dyDescent="0.25">
      <c r="A2161" s="338"/>
      <c r="B2161" s="338"/>
      <c r="C2161" s="341"/>
      <c r="D2161" s="340"/>
      <c r="E2161" s="339"/>
      <c r="F2161" s="339"/>
    </row>
    <row r="2162" spans="1:6" s="342" customFormat="1" x14ac:dyDescent="0.25">
      <c r="A2162" s="338"/>
      <c r="B2162" s="338"/>
      <c r="C2162" s="341"/>
      <c r="D2162" s="340"/>
      <c r="E2162" s="339"/>
      <c r="F2162" s="339"/>
    </row>
    <row r="2163" spans="1:6" s="342" customFormat="1" x14ac:dyDescent="0.25">
      <c r="A2163" s="338"/>
      <c r="B2163" s="338"/>
      <c r="C2163" s="341"/>
      <c r="D2163" s="340"/>
      <c r="E2163" s="339"/>
      <c r="F2163" s="339"/>
    </row>
    <row r="2164" spans="1:6" s="342" customFormat="1" x14ac:dyDescent="0.25">
      <c r="A2164" s="338"/>
      <c r="B2164" s="338"/>
      <c r="C2164" s="341"/>
      <c r="D2164" s="340"/>
      <c r="E2164" s="339"/>
      <c r="F2164" s="339"/>
    </row>
    <row r="2165" spans="1:6" s="342" customFormat="1" x14ac:dyDescent="0.25">
      <c r="A2165" s="338"/>
      <c r="B2165" s="338"/>
      <c r="C2165" s="341"/>
      <c r="D2165" s="340"/>
      <c r="E2165" s="339"/>
      <c r="F2165" s="339"/>
    </row>
    <row r="2166" spans="1:6" s="342" customFormat="1" x14ac:dyDescent="0.25">
      <c r="A2166" s="338"/>
      <c r="B2166" s="338"/>
      <c r="C2166" s="341"/>
      <c r="D2166" s="340"/>
      <c r="E2166" s="339"/>
      <c r="F2166" s="339"/>
    </row>
    <row r="2167" spans="1:6" s="342" customFormat="1" x14ac:dyDescent="0.25">
      <c r="A2167" s="338"/>
      <c r="B2167" s="338"/>
      <c r="C2167" s="341"/>
      <c r="D2167" s="340"/>
      <c r="E2167" s="339"/>
      <c r="F2167" s="339"/>
    </row>
    <row r="2168" spans="1:6" s="342" customFormat="1" x14ac:dyDescent="0.25">
      <c r="A2168" s="338"/>
      <c r="B2168" s="338"/>
      <c r="C2168" s="341"/>
      <c r="D2168" s="340"/>
      <c r="E2168" s="339"/>
      <c r="F2168" s="339"/>
    </row>
    <row r="2169" spans="1:6" s="342" customFormat="1" x14ac:dyDescent="0.25">
      <c r="A2169" s="338"/>
      <c r="B2169" s="338"/>
      <c r="C2169" s="341"/>
      <c r="D2169" s="340"/>
      <c r="E2169" s="339"/>
      <c r="F2169" s="339"/>
    </row>
    <row r="2170" spans="1:6" s="342" customFormat="1" x14ac:dyDescent="0.25">
      <c r="A2170" s="338"/>
      <c r="B2170" s="338"/>
      <c r="C2170" s="341"/>
      <c r="D2170" s="340"/>
      <c r="E2170" s="339"/>
      <c r="F2170" s="339"/>
    </row>
    <row r="2171" spans="1:6" s="342" customFormat="1" x14ac:dyDescent="0.25">
      <c r="A2171" s="338"/>
      <c r="B2171" s="338"/>
      <c r="C2171" s="341"/>
      <c r="D2171" s="340"/>
      <c r="E2171" s="339"/>
      <c r="F2171" s="339"/>
    </row>
    <row r="2172" spans="1:6" s="342" customFormat="1" x14ac:dyDescent="0.25">
      <c r="A2172" s="338"/>
      <c r="B2172" s="338"/>
      <c r="C2172" s="341"/>
      <c r="D2172" s="340"/>
      <c r="E2172" s="339"/>
      <c r="F2172" s="339"/>
    </row>
    <row r="2173" spans="1:6" s="342" customFormat="1" x14ac:dyDescent="0.25">
      <c r="A2173" s="338"/>
      <c r="B2173" s="338"/>
      <c r="C2173" s="341"/>
      <c r="D2173" s="340"/>
      <c r="E2173" s="339"/>
      <c r="F2173" s="339"/>
    </row>
    <row r="2174" spans="1:6" s="342" customFormat="1" x14ac:dyDescent="0.25">
      <c r="A2174" s="338"/>
      <c r="B2174" s="338"/>
      <c r="C2174" s="341"/>
      <c r="D2174" s="340"/>
      <c r="E2174" s="339"/>
      <c r="F2174" s="339"/>
    </row>
    <row r="2175" spans="1:6" s="342" customFormat="1" x14ac:dyDescent="0.25">
      <c r="A2175" s="338"/>
      <c r="B2175" s="338"/>
      <c r="C2175" s="341"/>
      <c r="D2175" s="340"/>
      <c r="E2175" s="339"/>
      <c r="F2175" s="339"/>
    </row>
    <row r="2225" spans="1:6" s="342" customFormat="1" x14ac:dyDescent="0.25">
      <c r="A2225" s="338"/>
      <c r="B2225" s="338"/>
      <c r="C2225" s="341"/>
      <c r="D2225" s="340"/>
      <c r="E2225" s="339"/>
      <c r="F2225" s="339"/>
    </row>
    <row r="2226" spans="1:6" s="342" customFormat="1" x14ac:dyDescent="0.25">
      <c r="A2226" s="338"/>
      <c r="B2226" s="338"/>
      <c r="C2226" s="341"/>
      <c r="D2226" s="340"/>
      <c r="E2226" s="339"/>
      <c r="F2226" s="339"/>
    </row>
    <row r="2237" spans="1:6" s="343" customFormat="1" x14ac:dyDescent="0.2">
      <c r="A2237" s="338"/>
      <c r="B2237" s="338"/>
      <c r="C2237" s="341"/>
      <c r="D2237" s="340"/>
      <c r="E2237" s="339"/>
      <c r="F2237" s="339"/>
    </row>
    <row r="2284" spans="1:6" s="342" customFormat="1" x14ac:dyDescent="0.25">
      <c r="A2284" s="338"/>
      <c r="B2284" s="338"/>
      <c r="C2284" s="341"/>
      <c r="D2284" s="340"/>
      <c r="E2284" s="339"/>
      <c r="F2284" s="339"/>
    </row>
    <row r="2285" spans="1:6" s="342" customFormat="1" x14ac:dyDescent="0.25">
      <c r="A2285" s="338"/>
      <c r="B2285" s="338"/>
      <c r="C2285" s="341"/>
      <c r="D2285" s="340"/>
      <c r="E2285" s="339"/>
      <c r="F2285" s="339"/>
    </row>
    <row r="2286" spans="1:6" s="342" customFormat="1" x14ac:dyDescent="0.25">
      <c r="A2286" s="338"/>
      <c r="B2286" s="338"/>
      <c r="C2286" s="341"/>
      <c r="D2286" s="340"/>
      <c r="E2286" s="339"/>
      <c r="F2286" s="339"/>
    </row>
    <row r="2287" spans="1:6" s="342" customFormat="1" x14ac:dyDescent="0.25">
      <c r="A2287" s="338"/>
      <c r="B2287" s="338"/>
      <c r="C2287" s="341"/>
      <c r="D2287" s="340"/>
      <c r="E2287" s="339"/>
      <c r="F2287" s="339"/>
    </row>
    <row r="2288" spans="1:6" s="342" customFormat="1" x14ac:dyDescent="0.25">
      <c r="A2288" s="338"/>
      <c r="B2288" s="338"/>
      <c r="C2288" s="341"/>
      <c r="D2288" s="340"/>
      <c r="E2288" s="339"/>
      <c r="F2288" s="339"/>
    </row>
    <row r="2289" spans="1:6" s="342" customFormat="1" x14ac:dyDescent="0.25">
      <c r="A2289" s="338"/>
      <c r="B2289" s="338"/>
      <c r="C2289" s="341"/>
      <c r="D2289" s="340"/>
      <c r="E2289" s="339"/>
      <c r="F2289" s="339"/>
    </row>
    <row r="2290" spans="1:6" s="342" customFormat="1" x14ac:dyDescent="0.25">
      <c r="A2290" s="338"/>
      <c r="B2290" s="338"/>
      <c r="C2290" s="341"/>
      <c r="D2290" s="340"/>
      <c r="E2290" s="339"/>
      <c r="F2290" s="339"/>
    </row>
    <row r="2291" spans="1:6" s="342" customFormat="1" x14ac:dyDescent="0.25">
      <c r="A2291" s="338"/>
      <c r="B2291" s="338"/>
      <c r="C2291" s="341"/>
      <c r="D2291" s="340"/>
      <c r="E2291" s="339"/>
      <c r="F2291" s="339"/>
    </row>
    <row r="2292" spans="1:6" s="342" customFormat="1" x14ac:dyDescent="0.25">
      <c r="A2292" s="338"/>
      <c r="B2292" s="338"/>
      <c r="C2292" s="341"/>
      <c r="D2292" s="340"/>
      <c r="E2292" s="339"/>
      <c r="F2292" s="339"/>
    </row>
    <row r="2293" spans="1:6" s="342" customFormat="1" x14ac:dyDescent="0.25">
      <c r="A2293" s="338"/>
      <c r="B2293" s="338"/>
      <c r="C2293" s="341"/>
      <c r="D2293" s="340"/>
      <c r="E2293" s="339"/>
      <c r="F2293" s="339"/>
    </row>
    <row r="2294" spans="1:6" s="342" customFormat="1" x14ac:dyDescent="0.25">
      <c r="A2294" s="338"/>
      <c r="B2294" s="338"/>
      <c r="C2294" s="341"/>
      <c r="D2294" s="340"/>
      <c r="E2294" s="339"/>
      <c r="F2294" s="339"/>
    </row>
    <row r="2305" spans="1:6" s="342" customFormat="1" x14ac:dyDescent="0.25">
      <c r="A2305" s="338"/>
      <c r="B2305" s="338"/>
      <c r="C2305" s="341"/>
      <c r="D2305" s="340"/>
      <c r="E2305" s="339"/>
      <c r="F2305" s="339"/>
    </row>
    <row r="2306" spans="1:6" s="342" customFormat="1" x14ac:dyDescent="0.25">
      <c r="A2306" s="338"/>
      <c r="B2306" s="338"/>
      <c r="C2306" s="341"/>
      <c r="D2306" s="340"/>
      <c r="E2306" s="339"/>
      <c r="F2306" s="339"/>
    </row>
    <row r="2307" spans="1:6" s="342" customFormat="1" x14ac:dyDescent="0.25">
      <c r="A2307" s="338"/>
      <c r="B2307" s="338"/>
      <c r="C2307" s="341"/>
      <c r="D2307" s="340"/>
      <c r="E2307" s="339"/>
      <c r="F2307" s="339"/>
    </row>
    <row r="2308" spans="1:6" s="342" customFormat="1" x14ac:dyDescent="0.25">
      <c r="A2308" s="338"/>
      <c r="B2308" s="338"/>
      <c r="C2308" s="341"/>
      <c r="D2308" s="340"/>
      <c r="E2308" s="339"/>
      <c r="F2308" s="339"/>
    </row>
    <row r="2317" spans="1:6" s="342" customFormat="1" x14ac:dyDescent="0.25">
      <c r="A2317" s="338"/>
      <c r="B2317" s="338"/>
      <c r="C2317" s="341"/>
      <c r="D2317" s="340"/>
      <c r="E2317" s="339"/>
      <c r="F2317" s="339"/>
    </row>
    <row r="2318" spans="1:6" s="342" customFormat="1" x14ac:dyDescent="0.25">
      <c r="A2318" s="338"/>
      <c r="B2318" s="338"/>
      <c r="C2318" s="341"/>
      <c r="D2318" s="340"/>
      <c r="E2318" s="339"/>
      <c r="F2318" s="339"/>
    </row>
    <row r="2319" spans="1:6" s="342" customFormat="1" x14ac:dyDescent="0.25">
      <c r="A2319" s="338"/>
      <c r="B2319" s="338"/>
      <c r="C2319" s="341"/>
      <c r="D2319" s="340"/>
      <c r="E2319" s="339"/>
      <c r="F2319" s="339"/>
    </row>
    <row r="2320" spans="1:6" s="342" customFormat="1" x14ac:dyDescent="0.25">
      <c r="A2320" s="338"/>
      <c r="B2320" s="338"/>
      <c r="C2320" s="341"/>
      <c r="D2320" s="340"/>
      <c r="E2320" s="339"/>
      <c r="F2320" s="339"/>
    </row>
    <row r="2325" spans="1:6" s="342" customFormat="1" x14ac:dyDescent="0.25">
      <c r="A2325" s="338"/>
      <c r="B2325" s="338"/>
      <c r="C2325" s="341"/>
      <c r="D2325" s="340"/>
      <c r="E2325" s="339"/>
      <c r="F2325" s="339"/>
    </row>
    <row r="2326" spans="1:6" s="342" customFormat="1" x14ac:dyDescent="0.25">
      <c r="A2326" s="338"/>
      <c r="B2326" s="338"/>
      <c r="C2326" s="341"/>
      <c r="D2326" s="340"/>
      <c r="E2326" s="339"/>
      <c r="F2326" s="339"/>
    </row>
    <row r="2327" spans="1:6" s="342" customFormat="1" x14ac:dyDescent="0.25">
      <c r="A2327" s="338"/>
      <c r="B2327" s="338"/>
      <c r="C2327" s="341"/>
      <c r="D2327" s="340"/>
      <c r="E2327" s="339"/>
      <c r="F2327" s="339"/>
    </row>
    <row r="2328" spans="1:6" s="342" customFormat="1" x14ac:dyDescent="0.25">
      <c r="A2328" s="338"/>
      <c r="B2328" s="338"/>
      <c r="C2328" s="341"/>
      <c r="D2328" s="340"/>
      <c r="E2328" s="339"/>
      <c r="F2328" s="339"/>
    </row>
    <row r="2329" spans="1:6" s="342" customFormat="1" x14ac:dyDescent="0.25">
      <c r="A2329" s="338"/>
      <c r="B2329" s="338"/>
      <c r="C2329" s="341"/>
      <c r="D2329" s="340"/>
      <c r="E2329" s="339"/>
      <c r="F2329" s="339"/>
    </row>
    <row r="2330" spans="1:6" s="342" customFormat="1" x14ac:dyDescent="0.25">
      <c r="A2330" s="338"/>
      <c r="B2330" s="338"/>
      <c r="C2330" s="341"/>
      <c r="D2330" s="340"/>
      <c r="E2330" s="339"/>
      <c r="F2330" s="339"/>
    </row>
    <row r="2331" spans="1:6" s="342" customFormat="1" x14ac:dyDescent="0.25">
      <c r="A2331" s="338"/>
      <c r="B2331" s="338"/>
      <c r="C2331" s="341"/>
      <c r="D2331" s="340"/>
      <c r="E2331" s="339"/>
      <c r="F2331" s="339"/>
    </row>
    <row r="2332" spans="1:6" s="342" customFormat="1" x14ac:dyDescent="0.25">
      <c r="A2332" s="338"/>
      <c r="B2332" s="338"/>
      <c r="C2332" s="341"/>
      <c r="D2332" s="340"/>
      <c r="E2332" s="339"/>
      <c r="F2332" s="339"/>
    </row>
    <row r="2333" spans="1:6" s="342" customFormat="1" x14ac:dyDescent="0.25">
      <c r="A2333" s="338"/>
      <c r="B2333" s="338"/>
      <c r="C2333" s="341"/>
      <c r="D2333" s="340"/>
      <c r="E2333" s="339"/>
      <c r="F2333" s="339"/>
    </row>
    <row r="2334" spans="1:6" s="342" customFormat="1" x14ac:dyDescent="0.25">
      <c r="A2334" s="338"/>
      <c r="B2334" s="338"/>
      <c r="C2334" s="341"/>
      <c r="D2334" s="340"/>
      <c r="E2334" s="339"/>
      <c r="F2334" s="339"/>
    </row>
    <row r="2335" spans="1:6" s="342" customFormat="1" x14ac:dyDescent="0.25">
      <c r="A2335" s="338"/>
      <c r="B2335" s="338"/>
      <c r="C2335" s="341"/>
      <c r="D2335" s="340"/>
      <c r="E2335" s="339"/>
      <c r="F2335" s="339"/>
    </row>
    <row r="2336" spans="1:6" s="342" customFormat="1" x14ac:dyDescent="0.25">
      <c r="A2336" s="338"/>
      <c r="B2336" s="338"/>
      <c r="C2336" s="341"/>
      <c r="D2336" s="340"/>
      <c r="E2336" s="339"/>
      <c r="F2336" s="339"/>
    </row>
    <row r="2337" spans="1:6" s="342" customFormat="1" x14ac:dyDescent="0.25">
      <c r="A2337" s="338"/>
      <c r="B2337" s="338"/>
      <c r="C2337" s="341"/>
      <c r="D2337" s="340"/>
      <c r="E2337" s="339"/>
      <c r="F2337" s="339"/>
    </row>
    <row r="2338" spans="1:6" s="342" customFormat="1" x14ac:dyDescent="0.25">
      <c r="A2338" s="338"/>
      <c r="B2338" s="338"/>
      <c r="C2338" s="341"/>
      <c r="D2338" s="340"/>
      <c r="E2338" s="339"/>
      <c r="F2338" s="339"/>
    </row>
    <row r="2339" spans="1:6" s="342" customFormat="1" x14ac:dyDescent="0.25">
      <c r="A2339" s="338"/>
      <c r="B2339" s="338"/>
      <c r="C2339" s="341"/>
      <c r="D2339" s="340"/>
      <c r="E2339" s="339"/>
      <c r="F2339" s="339"/>
    </row>
    <row r="2340" spans="1:6" s="342" customFormat="1" x14ac:dyDescent="0.25">
      <c r="A2340" s="338"/>
      <c r="B2340" s="338"/>
      <c r="C2340" s="341"/>
      <c r="D2340" s="340"/>
      <c r="E2340" s="339"/>
      <c r="F2340" s="339"/>
    </row>
    <row r="2341" spans="1:6" s="342" customFormat="1" x14ac:dyDescent="0.25">
      <c r="A2341" s="338"/>
      <c r="B2341" s="338"/>
      <c r="C2341" s="341"/>
      <c r="D2341" s="340"/>
      <c r="E2341" s="339"/>
      <c r="F2341" s="339"/>
    </row>
    <row r="2342" spans="1:6" s="342" customFormat="1" x14ac:dyDescent="0.25">
      <c r="A2342" s="338"/>
      <c r="B2342" s="338"/>
      <c r="C2342" s="341"/>
      <c r="D2342" s="340"/>
      <c r="E2342" s="339"/>
      <c r="F2342" s="339"/>
    </row>
    <row r="2343" spans="1:6" s="342" customFormat="1" x14ac:dyDescent="0.25">
      <c r="A2343" s="338"/>
      <c r="B2343" s="338"/>
      <c r="C2343" s="341"/>
      <c r="D2343" s="340"/>
      <c r="E2343" s="339"/>
      <c r="F2343" s="339"/>
    </row>
    <row r="2344" spans="1:6" s="342" customFormat="1" x14ac:dyDescent="0.25">
      <c r="A2344" s="338"/>
      <c r="B2344" s="338"/>
      <c r="C2344" s="341"/>
      <c r="D2344" s="340"/>
      <c r="E2344" s="339"/>
      <c r="F2344" s="339"/>
    </row>
    <row r="2345" spans="1:6" s="342" customFormat="1" x14ac:dyDescent="0.25">
      <c r="A2345" s="338"/>
      <c r="B2345" s="338"/>
      <c r="C2345" s="341"/>
      <c r="D2345" s="340"/>
      <c r="E2345" s="339"/>
      <c r="F2345" s="339"/>
    </row>
    <row r="2346" spans="1:6" s="342" customFormat="1" x14ac:dyDescent="0.25">
      <c r="A2346" s="338"/>
      <c r="B2346" s="338"/>
      <c r="C2346" s="341"/>
      <c r="D2346" s="340"/>
      <c r="E2346" s="339"/>
      <c r="F2346" s="339"/>
    </row>
    <row r="2347" spans="1:6" s="342" customFormat="1" x14ac:dyDescent="0.25">
      <c r="A2347" s="338"/>
      <c r="B2347" s="338"/>
      <c r="C2347" s="341"/>
      <c r="D2347" s="340"/>
      <c r="E2347" s="339"/>
      <c r="F2347" s="339"/>
    </row>
    <row r="2348" spans="1:6" s="342" customFormat="1" x14ac:dyDescent="0.25">
      <c r="A2348" s="338"/>
      <c r="B2348" s="338"/>
      <c r="C2348" s="341"/>
      <c r="D2348" s="340"/>
      <c r="E2348" s="339"/>
      <c r="F2348" s="339"/>
    </row>
    <row r="2349" spans="1:6" s="342" customFormat="1" x14ac:dyDescent="0.25">
      <c r="A2349" s="338"/>
      <c r="B2349" s="338"/>
      <c r="C2349" s="341"/>
      <c r="D2349" s="340"/>
      <c r="E2349" s="339"/>
      <c r="F2349" s="339"/>
    </row>
    <row r="2350" spans="1:6" s="342" customFormat="1" x14ac:dyDescent="0.25">
      <c r="A2350" s="338"/>
      <c r="B2350" s="338"/>
      <c r="C2350" s="341"/>
      <c r="D2350" s="340"/>
      <c r="E2350" s="339"/>
      <c r="F2350" s="339"/>
    </row>
    <row r="2351" spans="1:6" s="342" customFormat="1" x14ac:dyDescent="0.25">
      <c r="A2351" s="338"/>
      <c r="B2351" s="338"/>
      <c r="C2351" s="341"/>
      <c r="D2351" s="340"/>
      <c r="E2351" s="339"/>
      <c r="F2351" s="339"/>
    </row>
    <row r="2352" spans="1:6" s="342" customFormat="1" x14ac:dyDescent="0.25">
      <c r="A2352" s="338"/>
      <c r="B2352" s="338"/>
      <c r="C2352" s="341"/>
      <c r="D2352" s="340"/>
      <c r="E2352" s="339"/>
      <c r="F2352" s="339"/>
    </row>
    <row r="2353" spans="1:6" s="342" customFormat="1" x14ac:dyDescent="0.25">
      <c r="A2353" s="338"/>
      <c r="B2353" s="338"/>
      <c r="C2353" s="341"/>
      <c r="D2353" s="340"/>
      <c r="E2353" s="339"/>
      <c r="F2353" s="339"/>
    </row>
    <row r="2354" spans="1:6" s="342" customFormat="1" x14ac:dyDescent="0.25">
      <c r="A2354" s="338"/>
      <c r="B2354" s="338"/>
      <c r="C2354" s="341"/>
      <c r="D2354" s="340"/>
      <c r="E2354" s="339"/>
      <c r="F2354" s="339"/>
    </row>
    <row r="2355" spans="1:6" s="342" customFormat="1" x14ac:dyDescent="0.25">
      <c r="A2355" s="338"/>
      <c r="B2355" s="338"/>
      <c r="C2355" s="341"/>
      <c r="D2355" s="340"/>
      <c r="E2355" s="339"/>
      <c r="F2355" s="339"/>
    </row>
    <row r="2356" spans="1:6" s="342" customFormat="1" x14ac:dyDescent="0.25">
      <c r="A2356" s="338"/>
      <c r="B2356" s="338"/>
      <c r="C2356" s="341"/>
      <c r="D2356" s="340"/>
      <c r="E2356" s="339"/>
      <c r="F2356" s="339"/>
    </row>
    <row r="2357" spans="1:6" s="342" customFormat="1" x14ac:dyDescent="0.25">
      <c r="A2357" s="338"/>
      <c r="B2357" s="338"/>
      <c r="C2357" s="341"/>
      <c r="D2357" s="340"/>
      <c r="E2357" s="339"/>
      <c r="F2357" s="339"/>
    </row>
    <row r="2358" spans="1:6" s="342" customFormat="1" x14ac:dyDescent="0.25">
      <c r="A2358" s="338"/>
      <c r="B2358" s="338"/>
      <c r="C2358" s="341"/>
      <c r="D2358" s="340"/>
      <c r="E2358" s="339"/>
      <c r="F2358" s="339"/>
    </row>
    <row r="2359" spans="1:6" s="342" customFormat="1" x14ac:dyDescent="0.25">
      <c r="A2359" s="338"/>
      <c r="B2359" s="338"/>
      <c r="C2359" s="341"/>
      <c r="D2359" s="340"/>
      <c r="E2359" s="339"/>
      <c r="F2359" s="339"/>
    </row>
    <row r="2360" spans="1:6" s="342" customFormat="1" x14ac:dyDescent="0.25">
      <c r="A2360" s="338"/>
      <c r="B2360" s="338"/>
      <c r="C2360" s="341"/>
      <c r="D2360" s="340"/>
      <c r="E2360" s="339"/>
      <c r="F2360" s="339"/>
    </row>
    <row r="2361" spans="1:6" s="342" customFormat="1" x14ac:dyDescent="0.25">
      <c r="A2361" s="338"/>
      <c r="B2361" s="338"/>
      <c r="C2361" s="341"/>
      <c r="D2361" s="340"/>
      <c r="E2361" s="339"/>
      <c r="F2361" s="339"/>
    </row>
    <row r="2362" spans="1:6" s="342" customFormat="1" x14ac:dyDescent="0.25">
      <c r="A2362" s="338"/>
      <c r="B2362" s="338"/>
      <c r="C2362" s="341"/>
      <c r="D2362" s="340"/>
      <c r="E2362" s="339"/>
      <c r="F2362" s="339"/>
    </row>
    <row r="2363" spans="1:6" s="342" customFormat="1" x14ac:dyDescent="0.25">
      <c r="A2363" s="338"/>
      <c r="B2363" s="338"/>
      <c r="C2363" s="341"/>
      <c r="D2363" s="340"/>
      <c r="E2363" s="339"/>
      <c r="F2363" s="339"/>
    </row>
    <row r="2364" spans="1:6" s="342" customFormat="1" x14ac:dyDescent="0.25">
      <c r="A2364" s="338"/>
      <c r="B2364" s="338"/>
      <c r="C2364" s="341"/>
      <c r="D2364" s="340"/>
      <c r="E2364" s="339"/>
      <c r="F2364" s="339"/>
    </row>
    <row r="2365" spans="1:6" s="342" customFormat="1" x14ac:dyDescent="0.25">
      <c r="A2365" s="338"/>
      <c r="B2365" s="338"/>
      <c r="C2365" s="341"/>
      <c r="D2365" s="340"/>
      <c r="E2365" s="339"/>
      <c r="F2365" s="339"/>
    </row>
    <row r="2366" spans="1:6" s="342" customFormat="1" x14ac:dyDescent="0.25">
      <c r="A2366" s="338"/>
      <c r="B2366" s="338"/>
      <c r="C2366" s="341"/>
      <c r="D2366" s="340"/>
      <c r="E2366" s="339"/>
      <c r="F2366" s="339"/>
    </row>
    <row r="2367" spans="1:6" s="342" customFormat="1" x14ac:dyDescent="0.25">
      <c r="A2367" s="338"/>
      <c r="B2367" s="338"/>
      <c r="C2367" s="341"/>
      <c r="D2367" s="340"/>
      <c r="E2367" s="339"/>
      <c r="F2367" s="339"/>
    </row>
    <row r="2368" spans="1:6" s="342" customFormat="1" x14ac:dyDescent="0.25">
      <c r="A2368" s="338"/>
      <c r="B2368" s="338"/>
      <c r="C2368" s="341"/>
      <c r="D2368" s="340"/>
      <c r="E2368" s="339"/>
      <c r="F2368" s="339"/>
    </row>
    <row r="2369" spans="1:6" s="342" customFormat="1" x14ac:dyDescent="0.25">
      <c r="A2369" s="338"/>
      <c r="B2369" s="338"/>
      <c r="C2369" s="341"/>
      <c r="D2369" s="340"/>
      <c r="E2369" s="339"/>
      <c r="F2369" s="339"/>
    </row>
    <row r="2370" spans="1:6" s="342" customFormat="1" x14ac:dyDescent="0.25">
      <c r="A2370" s="338"/>
      <c r="B2370" s="338"/>
      <c r="C2370" s="341"/>
      <c r="D2370" s="340"/>
      <c r="E2370" s="339"/>
      <c r="F2370" s="339"/>
    </row>
    <row r="2371" spans="1:6" s="342" customFormat="1" x14ac:dyDescent="0.25">
      <c r="A2371" s="338"/>
      <c r="B2371" s="338"/>
      <c r="C2371" s="341"/>
      <c r="D2371" s="340"/>
      <c r="E2371" s="339"/>
      <c r="F2371" s="339"/>
    </row>
    <row r="2372" spans="1:6" s="342" customFormat="1" x14ac:dyDescent="0.25">
      <c r="A2372" s="338"/>
      <c r="B2372" s="338"/>
      <c r="C2372" s="341"/>
      <c r="D2372" s="340"/>
      <c r="E2372" s="339"/>
      <c r="F2372" s="339"/>
    </row>
    <row r="2373" spans="1:6" s="342" customFormat="1" x14ac:dyDescent="0.25">
      <c r="A2373" s="338"/>
      <c r="B2373" s="338"/>
      <c r="C2373" s="341"/>
      <c r="D2373" s="340"/>
      <c r="E2373" s="339"/>
      <c r="F2373" s="339"/>
    </row>
    <row r="2374" spans="1:6" s="342" customFormat="1" x14ac:dyDescent="0.25">
      <c r="A2374" s="338"/>
      <c r="B2374" s="338"/>
      <c r="C2374" s="341"/>
      <c r="D2374" s="340"/>
      <c r="E2374" s="339"/>
      <c r="F2374" s="339"/>
    </row>
    <row r="2379" spans="1:6" s="342" customFormat="1" x14ac:dyDescent="0.25">
      <c r="A2379" s="338"/>
      <c r="B2379" s="338"/>
      <c r="C2379" s="341"/>
      <c r="D2379" s="340"/>
      <c r="E2379" s="339"/>
      <c r="F2379" s="339"/>
    </row>
    <row r="2380" spans="1:6" s="342" customFormat="1" x14ac:dyDescent="0.25">
      <c r="A2380" s="338"/>
      <c r="B2380" s="338"/>
      <c r="C2380" s="341"/>
      <c r="D2380" s="340"/>
      <c r="E2380" s="339"/>
      <c r="F2380" s="339"/>
    </row>
    <row r="2383" spans="1:6" s="342" customFormat="1" x14ac:dyDescent="0.25">
      <c r="A2383" s="338"/>
      <c r="B2383" s="338"/>
      <c r="C2383" s="341"/>
      <c r="D2383" s="340"/>
      <c r="E2383" s="339"/>
      <c r="F2383" s="339"/>
    </row>
    <row r="2384" spans="1:6" s="342" customFormat="1" x14ac:dyDescent="0.25">
      <c r="A2384" s="338"/>
      <c r="B2384" s="338"/>
      <c r="C2384" s="341"/>
      <c r="D2384" s="340"/>
      <c r="E2384" s="339"/>
      <c r="F2384" s="339"/>
    </row>
    <row r="2385" spans="1:6" s="342" customFormat="1" x14ac:dyDescent="0.25">
      <c r="A2385" s="338"/>
      <c r="B2385" s="338"/>
      <c r="C2385" s="341"/>
      <c r="D2385" s="340"/>
      <c r="E2385" s="339"/>
      <c r="F2385" s="339"/>
    </row>
    <row r="2386" spans="1:6" s="342" customFormat="1" x14ac:dyDescent="0.25">
      <c r="A2386" s="338"/>
      <c r="B2386" s="338"/>
      <c r="C2386" s="341"/>
      <c r="D2386" s="340"/>
      <c r="E2386" s="339"/>
      <c r="F2386" s="339"/>
    </row>
    <row r="2387" spans="1:6" s="342" customFormat="1" x14ac:dyDescent="0.25">
      <c r="A2387" s="338"/>
      <c r="B2387" s="338"/>
      <c r="C2387" s="341"/>
      <c r="D2387" s="340"/>
      <c r="E2387" s="339"/>
      <c r="F2387" s="339"/>
    </row>
    <row r="2388" spans="1:6" s="342" customFormat="1" x14ac:dyDescent="0.25">
      <c r="A2388" s="338"/>
      <c r="B2388" s="338"/>
      <c r="C2388" s="341"/>
      <c r="D2388" s="340"/>
      <c r="E2388" s="339"/>
      <c r="F2388" s="339"/>
    </row>
    <row r="2389" spans="1:6" s="342" customFormat="1" x14ac:dyDescent="0.25">
      <c r="A2389" s="338"/>
      <c r="B2389" s="338"/>
      <c r="C2389" s="341"/>
      <c r="D2389" s="340"/>
      <c r="E2389" s="339"/>
      <c r="F2389" s="339"/>
    </row>
    <row r="2390" spans="1:6" s="342" customFormat="1" x14ac:dyDescent="0.25">
      <c r="A2390" s="338"/>
      <c r="B2390" s="338"/>
      <c r="C2390" s="341"/>
      <c r="D2390" s="340"/>
      <c r="E2390" s="339"/>
      <c r="F2390" s="339"/>
    </row>
    <row r="2391" spans="1:6" s="342" customFormat="1" x14ac:dyDescent="0.25">
      <c r="A2391" s="338"/>
      <c r="B2391" s="338"/>
      <c r="C2391" s="341"/>
      <c r="D2391" s="340"/>
      <c r="E2391" s="339"/>
      <c r="F2391" s="339"/>
    </row>
    <row r="2392" spans="1:6" s="342" customFormat="1" x14ac:dyDescent="0.25">
      <c r="A2392" s="338"/>
      <c r="B2392" s="338"/>
      <c r="C2392" s="341"/>
      <c r="D2392" s="340"/>
      <c r="E2392" s="339"/>
      <c r="F2392" s="339"/>
    </row>
    <row r="2393" spans="1:6" s="342" customFormat="1" x14ac:dyDescent="0.25">
      <c r="A2393" s="338"/>
      <c r="B2393" s="338"/>
      <c r="C2393" s="341"/>
      <c r="D2393" s="340"/>
      <c r="E2393" s="339"/>
      <c r="F2393" s="339"/>
    </row>
    <row r="2394" spans="1:6" s="342" customFormat="1" x14ac:dyDescent="0.25">
      <c r="A2394" s="338"/>
      <c r="B2394" s="338"/>
      <c r="C2394" s="341"/>
      <c r="D2394" s="340"/>
      <c r="E2394" s="339"/>
      <c r="F2394" s="339"/>
    </row>
    <row r="2395" spans="1:6" s="342" customFormat="1" x14ac:dyDescent="0.25">
      <c r="A2395" s="338"/>
      <c r="B2395" s="338"/>
      <c r="C2395" s="341"/>
      <c r="D2395" s="340"/>
      <c r="E2395" s="339"/>
      <c r="F2395" s="339"/>
    </row>
    <row r="2396" spans="1:6" s="342" customFormat="1" x14ac:dyDescent="0.25">
      <c r="A2396" s="338"/>
      <c r="B2396" s="338"/>
      <c r="C2396" s="341"/>
      <c r="D2396" s="340"/>
      <c r="E2396" s="339"/>
      <c r="F2396" s="339"/>
    </row>
    <row r="2397" spans="1:6" s="342" customFormat="1" x14ac:dyDescent="0.25">
      <c r="A2397" s="338"/>
      <c r="B2397" s="338"/>
      <c r="C2397" s="341"/>
      <c r="D2397" s="340"/>
      <c r="E2397" s="339"/>
      <c r="F2397" s="339"/>
    </row>
    <row r="2398" spans="1:6" s="342" customFormat="1" x14ac:dyDescent="0.25">
      <c r="A2398" s="338"/>
      <c r="B2398" s="338"/>
      <c r="C2398" s="341"/>
      <c r="D2398" s="340"/>
      <c r="E2398" s="339"/>
      <c r="F2398" s="339"/>
    </row>
    <row r="2399" spans="1:6" s="342" customFormat="1" x14ac:dyDescent="0.25">
      <c r="A2399" s="338"/>
      <c r="B2399" s="338"/>
      <c r="C2399" s="341"/>
      <c r="D2399" s="340"/>
      <c r="E2399" s="339"/>
      <c r="F2399" s="339"/>
    </row>
    <row r="2400" spans="1:6" s="342" customFormat="1" x14ac:dyDescent="0.25">
      <c r="A2400" s="338"/>
      <c r="B2400" s="338"/>
      <c r="C2400" s="341"/>
      <c r="D2400" s="340"/>
      <c r="E2400" s="339"/>
      <c r="F2400" s="339"/>
    </row>
    <row r="2401" spans="1:6" s="342" customFormat="1" x14ac:dyDescent="0.25">
      <c r="A2401" s="338"/>
      <c r="B2401" s="338"/>
      <c r="C2401" s="341"/>
      <c r="D2401" s="340"/>
      <c r="E2401" s="339"/>
      <c r="F2401" s="339"/>
    </row>
    <row r="2402" spans="1:6" s="342" customFormat="1" x14ac:dyDescent="0.25">
      <c r="A2402" s="338"/>
      <c r="B2402" s="338"/>
      <c r="C2402" s="341"/>
      <c r="D2402" s="340"/>
      <c r="E2402" s="339"/>
      <c r="F2402" s="339"/>
    </row>
    <row r="2403" spans="1:6" s="342" customFormat="1" x14ac:dyDescent="0.25">
      <c r="A2403" s="338"/>
      <c r="B2403" s="338"/>
      <c r="C2403" s="341"/>
      <c r="D2403" s="340"/>
      <c r="E2403" s="339"/>
      <c r="F2403" s="339"/>
    </row>
    <row r="2404" spans="1:6" s="342" customFormat="1" x14ac:dyDescent="0.25">
      <c r="A2404" s="338"/>
      <c r="B2404" s="338"/>
      <c r="C2404" s="341"/>
      <c r="D2404" s="340"/>
      <c r="E2404" s="339"/>
      <c r="F2404" s="339"/>
    </row>
    <row r="2405" spans="1:6" s="342" customFormat="1" x14ac:dyDescent="0.25">
      <c r="A2405" s="338"/>
      <c r="B2405" s="338"/>
      <c r="C2405" s="341"/>
      <c r="D2405" s="340"/>
      <c r="E2405" s="339"/>
      <c r="F2405" s="339"/>
    </row>
    <row r="2406" spans="1:6" s="342" customFormat="1" x14ac:dyDescent="0.25">
      <c r="A2406" s="338"/>
      <c r="B2406" s="338"/>
      <c r="C2406" s="341"/>
      <c r="D2406" s="340"/>
      <c r="E2406" s="339"/>
      <c r="F2406" s="339"/>
    </row>
    <row r="2407" spans="1:6" s="342" customFormat="1" x14ac:dyDescent="0.25">
      <c r="A2407" s="338"/>
      <c r="B2407" s="338"/>
      <c r="C2407" s="341"/>
      <c r="D2407" s="340"/>
      <c r="E2407" s="339"/>
      <c r="F2407" s="339"/>
    </row>
    <row r="2408" spans="1:6" s="342" customFormat="1" x14ac:dyDescent="0.25">
      <c r="A2408" s="338"/>
      <c r="B2408" s="338"/>
      <c r="C2408" s="341"/>
      <c r="D2408" s="340"/>
      <c r="E2408" s="339"/>
      <c r="F2408" s="339"/>
    </row>
    <row r="2409" spans="1:6" s="342" customFormat="1" x14ac:dyDescent="0.25">
      <c r="A2409" s="338"/>
      <c r="B2409" s="338"/>
      <c r="C2409" s="341"/>
      <c r="D2409" s="340"/>
      <c r="E2409" s="339"/>
      <c r="F2409" s="339"/>
    </row>
    <row r="2410" spans="1:6" s="342" customFormat="1" x14ac:dyDescent="0.25">
      <c r="A2410" s="338"/>
      <c r="B2410" s="338"/>
      <c r="C2410" s="341"/>
      <c r="D2410" s="340"/>
      <c r="E2410" s="339"/>
      <c r="F2410" s="339"/>
    </row>
    <row r="2411" spans="1:6" s="342" customFormat="1" x14ac:dyDescent="0.25">
      <c r="A2411" s="338"/>
      <c r="B2411" s="338"/>
      <c r="C2411" s="341"/>
      <c r="D2411" s="340"/>
      <c r="E2411" s="339"/>
      <c r="F2411" s="339"/>
    </row>
    <row r="2412" spans="1:6" s="342" customFormat="1" x14ac:dyDescent="0.25">
      <c r="A2412" s="338"/>
      <c r="B2412" s="338"/>
      <c r="C2412" s="341"/>
      <c r="D2412" s="340"/>
      <c r="E2412" s="339"/>
      <c r="F2412" s="339"/>
    </row>
    <row r="2413" spans="1:6" s="342" customFormat="1" x14ac:dyDescent="0.25">
      <c r="A2413" s="338"/>
      <c r="B2413" s="338"/>
      <c r="C2413" s="341"/>
      <c r="D2413" s="340"/>
      <c r="E2413" s="339"/>
      <c r="F2413" s="339"/>
    </row>
    <row r="2414" spans="1:6" s="342" customFormat="1" x14ac:dyDescent="0.25">
      <c r="A2414" s="338"/>
      <c r="B2414" s="338"/>
      <c r="C2414" s="341"/>
      <c r="D2414" s="340"/>
      <c r="E2414" s="339"/>
      <c r="F2414" s="339"/>
    </row>
    <row r="2415" spans="1:6" s="342" customFormat="1" x14ac:dyDescent="0.25">
      <c r="A2415" s="338"/>
      <c r="B2415" s="338"/>
      <c r="C2415" s="341"/>
      <c r="D2415" s="340"/>
      <c r="E2415" s="339"/>
      <c r="F2415" s="339"/>
    </row>
    <row r="2416" spans="1:6" s="342" customFormat="1" x14ac:dyDescent="0.25">
      <c r="A2416" s="338"/>
      <c r="B2416" s="338"/>
      <c r="C2416" s="341"/>
      <c r="D2416" s="340"/>
      <c r="E2416" s="339"/>
      <c r="F2416" s="339"/>
    </row>
    <row r="2417" spans="1:6" s="342" customFormat="1" x14ac:dyDescent="0.25">
      <c r="A2417" s="338"/>
      <c r="B2417" s="338"/>
      <c r="C2417" s="341"/>
      <c r="D2417" s="340"/>
      <c r="E2417" s="339"/>
      <c r="F2417" s="339"/>
    </row>
    <row r="2418" spans="1:6" s="342" customFormat="1" x14ac:dyDescent="0.25">
      <c r="A2418" s="338"/>
      <c r="B2418" s="338"/>
      <c r="C2418" s="341"/>
      <c r="D2418" s="340"/>
      <c r="E2418" s="339"/>
      <c r="F2418" s="339"/>
    </row>
    <row r="2419" spans="1:6" s="342" customFormat="1" x14ac:dyDescent="0.25">
      <c r="A2419" s="338"/>
      <c r="B2419" s="338"/>
      <c r="C2419" s="341"/>
      <c r="D2419" s="340"/>
      <c r="E2419" s="339"/>
      <c r="F2419" s="339"/>
    </row>
    <row r="2420" spans="1:6" s="342" customFormat="1" x14ac:dyDescent="0.25">
      <c r="A2420" s="338"/>
      <c r="B2420" s="338"/>
      <c r="C2420" s="341"/>
      <c r="D2420" s="340"/>
      <c r="E2420" s="339"/>
      <c r="F2420" s="339"/>
    </row>
    <row r="2421" spans="1:6" s="342" customFormat="1" x14ac:dyDescent="0.25">
      <c r="A2421" s="338"/>
      <c r="B2421" s="338"/>
      <c r="C2421" s="341"/>
      <c r="D2421" s="340"/>
      <c r="E2421" s="339"/>
      <c r="F2421" s="339"/>
    </row>
    <row r="2422" spans="1:6" s="342" customFormat="1" x14ac:dyDescent="0.25">
      <c r="A2422" s="338"/>
      <c r="B2422" s="338"/>
      <c r="C2422" s="341"/>
      <c r="D2422" s="340"/>
      <c r="E2422" s="339"/>
      <c r="F2422" s="339"/>
    </row>
    <row r="2423" spans="1:6" s="342" customFormat="1" x14ac:dyDescent="0.25">
      <c r="A2423" s="338"/>
      <c r="B2423" s="338"/>
      <c r="C2423" s="341"/>
      <c r="D2423" s="340"/>
      <c r="E2423" s="339"/>
      <c r="F2423" s="339"/>
    </row>
    <row r="2424" spans="1:6" s="342" customFormat="1" x14ac:dyDescent="0.25">
      <c r="A2424" s="338"/>
      <c r="B2424" s="338"/>
      <c r="C2424" s="341"/>
      <c r="D2424" s="340"/>
      <c r="E2424" s="339"/>
      <c r="F2424" s="339"/>
    </row>
    <row r="2425" spans="1:6" s="342" customFormat="1" x14ac:dyDescent="0.25">
      <c r="A2425" s="338"/>
      <c r="B2425" s="338"/>
      <c r="C2425" s="341"/>
      <c r="D2425" s="340"/>
      <c r="E2425" s="339"/>
      <c r="F2425" s="339"/>
    </row>
    <row r="2426" spans="1:6" s="342" customFormat="1" x14ac:dyDescent="0.25">
      <c r="A2426" s="338"/>
      <c r="B2426" s="338"/>
      <c r="C2426" s="341"/>
      <c r="D2426" s="340"/>
      <c r="E2426" s="339"/>
      <c r="F2426" s="339"/>
    </row>
    <row r="2429" spans="1:6" s="342" customFormat="1" x14ac:dyDescent="0.25">
      <c r="A2429" s="338"/>
      <c r="B2429" s="338"/>
      <c r="C2429" s="341"/>
      <c r="D2429" s="340"/>
      <c r="E2429" s="339"/>
      <c r="F2429" s="339"/>
    </row>
    <row r="2430" spans="1:6" s="342" customFormat="1" x14ac:dyDescent="0.25">
      <c r="A2430" s="338"/>
      <c r="B2430" s="338"/>
      <c r="C2430" s="341"/>
      <c r="D2430" s="340"/>
      <c r="E2430" s="339"/>
      <c r="F2430" s="339"/>
    </row>
    <row r="2433" spans="1:6" s="343" customFormat="1" x14ac:dyDescent="0.2">
      <c r="A2433" s="338"/>
      <c r="B2433" s="338"/>
      <c r="C2433" s="341"/>
      <c r="D2433" s="340"/>
      <c r="E2433" s="339"/>
      <c r="F2433" s="339"/>
    </row>
    <row r="2436" spans="1:6" s="342" customFormat="1" x14ac:dyDescent="0.25">
      <c r="A2436" s="338"/>
      <c r="B2436" s="338"/>
      <c r="C2436" s="341"/>
      <c r="D2436" s="340"/>
      <c r="E2436" s="339"/>
      <c r="F2436" s="339"/>
    </row>
    <row r="2437" spans="1:6" s="342" customFormat="1" x14ac:dyDescent="0.25">
      <c r="A2437" s="338"/>
      <c r="B2437" s="338"/>
      <c r="C2437" s="341"/>
      <c r="D2437" s="340"/>
      <c r="E2437" s="339"/>
      <c r="F2437" s="339"/>
    </row>
    <row r="2438" spans="1:6" s="342" customFormat="1" x14ac:dyDescent="0.25">
      <c r="A2438" s="338"/>
      <c r="B2438" s="338"/>
      <c r="C2438" s="341"/>
      <c r="D2438" s="340"/>
      <c r="E2438" s="339"/>
      <c r="F2438" s="339"/>
    </row>
    <row r="2439" spans="1:6" s="342" customFormat="1" x14ac:dyDescent="0.25">
      <c r="A2439" s="338"/>
      <c r="B2439" s="338"/>
      <c r="C2439" s="341"/>
      <c r="D2439" s="340"/>
      <c r="E2439" s="339"/>
      <c r="F2439" s="339"/>
    </row>
    <row r="2440" spans="1:6" s="342" customFormat="1" x14ac:dyDescent="0.25">
      <c r="A2440" s="338"/>
      <c r="B2440" s="338"/>
      <c r="C2440" s="341"/>
      <c r="D2440" s="340"/>
      <c r="E2440" s="339"/>
      <c r="F2440" s="339"/>
    </row>
    <row r="2441" spans="1:6" s="342" customFormat="1" x14ac:dyDescent="0.25">
      <c r="A2441" s="338"/>
      <c r="B2441" s="338"/>
      <c r="C2441" s="341"/>
      <c r="D2441" s="340"/>
      <c r="E2441" s="339"/>
      <c r="F2441" s="339"/>
    </row>
    <row r="2442" spans="1:6" s="342" customFormat="1" x14ac:dyDescent="0.25">
      <c r="A2442" s="338"/>
      <c r="B2442" s="338"/>
      <c r="C2442" s="341"/>
      <c r="D2442" s="340"/>
      <c r="E2442" s="339"/>
      <c r="F2442" s="339"/>
    </row>
    <row r="2443" spans="1:6" s="342" customFormat="1" x14ac:dyDescent="0.25">
      <c r="A2443" s="338"/>
      <c r="B2443" s="338"/>
      <c r="C2443" s="341"/>
      <c r="D2443" s="340"/>
      <c r="E2443" s="339"/>
      <c r="F2443" s="339"/>
    </row>
    <row r="2444" spans="1:6" s="342" customFormat="1" x14ac:dyDescent="0.25">
      <c r="A2444" s="338"/>
      <c r="B2444" s="338"/>
      <c r="C2444" s="341"/>
      <c r="D2444" s="340"/>
      <c r="E2444" s="339"/>
      <c r="F2444" s="339"/>
    </row>
    <row r="2445" spans="1:6" s="342" customFormat="1" x14ac:dyDescent="0.25">
      <c r="A2445" s="338"/>
      <c r="B2445" s="338"/>
      <c r="C2445" s="341"/>
      <c r="D2445" s="340"/>
      <c r="E2445" s="339"/>
      <c r="F2445" s="339"/>
    </row>
    <row r="2446" spans="1:6" s="342" customFormat="1" x14ac:dyDescent="0.25">
      <c r="A2446" s="338"/>
      <c r="B2446" s="338"/>
      <c r="C2446" s="341"/>
      <c r="D2446" s="340"/>
      <c r="E2446" s="339"/>
      <c r="F2446" s="339"/>
    </row>
    <row r="2447" spans="1:6" s="342" customFormat="1" x14ac:dyDescent="0.25">
      <c r="A2447" s="338"/>
      <c r="B2447" s="338"/>
      <c r="C2447" s="341"/>
      <c r="D2447" s="340"/>
      <c r="E2447" s="339"/>
      <c r="F2447" s="339"/>
    </row>
    <row r="2448" spans="1:6" s="342" customFormat="1" x14ac:dyDescent="0.25">
      <c r="A2448" s="338"/>
      <c r="B2448" s="338"/>
      <c r="C2448" s="341"/>
      <c r="D2448" s="340"/>
      <c r="E2448" s="339"/>
      <c r="F2448" s="339"/>
    </row>
    <row r="2449" spans="1:6" s="342" customFormat="1" x14ac:dyDescent="0.25">
      <c r="A2449" s="338"/>
      <c r="B2449" s="338"/>
      <c r="C2449" s="341"/>
      <c r="D2449" s="340"/>
      <c r="E2449" s="339"/>
      <c r="F2449" s="339"/>
    </row>
    <row r="2450" spans="1:6" s="342" customFormat="1" x14ac:dyDescent="0.25">
      <c r="A2450" s="338"/>
      <c r="B2450" s="338"/>
      <c r="C2450" s="341"/>
      <c r="D2450" s="340"/>
      <c r="E2450" s="339"/>
      <c r="F2450" s="339"/>
    </row>
    <row r="2509" spans="1:6" s="342" customFormat="1" x14ac:dyDescent="0.25">
      <c r="A2509" s="338"/>
      <c r="B2509" s="338"/>
      <c r="C2509" s="341"/>
      <c r="D2509" s="340"/>
      <c r="E2509" s="339"/>
      <c r="F2509" s="339"/>
    </row>
    <row r="2510" spans="1:6" s="342" customFormat="1" x14ac:dyDescent="0.25">
      <c r="A2510" s="338"/>
      <c r="B2510" s="338"/>
      <c r="C2510" s="341"/>
      <c r="D2510" s="340"/>
      <c r="E2510" s="339"/>
      <c r="F2510" s="339"/>
    </row>
    <row r="2513" spans="1:6" s="342" customFormat="1" x14ac:dyDescent="0.25">
      <c r="A2513" s="338"/>
      <c r="B2513" s="338"/>
      <c r="C2513" s="341"/>
      <c r="D2513" s="340"/>
      <c r="E2513" s="339"/>
      <c r="F2513" s="339"/>
    </row>
    <row r="2514" spans="1:6" s="342" customFormat="1" x14ac:dyDescent="0.25">
      <c r="A2514" s="338"/>
      <c r="B2514" s="338"/>
      <c r="C2514" s="341"/>
      <c r="D2514" s="340"/>
      <c r="E2514" s="339"/>
      <c r="F2514" s="339"/>
    </row>
    <row r="2515" spans="1:6" s="342" customFormat="1" x14ac:dyDescent="0.25">
      <c r="A2515" s="338"/>
      <c r="B2515" s="338"/>
      <c r="C2515" s="341"/>
      <c r="D2515" s="340"/>
      <c r="E2515" s="339"/>
      <c r="F2515" s="339"/>
    </row>
    <row r="2516" spans="1:6" s="342" customFormat="1" x14ac:dyDescent="0.25">
      <c r="A2516" s="338"/>
      <c r="B2516" s="338"/>
      <c r="C2516" s="341"/>
      <c r="D2516" s="340"/>
      <c r="E2516" s="339"/>
      <c r="F2516" s="339"/>
    </row>
    <row r="2535" spans="1:6" s="343" customFormat="1" x14ac:dyDescent="0.2">
      <c r="A2535" s="338"/>
      <c r="B2535" s="338"/>
      <c r="C2535" s="341"/>
      <c r="D2535" s="340"/>
      <c r="E2535" s="339"/>
      <c r="F2535" s="339"/>
    </row>
    <row r="2548" spans="1:6" s="342" customFormat="1" x14ac:dyDescent="0.25">
      <c r="A2548" s="338"/>
      <c r="B2548" s="338"/>
      <c r="C2548" s="341"/>
      <c r="D2548" s="340"/>
      <c r="E2548" s="339"/>
      <c r="F2548" s="339"/>
    </row>
    <row r="2549" spans="1:6" s="342" customFormat="1" x14ac:dyDescent="0.25">
      <c r="A2549" s="338"/>
      <c r="B2549" s="338"/>
      <c r="C2549" s="341"/>
      <c r="D2549" s="340"/>
      <c r="E2549" s="339"/>
      <c r="F2549" s="339"/>
    </row>
    <row r="2560" spans="1:6" s="342" customFormat="1" x14ac:dyDescent="0.25">
      <c r="A2560" s="338"/>
      <c r="B2560" s="338"/>
      <c r="C2560" s="341"/>
      <c r="D2560" s="340"/>
      <c r="E2560" s="339"/>
      <c r="F2560" s="339"/>
    </row>
    <row r="2561" spans="1:6" s="342" customFormat="1" x14ac:dyDescent="0.25">
      <c r="A2561" s="338"/>
      <c r="B2561" s="338"/>
      <c r="C2561" s="341"/>
      <c r="D2561" s="340"/>
      <c r="E2561" s="339"/>
      <c r="F2561" s="339"/>
    </row>
    <row r="2562" spans="1:6" s="342" customFormat="1" x14ac:dyDescent="0.25">
      <c r="A2562" s="338"/>
      <c r="B2562" s="338"/>
      <c r="C2562" s="341"/>
      <c r="D2562" s="340"/>
      <c r="E2562" s="339"/>
      <c r="F2562" s="339"/>
    </row>
    <row r="2563" spans="1:6" s="342" customFormat="1" x14ac:dyDescent="0.25">
      <c r="A2563" s="338"/>
      <c r="B2563" s="338"/>
      <c r="C2563" s="341"/>
      <c r="D2563" s="340"/>
      <c r="E2563" s="339"/>
      <c r="F2563" s="339"/>
    </row>
    <row r="2570" spans="1:6" s="343" customFormat="1" x14ac:dyDescent="0.2">
      <c r="A2570" s="338"/>
      <c r="B2570" s="338"/>
      <c r="C2570" s="341"/>
      <c r="D2570" s="340"/>
      <c r="E2570" s="339"/>
      <c r="F2570" s="339"/>
    </row>
    <row r="2574" spans="1:6" s="342" customFormat="1" x14ac:dyDescent="0.25">
      <c r="A2574" s="338"/>
      <c r="B2574" s="338"/>
      <c r="C2574" s="341"/>
      <c r="D2574" s="340"/>
      <c r="E2574" s="339"/>
      <c r="F2574" s="339"/>
    </row>
    <row r="2575" spans="1:6" s="342" customFormat="1" x14ac:dyDescent="0.25">
      <c r="A2575" s="338"/>
      <c r="B2575" s="338"/>
      <c r="C2575" s="341"/>
      <c r="D2575" s="340"/>
      <c r="E2575" s="339"/>
      <c r="F2575" s="339"/>
    </row>
    <row r="2576" spans="1:6" s="342" customFormat="1" x14ac:dyDescent="0.25">
      <c r="A2576" s="338"/>
      <c r="B2576" s="338"/>
      <c r="C2576" s="341"/>
      <c r="D2576" s="340"/>
      <c r="E2576" s="339"/>
      <c r="F2576" s="339"/>
    </row>
    <row r="2577" spans="1:6" s="342" customFormat="1" x14ac:dyDescent="0.25">
      <c r="A2577" s="338"/>
      <c r="B2577" s="338"/>
      <c r="C2577" s="341"/>
      <c r="D2577" s="340"/>
      <c r="E2577" s="339"/>
      <c r="F2577" s="339"/>
    </row>
    <row r="2578" spans="1:6" s="342" customFormat="1" x14ac:dyDescent="0.25">
      <c r="A2578" s="338"/>
      <c r="B2578" s="338"/>
      <c r="C2578" s="341"/>
      <c r="D2578" s="340"/>
      <c r="E2578" s="339"/>
      <c r="F2578" s="339"/>
    </row>
    <row r="2579" spans="1:6" s="342" customFormat="1" x14ac:dyDescent="0.25">
      <c r="A2579" s="338"/>
      <c r="B2579" s="338"/>
      <c r="C2579" s="341"/>
      <c r="D2579" s="340"/>
      <c r="E2579" s="339"/>
      <c r="F2579" s="339"/>
    </row>
    <row r="2580" spans="1:6" s="342" customFormat="1" x14ac:dyDescent="0.25">
      <c r="A2580" s="338"/>
      <c r="B2580" s="338"/>
      <c r="C2580" s="341"/>
      <c r="D2580" s="340"/>
      <c r="E2580" s="339"/>
      <c r="F2580" s="339"/>
    </row>
    <row r="2581" spans="1:6" s="342" customFormat="1" x14ac:dyDescent="0.25">
      <c r="A2581" s="338"/>
      <c r="B2581" s="338"/>
      <c r="C2581" s="341"/>
      <c r="D2581" s="340"/>
      <c r="E2581" s="339"/>
      <c r="F2581" s="339"/>
    </row>
    <row r="2621" spans="1:6" s="343" customFormat="1" x14ac:dyDescent="0.2">
      <c r="A2621" s="338"/>
      <c r="B2621" s="338"/>
      <c r="C2621" s="341"/>
      <c r="D2621" s="340"/>
      <c r="E2621" s="339"/>
      <c r="F2621" s="339"/>
    </row>
    <row r="2625" spans="1:6" s="342" customFormat="1" x14ac:dyDescent="0.25">
      <c r="A2625" s="338"/>
      <c r="B2625" s="338"/>
      <c r="C2625" s="341"/>
      <c r="D2625" s="340"/>
      <c r="E2625" s="339"/>
      <c r="F2625" s="339"/>
    </row>
    <row r="2626" spans="1:6" s="342" customFormat="1" x14ac:dyDescent="0.25">
      <c r="A2626" s="338"/>
      <c r="B2626" s="338"/>
      <c r="C2626" s="341"/>
      <c r="D2626" s="340"/>
      <c r="E2626" s="339"/>
      <c r="F2626" s="339"/>
    </row>
    <row r="2627" spans="1:6" s="342" customFormat="1" x14ac:dyDescent="0.25">
      <c r="A2627" s="338"/>
      <c r="B2627" s="338"/>
      <c r="C2627" s="341"/>
      <c r="D2627" s="340"/>
      <c r="E2627" s="339"/>
      <c r="F2627" s="339"/>
    </row>
    <row r="2628" spans="1:6" s="342" customFormat="1" x14ac:dyDescent="0.25">
      <c r="A2628" s="338"/>
      <c r="B2628" s="338"/>
      <c r="C2628" s="341"/>
      <c r="D2628" s="340"/>
      <c r="E2628" s="339"/>
      <c r="F2628" s="339"/>
    </row>
    <row r="2629" spans="1:6" s="342" customFormat="1" x14ac:dyDescent="0.25">
      <c r="A2629" s="338"/>
      <c r="B2629" s="338"/>
      <c r="C2629" s="341"/>
      <c r="D2629" s="340"/>
      <c r="E2629" s="339"/>
      <c r="F2629" s="339"/>
    </row>
    <row r="2630" spans="1:6" s="342" customFormat="1" x14ac:dyDescent="0.25">
      <c r="A2630" s="338"/>
      <c r="B2630" s="338"/>
      <c r="C2630" s="341"/>
      <c r="D2630" s="340"/>
      <c r="E2630" s="339"/>
      <c r="F2630" s="339"/>
    </row>
    <row r="2631" spans="1:6" s="342" customFormat="1" x14ac:dyDescent="0.25">
      <c r="A2631" s="338"/>
      <c r="B2631" s="338"/>
      <c r="C2631" s="341"/>
      <c r="D2631" s="340"/>
      <c r="E2631" s="339"/>
      <c r="F2631" s="339"/>
    </row>
    <row r="2632" spans="1:6" s="342" customFormat="1" x14ac:dyDescent="0.25">
      <c r="A2632" s="338"/>
      <c r="B2632" s="338"/>
      <c r="C2632" s="341"/>
      <c r="D2632" s="340"/>
      <c r="E2632" s="339"/>
      <c r="F2632" s="339"/>
    </row>
    <row r="2633" spans="1:6" s="342" customFormat="1" x14ac:dyDescent="0.25">
      <c r="A2633" s="338"/>
      <c r="B2633" s="338"/>
      <c r="C2633" s="341"/>
      <c r="D2633" s="340"/>
      <c r="E2633" s="339"/>
      <c r="F2633" s="339"/>
    </row>
    <row r="2634" spans="1:6" s="342" customFormat="1" x14ac:dyDescent="0.25">
      <c r="A2634" s="338"/>
      <c r="B2634" s="338"/>
      <c r="C2634" s="341"/>
      <c r="D2634" s="340"/>
      <c r="E2634" s="339"/>
      <c r="F2634" s="339"/>
    </row>
    <row r="2635" spans="1:6" s="342" customFormat="1" x14ac:dyDescent="0.25">
      <c r="A2635" s="338"/>
      <c r="B2635" s="338"/>
      <c r="C2635" s="341"/>
      <c r="D2635" s="340"/>
      <c r="E2635" s="339"/>
      <c r="F2635" s="339"/>
    </row>
    <row r="2636" spans="1:6" s="342" customFormat="1" x14ac:dyDescent="0.25">
      <c r="A2636" s="338"/>
      <c r="B2636" s="338"/>
      <c r="C2636" s="341"/>
      <c r="D2636" s="340"/>
      <c r="E2636" s="339"/>
      <c r="F2636" s="339"/>
    </row>
    <row r="2641" spans="1:6" s="342" customFormat="1" x14ac:dyDescent="0.25">
      <c r="A2641" s="338"/>
      <c r="B2641" s="338"/>
      <c r="C2641" s="341"/>
      <c r="D2641" s="340"/>
      <c r="E2641" s="339"/>
      <c r="F2641" s="339"/>
    </row>
    <row r="2642" spans="1:6" s="342" customFormat="1" x14ac:dyDescent="0.25">
      <c r="A2642" s="338"/>
      <c r="B2642" s="338"/>
      <c r="C2642" s="341"/>
      <c r="D2642" s="340"/>
      <c r="E2642" s="339"/>
      <c r="F2642" s="339"/>
    </row>
    <row r="2643" spans="1:6" s="342" customFormat="1" x14ac:dyDescent="0.25">
      <c r="A2643" s="338"/>
      <c r="B2643" s="338"/>
      <c r="C2643" s="341"/>
      <c r="D2643" s="340"/>
      <c r="E2643" s="339"/>
      <c r="F2643" s="339"/>
    </row>
    <row r="2644" spans="1:6" s="342" customFormat="1" x14ac:dyDescent="0.25">
      <c r="A2644" s="338"/>
      <c r="B2644" s="338"/>
      <c r="C2644" s="341"/>
      <c r="D2644" s="340"/>
      <c r="E2644" s="339"/>
      <c r="F2644" s="339"/>
    </row>
    <row r="2660" spans="1:6" s="342" customFormat="1" x14ac:dyDescent="0.25">
      <c r="A2660" s="338"/>
      <c r="B2660" s="338"/>
      <c r="C2660" s="341"/>
      <c r="D2660" s="340"/>
      <c r="E2660" s="339"/>
      <c r="F2660" s="339"/>
    </row>
    <row r="2661" spans="1:6" s="342" customFormat="1" x14ac:dyDescent="0.25">
      <c r="A2661" s="338"/>
      <c r="B2661" s="338"/>
      <c r="C2661" s="341"/>
      <c r="D2661" s="340"/>
      <c r="E2661" s="339"/>
      <c r="F2661" s="339"/>
    </row>
    <row r="2662" spans="1:6" s="342" customFormat="1" x14ac:dyDescent="0.25">
      <c r="A2662" s="338"/>
      <c r="B2662" s="338"/>
      <c r="C2662" s="341"/>
      <c r="D2662" s="340"/>
      <c r="E2662" s="339"/>
      <c r="F2662" s="339"/>
    </row>
    <row r="2663" spans="1:6" s="342" customFormat="1" x14ac:dyDescent="0.25">
      <c r="A2663" s="338"/>
      <c r="B2663" s="338"/>
      <c r="C2663" s="341"/>
      <c r="D2663" s="340"/>
      <c r="E2663" s="339"/>
      <c r="F2663" s="339"/>
    </row>
    <row r="2664" spans="1:6" s="342" customFormat="1" x14ac:dyDescent="0.25">
      <c r="A2664" s="338"/>
      <c r="B2664" s="338"/>
      <c r="C2664" s="341"/>
      <c r="D2664" s="340"/>
      <c r="E2664" s="339"/>
      <c r="F2664" s="339"/>
    </row>
    <row r="2665" spans="1:6" s="342" customFormat="1" x14ac:dyDescent="0.25">
      <c r="A2665" s="338"/>
      <c r="B2665" s="338"/>
      <c r="C2665" s="341"/>
      <c r="D2665" s="340"/>
      <c r="E2665" s="339"/>
      <c r="F2665" s="339"/>
    </row>
    <row r="2666" spans="1:6" s="342" customFormat="1" x14ac:dyDescent="0.25">
      <c r="A2666" s="338"/>
      <c r="B2666" s="338"/>
      <c r="C2666" s="341"/>
      <c r="D2666" s="340"/>
      <c r="E2666" s="339"/>
      <c r="F2666" s="339"/>
    </row>
    <row r="2667" spans="1:6" s="342" customFormat="1" x14ac:dyDescent="0.25">
      <c r="A2667" s="338"/>
      <c r="B2667" s="338"/>
      <c r="C2667" s="341"/>
      <c r="D2667" s="340"/>
      <c r="E2667" s="339"/>
      <c r="F2667" s="339"/>
    </row>
    <row r="2668" spans="1:6" s="342" customFormat="1" x14ac:dyDescent="0.25">
      <c r="A2668" s="338"/>
      <c r="B2668" s="338"/>
      <c r="C2668" s="341"/>
      <c r="D2668" s="340"/>
      <c r="E2668" s="339"/>
      <c r="F2668" s="339"/>
    </row>
    <row r="2669" spans="1:6" s="342" customFormat="1" x14ac:dyDescent="0.25">
      <c r="A2669" s="338"/>
      <c r="B2669" s="338"/>
      <c r="C2669" s="341"/>
      <c r="D2669" s="340"/>
      <c r="E2669" s="339"/>
      <c r="F2669" s="339"/>
    </row>
    <row r="2670" spans="1:6" s="342" customFormat="1" x14ac:dyDescent="0.25">
      <c r="A2670" s="338"/>
      <c r="B2670" s="338"/>
      <c r="C2670" s="341"/>
      <c r="D2670" s="340"/>
      <c r="E2670" s="339"/>
      <c r="F2670" s="339"/>
    </row>
    <row r="2671" spans="1:6" s="342" customFormat="1" x14ac:dyDescent="0.25">
      <c r="A2671" s="338"/>
      <c r="B2671" s="338"/>
      <c r="C2671" s="341"/>
      <c r="D2671" s="340"/>
      <c r="E2671" s="339"/>
      <c r="F2671" s="339"/>
    </row>
    <row r="2672" spans="1:6" s="342" customFormat="1" x14ac:dyDescent="0.25">
      <c r="A2672" s="338"/>
      <c r="B2672" s="338"/>
      <c r="C2672" s="341"/>
      <c r="D2672" s="340"/>
      <c r="E2672" s="339"/>
      <c r="F2672" s="339"/>
    </row>
    <row r="2673" spans="1:6" s="342" customFormat="1" x14ac:dyDescent="0.25">
      <c r="A2673" s="338"/>
      <c r="B2673" s="338"/>
      <c r="C2673" s="341"/>
      <c r="D2673" s="340"/>
      <c r="E2673" s="339"/>
      <c r="F2673" s="339"/>
    </row>
    <row r="2711" spans="1:6" s="342" customFormat="1" x14ac:dyDescent="0.25">
      <c r="A2711" s="338"/>
      <c r="B2711" s="338"/>
      <c r="C2711" s="341"/>
      <c r="D2711" s="340"/>
      <c r="E2711" s="339"/>
      <c r="F2711" s="339"/>
    </row>
    <row r="2712" spans="1:6" s="342" customFormat="1" x14ac:dyDescent="0.25">
      <c r="A2712" s="338"/>
      <c r="B2712" s="338"/>
      <c r="C2712" s="341"/>
      <c r="D2712" s="340"/>
      <c r="E2712" s="339"/>
      <c r="F2712" s="339"/>
    </row>
    <row r="2713" spans="1:6" s="342" customFormat="1" x14ac:dyDescent="0.25">
      <c r="A2713" s="338"/>
      <c r="B2713" s="338"/>
      <c r="C2713" s="341"/>
      <c r="D2713" s="340"/>
      <c r="E2713" s="339"/>
      <c r="F2713" s="339"/>
    </row>
    <row r="2714" spans="1:6" s="342" customFormat="1" x14ac:dyDescent="0.25">
      <c r="A2714" s="338"/>
      <c r="B2714" s="338"/>
      <c r="C2714" s="341"/>
      <c r="D2714" s="340"/>
      <c r="E2714" s="339"/>
      <c r="F2714" s="339"/>
    </row>
    <row r="2715" spans="1:6" s="342" customFormat="1" x14ac:dyDescent="0.25">
      <c r="A2715" s="338"/>
      <c r="B2715" s="338"/>
      <c r="C2715" s="341"/>
      <c r="D2715" s="340"/>
      <c r="E2715" s="339"/>
      <c r="F2715" s="339"/>
    </row>
    <row r="2716" spans="1:6" s="342" customFormat="1" x14ac:dyDescent="0.25">
      <c r="A2716" s="338"/>
      <c r="B2716" s="338"/>
      <c r="C2716" s="341"/>
      <c r="D2716" s="340"/>
      <c r="E2716" s="339"/>
      <c r="F2716" s="339"/>
    </row>
    <row r="2717" spans="1:6" s="342" customFormat="1" x14ac:dyDescent="0.25">
      <c r="A2717" s="338"/>
      <c r="B2717" s="338"/>
      <c r="C2717" s="341"/>
      <c r="D2717" s="340"/>
      <c r="E2717" s="339"/>
      <c r="F2717" s="339"/>
    </row>
    <row r="2718" spans="1:6" s="342" customFormat="1" x14ac:dyDescent="0.25">
      <c r="A2718" s="338"/>
      <c r="B2718" s="338"/>
      <c r="C2718" s="341"/>
      <c r="D2718" s="340"/>
      <c r="E2718" s="339"/>
      <c r="F2718" s="339"/>
    </row>
    <row r="2719" spans="1:6" s="342" customFormat="1" x14ac:dyDescent="0.25">
      <c r="A2719" s="338"/>
      <c r="B2719" s="338"/>
      <c r="C2719" s="341"/>
      <c r="D2719" s="340"/>
      <c r="E2719" s="339"/>
      <c r="F2719" s="339"/>
    </row>
    <row r="2720" spans="1:6" s="342" customFormat="1" x14ac:dyDescent="0.25">
      <c r="A2720" s="338"/>
      <c r="B2720" s="338"/>
      <c r="C2720" s="341"/>
      <c r="D2720" s="340"/>
      <c r="E2720" s="339"/>
      <c r="F2720" s="339"/>
    </row>
    <row r="2721" spans="1:6" s="342" customFormat="1" x14ac:dyDescent="0.25">
      <c r="A2721" s="338"/>
      <c r="B2721" s="338"/>
      <c r="C2721" s="341"/>
      <c r="D2721" s="340"/>
      <c r="E2721" s="339"/>
      <c r="F2721" s="339"/>
    </row>
    <row r="2722" spans="1:6" s="342" customFormat="1" x14ac:dyDescent="0.25">
      <c r="A2722" s="338"/>
      <c r="B2722" s="338"/>
      <c r="C2722" s="341"/>
      <c r="D2722" s="340"/>
      <c r="E2722" s="339"/>
      <c r="F2722" s="339"/>
    </row>
    <row r="2723" spans="1:6" s="342" customFormat="1" x14ac:dyDescent="0.25">
      <c r="A2723" s="338"/>
      <c r="B2723" s="338"/>
      <c r="C2723" s="341"/>
      <c r="D2723" s="340"/>
      <c r="E2723" s="339"/>
      <c r="F2723" s="339"/>
    </row>
    <row r="2724" spans="1:6" s="342" customFormat="1" x14ac:dyDescent="0.25">
      <c r="A2724" s="338"/>
      <c r="B2724" s="338"/>
      <c r="C2724" s="341"/>
      <c r="D2724" s="340"/>
      <c r="E2724" s="339"/>
      <c r="F2724" s="339"/>
    </row>
    <row r="2725" spans="1:6" s="342" customFormat="1" x14ac:dyDescent="0.25">
      <c r="A2725" s="338"/>
      <c r="B2725" s="338"/>
      <c r="C2725" s="341"/>
      <c r="D2725" s="340"/>
      <c r="E2725" s="339"/>
      <c r="F2725" s="339"/>
    </row>
    <row r="2726" spans="1:6" s="342" customFormat="1" x14ac:dyDescent="0.25">
      <c r="A2726" s="338"/>
      <c r="B2726" s="338"/>
      <c r="C2726" s="341"/>
      <c r="D2726" s="340"/>
      <c r="E2726" s="339"/>
      <c r="F2726" s="339"/>
    </row>
    <row r="2727" spans="1:6" s="342" customFormat="1" x14ac:dyDescent="0.25">
      <c r="A2727" s="338"/>
      <c r="B2727" s="338"/>
      <c r="C2727" s="341"/>
      <c r="D2727" s="340"/>
      <c r="E2727" s="339"/>
      <c r="F2727" s="339"/>
    </row>
    <row r="2728" spans="1:6" s="342" customFormat="1" x14ac:dyDescent="0.25">
      <c r="A2728" s="338"/>
      <c r="B2728" s="338"/>
      <c r="C2728" s="341"/>
      <c r="D2728" s="340"/>
      <c r="E2728" s="339"/>
      <c r="F2728" s="339"/>
    </row>
    <row r="2729" spans="1:6" s="342" customFormat="1" x14ac:dyDescent="0.25">
      <c r="A2729" s="338"/>
      <c r="B2729" s="338"/>
      <c r="C2729" s="341"/>
      <c r="D2729" s="340"/>
      <c r="E2729" s="339"/>
      <c r="F2729" s="339"/>
    </row>
    <row r="2730" spans="1:6" s="342" customFormat="1" x14ac:dyDescent="0.25">
      <c r="A2730" s="338"/>
      <c r="B2730" s="338"/>
      <c r="C2730" s="341"/>
      <c r="D2730" s="340"/>
      <c r="E2730" s="339"/>
      <c r="F2730" s="339"/>
    </row>
    <row r="2731" spans="1:6" s="342" customFormat="1" x14ac:dyDescent="0.25">
      <c r="A2731" s="338"/>
      <c r="B2731" s="338"/>
      <c r="C2731" s="341"/>
      <c r="D2731" s="340"/>
      <c r="E2731" s="339"/>
      <c r="F2731" s="339"/>
    </row>
    <row r="2732" spans="1:6" s="342" customFormat="1" x14ac:dyDescent="0.25">
      <c r="A2732" s="338"/>
      <c r="B2732" s="338"/>
      <c r="C2732" s="341"/>
      <c r="D2732" s="340"/>
      <c r="E2732" s="339"/>
      <c r="F2732" s="339"/>
    </row>
    <row r="2733" spans="1:6" s="342" customFormat="1" x14ac:dyDescent="0.25">
      <c r="A2733" s="338"/>
      <c r="B2733" s="338"/>
      <c r="C2733" s="341"/>
      <c r="D2733" s="340"/>
      <c r="E2733" s="339"/>
      <c r="F2733" s="339"/>
    </row>
    <row r="2734" spans="1:6" s="342" customFormat="1" x14ac:dyDescent="0.25">
      <c r="A2734" s="338"/>
      <c r="B2734" s="338"/>
      <c r="C2734" s="341"/>
      <c r="D2734" s="340"/>
      <c r="E2734" s="339"/>
      <c r="F2734" s="339"/>
    </row>
    <row r="2735" spans="1:6" s="342" customFormat="1" x14ac:dyDescent="0.25">
      <c r="A2735" s="338"/>
      <c r="B2735" s="338"/>
      <c r="C2735" s="341"/>
      <c r="D2735" s="340"/>
      <c r="E2735" s="339"/>
      <c r="F2735" s="339"/>
    </row>
    <row r="2736" spans="1:6" s="342" customFormat="1" x14ac:dyDescent="0.25">
      <c r="A2736" s="338"/>
      <c r="B2736" s="338"/>
      <c r="C2736" s="341"/>
      <c r="D2736" s="340"/>
      <c r="E2736" s="339"/>
      <c r="F2736" s="339"/>
    </row>
    <row r="2737" spans="1:6" s="342" customFormat="1" x14ac:dyDescent="0.25">
      <c r="A2737" s="338"/>
      <c r="B2737" s="338"/>
      <c r="C2737" s="341"/>
      <c r="D2737" s="340"/>
      <c r="E2737" s="339"/>
      <c r="F2737" s="339"/>
    </row>
    <row r="2738" spans="1:6" s="342" customFormat="1" x14ac:dyDescent="0.25">
      <c r="A2738" s="338"/>
      <c r="B2738" s="338"/>
      <c r="C2738" s="341"/>
      <c r="D2738" s="340"/>
      <c r="E2738" s="339"/>
      <c r="F2738" s="339"/>
    </row>
    <row r="2739" spans="1:6" s="342" customFormat="1" x14ac:dyDescent="0.25">
      <c r="A2739" s="338"/>
      <c r="B2739" s="338"/>
      <c r="C2739" s="341"/>
      <c r="D2739" s="340"/>
      <c r="E2739" s="339"/>
      <c r="F2739" s="339"/>
    </row>
    <row r="2740" spans="1:6" s="342" customFormat="1" x14ac:dyDescent="0.25">
      <c r="A2740" s="338"/>
      <c r="B2740" s="338"/>
      <c r="C2740" s="341"/>
      <c r="D2740" s="340"/>
      <c r="E2740" s="339"/>
      <c r="F2740" s="339"/>
    </row>
    <row r="2743" spans="1:6" s="342" customFormat="1" x14ac:dyDescent="0.25">
      <c r="A2743" s="338"/>
      <c r="B2743" s="338"/>
      <c r="C2743" s="341"/>
      <c r="D2743" s="340"/>
      <c r="E2743" s="339"/>
      <c r="F2743" s="339"/>
    </row>
    <row r="2744" spans="1:6" s="342" customFormat="1" x14ac:dyDescent="0.25">
      <c r="A2744" s="338"/>
      <c r="B2744" s="338"/>
      <c r="C2744" s="341"/>
      <c r="D2744" s="340"/>
      <c r="E2744" s="339"/>
      <c r="F2744" s="339"/>
    </row>
    <row r="2751" spans="1:6" s="342" customFormat="1" x14ac:dyDescent="0.25">
      <c r="A2751" s="338"/>
      <c r="B2751" s="338"/>
      <c r="C2751" s="341"/>
      <c r="D2751" s="340"/>
      <c r="E2751" s="339"/>
      <c r="F2751" s="339"/>
    </row>
    <row r="2752" spans="1:6" s="342" customFormat="1" x14ac:dyDescent="0.25">
      <c r="A2752" s="338"/>
      <c r="B2752" s="338"/>
      <c r="C2752" s="341"/>
      <c r="D2752" s="340"/>
      <c r="E2752" s="339"/>
      <c r="F2752" s="339"/>
    </row>
    <row r="2753" spans="1:6" s="342" customFormat="1" x14ac:dyDescent="0.25">
      <c r="A2753" s="338"/>
      <c r="B2753" s="338"/>
      <c r="C2753" s="341"/>
      <c r="D2753" s="340"/>
      <c r="E2753" s="339"/>
      <c r="F2753" s="339"/>
    </row>
    <row r="2754" spans="1:6" s="342" customFormat="1" x14ac:dyDescent="0.25">
      <c r="A2754" s="338"/>
      <c r="B2754" s="338"/>
      <c r="C2754" s="341"/>
      <c r="D2754" s="340"/>
      <c r="E2754" s="339"/>
      <c r="F2754" s="339"/>
    </row>
    <row r="2755" spans="1:6" s="342" customFormat="1" x14ac:dyDescent="0.25">
      <c r="A2755" s="338"/>
      <c r="B2755" s="338"/>
      <c r="C2755" s="341"/>
      <c r="D2755" s="340"/>
      <c r="E2755" s="339"/>
      <c r="F2755" s="339"/>
    </row>
    <row r="2756" spans="1:6" s="342" customFormat="1" x14ac:dyDescent="0.25">
      <c r="A2756" s="338"/>
      <c r="B2756" s="338"/>
      <c r="C2756" s="341"/>
      <c r="D2756" s="340"/>
      <c r="E2756" s="339"/>
      <c r="F2756" s="339"/>
    </row>
    <row r="2757" spans="1:6" s="342" customFormat="1" x14ac:dyDescent="0.25">
      <c r="A2757" s="338"/>
      <c r="B2757" s="338"/>
      <c r="C2757" s="341"/>
      <c r="D2757" s="340"/>
      <c r="E2757" s="339"/>
      <c r="F2757" s="339"/>
    </row>
    <row r="2758" spans="1:6" s="342" customFormat="1" x14ac:dyDescent="0.25">
      <c r="A2758" s="338"/>
      <c r="B2758" s="338"/>
      <c r="C2758" s="341"/>
      <c r="D2758" s="340"/>
      <c r="E2758" s="339"/>
      <c r="F2758" s="339"/>
    </row>
    <row r="2759" spans="1:6" s="342" customFormat="1" x14ac:dyDescent="0.25">
      <c r="A2759" s="338"/>
      <c r="B2759" s="338"/>
      <c r="C2759" s="341"/>
      <c r="D2759" s="340"/>
      <c r="E2759" s="339"/>
      <c r="F2759" s="339"/>
    </row>
    <row r="2760" spans="1:6" s="342" customFormat="1" x14ac:dyDescent="0.25">
      <c r="A2760" s="338"/>
      <c r="B2760" s="338"/>
      <c r="C2760" s="341"/>
      <c r="D2760" s="340"/>
      <c r="E2760" s="339"/>
      <c r="F2760" s="339"/>
    </row>
    <row r="2761" spans="1:6" s="342" customFormat="1" x14ac:dyDescent="0.25">
      <c r="A2761" s="338"/>
      <c r="B2761" s="338"/>
      <c r="C2761" s="341"/>
      <c r="D2761" s="340"/>
      <c r="E2761" s="339"/>
      <c r="F2761" s="339"/>
    </row>
    <row r="2762" spans="1:6" s="342" customFormat="1" x14ac:dyDescent="0.25">
      <c r="A2762" s="338"/>
      <c r="B2762" s="338"/>
      <c r="C2762" s="341"/>
      <c r="D2762" s="340"/>
      <c r="E2762" s="339"/>
      <c r="F2762" s="339"/>
    </row>
    <row r="2763" spans="1:6" s="342" customFormat="1" x14ac:dyDescent="0.25">
      <c r="A2763" s="338"/>
      <c r="B2763" s="338"/>
      <c r="C2763" s="341"/>
      <c r="D2763" s="340"/>
      <c r="E2763" s="339"/>
      <c r="F2763" s="339"/>
    </row>
    <row r="2764" spans="1:6" s="342" customFormat="1" x14ac:dyDescent="0.25">
      <c r="A2764" s="338"/>
      <c r="B2764" s="338"/>
      <c r="C2764" s="341"/>
      <c r="D2764" s="340"/>
      <c r="E2764" s="339"/>
      <c r="F2764" s="339"/>
    </row>
    <row r="2765" spans="1:6" s="342" customFormat="1" x14ac:dyDescent="0.25">
      <c r="A2765" s="338"/>
      <c r="B2765" s="338"/>
      <c r="C2765" s="341"/>
      <c r="D2765" s="340"/>
      <c r="E2765" s="339"/>
      <c r="F2765" s="339"/>
    </row>
    <row r="2766" spans="1:6" s="342" customFormat="1" x14ac:dyDescent="0.25">
      <c r="A2766" s="338"/>
      <c r="B2766" s="338"/>
      <c r="C2766" s="341"/>
      <c r="D2766" s="340"/>
      <c r="E2766" s="339"/>
      <c r="F2766" s="339"/>
    </row>
    <row r="2767" spans="1:6" s="342" customFormat="1" x14ac:dyDescent="0.25">
      <c r="A2767" s="338"/>
      <c r="B2767" s="338"/>
      <c r="C2767" s="341"/>
      <c r="D2767" s="340"/>
      <c r="E2767" s="339"/>
      <c r="F2767" s="339"/>
    </row>
    <row r="2768" spans="1:6" s="342" customFormat="1" x14ac:dyDescent="0.25">
      <c r="A2768" s="338"/>
      <c r="B2768" s="338"/>
      <c r="C2768" s="341"/>
      <c r="D2768" s="340"/>
      <c r="E2768" s="339"/>
      <c r="F2768" s="339"/>
    </row>
    <row r="2769" spans="1:6" s="342" customFormat="1" x14ac:dyDescent="0.25">
      <c r="A2769" s="338"/>
      <c r="B2769" s="338"/>
      <c r="C2769" s="341"/>
      <c r="D2769" s="340"/>
      <c r="E2769" s="339"/>
      <c r="F2769" s="339"/>
    </row>
    <row r="2770" spans="1:6" s="342" customFormat="1" x14ac:dyDescent="0.25">
      <c r="A2770" s="338"/>
      <c r="B2770" s="338"/>
      <c r="C2770" s="341"/>
      <c r="D2770" s="340"/>
      <c r="E2770" s="339"/>
      <c r="F2770" s="339"/>
    </row>
    <row r="2771" spans="1:6" s="342" customFormat="1" x14ac:dyDescent="0.25">
      <c r="A2771" s="338"/>
      <c r="B2771" s="338"/>
      <c r="C2771" s="341"/>
      <c r="D2771" s="340"/>
      <c r="E2771" s="339"/>
      <c r="F2771" s="339"/>
    </row>
    <row r="2772" spans="1:6" s="342" customFormat="1" x14ac:dyDescent="0.25">
      <c r="A2772" s="338"/>
      <c r="B2772" s="338"/>
      <c r="C2772" s="341"/>
      <c r="D2772" s="340"/>
      <c r="E2772" s="339"/>
      <c r="F2772" s="339"/>
    </row>
    <row r="2773" spans="1:6" s="342" customFormat="1" x14ac:dyDescent="0.25">
      <c r="A2773" s="338"/>
      <c r="B2773" s="338"/>
      <c r="C2773" s="341"/>
      <c r="D2773" s="340"/>
      <c r="E2773" s="339"/>
      <c r="F2773" s="339"/>
    </row>
    <row r="2774" spans="1:6" s="342" customFormat="1" x14ac:dyDescent="0.25">
      <c r="A2774" s="338"/>
      <c r="B2774" s="338"/>
      <c r="C2774" s="341"/>
      <c r="D2774" s="340"/>
      <c r="E2774" s="339"/>
      <c r="F2774" s="339"/>
    </row>
    <row r="2775" spans="1:6" s="342" customFormat="1" x14ac:dyDescent="0.25">
      <c r="A2775" s="338"/>
      <c r="B2775" s="338"/>
      <c r="C2775" s="341"/>
      <c r="D2775" s="340"/>
      <c r="E2775" s="339"/>
      <c r="F2775" s="339"/>
    </row>
    <row r="2776" spans="1:6" s="342" customFormat="1" x14ac:dyDescent="0.25">
      <c r="A2776" s="338"/>
      <c r="B2776" s="338"/>
      <c r="C2776" s="341"/>
      <c r="D2776" s="340"/>
      <c r="E2776" s="339"/>
      <c r="F2776" s="339"/>
    </row>
    <row r="2777" spans="1:6" s="342" customFormat="1" x14ac:dyDescent="0.25">
      <c r="A2777" s="338"/>
      <c r="B2777" s="338"/>
      <c r="C2777" s="341"/>
      <c r="D2777" s="340"/>
      <c r="E2777" s="339"/>
      <c r="F2777" s="339"/>
    </row>
    <row r="2778" spans="1:6" s="342" customFormat="1" x14ac:dyDescent="0.25">
      <c r="A2778" s="338"/>
      <c r="B2778" s="338"/>
      <c r="C2778" s="341"/>
      <c r="D2778" s="340"/>
      <c r="E2778" s="339"/>
      <c r="F2778" s="339"/>
    </row>
    <row r="2779" spans="1:6" s="342" customFormat="1" x14ac:dyDescent="0.25">
      <c r="A2779" s="338"/>
      <c r="B2779" s="338"/>
      <c r="C2779" s="341"/>
      <c r="D2779" s="340"/>
      <c r="E2779" s="339"/>
      <c r="F2779" s="339"/>
    </row>
    <row r="2780" spans="1:6" s="342" customFormat="1" x14ac:dyDescent="0.25">
      <c r="A2780" s="338"/>
      <c r="B2780" s="338"/>
      <c r="C2780" s="341"/>
      <c r="D2780" s="340"/>
      <c r="E2780" s="339"/>
      <c r="F2780" s="339"/>
    </row>
    <row r="2781" spans="1:6" s="342" customFormat="1" x14ac:dyDescent="0.25">
      <c r="A2781" s="338"/>
      <c r="B2781" s="338"/>
      <c r="C2781" s="341"/>
      <c r="D2781" s="340"/>
      <c r="E2781" s="339"/>
      <c r="F2781" s="339"/>
    </row>
    <row r="2782" spans="1:6" s="342" customFormat="1" x14ac:dyDescent="0.25">
      <c r="A2782" s="338"/>
      <c r="B2782" s="338"/>
      <c r="C2782" s="341"/>
      <c r="D2782" s="340"/>
      <c r="E2782" s="339"/>
      <c r="F2782" s="339"/>
    </row>
    <row r="2783" spans="1:6" s="342" customFormat="1" x14ac:dyDescent="0.25">
      <c r="A2783" s="338"/>
      <c r="B2783" s="338"/>
      <c r="C2783" s="341"/>
      <c r="D2783" s="340"/>
      <c r="E2783" s="339"/>
      <c r="F2783" s="339"/>
    </row>
    <row r="2784" spans="1:6" s="342" customFormat="1" x14ac:dyDescent="0.25">
      <c r="A2784" s="338"/>
      <c r="B2784" s="338"/>
      <c r="C2784" s="341"/>
      <c r="D2784" s="340"/>
      <c r="E2784" s="339"/>
      <c r="F2784" s="339"/>
    </row>
    <row r="2785" spans="1:6" s="342" customFormat="1" x14ac:dyDescent="0.25">
      <c r="A2785" s="338"/>
      <c r="B2785" s="338"/>
      <c r="C2785" s="341"/>
      <c r="D2785" s="340"/>
      <c r="E2785" s="339"/>
      <c r="F2785" s="339"/>
    </row>
    <row r="2786" spans="1:6" s="342" customFormat="1" x14ac:dyDescent="0.25">
      <c r="A2786" s="338"/>
      <c r="B2786" s="338"/>
      <c r="C2786" s="341"/>
      <c r="D2786" s="340"/>
      <c r="E2786" s="339"/>
      <c r="F2786" s="339"/>
    </row>
    <row r="2787" spans="1:6" s="342" customFormat="1" x14ac:dyDescent="0.25">
      <c r="A2787" s="338"/>
      <c r="B2787" s="338"/>
      <c r="C2787" s="341"/>
      <c r="D2787" s="340"/>
      <c r="E2787" s="339"/>
      <c r="F2787" s="339"/>
    </row>
    <row r="2788" spans="1:6" s="342" customFormat="1" x14ac:dyDescent="0.25">
      <c r="A2788" s="338"/>
      <c r="B2788" s="338"/>
      <c r="C2788" s="341"/>
      <c r="D2788" s="340"/>
      <c r="E2788" s="339"/>
      <c r="F2788" s="339"/>
    </row>
    <row r="2789" spans="1:6" s="342" customFormat="1" x14ac:dyDescent="0.25">
      <c r="A2789" s="338"/>
      <c r="B2789" s="338"/>
      <c r="C2789" s="341"/>
      <c r="D2789" s="340"/>
      <c r="E2789" s="339"/>
      <c r="F2789" s="339"/>
    </row>
    <row r="2790" spans="1:6" s="342" customFormat="1" x14ac:dyDescent="0.25">
      <c r="A2790" s="338"/>
      <c r="B2790" s="338"/>
      <c r="C2790" s="341"/>
      <c r="D2790" s="340"/>
      <c r="E2790" s="339"/>
      <c r="F2790" s="339"/>
    </row>
    <row r="2791" spans="1:6" s="342" customFormat="1" x14ac:dyDescent="0.25">
      <c r="A2791" s="338"/>
      <c r="B2791" s="338"/>
      <c r="C2791" s="341"/>
      <c r="D2791" s="340"/>
      <c r="E2791" s="339"/>
      <c r="F2791" s="339"/>
    </row>
    <row r="2792" spans="1:6" s="342" customFormat="1" x14ac:dyDescent="0.25">
      <c r="A2792" s="338"/>
      <c r="B2792" s="338"/>
      <c r="C2792" s="341"/>
      <c r="D2792" s="340"/>
      <c r="E2792" s="339"/>
      <c r="F2792" s="339"/>
    </row>
    <row r="2793" spans="1:6" s="342" customFormat="1" x14ac:dyDescent="0.25">
      <c r="A2793" s="338"/>
      <c r="B2793" s="338"/>
      <c r="C2793" s="341"/>
      <c r="D2793" s="340"/>
      <c r="E2793" s="339"/>
      <c r="F2793" s="339"/>
    </row>
    <row r="2794" spans="1:6" s="342" customFormat="1" x14ac:dyDescent="0.25">
      <c r="A2794" s="338"/>
      <c r="B2794" s="338"/>
      <c r="C2794" s="341"/>
      <c r="D2794" s="340"/>
      <c r="E2794" s="339"/>
      <c r="F2794" s="339"/>
    </row>
    <row r="2795" spans="1:6" s="342" customFormat="1" x14ac:dyDescent="0.25">
      <c r="A2795" s="338"/>
      <c r="B2795" s="338"/>
      <c r="C2795" s="341"/>
      <c r="D2795" s="340"/>
      <c r="E2795" s="339"/>
      <c r="F2795" s="339"/>
    </row>
    <row r="2796" spans="1:6" s="342" customFormat="1" x14ac:dyDescent="0.25">
      <c r="A2796" s="338"/>
      <c r="B2796" s="338"/>
      <c r="C2796" s="341"/>
      <c r="D2796" s="340"/>
      <c r="E2796" s="339"/>
      <c r="F2796" s="339"/>
    </row>
    <row r="2797" spans="1:6" s="342" customFormat="1" x14ac:dyDescent="0.25">
      <c r="A2797" s="338"/>
      <c r="B2797" s="338"/>
      <c r="C2797" s="341"/>
      <c r="D2797" s="340"/>
      <c r="E2797" s="339"/>
      <c r="F2797" s="339"/>
    </row>
    <row r="2798" spans="1:6" s="342" customFormat="1" x14ac:dyDescent="0.25">
      <c r="A2798" s="338"/>
      <c r="B2798" s="338"/>
      <c r="C2798" s="341"/>
      <c r="D2798" s="340"/>
      <c r="E2798" s="339"/>
      <c r="F2798" s="339"/>
    </row>
    <row r="2799" spans="1:6" s="342" customFormat="1" x14ac:dyDescent="0.25">
      <c r="A2799" s="338"/>
      <c r="B2799" s="338"/>
      <c r="C2799" s="341"/>
      <c r="D2799" s="340"/>
      <c r="E2799" s="339"/>
      <c r="F2799" s="339"/>
    </row>
    <row r="2800" spans="1:6" s="342" customFormat="1" x14ac:dyDescent="0.25">
      <c r="A2800" s="338"/>
      <c r="B2800" s="338"/>
      <c r="C2800" s="341"/>
      <c r="D2800" s="340"/>
      <c r="E2800" s="339"/>
      <c r="F2800" s="339"/>
    </row>
    <row r="2801" spans="1:6" s="342" customFormat="1" x14ac:dyDescent="0.25">
      <c r="A2801" s="338"/>
      <c r="B2801" s="338"/>
      <c r="C2801" s="341"/>
      <c r="D2801" s="340"/>
      <c r="E2801" s="339"/>
      <c r="F2801" s="339"/>
    </row>
    <row r="2802" spans="1:6" s="342" customFormat="1" x14ac:dyDescent="0.25">
      <c r="A2802" s="338"/>
      <c r="B2802" s="338"/>
      <c r="C2802" s="341"/>
      <c r="D2802" s="340"/>
      <c r="E2802" s="339"/>
      <c r="F2802" s="339"/>
    </row>
    <row r="2817" spans="1:6" s="342" customFormat="1" x14ac:dyDescent="0.25">
      <c r="A2817" s="338"/>
      <c r="B2817" s="338"/>
      <c r="C2817" s="341"/>
      <c r="D2817" s="340"/>
      <c r="E2817" s="339"/>
      <c r="F2817" s="339"/>
    </row>
    <row r="2818" spans="1:6" s="342" customFormat="1" x14ac:dyDescent="0.25">
      <c r="A2818" s="338"/>
      <c r="B2818" s="338"/>
      <c r="C2818" s="341"/>
      <c r="D2818" s="340"/>
      <c r="E2818" s="339"/>
      <c r="F2818" s="339"/>
    </row>
    <row r="2821" spans="1:6" s="342" customFormat="1" x14ac:dyDescent="0.25">
      <c r="A2821" s="338"/>
      <c r="B2821" s="338"/>
      <c r="C2821" s="341"/>
      <c r="D2821" s="340"/>
      <c r="E2821" s="339"/>
      <c r="F2821" s="339"/>
    </row>
    <row r="2822" spans="1:6" s="342" customFormat="1" x14ac:dyDescent="0.25">
      <c r="A2822" s="338"/>
      <c r="B2822" s="338"/>
      <c r="C2822" s="341"/>
      <c r="D2822" s="340"/>
      <c r="E2822" s="339"/>
      <c r="F2822" s="339"/>
    </row>
    <row r="2836" spans="1:6" s="343" customFormat="1" x14ac:dyDescent="0.2">
      <c r="A2836" s="338"/>
      <c r="B2836" s="338"/>
      <c r="C2836" s="341"/>
      <c r="D2836" s="340"/>
      <c r="E2836" s="339"/>
      <c r="F2836" s="339"/>
    </row>
    <row r="2849" spans="1:6" s="342" customFormat="1" x14ac:dyDescent="0.25">
      <c r="A2849" s="338"/>
      <c r="B2849" s="338"/>
      <c r="C2849" s="341"/>
      <c r="D2849" s="340"/>
      <c r="E2849" s="339"/>
      <c r="F2849" s="339"/>
    </row>
    <row r="2850" spans="1:6" s="342" customFormat="1" x14ac:dyDescent="0.25">
      <c r="A2850" s="338"/>
      <c r="B2850" s="338"/>
      <c r="C2850" s="341"/>
      <c r="D2850" s="340"/>
      <c r="E2850" s="339"/>
      <c r="F2850" s="339"/>
    </row>
    <row r="2855" spans="1:6" s="342" customFormat="1" x14ac:dyDescent="0.25">
      <c r="A2855" s="338"/>
      <c r="B2855" s="338"/>
      <c r="C2855" s="341"/>
      <c r="D2855" s="340"/>
      <c r="E2855" s="339"/>
      <c r="F2855" s="339"/>
    </row>
    <row r="2856" spans="1:6" s="342" customFormat="1" x14ac:dyDescent="0.25">
      <c r="A2856" s="338"/>
      <c r="B2856" s="338"/>
      <c r="C2856" s="341"/>
      <c r="D2856" s="340"/>
      <c r="E2856" s="339"/>
      <c r="F2856" s="339"/>
    </row>
    <row r="2859" spans="1:6" s="342" customFormat="1" x14ac:dyDescent="0.25">
      <c r="A2859" s="338"/>
      <c r="B2859" s="338"/>
      <c r="C2859" s="341"/>
      <c r="D2859" s="340"/>
      <c r="E2859" s="339"/>
      <c r="F2859" s="339"/>
    </row>
    <row r="2860" spans="1:6" s="342" customFormat="1" x14ac:dyDescent="0.25">
      <c r="A2860" s="338"/>
      <c r="B2860" s="338"/>
      <c r="C2860" s="341"/>
      <c r="D2860" s="340"/>
      <c r="E2860" s="339"/>
      <c r="F2860" s="339"/>
    </row>
    <row r="2871" spans="1:6" s="342" customFormat="1" x14ac:dyDescent="0.25">
      <c r="A2871" s="338"/>
      <c r="B2871" s="338"/>
      <c r="C2871" s="341"/>
      <c r="D2871" s="340"/>
      <c r="E2871" s="339"/>
      <c r="F2871" s="339"/>
    </row>
    <row r="2872" spans="1:6" s="342" customFormat="1" x14ac:dyDescent="0.25">
      <c r="A2872" s="338"/>
      <c r="B2872" s="338"/>
      <c r="C2872" s="341"/>
      <c r="D2872" s="340"/>
      <c r="E2872" s="339"/>
      <c r="F2872" s="339"/>
    </row>
    <row r="2879" spans="1:6" s="342" customFormat="1" x14ac:dyDescent="0.25">
      <c r="A2879" s="338"/>
      <c r="B2879" s="338"/>
      <c r="C2879" s="341"/>
      <c r="D2879" s="340"/>
      <c r="E2879" s="339"/>
      <c r="F2879" s="339"/>
    </row>
    <row r="2880" spans="1:6" s="342" customFormat="1" x14ac:dyDescent="0.25">
      <c r="A2880" s="338"/>
      <c r="B2880" s="338"/>
      <c r="C2880" s="341"/>
      <c r="D2880" s="340"/>
      <c r="E2880" s="339"/>
      <c r="F2880" s="339"/>
    </row>
    <row r="2881" spans="1:6" s="342" customFormat="1" x14ac:dyDescent="0.25">
      <c r="A2881" s="338"/>
      <c r="B2881" s="338"/>
      <c r="C2881" s="341"/>
      <c r="D2881" s="340"/>
      <c r="E2881" s="339"/>
      <c r="F2881" s="339"/>
    </row>
    <row r="2882" spans="1:6" s="342" customFormat="1" x14ac:dyDescent="0.25">
      <c r="A2882" s="338"/>
      <c r="B2882" s="338"/>
      <c r="C2882" s="341"/>
      <c r="D2882" s="340"/>
      <c r="E2882" s="339"/>
      <c r="F2882" s="339"/>
    </row>
    <row r="2883" spans="1:6" s="342" customFormat="1" x14ac:dyDescent="0.25">
      <c r="A2883" s="338"/>
      <c r="B2883" s="338"/>
      <c r="C2883" s="341"/>
      <c r="D2883" s="340"/>
      <c r="E2883" s="339"/>
      <c r="F2883" s="339"/>
    </row>
    <row r="2884" spans="1:6" s="342" customFormat="1" x14ac:dyDescent="0.25">
      <c r="A2884" s="338"/>
      <c r="B2884" s="338"/>
      <c r="C2884" s="341"/>
      <c r="D2884" s="340"/>
      <c r="E2884" s="339"/>
      <c r="F2884" s="339"/>
    </row>
    <row r="2885" spans="1:6" s="342" customFormat="1" x14ac:dyDescent="0.25">
      <c r="A2885" s="338"/>
      <c r="B2885" s="338"/>
      <c r="C2885" s="341"/>
      <c r="D2885" s="340"/>
      <c r="E2885" s="339"/>
      <c r="F2885" s="339"/>
    </row>
    <row r="2886" spans="1:6" s="342" customFormat="1" x14ac:dyDescent="0.25">
      <c r="A2886" s="338"/>
      <c r="B2886" s="338"/>
      <c r="C2886" s="341"/>
      <c r="D2886" s="340"/>
      <c r="E2886" s="339"/>
      <c r="F2886" s="339"/>
    </row>
    <row r="2889" spans="1:6" s="343" customFormat="1" x14ac:dyDescent="0.2">
      <c r="A2889" s="338"/>
      <c r="B2889" s="338"/>
      <c r="C2889" s="341"/>
      <c r="D2889" s="340"/>
      <c r="E2889" s="339"/>
      <c r="F2889" s="339"/>
    </row>
    <row r="2896" spans="1:6" s="342" customFormat="1" x14ac:dyDescent="0.25">
      <c r="A2896" s="338"/>
      <c r="B2896" s="338"/>
      <c r="C2896" s="341"/>
      <c r="D2896" s="340"/>
      <c r="E2896" s="339"/>
      <c r="F2896" s="339"/>
    </row>
    <row r="2897" spans="1:6" s="342" customFormat="1" x14ac:dyDescent="0.25">
      <c r="A2897" s="338"/>
      <c r="B2897" s="338"/>
      <c r="C2897" s="341"/>
      <c r="D2897" s="340"/>
      <c r="E2897" s="339"/>
      <c r="F2897" s="339"/>
    </row>
    <row r="2898" spans="1:6" s="342" customFormat="1" x14ac:dyDescent="0.25">
      <c r="A2898" s="338"/>
      <c r="B2898" s="338"/>
      <c r="C2898" s="341"/>
      <c r="D2898" s="340"/>
      <c r="E2898" s="339"/>
      <c r="F2898" s="339"/>
    </row>
    <row r="2899" spans="1:6" s="342" customFormat="1" x14ac:dyDescent="0.25">
      <c r="A2899" s="338"/>
      <c r="B2899" s="338"/>
      <c r="C2899" s="341"/>
      <c r="D2899" s="340"/>
      <c r="E2899" s="339"/>
      <c r="F2899" s="339"/>
    </row>
    <row r="2900" spans="1:6" s="342" customFormat="1" x14ac:dyDescent="0.25">
      <c r="A2900" s="338"/>
      <c r="B2900" s="338"/>
      <c r="C2900" s="341"/>
      <c r="D2900" s="340"/>
      <c r="E2900" s="339"/>
      <c r="F2900" s="339"/>
    </row>
    <row r="2901" spans="1:6" s="342" customFormat="1" x14ac:dyDescent="0.25">
      <c r="A2901" s="338"/>
      <c r="B2901" s="338"/>
      <c r="C2901" s="341"/>
      <c r="D2901" s="340"/>
      <c r="E2901" s="339"/>
      <c r="F2901" s="339"/>
    </row>
    <row r="2902" spans="1:6" s="342" customFormat="1" x14ac:dyDescent="0.25">
      <c r="A2902" s="338"/>
      <c r="B2902" s="338"/>
      <c r="C2902" s="341"/>
      <c r="D2902" s="340"/>
      <c r="E2902" s="339"/>
      <c r="F2902" s="339"/>
    </row>
    <row r="2904" spans="1:6" s="342" customFormat="1" x14ac:dyDescent="0.25">
      <c r="A2904" s="338"/>
      <c r="B2904" s="338"/>
      <c r="C2904" s="341"/>
      <c r="D2904" s="340"/>
      <c r="E2904" s="339"/>
      <c r="F2904" s="339"/>
    </row>
    <row r="2905" spans="1:6" s="342" customFormat="1" x14ac:dyDescent="0.25">
      <c r="A2905" s="338"/>
      <c r="B2905" s="338"/>
      <c r="C2905" s="341"/>
      <c r="D2905" s="340"/>
      <c r="E2905" s="339"/>
      <c r="F2905" s="339"/>
    </row>
    <row r="2906" spans="1:6" s="342" customFormat="1" x14ac:dyDescent="0.25">
      <c r="A2906" s="338"/>
      <c r="B2906" s="338"/>
      <c r="C2906" s="341"/>
      <c r="D2906" s="340"/>
      <c r="E2906" s="339"/>
      <c r="F2906" s="339"/>
    </row>
    <row r="2907" spans="1:6" s="342" customFormat="1" x14ac:dyDescent="0.25">
      <c r="A2907" s="338"/>
      <c r="B2907" s="338"/>
      <c r="C2907" s="341"/>
      <c r="D2907" s="340"/>
      <c r="E2907" s="339"/>
      <c r="F2907" s="339"/>
    </row>
    <row r="2908" spans="1:6" s="342" customFormat="1" x14ac:dyDescent="0.25">
      <c r="A2908" s="338"/>
      <c r="B2908" s="338"/>
      <c r="C2908" s="341"/>
      <c r="D2908" s="340"/>
      <c r="E2908" s="339"/>
      <c r="F2908" s="339"/>
    </row>
    <row r="2909" spans="1:6" s="342" customFormat="1" x14ac:dyDescent="0.25">
      <c r="A2909" s="338"/>
      <c r="B2909" s="338"/>
      <c r="C2909" s="341"/>
      <c r="D2909" s="340"/>
      <c r="E2909" s="339"/>
      <c r="F2909" s="339"/>
    </row>
    <row r="2910" spans="1:6" s="342" customFormat="1" x14ac:dyDescent="0.25">
      <c r="A2910" s="338"/>
      <c r="B2910" s="338"/>
      <c r="C2910" s="341"/>
      <c r="D2910" s="340"/>
      <c r="E2910" s="339"/>
      <c r="F2910" s="339"/>
    </row>
    <row r="2911" spans="1:6" s="342" customFormat="1" x14ac:dyDescent="0.25">
      <c r="A2911" s="338"/>
      <c r="B2911" s="338"/>
      <c r="C2911" s="341"/>
      <c r="D2911" s="340"/>
      <c r="E2911" s="339"/>
      <c r="F2911" s="339"/>
    </row>
    <row r="2912" spans="1:6" s="342" customFormat="1" x14ac:dyDescent="0.25">
      <c r="A2912" s="338"/>
      <c r="B2912" s="338"/>
      <c r="C2912" s="341"/>
      <c r="D2912" s="340"/>
      <c r="E2912" s="339"/>
      <c r="F2912" s="339"/>
    </row>
    <row r="2913" spans="1:6" s="342" customFormat="1" x14ac:dyDescent="0.25">
      <c r="A2913" s="338"/>
      <c r="B2913" s="338"/>
      <c r="C2913" s="341"/>
      <c r="D2913" s="340"/>
      <c r="E2913" s="339"/>
      <c r="F2913" s="339"/>
    </row>
    <row r="2914" spans="1:6" s="342" customFormat="1" x14ac:dyDescent="0.25">
      <c r="A2914" s="338"/>
      <c r="B2914" s="338"/>
      <c r="C2914" s="341"/>
      <c r="D2914" s="340"/>
      <c r="E2914" s="339"/>
      <c r="F2914" s="339"/>
    </row>
    <row r="2915" spans="1:6" s="342" customFormat="1" x14ac:dyDescent="0.25">
      <c r="A2915" s="338"/>
      <c r="B2915" s="338"/>
      <c r="C2915" s="341"/>
      <c r="D2915" s="340"/>
      <c r="E2915" s="339"/>
      <c r="F2915" s="339"/>
    </row>
    <row r="2916" spans="1:6" s="342" customFormat="1" x14ac:dyDescent="0.25">
      <c r="A2916" s="338"/>
      <c r="B2916" s="338"/>
      <c r="C2916" s="341"/>
      <c r="D2916" s="340"/>
      <c r="E2916" s="339"/>
      <c r="F2916" s="339"/>
    </row>
    <row r="2917" spans="1:6" s="342" customFormat="1" x14ac:dyDescent="0.25">
      <c r="A2917" s="338"/>
      <c r="B2917" s="338"/>
      <c r="C2917" s="341"/>
      <c r="D2917" s="340"/>
      <c r="E2917" s="339"/>
      <c r="F2917" s="339"/>
    </row>
    <row r="2918" spans="1:6" s="342" customFormat="1" x14ac:dyDescent="0.25">
      <c r="A2918" s="338"/>
      <c r="B2918" s="338"/>
      <c r="C2918" s="341"/>
      <c r="D2918" s="340"/>
      <c r="E2918" s="339"/>
      <c r="F2918" s="339"/>
    </row>
    <row r="2919" spans="1:6" s="342" customFormat="1" x14ac:dyDescent="0.25">
      <c r="A2919" s="338"/>
      <c r="B2919" s="338"/>
      <c r="C2919" s="341"/>
      <c r="D2919" s="340"/>
      <c r="E2919" s="339"/>
      <c r="F2919" s="339"/>
    </row>
    <row r="2920" spans="1:6" s="342" customFormat="1" x14ac:dyDescent="0.25">
      <c r="A2920" s="338"/>
      <c r="B2920" s="338"/>
      <c r="C2920" s="341"/>
      <c r="D2920" s="340"/>
      <c r="E2920" s="339"/>
      <c r="F2920" s="339"/>
    </row>
    <row r="2921" spans="1:6" s="342" customFormat="1" x14ac:dyDescent="0.25">
      <c r="A2921" s="338"/>
      <c r="B2921" s="338"/>
      <c r="C2921" s="341"/>
      <c r="D2921" s="340"/>
      <c r="E2921" s="339"/>
      <c r="F2921" s="339"/>
    </row>
    <row r="2922" spans="1:6" s="342" customFormat="1" x14ac:dyDescent="0.25">
      <c r="A2922" s="338"/>
      <c r="B2922" s="338"/>
      <c r="C2922" s="341"/>
      <c r="D2922" s="340"/>
      <c r="E2922" s="339"/>
      <c r="F2922" s="339"/>
    </row>
    <row r="2923" spans="1:6" s="342" customFormat="1" x14ac:dyDescent="0.25">
      <c r="A2923" s="338"/>
      <c r="B2923" s="338"/>
      <c r="C2923" s="341"/>
      <c r="D2923" s="340"/>
      <c r="E2923" s="339"/>
      <c r="F2923" s="339"/>
    </row>
    <row r="2924" spans="1:6" s="342" customFormat="1" x14ac:dyDescent="0.25">
      <c r="A2924" s="338"/>
      <c r="B2924" s="338"/>
      <c r="C2924" s="341"/>
      <c r="D2924" s="340"/>
      <c r="E2924" s="339"/>
      <c r="F2924" s="339"/>
    </row>
    <row r="2925" spans="1:6" s="342" customFormat="1" x14ac:dyDescent="0.25">
      <c r="A2925" s="338"/>
      <c r="B2925" s="338"/>
      <c r="C2925" s="341"/>
      <c r="D2925" s="340"/>
      <c r="E2925" s="339"/>
      <c r="F2925" s="339"/>
    </row>
    <row r="2926" spans="1:6" s="342" customFormat="1" x14ac:dyDescent="0.25">
      <c r="A2926" s="338"/>
      <c r="B2926" s="338"/>
      <c r="C2926" s="341"/>
      <c r="D2926" s="340"/>
      <c r="E2926" s="339"/>
      <c r="F2926" s="339"/>
    </row>
    <row r="2927" spans="1:6" s="342" customFormat="1" x14ac:dyDescent="0.25">
      <c r="A2927" s="338"/>
      <c r="B2927" s="338"/>
      <c r="C2927" s="341"/>
      <c r="D2927" s="340"/>
      <c r="E2927" s="339"/>
      <c r="F2927" s="339"/>
    </row>
    <row r="2928" spans="1:6" s="342" customFormat="1" x14ac:dyDescent="0.25">
      <c r="A2928" s="338"/>
      <c r="B2928" s="338"/>
      <c r="C2928" s="341"/>
      <c r="D2928" s="340"/>
      <c r="E2928" s="339"/>
      <c r="F2928" s="339"/>
    </row>
    <row r="2929" spans="1:6" s="342" customFormat="1" x14ac:dyDescent="0.25">
      <c r="A2929" s="338"/>
      <c r="B2929" s="338"/>
      <c r="C2929" s="341"/>
      <c r="D2929" s="340"/>
      <c r="E2929" s="339"/>
      <c r="F2929" s="339"/>
    </row>
    <row r="2930" spans="1:6" s="342" customFormat="1" x14ac:dyDescent="0.25">
      <c r="A2930" s="338"/>
      <c r="B2930" s="338"/>
      <c r="C2930" s="341"/>
      <c r="D2930" s="340"/>
      <c r="E2930" s="339"/>
      <c r="F2930" s="339"/>
    </row>
    <row r="2931" spans="1:6" s="342" customFormat="1" x14ac:dyDescent="0.25">
      <c r="A2931" s="338"/>
      <c r="B2931" s="338"/>
      <c r="C2931" s="341"/>
      <c r="D2931" s="340"/>
      <c r="E2931" s="339"/>
      <c r="F2931" s="339"/>
    </row>
    <row r="2932" spans="1:6" s="342" customFormat="1" x14ac:dyDescent="0.25">
      <c r="A2932" s="338"/>
      <c r="B2932" s="338"/>
      <c r="C2932" s="341"/>
      <c r="D2932" s="340"/>
      <c r="E2932" s="339"/>
      <c r="F2932" s="339"/>
    </row>
    <row r="2933" spans="1:6" s="342" customFormat="1" x14ac:dyDescent="0.25">
      <c r="A2933" s="338"/>
      <c r="B2933" s="338"/>
      <c r="C2933" s="341"/>
      <c r="D2933" s="340"/>
      <c r="E2933" s="339"/>
      <c r="F2933" s="339"/>
    </row>
    <row r="2934" spans="1:6" s="342" customFormat="1" x14ac:dyDescent="0.25">
      <c r="A2934" s="338"/>
      <c r="B2934" s="338"/>
      <c r="C2934" s="341"/>
      <c r="D2934" s="340"/>
      <c r="E2934" s="339"/>
      <c r="F2934" s="339"/>
    </row>
    <row r="2935" spans="1:6" s="342" customFormat="1" x14ac:dyDescent="0.25">
      <c r="A2935" s="338"/>
      <c r="B2935" s="338"/>
      <c r="C2935" s="341"/>
      <c r="D2935" s="340"/>
      <c r="E2935" s="339"/>
      <c r="F2935" s="339"/>
    </row>
    <row r="2936" spans="1:6" s="342" customFormat="1" x14ac:dyDescent="0.25">
      <c r="A2936" s="338"/>
      <c r="B2936" s="338"/>
      <c r="C2936" s="341"/>
      <c r="D2936" s="340"/>
      <c r="E2936" s="339"/>
      <c r="F2936" s="339"/>
    </row>
    <row r="2937" spans="1:6" s="342" customFormat="1" x14ac:dyDescent="0.25">
      <c r="A2937" s="338"/>
      <c r="B2937" s="338"/>
      <c r="C2937" s="341"/>
      <c r="D2937" s="340"/>
      <c r="E2937" s="339"/>
      <c r="F2937" s="339"/>
    </row>
    <row r="2938" spans="1:6" s="342" customFormat="1" x14ac:dyDescent="0.25">
      <c r="A2938" s="338"/>
      <c r="B2938" s="338"/>
      <c r="C2938" s="341"/>
      <c r="D2938" s="340"/>
      <c r="E2938" s="339"/>
      <c r="F2938" s="339"/>
    </row>
    <row r="2939" spans="1:6" s="342" customFormat="1" x14ac:dyDescent="0.25">
      <c r="A2939" s="338"/>
      <c r="B2939" s="338"/>
      <c r="C2939" s="341"/>
      <c r="D2939" s="340"/>
      <c r="E2939" s="339"/>
      <c r="F2939" s="339"/>
    </row>
    <row r="2940" spans="1:6" s="342" customFormat="1" x14ac:dyDescent="0.25">
      <c r="A2940" s="338"/>
      <c r="B2940" s="338"/>
      <c r="C2940" s="341"/>
      <c r="D2940" s="340"/>
      <c r="E2940" s="339"/>
      <c r="F2940" s="339"/>
    </row>
    <row r="2941" spans="1:6" s="342" customFormat="1" x14ac:dyDescent="0.25">
      <c r="A2941" s="338"/>
      <c r="B2941" s="338"/>
      <c r="C2941" s="341"/>
      <c r="D2941" s="340"/>
      <c r="E2941" s="339"/>
      <c r="F2941" s="339"/>
    </row>
    <row r="2942" spans="1:6" s="342" customFormat="1" x14ac:dyDescent="0.25">
      <c r="A2942" s="338"/>
      <c r="B2942" s="338"/>
      <c r="C2942" s="341"/>
      <c r="D2942" s="340"/>
      <c r="E2942" s="339"/>
      <c r="F2942" s="339"/>
    </row>
    <row r="2943" spans="1:6" s="342" customFormat="1" x14ac:dyDescent="0.25">
      <c r="A2943" s="338"/>
      <c r="B2943" s="338"/>
      <c r="C2943" s="341"/>
      <c r="D2943" s="340"/>
      <c r="E2943" s="339"/>
      <c r="F2943" s="339"/>
    </row>
    <row r="2944" spans="1:6" s="342" customFormat="1" x14ac:dyDescent="0.25">
      <c r="A2944" s="338"/>
      <c r="B2944" s="338"/>
      <c r="C2944" s="341"/>
      <c r="D2944" s="340"/>
      <c r="E2944" s="339"/>
      <c r="F2944" s="339"/>
    </row>
    <row r="2945" spans="1:6" s="342" customFormat="1" x14ac:dyDescent="0.25">
      <c r="A2945" s="338"/>
      <c r="B2945" s="338"/>
      <c r="C2945" s="341"/>
      <c r="D2945" s="340"/>
      <c r="E2945" s="339"/>
      <c r="F2945" s="339"/>
    </row>
    <row r="2946" spans="1:6" s="342" customFormat="1" x14ac:dyDescent="0.25">
      <c r="A2946" s="338"/>
      <c r="B2946" s="338"/>
      <c r="C2946" s="341"/>
      <c r="D2946" s="340"/>
      <c r="E2946" s="339"/>
      <c r="F2946" s="339"/>
    </row>
    <row r="2947" spans="1:6" s="342" customFormat="1" x14ac:dyDescent="0.25">
      <c r="A2947" s="338"/>
      <c r="B2947" s="338"/>
      <c r="C2947" s="341"/>
      <c r="D2947" s="340"/>
      <c r="E2947" s="339"/>
      <c r="F2947" s="339"/>
    </row>
    <row r="2948" spans="1:6" s="342" customFormat="1" x14ac:dyDescent="0.25">
      <c r="A2948" s="338"/>
      <c r="B2948" s="338"/>
      <c r="C2948" s="341"/>
      <c r="D2948" s="340"/>
      <c r="E2948" s="339"/>
      <c r="F2948" s="339"/>
    </row>
    <row r="2949" spans="1:6" s="342" customFormat="1" x14ac:dyDescent="0.25">
      <c r="A2949" s="338"/>
      <c r="B2949" s="338"/>
      <c r="C2949" s="341"/>
      <c r="D2949" s="340"/>
      <c r="E2949" s="339"/>
      <c r="F2949" s="339"/>
    </row>
    <row r="2950" spans="1:6" s="342" customFormat="1" x14ac:dyDescent="0.25">
      <c r="A2950" s="338"/>
      <c r="B2950" s="338"/>
      <c r="C2950" s="341"/>
      <c r="D2950" s="340"/>
      <c r="E2950" s="339"/>
      <c r="F2950" s="339"/>
    </row>
    <row r="2951" spans="1:6" s="342" customFormat="1" x14ac:dyDescent="0.25">
      <c r="A2951" s="338"/>
      <c r="B2951" s="338"/>
      <c r="C2951" s="341"/>
      <c r="D2951" s="340"/>
      <c r="E2951" s="339"/>
      <c r="F2951" s="339"/>
    </row>
    <row r="2952" spans="1:6" s="342" customFormat="1" x14ac:dyDescent="0.25">
      <c r="A2952" s="338"/>
      <c r="B2952" s="338"/>
      <c r="C2952" s="341"/>
      <c r="D2952" s="340"/>
      <c r="E2952" s="339"/>
      <c r="F2952" s="339"/>
    </row>
    <row r="2953" spans="1:6" s="342" customFormat="1" x14ac:dyDescent="0.25">
      <c r="A2953" s="338"/>
      <c r="B2953" s="338"/>
      <c r="C2953" s="341"/>
      <c r="D2953" s="340"/>
      <c r="E2953" s="339"/>
      <c r="F2953" s="339"/>
    </row>
    <row r="2954" spans="1:6" s="342" customFormat="1" x14ac:dyDescent="0.25">
      <c r="A2954" s="338"/>
      <c r="B2954" s="338"/>
      <c r="C2954" s="341"/>
      <c r="D2954" s="340"/>
      <c r="E2954" s="339"/>
      <c r="F2954" s="339"/>
    </row>
    <row r="2963" spans="1:6" s="342" customFormat="1" x14ac:dyDescent="0.25">
      <c r="A2963" s="338"/>
      <c r="B2963" s="338"/>
      <c r="C2963" s="341"/>
      <c r="D2963" s="340"/>
      <c r="E2963" s="339"/>
      <c r="F2963" s="339"/>
    </row>
    <row r="2964" spans="1:6" s="342" customFormat="1" x14ac:dyDescent="0.25">
      <c r="A2964" s="338"/>
      <c r="B2964" s="338"/>
      <c r="C2964" s="341"/>
      <c r="D2964" s="340"/>
      <c r="E2964" s="339"/>
      <c r="F2964" s="339"/>
    </row>
    <row r="2965" spans="1:6" s="342" customFormat="1" x14ac:dyDescent="0.25">
      <c r="A2965" s="338"/>
      <c r="B2965" s="338"/>
      <c r="C2965" s="341"/>
      <c r="D2965" s="340"/>
      <c r="E2965" s="339"/>
      <c r="F2965" s="339"/>
    </row>
    <row r="2966" spans="1:6" s="342" customFormat="1" x14ac:dyDescent="0.25">
      <c r="A2966" s="338"/>
      <c r="B2966" s="338"/>
      <c r="C2966" s="341"/>
      <c r="D2966" s="340"/>
      <c r="E2966" s="339"/>
      <c r="F2966" s="339"/>
    </row>
    <row r="2967" spans="1:6" s="342" customFormat="1" x14ac:dyDescent="0.25">
      <c r="A2967" s="338"/>
      <c r="B2967" s="338"/>
      <c r="C2967" s="341"/>
      <c r="D2967" s="340"/>
      <c r="E2967" s="339"/>
      <c r="F2967" s="339"/>
    </row>
    <row r="2968" spans="1:6" s="342" customFormat="1" x14ac:dyDescent="0.25">
      <c r="A2968" s="338"/>
      <c r="B2968" s="338"/>
      <c r="C2968" s="341"/>
      <c r="D2968" s="340"/>
      <c r="E2968" s="339"/>
      <c r="F2968" s="339"/>
    </row>
    <row r="2969" spans="1:6" s="342" customFormat="1" x14ac:dyDescent="0.25">
      <c r="A2969" s="338"/>
      <c r="B2969" s="338"/>
      <c r="C2969" s="341"/>
      <c r="D2969" s="340"/>
      <c r="E2969" s="339"/>
      <c r="F2969" s="339"/>
    </row>
    <row r="2970" spans="1:6" s="342" customFormat="1" x14ac:dyDescent="0.25">
      <c r="A2970" s="338"/>
      <c r="B2970" s="338"/>
      <c r="C2970" s="341"/>
      <c r="D2970" s="340"/>
      <c r="E2970" s="339"/>
      <c r="F2970" s="339"/>
    </row>
    <row r="2971" spans="1:6" s="342" customFormat="1" x14ac:dyDescent="0.25">
      <c r="A2971" s="338"/>
      <c r="B2971" s="338"/>
      <c r="C2971" s="341"/>
      <c r="D2971" s="340"/>
      <c r="E2971" s="339"/>
      <c r="F2971" s="339"/>
    </row>
    <row r="2972" spans="1:6" s="342" customFormat="1" x14ac:dyDescent="0.25">
      <c r="A2972" s="338"/>
      <c r="B2972" s="338"/>
      <c r="C2972" s="341"/>
      <c r="D2972" s="340"/>
      <c r="E2972" s="339"/>
      <c r="F2972" s="339"/>
    </row>
    <row r="2973" spans="1:6" s="342" customFormat="1" x14ac:dyDescent="0.25">
      <c r="A2973" s="338"/>
      <c r="B2973" s="338"/>
      <c r="C2973" s="341"/>
      <c r="D2973" s="340"/>
      <c r="E2973" s="339"/>
      <c r="F2973" s="339"/>
    </row>
    <row r="2974" spans="1:6" s="342" customFormat="1" x14ac:dyDescent="0.25">
      <c r="A2974" s="338"/>
      <c r="B2974" s="338"/>
      <c r="C2974" s="341"/>
      <c r="D2974" s="340"/>
      <c r="E2974" s="339"/>
      <c r="F2974" s="339"/>
    </row>
    <row r="2975" spans="1:6" s="342" customFormat="1" x14ac:dyDescent="0.25">
      <c r="A2975" s="338"/>
      <c r="B2975" s="338"/>
      <c r="C2975" s="341"/>
      <c r="D2975" s="340"/>
      <c r="E2975" s="339"/>
      <c r="F2975" s="339"/>
    </row>
    <row r="2976" spans="1:6" s="342" customFormat="1" x14ac:dyDescent="0.25">
      <c r="A2976" s="338"/>
      <c r="B2976" s="338"/>
      <c r="C2976" s="341"/>
      <c r="D2976" s="340"/>
      <c r="E2976" s="339"/>
      <c r="F2976" s="339"/>
    </row>
    <row r="2977" spans="1:6" s="342" customFormat="1" x14ac:dyDescent="0.25">
      <c r="A2977" s="338"/>
      <c r="B2977" s="338"/>
      <c r="C2977" s="341"/>
      <c r="D2977" s="340"/>
      <c r="E2977" s="339"/>
      <c r="F2977" s="339"/>
    </row>
    <row r="2978" spans="1:6" s="342" customFormat="1" x14ac:dyDescent="0.25">
      <c r="A2978" s="338"/>
      <c r="B2978" s="338"/>
      <c r="C2978" s="341"/>
      <c r="D2978" s="340"/>
      <c r="E2978" s="339"/>
      <c r="F2978" s="339"/>
    </row>
    <row r="2979" spans="1:6" s="342" customFormat="1" x14ac:dyDescent="0.25">
      <c r="A2979" s="338"/>
      <c r="B2979" s="338"/>
      <c r="C2979" s="341"/>
      <c r="D2979" s="340"/>
      <c r="E2979" s="339"/>
      <c r="F2979" s="339"/>
    </row>
    <row r="2980" spans="1:6" s="342" customFormat="1" x14ac:dyDescent="0.25">
      <c r="A2980" s="338"/>
      <c r="B2980" s="338"/>
      <c r="C2980" s="341"/>
      <c r="D2980" s="340"/>
      <c r="E2980" s="339"/>
      <c r="F2980" s="339"/>
    </row>
    <row r="2981" spans="1:6" s="342" customFormat="1" x14ac:dyDescent="0.25">
      <c r="A2981" s="338"/>
      <c r="B2981" s="338"/>
      <c r="C2981" s="341"/>
      <c r="D2981" s="340"/>
      <c r="E2981" s="339"/>
      <c r="F2981" s="339"/>
    </row>
    <row r="2982" spans="1:6" s="342" customFormat="1" x14ac:dyDescent="0.25">
      <c r="A2982" s="338"/>
      <c r="B2982" s="338"/>
      <c r="C2982" s="341"/>
      <c r="D2982" s="340"/>
      <c r="E2982" s="339"/>
      <c r="F2982" s="339"/>
    </row>
    <row r="2983" spans="1:6" s="342" customFormat="1" x14ac:dyDescent="0.25">
      <c r="A2983" s="338"/>
      <c r="B2983" s="338"/>
      <c r="C2983" s="341"/>
      <c r="D2983" s="340"/>
      <c r="E2983" s="339"/>
      <c r="F2983" s="339"/>
    </row>
    <row r="2984" spans="1:6" s="342" customFormat="1" x14ac:dyDescent="0.25">
      <c r="A2984" s="338"/>
      <c r="B2984" s="338"/>
      <c r="C2984" s="341"/>
      <c r="D2984" s="340"/>
      <c r="E2984" s="339"/>
      <c r="F2984" s="339"/>
    </row>
    <row r="2985" spans="1:6" s="342" customFormat="1" x14ac:dyDescent="0.25">
      <c r="A2985" s="338"/>
      <c r="B2985" s="338"/>
      <c r="C2985" s="341"/>
      <c r="D2985" s="340"/>
      <c r="E2985" s="339"/>
      <c r="F2985" s="339"/>
    </row>
    <row r="2986" spans="1:6" s="342" customFormat="1" x14ac:dyDescent="0.25">
      <c r="A2986" s="338"/>
      <c r="B2986" s="338"/>
      <c r="C2986" s="341"/>
      <c r="D2986" s="340"/>
      <c r="E2986" s="339"/>
      <c r="F2986" s="339"/>
    </row>
    <row r="2987" spans="1:6" s="342" customFormat="1" x14ac:dyDescent="0.25">
      <c r="A2987" s="338"/>
      <c r="B2987" s="338"/>
      <c r="C2987" s="341"/>
      <c r="D2987" s="340"/>
      <c r="E2987" s="339"/>
      <c r="F2987" s="339"/>
    </row>
    <row r="2988" spans="1:6" s="342" customFormat="1" x14ac:dyDescent="0.25">
      <c r="A2988" s="338"/>
      <c r="B2988" s="338"/>
      <c r="C2988" s="341"/>
      <c r="D2988" s="340"/>
      <c r="E2988" s="339"/>
      <c r="F2988" s="339"/>
    </row>
    <row r="2991" spans="1:6" s="342" customFormat="1" x14ac:dyDescent="0.25">
      <c r="A2991" s="338"/>
      <c r="B2991" s="338"/>
      <c r="C2991" s="341"/>
      <c r="D2991" s="340"/>
      <c r="E2991" s="339"/>
      <c r="F2991" s="339"/>
    </row>
    <row r="2992" spans="1:6" s="342" customFormat="1" x14ac:dyDescent="0.25">
      <c r="A2992" s="338"/>
      <c r="B2992" s="338"/>
      <c r="C2992" s="341"/>
      <c r="D2992" s="340"/>
      <c r="E2992" s="339"/>
      <c r="F2992" s="339"/>
    </row>
    <row r="2993" spans="1:6" s="342" customFormat="1" x14ac:dyDescent="0.25">
      <c r="A2993" s="338"/>
      <c r="B2993" s="338"/>
      <c r="C2993" s="341"/>
      <c r="D2993" s="340"/>
      <c r="E2993" s="339"/>
      <c r="F2993" s="339"/>
    </row>
    <row r="2994" spans="1:6" s="342" customFormat="1" x14ac:dyDescent="0.25">
      <c r="A2994" s="338"/>
      <c r="B2994" s="338"/>
      <c r="C2994" s="341"/>
      <c r="D2994" s="340"/>
      <c r="E2994" s="339"/>
      <c r="F2994" s="339"/>
    </row>
    <row r="2995" spans="1:6" s="342" customFormat="1" x14ac:dyDescent="0.25">
      <c r="A2995" s="338"/>
      <c r="B2995" s="338"/>
      <c r="C2995" s="341"/>
      <c r="D2995" s="340"/>
      <c r="E2995" s="339"/>
      <c r="F2995" s="339"/>
    </row>
    <row r="2996" spans="1:6" s="342" customFormat="1" x14ac:dyDescent="0.25">
      <c r="A2996" s="338"/>
      <c r="B2996" s="338"/>
      <c r="C2996" s="341"/>
      <c r="D2996" s="340"/>
      <c r="E2996" s="339"/>
      <c r="F2996" s="339"/>
    </row>
    <row r="2997" spans="1:6" s="342" customFormat="1" x14ac:dyDescent="0.25">
      <c r="A2997" s="338"/>
      <c r="B2997" s="338"/>
      <c r="C2997" s="341"/>
      <c r="D2997" s="340"/>
      <c r="E2997" s="339"/>
      <c r="F2997" s="339"/>
    </row>
    <row r="2998" spans="1:6" s="342" customFormat="1" x14ac:dyDescent="0.25">
      <c r="A2998" s="338"/>
      <c r="B2998" s="338"/>
      <c r="C2998" s="341"/>
      <c r="D2998" s="340"/>
      <c r="E2998" s="339"/>
      <c r="F2998" s="339"/>
    </row>
    <row r="2999" spans="1:6" s="342" customFormat="1" x14ac:dyDescent="0.25">
      <c r="A2999" s="338"/>
      <c r="B2999" s="338"/>
      <c r="C2999" s="341"/>
      <c r="D2999" s="340"/>
      <c r="E2999" s="339"/>
      <c r="F2999" s="339"/>
    </row>
    <row r="3000" spans="1:6" s="342" customFormat="1" x14ac:dyDescent="0.25">
      <c r="A3000" s="338"/>
      <c r="B3000" s="338"/>
      <c r="C3000" s="341"/>
      <c r="D3000" s="340"/>
      <c r="E3000" s="339"/>
      <c r="F3000" s="339"/>
    </row>
    <row r="3001" spans="1:6" s="342" customFormat="1" x14ac:dyDescent="0.25">
      <c r="A3001" s="338"/>
      <c r="B3001" s="338"/>
      <c r="C3001" s="341"/>
      <c r="D3001" s="340"/>
      <c r="E3001" s="339"/>
      <c r="F3001" s="339"/>
    </row>
    <row r="3002" spans="1:6" s="342" customFormat="1" x14ac:dyDescent="0.25">
      <c r="A3002" s="338"/>
      <c r="B3002" s="338"/>
      <c r="C3002" s="341"/>
      <c r="D3002" s="340"/>
      <c r="E3002" s="339"/>
      <c r="F3002" s="339"/>
    </row>
    <row r="3023" spans="1:6" s="342" customFormat="1" x14ac:dyDescent="0.25">
      <c r="A3023" s="338"/>
      <c r="B3023" s="338"/>
      <c r="C3023" s="341"/>
      <c r="D3023" s="340"/>
      <c r="E3023" s="339"/>
      <c r="F3023" s="339"/>
    </row>
    <row r="3024" spans="1:6" s="342" customFormat="1" x14ac:dyDescent="0.25">
      <c r="A3024" s="338"/>
      <c r="B3024" s="338"/>
      <c r="C3024" s="341"/>
      <c r="D3024" s="340"/>
      <c r="E3024" s="339"/>
      <c r="F3024" s="339"/>
    </row>
    <row r="3025" spans="1:6" s="342" customFormat="1" x14ac:dyDescent="0.25">
      <c r="A3025" s="338"/>
      <c r="B3025" s="338"/>
      <c r="C3025" s="341"/>
      <c r="D3025" s="340"/>
      <c r="E3025" s="339"/>
      <c r="F3025" s="339"/>
    </row>
    <row r="3026" spans="1:6" s="342" customFormat="1" x14ac:dyDescent="0.25">
      <c r="A3026" s="338"/>
      <c r="B3026" s="338"/>
      <c r="C3026" s="341"/>
      <c r="D3026" s="340"/>
      <c r="E3026" s="339"/>
      <c r="F3026" s="339"/>
    </row>
    <row r="3027" spans="1:6" s="342" customFormat="1" x14ac:dyDescent="0.25">
      <c r="A3027" s="338"/>
      <c r="B3027" s="338"/>
      <c r="C3027" s="341"/>
      <c r="D3027" s="340"/>
      <c r="E3027" s="339"/>
      <c r="F3027" s="339"/>
    </row>
    <row r="3028" spans="1:6" s="342" customFormat="1" x14ac:dyDescent="0.25">
      <c r="A3028" s="338"/>
      <c r="B3028" s="338"/>
      <c r="C3028" s="341"/>
      <c r="D3028" s="340"/>
      <c r="E3028" s="339"/>
      <c r="F3028" s="339"/>
    </row>
    <row r="3035" spans="1:6" s="342" customFormat="1" x14ac:dyDescent="0.25">
      <c r="A3035" s="338"/>
      <c r="B3035" s="338"/>
      <c r="C3035" s="341"/>
      <c r="D3035" s="340"/>
      <c r="E3035" s="339"/>
      <c r="F3035" s="339"/>
    </row>
    <row r="3036" spans="1:6" s="342" customFormat="1" x14ac:dyDescent="0.25">
      <c r="A3036" s="338"/>
      <c r="B3036" s="338"/>
      <c r="C3036" s="341"/>
      <c r="D3036" s="340"/>
      <c r="E3036" s="339"/>
      <c r="F3036" s="339"/>
    </row>
    <row r="3038" spans="1:6" s="343" customFormat="1" x14ac:dyDescent="0.2">
      <c r="A3038" s="338"/>
      <c r="B3038" s="338"/>
      <c r="C3038" s="341"/>
      <c r="D3038" s="340"/>
      <c r="E3038" s="339"/>
      <c r="F3038" s="339"/>
    </row>
    <row r="3043" spans="1:6" s="342" customFormat="1" x14ac:dyDescent="0.25">
      <c r="A3043" s="338"/>
      <c r="B3043" s="338"/>
      <c r="C3043" s="341"/>
      <c r="D3043" s="340"/>
      <c r="E3043" s="339"/>
      <c r="F3043" s="339"/>
    </row>
    <row r="3044" spans="1:6" s="342" customFormat="1" x14ac:dyDescent="0.25">
      <c r="A3044" s="338"/>
      <c r="B3044" s="338"/>
      <c r="C3044" s="341"/>
      <c r="D3044" s="340"/>
      <c r="E3044" s="339"/>
      <c r="F3044" s="339"/>
    </row>
    <row r="3045" spans="1:6" s="342" customFormat="1" x14ac:dyDescent="0.25">
      <c r="A3045" s="338"/>
      <c r="B3045" s="338"/>
      <c r="C3045" s="341"/>
      <c r="D3045" s="340"/>
      <c r="E3045" s="339"/>
      <c r="F3045" s="339"/>
    </row>
    <row r="3046" spans="1:6" s="342" customFormat="1" x14ac:dyDescent="0.25">
      <c r="A3046" s="338"/>
      <c r="B3046" s="338"/>
      <c r="C3046" s="341"/>
      <c r="D3046" s="340"/>
      <c r="E3046" s="339"/>
      <c r="F3046" s="339"/>
    </row>
    <row r="3047" spans="1:6" s="342" customFormat="1" x14ac:dyDescent="0.25">
      <c r="A3047" s="338"/>
      <c r="B3047" s="338"/>
      <c r="C3047" s="341"/>
      <c r="D3047" s="340"/>
      <c r="E3047" s="339"/>
      <c r="F3047" s="339"/>
    </row>
    <row r="3048" spans="1:6" s="342" customFormat="1" x14ac:dyDescent="0.25">
      <c r="A3048" s="338"/>
      <c r="B3048" s="338"/>
      <c r="C3048" s="341"/>
      <c r="D3048" s="340"/>
      <c r="E3048" s="339"/>
      <c r="F3048" s="339"/>
    </row>
    <row r="3049" spans="1:6" s="342" customFormat="1" x14ac:dyDescent="0.25">
      <c r="A3049" s="338"/>
      <c r="B3049" s="338"/>
      <c r="C3049" s="341"/>
      <c r="D3049" s="340"/>
      <c r="E3049" s="339"/>
      <c r="F3049" s="339"/>
    </row>
    <row r="3050" spans="1:6" s="342" customFormat="1" x14ac:dyDescent="0.25">
      <c r="A3050" s="338"/>
      <c r="B3050" s="338"/>
      <c r="C3050" s="341"/>
      <c r="D3050" s="340"/>
      <c r="E3050" s="339"/>
      <c r="F3050" s="339"/>
    </row>
    <row r="3051" spans="1:6" s="342" customFormat="1" x14ac:dyDescent="0.25">
      <c r="A3051" s="338"/>
      <c r="B3051" s="338"/>
      <c r="C3051" s="341"/>
      <c r="D3051" s="340"/>
      <c r="E3051" s="339"/>
      <c r="F3051" s="339"/>
    </row>
    <row r="3052" spans="1:6" s="342" customFormat="1" x14ac:dyDescent="0.25">
      <c r="A3052" s="338"/>
      <c r="B3052" s="338"/>
      <c r="C3052" s="341"/>
      <c r="D3052" s="340"/>
      <c r="E3052" s="339"/>
      <c r="F3052" s="339"/>
    </row>
    <row r="3053" spans="1:6" s="342" customFormat="1" x14ac:dyDescent="0.25">
      <c r="A3053" s="338"/>
      <c r="B3053" s="338"/>
      <c r="C3053" s="341"/>
      <c r="D3053" s="340"/>
      <c r="E3053" s="339"/>
      <c r="F3053" s="339"/>
    </row>
    <row r="3054" spans="1:6" s="342" customFormat="1" x14ac:dyDescent="0.25">
      <c r="A3054" s="338"/>
      <c r="B3054" s="338"/>
      <c r="C3054" s="341"/>
      <c r="D3054" s="340"/>
      <c r="E3054" s="339"/>
      <c r="F3054" s="339"/>
    </row>
    <row r="3055" spans="1:6" s="342" customFormat="1" x14ac:dyDescent="0.25">
      <c r="A3055" s="338"/>
      <c r="B3055" s="338"/>
      <c r="C3055" s="341"/>
      <c r="D3055" s="340"/>
      <c r="E3055" s="339"/>
      <c r="F3055" s="339"/>
    </row>
    <row r="3056" spans="1:6" s="342" customFormat="1" x14ac:dyDescent="0.25">
      <c r="A3056" s="338"/>
      <c r="B3056" s="338"/>
      <c r="C3056" s="341"/>
      <c r="D3056" s="340"/>
      <c r="E3056" s="339"/>
      <c r="F3056" s="339"/>
    </row>
    <row r="3057" spans="1:6" s="342" customFormat="1" x14ac:dyDescent="0.25">
      <c r="A3057" s="338"/>
      <c r="B3057" s="338"/>
      <c r="C3057" s="341"/>
      <c r="D3057" s="340"/>
      <c r="E3057" s="339"/>
      <c r="F3057" s="339"/>
    </row>
    <row r="3058" spans="1:6" s="342" customFormat="1" x14ac:dyDescent="0.25">
      <c r="A3058" s="338"/>
      <c r="B3058" s="338"/>
      <c r="C3058" s="341"/>
      <c r="D3058" s="340"/>
      <c r="E3058" s="339"/>
      <c r="F3058" s="339"/>
    </row>
    <row r="3059" spans="1:6" s="342" customFormat="1" x14ac:dyDescent="0.25">
      <c r="A3059" s="338"/>
      <c r="B3059" s="338"/>
      <c r="C3059" s="341"/>
      <c r="D3059" s="340"/>
      <c r="E3059" s="339"/>
      <c r="F3059" s="339"/>
    </row>
    <row r="3060" spans="1:6" s="342" customFormat="1" x14ac:dyDescent="0.25">
      <c r="A3060" s="338"/>
      <c r="B3060" s="338"/>
      <c r="C3060" s="341"/>
      <c r="D3060" s="340"/>
      <c r="E3060" s="339"/>
      <c r="F3060" s="339"/>
    </row>
    <row r="3061" spans="1:6" s="342" customFormat="1" x14ac:dyDescent="0.25">
      <c r="A3061" s="338"/>
      <c r="B3061" s="338"/>
      <c r="C3061" s="341"/>
      <c r="D3061" s="340"/>
      <c r="E3061" s="339"/>
      <c r="F3061" s="339"/>
    </row>
    <row r="3062" spans="1:6" s="342" customFormat="1" x14ac:dyDescent="0.25">
      <c r="A3062" s="338"/>
      <c r="B3062" s="338"/>
      <c r="C3062" s="341"/>
      <c r="D3062" s="340"/>
      <c r="E3062" s="339"/>
      <c r="F3062" s="339"/>
    </row>
    <row r="3063" spans="1:6" s="342" customFormat="1" x14ac:dyDescent="0.25">
      <c r="A3063" s="338"/>
      <c r="B3063" s="338"/>
      <c r="C3063" s="341"/>
      <c r="D3063" s="340"/>
      <c r="E3063" s="339"/>
      <c r="F3063" s="339"/>
    </row>
    <row r="3064" spans="1:6" s="342" customFormat="1" x14ac:dyDescent="0.25">
      <c r="A3064" s="338"/>
      <c r="B3064" s="338"/>
      <c r="C3064" s="341"/>
      <c r="D3064" s="340"/>
      <c r="E3064" s="339"/>
      <c r="F3064" s="339"/>
    </row>
    <row r="3065" spans="1:6" s="342" customFormat="1" x14ac:dyDescent="0.25">
      <c r="A3065" s="338"/>
      <c r="B3065" s="338"/>
      <c r="C3065" s="341"/>
      <c r="D3065" s="340"/>
      <c r="E3065" s="339"/>
      <c r="F3065" s="339"/>
    </row>
    <row r="3066" spans="1:6" s="342" customFormat="1" x14ac:dyDescent="0.25">
      <c r="A3066" s="338"/>
      <c r="B3066" s="338"/>
      <c r="C3066" s="341"/>
      <c r="D3066" s="340"/>
      <c r="E3066" s="339"/>
      <c r="F3066" s="339"/>
    </row>
    <row r="3089" spans="1:6" s="342" customFormat="1" x14ac:dyDescent="0.25">
      <c r="A3089" s="338"/>
      <c r="B3089" s="338"/>
      <c r="C3089" s="341"/>
      <c r="D3089" s="340"/>
      <c r="E3089" s="339"/>
      <c r="F3089" s="339"/>
    </row>
    <row r="3090" spans="1:6" s="342" customFormat="1" x14ac:dyDescent="0.25">
      <c r="A3090" s="338"/>
      <c r="B3090" s="338"/>
      <c r="C3090" s="341"/>
      <c r="D3090" s="340"/>
      <c r="E3090" s="339"/>
      <c r="F3090" s="339"/>
    </row>
    <row r="3091" spans="1:6" s="342" customFormat="1" x14ac:dyDescent="0.25">
      <c r="A3091" s="338"/>
      <c r="B3091" s="338"/>
      <c r="C3091" s="341"/>
      <c r="D3091" s="340"/>
      <c r="E3091" s="339"/>
      <c r="F3091" s="339"/>
    </row>
    <row r="3092" spans="1:6" s="342" customFormat="1" x14ac:dyDescent="0.25">
      <c r="A3092" s="338"/>
      <c r="B3092" s="338"/>
      <c r="C3092" s="341"/>
      <c r="D3092" s="340"/>
      <c r="E3092" s="339"/>
      <c r="F3092" s="339"/>
    </row>
    <row r="3093" spans="1:6" s="342" customFormat="1" x14ac:dyDescent="0.25">
      <c r="A3093" s="338"/>
      <c r="B3093" s="338"/>
      <c r="C3093" s="341"/>
      <c r="D3093" s="340"/>
      <c r="E3093" s="339"/>
      <c r="F3093" s="339"/>
    </row>
    <row r="3094" spans="1:6" s="342" customFormat="1" x14ac:dyDescent="0.25">
      <c r="A3094" s="338"/>
      <c r="B3094" s="338"/>
      <c r="C3094" s="341"/>
      <c r="D3094" s="340"/>
      <c r="E3094" s="339"/>
      <c r="F3094" s="339"/>
    </row>
    <row r="3101" spans="1:6" s="342" customFormat="1" x14ac:dyDescent="0.25">
      <c r="A3101" s="338"/>
      <c r="B3101" s="338"/>
      <c r="C3101" s="341"/>
      <c r="D3101" s="340"/>
      <c r="E3101" s="339"/>
      <c r="F3101" s="339"/>
    </row>
    <row r="3102" spans="1:6" s="342" customFormat="1" x14ac:dyDescent="0.25">
      <c r="A3102" s="338"/>
      <c r="B3102" s="338"/>
      <c r="C3102" s="341"/>
      <c r="D3102" s="340"/>
      <c r="E3102" s="339"/>
      <c r="F3102" s="339"/>
    </row>
    <row r="3103" spans="1:6" s="342" customFormat="1" x14ac:dyDescent="0.25">
      <c r="A3103" s="338"/>
      <c r="B3103" s="338"/>
      <c r="C3103" s="341"/>
      <c r="D3103" s="340"/>
      <c r="E3103" s="339"/>
      <c r="F3103" s="339"/>
    </row>
    <row r="3104" spans="1:6" s="342" customFormat="1" x14ac:dyDescent="0.25">
      <c r="A3104" s="338"/>
      <c r="B3104" s="338"/>
      <c r="C3104" s="341"/>
      <c r="D3104" s="340"/>
      <c r="E3104" s="339"/>
      <c r="F3104" s="339"/>
    </row>
    <row r="3105" spans="1:6" s="342" customFormat="1" x14ac:dyDescent="0.25">
      <c r="A3105" s="338"/>
      <c r="B3105" s="338"/>
      <c r="C3105" s="341"/>
      <c r="D3105" s="340"/>
      <c r="E3105" s="339"/>
      <c r="F3105" s="339"/>
    </row>
    <row r="3106" spans="1:6" s="342" customFormat="1" x14ac:dyDescent="0.25">
      <c r="A3106" s="338"/>
      <c r="B3106" s="338"/>
      <c r="C3106" s="341"/>
      <c r="D3106" s="340"/>
      <c r="E3106" s="339"/>
      <c r="F3106" s="339"/>
    </row>
    <row r="3107" spans="1:6" s="342" customFormat="1" x14ac:dyDescent="0.25">
      <c r="A3107" s="338"/>
      <c r="B3107" s="338"/>
      <c r="C3107" s="341"/>
      <c r="D3107" s="340"/>
      <c r="E3107" s="339"/>
      <c r="F3107" s="339"/>
    </row>
    <row r="3108" spans="1:6" s="342" customFormat="1" x14ac:dyDescent="0.25">
      <c r="A3108" s="338"/>
      <c r="B3108" s="338"/>
      <c r="C3108" s="341"/>
      <c r="D3108" s="340"/>
      <c r="E3108" s="339"/>
      <c r="F3108" s="339"/>
    </row>
    <row r="3109" spans="1:6" s="342" customFormat="1" x14ac:dyDescent="0.25">
      <c r="A3109" s="338"/>
      <c r="B3109" s="338"/>
      <c r="C3109" s="341"/>
      <c r="D3109" s="340"/>
      <c r="E3109" s="339"/>
      <c r="F3109" s="339"/>
    </row>
    <row r="3110" spans="1:6" s="342" customFormat="1" x14ac:dyDescent="0.25">
      <c r="A3110" s="338"/>
      <c r="B3110" s="338"/>
      <c r="C3110" s="341"/>
      <c r="D3110" s="340"/>
      <c r="E3110" s="339"/>
      <c r="F3110" s="339"/>
    </row>
    <row r="3111" spans="1:6" s="342" customFormat="1" x14ac:dyDescent="0.25">
      <c r="A3111" s="338"/>
      <c r="B3111" s="338"/>
      <c r="C3111" s="341"/>
      <c r="D3111" s="340"/>
      <c r="E3111" s="339"/>
      <c r="F3111" s="339"/>
    </row>
    <row r="3112" spans="1:6" s="342" customFormat="1" x14ac:dyDescent="0.25">
      <c r="A3112" s="338"/>
      <c r="B3112" s="338"/>
      <c r="C3112" s="341"/>
      <c r="D3112" s="340"/>
      <c r="E3112" s="339"/>
      <c r="F3112" s="339"/>
    </row>
    <row r="3113" spans="1:6" s="342" customFormat="1" x14ac:dyDescent="0.25">
      <c r="A3113" s="338"/>
      <c r="B3113" s="338"/>
      <c r="C3113" s="341"/>
      <c r="D3113" s="340"/>
      <c r="E3113" s="339"/>
      <c r="F3113" s="339"/>
    </row>
    <row r="3114" spans="1:6" s="342" customFormat="1" x14ac:dyDescent="0.25">
      <c r="A3114" s="338"/>
      <c r="B3114" s="338"/>
      <c r="C3114" s="341"/>
      <c r="D3114" s="340"/>
      <c r="E3114" s="339"/>
      <c r="F3114" s="339"/>
    </row>
    <row r="3115" spans="1:6" s="342" customFormat="1" x14ac:dyDescent="0.25">
      <c r="A3115" s="338"/>
      <c r="B3115" s="338"/>
      <c r="C3115" s="341"/>
      <c r="D3115" s="340"/>
      <c r="E3115" s="339"/>
      <c r="F3115" s="339"/>
    </row>
    <row r="3116" spans="1:6" s="342" customFormat="1" x14ac:dyDescent="0.25">
      <c r="A3116" s="338"/>
      <c r="B3116" s="338"/>
      <c r="C3116" s="341"/>
      <c r="D3116" s="340"/>
      <c r="E3116" s="339"/>
      <c r="F3116" s="339"/>
    </row>
    <row r="3122" spans="1:6" s="343" customFormat="1" x14ac:dyDescent="0.2">
      <c r="A3122" s="338"/>
      <c r="B3122" s="338"/>
      <c r="C3122" s="341"/>
      <c r="D3122" s="340"/>
      <c r="E3122" s="339"/>
      <c r="F3122" s="339"/>
    </row>
    <row r="3131" spans="1:6" s="342" customFormat="1" x14ac:dyDescent="0.25">
      <c r="A3131" s="338"/>
      <c r="B3131" s="338"/>
      <c r="C3131" s="341"/>
      <c r="D3131" s="340"/>
      <c r="E3131" s="339"/>
      <c r="F3131" s="339"/>
    </row>
    <row r="3132" spans="1:6" s="342" customFormat="1" x14ac:dyDescent="0.25">
      <c r="A3132" s="338"/>
      <c r="B3132" s="338"/>
      <c r="C3132" s="341"/>
      <c r="D3132" s="340"/>
      <c r="E3132" s="339"/>
      <c r="F3132" s="339"/>
    </row>
    <row r="3133" spans="1:6" s="342" customFormat="1" x14ac:dyDescent="0.25">
      <c r="A3133" s="338"/>
      <c r="B3133" s="338"/>
      <c r="C3133" s="341"/>
      <c r="D3133" s="340"/>
      <c r="E3133" s="339"/>
      <c r="F3133" s="339"/>
    </row>
    <row r="3134" spans="1:6" s="342" customFormat="1" x14ac:dyDescent="0.25">
      <c r="A3134" s="338"/>
      <c r="B3134" s="338"/>
      <c r="C3134" s="341"/>
      <c r="D3134" s="340"/>
      <c r="E3134" s="339"/>
      <c r="F3134" s="339"/>
    </row>
    <row r="3135" spans="1:6" s="342" customFormat="1" x14ac:dyDescent="0.25">
      <c r="A3135" s="338"/>
      <c r="B3135" s="338"/>
      <c r="C3135" s="341"/>
      <c r="D3135" s="340"/>
      <c r="E3135" s="339"/>
      <c r="F3135" s="339"/>
    </row>
    <row r="3136" spans="1:6" s="342" customFormat="1" x14ac:dyDescent="0.25">
      <c r="A3136" s="338"/>
      <c r="B3136" s="338"/>
      <c r="C3136" s="341"/>
      <c r="D3136" s="340"/>
      <c r="E3136" s="339"/>
      <c r="F3136" s="339"/>
    </row>
    <row r="3137" spans="1:6" s="342" customFormat="1" x14ac:dyDescent="0.25">
      <c r="A3137" s="338"/>
      <c r="B3137" s="338"/>
      <c r="C3137" s="341"/>
      <c r="D3137" s="340"/>
      <c r="E3137" s="339"/>
      <c r="F3137" s="339"/>
    </row>
    <row r="3138" spans="1:6" s="342" customFormat="1" x14ac:dyDescent="0.25">
      <c r="A3138" s="338"/>
      <c r="B3138" s="338"/>
      <c r="C3138" s="341"/>
      <c r="D3138" s="340"/>
      <c r="E3138" s="339"/>
      <c r="F3138" s="339"/>
    </row>
    <row r="3139" spans="1:6" s="342" customFormat="1" x14ac:dyDescent="0.25">
      <c r="A3139" s="338"/>
      <c r="B3139" s="338"/>
      <c r="C3139" s="341"/>
      <c r="D3139" s="340"/>
      <c r="E3139" s="339"/>
      <c r="F3139" s="339"/>
    </row>
    <row r="3140" spans="1:6" s="342" customFormat="1" x14ac:dyDescent="0.25">
      <c r="A3140" s="338"/>
      <c r="B3140" s="338"/>
      <c r="C3140" s="341"/>
      <c r="D3140" s="340"/>
      <c r="E3140" s="339"/>
      <c r="F3140" s="339"/>
    </row>
    <row r="3141" spans="1:6" s="342" customFormat="1" x14ac:dyDescent="0.25">
      <c r="A3141" s="338"/>
      <c r="B3141" s="338"/>
      <c r="C3141" s="341"/>
      <c r="D3141" s="340"/>
      <c r="E3141" s="339"/>
      <c r="F3141" s="339"/>
    </row>
    <row r="3142" spans="1:6" s="342" customFormat="1" x14ac:dyDescent="0.25">
      <c r="A3142" s="338"/>
      <c r="B3142" s="338"/>
      <c r="C3142" s="341"/>
      <c r="D3142" s="340"/>
      <c r="E3142" s="339"/>
      <c r="F3142" s="339"/>
    </row>
    <row r="3157" spans="1:6" s="342" customFormat="1" x14ac:dyDescent="0.25">
      <c r="A3157" s="338"/>
      <c r="B3157" s="338"/>
      <c r="C3157" s="341"/>
      <c r="D3157" s="340"/>
      <c r="E3157" s="339"/>
      <c r="F3157" s="339"/>
    </row>
    <row r="3158" spans="1:6" s="342" customFormat="1" x14ac:dyDescent="0.25">
      <c r="A3158" s="338"/>
      <c r="B3158" s="338"/>
      <c r="C3158" s="341"/>
      <c r="D3158" s="340"/>
      <c r="E3158" s="339"/>
      <c r="F3158" s="339"/>
    </row>
    <row r="3159" spans="1:6" s="342" customFormat="1" x14ac:dyDescent="0.25">
      <c r="A3159" s="338"/>
      <c r="B3159" s="338"/>
      <c r="C3159" s="341"/>
      <c r="D3159" s="340"/>
      <c r="E3159" s="339"/>
      <c r="F3159" s="339"/>
    </row>
    <row r="3160" spans="1:6" s="342" customFormat="1" x14ac:dyDescent="0.25">
      <c r="A3160" s="338"/>
      <c r="B3160" s="338"/>
      <c r="C3160" s="341"/>
      <c r="D3160" s="340"/>
      <c r="E3160" s="339"/>
      <c r="F3160" s="339"/>
    </row>
    <row r="3161" spans="1:6" s="342" customFormat="1" x14ac:dyDescent="0.25">
      <c r="A3161" s="338"/>
      <c r="B3161" s="338"/>
      <c r="C3161" s="341"/>
      <c r="D3161" s="340"/>
      <c r="E3161" s="339"/>
      <c r="F3161" s="339"/>
    </row>
    <row r="3162" spans="1:6" s="342" customFormat="1" x14ac:dyDescent="0.25">
      <c r="A3162" s="338"/>
      <c r="B3162" s="338"/>
      <c r="C3162" s="341"/>
      <c r="D3162" s="340"/>
      <c r="E3162" s="339"/>
      <c r="F3162" s="339"/>
    </row>
    <row r="3163" spans="1:6" s="342" customFormat="1" x14ac:dyDescent="0.25">
      <c r="A3163" s="338"/>
      <c r="B3163" s="338"/>
      <c r="C3163" s="341"/>
      <c r="D3163" s="340"/>
      <c r="E3163" s="339"/>
      <c r="F3163" s="339"/>
    </row>
    <row r="3164" spans="1:6" s="342" customFormat="1" x14ac:dyDescent="0.25">
      <c r="A3164" s="338"/>
      <c r="B3164" s="338"/>
      <c r="C3164" s="341"/>
      <c r="D3164" s="340"/>
      <c r="E3164" s="339"/>
      <c r="F3164" s="339"/>
    </row>
    <row r="3165" spans="1:6" s="342" customFormat="1" x14ac:dyDescent="0.25">
      <c r="A3165" s="338"/>
      <c r="B3165" s="338"/>
      <c r="C3165" s="341"/>
      <c r="D3165" s="340"/>
      <c r="E3165" s="339"/>
      <c r="F3165" s="339"/>
    </row>
    <row r="3166" spans="1:6" s="342" customFormat="1" x14ac:dyDescent="0.25">
      <c r="A3166" s="338"/>
      <c r="B3166" s="338"/>
      <c r="C3166" s="341"/>
      <c r="D3166" s="340"/>
      <c r="E3166" s="339"/>
      <c r="F3166" s="339"/>
    </row>
    <row r="3167" spans="1:6" s="342" customFormat="1" x14ac:dyDescent="0.25">
      <c r="A3167" s="338"/>
      <c r="B3167" s="338"/>
      <c r="C3167" s="341"/>
      <c r="D3167" s="340"/>
      <c r="E3167" s="339"/>
      <c r="F3167" s="339"/>
    </row>
    <row r="3168" spans="1:6" s="342" customFormat="1" x14ac:dyDescent="0.25">
      <c r="A3168" s="338"/>
      <c r="B3168" s="338"/>
      <c r="C3168" s="341"/>
      <c r="D3168" s="340"/>
      <c r="E3168" s="339"/>
      <c r="F3168" s="339"/>
    </row>
    <row r="3169" spans="1:6" s="342" customFormat="1" x14ac:dyDescent="0.25">
      <c r="A3169" s="338"/>
      <c r="B3169" s="338"/>
      <c r="C3169" s="341"/>
      <c r="D3169" s="340"/>
      <c r="E3169" s="339"/>
      <c r="F3169" s="339"/>
    </row>
    <row r="3170" spans="1:6" s="342" customFormat="1" x14ac:dyDescent="0.25">
      <c r="A3170" s="338"/>
      <c r="B3170" s="338"/>
      <c r="C3170" s="341"/>
      <c r="D3170" s="340"/>
      <c r="E3170" s="339"/>
      <c r="F3170" s="339"/>
    </row>
    <row r="3171" spans="1:6" s="342" customFormat="1" x14ac:dyDescent="0.25">
      <c r="A3171" s="338"/>
      <c r="B3171" s="338"/>
      <c r="C3171" s="341"/>
      <c r="D3171" s="340"/>
      <c r="E3171" s="339"/>
      <c r="F3171" s="339"/>
    </row>
    <row r="3172" spans="1:6" s="342" customFormat="1" x14ac:dyDescent="0.25">
      <c r="A3172" s="338"/>
      <c r="B3172" s="338"/>
      <c r="C3172" s="341"/>
      <c r="D3172" s="340"/>
      <c r="E3172" s="339"/>
      <c r="F3172" s="339"/>
    </row>
    <row r="3173" spans="1:6" s="342" customFormat="1" x14ac:dyDescent="0.25">
      <c r="A3173" s="338"/>
      <c r="B3173" s="338"/>
      <c r="C3173" s="341"/>
      <c r="D3173" s="340"/>
      <c r="E3173" s="339"/>
      <c r="F3173" s="339"/>
    </row>
    <row r="3174" spans="1:6" s="342" customFormat="1" x14ac:dyDescent="0.25">
      <c r="A3174" s="338"/>
      <c r="B3174" s="338"/>
      <c r="C3174" s="341"/>
      <c r="D3174" s="340"/>
      <c r="E3174" s="339"/>
      <c r="F3174" s="339"/>
    </row>
    <row r="3183" spans="1:6" s="342" customFormat="1" x14ac:dyDescent="0.25">
      <c r="A3183" s="338"/>
      <c r="B3183" s="338"/>
      <c r="C3183" s="341"/>
      <c r="D3183" s="340"/>
      <c r="E3183" s="339"/>
      <c r="F3183" s="339"/>
    </row>
    <row r="3184" spans="1:6" s="342" customFormat="1" x14ac:dyDescent="0.25">
      <c r="A3184" s="338"/>
      <c r="B3184" s="338"/>
      <c r="C3184" s="341"/>
      <c r="D3184" s="340"/>
      <c r="E3184" s="339"/>
      <c r="F3184" s="339"/>
    </row>
    <row r="3185" spans="1:6" s="342" customFormat="1" x14ac:dyDescent="0.25">
      <c r="A3185" s="338"/>
      <c r="B3185" s="338"/>
      <c r="C3185" s="341"/>
      <c r="D3185" s="340"/>
      <c r="E3185" s="339"/>
      <c r="F3185" s="339"/>
    </row>
    <row r="3186" spans="1:6" s="342" customFormat="1" x14ac:dyDescent="0.25">
      <c r="A3186" s="338"/>
      <c r="B3186" s="338"/>
      <c r="C3186" s="341"/>
      <c r="D3186" s="340"/>
      <c r="E3186" s="339"/>
      <c r="F3186" s="339"/>
    </row>
    <row r="3228" spans="1:6" s="342" customFormat="1" x14ac:dyDescent="0.25">
      <c r="A3228" s="338"/>
      <c r="B3228" s="338"/>
      <c r="C3228" s="341"/>
      <c r="D3228" s="340"/>
      <c r="E3228" s="339"/>
      <c r="F3228" s="339"/>
    </row>
    <row r="3229" spans="1:6" s="342" customFormat="1" x14ac:dyDescent="0.25">
      <c r="A3229" s="338"/>
      <c r="B3229" s="338"/>
      <c r="C3229" s="341"/>
      <c r="D3229" s="340"/>
      <c r="E3229" s="339"/>
      <c r="F3229" s="339"/>
    </row>
    <row r="3230" spans="1:6" s="342" customFormat="1" x14ac:dyDescent="0.25">
      <c r="A3230" s="338"/>
      <c r="B3230" s="338"/>
      <c r="C3230" s="341"/>
      <c r="D3230" s="340"/>
      <c r="E3230" s="339"/>
      <c r="F3230" s="339"/>
    </row>
    <row r="3231" spans="1:6" s="342" customFormat="1" x14ac:dyDescent="0.25">
      <c r="A3231" s="338"/>
      <c r="B3231" s="338"/>
      <c r="C3231" s="341"/>
      <c r="D3231" s="340"/>
      <c r="E3231" s="339"/>
      <c r="F3231" s="339"/>
    </row>
    <row r="3238" spans="1:6" s="342" customFormat="1" x14ac:dyDescent="0.25">
      <c r="A3238" s="338"/>
      <c r="B3238" s="338"/>
      <c r="C3238" s="341"/>
      <c r="D3238" s="340"/>
      <c r="E3238" s="339"/>
      <c r="F3238" s="339"/>
    </row>
    <row r="3239" spans="1:6" s="342" customFormat="1" x14ac:dyDescent="0.25">
      <c r="A3239" s="338"/>
      <c r="B3239" s="338"/>
      <c r="C3239" s="341"/>
      <c r="D3239" s="340"/>
      <c r="E3239" s="339"/>
      <c r="F3239" s="339"/>
    </row>
    <row r="3241" spans="1:6" s="343" customFormat="1" x14ac:dyDescent="0.2">
      <c r="A3241" s="338"/>
      <c r="B3241" s="338"/>
      <c r="C3241" s="341"/>
      <c r="D3241" s="340"/>
      <c r="E3241" s="339"/>
      <c r="F3241" s="339"/>
    </row>
    <row r="3278" spans="1:6" s="342" customFormat="1" x14ac:dyDescent="0.25">
      <c r="A3278" s="338"/>
      <c r="B3278" s="338"/>
      <c r="C3278" s="341"/>
      <c r="D3278" s="340"/>
      <c r="E3278" s="339"/>
      <c r="F3278" s="339"/>
    </row>
    <row r="3279" spans="1:6" s="342" customFormat="1" x14ac:dyDescent="0.25">
      <c r="A3279" s="338"/>
      <c r="B3279" s="338"/>
      <c r="C3279" s="341"/>
      <c r="D3279" s="340"/>
      <c r="E3279" s="339"/>
      <c r="F3279" s="339"/>
    </row>
    <row r="3286" spans="1:6" s="343" customFormat="1" x14ac:dyDescent="0.2">
      <c r="A3286" s="338"/>
      <c r="B3286" s="338"/>
      <c r="C3286" s="341"/>
      <c r="D3286" s="340"/>
      <c r="E3286" s="339"/>
      <c r="F3286" s="339"/>
    </row>
    <row r="3293" spans="1:6" s="342" customFormat="1" x14ac:dyDescent="0.25">
      <c r="A3293" s="338"/>
      <c r="B3293" s="338"/>
      <c r="C3293" s="341"/>
      <c r="D3293" s="340"/>
      <c r="E3293" s="339"/>
      <c r="F3293" s="339"/>
    </row>
    <row r="3294" spans="1:6" s="342" customFormat="1" x14ac:dyDescent="0.25">
      <c r="A3294" s="338"/>
      <c r="B3294" s="338"/>
      <c r="C3294" s="341"/>
      <c r="D3294" s="340"/>
      <c r="E3294" s="339"/>
      <c r="F3294" s="339"/>
    </row>
    <row r="3295" spans="1:6" s="342" customFormat="1" x14ac:dyDescent="0.25">
      <c r="A3295" s="338"/>
      <c r="B3295" s="338"/>
      <c r="C3295" s="341"/>
      <c r="D3295" s="340"/>
      <c r="E3295" s="339"/>
      <c r="F3295" s="339"/>
    </row>
    <row r="3296" spans="1:6" s="342" customFormat="1" x14ac:dyDescent="0.25">
      <c r="A3296" s="338"/>
      <c r="B3296" s="338"/>
      <c r="C3296" s="341"/>
      <c r="D3296" s="340"/>
      <c r="E3296" s="339"/>
      <c r="F3296" s="339"/>
    </row>
    <row r="3297" spans="1:6" s="342" customFormat="1" x14ac:dyDescent="0.25">
      <c r="A3297" s="338"/>
      <c r="B3297" s="338"/>
      <c r="C3297" s="341"/>
      <c r="D3297" s="340"/>
      <c r="E3297" s="339"/>
      <c r="F3297" s="339"/>
    </row>
    <row r="3298" spans="1:6" s="342" customFormat="1" x14ac:dyDescent="0.25">
      <c r="A3298" s="338"/>
      <c r="B3298" s="338"/>
      <c r="C3298" s="341"/>
      <c r="D3298" s="340"/>
      <c r="E3298" s="339"/>
      <c r="F3298" s="339"/>
    </row>
    <row r="3299" spans="1:6" s="342" customFormat="1" x14ac:dyDescent="0.25">
      <c r="A3299" s="338"/>
      <c r="B3299" s="338"/>
      <c r="C3299" s="341"/>
      <c r="D3299" s="340"/>
      <c r="E3299" s="339"/>
      <c r="F3299" s="339"/>
    </row>
    <row r="3300" spans="1:6" s="342" customFormat="1" x14ac:dyDescent="0.25">
      <c r="A3300" s="338"/>
      <c r="B3300" s="338"/>
      <c r="C3300" s="341"/>
      <c r="D3300" s="340"/>
      <c r="E3300" s="339"/>
      <c r="F3300" s="339"/>
    </row>
    <row r="3301" spans="1:6" s="342" customFormat="1" x14ac:dyDescent="0.25">
      <c r="A3301" s="338"/>
      <c r="B3301" s="338"/>
      <c r="C3301" s="341"/>
      <c r="D3301" s="340"/>
      <c r="E3301" s="339"/>
      <c r="F3301" s="339"/>
    </row>
    <row r="3302" spans="1:6" s="342" customFormat="1" x14ac:dyDescent="0.25">
      <c r="A3302" s="338"/>
      <c r="B3302" s="338"/>
      <c r="C3302" s="341"/>
      <c r="D3302" s="340"/>
      <c r="E3302" s="339"/>
      <c r="F3302" s="339"/>
    </row>
    <row r="3303" spans="1:6" s="342" customFormat="1" x14ac:dyDescent="0.25">
      <c r="A3303" s="338"/>
      <c r="B3303" s="338"/>
      <c r="C3303" s="341"/>
      <c r="D3303" s="340"/>
      <c r="E3303" s="339"/>
      <c r="F3303" s="339"/>
    </row>
    <row r="3304" spans="1:6" s="342" customFormat="1" x14ac:dyDescent="0.25">
      <c r="A3304" s="338"/>
      <c r="B3304" s="338"/>
      <c r="C3304" s="341"/>
      <c r="D3304" s="340"/>
      <c r="E3304" s="339"/>
      <c r="F3304" s="339"/>
    </row>
    <row r="3305" spans="1:6" s="342" customFormat="1" x14ac:dyDescent="0.25">
      <c r="A3305" s="338"/>
      <c r="B3305" s="338"/>
      <c r="C3305" s="341"/>
      <c r="D3305" s="340"/>
      <c r="E3305" s="339"/>
      <c r="F3305" s="339"/>
    </row>
    <row r="3306" spans="1:6" s="342" customFormat="1" x14ac:dyDescent="0.25">
      <c r="A3306" s="338"/>
      <c r="B3306" s="338"/>
      <c r="C3306" s="341"/>
      <c r="D3306" s="340"/>
      <c r="E3306" s="339"/>
      <c r="F3306" s="339"/>
    </row>
    <row r="3351" spans="1:6" s="342" customFormat="1" x14ac:dyDescent="0.25">
      <c r="A3351" s="338"/>
      <c r="B3351" s="338"/>
      <c r="C3351" s="341"/>
      <c r="D3351" s="340"/>
      <c r="E3351" s="339"/>
      <c r="F3351" s="339"/>
    </row>
    <row r="3352" spans="1:6" s="342" customFormat="1" x14ac:dyDescent="0.25">
      <c r="A3352" s="338"/>
      <c r="B3352" s="338"/>
      <c r="C3352" s="341"/>
      <c r="D3352" s="340"/>
      <c r="E3352" s="339"/>
      <c r="F3352" s="339"/>
    </row>
    <row r="3355" spans="1:6" s="342" customFormat="1" x14ac:dyDescent="0.25">
      <c r="A3355" s="338"/>
      <c r="B3355" s="338"/>
      <c r="C3355" s="341"/>
      <c r="D3355" s="340"/>
      <c r="E3355" s="339"/>
      <c r="F3355" s="339"/>
    </row>
    <row r="3356" spans="1:6" s="342" customFormat="1" x14ac:dyDescent="0.25">
      <c r="A3356" s="338"/>
      <c r="B3356" s="338"/>
      <c r="C3356" s="341"/>
      <c r="D3356" s="340"/>
      <c r="E3356" s="339"/>
      <c r="F3356" s="339"/>
    </row>
    <row r="3357" spans="1:6" s="342" customFormat="1" x14ac:dyDescent="0.25">
      <c r="A3357" s="338"/>
      <c r="B3357" s="338"/>
      <c r="C3357" s="341"/>
      <c r="D3357" s="340"/>
      <c r="E3357" s="339"/>
      <c r="F3357" s="339"/>
    </row>
    <row r="3358" spans="1:6" s="342" customFormat="1" x14ac:dyDescent="0.25">
      <c r="A3358" s="338"/>
      <c r="B3358" s="338"/>
      <c r="C3358" s="341"/>
      <c r="D3358" s="340"/>
      <c r="E3358" s="339"/>
      <c r="F3358" s="339"/>
    </row>
    <row r="3359" spans="1:6" s="342" customFormat="1" x14ac:dyDescent="0.25">
      <c r="A3359" s="338"/>
      <c r="B3359" s="338"/>
      <c r="C3359" s="341"/>
      <c r="D3359" s="340"/>
      <c r="E3359" s="339"/>
      <c r="F3359" s="339"/>
    </row>
    <row r="3360" spans="1:6" s="342" customFormat="1" x14ac:dyDescent="0.25">
      <c r="A3360" s="338"/>
      <c r="B3360" s="338"/>
      <c r="C3360" s="341"/>
      <c r="D3360" s="340"/>
      <c r="E3360" s="339"/>
      <c r="F3360" s="339"/>
    </row>
    <row r="3361" spans="1:6" s="342" customFormat="1" x14ac:dyDescent="0.25">
      <c r="A3361" s="338"/>
      <c r="B3361" s="338"/>
      <c r="C3361" s="341"/>
      <c r="D3361" s="340"/>
      <c r="E3361" s="339"/>
      <c r="F3361" s="339"/>
    </row>
    <row r="3362" spans="1:6" s="342" customFormat="1" x14ac:dyDescent="0.25">
      <c r="A3362" s="338"/>
      <c r="B3362" s="338"/>
      <c r="C3362" s="341"/>
      <c r="D3362" s="340"/>
      <c r="E3362" s="339"/>
      <c r="F3362" s="339"/>
    </row>
    <row r="3363" spans="1:6" s="342" customFormat="1" x14ac:dyDescent="0.25">
      <c r="A3363" s="338"/>
      <c r="B3363" s="338"/>
      <c r="C3363" s="341"/>
      <c r="D3363" s="340"/>
      <c r="E3363" s="339"/>
      <c r="F3363" s="339"/>
    </row>
    <row r="3364" spans="1:6" s="342" customFormat="1" x14ac:dyDescent="0.25">
      <c r="A3364" s="338"/>
      <c r="B3364" s="338"/>
      <c r="C3364" s="341"/>
      <c r="D3364" s="340"/>
      <c r="E3364" s="339"/>
      <c r="F3364" s="339"/>
    </row>
    <row r="3365" spans="1:6" s="342" customFormat="1" x14ac:dyDescent="0.25">
      <c r="A3365" s="338"/>
      <c r="B3365" s="338"/>
      <c r="C3365" s="341"/>
      <c r="D3365" s="340"/>
      <c r="E3365" s="339"/>
      <c r="F3365" s="339"/>
    </row>
    <row r="3366" spans="1:6" s="342" customFormat="1" x14ac:dyDescent="0.25">
      <c r="A3366" s="338"/>
      <c r="B3366" s="338"/>
      <c r="C3366" s="341"/>
      <c r="D3366" s="340"/>
      <c r="E3366" s="339"/>
      <c r="F3366" s="339"/>
    </row>
    <row r="3367" spans="1:6" s="342" customFormat="1" x14ac:dyDescent="0.25">
      <c r="A3367" s="338"/>
      <c r="B3367" s="338"/>
      <c r="C3367" s="341"/>
      <c r="D3367" s="340"/>
      <c r="E3367" s="339"/>
      <c r="F3367" s="339"/>
    </row>
    <row r="3368" spans="1:6" s="342" customFormat="1" x14ac:dyDescent="0.25">
      <c r="A3368" s="338"/>
      <c r="B3368" s="338"/>
      <c r="C3368" s="341"/>
      <c r="D3368" s="340"/>
      <c r="E3368" s="339"/>
      <c r="F3368" s="339"/>
    </row>
    <row r="3369" spans="1:6" s="342" customFormat="1" x14ac:dyDescent="0.25">
      <c r="A3369" s="338"/>
      <c r="B3369" s="338"/>
      <c r="C3369" s="341"/>
      <c r="D3369" s="340"/>
      <c r="E3369" s="339"/>
      <c r="F3369" s="339"/>
    </row>
    <row r="3370" spans="1:6" s="342" customFormat="1" x14ac:dyDescent="0.25">
      <c r="A3370" s="338"/>
      <c r="B3370" s="338"/>
      <c r="C3370" s="341"/>
      <c r="D3370" s="340"/>
      <c r="E3370" s="339"/>
      <c r="F3370" s="339"/>
    </row>
    <row r="3371" spans="1:6" s="342" customFormat="1" x14ac:dyDescent="0.25">
      <c r="A3371" s="338"/>
      <c r="B3371" s="338"/>
      <c r="C3371" s="341"/>
      <c r="D3371" s="340"/>
      <c r="E3371" s="339"/>
      <c r="F3371" s="339"/>
    </row>
    <row r="3372" spans="1:6" s="342" customFormat="1" x14ac:dyDescent="0.25">
      <c r="A3372" s="338"/>
      <c r="B3372" s="338"/>
      <c r="C3372" s="341"/>
      <c r="D3372" s="340"/>
      <c r="E3372" s="339"/>
      <c r="F3372" s="339"/>
    </row>
    <row r="3373" spans="1:6" s="342" customFormat="1" x14ac:dyDescent="0.25">
      <c r="A3373" s="338"/>
      <c r="B3373" s="338"/>
      <c r="C3373" s="341"/>
      <c r="D3373" s="340"/>
      <c r="E3373" s="339"/>
      <c r="F3373" s="339"/>
    </row>
    <row r="3374" spans="1:6" s="342" customFormat="1" x14ac:dyDescent="0.25">
      <c r="A3374" s="338"/>
      <c r="B3374" s="338"/>
      <c r="C3374" s="341"/>
      <c r="D3374" s="340"/>
      <c r="E3374" s="339"/>
      <c r="F3374" s="339"/>
    </row>
    <row r="3375" spans="1:6" s="342" customFormat="1" x14ac:dyDescent="0.25">
      <c r="A3375" s="338"/>
      <c r="B3375" s="338"/>
      <c r="C3375" s="341"/>
      <c r="D3375" s="340"/>
      <c r="E3375" s="339"/>
      <c r="F3375" s="339"/>
    </row>
    <row r="3376" spans="1:6" s="342" customFormat="1" x14ac:dyDescent="0.25">
      <c r="A3376" s="338"/>
      <c r="B3376" s="338"/>
      <c r="C3376" s="341"/>
      <c r="D3376" s="340"/>
      <c r="E3376" s="339"/>
      <c r="F3376" s="339"/>
    </row>
    <row r="3377" spans="1:6" s="342" customFormat="1" x14ac:dyDescent="0.25">
      <c r="A3377" s="338"/>
      <c r="B3377" s="338"/>
      <c r="C3377" s="341"/>
      <c r="D3377" s="340"/>
      <c r="E3377" s="339"/>
      <c r="F3377" s="339"/>
    </row>
    <row r="3378" spans="1:6" s="342" customFormat="1" x14ac:dyDescent="0.25">
      <c r="A3378" s="338"/>
      <c r="B3378" s="338"/>
      <c r="C3378" s="341"/>
      <c r="D3378" s="340"/>
      <c r="E3378" s="339"/>
      <c r="F3378" s="339"/>
    </row>
    <row r="3379" spans="1:6" s="342" customFormat="1" x14ac:dyDescent="0.25">
      <c r="A3379" s="338"/>
      <c r="B3379" s="338"/>
      <c r="C3379" s="341"/>
      <c r="D3379" s="340"/>
      <c r="E3379" s="339"/>
      <c r="F3379" s="339"/>
    </row>
    <row r="3380" spans="1:6" s="342" customFormat="1" x14ac:dyDescent="0.25">
      <c r="A3380" s="338"/>
      <c r="B3380" s="338"/>
      <c r="C3380" s="341"/>
      <c r="D3380" s="340"/>
      <c r="E3380" s="339"/>
      <c r="F3380" s="339"/>
    </row>
    <row r="3381" spans="1:6" s="342" customFormat="1" x14ac:dyDescent="0.25">
      <c r="A3381" s="338"/>
      <c r="B3381" s="338"/>
      <c r="C3381" s="341"/>
      <c r="D3381" s="340"/>
      <c r="E3381" s="339"/>
      <c r="F3381" s="339"/>
    </row>
    <row r="3382" spans="1:6" s="342" customFormat="1" x14ac:dyDescent="0.25">
      <c r="A3382" s="338"/>
      <c r="B3382" s="338"/>
      <c r="C3382" s="341"/>
      <c r="D3382" s="340"/>
      <c r="E3382" s="339"/>
      <c r="F3382" s="339"/>
    </row>
    <row r="3383" spans="1:6" s="342" customFormat="1" x14ac:dyDescent="0.25">
      <c r="A3383" s="338"/>
      <c r="B3383" s="338"/>
      <c r="C3383" s="341"/>
      <c r="D3383" s="340"/>
      <c r="E3383" s="339"/>
      <c r="F3383" s="339"/>
    </row>
    <row r="3384" spans="1:6" s="342" customFormat="1" x14ac:dyDescent="0.25">
      <c r="A3384" s="338"/>
      <c r="B3384" s="338"/>
      <c r="C3384" s="341"/>
      <c r="D3384" s="340"/>
      <c r="E3384" s="339"/>
      <c r="F3384" s="339"/>
    </row>
    <row r="3385" spans="1:6" s="342" customFormat="1" x14ac:dyDescent="0.25">
      <c r="A3385" s="338"/>
      <c r="B3385" s="338"/>
      <c r="C3385" s="341"/>
      <c r="D3385" s="340"/>
      <c r="E3385" s="339"/>
      <c r="F3385" s="339"/>
    </row>
    <row r="3386" spans="1:6" s="342" customFormat="1" x14ac:dyDescent="0.25">
      <c r="A3386" s="338"/>
      <c r="B3386" s="338"/>
      <c r="C3386" s="341"/>
      <c r="D3386" s="340"/>
      <c r="E3386" s="339"/>
      <c r="F3386" s="339"/>
    </row>
    <row r="3387" spans="1:6" s="342" customFormat="1" x14ac:dyDescent="0.25">
      <c r="A3387" s="338"/>
      <c r="B3387" s="338"/>
      <c r="C3387" s="341"/>
      <c r="D3387" s="340"/>
      <c r="E3387" s="339"/>
      <c r="F3387" s="339"/>
    </row>
    <row r="3388" spans="1:6" s="342" customFormat="1" x14ac:dyDescent="0.25">
      <c r="A3388" s="338"/>
      <c r="B3388" s="338"/>
      <c r="C3388" s="341"/>
      <c r="D3388" s="340"/>
      <c r="E3388" s="339"/>
      <c r="F3388" s="339"/>
    </row>
    <row r="3389" spans="1:6" s="342" customFormat="1" x14ac:dyDescent="0.25">
      <c r="A3389" s="338"/>
      <c r="B3389" s="338"/>
      <c r="C3389" s="341"/>
      <c r="D3389" s="340"/>
      <c r="E3389" s="339"/>
      <c r="F3389" s="339"/>
    </row>
    <row r="3390" spans="1:6" s="342" customFormat="1" x14ac:dyDescent="0.25">
      <c r="A3390" s="338"/>
      <c r="B3390" s="338"/>
      <c r="C3390" s="341"/>
      <c r="D3390" s="340"/>
      <c r="E3390" s="339"/>
      <c r="F3390" s="339"/>
    </row>
    <row r="3391" spans="1:6" s="342" customFormat="1" x14ac:dyDescent="0.25">
      <c r="A3391" s="338"/>
      <c r="B3391" s="338"/>
      <c r="C3391" s="341"/>
      <c r="D3391" s="340"/>
      <c r="E3391" s="339"/>
      <c r="F3391" s="339"/>
    </row>
    <row r="3392" spans="1:6" s="342" customFormat="1" x14ac:dyDescent="0.25">
      <c r="A3392" s="338"/>
      <c r="B3392" s="338"/>
      <c r="C3392" s="341"/>
      <c r="D3392" s="340"/>
      <c r="E3392" s="339"/>
      <c r="F3392" s="339"/>
    </row>
    <row r="3393" spans="1:6" s="342" customFormat="1" x14ac:dyDescent="0.25">
      <c r="A3393" s="338"/>
      <c r="B3393" s="338"/>
      <c r="C3393" s="341"/>
      <c r="D3393" s="340"/>
      <c r="E3393" s="339"/>
      <c r="F3393" s="339"/>
    </row>
    <row r="3394" spans="1:6" s="342" customFormat="1" x14ac:dyDescent="0.25">
      <c r="A3394" s="338"/>
      <c r="B3394" s="338"/>
      <c r="C3394" s="341"/>
      <c r="D3394" s="340"/>
      <c r="E3394" s="339"/>
      <c r="F3394" s="339"/>
    </row>
    <row r="3395" spans="1:6" s="342" customFormat="1" x14ac:dyDescent="0.25">
      <c r="A3395" s="338"/>
      <c r="B3395" s="338"/>
      <c r="C3395" s="341"/>
      <c r="D3395" s="340"/>
      <c r="E3395" s="339"/>
      <c r="F3395" s="339"/>
    </row>
    <row r="3396" spans="1:6" s="342" customFormat="1" x14ac:dyDescent="0.25">
      <c r="A3396" s="338"/>
      <c r="B3396" s="338"/>
      <c r="C3396" s="341"/>
      <c r="D3396" s="340"/>
      <c r="E3396" s="339"/>
      <c r="F3396" s="339"/>
    </row>
    <row r="3397" spans="1:6" s="342" customFormat="1" x14ac:dyDescent="0.25">
      <c r="A3397" s="338"/>
      <c r="B3397" s="338"/>
      <c r="C3397" s="341"/>
      <c r="D3397" s="340"/>
      <c r="E3397" s="339"/>
      <c r="F3397" s="339"/>
    </row>
    <row r="3398" spans="1:6" s="342" customFormat="1" x14ac:dyDescent="0.25">
      <c r="A3398" s="338"/>
      <c r="B3398" s="338"/>
      <c r="C3398" s="341"/>
      <c r="D3398" s="340"/>
      <c r="E3398" s="339"/>
      <c r="F3398" s="339"/>
    </row>
    <row r="3399" spans="1:6" s="342" customFormat="1" x14ac:dyDescent="0.25">
      <c r="A3399" s="338"/>
      <c r="B3399" s="338"/>
      <c r="C3399" s="341"/>
      <c r="D3399" s="340"/>
      <c r="E3399" s="339"/>
      <c r="F3399" s="339"/>
    </row>
    <row r="3400" spans="1:6" s="342" customFormat="1" x14ac:dyDescent="0.25">
      <c r="A3400" s="338"/>
      <c r="B3400" s="338"/>
      <c r="C3400" s="341"/>
      <c r="D3400" s="340"/>
      <c r="E3400" s="339"/>
      <c r="F3400" s="339"/>
    </row>
    <row r="3401" spans="1:6" s="342" customFormat="1" x14ac:dyDescent="0.25">
      <c r="A3401" s="338"/>
      <c r="B3401" s="338"/>
      <c r="C3401" s="341"/>
      <c r="D3401" s="340"/>
      <c r="E3401" s="339"/>
      <c r="F3401" s="339"/>
    </row>
    <row r="3402" spans="1:6" s="342" customFormat="1" x14ac:dyDescent="0.25">
      <c r="A3402" s="338"/>
      <c r="B3402" s="338"/>
      <c r="C3402" s="341"/>
      <c r="D3402" s="340"/>
      <c r="E3402" s="339"/>
      <c r="F3402" s="339"/>
    </row>
    <row r="3403" spans="1:6" s="342" customFormat="1" x14ac:dyDescent="0.25">
      <c r="A3403" s="338"/>
      <c r="B3403" s="338"/>
      <c r="C3403" s="341"/>
      <c r="D3403" s="340"/>
      <c r="E3403" s="339"/>
      <c r="F3403" s="339"/>
    </row>
    <row r="3404" spans="1:6" s="342" customFormat="1" x14ac:dyDescent="0.25">
      <c r="A3404" s="338"/>
      <c r="B3404" s="338"/>
      <c r="C3404" s="341"/>
      <c r="D3404" s="340"/>
      <c r="E3404" s="339"/>
      <c r="F3404" s="339"/>
    </row>
    <row r="3405" spans="1:6" s="342" customFormat="1" x14ac:dyDescent="0.25">
      <c r="A3405" s="338"/>
      <c r="B3405" s="338"/>
      <c r="C3405" s="341"/>
      <c r="D3405" s="340"/>
      <c r="E3405" s="339"/>
      <c r="F3405" s="339"/>
    </row>
    <row r="3406" spans="1:6" s="342" customFormat="1" x14ac:dyDescent="0.25">
      <c r="A3406" s="338"/>
      <c r="B3406" s="338"/>
      <c r="C3406" s="341"/>
      <c r="D3406" s="340"/>
      <c r="E3406" s="339"/>
      <c r="F3406" s="339"/>
    </row>
    <row r="3407" spans="1:6" s="342" customFormat="1" x14ac:dyDescent="0.25">
      <c r="A3407" s="338"/>
      <c r="B3407" s="338"/>
      <c r="C3407" s="341"/>
      <c r="D3407" s="340"/>
      <c r="E3407" s="339"/>
      <c r="F3407" s="339"/>
    </row>
    <row r="3408" spans="1:6" s="342" customFormat="1" x14ac:dyDescent="0.25">
      <c r="A3408" s="338"/>
      <c r="B3408" s="338"/>
      <c r="C3408" s="341"/>
      <c r="D3408" s="340"/>
      <c r="E3408" s="339"/>
      <c r="F3408" s="339"/>
    </row>
    <row r="3409" spans="1:6" s="342" customFormat="1" x14ac:dyDescent="0.25">
      <c r="A3409" s="338"/>
      <c r="B3409" s="338"/>
      <c r="C3409" s="341"/>
      <c r="D3409" s="340"/>
      <c r="E3409" s="339"/>
      <c r="F3409" s="339"/>
    </row>
    <row r="3410" spans="1:6" s="342" customFormat="1" x14ac:dyDescent="0.25">
      <c r="A3410" s="338"/>
      <c r="B3410" s="338"/>
      <c r="C3410" s="341"/>
      <c r="D3410" s="340"/>
      <c r="E3410" s="339"/>
      <c r="F3410" s="339"/>
    </row>
    <row r="3411" spans="1:6" s="342" customFormat="1" x14ac:dyDescent="0.25">
      <c r="A3411" s="338"/>
      <c r="B3411" s="338"/>
      <c r="C3411" s="341"/>
      <c r="D3411" s="340"/>
      <c r="E3411" s="339"/>
      <c r="F3411" s="339"/>
    </row>
    <row r="3412" spans="1:6" s="342" customFormat="1" x14ac:dyDescent="0.25">
      <c r="A3412" s="338"/>
      <c r="B3412" s="338"/>
      <c r="C3412" s="341"/>
      <c r="D3412" s="340"/>
      <c r="E3412" s="339"/>
      <c r="F3412" s="339"/>
    </row>
    <row r="3413" spans="1:6" s="342" customFormat="1" x14ac:dyDescent="0.25">
      <c r="A3413" s="338"/>
      <c r="B3413" s="338"/>
      <c r="C3413" s="341"/>
      <c r="D3413" s="340"/>
      <c r="E3413" s="339"/>
      <c r="F3413" s="339"/>
    </row>
    <row r="3414" spans="1:6" s="342" customFormat="1" x14ac:dyDescent="0.25">
      <c r="A3414" s="338"/>
      <c r="B3414" s="338"/>
      <c r="C3414" s="341"/>
      <c r="D3414" s="340"/>
      <c r="E3414" s="339"/>
      <c r="F3414" s="339"/>
    </row>
    <row r="3415" spans="1:6" s="342" customFormat="1" x14ac:dyDescent="0.25">
      <c r="A3415" s="338"/>
      <c r="B3415" s="338"/>
      <c r="C3415" s="341"/>
      <c r="D3415" s="340"/>
      <c r="E3415" s="339"/>
      <c r="F3415" s="339"/>
    </row>
    <row r="3416" spans="1:6" s="342" customFormat="1" x14ac:dyDescent="0.25">
      <c r="A3416" s="338"/>
      <c r="B3416" s="338"/>
      <c r="C3416" s="341"/>
      <c r="D3416" s="340"/>
      <c r="E3416" s="339"/>
      <c r="F3416" s="339"/>
    </row>
    <row r="3417" spans="1:6" s="342" customFormat="1" x14ac:dyDescent="0.25">
      <c r="A3417" s="338"/>
      <c r="B3417" s="338"/>
      <c r="C3417" s="341"/>
      <c r="D3417" s="340"/>
      <c r="E3417" s="339"/>
      <c r="F3417" s="339"/>
    </row>
    <row r="3418" spans="1:6" s="342" customFormat="1" x14ac:dyDescent="0.25">
      <c r="A3418" s="338"/>
      <c r="B3418" s="338"/>
      <c r="C3418" s="341"/>
      <c r="D3418" s="340"/>
      <c r="E3418" s="339"/>
      <c r="F3418" s="339"/>
    </row>
    <row r="3419" spans="1:6" s="342" customFormat="1" x14ac:dyDescent="0.25">
      <c r="A3419" s="338"/>
      <c r="B3419" s="338"/>
      <c r="C3419" s="341"/>
      <c r="D3419" s="340"/>
      <c r="E3419" s="339"/>
      <c r="F3419" s="339"/>
    </row>
    <row r="3420" spans="1:6" s="342" customFormat="1" x14ac:dyDescent="0.25">
      <c r="A3420" s="338"/>
      <c r="B3420" s="338"/>
      <c r="C3420" s="341"/>
      <c r="D3420" s="340"/>
      <c r="E3420" s="339"/>
      <c r="F3420" s="339"/>
    </row>
    <row r="3421" spans="1:6" s="342" customFormat="1" x14ac:dyDescent="0.25">
      <c r="A3421" s="338"/>
      <c r="B3421" s="338"/>
      <c r="C3421" s="341"/>
      <c r="D3421" s="340"/>
      <c r="E3421" s="339"/>
      <c r="F3421" s="339"/>
    </row>
    <row r="3422" spans="1:6" s="342" customFormat="1" x14ac:dyDescent="0.25">
      <c r="A3422" s="338"/>
      <c r="B3422" s="338"/>
      <c r="C3422" s="341"/>
      <c r="D3422" s="340"/>
      <c r="E3422" s="339"/>
      <c r="F3422" s="339"/>
    </row>
    <row r="3423" spans="1:6" s="342" customFormat="1" x14ac:dyDescent="0.25">
      <c r="A3423" s="338"/>
      <c r="B3423" s="338"/>
      <c r="C3423" s="341"/>
      <c r="D3423" s="340"/>
      <c r="E3423" s="339"/>
      <c r="F3423" s="339"/>
    </row>
    <row r="3424" spans="1:6" s="342" customFormat="1" x14ac:dyDescent="0.25">
      <c r="A3424" s="338"/>
      <c r="B3424" s="338"/>
      <c r="C3424" s="341"/>
      <c r="D3424" s="340"/>
      <c r="E3424" s="339"/>
      <c r="F3424" s="339"/>
    </row>
    <row r="3425" spans="1:6" s="342" customFormat="1" x14ac:dyDescent="0.25">
      <c r="A3425" s="338"/>
      <c r="B3425" s="338"/>
      <c r="C3425" s="341"/>
      <c r="D3425" s="340"/>
      <c r="E3425" s="339"/>
      <c r="F3425" s="339"/>
    </row>
    <row r="3426" spans="1:6" s="342" customFormat="1" x14ac:dyDescent="0.25">
      <c r="A3426" s="338"/>
      <c r="B3426" s="338"/>
      <c r="C3426" s="341"/>
      <c r="D3426" s="340"/>
      <c r="E3426" s="339"/>
      <c r="F3426" s="339"/>
    </row>
    <row r="3427" spans="1:6" s="342" customFormat="1" x14ac:dyDescent="0.25">
      <c r="A3427" s="338"/>
      <c r="B3427" s="338"/>
      <c r="C3427" s="341"/>
      <c r="D3427" s="340"/>
      <c r="E3427" s="339"/>
      <c r="F3427" s="339"/>
    </row>
    <row r="3428" spans="1:6" s="342" customFormat="1" x14ac:dyDescent="0.25">
      <c r="A3428" s="338"/>
      <c r="B3428" s="338"/>
      <c r="C3428" s="341"/>
      <c r="D3428" s="340"/>
      <c r="E3428" s="339"/>
      <c r="F3428" s="339"/>
    </row>
    <row r="3429" spans="1:6" s="342" customFormat="1" x14ac:dyDescent="0.25">
      <c r="A3429" s="338"/>
      <c r="B3429" s="338"/>
      <c r="C3429" s="341"/>
      <c r="D3429" s="340"/>
      <c r="E3429" s="339"/>
      <c r="F3429" s="339"/>
    </row>
    <row r="3430" spans="1:6" s="342" customFormat="1" x14ac:dyDescent="0.25">
      <c r="A3430" s="338"/>
      <c r="B3430" s="338"/>
      <c r="C3430" s="341"/>
      <c r="D3430" s="340"/>
      <c r="E3430" s="339"/>
      <c r="F3430" s="339"/>
    </row>
    <row r="3431" spans="1:6" s="342" customFormat="1" x14ac:dyDescent="0.25">
      <c r="A3431" s="338"/>
      <c r="B3431" s="338"/>
      <c r="C3431" s="341"/>
      <c r="D3431" s="340"/>
      <c r="E3431" s="339"/>
      <c r="F3431" s="339"/>
    </row>
    <row r="3432" spans="1:6" s="342" customFormat="1" x14ac:dyDescent="0.25">
      <c r="A3432" s="338"/>
      <c r="B3432" s="338"/>
      <c r="C3432" s="341"/>
      <c r="D3432" s="340"/>
      <c r="E3432" s="339"/>
      <c r="F3432" s="339"/>
    </row>
    <row r="3433" spans="1:6" s="342" customFormat="1" x14ac:dyDescent="0.25">
      <c r="A3433" s="338"/>
      <c r="B3433" s="338"/>
      <c r="C3433" s="341"/>
      <c r="D3433" s="340"/>
      <c r="E3433" s="339"/>
      <c r="F3433" s="339"/>
    </row>
    <row r="3434" spans="1:6" s="342" customFormat="1" x14ac:dyDescent="0.25">
      <c r="A3434" s="338"/>
      <c r="B3434" s="338"/>
      <c r="C3434" s="341"/>
      <c r="D3434" s="340"/>
      <c r="E3434" s="339"/>
      <c r="F3434" s="339"/>
    </row>
    <row r="3435" spans="1:6" s="342" customFormat="1" x14ac:dyDescent="0.25">
      <c r="A3435" s="338"/>
      <c r="B3435" s="338"/>
      <c r="C3435" s="341"/>
      <c r="D3435" s="340"/>
      <c r="E3435" s="339"/>
      <c r="F3435" s="339"/>
    </row>
    <row r="3436" spans="1:6" s="342" customFormat="1" x14ac:dyDescent="0.25">
      <c r="A3436" s="338"/>
      <c r="B3436" s="338"/>
      <c r="C3436" s="341"/>
      <c r="D3436" s="340"/>
      <c r="E3436" s="339"/>
      <c r="F3436" s="339"/>
    </row>
    <row r="3437" spans="1:6" s="342" customFormat="1" x14ac:dyDescent="0.25">
      <c r="A3437" s="338"/>
      <c r="B3437" s="338"/>
      <c r="C3437" s="341"/>
      <c r="D3437" s="340"/>
      <c r="E3437" s="339"/>
      <c r="F3437" s="339"/>
    </row>
    <row r="3438" spans="1:6" s="342" customFormat="1" x14ac:dyDescent="0.25">
      <c r="A3438" s="338"/>
      <c r="B3438" s="338"/>
      <c r="C3438" s="341"/>
      <c r="D3438" s="340"/>
      <c r="E3438" s="339"/>
      <c r="F3438" s="339"/>
    </row>
    <row r="3439" spans="1:6" s="342" customFormat="1" x14ac:dyDescent="0.25">
      <c r="A3439" s="338"/>
      <c r="B3439" s="338"/>
      <c r="C3439" s="341"/>
      <c r="D3439" s="340"/>
      <c r="E3439" s="339"/>
      <c r="F3439" s="339"/>
    </row>
    <row r="3440" spans="1:6" s="342" customFormat="1" x14ac:dyDescent="0.25">
      <c r="A3440" s="338"/>
      <c r="B3440" s="338"/>
      <c r="C3440" s="341"/>
      <c r="D3440" s="340"/>
      <c r="E3440" s="339"/>
      <c r="F3440" s="339"/>
    </row>
    <row r="3441" spans="1:6" s="342" customFormat="1" x14ac:dyDescent="0.25">
      <c r="A3441" s="338"/>
      <c r="B3441" s="338"/>
      <c r="C3441" s="341"/>
      <c r="D3441" s="340"/>
      <c r="E3441" s="339"/>
      <c r="F3441" s="339"/>
    </row>
    <row r="3442" spans="1:6" s="342" customFormat="1" x14ac:dyDescent="0.25">
      <c r="A3442" s="338"/>
      <c r="B3442" s="338"/>
      <c r="C3442" s="341"/>
      <c r="D3442" s="340"/>
      <c r="E3442" s="339"/>
      <c r="F3442" s="339"/>
    </row>
    <row r="3443" spans="1:6" s="342" customFormat="1" x14ac:dyDescent="0.25">
      <c r="A3443" s="338"/>
      <c r="B3443" s="338"/>
      <c r="C3443" s="341"/>
      <c r="D3443" s="340"/>
      <c r="E3443" s="339"/>
      <c r="F3443" s="339"/>
    </row>
    <row r="3444" spans="1:6" s="342" customFormat="1" x14ac:dyDescent="0.25">
      <c r="A3444" s="338"/>
      <c r="B3444" s="338"/>
      <c r="C3444" s="341"/>
      <c r="D3444" s="340"/>
      <c r="E3444" s="339"/>
      <c r="F3444" s="339"/>
    </row>
    <row r="3445" spans="1:6" s="342" customFormat="1" x14ac:dyDescent="0.25">
      <c r="A3445" s="338"/>
      <c r="B3445" s="338"/>
      <c r="C3445" s="341"/>
      <c r="D3445" s="340"/>
      <c r="E3445" s="339"/>
      <c r="F3445" s="339"/>
    </row>
    <row r="3446" spans="1:6" s="342" customFormat="1" x14ac:dyDescent="0.25">
      <c r="A3446" s="338"/>
      <c r="B3446" s="338"/>
      <c r="C3446" s="341"/>
      <c r="D3446" s="340"/>
      <c r="E3446" s="339"/>
      <c r="F3446" s="339"/>
    </row>
    <row r="3447" spans="1:6" s="342" customFormat="1" x14ac:dyDescent="0.25">
      <c r="A3447" s="338"/>
      <c r="B3447" s="338"/>
      <c r="C3447" s="341"/>
      <c r="D3447" s="340"/>
      <c r="E3447" s="339"/>
      <c r="F3447" s="339"/>
    </row>
    <row r="3448" spans="1:6" s="342" customFormat="1" x14ac:dyDescent="0.25">
      <c r="A3448" s="338"/>
      <c r="B3448" s="338"/>
      <c r="C3448" s="341"/>
      <c r="D3448" s="340"/>
      <c r="E3448" s="339"/>
      <c r="F3448" s="339"/>
    </row>
    <row r="3449" spans="1:6" s="342" customFormat="1" x14ac:dyDescent="0.25">
      <c r="A3449" s="338"/>
      <c r="B3449" s="338"/>
      <c r="C3449" s="341"/>
      <c r="D3449" s="340"/>
      <c r="E3449" s="339"/>
      <c r="F3449" s="339"/>
    </row>
    <row r="3450" spans="1:6" s="342" customFormat="1" x14ac:dyDescent="0.25">
      <c r="A3450" s="338"/>
      <c r="B3450" s="338"/>
      <c r="C3450" s="341"/>
      <c r="D3450" s="340"/>
      <c r="E3450" s="339"/>
      <c r="F3450" s="339"/>
    </row>
    <row r="3451" spans="1:6" s="342" customFormat="1" x14ac:dyDescent="0.25">
      <c r="A3451" s="338"/>
      <c r="B3451" s="338"/>
      <c r="C3451" s="341"/>
      <c r="D3451" s="340"/>
      <c r="E3451" s="339"/>
      <c r="F3451" s="339"/>
    </row>
    <row r="3452" spans="1:6" s="342" customFormat="1" x14ac:dyDescent="0.25">
      <c r="A3452" s="338"/>
      <c r="B3452" s="338"/>
      <c r="C3452" s="341"/>
      <c r="D3452" s="340"/>
      <c r="E3452" s="339"/>
      <c r="F3452" s="339"/>
    </row>
    <row r="3453" spans="1:6" s="342" customFormat="1" x14ac:dyDescent="0.25">
      <c r="A3453" s="338"/>
      <c r="B3453" s="338"/>
      <c r="C3453" s="341"/>
      <c r="D3453" s="340"/>
      <c r="E3453" s="339"/>
      <c r="F3453" s="339"/>
    </row>
    <row r="3454" spans="1:6" s="342" customFormat="1" x14ac:dyDescent="0.25">
      <c r="A3454" s="338"/>
      <c r="B3454" s="338"/>
      <c r="C3454" s="341"/>
      <c r="D3454" s="340"/>
      <c r="E3454" s="339"/>
      <c r="F3454" s="339"/>
    </row>
    <row r="3455" spans="1:6" s="342" customFormat="1" x14ac:dyDescent="0.25">
      <c r="A3455" s="338"/>
      <c r="B3455" s="338"/>
      <c r="C3455" s="341"/>
      <c r="D3455" s="340"/>
      <c r="E3455" s="339"/>
      <c r="F3455" s="339"/>
    </row>
    <row r="3456" spans="1:6" s="342" customFormat="1" x14ac:dyDescent="0.25">
      <c r="A3456" s="338"/>
      <c r="B3456" s="338"/>
      <c r="C3456" s="341"/>
      <c r="D3456" s="340"/>
      <c r="E3456" s="339"/>
      <c r="F3456" s="339"/>
    </row>
    <row r="3457" spans="1:6" s="342" customFormat="1" x14ac:dyDescent="0.25">
      <c r="A3457" s="338"/>
      <c r="B3457" s="338"/>
      <c r="C3457" s="341"/>
      <c r="D3457" s="340"/>
      <c r="E3457" s="339"/>
      <c r="F3457" s="339"/>
    </row>
    <row r="3458" spans="1:6" s="342" customFormat="1" x14ac:dyDescent="0.25">
      <c r="A3458" s="338"/>
      <c r="B3458" s="338"/>
      <c r="C3458" s="341"/>
      <c r="D3458" s="340"/>
      <c r="E3458" s="339"/>
      <c r="F3458" s="339"/>
    </row>
    <row r="3459" spans="1:6" s="342" customFormat="1" x14ac:dyDescent="0.25">
      <c r="A3459" s="338"/>
      <c r="B3459" s="338"/>
      <c r="C3459" s="341"/>
      <c r="D3459" s="340"/>
      <c r="E3459" s="339"/>
      <c r="F3459" s="339"/>
    </row>
    <row r="3460" spans="1:6" s="342" customFormat="1" x14ac:dyDescent="0.25">
      <c r="A3460" s="338"/>
      <c r="B3460" s="338"/>
      <c r="C3460" s="341"/>
      <c r="D3460" s="340"/>
      <c r="E3460" s="339"/>
      <c r="F3460" s="339"/>
    </row>
    <row r="3461" spans="1:6" s="342" customFormat="1" x14ac:dyDescent="0.25">
      <c r="A3461" s="338"/>
      <c r="B3461" s="338"/>
      <c r="C3461" s="341"/>
      <c r="D3461" s="340"/>
      <c r="E3461" s="339"/>
      <c r="F3461" s="339"/>
    </row>
    <row r="3462" spans="1:6" s="342" customFormat="1" x14ac:dyDescent="0.25">
      <c r="A3462" s="338"/>
      <c r="B3462" s="338"/>
      <c r="C3462" s="341"/>
      <c r="D3462" s="340"/>
      <c r="E3462" s="339"/>
      <c r="F3462" s="339"/>
    </row>
    <row r="3463" spans="1:6" s="342" customFormat="1" x14ac:dyDescent="0.25">
      <c r="A3463" s="338"/>
      <c r="B3463" s="338"/>
      <c r="C3463" s="341"/>
      <c r="D3463" s="340"/>
      <c r="E3463" s="339"/>
      <c r="F3463" s="339"/>
    </row>
    <row r="3464" spans="1:6" s="342" customFormat="1" x14ac:dyDescent="0.25">
      <c r="A3464" s="338"/>
      <c r="B3464" s="338"/>
      <c r="C3464" s="341"/>
      <c r="D3464" s="340"/>
      <c r="E3464" s="339"/>
      <c r="F3464" s="339"/>
    </row>
    <row r="3465" spans="1:6" s="342" customFormat="1" x14ac:dyDescent="0.25">
      <c r="A3465" s="338"/>
      <c r="B3465" s="338"/>
      <c r="C3465" s="341"/>
      <c r="D3465" s="340"/>
      <c r="E3465" s="339"/>
      <c r="F3465" s="339"/>
    </row>
    <row r="3466" spans="1:6" s="342" customFormat="1" x14ac:dyDescent="0.25">
      <c r="A3466" s="338"/>
      <c r="B3466" s="338"/>
      <c r="C3466" s="341"/>
      <c r="D3466" s="340"/>
      <c r="E3466" s="339"/>
      <c r="F3466" s="339"/>
    </row>
    <row r="3467" spans="1:6" s="342" customFormat="1" x14ac:dyDescent="0.25">
      <c r="A3467" s="338"/>
      <c r="B3467" s="338"/>
      <c r="C3467" s="341"/>
      <c r="D3467" s="340"/>
      <c r="E3467" s="339"/>
      <c r="F3467" s="339"/>
    </row>
    <row r="3468" spans="1:6" s="342" customFormat="1" x14ac:dyDescent="0.25">
      <c r="A3468" s="338"/>
      <c r="B3468" s="338"/>
      <c r="C3468" s="341"/>
      <c r="D3468" s="340"/>
      <c r="E3468" s="339"/>
      <c r="F3468" s="339"/>
    </row>
    <row r="3469" spans="1:6" s="342" customFormat="1" x14ac:dyDescent="0.25">
      <c r="A3469" s="338"/>
      <c r="B3469" s="338"/>
      <c r="C3469" s="341"/>
      <c r="D3469" s="340"/>
      <c r="E3469" s="339"/>
      <c r="F3469" s="339"/>
    </row>
    <row r="3470" spans="1:6" s="342" customFormat="1" x14ac:dyDescent="0.25">
      <c r="A3470" s="338"/>
      <c r="B3470" s="338"/>
      <c r="C3470" s="341"/>
      <c r="D3470" s="340"/>
      <c r="E3470" s="339"/>
      <c r="F3470" s="339"/>
    </row>
    <row r="3471" spans="1:6" s="342" customFormat="1" x14ac:dyDescent="0.25">
      <c r="A3471" s="338"/>
      <c r="B3471" s="338"/>
      <c r="C3471" s="341"/>
      <c r="D3471" s="340"/>
      <c r="E3471" s="339"/>
      <c r="F3471" s="339"/>
    </row>
    <row r="3472" spans="1:6" s="342" customFormat="1" x14ac:dyDescent="0.25">
      <c r="A3472" s="338"/>
      <c r="B3472" s="338"/>
      <c r="C3472" s="341"/>
      <c r="D3472" s="340"/>
      <c r="E3472" s="339"/>
      <c r="F3472" s="339"/>
    </row>
    <row r="3473" spans="1:6" s="342" customFormat="1" x14ac:dyDescent="0.25">
      <c r="A3473" s="338"/>
      <c r="B3473" s="338"/>
      <c r="C3473" s="341"/>
      <c r="D3473" s="340"/>
      <c r="E3473" s="339"/>
      <c r="F3473" s="339"/>
    </row>
    <row r="3474" spans="1:6" s="342" customFormat="1" x14ac:dyDescent="0.25">
      <c r="A3474" s="338"/>
      <c r="B3474" s="338"/>
      <c r="C3474" s="341"/>
      <c r="D3474" s="340"/>
      <c r="E3474" s="339"/>
      <c r="F3474" s="339"/>
    </row>
    <row r="3475" spans="1:6" s="342" customFormat="1" x14ac:dyDescent="0.25">
      <c r="A3475" s="338"/>
      <c r="B3475" s="338"/>
      <c r="C3475" s="341"/>
      <c r="D3475" s="340"/>
      <c r="E3475" s="339"/>
      <c r="F3475" s="339"/>
    </row>
    <row r="3476" spans="1:6" s="342" customFormat="1" x14ac:dyDescent="0.25">
      <c r="A3476" s="338"/>
      <c r="B3476" s="338"/>
      <c r="C3476" s="341"/>
      <c r="D3476" s="340"/>
      <c r="E3476" s="339"/>
      <c r="F3476" s="339"/>
    </row>
    <row r="3477" spans="1:6" s="342" customFormat="1" x14ac:dyDescent="0.25">
      <c r="A3477" s="338"/>
      <c r="B3477" s="338"/>
      <c r="C3477" s="341"/>
      <c r="D3477" s="340"/>
      <c r="E3477" s="339"/>
      <c r="F3477" s="339"/>
    </row>
    <row r="3478" spans="1:6" s="342" customFormat="1" x14ac:dyDescent="0.25">
      <c r="A3478" s="338"/>
      <c r="B3478" s="338"/>
      <c r="C3478" s="341"/>
      <c r="D3478" s="340"/>
      <c r="E3478" s="339"/>
      <c r="F3478" s="339"/>
    </row>
    <row r="3479" spans="1:6" s="342" customFormat="1" x14ac:dyDescent="0.25">
      <c r="A3479" s="338"/>
      <c r="B3479" s="338"/>
      <c r="C3479" s="341"/>
      <c r="D3479" s="340"/>
      <c r="E3479" s="339"/>
      <c r="F3479" s="339"/>
    </row>
    <row r="3480" spans="1:6" s="342" customFormat="1" x14ac:dyDescent="0.25">
      <c r="A3480" s="338"/>
      <c r="B3480" s="338"/>
      <c r="C3480" s="341"/>
      <c r="D3480" s="340"/>
      <c r="E3480" s="339"/>
      <c r="F3480" s="339"/>
    </row>
    <row r="3481" spans="1:6" s="342" customFormat="1" x14ac:dyDescent="0.25">
      <c r="A3481" s="338"/>
      <c r="B3481" s="338"/>
      <c r="C3481" s="341"/>
      <c r="D3481" s="340"/>
      <c r="E3481" s="339"/>
      <c r="F3481" s="339"/>
    </row>
    <row r="3482" spans="1:6" s="342" customFormat="1" x14ac:dyDescent="0.25">
      <c r="A3482" s="338"/>
      <c r="B3482" s="338"/>
      <c r="C3482" s="341"/>
      <c r="D3482" s="340"/>
      <c r="E3482" s="339"/>
      <c r="F3482" s="339"/>
    </row>
    <row r="3483" spans="1:6" s="342" customFormat="1" x14ac:dyDescent="0.25">
      <c r="A3483" s="338"/>
      <c r="B3483" s="338"/>
      <c r="C3483" s="341"/>
      <c r="D3483" s="340"/>
      <c r="E3483" s="339"/>
      <c r="F3483" s="339"/>
    </row>
    <row r="3484" spans="1:6" s="342" customFormat="1" x14ac:dyDescent="0.25">
      <c r="A3484" s="338"/>
      <c r="B3484" s="338"/>
      <c r="C3484" s="341"/>
      <c r="D3484" s="340"/>
      <c r="E3484" s="339"/>
      <c r="F3484" s="339"/>
    </row>
    <row r="3485" spans="1:6" s="342" customFormat="1" x14ac:dyDescent="0.25">
      <c r="A3485" s="338"/>
      <c r="B3485" s="338"/>
      <c r="C3485" s="341"/>
      <c r="D3485" s="340"/>
      <c r="E3485" s="339"/>
      <c r="F3485" s="339"/>
    </row>
    <row r="3486" spans="1:6" s="342" customFormat="1" x14ac:dyDescent="0.25">
      <c r="A3486" s="338"/>
      <c r="B3486" s="338"/>
      <c r="C3486" s="341"/>
      <c r="D3486" s="340"/>
      <c r="E3486" s="339"/>
      <c r="F3486" s="339"/>
    </row>
    <row r="3487" spans="1:6" s="342" customFormat="1" x14ac:dyDescent="0.25">
      <c r="A3487" s="338"/>
      <c r="B3487" s="338"/>
      <c r="C3487" s="341"/>
      <c r="D3487" s="340"/>
      <c r="E3487" s="339"/>
      <c r="F3487" s="339"/>
    </row>
    <row r="3488" spans="1:6" s="342" customFormat="1" x14ac:dyDescent="0.25">
      <c r="A3488" s="338"/>
      <c r="B3488" s="338"/>
      <c r="C3488" s="341"/>
      <c r="D3488" s="340"/>
      <c r="E3488" s="339"/>
      <c r="F3488" s="339"/>
    </row>
    <row r="3489" spans="1:6" s="342" customFormat="1" x14ac:dyDescent="0.25">
      <c r="A3489" s="338"/>
      <c r="B3489" s="338"/>
      <c r="C3489" s="341"/>
      <c r="D3489" s="340"/>
      <c r="E3489" s="339"/>
      <c r="F3489" s="339"/>
    </row>
    <row r="3490" spans="1:6" s="342" customFormat="1" x14ac:dyDescent="0.25">
      <c r="A3490" s="338"/>
      <c r="B3490" s="338"/>
      <c r="C3490" s="341"/>
      <c r="D3490" s="340"/>
      <c r="E3490" s="339"/>
      <c r="F3490" s="339"/>
    </row>
    <row r="3491" spans="1:6" s="342" customFormat="1" x14ac:dyDescent="0.25">
      <c r="A3491" s="338"/>
      <c r="B3491" s="338"/>
      <c r="C3491" s="341"/>
      <c r="D3491" s="340"/>
      <c r="E3491" s="339"/>
      <c r="F3491" s="339"/>
    </row>
    <row r="3492" spans="1:6" s="342" customFormat="1" x14ac:dyDescent="0.25">
      <c r="A3492" s="338"/>
      <c r="B3492" s="338"/>
      <c r="C3492" s="341"/>
      <c r="D3492" s="340"/>
      <c r="E3492" s="339"/>
      <c r="F3492" s="339"/>
    </row>
    <row r="3493" spans="1:6" s="342" customFormat="1" x14ac:dyDescent="0.25">
      <c r="A3493" s="338"/>
      <c r="B3493" s="338"/>
      <c r="C3493" s="341"/>
      <c r="D3493" s="340"/>
      <c r="E3493" s="339"/>
      <c r="F3493" s="339"/>
    </row>
    <row r="3494" spans="1:6" s="342" customFormat="1" x14ac:dyDescent="0.25">
      <c r="A3494" s="338"/>
      <c r="B3494" s="338"/>
      <c r="C3494" s="341"/>
      <c r="D3494" s="340"/>
      <c r="E3494" s="339"/>
      <c r="F3494" s="339"/>
    </row>
    <row r="3495" spans="1:6" s="342" customFormat="1" x14ac:dyDescent="0.25">
      <c r="A3495" s="338"/>
      <c r="B3495" s="338"/>
      <c r="C3495" s="341"/>
      <c r="D3495" s="340"/>
      <c r="E3495" s="339"/>
      <c r="F3495" s="339"/>
    </row>
    <row r="3496" spans="1:6" s="342" customFormat="1" x14ac:dyDescent="0.25">
      <c r="A3496" s="338"/>
      <c r="B3496" s="338"/>
      <c r="C3496" s="341"/>
      <c r="D3496" s="340"/>
      <c r="E3496" s="339"/>
      <c r="F3496" s="339"/>
    </row>
    <row r="3497" spans="1:6" s="342" customFormat="1" x14ac:dyDescent="0.25">
      <c r="A3497" s="338"/>
      <c r="B3497" s="338"/>
      <c r="C3497" s="341"/>
      <c r="D3497" s="340"/>
      <c r="E3497" s="339"/>
      <c r="F3497" s="339"/>
    </row>
    <row r="3498" spans="1:6" s="342" customFormat="1" x14ac:dyDescent="0.25">
      <c r="A3498" s="338"/>
      <c r="B3498" s="338"/>
      <c r="C3498" s="341"/>
      <c r="D3498" s="340"/>
      <c r="E3498" s="339"/>
      <c r="F3498" s="339"/>
    </row>
    <row r="3499" spans="1:6" s="342" customFormat="1" x14ac:dyDescent="0.25">
      <c r="A3499" s="338"/>
      <c r="B3499" s="338"/>
      <c r="C3499" s="341"/>
      <c r="D3499" s="340"/>
      <c r="E3499" s="339"/>
      <c r="F3499" s="339"/>
    </row>
    <row r="3500" spans="1:6" s="342" customFormat="1" x14ac:dyDescent="0.25">
      <c r="A3500" s="338"/>
      <c r="B3500" s="338"/>
      <c r="C3500" s="341"/>
      <c r="D3500" s="340"/>
      <c r="E3500" s="339"/>
      <c r="F3500" s="339"/>
    </row>
    <row r="3501" spans="1:6" s="342" customFormat="1" x14ac:dyDescent="0.25">
      <c r="A3501" s="338"/>
      <c r="B3501" s="338"/>
      <c r="C3501" s="341"/>
      <c r="D3501" s="340"/>
      <c r="E3501" s="339"/>
      <c r="F3501" s="339"/>
    </row>
    <row r="3502" spans="1:6" s="342" customFormat="1" x14ac:dyDescent="0.25">
      <c r="A3502" s="338"/>
      <c r="B3502" s="338"/>
      <c r="C3502" s="341"/>
      <c r="D3502" s="340"/>
      <c r="E3502" s="339"/>
      <c r="F3502" s="339"/>
    </row>
    <row r="3503" spans="1:6" s="342" customFormat="1" x14ac:dyDescent="0.25">
      <c r="A3503" s="338"/>
      <c r="B3503" s="338"/>
      <c r="C3503" s="341"/>
      <c r="D3503" s="340"/>
      <c r="E3503" s="339"/>
      <c r="F3503" s="339"/>
    </row>
    <row r="3504" spans="1:6" s="342" customFormat="1" x14ac:dyDescent="0.25">
      <c r="A3504" s="338"/>
      <c r="B3504" s="338"/>
      <c r="C3504" s="341"/>
      <c r="D3504" s="340"/>
      <c r="E3504" s="339"/>
      <c r="F3504" s="339"/>
    </row>
    <row r="3505" spans="1:6" s="342" customFormat="1" x14ac:dyDescent="0.25">
      <c r="A3505" s="338"/>
      <c r="B3505" s="338"/>
      <c r="C3505" s="341"/>
      <c r="D3505" s="340"/>
      <c r="E3505" s="339"/>
      <c r="F3505" s="339"/>
    </row>
    <row r="3506" spans="1:6" s="342" customFormat="1" x14ac:dyDescent="0.25">
      <c r="A3506" s="338"/>
      <c r="B3506" s="338"/>
      <c r="C3506" s="341"/>
      <c r="D3506" s="340"/>
      <c r="E3506" s="339"/>
      <c r="F3506" s="339"/>
    </row>
    <row r="3507" spans="1:6" s="342" customFormat="1" x14ac:dyDescent="0.25">
      <c r="A3507" s="338"/>
      <c r="B3507" s="338"/>
      <c r="C3507" s="341"/>
      <c r="D3507" s="340"/>
      <c r="E3507" s="339"/>
      <c r="F3507" s="339"/>
    </row>
    <row r="3508" spans="1:6" s="342" customFormat="1" x14ac:dyDescent="0.25">
      <c r="A3508" s="338"/>
      <c r="B3508" s="338"/>
      <c r="C3508" s="341"/>
      <c r="D3508" s="340"/>
      <c r="E3508" s="339"/>
      <c r="F3508" s="339"/>
    </row>
    <row r="3509" spans="1:6" s="342" customFormat="1" x14ac:dyDescent="0.25">
      <c r="A3509" s="338"/>
      <c r="B3509" s="338"/>
      <c r="C3509" s="341"/>
      <c r="D3509" s="340"/>
      <c r="E3509" s="339"/>
      <c r="F3509" s="339"/>
    </row>
    <row r="3510" spans="1:6" s="342" customFormat="1" x14ac:dyDescent="0.25">
      <c r="A3510" s="338"/>
      <c r="B3510" s="338"/>
      <c r="C3510" s="341"/>
      <c r="D3510" s="340"/>
      <c r="E3510" s="339"/>
      <c r="F3510" s="339"/>
    </row>
    <row r="3511" spans="1:6" s="342" customFormat="1" x14ac:dyDescent="0.25">
      <c r="A3511" s="338"/>
      <c r="B3511" s="338"/>
      <c r="C3511" s="341"/>
      <c r="D3511" s="340"/>
      <c r="E3511" s="339"/>
      <c r="F3511" s="339"/>
    </row>
    <row r="3512" spans="1:6" s="342" customFormat="1" x14ac:dyDescent="0.25">
      <c r="A3512" s="338"/>
      <c r="B3512" s="338"/>
      <c r="C3512" s="341"/>
      <c r="D3512" s="340"/>
      <c r="E3512" s="339"/>
      <c r="F3512" s="339"/>
    </row>
    <row r="3513" spans="1:6" s="342" customFormat="1" x14ac:dyDescent="0.25">
      <c r="A3513" s="338"/>
      <c r="B3513" s="338"/>
      <c r="C3513" s="341"/>
      <c r="D3513" s="340"/>
      <c r="E3513" s="339"/>
      <c r="F3513" s="339"/>
    </row>
    <row r="3514" spans="1:6" s="342" customFormat="1" x14ac:dyDescent="0.25">
      <c r="A3514" s="338"/>
      <c r="B3514" s="338"/>
      <c r="C3514" s="341"/>
      <c r="D3514" s="340"/>
      <c r="E3514" s="339"/>
      <c r="F3514" s="339"/>
    </row>
    <row r="3515" spans="1:6" s="342" customFormat="1" x14ac:dyDescent="0.25">
      <c r="A3515" s="338"/>
      <c r="B3515" s="338"/>
      <c r="C3515" s="341"/>
      <c r="D3515" s="340"/>
      <c r="E3515" s="339"/>
      <c r="F3515" s="339"/>
    </row>
    <row r="3516" spans="1:6" s="342" customFormat="1" x14ac:dyDescent="0.25">
      <c r="A3516" s="338"/>
      <c r="B3516" s="338"/>
      <c r="C3516" s="341"/>
      <c r="D3516" s="340"/>
      <c r="E3516" s="339"/>
      <c r="F3516" s="339"/>
    </row>
    <row r="3517" spans="1:6" s="342" customFormat="1" x14ac:dyDescent="0.25">
      <c r="A3517" s="338"/>
      <c r="B3517" s="338"/>
      <c r="C3517" s="341"/>
      <c r="D3517" s="340"/>
      <c r="E3517" s="339"/>
      <c r="F3517" s="339"/>
    </row>
    <row r="3518" spans="1:6" s="342" customFormat="1" x14ac:dyDescent="0.25">
      <c r="A3518" s="338"/>
      <c r="B3518" s="338"/>
      <c r="C3518" s="341"/>
      <c r="D3518" s="340"/>
      <c r="E3518" s="339"/>
      <c r="F3518" s="339"/>
    </row>
    <row r="3519" spans="1:6" s="342" customFormat="1" x14ac:dyDescent="0.25">
      <c r="A3519" s="338"/>
      <c r="B3519" s="338"/>
      <c r="C3519" s="341"/>
      <c r="D3519" s="340"/>
      <c r="E3519" s="339"/>
      <c r="F3519" s="339"/>
    </row>
    <row r="3520" spans="1:6" s="342" customFormat="1" x14ac:dyDescent="0.25">
      <c r="A3520" s="338"/>
      <c r="B3520" s="338"/>
      <c r="C3520" s="341"/>
      <c r="D3520" s="340"/>
      <c r="E3520" s="339"/>
      <c r="F3520" s="339"/>
    </row>
    <row r="3521" spans="1:6" s="342" customFormat="1" x14ac:dyDescent="0.25">
      <c r="A3521" s="338"/>
      <c r="B3521" s="338"/>
      <c r="C3521" s="341"/>
      <c r="D3521" s="340"/>
      <c r="E3521" s="339"/>
      <c r="F3521" s="339"/>
    </row>
    <row r="3522" spans="1:6" s="342" customFormat="1" x14ac:dyDescent="0.25">
      <c r="A3522" s="338"/>
      <c r="B3522" s="338"/>
      <c r="C3522" s="341"/>
      <c r="D3522" s="340"/>
      <c r="E3522" s="339"/>
      <c r="F3522" s="339"/>
    </row>
    <row r="3523" spans="1:6" s="342" customFormat="1" x14ac:dyDescent="0.25">
      <c r="A3523" s="338"/>
      <c r="B3523" s="338"/>
      <c r="C3523" s="341"/>
      <c r="D3523" s="340"/>
      <c r="E3523" s="339"/>
      <c r="F3523" s="339"/>
    </row>
    <row r="3524" spans="1:6" s="342" customFormat="1" x14ac:dyDescent="0.25">
      <c r="A3524" s="338"/>
      <c r="B3524" s="338"/>
      <c r="C3524" s="341"/>
      <c r="D3524" s="340"/>
      <c r="E3524" s="339"/>
      <c r="F3524" s="339"/>
    </row>
    <row r="3525" spans="1:6" s="342" customFormat="1" x14ac:dyDescent="0.25">
      <c r="A3525" s="338"/>
      <c r="B3525" s="338"/>
      <c r="C3525" s="341"/>
      <c r="D3525" s="340"/>
      <c r="E3525" s="339"/>
      <c r="F3525" s="339"/>
    </row>
    <row r="3526" spans="1:6" s="342" customFormat="1" x14ac:dyDescent="0.25">
      <c r="A3526" s="338"/>
      <c r="B3526" s="338"/>
      <c r="C3526" s="341"/>
      <c r="D3526" s="340"/>
      <c r="E3526" s="339"/>
      <c r="F3526" s="339"/>
    </row>
    <row r="3527" spans="1:6" s="342" customFormat="1" x14ac:dyDescent="0.25">
      <c r="A3527" s="338"/>
      <c r="B3527" s="338"/>
      <c r="C3527" s="341"/>
      <c r="D3527" s="340"/>
      <c r="E3527" s="339"/>
      <c r="F3527" s="339"/>
    </row>
    <row r="3528" spans="1:6" s="342" customFormat="1" x14ac:dyDescent="0.25">
      <c r="A3528" s="338"/>
      <c r="B3528" s="338"/>
      <c r="C3528" s="341"/>
      <c r="D3528" s="340"/>
      <c r="E3528" s="339"/>
      <c r="F3528" s="339"/>
    </row>
    <row r="3529" spans="1:6" s="342" customFormat="1" x14ac:dyDescent="0.25">
      <c r="A3529" s="338"/>
      <c r="B3529" s="338"/>
      <c r="C3529" s="341"/>
      <c r="D3529" s="340"/>
      <c r="E3529" s="339"/>
      <c r="F3529" s="339"/>
    </row>
    <row r="3530" spans="1:6" s="342" customFormat="1" x14ac:dyDescent="0.25">
      <c r="A3530" s="338"/>
      <c r="B3530" s="338"/>
      <c r="C3530" s="341"/>
      <c r="D3530" s="340"/>
      <c r="E3530" s="339"/>
      <c r="F3530" s="339"/>
    </row>
    <row r="3531" spans="1:6" s="342" customFormat="1" x14ac:dyDescent="0.25">
      <c r="A3531" s="338"/>
      <c r="B3531" s="338"/>
      <c r="C3531" s="341"/>
      <c r="D3531" s="340"/>
      <c r="E3531" s="339"/>
      <c r="F3531" s="339"/>
    </row>
    <row r="3532" spans="1:6" s="342" customFormat="1" x14ac:dyDescent="0.25">
      <c r="A3532" s="338"/>
      <c r="B3532" s="338"/>
      <c r="C3532" s="341"/>
      <c r="D3532" s="340"/>
      <c r="E3532" s="339"/>
      <c r="F3532" s="339"/>
    </row>
    <row r="3533" spans="1:6" s="342" customFormat="1" x14ac:dyDescent="0.25">
      <c r="A3533" s="338"/>
      <c r="B3533" s="338"/>
      <c r="C3533" s="341"/>
      <c r="D3533" s="340"/>
      <c r="E3533" s="339"/>
      <c r="F3533" s="339"/>
    </row>
    <row r="3534" spans="1:6" s="342" customFormat="1" x14ac:dyDescent="0.25">
      <c r="A3534" s="338"/>
      <c r="B3534" s="338"/>
      <c r="C3534" s="341"/>
      <c r="D3534" s="340"/>
      <c r="E3534" s="339"/>
      <c r="F3534" s="339"/>
    </row>
    <row r="3535" spans="1:6" s="342" customFormat="1" x14ac:dyDescent="0.25">
      <c r="A3535" s="338"/>
      <c r="B3535" s="338"/>
      <c r="C3535" s="341"/>
      <c r="D3535" s="340"/>
      <c r="E3535" s="339"/>
      <c r="F3535" s="339"/>
    </row>
    <row r="3536" spans="1:6" s="342" customFormat="1" x14ac:dyDescent="0.25">
      <c r="A3536" s="338"/>
      <c r="B3536" s="338"/>
      <c r="C3536" s="341"/>
      <c r="D3536" s="340"/>
      <c r="E3536" s="339"/>
      <c r="F3536" s="339"/>
    </row>
    <row r="3537" spans="1:6" s="342" customFormat="1" x14ac:dyDescent="0.25">
      <c r="A3537" s="338"/>
      <c r="B3537" s="338"/>
      <c r="C3537" s="341"/>
      <c r="D3537" s="340"/>
      <c r="E3537" s="339"/>
      <c r="F3537" s="339"/>
    </row>
    <row r="3538" spans="1:6" s="342" customFormat="1" x14ac:dyDescent="0.25">
      <c r="A3538" s="338"/>
      <c r="B3538" s="338"/>
      <c r="C3538" s="341"/>
      <c r="D3538" s="340"/>
      <c r="E3538" s="339"/>
      <c r="F3538" s="339"/>
    </row>
    <row r="3539" spans="1:6" s="342" customFormat="1" x14ac:dyDescent="0.25">
      <c r="A3539" s="338"/>
      <c r="B3539" s="338"/>
      <c r="C3539" s="341"/>
      <c r="D3539" s="340"/>
      <c r="E3539" s="339"/>
      <c r="F3539" s="339"/>
    </row>
    <row r="3540" spans="1:6" s="342" customFormat="1" x14ac:dyDescent="0.25">
      <c r="A3540" s="338"/>
      <c r="B3540" s="338"/>
      <c r="C3540" s="341"/>
      <c r="D3540" s="340"/>
      <c r="E3540" s="339"/>
      <c r="F3540" s="339"/>
    </row>
    <row r="3541" spans="1:6" s="342" customFormat="1" x14ac:dyDescent="0.25">
      <c r="A3541" s="338"/>
      <c r="B3541" s="338"/>
      <c r="C3541" s="341"/>
      <c r="D3541" s="340"/>
      <c r="E3541" s="339"/>
      <c r="F3541" s="339"/>
    </row>
    <row r="3542" spans="1:6" s="342" customFormat="1" x14ac:dyDescent="0.25">
      <c r="A3542" s="338"/>
      <c r="B3542" s="338"/>
      <c r="C3542" s="341"/>
      <c r="D3542" s="340"/>
      <c r="E3542" s="339"/>
      <c r="F3542" s="339"/>
    </row>
    <row r="3543" spans="1:6" s="342" customFormat="1" x14ac:dyDescent="0.25">
      <c r="A3543" s="338"/>
      <c r="B3543" s="338"/>
      <c r="C3543" s="341"/>
      <c r="D3543" s="340"/>
      <c r="E3543" s="339"/>
      <c r="F3543" s="339"/>
    </row>
    <row r="3544" spans="1:6" s="342" customFormat="1" x14ac:dyDescent="0.25">
      <c r="A3544" s="338"/>
      <c r="B3544" s="338"/>
      <c r="C3544" s="341"/>
      <c r="D3544" s="340"/>
      <c r="E3544" s="339"/>
      <c r="F3544" s="339"/>
    </row>
    <row r="3545" spans="1:6" s="342" customFormat="1" x14ac:dyDescent="0.25">
      <c r="A3545" s="338"/>
      <c r="B3545" s="338"/>
      <c r="C3545" s="341"/>
      <c r="D3545" s="340"/>
      <c r="E3545" s="339"/>
      <c r="F3545" s="339"/>
    </row>
    <row r="3546" spans="1:6" s="342" customFormat="1" x14ac:dyDescent="0.25">
      <c r="A3546" s="338"/>
      <c r="B3546" s="338"/>
      <c r="C3546" s="341"/>
      <c r="D3546" s="340"/>
      <c r="E3546" s="339"/>
      <c r="F3546" s="339"/>
    </row>
    <row r="3547" spans="1:6" s="342" customFormat="1" x14ac:dyDescent="0.25">
      <c r="A3547" s="338"/>
      <c r="B3547" s="338"/>
      <c r="C3547" s="341"/>
      <c r="D3547" s="340"/>
      <c r="E3547" s="339"/>
      <c r="F3547" s="339"/>
    </row>
    <row r="3548" spans="1:6" s="342" customFormat="1" x14ac:dyDescent="0.25">
      <c r="A3548" s="338"/>
      <c r="B3548" s="338"/>
      <c r="C3548" s="341"/>
      <c r="D3548" s="340"/>
      <c r="E3548" s="339"/>
      <c r="F3548" s="339"/>
    </row>
    <row r="3549" spans="1:6" s="342" customFormat="1" x14ac:dyDescent="0.25">
      <c r="A3549" s="338"/>
      <c r="B3549" s="338"/>
      <c r="C3549" s="341"/>
      <c r="D3549" s="340"/>
      <c r="E3549" s="339"/>
      <c r="F3549" s="339"/>
    </row>
    <row r="3550" spans="1:6" s="342" customFormat="1" x14ac:dyDescent="0.25">
      <c r="A3550" s="338"/>
      <c r="B3550" s="338"/>
      <c r="C3550" s="341"/>
      <c r="D3550" s="340"/>
      <c r="E3550" s="339"/>
      <c r="F3550" s="339"/>
    </row>
    <row r="3551" spans="1:6" s="342" customFormat="1" x14ac:dyDescent="0.25">
      <c r="A3551" s="338"/>
      <c r="B3551" s="338"/>
      <c r="C3551" s="341"/>
      <c r="D3551" s="340"/>
      <c r="E3551" s="339"/>
      <c r="F3551" s="339"/>
    </row>
    <row r="3552" spans="1:6" s="342" customFormat="1" x14ac:dyDescent="0.25">
      <c r="A3552" s="338"/>
      <c r="B3552" s="338"/>
      <c r="C3552" s="341"/>
      <c r="D3552" s="340"/>
      <c r="E3552" s="339"/>
      <c r="F3552" s="339"/>
    </row>
    <row r="3553" spans="1:6" s="342" customFormat="1" x14ac:dyDescent="0.25">
      <c r="A3553" s="338"/>
      <c r="B3553" s="338"/>
      <c r="C3553" s="341"/>
      <c r="D3553" s="340"/>
      <c r="E3553" s="339"/>
      <c r="F3553" s="339"/>
    </row>
    <row r="3554" spans="1:6" s="342" customFormat="1" x14ac:dyDescent="0.25">
      <c r="A3554" s="338"/>
      <c r="B3554" s="338"/>
      <c r="C3554" s="341"/>
      <c r="D3554" s="340"/>
      <c r="E3554" s="339"/>
      <c r="F3554" s="339"/>
    </row>
    <row r="3555" spans="1:6" s="342" customFormat="1" x14ac:dyDescent="0.25">
      <c r="A3555" s="338"/>
      <c r="B3555" s="338"/>
      <c r="C3555" s="341"/>
      <c r="D3555" s="340"/>
      <c r="E3555" s="339"/>
      <c r="F3555" s="339"/>
    </row>
    <row r="3556" spans="1:6" s="342" customFormat="1" x14ac:dyDescent="0.25">
      <c r="A3556" s="338"/>
      <c r="B3556" s="338"/>
      <c r="C3556" s="341"/>
      <c r="D3556" s="340"/>
      <c r="E3556" s="339"/>
      <c r="F3556" s="339"/>
    </row>
    <row r="3557" spans="1:6" s="342" customFormat="1" x14ac:dyDescent="0.25">
      <c r="A3557" s="338"/>
      <c r="B3557" s="338"/>
      <c r="C3557" s="341"/>
      <c r="D3557" s="340"/>
      <c r="E3557" s="339"/>
      <c r="F3557" s="339"/>
    </row>
    <row r="3558" spans="1:6" s="342" customFormat="1" x14ac:dyDescent="0.25">
      <c r="A3558" s="338"/>
      <c r="B3558" s="338"/>
      <c r="C3558" s="341"/>
      <c r="D3558" s="340"/>
      <c r="E3558" s="339"/>
      <c r="F3558" s="339"/>
    </row>
    <row r="3559" spans="1:6" s="342" customFormat="1" x14ac:dyDescent="0.25">
      <c r="A3559" s="338"/>
      <c r="B3559" s="338"/>
      <c r="C3559" s="341"/>
      <c r="D3559" s="340"/>
      <c r="E3559" s="339"/>
      <c r="F3559" s="339"/>
    </row>
    <row r="3560" spans="1:6" s="342" customFormat="1" x14ac:dyDescent="0.25">
      <c r="A3560" s="338"/>
      <c r="B3560" s="338"/>
      <c r="C3560" s="341"/>
      <c r="D3560" s="340"/>
      <c r="E3560" s="339"/>
      <c r="F3560" s="339"/>
    </row>
    <row r="3561" spans="1:6" s="342" customFormat="1" x14ac:dyDescent="0.25">
      <c r="A3561" s="338"/>
      <c r="B3561" s="338"/>
      <c r="C3561" s="341"/>
      <c r="D3561" s="340"/>
      <c r="E3561" s="339"/>
      <c r="F3561" s="339"/>
    </row>
    <row r="3562" spans="1:6" s="342" customFormat="1" x14ac:dyDescent="0.25">
      <c r="A3562" s="338"/>
      <c r="B3562" s="338"/>
      <c r="C3562" s="341"/>
      <c r="D3562" s="340"/>
      <c r="E3562" s="339"/>
      <c r="F3562" s="339"/>
    </row>
    <row r="3563" spans="1:6" s="342" customFormat="1" x14ac:dyDescent="0.25">
      <c r="A3563" s="338"/>
      <c r="B3563" s="338"/>
      <c r="C3563" s="341"/>
      <c r="D3563" s="340"/>
      <c r="E3563" s="339"/>
      <c r="F3563" s="339"/>
    </row>
    <row r="3564" spans="1:6" s="342" customFormat="1" x14ac:dyDescent="0.25">
      <c r="A3564" s="338"/>
      <c r="B3564" s="338"/>
      <c r="C3564" s="341"/>
      <c r="D3564" s="340"/>
      <c r="E3564" s="339"/>
      <c r="F3564" s="339"/>
    </row>
    <row r="3565" spans="1:6" s="342" customFormat="1" x14ac:dyDescent="0.25">
      <c r="A3565" s="338"/>
      <c r="B3565" s="338"/>
      <c r="C3565" s="341"/>
      <c r="D3565" s="340"/>
      <c r="E3565" s="339"/>
      <c r="F3565" s="339"/>
    </row>
    <row r="3566" spans="1:6" s="342" customFormat="1" x14ac:dyDescent="0.25">
      <c r="A3566" s="338"/>
      <c r="B3566" s="338"/>
      <c r="C3566" s="341"/>
      <c r="D3566" s="340"/>
      <c r="E3566" s="339"/>
      <c r="F3566" s="339"/>
    </row>
    <row r="3567" spans="1:6" s="342" customFormat="1" x14ac:dyDescent="0.25">
      <c r="A3567" s="338"/>
      <c r="B3567" s="338"/>
      <c r="C3567" s="341"/>
      <c r="D3567" s="340"/>
      <c r="E3567" s="339"/>
      <c r="F3567" s="339"/>
    </row>
    <row r="3568" spans="1:6" s="342" customFormat="1" x14ac:dyDescent="0.25">
      <c r="A3568" s="338"/>
      <c r="B3568" s="338"/>
      <c r="C3568" s="341"/>
      <c r="D3568" s="340"/>
      <c r="E3568" s="339"/>
      <c r="F3568" s="339"/>
    </row>
    <row r="3569" spans="1:6" s="342" customFormat="1" x14ac:dyDescent="0.25">
      <c r="A3569" s="338"/>
      <c r="B3569" s="338"/>
      <c r="C3569" s="341"/>
      <c r="D3569" s="340"/>
      <c r="E3569" s="339"/>
      <c r="F3569" s="339"/>
    </row>
    <row r="3570" spans="1:6" s="342" customFormat="1" x14ac:dyDescent="0.25">
      <c r="A3570" s="338"/>
      <c r="B3570" s="338"/>
      <c r="C3570" s="341"/>
      <c r="D3570" s="340"/>
      <c r="E3570" s="339"/>
      <c r="F3570" s="339"/>
    </row>
    <row r="3571" spans="1:6" s="342" customFormat="1" x14ac:dyDescent="0.25">
      <c r="A3571" s="338"/>
      <c r="B3571" s="338"/>
      <c r="C3571" s="341"/>
      <c r="D3571" s="340"/>
      <c r="E3571" s="339"/>
      <c r="F3571" s="339"/>
    </row>
    <row r="3572" spans="1:6" s="342" customFormat="1" x14ac:dyDescent="0.25">
      <c r="A3572" s="338"/>
      <c r="B3572" s="338"/>
      <c r="C3572" s="341"/>
      <c r="D3572" s="340"/>
      <c r="E3572" s="339"/>
      <c r="F3572" s="339"/>
    </row>
    <row r="3573" spans="1:6" s="342" customFormat="1" x14ac:dyDescent="0.25">
      <c r="A3573" s="338"/>
      <c r="B3573" s="338"/>
      <c r="C3573" s="341"/>
      <c r="D3573" s="340"/>
      <c r="E3573" s="339"/>
      <c r="F3573" s="339"/>
    </row>
    <row r="3574" spans="1:6" s="342" customFormat="1" x14ac:dyDescent="0.25">
      <c r="A3574" s="338"/>
      <c r="B3574" s="338"/>
      <c r="C3574" s="341"/>
      <c r="D3574" s="340"/>
      <c r="E3574" s="339"/>
      <c r="F3574" s="339"/>
    </row>
    <row r="3575" spans="1:6" s="342" customFormat="1" x14ac:dyDescent="0.25">
      <c r="A3575" s="338"/>
      <c r="B3575" s="338"/>
      <c r="C3575" s="341"/>
      <c r="D3575" s="340"/>
      <c r="E3575" s="339"/>
      <c r="F3575" s="339"/>
    </row>
    <row r="3576" spans="1:6" s="342" customFormat="1" x14ac:dyDescent="0.25">
      <c r="A3576" s="338"/>
      <c r="B3576" s="338"/>
      <c r="C3576" s="341"/>
      <c r="D3576" s="340"/>
      <c r="E3576" s="339"/>
      <c r="F3576" s="339"/>
    </row>
    <row r="3577" spans="1:6" s="342" customFormat="1" x14ac:dyDescent="0.25">
      <c r="A3577" s="338"/>
      <c r="B3577" s="338"/>
      <c r="C3577" s="341"/>
      <c r="D3577" s="340"/>
      <c r="E3577" s="339"/>
      <c r="F3577" s="339"/>
    </row>
    <row r="3578" spans="1:6" s="342" customFormat="1" x14ac:dyDescent="0.25">
      <c r="A3578" s="338"/>
      <c r="B3578" s="338"/>
      <c r="C3578" s="341"/>
      <c r="D3578" s="340"/>
      <c r="E3578" s="339"/>
      <c r="F3578" s="339"/>
    </row>
    <row r="3579" spans="1:6" s="342" customFormat="1" x14ac:dyDescent="0.25">
      <c r="A3579" s="338"/>
      <c r="B3579" s="338"/>
      <c r="C3579" s="341"/>
      <c r="D3579" s="340"/>
      <c r="E3579" s="339"/>
      <c r="F3579" s="339"/>
    </row>
    <row r="3580" spans="1:6" s="342" customFormat="1" x14ac:dyDescent="0.25">
      <c r="A3580" s="338"/>
      <c r="B3580" s="338"/>
      <c r="C3580" s="341"/>
      <c r="D3580" s="340"/>
      <c r="E3580" s="339"/>
      <c r="F3580" s="339"/>
    </row>
    <row r="3581" spans="1:6" s="342" customFormat="1" x14ac:dyDescent="0.25">
      <c r="A3581" s="338"/>
      <c r="B3581" s="338"/>
      <c r="C3581" s="341"/>
      <c r="D3581" s="340"/>
      <c r="E3581" s="339"/>
      <c r="F3581" s="339"/>
    </row>
    <row r="3582" spans="1:6" s="342" customFormat="1" x14ac:dyDescent="0.25">
      <c r="A3582" s="338"/>
      <c r="B3582" s="338"/>
      <c r="C3582" s="341"/>
      <c r="D3582" s="340"/>
      <c r="E3582" s="339"/>
      <c r="F3582" s="339"/>
    </row>
    <row r="3583" spans="1:6" s="342" customFormat="1" x14ac:dyDescent="0.25">
      <c r="A3583" s="338"/>
      <c r="B3583" s="338"/>
      <c r="C3583" s="341"/>
      <c r="D3583" s="340"/>
      <c r="E3583" s="339"/>
      <c r="F3583" s="339"/>
    </row>
    <row r="3584" spans="1:6" s="342" customFormat="1" x14ac:dyDescent="0.25">
      <c r="A3584" s="338"/>
      <c r="B3584" s="338"/>
      <c r="C3584" s="341"/>
      <c r="D3584" s="340"/>
      <c r="E3584" s="339"/>
      <c r="F3584" s="339"/>
    </row>
    <row r="3585" spans="1:6" s="342" customFormat="1" x14ac:dyDescent="0.25">
      <c r="A3585" s="338"/>
      <c r="B3585" s="338"/>
      <c r="C3585" s="341"/>
      <c r="D3585" s="340"/>
      <c r="E3585" s="339"/>
      <c r="F3585" s="339"/>
    </row>
    <row r="3586" spans="1:6" s="342" customFormat="1" x14ac:dyDescent="0.25">
      <c r="A3586" s="338"/>
      <c r="B3586" s="338"/>
      <c r="C3586" s="341"/>
      <c r="D3586" s="340"/>
      <c r="E3586" s="339"/>
      <c r="F3586" s="339"/>
    </row>
    <row r="3587" spans="1:6" s="342" customFormat="1" x14ac:dyDescent="0.25">
      <c r="A3587" s="338"/>
      <c r="B3587" s="338"/>
      <c r="C3587" s="341"/>
      <c r="D3587" s="340"/>
      <c r="E3587" s="339"/>
      <c r="F3587" s="339"/>
    </row>
    <row r="3588" spans="1:6" s="342" customFormat="1" x14ac:dyDescent="0.25">
      <c r="A3588" s="338"/>
      <c r="B3588" s="338"/>
      <c r="C3588" s="341"/>
      <c r="D3588" s="340"/>
      <c r="E3588" s="339"/>
      <c r="F3588" s="339"/>
    </row>
    <row r="3589" spans="1:6" s="342" customFormat="1" x14ac:dyDescent="0.25">
      <c r="A3589" s="338"/>
      <c r="B3589" s="338"/>
      <c r="C3589" s="341"/>
      <c r="D3589" s="340"/>
      <c r="E3589" s="339"/>
      <c r="F3589" s="339"/>
    </row>
    <row r="3590" spans="1:6" s="342" customFormat="1" x14ac:dyDescent="0.25">
      <c r="A3590" s="338"/>
      <c r="B3590" s="338"/>
      <c r="C3590" s="341"/>
      <c r="D3590" s="340"/>
      <c r="E3590" s="339"/>
      <c r="F3590" s="339"/>
    </row>
    <row r="3591" spans="1:6" s="342" customFormat="1" x14ac:dyDescent="0.25">
      <c r="A3591" s="338"/>
      <c r="B3591" s="338"/>
      <c r="C3591" s="341"/>
      <c r="D3591" s="340"/>
      <c r="E3591" s="339"/>
      <c r="F3591" s="339"/>
    </row>
    <row r="3592" spans="1:6" s="342" customFormat="1" x14ac:dyDescent="0.25">
      <c r="A3592" s="338"/>
      <c r="B3592" s="338"/>
      <c r="C3592" s="341"/>
      <c r="D3592" s="340"/>
      <c r="E3592" s="339"/>
      <c r="F3592" s="339"/>
    </row>
    <row r="3593" spans="1:6" s="342" customFormat="1" x14ac:dyDescent="0.25">
      <c r="A3593" s="338"/>
      <c r="B3593" s="338"/>
      <c r="C3593" s="341"/>
      <c r="D3593" s="340"/>
      <c r="E3593" s="339"/>
      <c r="F3593" s="339"/>
    </row>
    <row r="3594" spans="1:6" s="342" customFormat="1" x14ac:dyDescent="0.25">
      <c r="A3594" s="338"/>
      <c r="B3594" s="338"/>
      <c r="C3594" s="341"/>
      <c r="D3594" s="340"/>
      <c r="E3594" s="339"/>
      <c r="F3594" s="339"/>
    </row>
    <row r="3595" spans="1:6" s="342" customFormat="1" x14ac:dyDescent="0.25">
      <c r="A3595" s="338"/>
      <c r="B3595" s="338"/>
      <c r="C3595" s="341"/>
      <c r="D3595" s="340"/>
      <c r="E3595" s="339"/>
      <c r="F3595" s="339"/>
    </row>
    <row r="3596" spans="1:6" s="342" customFormat="1" x14ac:dyDescent="0.25">
      <c r="A3596" s="338"/>
      <c r="B3596" s="338"/>
      <c r="C3596" s="341"/>
      <c r="D3596" s="340"/>
      <c r="E3596" s="339"/>
      <c r="F3596" s="339"/>
    </row>
    <row r="3597" spans="1:6" s="342" customFormat="1" x14ac:dyDescent="0.25">
      <c r="A3597" s="338"/>
      <c r="B3597" s="338"/>
      <c r="C3597" s="341"/>
      <c r="D3597" s="340"/>
      <c r="E3597" s="339"/>
      <c r="F3597" s="339"/>
    </row>
    <row r="3598" spans="1:6" s="342" customFormat="1" x14ac:dyDescent="0.25">
      <c r="A3598" s="338"/>
      <c r="B3598" s="338"/>
      <c r="C3598" s="341"/>
      <c r="D3598" s="340"/>
      <c r="E3598" s="339"/>
      <c r="F3598" s="339"/>
    </row>
    <row r="3599" spans="1:6" s="342" customFormat="1" x14ac:dyDescent="0.25">
      <c r="A3599" s="338"/>
      <c r="B3599" s="338"/>
      <c r="C3599" s="341"/>
      <c r="D3599" s="340"/>
      <c r="E3599" s="339"/>
      <c r="F3599" s="339"/>
    </row>
    <row r="3600" spans="1:6" s="342" customFormat="1" x14ac:dyDescent="0.25">
      <c r="A3600" s="338"/>
      <c r="B3600" s="338"/>
      <c r="C3600" s="341"/>
      <c r="D3600" s="340"/>
      <c r="E3600" s="339"/>
      <c r="F3600" s="339"/>
    </row>
    <row r="3601" spans="1:6" s="342" customFormat="1" x14ac:dyDescent="0.25">
      <c r="A3601" s="338"/>
      <c r="B3601" s="338"/>
      <c r="C3601" s="341"/>
      <c r="D3601" s="340"/>
      <c r="E3601" s="339"/>
      <c r="F3601" s="339"/>
    </row>
    <row r="3602" spans="1:6" s="342" customFormat="1" x14ac:dyDescent="0.25">
      <c r="A3602" s="338"/>
      <c r="B3602" s="338"/>
      <c r="C3602" s="341"/>
      <c r="D3602" s="340"/>
      <c r="E3602" s="339"/>
      <c r="F3602" s="339"/>
    </row>
    <row r="3603" spans="1:6" s="342" customFormat="1" x14ac:dyDescent="0.25">
      <c r="A3603" s="338"/>
      <c r="B3603" s="338"/>
      <c r="C3603" s="341"/>
      <c r="D3603" s="340"/>
      <c r="E3603" s="339"/>
      <c r="F3603" s="339"/>
    </row>
    <row r="3604" spans="1:6" s="342" customFormat="1" x14ac:dyDescent="0.25">
      <c r="A3604" s="338"/>
      <c r="B3604" s="338"/>
      <c r="C3604" s="341"/>
      <c r="D3604" s="340"/>
      <c r="E3604" s="339"/>
      <c r="F3604" s="339"/>
    </row>
    <row r="3605" spans="1:6" s="342" customFormat="1" x14ac:dyDescent="0.25">
      <c r="A3605" s="338"/>
      <c r="B3605" s="338"/>
      <c r="C3605" s="341"/>
      <c r="D3605" s="340"/>
      <c r="E3605" s="339"/>
      <c r="F3605" s="339"/>
    </row>
    <row r="3606" spans="1:6" s="342" customFormat="1" x14ac:dyDescent="0.25">
      <c r="A3606" s="338"/>
      <c r="B3606" s="338"/>
      <c r="C3606" s="341"/>
      <c r="D3606" s="340"/>
      <c r="E3606" s="339"/>
      <c r="F3606" s="339"/>
    </row>
    <row r="3607" spans="1:6" s="342" customFormat="1" x14ac:dyDescent="0.25">
      <c r="A3607" s="338"/>
      <c r="B3607" s="338"/>
      <c r="C3607" s="341"/>
      <c r="D3607" s="340"/>
      <c r="E3607" s="339"/>
      <c r="F3607" s="339"/>
    </row>
    <row r="3608" spans="1:6" s="342" customFormat="1" x14ac:dyDescent="0.25">
      <c r="A3608" s="338"/>
      <c r="B3608" s="338"/>
      <c r="C3608" s="341"/>
      <c r="D3608" s="340"/>
      <c r="E3608" s="339"/>
      <c r="F3608" s="339"/>
    </row>
    <row r="3609" spans="1:6" s="342" customFormat="1" x14ac:dyDescent="0.25">
      <c r="A3609" s="338"/>
      <c r="B3609" s="338"/>
      <c r="C3609" s="341"/>
      <c r="D3609" s="340"/>
      <c r="E3609" s="339"/>
      <c r="F3609" s="339"/>
    </row>
    <row r="3610" spans="1:6" s="342" customFormat="1" x14ac:dyDescent="0.25">
      <c r="A3610" s="338"/>
      <c r="B3610" s="338"/>
      <c r="C3610" s="341"/>
      <c r="D3610" s="340"/>
      <c r="E3610" s="339"/>
      <c r="F3610" s="339"/>
    </row>
    <row r="3611" spans="1:6" s="342" customFormat="1" x14ac:dyDescent="0.25">
      <c r="A3611" s="338"/>
      <c r="B3611" s="338"/>
      <c r="C3611" s="341"/>
      <c r="D3611" s="340"/>
      <c r="E3611" s="339"/>
      <c r="F3611" s="339"/>
    </row>
    <row r="3612" spans="1:6" s="342" customFormat="1" x14ac:dyDescent="0.25">
      <c r="A3612" s="338"/>
      <c r="B3612" s="338"/>
      <c r="C3612" s="341"/>
      <c r="D3612" s="340"/>
      <c r="E3612" s="339"/>
      <c r="F3612" s="339"/>
    </row>
    <row r="3613" spans="1:6" s="342" customFormat="1" x14ac:dyDescent="0.25">
      <c r="A3613" s="338"/>
      <c r="B3613" s="338"/>
      <c r="C3613" s="341"/>
      <c r="D3613" s="340"/>
      <c r="E3613" s="339"/>
      <c r="F3613" s="339"/>
    </row>
    <row r="3614" spans="1:6" s="342" customFormat="1" x14ac:dyDescent="0.25">
      <c r="A3614" s="338"/>
      <c r="B3614" s="338"/>
      <c r="C3614" s="341"/>
      <c r="D3614" s="340"/>
      <c r="E3614" s="339"/>
      <c r="F3614" s="339"/>
    </row>
    <row r="3615" spans="1:6" s="342" customFormat="1" x14ac:dyDescent="0.25">
      <c r="A3615" s="338"/>
      <c r="B3615" s="338"/>
      <c r="C3615" s="341"/>
      <c r="D3615" s="340"/>
      <c r="E3615" s="339"/>
      <c r="F3615" s="339"/>
    </row>
    <row r="3616" spans="1:6" s="342" customFormat="1" x14ac:dyDescent="0.25">
      <c r="A3616" s="338"/>
      <c r="B3616" s="338"/>
      <c r="C3616" s="341"/>
      <c r="D3616" s="340"/>
      <c r="E3616" s="339"/>
      <c r="F3616" s="339"/>
    </row>
    <row r="3617" spans="1:6" s="342" customFormat="1" x14ac:dyDescent="0.25">
      <c r="A3617" s="338"/>
      <c r="B3617" s="338"/>
      <c r="C3617" s="341"/>
      <c r="D3617" s="340"/>
      <c r="E3617" s="339"/>
      <c r="F3617" s="339"/>
    </row>
    <row r="3618" spans="1:6" s="342" customFormat="1" x14ac:dyDescent="0.25">
      <c r="A3618" s="338"/>
      <c r="B3618" s="338"/>
      <c r="C3618" s="341"/>
      <c r="D3618" s="340"/>
      <c r="E3618" s="339"/>
      <c r="F3618" s="339"/>
    </row>
    <row r="3619" spans="1:6" s="342" customFormat="1" x14ac:dyDescent="0.25">
      <c r="A3619" s="338"/>
      <c r="B3619" s="338"/>
      <c r="C3619" s="341"/>
      <c r="D3619" s="340"/>
      <c r="E3619" s="339"/>
      <c r="F3619" s="339"/>
    </row>
    <row r="3620" spans="1:6" s="342" customFormat="1" x14ac:dyDescent="0.25">
      <c r="A3620" s="338"/>
      <c r="B3620" s="338"/>
      <c r="C3620" s="341"/>
      <c r="D3620" s="340"/>
      <c r="E3620" s="339"/>
      <c r="F3620" s="339"/>
    </row>
    <row r="3621" spans="1:6" s="342" customFormat="1" x14ac:dyDescent="0.25">
      <c r="A3621" s="338"/>
      <c r="B3621" s="338"/>
      <c r="C3621" s="341"/>
      <c r="D3621" s="340"/>
      <c r="E3621" s="339"/>
      <c r="F3621" s="339"/>
    </row>
    <row r="3622" spans="1:6" s="342" customFormat="1" x14ac:dyDescent="0.25">
      <c r="A3622" s="338"/>
      <c r="B3622" s="338"/>
      <c r="C3622" s="341"/>
      <c r="D3622" s="340"/>
      <c r="E3622" s="339"/>
      <c r="F3622" s="339"/>
    </row>
    <row r="3623" spans="1:6" s="342" customFormat="1" x14ac:dyDescent="0.25">
      <c r="A3623" s="338"/>
      <c r="B3623" s="338"/>
      <c r="C3623" s="341"/>
      <c r="D3623" s="340"/>
      <c r="E3623" s="339"/>
      <c r="F3623" s="339"/>
    </row>
    <row r="3624" spans="1:6" s="342" customFormat="1" x14ac:dyDescent="0.25">
      <c r="A3624" s="338"/>
      <c r="B3624" s="338"/>
      <c r="C3624" s="341"/>
      <c r="D3624" s="340"/>
      <c r="E3624" s="339"/>
      <c r="F3624" s="339"/>
    </row>
    <row r="3625" spans="1:6" s="342" customFormat="1" x14ac:dyDescent="0.25">
      <c r="A3625" s="338"/>
      <c r="B3625" s="338"/>
      <c r="C3625" s="341"/>
      <c r="D3625" s="340"/>
      <c r="E3625" s="339"/>
      <c r="F3625" s="339"/>
    </row>
    <row r="3626" spans="1:6" s="342" customFormat="1" x14ac:dyDescent="0.25">
      <c r="A3626" s="338"/>
      <c r="B3626" s="338"/>
      <c r="C3626" s="341"/>
      <c r="D3626" s="340"/>
      <c r="E3626" s="339"/>
      <c r="F3626" s="339"/>
    </row>
    <row r="3627" spans="1:6" s="342" customFormat="1" x14ac:dyDescent="0.25">
      <c r="A3627" s="338"/>
      <c r="B3627" s="338"/>
      <c r="C3627" s="341"/>
      <c r="D3627" s="340"/>
      <c r="E3627" s="339"/>
      <c r="F3627" s="339"/>
    </row>
    <row r="3628" spans="1:6" s="342" customFormat="1" x14ac:dyDescent="0.25">
      <c r="A3628" s="338"/>
      <c r="B3628" s="338"/>
      <c r="C3628" s="341"/>
      <c r="D3628" s="340"/>
      <c r="E3628" s="339"/>
      <c r="F3628" s="339"/>
    </row>
    <row r="3629" spans="1:6" s="342" customFormat="1" x14ac:dyDescent="0.25">
      <c r="A3629" s="338"/>
      <c r="B3629" s="338"/>
      <c r="C3629" s="341"/>
      <c r="D3629" s="340"/>
      <c r="E3629" s="339"/>
      <c r="F3629" s="339"/>
    </row>
    <row r="3630" spans="1:6" s="342" customFormat="1" x14ac:dyDescent="0.25">
      <c r="A3630" s="338"/>
      <c r="B3630" s="338"/>
      <c r="C3630" s="341"/>
      <c r="D3630" s="340"/>
      <c r="E3630" s="339"/>
      <c r="F3630" s="339"/>
    </row>
    <row r="3631" spans="1:6" s="342" customFormat="1" x14ac:dyDescent="0.25">
      <c r="A3631" s="338"/>
      <c r="B3631" s="338"/>
      <c r="C3631" s="341"/>
      <c r="D3631" s="340"/>
      <c r="E3631" s="339"/>
      <c r="F3631" s="339"/>
    </row>
    <row r="3632" spans="1:6" s="342" customFormat="1" x14ac:dyDescent="0.25">
      <c r="A3632" s="338"/>
      <c r="B3632" s="338"/>
      <c r="C3632" s="341"/>
      <c r="D3632" s="340"/>
      <c r="E3632" s="339"/>
      <c r="F3632" s="339"/>
    </row>
    <row r="3633" spans="1:6" s="342" customFormat="1" x14ac:dyDescent="0.25">
      <c r="A3633" s="338"/>
      <c r="B3633" s="338"/>
      <c r="C3633" s="341"/>
      <c r="D3633" s="340"/>
      <c r="E3633" s="339"/>
      <c r="F3633" s="339"/>
    </row>
    <row r="3634" spans="1:6" s="342" customFormat="1" x14ac:dyDescent="0.25">
      <c r="A3634" s="338"/>
      <c r="B3634" s="338"/>
      <c r="C3634" s="341"/>
      <c r="D3634" s="340"/>
      <c r="E3634" s="339"/>
      <c r="F3634" s="339"/>
    </row>
    <row r="3635" spans="1:6" s="342" customFormat="1" x14ac:dyDescent="0.25">
      <c r="A3635" s="338"/>
      <c r="B3635" s="338"/>
      <c r="C3635" s="341"/>
      <c r="D3635" s="340"/>
      <c r="E3635" s="339"/>
      <c r="F3635" s="339"/>
    </row>
    <row r="3636" spans="1:6" s="342" customFormat="1" x14ac:dyDescent="0.25">
      <c r="A3636" s="338"/>
      <c r="B3636" s="338"/>
      <c r="C3636" s="341"/>
      <c r="D3636" s="340"/>
      <c r="E3636" s="339"/>
      <c r="F3636" s="339"/>
    </row>
    <row r="3637" spans="1:6" s="342" customFormat="1" x14ac:dyDescent="0.25">
      <c r="A3637" s="338"/>
      <c r="B3637" s="338"/>
      <c r="C3637" s="341"/>
      <c r="D3637" s="340"/>
      <c r="E3637" s="339"/>
      <c r="F3637" s="339"/>
    </row>
    <row r="3638" spans="1:6" s="342" customFormat="1" x14ac:dyDescent="0.25">
      <c r="A3638" s="338"/>
      <c r="B3638" s="338"/>
      <c r="C3638" s="341"/>
      <c r="D3638" s="340"/>
      <c r="E3638" s="339"/>
      <c r="F3638" s="339"/>
    </row>
    <row r="3639" spans="1:6" s="342" customFormat="1" x14ac:dyDescent="0.25">
      <c r="A3639" s="338"/>
      <c r="B3639" s="338"/>
      <c r="C3639" s="341"/>
      <c r="D3639" s="340"/>
      <c r="E3639" s="339"/>
      <c r="F3639" s="339"/>
    </row>
    <row r="3640" spans="1:6" s="342" customFormat="1" x14ac:dyDescent="0.25">
      <c r="A3640" s="338"/>
      <c r="B3640" s="338"/>
      <c r="C3640" s="341"/>
      <c r="D3640" s="340"/>
      <c r="E3640" s="339"/>
      <c r="F3640" s="339"/>
    </row>
    <row r="3641" spans="1:6" s="342" customFormat="1" x14ac:dyDescent="0.25">
      <c r="A3641" s="338"/>
      <c r="B3641" s="338"/>
      <c r="C3641" s="341"/>
      <c r="D3641" s="340"/>
      <c r="E3641" s="339"/>
      <c r="F3641" s="339"/>
    </row>
    <row r="3642" spans="1:6" s="342" customFormat="1" x14ac:dyDescent="0.25">
      <c r="A3642" s="338"/>
      <c r="B3642" s="338"/>
      <c r="C3642" s="341"/>
      <c r="D3642" s="340"/>
      <c r="E3642" s="339"/>
      <c r="F3642" s="339"/>
    </row>
    <row r="3643" spans="1:6" s="342" customFormat="1" x14ac:dyDescent="0.25">
      <c r="A3643" s="338"/>
      <c r="B3643" s="338"/>
      <c r="C3643" s="341"/>
      <c r="D3643" s="340"/>
      <c r="E3643" s="339"/>
      <c r="F3643" s="339"/>
    </row>
    <row r="3644" spans="1:6" s="342" customFormat="1" x14ac:dyDescent="0.25">
      <c r="A3644" s="338"/>
      <c r="B3644" s="338"/>
      <c r="C3644" s="341"/>
      <c r="D3644" s="340"/>
      <c r="E3644" s="339"/>
      <c r="F3644" s="339"/>
    </row>
    <row r="3645" spans="1:6" s="342" customFormat="1" x14ac:dyDescent="0.25">
      <c r="A3645" s="338"/>
      <c r="B3645" s="338"/>
      <c r="C3645" s="341"/>
      <c r="D3645" s="340"/>
      <c r="E3645" s="339"/>
      <c r="F3645" s="339"/>
    </row>
    <row r="3646" spans="1:6" s="342" customFormat="1" x14ac:dyDescent="0.25">
      <c r="A3646" s="338"/>
      <c r="B3646" s="338"/>
      <c r="C3646" s="341"/>
      <c r="D3646" s="340"/>
      <c r="E3646" s="339"/>
      <c r="F3646" s="339"/>
    </row>
    <row r="3647" spans="1:6" s="342" customFormat="1" x14ac:dyDescent="0.25">
      <c r="A3647" s="338"/>
      <c r="B3647" s="338"/>
      <c r="C3647" s="341"/>
      <c r="D3647" s="340"/>
      <c r="E3647" s="339"/>
      <c r="F3647" s="339"/>
    </row>
    <row r="3648" spans="1:6" s="342" customFormat="1" x14ac:dyDescent="0.25">
      <c r="A3648" s="338"/>
      <c r="B3648" s="338"/>
      <c r="C3648" s="341"/>
      <c r="D3648" s="340"/>
      <c r="E3648" s="339"/>
      <c r="F3648" s="339"/>
    </row>
    <row r="3649" spans="1:6" s="342" customFormat="1" x14ac:dyDescent="0.25">
      <c r="A3649" s="338"/>
      <c r="B3649" s="338"/>
      <c r="C3649" s="341"/>
      <c r="D3649" s="340"/>
      <c r="E3649" s="339"/>
      <c r="F3649" s="339"/>
    </row>
    <row r="3650" spans="1:6" s="342" customFormat="1" x14ac:dyDescent="0.25">
      <c r="A3650" s="338"/>
      <c r="B3650" s="338"/>
      <c r="C3650" s="341"/>
      <c r="D3650" s="340"/>
      <c r="E3650" s="339"/>
      <c r="F3650" s="339"/>
    </row>
    <row r="3651" spans="1:6" s="342" customFormat="1" x14ac:dyDescent="0.25">
      <c r="A3651" s="338"/>
      <c r="B3651" s="338"/>
      <c r="C3651" s="341"/>
      <c r="D3651" s="340"/>
      <c r="E3651" s="339"/>
      <c r="F3651" s="339"/>
    </row>
    <row r="3652" spans="1:6" s="342" customFormat="1" x14ac:dyDescent="0.25">
      <c r="A3652" s="338"/>
      <c r="B3652" s="338"/>
      <c r="C3652" s="341"/>
      <c r="D3652" s="340"/>
      <c r="E3652" s="339"/>
      <c r="F3652" s="339"/>
    </row>
    <row r="3653" spans="1:6" s="342" customFormat="1" x14ac:dyDescent="0.25">
      <c r="A3653" s="338"/>
      <c r="B3653" s="338"/>
      <c r="C3653" s="341"/>
      <c r="D3653" s="340"/>
      <c r="E3653" s="339"/>
      <c r="F3653" s="339"/>
    </row>
    <row r="3654" spans="1:6" s="342" customFormat="1" x14ac:dyDescent="0.25">
      <c r="A3654" s="338"/>
      <c r="B3654" s="338"/>
      <c r="C3654" s="341"/>
      <c r="D3654" s="340"/>
      <c r="E3654" s="339"/>
      <c r="F3654" s="339"/>
    </row>
    <row r="3655" spans="1:6" s="342" customFormat="1" x14ac:dyDescent="0.25">
      <c r="A3655" s="338"/>
      <c r="B3655" s="338"/>
      <c r="C3655" s="341"/>
      <c r="D3655" s="340"/>
      <c r="E3655" s="339"/>
      <c r="F3655" s="339"/>
    </row>
    <row r="3656" spans="1:6" s="342" customFormat="1" x14ac:dyDescent="0.25">
      <c r="A3656" s="338"/>
      <c r="B3656" s="338"/>
      <c r="C3656" s="341"/>
      <c r="D3656" s="340"/>
      <c r="E3656" s="339"/>
      <c r="F3656" s="339"/>
    </row>
    <row r="3657" spans="1:6" s="342" customFormat="1" x14ac:dyDescent="0.25">
      <c r="A3657" s="338"/>
      <c r="B3657" s="338"/>
      <c r="C3657" s="341"/>
      <c r="D3657" s="340"/>
      <c r="E3657" s="339"/>
      <c r="F3657" s="339"/>
    </row>
    <row r="3658" spans="1:6" s="342" customFormat="1" x14ac:dyDescent="0.25">
      <c r="A3658" s="338"/>
      <c r="B3658" s="338"/>
      <c r="C3658" s="341"/>
      <c r="D3658" s="340"/>
      <c r="E3658" s="339"/>
      <c r="F3658" s="339"/>
    </row>
    <row r="3659" spans="1:6" s="342" customFormat="1" x14ac:dyDescent="0.25">
      <c r="A3659" s="338"/>
      <c r="B3659" s="338"/>
      <c r="C3659" s="341"/>
      <c r="D3659" s="340"/>
      <c r="E3659" s="339"/>
      <c r="F3659" s="339"/>
    </row>
    <row r="3660" spans="1:6" s="342" customFormat="1" x14ac:dyDescent="0.25">
      <c r="A3660" s="338"/>
      <c r="B3660" s="338"/>
      <c r="C3660" s="341"/>
      <c r="D3660" s="340"/>
      <c r="E3660" s="339"/>
      <c r="F3660" s="339"/>
    </row>
    <row r="3661" spans="1:6" s="342" customFormat="1" x14ac:dyDescent="0.25">
      <c r="A3661" s="338"/>
      <c r="B3661" s="338"/>
      <c r="C3661" s="341"/>
      <c r="D3661" s="340"/>
      <c r="E3661" s="339"/>
      <c r="F3661" s="339"/>
    </row>
    <row r="3662" spans="1:6" s="342" customFormat="1" x14ac:dyDescent="0.25">
      <c r="A3662" s="338"/>
      <c r="B3662" s="338"/>
      <c r="C3662" s="341"/>
      <c r="D3662" s="340"/>
      <c r="E3662" s="339"/>
      <c r="F3662" s="339"/>
    </row>
    <row r="3663" spans="1:6" s="342" customFormat="1" x14ac:dyDescent="0.25">
      <c r="A3663" s="338"/>
      <c r="B3663" s="338"/>
      <c r="C3663" s="341"/>
      <c r="D3663" s="340"/>
      <c r="E3663" s="339"/>
      <c r="F3663" s="339"/>
    </row>
    <row r="3664" spans="1:6" s="342" customFormat="1" x14ac:dyDescent="0.25">
      <c r="A3664" s="338"/>
      <c r="B3664" s="338"/>
      <c r="C3664" s="341"/>
      <c r="D3664" s="340"/>
      <c r="E3664" s="339"/>
      <c r="F3664" s="339"/>
    </row>
    <row r="3665" spans="1:6" s="342" customFormat="1" x14ac:dyDescent="0.25">
      <c r="A3665" s="338"/>
      <c r="B3665" s="338"/>
      <c r="C3665" s="341"/>
      <c r="D3665" s="340"/>
      <c r="E3665" s="339"/>
      <c r="F3665" s="339"/>
    </row>
    <row r="3666" spans="1:6" s="342" customFormat="1" x14ac:dyDescent="0.25">
      <c r="A3666" s="338"/>
      <c r="B3666" s="338"/>
      <c r="C3666" s="341"/>
      <c r="D3666" s="340"/>
      <c r="E3666" s="339"/>
      <c r="F3666" s="339"/>
    </row>
    <row r="3667" spans="1:6" s="342" customFormat="1" x14ac:dyDescent="0.25">
      <c r="A3667" s="338"/>
      <c r="B3667" s="338"/>
      <c r="C3667" s="341"/>
      <c r="D3667" s="340"/>
      <c r="E3667" s="339"/>
      <c r="F3667" s="339"/>
    </row>
    <row r="3668" spans="1:6" s="342" customFormat="1" x14ac:dyDescent="0.25">
      <c r="A3668" s="338"/>
      <c r="B3668" s="338"/>
      <c r="C3668" s="341"/>
      <c r="D3668" s="340"/>
      <c r="E3668" s="339"/>
      <c r="F3668" s="339"/>
    </row>
    <row r="3669" spans="1:6" s="342" customFormat="1" x14ac:dyDescent="0.25">
      <c r="A3669" s="338"/>
      <c r="B3669" s="338"/>
      <c r="C3669" s="341"/>
      <c r="D3669" s="340"/>
      <c r="E3669" s="339"/>
      <c r="F3669" s="339"/>
    </row>
    <row r="3670" spans="1:6" s="342" customFormat="1" x14ac:dyDescent="0.25">
      <c r="A3670" s="338"/>
      <c r="B3670" s="338"/>
      <c r="C3670" s="341"/>
      <c r="D3670" s="340"/>
      <c r="E3670" s="339"/>
      <c r="F3670" s="339"/>
    </row>
    <row r="3671" spans="1:6" s="342" customFormat="1" x14ac:dyDescent="0.25">
      <c r="A3671" s="338"/>
      <c r="B3671" s="338"/>
      <c r="C3671" s="341"/>
      <c r="D3671" s="340"/>
      <c r="E3671" s="339"/>
      <c r="F3671" s="339"/>
    </row>
    <row r="3672" spans="1:6" s="342" customFormat="1" x14ac:dyDescent="0.25">
      <c r="A3672" s="338"/>
      <c r="B3672" s="338"/>
      <c r="C3672" s="341"/>
      <c r="D3672" s="340"/>
      <c r="E3672" s="339"/>
      <c r="F3672" s="339"/>
    </row>
    <row r="3673" spans="1:6" s="342" customFormat="1" x14ac:dyDescent="0.25">
      <c r="A3673" s="338"/>
      <c r="B3673" s="338"/>
      <c r="C3673" s="341"/>
      <c r="D3673" s="340"/>
      <c r="E3673" s="339"/>
      <c r="F3673" s="339"/>
    </row>
    <row r="3674" spans="1:6" s="342" customFormat="1" x14ac:dyDescent="0.25">
      <c r="A3674" s="338"/>
      <c r="B3674" s="338"/>
      <c r="C3674" s="341"/>
      <c r="D3674" s="340"/>
      <c r="E3674" s="339"/>
      <c r="F3674" s="339"/>
    </row>
    <row r="3675" spans="1:6" s="342" customFormat="1" x14ac:dyDescent="0.25">
      <c r="A3675" s="338"/>
      <c r="B3675" s="338"/>
      <c r="C3675" s="341"/>
      <c r="D3675" s="340"/>
      <c r="E3675" s="339"/>
      <c r="F3675" s="339"/>
    </row>
    <row r="3676" spans="1:6" s="342" customFormat="1" x14ac:dyDescent="0.25">
      <c r="A3676" s="338"/>
      <c r="B3676" s="338"/>
      <c r="C3676" s="341"/>
      <c r="D3676" s="340"/>
      <c r="E3676" s="339"/>
      <c r="F3676" s="339"/>
    </row>
    <row r="3677" spans="1:6" s="342" customFormat="1" x14ac:dyDescent="0.25">
      <c r="A3677" s="338"/>
      <c r="B3677" s="338"/>
      <c r="C3677" s="341"/>
      <c r="D3677" s="340"/>
      <c r="E3677" s="339"/>
      <c r="F3677" s="339"/>
    </row>
    <row r="3678" spans="1:6" s="342" customFormat="1" x14ac:dyDescent="0.25">
      <c r="A3678" s="338"/>
      <c r="B3678" s="338"/>
      <c r="C3678" s="341"/>
      <c r="D3678" s="340"/>
      <c r="E3678" s="339"/>
      <c r="F3678" s="339"/>
    </row>
    <row r="3679" spans="1:6" s="342" customFormat="1" x14ac:dyDescent="0.25">
      <c r="A3679" s="338"/>
      <c r="B3679" s="338"/>
      <c r="C3679" s="341"/>
      <c r="D3679" s="340"/>
      <c r="E3679" s="339"/>
      <c r="F3679" s="339"/>
    </row>
    <row r="3680" spans="1:6" s="342" customFormat="1" x14ac:dyDescent="0.25">
      <c r="A3680" s="338"/>
      <c r="B3680" s="338"/>
      <c r="C3680" s="341"/>
      <c r="D3680" s="340"/>
      <c r="E3680" s="339"/>
      <c r="F3680" s="339"/>
    </row>
    <row r="3681" spans="1:6" s="342" customFormat="1" x14ac:dyDescent="0.25">
      <c r="A3681" s="338"/>
      <c r="B3681" s="338"/>
      <c r="C3681" s="341"/>
      <c r="D3681" s="340"/>
      <c r="E3681" s="339"/>
      <c r="F3681" s="339"/>
    </row>
    <row r="3682" spans="1:6" s="342" customFormat="1" x14ac:dyDescent="0.25">
      <c r="A3682" s="338"/>
      <c r="B3682" s="338"/>
      <c r="C3682" s="341"/>
      <c r="D3682" s="340"/>
      <c r="E3682" s="339"/>
      <c r="F3682" s="339"/>
    </row>
    <row r="3683" spans="1:6" s="342" customFormat="1" x14ac:dyDescent="0.25">
      <c r="A3683" s="338"/>
      <c r="B3683" s="338"/>
      <c r="C3683" s="341"/>
      <c r="D3683" s="340"/>
      <c r="E3683" s="339"/>
      <c r="F3683" s="339"/>
    </row>
    <row r="3684" spans="1:6" s="342" customFormat="1" x14ac:dyDescent="0.25">
      <c r="A3684" s="338"/>
      <c r="B3684" s="338"/>
      <c r="C3684" s="341"/>
      <c r="D3684" s="340"/>
      <c r="E3684" s="339"/>
      <c r="F3684" s="339"/>
    </row>
    <row r="3685" spans="1:6" s="342" customFormat="1" x14ac:dyDescent="0.25">
      <c r="A3685" s="338"/>
      <c r="B3685" s="338"/>
      <c r="C3685" s="341"/>
      <c r="D3685" s="340"/>
      <c r="E3685" s="339"/>
      <c r="F3685" s="339"/>
    </row>
    <row r="3686" spans="1:6" s="342" customFormat="1" x14ac:dyDescent="0.25">
      <c r="A3686" s="338"/>
      <c r="B3686" s="338"/>
      <c r="C3686" s="341"/>
      <c r="D3686" s="340"/>
      <c r="E3686" s="339"/>
      <c r="F3686" s="339"/>
    </row>
    <row r="3687" spans="1:6" s="342" customFormat="1" x14ac:dyDescent="0.25">
      <c r="A3687" s="338"/>
      <c r="B3687" s="338"/>
      <c r="C3687" s="341"/>
      <c r="D3687" s="340"/>
      <c r="E3687" s="339"/>
      <c r="F3687" s="339"/>
    </row>
    <row r="3688" spans="1:6" s="342" customFormat="1" x14ac:dyDescent="0.25">
      <c r="A3688" s="338"/>
      <c r="B3688" s="338"/>
      <c r="C3688" s="341"/>
      <c r="D3688" s="340"/>
      <c r="E3688" s="339"/>
      <c r="F3688" s="339"/>
    </row>
    <row r="3689" spans="1:6" s="342" customFormat="1" x14ac:dyDescent="0.25">
      <c r="A3689" s="338"/>
      <c r="B3689" s="338"/>
      <c r="C3689" s="341"/>
      <c r="D3689" s="340"/>
      <c r="E3689" s="339"/>
      <c r="F3689" s="339"/>
    </row>
    <row r="3690" spans="1:6" s="342" customFormat="1" x14ac:dyDescent="0.25">
      <c r="A3690" s="338"/>
      <c r="B3690" s="338"/>
      <c r="C3690" s="341"/>
      <c r="D3690" s="340"/>
      <c r="E3690" s="339"/>
      <c r="F3690" s="339"/>
    </row>
    <row r="3691" spans="1:6" s="342" customFormat="1" x14ac:dyDescent="0.25">
      <c r="A3691" s="338"/>
      <c r="B3691" s="338"/>
      <c r="C3691" s="341"/>
      <c r="D3691" s="340"/>
      <c r="E3691" s="339"/>
      <c r="F3691" s="339"/>
    </row>
    <row r="3692" spans="1:6" s="342" customFormat="1" x14ac:dyDescent="0.25">
      <c r="A3692" s="338"/>
      <c r="B3692" s="338"/>
      <c r="C3692" s="341"/>
      <c r="D3692" s="340"/>
      <c r="E3692" s="339"/>
      <c r="F3692" s="339"/>
    </row>
    <row r="3693" spans="1:6" s="342" customFormat="1" x14ac:dyDescent="0.25">
      <c r="A3693" s="338"/>
      <c r="B3693" s="338"/>
      <c r="C3693" s="341"/>
      <c r="D3693" s="340"/>
      <c r="E3693" s="339"/>
      <c r="F3693" s="339"/>
    </row>
    <row r="3694" spans="1:6" s="342" customFormat="1" x14ac:dyDescent="0.25">
      <c r="A3694" s="338"/>
      <c r="B3694" s="338"/>
      <c r="C3694" s="341"/>
      <c r="D3694" s="340"/>
      <c r="E3694" s="339"/>
      <c r="F3694" s="339"/>
    </row>
    <row r="3695" spans="1:6" s="342" customFormat="1" x14ac:dyDescent="0.25">
      <c r="A3695" s="338"/>
      <c r="B3695" s="338"/>
      <c r="C3695" s="341"/>
      <c r="D3695" s="340"/>
      <c r="E3695" s="339"/>
      <c r="F3695" s="339"/>
    </row>
    <row r="3696" spans="1:6" s="342" customFormat="1" x14ac:dyDescent="0.25">
      <c r="A3696" s="338"/>
      <c r="B3696" s="338"/>
      <c r="C3696" s="341"/>
      <c r="D3696" s="340"/>
      <c r="E3696" s="339"/>
      <c r="F3696" s="339"/>
    </row>
    <row r="3697" spans="1:6" s="342" customFormat="1" x14ac:dyDescent="0.25">
      <c r="A3697" s="338"/>
      <c r="B3697" s="338"/>
      <c r="C3697" s="341"/>
      <c r="D3697" s="340"/>
      <c r="E3697" s="339"/>
      <c r="F3697" s="339"/>
    </row>
    <row r="3698" spans="1:6" s="342" customFormat="1" x14ac:dyDescent="0.25">
      <c r="A3698" s="338"/>
      <c r="B3698" s="338"/>
      <c r="C3698" s="341"/>
      <c r="D3698" s="340"/>
      <c r="E3698" s="339"/>
      <c r="F3698" s="339"/>
    </row>
    <row r="3699" spans="1:6" s="342" customFormat="1" x14ac:dyDescent="0.25">
      <c r="A3699" s="338"/>
      <c r="B3699" s="338"/>
      <c r="C3699" s="341"/>
      <c r="D3699" s="340"/>
      <c r="E3699" s="339"/>
      <c r="F3699" s="339"/>
    </row>
    <row r="3700" spans="1:6" s="342" customFormat="1" x14ac:dyDescent="0.25">
      <c r="A3700" s="338"/>
      <c r="B3700" s="338"/>
      <c r="C3700" s="341"/>
      <c r="D3700" s="340"/>
      <c r="E3700" s="339"/>
      <c r="F3700" s="339"/>
    </row>
    <row r="3701" spans="1:6" s="342" customFormat="1" x14ac:dyDescent="0.25">
      <c r="A3701" s="338"/>
      <c r="B3701" s="338"/>
      <c r="C3701" s="341"/>
      <c r="D3701" s="340"/>
      <c r="E3701" s="339"/>
      <c r="F3701" s="339"/>
    </row>
    <row r="3702" spans="1:6" s="342" customFormat="1" x14ac:dyDescent="0.25">
      <c r="A3702" s="338"/>
      <c r="B3702" s="338"/>
      <c r="C3702" s="341"/>
      <c r="D3702" s="340"/>
      <c r="E3702" s="339"/>
      <c r="F3702" s="339"/>
    </row>
    <row r="3703" spans="1:6" s="342" customFormat="1" x14ac:dyDescent="0.25">
      <c r="A3703" s="338"/>
      <c r="B3703" s="338"/>
      <c r="C3703" s="341"/>
      <c r="D3703" s="340"/>
      <c r="E3703" s="339"/>
      <c r="F3703" s="339"/>
    </row>
    <row r="3704" spans="1:6" s="342" customFormat="1" x14ac:dyDescent="0.25">
      <c r="A3704" s="338"/>
      <c r="B3704" s="338"/>
      <c r="C3704" s="341"/>
      <c r="D3704" s="340"/>
      <c r="E3704" s="339"/>
      <c r="F3704" s="339"/>
    </row>
    <row r="3705" spans="1:6" s="342" customFormat="1" x14ac:dyDescent="0.25">
      <c r="A3705" s="338"/>
      <c r="B3705" s="338"/>
      <c r="C3705" s="341"/>
      <c r="D3705" s="340"/>
      <c r="E3705" s="339"/>
      <c r="F3705" s="339"/>
    </row>
    <row r="3706" spans="1:6" s="342" customFormat="1" x14ac:dyDescent="0.25">
      <c r="A3706" s="338"/>
      <c r="B3706" s="338"/>
      <c r="C3706" s="341"/>
      <c r="D3706" s="340"/>
      <c r="E3706" s="339"/>
      <c r="F3706" s="339"/>
    </row>
    <row r="3707" spans="1:6" s="342" customFormat="1" x14ac:dyDescent="0.25">
      <c r="A3707" s="338"/>
      <c r="B3707" s="338"/>
      <c r="C3707" s="341"/>
      <c r="D3707" s="340"/>
      <c r="E3707" s="339"/>
      <c r="F3707" s="339"/>
    </row>
    <row r="3708" spans="1:6" s="342" customFormat="1" x14ac:dyDescent="0.25">
      <c r="A3708" s="338"/>
      <c r="B3708" s="338"/>
      <c r="C3708" s="341"/>
      <c r="D3708" s="340"/>
      <c r="E3708" s="339"/>
      <c r="F3708" s="339"/>
    </row>
    <row r="3709" spans="1:6" s="342" customFormat="1" x14ac:dyDescent="0.25">
      <c r="A3709" s="338"/>
      <c r="B3709" s="338"/>
      <c r="C3709" s="341"/>
      <c r="D3709" s="340"/>
      <c r="E3709" s="339"/>
      <c r="F3709" s="339"/>
    </row>
    <row r="3710" spans="1:6" s="342" customFormat="1" x14ac:dyDescent="0.25">
      <c r="A3710" s="338"/>
      <c r="B3710" s="338"/>
      <c r="C3710" s="341"/>
      <c r="D3710" s="340"/>
      <c r="E3710" s="339"/>
      <c r="F3710" s="339"/>
    </row>
    <row r="3711" spans="1:6" s="342" customFormat="1" x14ac:dyDescent="0.25">
      <c r="A3711" s="338"/>
      <c r="B3711" s="338"/>
      <c r="C3711" s="341"/>
      <c r="D3711" s="340"/>
      <c r="E3711" s="339"/>
      <c r="F3711" s="339"/>
    </row>
    <row r="3712" spans="1:6" s="342" customFormat="1" x14ac:dyDescent="0.25">
      <c r="A3712" s="338"/>
      <c r="B3712" s="338"/>
      <c r="C3712" s="341"/>
      <c r="D3712" s="340"/>
      <c r="E3712" s="339"/>
      <c r="F3712" s="339"/>
    </row>
    <row r="3713" spans="1:6" s="342" customFormat="1" x14ac:dyDescent="0.25">
      <c r="A3713" s="338"/>
      <c r="B3713" s="338"/>
      <c r="C3713" s="341"/>
      <c r="D3713" s="340"/>
      <c r="E3713" s="339"/>
      <c r="F3713" s="339"/>
    </row>
    <row r="3714" spans="1:6" s="342" customFormat="1" x14ac:dyDescent="0.25">
      <c r="A3714" s="338"/>
      <c r="B3714" s="338"/>
      <c r="C3714" s="341"/>
      <c r="D3714" s="340"/>
      <c r="E3714" s="339"/>
      <c r="F3714" s="339"/>
    </row>
    <row r="3715" spans="1:6" s="342" customFormat="1" x14ac:dyDescent="0.25">
      <c r="A3715" s="338"/>
      <c r="B3715" s="338"/>
      <c r="C3715" s="341"/>
      <c r="D3715" s="340"/>
      <c r="E3715" s="339"/>
      <c r="F3715" s="339"/>
    </row>
    <row r="3716" spans="1:6" s="342" customFormat="1" x14ac:dyDescent="0.25">
      <c r="A3716" s="338"/>
      <c r="B3716" s="338"/>
      <c r="C3716" s="341"/>
      <c r="D3716" s="340"/>
      <c r="E3716" s="339"/>
      <c r="F3716" s="339"/>
    </row>
    <row r="3717" spans="1:6" s="342" customFormat="1" x14ac:dyDescent="0.25">
      <c r="A3717" s="338"/>
      <c r="B3717" s="338"/>
      <c r="C3717" s="341"/>
      <c r="D3717" s="340"/>
      <c r="E3717" s="339"/>
      <c r="F3717" s="339"/>
    </row>
    <row r="3718" spans="1:6" s="342" customFormat="1" x14ac:dyDescent="0.25">
      <c r="A3718" s="338"/>
      <c r="B3718" s="338"/>
      <c r="C3718" s="341"/>
      <c r="D3718" s="340"/>
      <c r="E3718" s="339"/>
      <c r="F3718" s="339"/>
    </row>
    <row r="3719" spans="1:6" s="342" customFormat="1" x14ac:dyDescent="0.25">
      <c r="A3719" s="338"/>
      <c r="B3719" s="338"/>
      <c r="C3719" s="341"/>
      <c r="D3719" s="340"/>
      <c r="E3719" s="339"/>
      <c r="F3719" s="339"/>
    </row>
    <row r="3720" spans="1:6" s="342" customFormat="1" x14ac:dyDescent="0.25">
      <c r="A3720" s="338"/>
      <c r="B3720" s="338"/>
      <c r="C3720" s="341"/>
      <c r="D3720" s="340"/>
      <c r="E3720" s="339"/>
      <c r="F3720" s="339"/>
    </row>
    <row r="3721" spans="1:6" s="342" customFormat="1" x14ac:dyDescent="0.25">
      <c r="A3721" s="338"/>
      <c r="B3721" s="338"/>
      <c r="C3721" s="341"/>
      <c r="D3721" s="340"/>
      <c r="E3721" s="339"/>
      <c r="F3721" s="339"/>
    </row>
    <row r="3722" spans="1:6" s="342" customFormat="1" x14ac:dyDescent="0.25">
      <c r="A3722" s="338"/>
      <c r="B3722" s="338"/>
      <c r="C3722" s="341"/>
      <c r="D3722" s="340"/>
      <c r="E3722" s="339"/>
      <c r="F3722" s="339"/>
    </row>
    <row r="3723" spans="1:6" s="342" customFormat="1" x14ac:dyDescent="0.25">
      <c r="A3723" s="338"/>
      <c r="B3723" s="338"/>
      <c r="C3723" s="341"/>
      <c r="D3723" s="340"/>
      <c r="E3723" s="339"/>
      <c r="F3723" s="339"/>
    </row>
    <row r="3724" spans="1:6" s="342" customFormat="1" x14ac:dyDescent="0.25">
      <c r="A3724" s="338"/>
      <c r="B3724" s="338"/>
      <c r="C3724" s="341"/>
      <c r="D3724" s="340"/>
      <c r="E3724" s="339"/>
      <c r="F3724" s="339"/>
    </row>
    <row r="3725" spans="1:6" s="342" customFormat="1" x14ac:dyDescent="0.25">
      <c r="A3725" s="338"/>
      <c r="B3725" s="338"/>
      <c r="C3725" s="341"/>
      <c r="D3725" s="340"/>
      <c r="E3725" s="339"/>
      <c r="F3725" s="339"/>
    </row>
    <row r="3726" spans="1:6" s="342" customFormat="1" x14ac:dyDescent="0.25">
      <c r="A3726" s="338"/>
      <c r="B3726" s="338"/>
      <c r="C3726" s="341"/>
      <c r="D3726" s="340"/>
      <c r="E3726" s="339"/>
      <c r="F3726" s="339"/>
    </row>
    <row r="3727" spans="1:6" s="342" customFormat="1" x14ac:dyDescent="0.25">
      <c r="A3727" s="338"/>
      <c r="B3727" s="338"/>
      <c r="C3727" s="341"/>
      <c r="D3727" s="340"/>
      <c r="E3727" s="339"/>
      <c r="F3727" s="339"/>
    </row>
    <row r="3728" spans="1:6" s="342" customFormat="1" x14ac:dyDescent="0.25">
      <c r="A3728" s="338"/>
      <c r="B3728" s="338"/>
      <c r="C3728" s="341"/>
      <c r="D3728" s="340"/>
      <c r="E3728" s="339"/>
      <c r="F3728" s="339"/>
    </row>
    <row r="3729" spans="1:6" s="342" customFormat="1" x14ac:dyDescent="0.25">
      <c r="A3729" s="338"/>
      <c r="B3729" s="338"/>
      <c r="C3729" s="341"/>
      <c r="D3729" s="340"/>
      <c r="E3729" s="339"/>
      <c r="F3729" s="339"/>
    </row>
    <row r="3730" spans="1:6" s="342" customFormat="1" x14ac:dyDescent="0.25">
      <c r="A3730" s="338"/>
      <c r="B3730" s="338"/>
      <c r="C3730" s="341"/>
      <c r="D3730" s="340"/>
      <c r="E3730" s="339"/>
      <c r="F3730" s="339"/>
    </row>
    <row r="3731" spans="1:6" s="342" customFormat="1" x14ac:dyDescent="0.25">
      <c r="A3731" s="338"/>
      <c r="B3731" s="338"/>
      <c r="C3731" s="341"/>
      <c r="D3731" s="340"/>
      <c r="E3731" s="339"/>
      <c r="F3731" s="339"/>
    </row>
    <row r="3732" spans="1:6" s="342" customFormat="1" x14ac:dyDescent="0.25">
      <c r="A3732" s="338"/>
      <c r="B3732" s="338"/>
      <c r="C3732" s="341"/>
      <c r="D3732" s="340"/>
      <c r="E3732" s="339"/>
      <c r="F3732" s="339"/>
    </row>
    <row r="3733" spans="1:6" s="342" customFormat="1" x14ac:dyDescent="0.25">
      <c r="A3733" s="338"/>
      <c r="B3733" s="338"/>
      <c r="C3733" s="341"/>
      <c r="D3733" s="340"/>
      <c r="E3733" s="339"/>
      <c r="F3733" s="339"/>
    </row>
    <row r="3734" spans="1:6" s="342" customFormat="1" x14ac:dyDescent="0.25">
      <c r="A3734" s="338"/>
      <c r="B3734" s="338"/>
      <c r="C3734" s="341"/>
      <c r="D3734" s="340"/>
      <c r="E3734" s="339"/>
      <c r="F3734" s="339"/>
    </row>
    <row r="3735" spans="1:6" s="342" customFormat="1" x14ac:dyDescent="0.25">
      <c r="A3735" s="338"/>
      <c r="B3735" s="338"/>
      <c r="C3735" s="341"/>
      <c r="D3735" s="340"/>
      <c r="E3735" s="339"/>
      <c r="F3735" s="339"/>
    </row>
    <row r="3736" spans="1:6" s="342" customFormat="1" x14ac:dyDescent="0.25">
      <c r="A3736" s="338"/>
      <c r="B3736" s="338"/>
      <c r="C3736" s="341"/>
      <c r="D3736" s="340"/>
      <c r="E3736" s="339"/>
      <c r="F3736" s="339"/>
    </row>
    <row r="3737" spans="1:6" s="342" customFormat="1" x14ac:dyDescent="0.25">
      <c r="A3737" s="338"/>
      <c r="B3737" s="338"/>
      <c r="C3737" s="341"/>
      <c r="D3737" s="340"/>
      <c r="E3737" s="339"/>
      <c r="F3737" s="339"/>
    </row>
    <row r="3738" spans="1:6" s="342" customFormat="1" x14ac:dyDescent="0.25">
      <c r="A3738" s="338"/>
      <c r="B3738" s="338"/>
      <c r="C3738" s="341"/>
      <c r="D3738" s="340"/>
      <c r="E3738" s="339"/>
      <c r="F3738" s="339"/>
    </row>
    <row r="3739" spans="1:6" s="342" customFormat="1" x14ac:dyDescent="0.25">
      <c r="A3739" s="338"/>
      <c r="B3739" s="338"/>
      <c r="C3739" s="341"/>
      <c r="D3739" s="340"/>
      <c r="E3739" s="339"/>
      <c r="F3739" s="339"/>
    </row>
    <row r="3740" spans="1:6" s="342" customFormat="1" x14ac:dyDescent="0.25">
      <c r="A3740" s="338"/>
      <c r="B3740" s="338"/>
      <c r="C3740" s="341"/>
      <c r="D3740" s="340"/>
      <c r="E3740" s="339"/>
      <c r="F3740" s="339"/>
    </row>
    <row r="3741" spans="1:6" s="342" customFormat="1" x14ac:dyDescent="0.25">
      <c r="A3741" s="338"/>
      <c r="B3741" s="338"/>
      <c r="C3741" s="341"/>
      <c r="D3741" s="340"/>
      <c r="E3741" s="339"/>
      <c r="F3741" s="339"/>
    </row>
    <row r="3742" spans="1:6" s="342" customFormat="1" x14ac:dyDescent="0.25">
      <c r="A3742" s="338"/>
      <c r="B3742" s="338"/>
      <c r="C3742" s="341"/>
      <c r="D3742" s="340"/>
      <c r="E3742" s="339"/>
      <c r="F3742" s="339"/>
    </row>
    <row r="3743" spans="1:6" s="342" customFormat="1" x14ac:dyDescent="0.25">
      <c r="A3743" s="338"/>
      <c r="B3743" s="338"/>
      <c r="C3743" s="341"/>
      <c r="D3743" s="340"/>
      <c r="E3743" s="339"/>
      <c r="F3743" s="339"/>
    </row>
    <row r="3744" spans="1:6" s="342" customFormat="1" x14ac:dyDescent="0.25">
      <c r="A3744" s="338"/>
      <c r="B3744" s="338"/>
      <c r="C3744" s="341"/>
      <c r="D3744" s="340"/>
      <c r="E3744" s="339"/>
      <c r="F3744" s="339"/>
    </row>
    <row r="3745" spans="1:6" s="342" customFormat="1" x14ac:dyDescent="0.25">
      <c r="A3745" s="338"/>
      <c r="B3745" s="338"/>
      <c r="C3745" s="341"/>
      <c r="D3745" s="340"/>
      <c r="E3745" s="339"/>
      <c r="F3745" s="339"/>
    </row>
    <row r="3746" spans="1:6" s="342" customFormat="1" x14ac:dyDescent="0.25">
      <c r="A3746" s="338"/>
      <c r="B3746" s="338"/>
      <c r="C3746" s="341"/>
      <c r="D3746" s="340"/>
      <c r="E3746" s="339"/>
      <c r="F3746" s="339"/>
    </row>
    <row r="3747" spans="1:6" s="342" customFormat="1" x14ac:dyDescent="0.25">
      <c r="A3747" s="338"/>
      <c r="B3747" s="338"/>
      <c r="C3747" s="341"/>
      <c r="D3747" s="340"/>
      <c r="E3747" s="339"/>
      <c r="F3747" s="339"/>
    </row>
    <row r="3748" spans="1:6" s="342" customFormat="1" x14ac:dyDescent="0.25">
      <c r="A3748" s="338"/>
      <c r="B3748" s="338"/>
      <c r="C3748" s="341"/>
      <c r="D3748" s="340"/>
      <c r="E3748" s="339"/>
      <c r="F3748" s="339"/>
    </row>
    <row r="3749" spans="1:6" s="342" customFormat="1" x14ac:dyDescent="0.25">
      <c r="A3749" s="338"/>
      <c r="B3749" s="338"/>
      <c r="C3749" s="341"/>
      <c r="D3749" s="340"/>
      <c r="E3749" s="339"/>
      <c r="F3749" s="339"/>
    </row>
    <row r="3750" spans="1:6" s="342" customFormat="1" x14ac:dyDescent="0.25">
      <c r="A3750" s="338"/>
      <c r="B3750" s="338"/>
      <c r="C3750" s="341"/>
      <c r="D3750" s="340"/>
      <c r="E3750" s="339"/>
      <c r="F3750" s="339"/>
    </row>
    <row r="3751" spans="1:6" s="342" customFormat="1" x14ac:dyDescent="0.25">
      <c r="A3751" s="338"/>
      <c r="B3751" s="338"/>
      <c r="C3751" s="341"/>
      <c r="D3751" s="340"/>
      <c r="E3751" s="339"/>
      <c r="F3751" s="339"/>
    </row>
    <row r="3752" spans="1:6" s="342" customFormat="1" x14ac:dyDescent="0.25">
      <c r="A3752" s="338"/>
      <c r="B3752" s="338"/>
      <c r="C3752" s="341"/>
      <c r="D3752" s="340"/>
      <c r="E3752" s="339"/>
      <c r="F3752" s="339"/>
    </row>
    <row r="3753" spans="1:6" s="342" customFormat="1" x14ac:dyDescent="0.25">
      <c r="A3753" s="338"/>
      <c r="B3753" s="338"/>
      <c r="C3753" s="341"/>
      <c r="D3753" s="340"/>
      <c r="E3753" s="339"/>
      <c r="F3753" s="339"/>
    </row>
    <row r="3754" spans="1:6" s="342" customFormat="1" x14ac:dyDescent="0.25">
      <c r="A3754" s="338"/>
      <c r="B3754" s="338"/>
      <c r="C3754" s="341"/>
      <c r="D3754" s="340"/>
      <c r="E3754" s="339"/>
      <c r="F3754" s="339"/>
    </row>
    <row r="3755" spans="1:6" s="342" customFormat="1" x14ac:dyDescent="0.25">
      <c r="A3755" s="338"/>
      <c r="B3755" s="338"/>
      <c r="C3755" s="341"/>
      <c r="D3755" s="340"/>
      <c r="E3755" s="339"/>
      <c r="F3755" s="339"/>
    </row>
    <row r="3756" spans="1:6" s="342" customFormat="1" x14ac:dyDescent="0.25">
      <c r="A3756" s="338"/>
      <c r="B3756" s="338"/>
      <c r="C3756" s="341"/>
      <c r="D3756" s="340"/>
      <c r="E3756" s="339"/>
      <c r="F3756" s="339"/>
    </row>
    <row r="3757" spans="1:6" s="342" customFormat="1" x14ac:dyDescent="0.25">
      <c r="A3757" s="338"/>
      <c r="B3757" s="338"/>
      <c r="C3757" s="341"/>
      <c r="D3757" s="340"/>
      <c r="E3757" s="339"/>
      <c r="F3757" s="339"/>
    </row>
    <row r="3758" spans="1:6" s="342" customFormat="1" x14ac:dyDescent="0.25">
      <c r="A3758" s="338"/>
      <c r="B3758" s="338"/>
      <c r="C3758" s="341"/>
      <c r="D3758" s="340"/>
      <c r="E3758" s="339"/>
      <c r="F3758" s="339"/>
    </row>
    <row r="3759" spans="1:6" s="342" customFormat="1" x14ac:dyDescent="0.25">
      <c r="A3759" s="338"/>
      <c r="B3759" s="338"/>
      <c r="C3759" s="341"/>
      <c r="D3759" s="340"/>
      <c r="E3759" s="339"/>
      <c r="F3759" s="339"/>
    </row>
    <row r="3760" spans="1:6" s="342" customFormat="1" x14ac:dyDescent="0.25">
      <c r="A3760" s="338"/>
      <c r="B3760" s="338"/>
      <c r="C3760" s="341"/>
      <c r="D3760" s="340"/>
      <c r="E3760" s="339"/>
      <c r="F3760" s="339"/>
    </row>
    <row r="3761" spans="1:6" s="342" customFormat="1" x14ac:dyDescent="0.25">
      <c r="A3761" s="338"/>
      <c r="B3761" s="338"/>
      <c r="C3761" s="341"/>
      <c r="D3761" s="340"/>
      <c r="E3761" s="339"/>
      <c r="F3761" s="339"/>
    </row>
    <row r="3762" spans="1:6" s="342" customFormat="1" x14ac:dyDescent="0.25">
      <c r="A3762" s="338"/>
      <c r="B3762" s="338"/>
      <c r="C3762" s="341"/>
      <c r="D3762" s="340"/>
      <c r="E3762" s="339"/>
      <c r="F3762" s="339"/>
    </row>
    <row r="3763" spans="1:6" s="342" customFormat="1" x14ac:dyDescent="0.25">
      <c r="A3763" s="338"/>
      <c r="B3763" s="338"/>
      <c r="C3763" s="341"/>
      <c r="D3763" s="340"/>
      <c r="E3763" s="339"/>
      <c r="F3763" s="339"/>
    </row>
    <row r="3764" spans="1:6" s="342" customFormat="1" x14ac:dyDescent="0.25">
      <c r="A3764" s="338"/>
      <c r="B3764" s="338"/>
      <c r="C3764" s="341"/>
      <c r="D3764" s="340"/>
      <c r="E3764" s="339"/>
      <c r="F3764" s="339"/>
    </row>
    <row r="3765" spans="1:6" s="342" customFormat="1" x14ac:dyDescent="0.25">
      <c r="A3765" s="338"/>
      <c r="B3765" s="338"/>
      <c r="C3765" s="341"/>
      <c r="D3765" s="340"/>
      <c r="E3765" s="339"/>
      <c r="F3765" s="339"/>
    </row>
    <row r="3766" spans="1:6" s="342" customFormat="1" x14ac:dyDescent="0.25">
      <c r="A3766" s="338"/>
      <c r="B3766" s="338"/>
      <c r="C3766" s="341"/>
      <c r="D3766" s="340"/>
      <c r="E3766" s="339"/>
      <c r="F3766" s="339"/>
    </row>
    <row r="3767" spans="1:6" s="342" customFormat="1" x14ac:dyDescent="0.25">
      <c r="A3767" s="338"/>
      <c r="B3767" s="338"/>
      <c r="C3767" s="341"/>
      <c r="D3767" s="340"/>
      <c r="E3767" s="339"/>
      <c r="F3767" s="339"/>
    </row>
    <row r="3768" spans="1:6" s="342" customFormat="1" x14ac:dyDescent="0.25">
      <c r="A3768" s="338"/>
      <c r="B3768" s="338"/>
      <c r="C3768" s="341"/>
      <c r="D3768" s="340"/>
      <c r="E3768" s="339"/>
      <c r="F3768" s="339"/>
    </row>
    <row r="3769" spans="1:6" s="342" customFormat="1" x14ac:dyDescent="0.25">
      <c r="A3769" s="338"/>
      <c r="B3769" s="338"/>
      <c r="C3769" s="341"/>
      <c r="D3769" s="340"/>
      <c r="E3769" s="339"/>
      <c r="F3769" s="339"/>
    </row>
    <row r="3770" spans="1:6" s="342" customFormat="1" x14ac:dyDescent="0.25">
      <c r="A3770" s="338"/>
      <c r="B3770" s="338"/>
      <c r="C3770" s="341"/>
      <c r="D3770" s="340"/>
      <c r="E3770" s="339"/>
      <c r="F3770" s="339"/>
    </row>
    <row r="3771" spans="1:6" s="342" customFormat="1" x14ac:dyDescent="0.25">
      <c r="A3771" s="338"/>
      <c r="B3771" s="338"/>
      <c r="C3771" s="341"/>
      <c r="D3771" s="340"/>
      <c r="E3771" s="339"/>
      <c r="F3771" s="339"/>
    </row>
    <row r="3772" spans="1:6" s="342" customFormat="1" x14ac:dyDescent="0.25">
      <c r="A3772" s="338"/>
      <c r="B3772" s="338"/>
      <c r="C3772" s="341"/>
      <c r="D3772" s="340"/>
      <c r="E3772" s="339"/>
      <c r="F3772" s="339"/>
    </row>
    <row r="3773" spans="1:6" s="342" customFormat="1" x14ac:dyDescent="0.25">
      <c r="A3773" s="338"/>
      <c r="B3773" s="338"/>
      <c r="C3773" s="341"/>
      <c r="D3773" s="340"/>
      <c r="E3773" s="339"/>
      <c r="F3773" s="339"/>
    </row>
    <row r="3774" spans="1:6" s="342" customFormat="1" x14ac:dyDescent="0.25">
      <c r="A3774" s="338"/>
      <c r="B3774" s="338"/>
      <c r="C3774" s="341"/>
      <c r="D3774" s="340"/>
      <c r="E3774" s="339"/>
      <c r="F3774" s="339"/>
    </row>
    <row r="3775" spans="1:6" s="342" customFormat="1" x14ac:dyDescent="0.25">
      <c r="A3775" s="338"/>
      <c r="B3775" s="338"/>
      <c r="C3775" s="341"/>
      <c r="D3775" s="340"/>
      <c r="E3775" s="339"/>
      <c r="F3775" s="339"/>
    </row>
    <row r="3776" spans="1:6" s="342" customFormat="1" x14ac:dyDescent="0.25">
      <c r="A3776" s="338"/>
      <c r="B3776" s="338"/>
      <c r="C3776" s="341"/>
      <c r="D3776" s="340"/>
      <c r="E3776" s="339"/>
      <c r="F3776" s="339"/>
    </row>
    <row r="3777" spans="1:6" s="342" customFormat="1" x14ac:dyDescent="0.25">
      <c r="A3777" s="338"/>
      <c r="B3777" s="338"/>
      <c r="C3777" s="341"/>
      <c r="D3777" s="340"/>
      <c r="E3777" s="339"/>
      <c r="F3777" s="339"/>
    </row>
    <row r="3778" spans="1:6" s="342" customFormat="1" x14ac:dyDescent="0.25">
      <c r="A3778" s="338"/>
      <c r="B3778" s="338"/>
      <c r="C3778" s="341"/>
      <c r="D3778" s="340"/>
      <c r="E3778" s="339"/>
      <c r="F3778" s="339"/>
    </row>
    <row r="3779" spans="1:6" s="342" customFormat="1" x14ac:dyDescent="0.25">
      <c r="A3779" s="338"/>
      <c r="B3779" s="338"/>
      <c r="C3779" s="341"/>
      <c r="D3779" s="340"/>
      <c r="E3779" s="339"/>
      <c r="F3779" s="339"/>
    </row>
    <row r="3780" spans="1:6" s="342" customFormat="1" x14ac:dyDescent="0.25">
      <c r="A3780" s="338"/>
      <c r="B3780" s="338"/>
      <c r="C3780" s="341"/>
      <c r="D3780" s="340"/>
      <c r="E3780" s="339"/>
      <c r="F3780" s="339"/>
    </row>
    <row r="3781" spans="1:6" s="342" customFormat="1" x14ac:dyDescent="0.25">
      <c r="A3781" s="338"/>
      <c r="B3781" s="338"/>
      <c r="C3781" s="341"/>
      <c r="D3781" s="340"/>
      <c r="E3781" s="339"/>
      <c r="F3781" s="339"/>
    </row>
    <row r="3782" spans="1:6" s="342" customFormat="1" x14ac:dyDescent="0.25">
      <c r="A3782" s="338"/>
      <c r="B3782" s="338"/>
      <c r="C3782" s="341"/>
      <c r="D3782" s="340"/>
      <c r="E3782" s="339"/>
      <c r="F3782" s="339"/>
    </row>
    <row r="3783" spans="1:6" s="342" customFormat="1" x14ac:dyDescent="0.25">
      <c r="A3783" s="338"/>
      <c r="B3783" s="338"/>
      <c r="C3783" s="341"/>
      <c r="D3783" s="340"/>
      <c r="E3783" s="339"/>
      <c r="F3783" s="339"/>
    </row>
    <row r="3784" spans="1:6" s="342" customFormat="1" x14ac:dyDescent="0.25">
      <c r="A3784" s="338"/>
      <c r="B3784" s="338"/>
      <c r="C3784" s="341"/>
      <c r="D3784" s="340"/>
      <c r="E3784" s="339"/>
      <c r="F3784" s="339"/>
    </row>
    <row r="3785" spans="1:6" s="342" customFormat="1" x14ac:dyDescent="0.25">
      <c r="A3785" s="338"/>
      <c r="B3785" s="338"/>
      <c r="C3785" s="341"/>
      <c r="D3785" s="340"/>
      <c r="E3785" s="339"/>
      <c r="F3785" s="339"/>
    </row>
    <row r="3786" spans="1:6" s="342" customFormat="1" x14ac:dyDescent="0.25">
      <c r="A3786" s="338"/>
      <c r="B3786" s="338"/>
      <c r="C3786" s="341"/>
      <c r="D3786" s="340"/>
      <c r="E3786" s="339"/>
      <c r="F3786" s="339"/>
    </row>
    <row r="3787" spans="1:6" s="342" customFormat="1" x14ac:dyDescent="0.25">
      <c r="A3787" s="338"/>
      <c r="B3787" s="338"/>
      <c r="C3787" s="341"/>
      <c r="D3787" s="340"/>
      <c r="E3787" s="339"/>
      <c r="F3787" s="339"/>
    </row>
    <row r="3788" spans="1:6" s="342" customFormat="1" x14ac:dyDescent="0.25">
      <c r="A3788" s="338"/>
      <c r="B3788" s="338"/>
      <c r="C3788" s="341"/>
      <c r="D3788" s="340"/>
      <c r="E3788" s="339"/>
      <c r="F3788" s="339"/>
    </row>
    <row r="3789" spans="1:6" s="342" customFormat="1" x14ac:dyDescent="0.25">
      <c r="A3789" s="338"/>
      <c r="B3789" s="338"/>
      <c r="C3789" s="341"/>
      <c r="D3789" s="340"/>
      <c r="E3789" s="339"/>
      <c r="F3789" s="339"/>
    </row>
    <row r="3790" spans="1:6" s="342" customFormat="1" x14ac:dyDescent="0.25">
      <c r="A3790" s="338"/>
      <c r="B3790" s="338"/>
      <c r="C3790" s="341"/>
      <c r="D3790" s="340"/>
      <c r="E3790" s="339"/>
      <c r="F3790" s="339"/>
    </row>
    <row r="3791" spans="1:6" s="342" customFormat="1" x14ac:dyDescent="0.25">
      <c r="A3791" s="338"/>
      <c r="B3791" s="338"/>
      <c r="C3791" s="341"/>
      <c r="D3791" s="340"/>
      <c r="E3791" s="339"/>
      <c r="F3791" s="339"/>
    </row>
    <row r="3792" spans="1:6" s="342" customFormat="1" x14ac:dyDescent="0.25">
      <c r="A3792" s="338"/>
      <c r="B3792" s="338"/>
      <c r="C3792" s="341"/>
      <c r="D3792" s="340"/>
      <c r="E3792" s="339"/>
      <c r="F3792" s="339"/>
    </row>
    <row r="3793" spans="1:6" s="342" customFormat="1" x14ac:dyDescent="0.25">
      <c r="A3793" s="338"/>
      <c r="B3793" s="338"/>
      <c r="C3793" s="341"/>
      <c r="D3793" s="340"/>
      <c r="E3793" s="339"/>
      <c r="F3793" s="339"/>
    </row>
    <row r="3794" spans="1:6" s="342" customFormat="1" x14ac:dyDescent="0.25">
      <c r="A3794" s="338"/>
      <c r="B3794" s="338"/>
      <c r="C3794" s="341"/>
      <c r="D3794" s="340"/>
      <c r="E3794" s="339"/>
      <c r="F3794" s="339"/>
    </row>
    <row r="3795" spans="1:6" s="342" customFormat="1" x14ac:dyDescent="0.25">
      <c r="A3795" s="338"/>
      <c r="B3795" s="338"/>
      <c r="C3795" s="341"/>
      <c r="D3795" s="340"/>
      <c r="E3795" s="339"/>
      <c r="F3795" s="339"/>
    </row>
    <row r="3796" spans="1:6" s="342" customFormat="1" x14ac:dyDescent="0.25">
      <c r="A3796" s="338"/>
      <c r="B3796" s="338"/>
      <c r="C3796" s="341"/>
      <c r="D3796" s="340"/>
      <c r="E3796" s="339"/>
      <c r="F3796" s="339"/>
    </row>
    <row r="3797" spans="1:6" s="342" customFormat="1" x14ac:dyDescent="0.25">
      <c r="A3797" s="338"/>
      <c r="B3797" s="338"/>
      <c r="C3797" s="341"/>
      <c r="D3797" s="340"/>
      <c r="E3797" s="339"/>
      <c r="F3797" s="339"/>
    </row>
    <row r="3798" spans="1:6" s="342" customFormat="1" x14ac:dyDescent="0.25">
      <c r="A3798" s="338"/>
      <c r="B3798" s="338"/>
      <c r="C3798" s="341"/>
      <c r="D3798" s="340"/>
      <c r="E3798" s="339"/>
      <c r="F3798" s="339"/>
    </row>
    <row r="3799" spans="1:6" s="342" customFormat="1" x14ac:dyDescent="0.25">
      <c r="A3799" s="338"/>
      <c r="B3799" s="338"/>
      <c r="C3799" s="341"/>
      <c r="D3799" s="340"/>
      <c r="E3799" s="339"/>
      <c r="F3799" s="339"/>
    </row>
    <row r="3800" spans="1:6" s="342" customFormat="1" x14ac:dyDescent="0.25">
      <c r="A3800" s="338"/>
      <c r="B3800" s="338"/>
      <c r="C3800" s="341"/>
      <c r="D3800" s="340"/>
      <c r="E3800" s="339"/>
      <c r="F3800" s="339"/>
    </row>
    <row r="3801" spans="1:6" s="342" customFormat="1" x14ac:dyDescent="0.25">
      <c r="A3801" s="338"/>
      <c r="B3801" s="338"/>
      <c r="C3801" s="341"/>
      <c r="D3801" s="340"/>
      <c r="E3801" s="339"/>
      <c r="F3801" s="339"/>
    </row>
    <row r="3802" spans="1:6" s="342" customFormat="1" x14ac:dyDescent="0.25">
      <c r="A3802" s="338"/>
      <c r="B3802" s="338"/>
      <c r="C3802" s="341"/>
      <c r="D3802" s="340"/>
      <c r="E3802" s="339"/>
      <c r="F3802" s="339"/>
    </row>
    <row r="3803" spans="1:6" s="342" customFormat="1" x14ac:dyDescent="0.25">
      <c r="A3803" s="338"/>
      <c r="B3803" s="338"/>
      <c r="C3803" s="341"/>
      <c r="D3803" s="340"/>
      <c r="E3803" s="339"/>
      <c r="F3803" s="339"/>
    </row>
    <row r="3804" spans="1:6" s="342" customFormat="1" x14ac:dyDescent="0.25">
      <c r="A3804" s="338"/>
      <c r="B3804" s="338"/>
      <c r="C3804" s="341"/>
      <c r="D3804" s="340"/>
      <c r="E3804" s="339"/>
      <c r="F3804" s="339"/>
    </row>
    <row r="3805" spans="1:6" s="342" customFormat="1" x14ac:dyDescent="0.25">
      <c r="A3805" s="338"/>
      <c r="B3805" s="338"/>
      <c r="C3805" s="341"/>
      <c r="D3805" s="340"/>
      <c r="E3805" s="339"/>
      <c r="F3805" s="339"/>
    </row>
    <row r="3806" spans="1:6" s="342" customFormat="1" x14ac:dyDescent="0.25">
      <c r="A3806" s="338"/>
      <c r="B3806" s="338"/>
      <c r="C3806" s="341"/>
      <c r="D3806" s="340"/>
      <c r="E3806" s="339"/>
      <c r="F3806" s="339"/>
    </row>
    <row r="3807" spans="1:6" s="342" customFormat="1" x14ac:dyDescent="0.25">
      <c r="A3807" s="338"/>
      <c r="B3807" s="338"/>
      <c r="C3807" s="341"/>
      <c r="D3807" s="340"/>
      <c r="E3807" s="339"/>
      <c r="F3807" s="339"/>
    </row>
    <row r="3808" spans="1:6" s="342" customFormat="1" x14ac:dyDescent="0.25">
      <c r="A3808" s="338"/>
      <c r="B3808" s="338"/>
      <c r="C3808" s="341"/>
      <c r="D3808" s="340"/>
      <c r="E3808" s="339"/>
      <c r="F3808" s="339"/>
    </row>
    <row r="3809" spans="1:6" s="342" customFormat="1" x14ac:dyDescent="0.25">
      <c r="A3809" s="338"/>
      <c r="B3809" s="338"/>
      <c r="C3809" s="341"/>
      <c r="D3809" s="340"/>
      <c r="E3809" s="339"/>
      <c r="F3809" s="339"/>
    </row>
    <row r="3810" spans="1:6" s="342" customFormat="1" x14ac:dyDescent="0.25">
      <c r="A3810" s="338"/>
      <c r="B3810" s="338"/>
      <c r="C3810" s="341"/>
      <c r="D3810" s="340"/>
      <c r="E3810" s="339"/>
      <c r="F3810" s="339"/>
    </row>
    <row r="3811" spans="1:6" s="342" customFormat="1" x14ac:dyDescent="0.25">
      <c r="A3811" s="338"/>
      <c r="B3811" s="338"/>
      <c r="C3811" s="341"/>
      <c r="D3811" s="340"/>
      <c r="E3811" s="339"/>
      <c r="F3811" s="339"/>
    </row>
    <row r="3812" spans="1:6" s="342" customFormat="1" x14ac:dyDescent="0.25">
      <c r="A3812" s="338"/>
      <c r="B3812" s="338"/>
      <c r="C3812" s="341"/>
      <c r="D3812" s="340"/>
      <c r="E3812" s="339"/>
      <c r="F3812" s="339"/>
    </row>
    <row r="3813" spans="1:6" s="342" customFormat="1" x14ac:dyDescent="0.25">
      <c r="A3813" s="338"/>
      <c r="B3813" s="338"/>
      <c r="C3813" s="341"/>
      <c r="D3813" s="340"/>
      <c r="E3813" s="339"/>
      <c r="F3813" s="339"/>
    </row>
    <row r="3814" spans="1:6" s="342" customFormat="1" x14ac:dyDescent="0.25">
      <c r="A3814" s="338"/>
      <c r="B3814" s="338"/>
      <c r="C3814" s="341"/>
      <c r="D3814" s="340"/>
      <c r="E3814" s="339"/>
      <c r="F3814" s="339"/>
    </row>
    <row r="3815" spans="1:6" s="342" customFormat="1" x14ac:dyDescent="0.25">
      <c r="A3815" s="338"/>
      <c r="B3815" s="338"/>
      <c r="C3815" s="341"/>
      <c r="D3815" s="340"/>
      <c r="E3815" s="339"/>
      <c r="F3815" s="339"/>
    </row>
    <row r="3816" spans="1:6" s="342" customFormat="1" x14ac:dyDescent="0.25">
      <c r="A3816" s="338"/>
      <c r="B3816" s="338"/>
      <c r="C3816" s="341"/>
      <c r="D3816" s="340"/>
      <c r="E3816" s="339"/>
      <c r="F3816" s="339"/>
    </row>
    <row r="3817" spans="1:6" s="342" customFormat="1" x14ac:dyDescent="0.25">
      <c r="A3817" s="338"/>
      <c r="B3817" s="338"/>
      <c r="C3817" s="341"/>
      <c r="D3817" s="340"/>
      <c r="E3817" s="339"/>
      <c r="F3817" s="339"/>
    </row>
    <row r="3818" spans="1:6" s="342" customFormat="1" x14ac:dyDescent="0.25">
      <c r="A3818" s="338"/>
      <c r="B3818" s="338"/>
      <c r="C3818" s="341"/>
      <c r="D3818" s="340"/>
      <c r="E3818" s="339"/>
      <c r="F3818" s="339"/>
    </row>
    <row r="3819" spans="1:6" s="342" customFormat="1" x14ac:dyDescent="0.25">
      <c r="A3819" s="338"/>
      <c r="B3819" s="338"/>
      <c r="C3819" s="341"/>
      <c r="D3819" s="340"/>
      <c r="E3819" s="339"/>
      <c r="F3819" s="339"/>
    </row>
    <row r="3820" spans="1:6" s="342" customFormat="1" x14ac:dyDescent="0.25">
      <c r="A3820" s="338"/>
      <c r="B3820" s="338"/>
      <c r="C3820" s="341"/>
      <c r="D3820" s="340"/>
      <c r="E3820" s="339"/>
      <c r="F3820" s="339"/>
    </row>
    <row r="3821" spans="1:6" s="342" customFormat="1" x14ac:dyDescent="0.25">
      <c r="A3821" s="338"/>
      <c r="B3821" s="338"/>
      <c r="C3821" s="341"/>
      <c r="D3821" s="340"/>
      <c r="E3821" s="339"/>
      <c r="F3821" s="339"/>
    </row>
    <row r="3822" spans="1:6" s="342" customFormat="1" x14ac:dyDescent="0.25">
      <c r="A3822" s="338"/>
      <c r="B3822" s="338"/>
      <c r="C3822" s="341"/>
      <c r="D3822" s="340"/>
      <c r="E3822" s="339"/>
      <c r="F3822" s="339"/>
    </row>
    <row r="3823" spans="1:6" s="342" customFormat="1" x14ac:dyDescent="0.25">
      <c r="A3823" s="338"/>
      <c r="B3823" s="338"/>
      <c r="C3823" s="341"/>
      <c r="D3823" s="340"/>
      <c r="E3823" s="339"/>
      <c r="F3823" s="339"/>
    </row>
    <row r="3824" spans="1:6" s="342" customFormat="1" x14ac:dyDescent="0.25">
      <c r="A3824" s="338"/>
      <c r="B3824" s="338"/>
      <c r="C3824" s="341"/>
      <c r="D3824" s="340"/>
      <c r="E3824" s="339"/>
      <c r="F3824" s="339"/>
    </row>
    <row r="3825" spans="1:6" s="342" customFormat="1" x14ac:dyDescent="0.25">
      <c r="A3825" s="338"/>
      <c r="B3825" s="338"/>
      <c r="C3825" s="341"/>
      <c r="D3825" s="340"/>
      <c r="E3825" s="339"/>
      <c r="F3825" s="339"/>
    </row>
    <row r="3826" spans="1:6" s="342" customFormat="1" x14ac:dyDescent="0.25">
      <c r="A3826" s="338"/>
      <c r="B3826" s="338"/>
      <c r="C3826" s="341"/>
      <c r="D3826" s="340"/>
      <c r="E3826" s="339"/>
      <c r="F3826" s="339"/>
    </row>
    <row r="3827" spans="1:6" s="342" customFormat="1" x14ac:dyDescent="0.25">
      <c r="A3827" s="338"/>
      <c r="B3827" s="338"/>
      <c r="C3827" s="341"/>
      <c r="D3827" s="340"/>
      <c r="E3827" s="339"/>
      <c r="F3827" s="339"/>
    </row>
    <row r="3828" spans="1:6" s="342" customFormat="1" x14ac:dyDescent="0.25">
      <c r="A3828" s="338"/>
      <c r="B3828" s="338"/>
      <c r="C3828" s="341"/>
      <c r="D3828" s="340"/>
      <c r="E3828" s="339"/>
      <c r="F3828" s="339"/>
    </row>
    <row r="3829" spans="1:6" s="342" customFormat="1" x14ac:dyDescent="0.25">
      <c r="A3829" s="338"/>
      <c r="B3829" s="338"/>
      <c r="C3829" s="341"/>
      <c r="D3829" s="340"/>
      <c r="E3829" s="339"/>
      <c r="F3829" s="339"/>
    </row>
    <row r="3830" spans="1:6" s="342" customFormat="1" x14ac:dyDescent="0.25">
      <c r="A3830" s="338"/>
      <c r="B3830" s="338"/>
      <c r="C3830" s="341"/>
      <c r="D3830" s="340"/>
      <c r="E3830" s="339"/>
      <c r="F3830" s="339"/>
    </row>
    <row r="3831" spans="1:6" s="342" customFormat="1" x14ac:dyDescent="0.25">
      <c r="A3831" s="338"/>
      <c r="B3831" s="338"/>
      <c r="C3831" s="341"/>
      <c r="D3831" s="340"/>
      <c r="E3831" s="339"/>
      <c r="F3831" s="339"/>
    </row>
    <row r="3832" spans="1:6" s="342" customFormat="1" x14ac:dyDescent="0.25">
      <c r="A3832" s="338"/>
      <c r="B3832" s="338"/>
      <c r="C3832" s="341"/>
      <c r="D3832" s="340"/>
      <c r="E3832" s="339"/>
      <c r="F3832" s="339"/>
    </row>
    <row r="3833" spans="1:6" s="342" customFormat="1" x14ac:dyDescent="0.25">
      <c r="A3833" s="338"/>
      <c r="B3833" s="338"/>
      <c r="C3833" s="341"/>
      <c r="D3833" s="340"/>
      <c r="E3833" s="339"/>
      <c r="F3833" s="339"/>
    </row>
    <row r="3834" spans="1:6" s="342" customFormat="1" x14ac:dyDescent="0.25">
      <c r="A3834" s="338"/>
      <c r="B3834" s="338"/>
      <c r="C3834" s="341"/>
      <c r="D3834" s="340"/>
      <c r="E3834" s="339"/>
      <c r="F3834" s="339"/>
    </row>
    <row r="3835" spans="1:6" s="342" customFormat="1" x14ac:dyDescent="0.25">
      <c r="A3835" s="338"/>
      <c r="B3835" s="338"/>
      <c r="C3835" s="341"/>
      <c r="D3835" s="340"/>
      <c r="E3835" s="339"/>
      <c r="F3835" s="339"/>
    </row>
    <row r="3836" spans="1:6" s="342" customFormat="1" x14ac:dyDescent="0.25">
      <c r="A3836" s="338"/>
      <c r="B3836" s="338"/>
      <c r="C3836" s="341"/>
      <c r="D3836" s="340"/>
      <c r="E3836" s="339"/>
      <c r="F3836" s="339"/>
    </row>
    <row r="3837" spans="1:6" s="342" customFormat="1" x14ac:dyDescent="0.25">
      <c r="A3837" s="338"/>
      <c r="B3837" s="338"/>
      <c r="C3837" s="341"/>
      <c r="D3837" s="340"/>
      <c r="E3837" s="339"/>
      <c r="F3837" s="339"/>
    </row>
    <row r="3838" spans="1:6" s="342" customFormat="1" x14ac:dyDescent="0.25">
      <c r="A3838" s="338"/>
      <c r="B3838" s="338"/>
      <c r="C3838" s="341"/>
      <c r="D3838" s="340"/>
      <c r="E3838" s="339"/>
      <c r="F3838" s="339"/>
    </row>
    <row r="3839" spans="1:6" s="342" customFormat="1" x14ac:dyDescent="0.25">
      <c r="A3839" s="338"/>
      <c r="B3839" s="338"/>
      <c r="C3839" s="341"/>
      <c r="D3839" s="340"/>
      <c r="E3839" s="339"/>
      <c r="F3839" s="339"/>
    </row>
    <row r="3840" spans="1:6" s="342" customFormat="1" x14ac:dyDescent="0.25">
      <c r="A3840" s="338"/>
      <c r="B3840" s="338"/>
      <c r="C3840" s="341"/>
      <c r="D3840" s="340"/>
      <c r="E3840" s="339"/>
      <c r="F3840" s="339"/>
    </row>
    <row r="3841" spans="1:6" s="342" customFormat="1" x14ac:dyDescent="0.25">
      <c r="A3841" s="338"/>
      <c r="B3841" s="338"/>
      <c r="C3841" s="341"/>
      <c r="D3841" s="340"/>
      <c r="E3841" s="339"/>
      <c r="F3841" s="339"/>
    </row>
    <row r="3842" spans="1:6" s="342" customFormat="1" x14ac:dyDescent="0.25">
      <c r="A3842" s="338"/>
      <c r="B3842" s="338"/>
      <c r="C3842" s="341"/>
      <c r="D3842" s="340"/>
      <c r="E3842" s="339"/>
      <c r="F3842" s="339"/>
    </row>
    <row r="3843" spans="1:6" s="342" customFormat="1" x14ac:dyDescent="0.25">
      <c r="A3843" s="338"/>
      <c r="B3843" s="338"/>
      <c r="C3843" s="341"/>
      <c r="D3843" s="340"/>
      <c r="E3843" s="339"/>
      <c r="F3843" s="339"/>
    </row>
    <row r="3844" spans="1:6" s="342" customFormat="1" x14ac:dyDescent="0.25">
      <c r="A3844" s="338"/>
      <c r="B3844" s="338"/>
      <c r="C3844" s="341"/>
      <c r="D3844" s="340"/>
      <c r="E3844" s="339"/>
      <c r="F3844" s="339"/>
    </row>
    <row r="3845" spans="1:6" s="342" customFormat="1" x14ac:dyDescent="0.25">
      <c r="A3845" s="338"/>
      <c r="B3845" s="338"/>
      <c r="C3845" s="341"/>
      <c r="D3845" s="340"/>
      <c r="E3845" s="339"/>
      <c r="F3845" s="339"/>
    </row>
    <row r="3846" spans="1:6" s="342" customFormat="1" x14ac:dyDescent="0.25">
      <c r="A3846" s="338"/>
      <c r="B3846" s="338"/>
      <c r="C3846" s="341"/>
      <c r="D3846" s="340"/>
      <c r="E3846" s="339"/>
      <c r="F3846" s="339"/>
    </row>
    <row r="3847" spans="1:6" s="342" customFormat="1" x14ac:dyDescent="0.25">
      <c r="A3847" s="338"/>
      <c r="B3847" s="338"/>
      <c r="C3847" s="341"/>
      <c r="D3847" s="340"/>
      <c r="E3847" s="339"/>
      <c r="F3847" s="339"/>
    </row>
    <row r="3848" spans="1:6" s="342" customFormat="1" x14ac:dyDescent="0.25">
      <c r="A3848" s="338"/>
      <c r="B3848" s="338"/>
      <c r="C3848" s="341"/>
      <c r="D3848" s="340"/>
      <c r="E3848" s="339"/>
      <c r="F3848" s="339"/>
    </row>
    <row r="3849" spans="1:6" s="342" customFormat="1" x14ac:dyDescent="0.25">
      <c r="A3849" s="338"/>
      <c r="B3849" s="338"/>
      <c r="C3849" s="341"/>
      <c r="D3849" s="340"/>
      <c r="E3849" s="339"/>
      <c r="F3849" s="339"/>
    </row>
    <row r="3850" spans="1:6" s="342" customFormat="1" x14ac:dyDescent="0.25">
      <c r="A3850" s="338"/>
      <c r="B3850" s="338"/>
      <c r="C3850" s="341"/>
      <c r="D3850" s="340"/>
      <c r="E3850" s="339"/>
      <c r="F3850" s="339"/>
    </row>
    <row r="3851" spans="1:6" s="342" customFormat="1" x14ac:dyDescent="0.25">
      <c r="A3851" s="338"/>
      <c r="B3851" s="338"/>
      <c r="C3851" s="341"/>
      <c r="D3851" s="340"/>
      <c r="E3851" s="339"/>
      <c r="F3851" s="339"/>
    </row>
    <row r="3852" spans="1:6" s="342" customFormat="1" x14ac:dyDescent="0.25">
      <c r="A3852" s="338"/>
      <c r="B3852" s="338"/>
      <c r="C3852" s="341"/>
      <c r="D3852" s="340"/>
      <c r="E3852" s="339"/>
      <c r="F3852" s="339"/>
    </row>
    <row r="3853" spans="1:6" s="342" customFormat="1" x14ac:dyDescent="0.25">
      <c r="A3853" s="338"/>
      <c r="B3853" s="338"/>
      <c r="C3853" s="341"/>
      <c r="D3853" s="340"/>
      <c r="E3853" s="339"/>
      <c r="F3853" s="339"/>
    </row>
    <row r="3854" spans="1:6" s="342" customFormat="1" x14ac:dyDescent="0.25">
      <c r="A3854" s="338"/>
      <c r="B3854" s="338"/>
      <c r="C3854" s="341"/>
      <c r="D3854" s="340"/>
      <c r="E3854" s="339"/>
      <c r="F3854" s="339"/>
    </row>
    <row r="3855" spans="1:6" s="342" customFormat="1" x14ac:dyDescent="0.25">
      <c r="A3855" s="338"/>
      <c r="B3855" s="338"/>
      <c r="C3855" s="341"/>
      <c r="D3855" s="340"/>
      <c r="E3855" s="339"/>
      <c r="F3855" s="339"/>
    </row>
    <row r="3856" spans="1:6" s="342" customFormat="1" x14ac:dyDescent="0.25">
      <c r="A3856" s="338"/>
      <c r="B3856" s="338"/>
      <c r="C3856" s="341"/>
      <c r="D3856" s="340"/>
      <c r="E3856" s="339"/>
      <c r="F3856" s="339"/>
    </row>
    <row r="3857" spans="1:6" s="342" customFormat="1" x14ac:dyDescent="0.25">
      <c r="A3857" s="338"/>
      <c r="B3857" s="338"/>
      <c r="C3857" s="341"/>
      <c r="D3857" s="340"/>
      <c r="E3857" s="339"/>
      <c r="F3857" s="339"/>
    </row>
    <row r="3858" spans="1:6" s="342" customFormat="1" x14ac:dyDescent="0.25">
      <c r="A3858" s="338"/>
      <c r="B3858" s="338"/>
      <c r="C3858" s="341"/>
      <c r="D3858" s="340"/>
      <c r="E3858" s="339"/>
      <c r="F3858" s="339"/>
    </row>
    <row r="3859" spans="1:6" s="342" customFormat="1" x14ac:dyDescent="0.25">
      <c r="A3859" s="338"/>
      <c r="B3859" s="338"/>
      <c r="C3859" s="341"/>
      <c r="D3859" s="340"/>
      <c r="E3859" s="339"/>
      <c r="F3859" s="339"/>
    </row>
    <row r="3860" spans="1:6" s="342" customFormat="1" x14ac:dyDescent="0.25">
      <c r="A3860" s="338"/>
      <c r="B3860" s="338"/>
      <c r="C3860" s="341"/>
      <c r="D3860" s="340"/>
      <c r="E3860" s="339"/>
      <c r="F3860" s="339"/>
    </row>
    <row r="3861" spans="1:6" s="342" customFormat="1" x14ac:dyDescent="0.25">
      <c r="A3861" s="338"/>
      <c r="B3861" s="338"/>
      <c r="C3861" s="341"/>
      <c r="D3861" s="340"/>
      <c r="E3861" s="339"/>
      <c r="F3861" s="339"/>
    </row>
    <row r="3862" spans="1:6" s="342" customFormat="1" x14ac:dyDescent="0.25">
      <c r="A3862" s="338"/>
      <c r="B3862" s="338"/>
      <c r="C3862" s="341"/>
      <c r="D3862" s="340"/>
      <c r="E3862" s="339"/>
      <c r="F3862" s="339"/>
    </row>
    <row r="3863" spans="1:6" s="342" customFormat="1" x14ac:dyDescent="0.25">
      <c r="A3863" s="338"/>
      <c r="B3863" s="338"/>
      <c r="C3863" s="341"/>
      <c r="D3863" s="340"/>
      <c r="E3863" s="339"/>
      <c r="F3863" s="339"/>
    </row>
    <row r="3864" spans="1:6" s="342" customFormat="1" x14ac:dyDescent="0.25">
      <c r="A3864" s="338"/>
      <c r="B3864" s="338"/>
      <c r="C3864" s="341"/>
      <c r="D3864" s="340"/>
      <c r="E3864" s="339"/>
      <c r="F3864" s="339"/>
    </row>
    <row r="3865" spans="1:6" s="342" customFormat="1" x14ac:dyDescent="0.25">
      <c r="A3865" s="338"/>
      <c r="B3865" s="338"/>
      <c r="C3865" s="341"/>
      <c r="D3865" s="340"/>
      <c r="E3865" s="339"/>
      <c r="F3865" s="339"/>
    </row>
    <row r="3866" spans="1:6" s="342" customFormat="1" x14ac:dyDescent="0.25">
      <c r="A3866" s="338"/>
      <c r="B3866" s="338"/>
      <c r="C3866" s="341"/>
      <c r="D3866" s="340"/>
      <c r="E3866" s="339"/>
      <c r="F3866" s="339"/>
    </row>
    <row r="3867" spans="1:6" s="342" customFormat="1" x14ac:dyDescent="0.25">
      <c r="A3867" s="338"/>
      <c r="B3867" s="338"/>
      <c r="C3867" s="341"/>
      <c r="D3867" s="340"/>
      <c r="E3867" s="339"/>
      <c r="F3867" s="339"/>
    </row>
    <row r="3868" spans="1:6" s="342" customFormat="1" x14ac:dyDescent="0.25">
      <c r="A3868" s="338"/>
      <c r="B3868" s="338"/>
      <c r="C3868" s="341"/>
      <c r="D3868" s="340"/>
      <c r="E3868" s="339"/>
      <c r="F3868" s="339"/>
    </row>
    <row r="3869" spans="1:6" s="342" customFormat="1" x14ac:dyDescent="0.25">
      <c r="A3869" s="338"/>
      <c r="B3869" s="338"/>
      <c r="C3869" s="341"/>
      <c r="D3869" s="340"/>
      <c r="E3869" s="339"/>
      <c r="F3869" s="339"/>
    </row>
    <row r="3870" spans="1:6" s="342" customFormat="1" x14ac:dyDescent="0.25">
      <c r="A3870" s="338"/>
      <c r="B3870" s="338"/>
      <c r="C3870" s="341"/>
      <c r="D3870" s="340"/>
      <c r="E3870" s="339"/>
      <c r="F3870" s="339"/>
    </row>
    <row r="3871" spans="1:6" s="342" customFormat="1" x14ac:dyDescent="0.25">
      <c r="A3871" s="338"/>
      <c r="B3871" s="338"/>
      <c r="C3871" s="341"/>
      <c r="D3871" s="340"/>
      <c r="E3871" s="339"/>
      <c r="F3871" s="339"/>
    </row>
    <row r="3872" spans="1:6" s="342" customFormat="1" x14ac:dyDescent="0.25">
      <c r="A3872" s="338"/>
      <c r="B3872" s="338"/>
      <c r="C3872" s="341"/>
      <c r="D3872" s="340"/>
      <c r="E3872" s="339"/>
      <c r="F3872" s="339"/>
    </row>
    <row r="3873" spans="1:6" s="342" customFormat="1" x14ac:dyDescent="0.25">
      <c r="A3873" s="338"/>
      <c r="B3873" s="338"/>
      <c r="C3873" s="341"/>
      <c r="D3873" s="340"/>
      <c r="E3873" s="339"/>
      <c r="F3873" s="339"/>
    </row>
    <row r="3874" spans="1:6" s="342" customFormat="1" x14ac:dyDescent="0.25">
      <c r="A3874" s="338"/>
      <c r="B3874" s="338"/>
      <c r="C3874" s="341"/>
      <c r="D3874" s="340"/>
      <c r="E3874" s="339"/>
      <c r="F3874" s="339"/>
    </row>
    <row r="3875" spans="1:6" s="342" customFormat="1" x14ac:dyDescent="0.25">
      <c r="A3875" s="338"/>
      <c r="B3875" s="338"/>
      <c r="C3875" s="341"/>
      <c r="D3875" s="340"/>
      <c r="E3875" s="339"/>
      <c r="F3875" s="339"/>
    </row>
    <row r="3876" spans="1:6" s="342" customFormat="1" x14ac:dyDescent="0.25">
      <c r="A3876" s="338"/>
      <c r="B3876" s="338"/>
      <c r="C3876" s="341"/>
      <c r="D3876" s="340"/>
      <c r="E3876" s="339"/>
      <c r="F3876" s="339"/>
    </row>
    <row r="3877" spans="1:6" s="342" customFormat="1" x14ac:dyDescent="0.25">
      <c r="A3877" s="338"/>
      <c r="B3877" s="338"/>
      <c r="C3877" s="341"/>
      <c r="D3877" s="340"/>
      <c r="E3877" s="339"/>
      <c r="F3877" s="339"/>
    </row>
    <row r="3878" spans="1:6" s="342" customFormat="1" x14ac:dyDescent="0.25">
      <c r="A3878" s="338"/>
      <c r="B3878" s="338"/>
      <c r="C3878" s="341"/>
      <c r="D3878" s="340"/>
      <c r="E3878" s="339"/>
      <c r="F3878" s="339"/>
    </row>
    <row r="3879" spans="1:6" s="342" customFormat="1" x14ac:dyDescent="0.25">
      <c r="A3879" s="338"/>
      <c r="B3879" s="338"/>
      <c r="C3879" s="341"/>
      <c r="D3879" s="340"/>
      <c r="E3879" s="339"/>
      <c r="F3879" s="339"/>
    </row>
    <row r="3880" spans="1:6" s="342" customFormat="1" x14ac:dyDescent="0.25">
      <c r="A3880" s="338"/>
      <c r="B3880" s="338"/>
      <c r="C3880" s="341"/>
      <c r="D3880" s="340"/>
      <c r="E3880" s="339"/>
      <c r="F3880" s="339"/>
    </row>
    <row r="3881" spans="1:6" s="342" customFormat="1" x14ac:dyDescent="0.25">
      <c r="A3881" s="338"/>
      <c r="B3881" s="338"/>
      <c r="C3881" s="341"/>
      <c r="D3881" s="340"/>
      <c r="E3881" s="339"/>
      <c r="F3881" s="339"/>
    </row>
    <row r="3882" spans="1:6" s="342" customFormat="1" x14ac:dyDescent="0.25">
      <c r="A3882" s="338"/>
      <c r="B3882" s="338"/>
      <c r="C3882" s="341"/>
      <c r="D3882" s="340"/>
      <c r="E3882" s="339"/>
      <c r="F3882" s="339"/>
    </row>
    <row r="3883" spans="1:6" s="342" customFormat="1" x14ac:dyDescent="0.25">
      <c r="A3883" s="338"/>
      <c r="B3883" s="338"/>
      <c r="C3883" s="341"/>
      <c r="D3883" s="340"/>
      <c r="E3883" s="339"/>
      <c r="F3883" s="339"/>
    </row>
    <row r="3884" spans="1:6" s="342" customFormat="1" x14ac:dyDescent="0.25">
      <c r="A3884" s="338"/>
      <c r="B3884" s="338"/>
      <c r="C3884" s="341"/>
      <c r="D3884" s="340"/>
      <c r="E3884" s="339"/>
      <c r="F3884" s="339"/>
    </row>
    <row r="3885" spans="1:6" s="342" customFormat="1" x14ac:dyDescent="0.25">
      <c r="A3885" s="338"/>
      <c r="B3885" s="338"/>
      <c r="C3885" s="341"/>
      <c r="D3885" s="340"/>
      <c r="E3885" s="339"/>
      <c r="F3885" s="339"/>
    </row>
    <row r="3886" spans="1:6" s="342" customFormat="1" x14ac:dyDescent="0.25">
      <c r="A3886" s="338"/>
      <c r="B3886" s="338"/>
      <c r="C3886" s="341"/>
      <c r="D3886" s="340"/>
      <c r="E3886" s="339"/>
      <c r="F3886" s="339"/>
    </row>
    <row r="3887" spans="1:6" s="342" customFormat="1" x14ac:dyDescent="0.25">
      <c r="A3887" s="338"/>
      <c r="B3887" s="338"/>
      <c r="C3887" s="341"/>
      <c r="D3887" s="340"/>
      <c r="E3887" s="339"/>
      <c r="F3887" s="339"/>
    </row>
    <row r="3888" spans="1:6" s="342" customFormat="1" x14ac:dyDescent="0.25">
      <c r="A3888" s="338"/>
      <c r="B3888" s="338"/>
      <c r="C3888" s="341"/>
      <c r="D3888" s="340"/>
      <c r="E3888" s="339"/>
      <c r="F3888" s="339"/>
    </row>
    <row r="3889" spans="1:6" s="342" customFormat="1" x14ac:dyDescent="0.25">
      <c r="A3889" s="338"/>
      <c r="B3889" s="338"/>
      <c r="C3889" s="341"/>
      <c r="D3889" s="340"/>
      <c r="E3889" s="339"/>
      <c r="F3889" s="339"/>
    </row>
    <row r="3890" spans="1:6" s="342" customFormat="1" x14ac:dyDescent="0.25">
      <c r="A3890" s="338"/>
      <c r="B3890" s="338"/>
      <c r="C3890" s="341"/>
      <c r="D3890" s="340"/>
      <c r="E3890" s="339"/>
      <c r="F3890" s="339"/>
    </row>
    <row r="3891" spans="1:6" s="342" customFormat="1" x14ac:dyDescent="0.25">
      <c r="A3891" s="338"/>
      <c r="B3891" s="338"/>
      <c r="C3891" s="341"/>
      <c r="D3891" s="340"/>
      <c r="E3891" s="339"/>
      <c r="F3891" s="339"/>
    </row>
    <row r="3892" spans="1:6" s="342" customFormat="1" x14ac:dyDescent="0.25">
      <c r="A3892" s="338"/>
      <c r="B3892" s="338"/>
      <c r="C3892" s="341"/>
      <c r="D3892" s="340"/>
      <c r="E3892" s="339"/>
      <c r="F3892" s="339"/>
    </row>
    <row r="3893" spans="1:6" s="342" customFormat="1" x14ac:dyDescent="0.25">
      <c r="A3893" s="338"/>
      <c r="B3893" s="338"/>
      <c r="C3893" s="341"/>
      <c r="D3893" s="340"/>
      <c r="E3893" s="339"/>
      <c r="F3893" s="339"/>
    </row>
    <row r="3894" spans="1:6" s="342" customFormat="1" x14ac:dyDescent="0.25">
      <c r="A3894" s="338"/>
      <c r="B3894" s="338"/>
      <c r="C3894" s="341"/>
      <c r="D3894" s="340"/>
      <c r="E3894" s="339"/>
      <c r="F3894" s="339"/>
    </row>
    <row r="3895" spans="1:6" s="342" customFormat="1" x14ac:dyDescent="0.25">
      <c r="A3895" s="338"/>
      <c r="B3895" s="338"/>
      <c r="C3895" s="341"/>
      <c r="D3895" s="340"/>
      <c r="E3895" s="339"/>
      <c r="F3895" s="339"/>
    </row>
    <row r="3896" spans="1:6" s="342" customFormat="1" x14ac:dyDescent="0.25">
      <c r="A3896" s="338"/>
      <c r="B3896" s="338"/>
      <c r="C3896" s="341"/>
      <c r="D3896" s="340"/>
      <c r="E3896" s="339"/>
      <c r="F3896" s="339"/>
    </row>
    <row r="3897" spans="1:6" s="342" customFormat="1" x14ac:dyDescent="0.25">
      <c r="A3897" s="338"/>
      <c r="B3897" s="338"/>
      <c r="C3897" s="341"/>
      <c r="D3897" s="340"/>
      <c r="E3897" s="339"/>
      <c r="F3897" s="339"/>
    </row>
    <row r="3898" spans="1:6" s="342" customFormat="1" x14ac:dyDescent="0.25">
      <c r="A3898" s="338"/>
      <c r="B3898" s="338"/>
      <c r="C3898" s="341"/>
      <c r="D3898" s="340"/>
      <c r="E3898" s="339"/>
      <c r="F3898" s="339"/>
    </row>
    <row r="3899" spans="1:6" s="342" customFormat="1" x14ac:dyDescent="0.25">
      <c r="A3899" s="338"/>
      <c r="B3899" s="338"/>
      <c r="C3899" s="341"/>
      <c r="D3899" s="340"/>
      <c r="E3899" s="339"/>
      <c r="F3899" s="339"/>
    </row>
    <row r="3900" spans="1:6" s="342" customFormat="1" x14ac:dyDescent="0.25">
      <c r="A3900" s="338"/>
      <c r="B3900" s="338"/>
      <c r="C3900" s="341"/>
      <c r="D3900" s="340"/>
      <c r="E3900" s="339"/>
      <c r="F3900" s="339"/>
    </row>
    <row r="3901" spans="1:6" s="342" customFormat="1" x14ac:dyDescent="0.25">
      <c r="A3901" s="338"/>
      <c r="B3901" s="338"/>
      <c r="C3901" s="341"/>
      <c r="D3901" s="340"/>
      <c r="E3901" s="339"/>
      <c r="F3901" s="339"/>
    </row>
    <row r="3902" spans="1:6" s="342" customFormat="1" x14ac:dyDescent="0.25">
      <c r="A3902" s="338"/>
      <c r="B3902" s="338"/>
      <c r="C3902" s="341"/>
      <c r="D3902" s="340"/>
      <c r="E3902" s="339"/>
      <c r="F3902" s="339"/>
    </row>
    <row r="3903" spans="1:6" s="342" customFormat="1" x14ac:dyDescent="0.25">
      <c r="A3903" s="338"/>
      <c r="B3903" s="338"/>
      <c r="C3903" s="341"/>
      <c r="D3903" s="340"/>
      <c r="E3903" s="339"/>
      <c r="F3903" s="339"/>
    </row>
    <row r="3904" spans="1:6" s="342" customFormat="1" x14ac:dyDescent="0.25">
      <c r="A3904" s="338"/>
      <c r="B3904" s="338"/>
      <c r="C3904" s="341"/>
      <c r="D3904" s="340"/>
      <c r="E3904" s="339"/>
      <c r="F3904" s="339"/>
    </row>
    <row r="3905" spans="1:6" s="342" customFormat="1" x14ac:dyDescent="0.25">
      <c r="A3905" s="338"/>
      <c r="B3905" s="338"/>
      <c r="C3905" s="341"/>
      <c r="D3905" s="340"/>
      <c r="E3905" s="339"/>
      <c r="F3905" s="339"/>
    </row>
    <row r="3906" spans="1:6" s="342" customFormat="1" x14ac:dyDescent="0.25">
      <c r="A3906" s="338"/>
      <c r="B3906" s="338"/>
      <c r="C3906" s="341"/>
      <c r="D3906" s="340"/>
      <c r="E3906" s="339"/>
      <c r="F3906" s="339"/>
    </row>
    <row r="3907" spans="1:6" s="342" customFormat="1" x14ac:dyDescent="0.25">
      <c r="A3907" s="338"/>
      <c r="B3907" s="338"/>
      <c r="C3907" s="341"/>
      <c r="D3907" s="340"/>
      <c r="E3907" s="339"/>
      <c r="F3907" s="339"/>
    </row>
    <row r="3908" spans="1:6" s="342" customFormat="1" x14ac:dyDescent="0.25">
      <c r="A3908" s="338"/>
      <c r="B3908" s="338"/>
      <c r="C3908" s="341"/>
      <c r="D3908" s="340"/>
      <c r="E3908" s="339"/>
      <c r="F3908" s="339"/>
    </row>
    <row r="3909" spans="1:6" s="342" customFormat="1" x14ac:dyDescent="0.25">
      <c r="A3909" s="338"/>
      <c r="B3909" s="338"/>
      <c r="C3909" s="341"/>
      <c r="D3909" s="340"/>
      <c r="E3909" s="339"/>
      <c r="F3909" s="339"/>
    </row>
    <row r="3910" spans="1:6" s="342" customFormat="1" x14ac:dyDescent="0.25">
      <c r="A3910" s="338"/>
      <c r="B3910" s="338"/>
      <c r="C3910" s="341"/>
      <c r="D3910" s="340"/>
      <c r="E3910" s="339"/>
      <c r="F3910" s="339"/>
    </row>
    <row r="3911" spans="1:6" s="342" customFormat="1" x14ac:dyDescent="0.25">
      <c r="A3911" s="338"/>
      <c r="B3911" s="338"/>
      <c r="C3911" s="341"/>
      <c r="D3911" s="340"/>
      <c r="E3911" s="339"/>
      <c r="F3911" s="339"/>
    </row>
    <row r="3912" spans="1:6" s="342" customFormat="1" x14ac:dyDescent="0.25">
      <c r="A3912" s="338"/>
      <c r="B3912" s="338"/>
      <c r="C3912" s="341"/>
      <c r="D3912" s="340"/>
      <c r="E3912" s="339"/>
      <c r="F3912" s="339"/>
    </row>
    <row r="3913" spans="1:6" s="342" customFormat="1" x14ac:dyDescent="0.25">
      <c r="A3913" s="338"/>
      <c r="B3913" s="338"/>
      <c r="C3913" s="341"/>
      <c r="D3913" s="340"/>
      <c r="E3913" s="339"/>
      <c r="F3913" s="339"/>
    </row>
    <row r="3914" spans="1:6" s="342" customFormat="1" x14ac:dyDescent="0.25">
      <c r="A3914" s="338"/>
      <c r="B3914" s="338"/>
      <c r="C3914" s="341"/>
      <c r="D3914" s="340"/>
      <c r="E3914" s="339"/>
      <c r="F3914" s="339"/>
    </row>
    <row r="3915" spans="1:6" s="342" customFormat="1" x14ac:dyDescent="0.25">
      <c r="A3915" s="338"/>
      <c r="B3915" s="338"/>
      <c r="C3915" s="341"/>
      <c r="D3915" s="340"/>
      <c r="E3915" s="339"/>
      <c r="F3915" s="339"/>
    </row>
    <row r="3916" spans="1:6" s="342" customFormat="1" x14ac:dyDescent="0.25">
      <c r="A3916" s="338"/>
      <c r="B3916" s="338"/>
      <c r="C3916" s="341"/>
      <c r="D3916" s="340"/>
      <c r="E3916" s="339"/>
      <c r="F3916" s="339"/>
    </row>
    <row r="3917" spans="1:6" s="342" customFormat="1" x14ac:dyDescent="0.25">
      <c r="A3917" s="338"/>
      <c r="B3917" s="338"/>
      <c r="C3917" s="341"/>
      <c r="D3917" s="340"/>
      <c r="E3917" s="339"/>
      <c r="F3917" s="339"/>
    </row>
    <row r="3918" spans="1:6" s="342" customFormat="1" x14ac:dyDescent="0.25">
      <c r="A3918" s="338"/>
      <c r="B3918" s="338"/>
      <c r="C3918" s="341"/>
      <c r="D3918" s="340"/>
      <c r="E3918" s="339"/>
      <c r="F3918" s="339"/>
    </row>
    <row r="3919" spans="1:6" s="342" customFormat="1" x14ac:dyDescent="0.25">
      <c r="A3919" s="338"/>
      <c r="B3919" s="338"/>
      <c r="C3919" s="341"/>
      <c r="D3919" s="340"/>
      <c r="E3919" s="339"/>
      <c r="F3919" s="339"/>
    </row>
    <row r="3920" spans="1:6" s="342" customFormat="1" x14ac:dyDescent="0.25">
      <c r="A3920" s="338"/>
      <c r="B3920" s="338"/>
      <c r="C3920" s="341"/>
      <c r="D3920" s="340"/>
      <c r="E3920" s="339"/>
      <c r="F3920" s="339"/>
    </row>
    <row r="3921" spans="1:6" s="342" customFormat="1" x14ac:dyDescent="0.25">
      <c r="A3921" s="338"/>
      <c r="B3921" s="338"/>
      <c r="C3921" s="341"/>
      <c r="D3921" s="340"/>
      <c r="E3921" s="339"/>
      <c r="F3921" s="339"/>
    </row>
    <row r="3922" spans="1:6" s="342" customFormat="1" x14ac:dyDescent="0.25">
      <c r="A3922" s="338"/>
      <c r="B3922" s="338"/>
      <c r="C3922" s="341"/>
      <c r="D3922" s="340"/>
      <c r="E3922" s="339"/>
      <c r="F3922" s="339"/>
    </row>
    <row r="3923" spans="1:6" s="342" customFormat="1" x14ac:dyDescent="0.25">
      <c r="A3923" s="338"/>
      <c r="B3923" s="338"/>
      <c r="C3923" s="341"/>
      <c r="D3923" s="340"/>
      <c r="E3923" s="339"/>
      <c r="F3923" s="339"/>
    </row>
    <row r="3924" spans="1:6" s="342" customFormat="1" x14ac:dyDescent="0.25">
      <c r="A3924" s="338"/>
      <c r="B3924" s="338"/>
      <c r="C3924" s="341"/>
      <c r="D3924" s="340"/>
      <c r="E3924" s="339"/>
      <c r="F3924" s="339"/>
    </row>
    <row r="3925" spans="1:6" s="342" customFormat="1" x14ac:dyDescent="0.25">
      <c r="A3925" s="338"/>
      <c r="B3925" s="338"/>
      <c r="C3925" s="341"/>
      <c r="D3925" s="340"/>
      <c r="E3925" s="339"/>
      <c r="F3925" s="339"/>
    </row>
    <row r="3926" spans="1:6" s="342" customFormat="1" x14ac:dyDescent="0.25">
      <c r="A3926" s="338"/>
      <c r="B3926" s="338"/>
      <c r="C3926" s="341"/>
      <c r="D3926" s="340"/>
      <c r="E3926" s="339"/>
      <c r="F3926" s="339"/>
    </row>
    <row r="3927" spans="1:6" s="342" customFormat="1" x14ac:dyDescent="0.25">
      <c r="A3927" s="338"/>
      <c r="B3927" s="338"/>
      <c r="C3927" s="341"/>
      <c r="D3927" s="340"/>
      <c r="E3927" s="339"/>
      <c r="F3927" s="339"/>
    </row>
    <row r="3928" spans="1:6" s="342" customFormat="1" x14ac:dyDescent="0.25">
      <c r="A3928" s="338"/>
      <c r="B3928" s="338"/>
      <c r="C3928" s="341"/>
      <c r="D3928" s="340"/>
      <c r="E3928" s="339"/>
      <c r="F3928" s="339"/>
    </row>
    <row r="3929" spans="1:6" s="342" customFormat="1" x14ac:dyDescent="0.25">
      <c r="A3929" s="338"/>
      <c r="B3929" s="338"/>
      <c r="C3929" s="341"/>
      <c r="D3929" s="340"/>
      <c r="E3929" s="339"/>
      <c r="F3929" s="339"/>
    </row>
    <row r="3930" spans="1:6" s="342" customFormat="1" x14ac:dyDescent="0.25">
      <c r="A3930" s="338"/>
      <c r="B3930" s="338"/>
      <c r="C3930" s="341"/>
      <c r="D3930" s="340"/>
      <c r="E3930" s="339"/>
      <c r="F3930" s="339"/>
    </row>
    <row r="3931" spans="1:6" s="342" customFormat="1" x14ac:dyDescent="0.25">
      <c r="A3931" s="338"/>
      <c r="B3931" s="338"/>
      <c r="C3931" s="341"/>
      <c r="D3931" s="340"/>
      <c r="E3931" s="339"/>
      <c r="F3931" s="339"/>
    </row>
    <row r="3932" spans="1:6" s="342" customFormat="1" x14ac:dyDescent="0.25">
      <c r="A3932" s="338"/>
      <c r="B3932" s="338"/>
      <c r="C3932" s="341"/>
      <c r="D3932" s="340"/>
      <c r="E3932" s="339"/>
      <c r="F3932" s="339"/>
    </row>
    <row r="3933" spans="1:6" s="342" customFormat="1" x14ac:dyDescent="0.25">
      <c r="A3933" s="338"/>
      <c r="B3933" s="338"/>
      <c r="C3933" s="341"/>
      <c r="D3933" s="340"/>
      <c r="E3933" s="339"/>
      <c r="F3933" s="339"/>
    </row>
    <row r="3934" spans="1:6" s="342" customFormat="1" x14ac:dyDescent="0.25">
      <c r="A3934" s="338"/>
      <c r="B3934" s="338"/>
      <c r="C3934" s="341"/>
      <c r="D3934" s="340"/>
      <c r="E3934" s="339"/>
      <c r="F3934" s="339"/>
    </row>
    <row r="3935" spans="1:6" s="342" customFormat="1" x14ac:dyDescent="0.25">
      <c r="A3935" s="338"/>
      <c r="B3935" s="338"/>
      <c r="C3935" s="341"/>
      <c r="D3935" s="340"/>
      <c r="E3935" s="339"/>
      <c r="F3935" s="339"/>
    </row>
    <row r="3936" spans="1:6" s="342" customFormat="1" x14ac:dyDescent="0.25">
      <c r="A3936" s="338"/>
      <c r="B3936" s="338"/>
      <c r="C3936" s="341"/>
      <c r="D3936" s="340"/>
      <c r="E3936" s="339"/>
      <c r="F3936" s="339"/>
    </row>
    <row r="3937" spans="1:6" s="342" customFormat="1" x14ac:dyDescent="0.25">
      <c r="A3937" s="338"/>
      <c r="B3937" s="338"/>
      <c r="C3937" s="341"/>
      <c r="D3937" s="340"/>
      <c r="E3937" s="339"/>
      <c r="F3937" s="339"/>
    </row>
    <row r="3938" spans="1:6" s="342" customFormat="1" x14ac:dyDescent="0.25">
      <c r="A3938" s="338"/>
      <c r="B3938" s="338"/>
      <c r="C3938" s="341"/>
      <c r="D3938" s="340"/>
      <c r="E3938" s="339"/>
      <c r="F3938" s="339"/>
    </row>
    <row r="3939" spans="1:6" s="342" customFormat="1" x14ac:dyDescent="0.25">
      <c r="A3939" s="338"/>
      <c r="B3939" s="338"/>
      <c r="C3939" s="341"/>
      <c r="D3939" s="340"/>
      <c r="E3939" s="339"/>
      <c r="F3939" s="339"/>
    </row>
    <row r="3940" spans="1:6" s="342" customFormat="1" x14ac:dyDescent="0.25">
      <c r="A3940" s="338"/>
      <c r="B3940" s="338"/>
      <c r="C3940" s="341"/>
      <c r="D3940" s="340"/>
      <c r="E3940" s="339"/>
      <c r="F3940" s="339"/>
    </row>
    <row r="3941" spans="1:6" s="342" customFormat="1" x14ac:dyDescent="0.25">
      <c r="A3941" s="338"/>
      <c r="B3941" s="338"/>
      <c r="C3941" s="341"/>
      <c r="D3941" s="340"/>
      <c r="E3941" s="339"/>
      <c r="F3941" s="339"/>
    </row>
    <row r="3942" spans="1:6" s="342" customFormat="1" x14ac:dyDescent="0.25">
      <c r="A3942" s="338"/>
      <c r="B3942" s="338"/>
      <c r="C3942" s="341"/>
      <c r="D3942" s="340"/>
      <c r="E3942" s="339"/>
      <c r="F3942" s="339"/>
    </row>
    <row r="3943" spans="1:6" s="342" customFormat="1" x14ac:dyDescent="0.25">
      <c r="A3943" s="338"/>
      <c r="B3943" s="338"/>
      <c r="C3943" s="341"/>
      <c r="D3943" s="340"/>
      <c r="E3943" s="339"/>
      <c r="F3943" s="339"/>
    </row>
    <row r="3944" spans="1:6" s="342" customFormat="1" x14ac:dyDescent="0.25">
      <c r="A3944" s="338"/>
      <c r="B3944" s="338"/>
      <c r="C3944" s="341"/>
      <c r="D3944" s="340"/>
      <c r="E3944" s="339"/>
      <c r="F3944" s="339"/>
    </row>
    <row r="3945" spans="1:6" s="342" customFormat="1" x14ac:dyDescent="0.25">
      <c r="A3945" s="338"/>
      <c r="B3945" s="338"/>
      <c r="C3945" s="341"/>
      <c r="D3945" s="340"/>
      <c r="E3945" s="339"/>
      <c r="F3945" s="339"/>
    </row>
    <row r="3946" spans="1:6" s="342" customFormat="1" x14ac:dyDescent="0.25">
      <c r="A3946" s="338"/>
      <c r="B3946" s="338"/>
      <c r="C3946" s="341"/>
      <c r="D3946" s="340"/>
      <c r="E3946" s="339"/>
      <c r="F3946" s="339"/>
    </row>
    <row r="3947" spans="1:6" s="342" customFormat="1" x14ac:dyDescent="0.25">
      <c r="A3947" s="338"/>
      <c r="B3947" s="338"/>
      <c r="C3947" s="341"/>
      <c r="D3947" s="340"/>
      <c r="E3947" s="339"/>
      <c r="F3947" s="339"/>
    </row>
    <row r="3948" spans="1:6" s="342" customFormat="1" x14ac:dyDescent="0.25">
      <c r="A3948" s="338"/>
      <c r="B3948" s="338"/>
      <c r="C3948" s="341"/>
      <c r="D3948" s="340"/>
      <c r="E3948" s="339"/>
      <c r="F3948" s="339"/>
    </row>
    <row r="3949" spans="1:6" s="342" customFormat="1" x14ac:dyDescent="0.25">
      <c r="A3949" s="338"/>
      <c r="B3949" s="338"/>
      <c r="C3949" s="341"/>
      <c r="D3949" s="340"/>
      <c r="E3949" s="339"/>
      <c r="F3949" s="339"/>
    </row>
    <row r="3950" spans="1:6" s="342" customFormat="1" x14ac:dyDescent="0.25">
      <c r="A3950" s="338"/>
      <c r="B3950" s="338"/>
      <c r="C3950" s="341"/>
      <c r="D3950" s="340"/>
      <c r="E3950" s="339"/>
      <c r="F3950" s="339"/>
    </row>
    <row r="3951" spans="1:6" s="342" customFormat="1" x14ac:dyDescent="0.25">
      <c r="A3951" s="338"/>
      <c r="B3951" s="338"/>
      <c r="C3951" s="341"/>
      <c r="D3951" s="340"/>
      <c r="E3951" s="339"/>
      <c r="F3951" s="339"/>
    </row>
    <row r="3952" spans="1:6" s="342" customFormat="1" x14ac:dyDescent="0.25">
      <c r="A3952" s="338"/>
      <c r="B3952" s="338"/>
      <c r="C3952" s="341"/>
      <c r="D3952" s="340"/>
      <c r="E3952" s="339"/>
      <c r="F3952" s="339"/>
    </row>
    <row r="3953" spans="1:6" s="342" customFormat="1" x14ac:dyDescent="0.25">
      <c r="A3953" s="338"/>
      <c r="B3953" s="338"/>
      <c r="C3953" s="341"/>
      <c r="D3953" s="340"/>
      <c r="E3953" s="339"/>
      <c r="F3953" s="339"/>
    </row>
    <row r="3954" spans="1:6" s="342" customFormat="1" x14ac:dyDescent="0.25">
      <c r="A3954" s="338"/>
      <c r="B3954" s="338"/>
      <c r="C3954" s="341"/>
      <c r="D3954" s="340"/>
      <c r="E3954" s="339"/>
      <c r="F3954" s="339"/>
    </row>
    <row r="3955" spans="1:6" s="342" customFormat="1" x14ac:dyDescent="0.25">
      <c r="A3955" s="338"/>
      <c r="B3955" s="338"/>
      <c r="C3955" s="341"/>
      <c r="D3955" s="340"/>
      <c r="E3955" s="339"/>
      <c r="F3955" s="339"/>
    </row>
    <row r="3956" spans="1:6" s="342" customFormat="1" x14ac:dyDescent="0.25">
      <c r="A3956" s="338"/>
      <c r="B3956" s="338"/>
      <c r="C3956" s="341"/>
      <c r="D3956" s="340"/>
      <c r="E3956" s="339"/>
      <c r="F3956" s="339"/>
    </row>
    <row r="3957" spans="1:6" s="342" customFormat="1" x14ac:dyDescent="0.25">
      <c r="A3957" s="338"/>
      <c r="B3957" s="338"/>
      <c r="C3957" s="341"/>
      <c r="D3957" s="340"/>
      <c r="E3957" s="339"/>
      <c r="F3957" s="339"/>
    </row>
    <row r="3958" spans="1:6" s="342" customFormat="1" x14ac:dyDescent="0.25">
      <c r="A3958" s="338"/>
      <c r="B3958" s="338"/>
      <c r="C3958" s="341"/>
      <c r="D3958" s="340"/>
      <c r="E3958" s="339"/>
      <c r="F3958" s="339"/>
    </row>
    <row r="3959" spans="1:6" s="342" customFormat="1" x14ac:dyDescent="0.25">
      <c r="A3959" s="338"/>
      <c r="B3959" s="338"/>
      <c r="C3959" s="341"/>
      <c r="D3959" s="340"/>
      <c r="E3959" s="339"/>
      <c r="F3959" s="339"/>
    </row>
    <row r="3960" spans="1:6" s="342" customFormat="1" x14ac:dyDescent="0.25">
      <c r="A3960" s="338"/>
      <c r="B3960" s="338"/>
      <c r="C3960" s="341"/>
      <c r="D3960" s="340"/>
      <c r="E3960" s="339"/>
      <c r="F3960" s="339"/>
    </row>
    <row r="3961" spans="1:6" s="342" customFormat="1" x14ac:dyDescent="0.25">
      <c r="A3961" s="338"/>
      <c r="B3961" s="338"/>
      <c r="C3961" s="341"/>
      <c r="D3961" s="340"/>
      <c r="E3961" s="339"/>
      <c r="F3961" s="339"/>
    </row>
    <row r="3962" spans="1:6" s="342" customFormat="1" x14ac:dyDescent="0.25">
      <c r="A3962" s="338"/>
      <c r="B3962" s="338"/>
      <c r="C3962" s="341"/>
      <c r="D3962" s="340"/>
      <c r="E3962" s="339"/>
      <c r="F3962" s="339"/>
    </row>
    <row r="3963" spans="1:6" s="342" customFormat="1" x14ac:dyDescent="0.25">
      <c r="A3963" s="338"/>
      <c r="B3963" s="338"/>
      <c r="C3963" s="341"/>
      <c r="D3963" s="340"/>
      <c r="E3963" s="339"/>
      <c r="F3963" s="339"/>
    </row>
    <row r="3964" spans="1:6" s="342" customFormat="1" x14ac:dyDescent="0.25">
      <c r="A3964" s="338"/>
      <c r="B3964" s="338"/>
      <c r="C3964" s="341"/>
      <c r="D3964" s="340"/>
      <c r="E3964" s="339"/>
      <c r="F3964" s="339"/>
    </row>
    <row r="3965" spans="1:6" s="342" customFormat="1" x14ac:dyDescent="0.25">
      <c r="A3965" s="338"/>
      <c r="B3965" s="338"/>
      <c r="C3965" s="341"/>
      <c r="D3965" s="340"/>
      <c r="E3965" s="339"/>
      <c r="F3965" s="339"/>
    </row>
    <row r="3966" spans="1:6" s="342" customFormat="1" x14ac:dyDescent="0.25">
      <c r="A3966" s="338"/>
      <c r="B3966" s="338"/>
      <c r="C3966" s="341"/>
      <c r="D3966" s="340"/>
      <c r="E3966" s="339"/>
      <c r="F3966" s="339"/>
    </row>
    <row r="3967" spans="1:6" s="342" customFormat="1" x14ac:dyDescent="0.25">
      <c r="A3967" s="338"/>
      <c r="B3967" s="338"/>
      <c r="C3967" s="341"/>
      <c r="D3967" s="340"/>
      <c r="E3967" s="339"/>
      <c r="F3967" s="339"/>
    </row>
    <row r="3968" spans="1:6" s="342" customFormat="1" x14ac:dyDescent="0.25">
      <c r="A3968" s="338"/>
      <c r="B3968" s="338"/>
      <c r="C3968" s="341"/>
      <c r="D3968" s="340"/>
      <c r="E3968" s="339"/>
      <c r="F3968" s="339"/>
    </row>
    <row r="3969" spans="1:6" s="342" customFormat="1" x14ac:dyDescent="0.25">
      <c r="A3969" s="338"/>
      <c r="B3969" s="338"/>
      <c r="C3969" s="341"/>
      <c r="D3969" s="340"/>
      <c r="E3969" s="339"/>
      <c r="F3969" s="339"/>
    </row>
    <row r="3970" spans="1:6" s="342" customFormat="1" x14ac:dyDescent="0.25">
      <c r="A3970" s="338"/>
      <c r="B3970" s="338"/>
      <c r="C3970" s="341"/>
      <c r="D3970" s="340"/>
      <c r="E3970" s="339"/>
      <c r="F3970" s="339"/>
    </row>
    <row r="3971" spans="1:6" s="342" customFormat="1" x14ac:dyDescent="0.25">
      <c r="A3971" s="338"/>
      <c r="B3971" s="338"/>
      <c r="C3971" s="341"/>
      <c r="D3971" s="340"/>
      <c r="E3971" s="339"/>
      <c r="F3971" s="339"/>
    </row>
    <row r="3972" spans="1:6" s="342" customFormat="1" x14ac:dyDescent="0.25">
      <c r="A3972" s="338"/>
      <c r="B3972" s="338"/>
      <c r="C3972" s="341"/>
      <c r="D3972" s="340"/>
      <c r="E3972" s="339"/>
      <c r="F3972" s="339"/>
    </row>
    <row r="3973" spans="1:6" s="342" customFormat="1" x14ac:dyDescent="0.25">
      <c r="A3973" s="338"/>
      <c r="B3973" s="338"/>
      <c r="C3973" s="341"/>
      <c r="D3973" s="340"/>
      <c r="E3973" s="339"/>
      <c r="F3973" s="339"/>
    </row>
    <row r="3974" spans="1:6" s="342" customFormat="1" x14ac:dyDescent="0.25">
      <c r="A3974" s="338"/>
      <c r="B3974" s="338"/>
      <c r="C3974" s="341"/>
      <c r="D3974" s="340"/>
      <c r="E3974" s="339"/>
      <c r="F3974" s="339"/>
    </row>
    <row r="3975" spans="1:6" s="342" customFormat="1" x14ac:dyDescent="0.25">
      <c r="A3975" s="338"/>
      <c r="B3975" s="338"/>
      <c r="C3975" s="341"/>
      <c r="D3975" s="340"/>
      <c r="E3975" s="339"/>
      <c r="F3975" s="339"/>
    </row>
    <row r="3976" spans="1:6" s="342" customFormat="1" x14ac:dyDescent="0.25">
      <c r="A3976" s="338"/>
      <c r="B3976" s="338"/>
      <c r="C3976" s="341"/>
      <c r="D3976" s="340"/>
      <c r="E3976" s="339"/>
      <c r="F3976" s="339"/>
    </row>
    <row r="3977" spans="1:6" s="342" customFormat="1" x14ac:dyDescent="0.25">
      <c r="A3977" s="338"/>
      <c r="B3977" s="338"/>
      <c r="C3977" s="341"/>
      <c r="D3977" s="340"/>
      <c r="E3977" s="339"/>
      <c r="F3977" s="339"/>
    </row>
    <row r="3978" spans="1:6" s="342" customFormat="1" x14ac:dyDescent="0.25">
      <c r="A3978" s="338"/>
      <c r="B3978" s="338"/>
      <c r="C3978" s="341"/>
      <c r="D3978" s="340"/>
      <c r="E3978" s="339"/>
      <c r="F3978" s="339"/>
    </row>
    <row r="3979" spans="1:6" s="342" customFormat="1" x14ac:dyDescent="0.25">
      <c r="A3979" s="338"/>
      <c r="B3979" s="338"/>
      <c r="C3979" s="341"/>
      <c r="D3979" s="340"/>
      <c r="E3979" s="339"/>
      <c r="F3979" s="339"/>
    </row>
    <row r="3980" spans="1:6" s="342" customFormat="1" x14ac:dyDescent="0.25">
      <c r="A3980" s="338"/>
      <c r="B3980" s="338"/>
      <c r="C3980" s="341"/>
      <c r="D3980" s="340"/>
      <c r="E3980" s="339"/>
      <c r="F3980" s="339"/>
    </row>
    <row r="3981" spans="1:6" s="342" customFormat="1" x14ac:dyDescent="0.25">
      <c r="A3981" s="338"/>
      <c r="B3981" s="338"/>
      <c r="C3981" s="341"/>
      <c r="D3981" s="340"/>
      <c r="E3981" s="339"/>
      <c r="F3981" s="339"/>
    </row>
    <row r="3982" spans="1:6" s="342" customFormat="1" x14ac:dyDescent="0.25">
      <c r="A3982" s="338"/>
      <c r="B3982" s="338"/>
      <c r="C3982" s="341"/>
      <c r="D3982" s="340"/>
      <c r="E3982" s="339"/>
      <c r="F3982" s="339"/>
    </row>
    <row r="3983" spans="1:6" s="342" customFormat="1" x14ac:dyDescent="0.25">
      <c r="A3983" s="338"/>
      <c r="B3983" s="338"/>
      <c r="C3983" s="341"/>
      <c r="D3983" s="340"/>
      <c r="E3983" s="339"/>
      <c r="F3983" s="339"/>
    </row>
    <row r="3984" spans="1:6" s="342" customFormat="1" x14ac:dyDescent="0.25">
      <c r="A3984" s="338"/>
      <c r="B3984" s="338"/>
      <c r="C3984" s="341"/>
      <c r="D3984" s="340"/>
      <c r="E3984" s="339"/>
      <c r="F3984" s="339"/>
    </row>
    <row r="3985" spans="1:6" s="342" customFormat="1" x14ac:dyDescent="0.25">
      <c r="A3985" s="338"/>
      <c r="B3985" s="338"/>
      <c r="C3985" s="341"/>
      <c r="D3985" s="340"/>
      <c r="E3985" s="339"/>
      <c r="F3985" s="339"/>
    </row>
    <row r="3986" spans="1:6" s="342" customFormat="1" x14ac:dyDescent="0.25">
      <c r="A3986" s="338"/>
      <c r="B3986" s="338"/>
      <c r="C3986" s="341"/>
      <c r="D3986" s="340"/>
      <c r="E3986" s="339"/>
      <c r="F3986" s="339"/>
    </row>
    <row r="3987" spans="1:6" s="342" customFormat="1" x14ac:dyDescent="0.25">
      <c r="A3987" s="338"/>
      <c r="B3987" s="338"/>
      <c r="C3987" s="341"/>
      <c r="D3987" s="340"/>
      <c r="E3987" s="339"/>
      <c r="F3987" s="339"/>
    </row>
    <row r="3988" spans="1:6" s="342" customFormat="1" x14ac:dyDescent="0.25">
      <c r="A3988" s="338"/>
      <c r="B3988" s="338"/>
      <c r="C3988" s="341"/>
      <c r="D3988" s="340"/>
      <c r="E3988" s="339"/>
      <c r="F3988" s="339"/>
    </row>
    <row r="3989" spans="1:6" s="342" customFormat="1" x14ac:dyDescent="0.25">
      <c r="A3989" s="338"/>
      <c r="B3989" s="338"/>
      <c r="C3989" s="341"/>
      <c r="D3989" s="340"/>
      <c r="E3989" s="339"/>
      <c r="F3989" s="339"/>
    </row>
    <row r="3990" spans="1:6" s="342" customFormat="1" x14ac:dyDescent="0.25">
      <c r="A3990" s="338"/>
      <c r="B3990" s="338"/>
      <c r="C3990" s="341"/>
      <c r="D3990" s="340"/>
      <c r="E3990" s="339"/>
      <c r="F3990" s="339"/>
    </row>
    <row r="3991" spans="1:6" s="342" customFormat="1" x14ac:dyDescent="0.25">
      <c r="A3991" s="338"/>
      <c r="B3991" s="338"/>
      <c r="C3991" s="341"/>
      <c r="D3991" s="340"/>
      <c r="E3991" s="339"/>
      <c r="F3991" s="339"/>
    </row>
    <row r="3992" spans="1:6" s="342" customFormat="1" x14ac:dyDescent="0.25">
      <c r="A3992" s="338"/>
      <c r="B3992" s="338"/>
      <c r="C3992" s="341"/>
      <c r="D3992" s="340"/>
      <c r="E3992" s="339"/>
      <c r="F3992" s="339"/>
    </row>
    <row r="3993" spans="1:6" s="342" customFormat="1" x14ac:dyDescent="0.25">
      <c r="A3993" s="338"/>
      <c r="B3993" s="338"/>
      <c r="C3993" s="341"/>
      <c r="D3993" s="340"/>
      <c r="E3993" s="339"/>
      <c r="F3993" s="339"/>
    </row>
    <row r="3994" spans="1:6" s="342" customFormat="1" x14ac:dyDescent="0.25">
      <c r="A3994" s="338"/>
      <c r="B3994" s="338"/>
      <c r="C3994" s="341"/>
      <c r="D3994" s="340"/>
      <c r="E3994" s="339"/>
      <c r="F3994" s="339"/>
    </row>
    <row r="3995" spans="1:6" s="342" customFormat="1" x14ac:dyDescent="0.25">
      <c r="A3995" s="338"/>
      <c r="B3995" s="338"/>
      <c r="C3995" s="341"/>
      <c r="D3995" s="340"/>
      <c r="E3995" s="339"/>
      <c r="F3995" s="339"/>
    </row>
    <row r="3996" spans="1:6" s="342" customFormat="1" x14ac:dyDescent="0.25">
      <c r="A3996" s="338"/>
      <c r="B3996" s="338"/>
      <c r="C3996" s="341"/>
      <c r="D3996" s="340"/>
      <c r="E3996" s="339"/>
      <c r="F3996" s="339"/>
    </row>
    <row r="3997" spans="1:6" s="342" customFormat="1" x14ac:dyDescent="0.25">
      <c r="A3997" s="338"/>
      <c r="B3997" s="338"/>
      <c r="C3997" s="341"/>
      <c r="D3997" s="340"/>
      <c r="E3997" s="339"/>
      <c r="F3997" s="339"/>
    </row>
    <row r="3998" spans="1:6" s="342" customFormat="1" x14ac:dyDescent="0.25">
      <c r="A3998" s="338"/>
      <c r="B3998" s="338"/>
      <c r="C3998" s="341"/>
      <c r="D3998" s="340"/>
      <c r="E3998" s="339"/>
      <c r="F3998" s="339"/>
    </row>
    <row r="3999" spans="1:6" s="342" customFormat="1" x14ac:dyDescent="0.25">
      <c r="A3999" s="338"/>
      <c r="B3999" s="338"/>
      <c r="C3999" s="341"/>
      <c r="D3999" s="340"/>
      <c r="E3999" s="339"/>
      <c r="F3999" s="339"/>
    </row>
    <row r="4000" spans="1:6" s="342" customFormat="1" x14ac:dyDescent="0.25">
      <c r="A4000" s="338"/>
      <c r="B4000" s="338"/>
      <c r="C4000" s="341"/>
      <c r="D4000" s="340"/>
      <c r="E4000" s="339"/>
      <c r="F4000" s="339"/>
    </row>
    <row r="4001" spans="1:6" s="342" customFormat="1" x14ac:dyDescent="0.25">
      <c r="A4001" s="338"/>
      <c r="B4001" s="338"/>
      <c r="C4001" s="341"/>
      <c r="D4001" s="340"/>
      <c r="E4001" s="339"/>
      <c r="F4001" s="339"/>
    </row>
    <row r="4002" spans="1:6" s="342" customFormat="1" x14ac:dyDescent="0.25">
      <c r="A4002" s="338"/>
      <c r="B4002" s="338"/>
      <c r="C4002" s="341"/>
      <c r="D4002" s="340"/>
      <c r="E4002" s="339"/>
      <c r="F4002" s="339"/>
    </row>
    <row r="4003" spans="1:6" s="342" customFormat="1" x14ac:dyDescent="0.25">
      <c r="A4003" s="338"/>
      <c r="B4003" s="338"/>
      <c r="C4003" s="341"/>
      <c r="D4003" s="340"/>
      <c r="E4003" s="339"/>
      <c r="F4003" s="339"/>
    </row>
    <row r="4004" spans="1:6" s="342" customFormat="1" x14ac:dyDescent="0.25">
      <c r="A4004" s="338"/>
      <c r="B4004" s="338"/>
      <c r="C4004" s="341"/>
      <c r="D4004" s="340"/>
      <c r="E4004" s="339"/>
      <c r="F4004" s="339"/>
    </row>
    <row r="4005" spans="1:6" s="342" customFormat="1" x14ac:dyDescent="0.25">
      <c r="A4005" s="338"/>
      <c r="B4005" s="338"/>
      <c r="C4005" s="341"/>
      <c r="D4005" s="340"/>
      <c r="E4005" s="339"/>
      <c r="F4005" s="339"/>
    </row>
    <row r="4006" spans="1:6" s="342" customFormat="1" x14ac:dyDescent="0.25">
      <c r="A4006" s="338"/>
      <c r="B4006" s="338"/>
      <c r="C4006" s="341"/>
      <c r="D4006" s="340"/>
      <c r="E4006" s="339"/>
      <c r="F4006" s="339"/>
    </row>
    <row r="4007" spans="1:6" s="342" customFormat="1" x14ac:dyDescent="0.25">
      <c r="A4007" s="338"/>
      <c r="B4007" s="338"/>
      <c r="C4007" s="341"/>
      <c r="D4007" s="340"/>
      <c r="E4007" s="339"/>
      <c r="F4007" s="339"/>
    </row>
    <row r="4008" spans="1:6" s="342" customFormat="1" x14ac:dyDescent="0.25">
      <c r="A4008" s="338"/>
      <c r="B4008" s="338"/>
      <c r="C4008" s="341"/>
      <c r="D4008" s="340"/>
      <c r="E4008" s="339"/>
      <c r="F4008" s="339"/>
    </row>
    <row r="4009" spans="1:6" s="342" customFormat="1" x14ac:dyDescent="0.25">
      <c r="A4009" s="338"/>
      <c r="B4009" s="338"/>
      <c r="C4009" s="341"/>
      <c r="D4009" s="340"/>
      <c r="E4009" s="339"/>
      <c r="F4009" s="339"/>
    </row>
    <row r="4010" spans="1:6" s="342" customFormat="1" x14ac:dyDescent="0.25">
      <c r="A4010" s="338"/>
      <c r="B4010" s="338"/>
      <c r="C4010" s="341"/>
      <c r="D4010" s="340"/>
      <c r="E4010" s="339"/>
      <c r="F4010" s="339"/>
    </row>
    <row r="4011" spans="1:6" s="342" customFormat="1" x14ac:dyDescent="0.25">
      <c r="A4011" s="338"/>
      <c r="B4011" s="338"/>
      <c r="C4011" s="341"/>
      <c r="D4011" s="340"/>
      <c r="E4011" s="339"/>
      <c r="F4011" s="339"/>
    </row>
    <row r="4012" spans="1:6" s="342" customFormat="1" x14ac:dyDescent="0.25">
      <c r="A4012" s="338"/>
      <c r="B4012" s="338"/>
      <c r="C4012" s="341"/>
      <c r="D4012" s="340"/>
      <c r="E4012" s="339"/>
      <c r="F4012" s="339"/>
    </row>
    <row r="4013" spans="1:6" s="342" customFormat="1" x14ac:dyDescent="0.25">
      <c r="A4013" s="338"/>
      <c r="B4013" s="338"/>
      <c r="C4013" s="341"/>
      <c r="D4013" s="340"/>
      <c r="E4013" s="339"/>
      <c r="F4013" s="339"/>
    </row>
    <row r="4014" spans="1:6" s="342" customFormat="1" x14ac:dyDescent="0.25">
      <c r="A4014" s="338"/>
      <c r="B4014" s="338"/>
      <c r="C4014" s="341"/>
      <c r="D4014" s="340"/>
      <c r="E4014" s="339"/>
      <c r="F4014" s="339"/>
    </row>
    <row r="4015" spans="1:6" s="342" customFormat="1" x14ac:dyDescent="0.25">
      <c r="A4015" s="338"/>
      <c r="B4015" s="338"/>
      <c r="C4015" s="341"/>
      <c r="D4015" s="340"/>
      <c r="E4015" s="339"/>
      <c r="F4015" s="339"/>
    </row>
    <row r="4016" spans="1:6" s="342" customFormat="1" x14ac:dyDescent="0.25">
      <c r="A4016" s="338"/>
      <c r="B4016" s="338"/>
      <c r="C4016" s="341"/>
      <c r="D4016" s="340"/>
      <c r="E4016" s="339"/>
      <c r="F4016" s="339"/>
    </row>
    <row r="4017" spans="1:6" s="342" customFormat="1" x14ac:dyDescent="0.25">
      <c r="A4017" s="338"/>
      <c r="B4017" s="338"/>
      <c r="C4017" s="341"/>
      <c r="D4017" s="340"/>
      <c r="E4017" s="339"/>
      <c r="F4017" s="339"/>
    </row>
    <row r="4018" spans="1:6" s="342" customFormat="1" x14ac:dyDescent="0.25">
      <c r="A4018" s="338"/>
      <c r="B4018" s="338"/>
      <c r="C4018" s="341"/>
      <c r="D4018" s="340"/>
      <c r="E4018" s="339"/>
      <c r="F4018" s="339"/>
    </row>
    <row r="4019" spans="1:6" s="342" customFormat="1" x14ac:dyDescent="0.25">
      <c r="A4019" s="338"/>
      <c r="B4019" s="338"/>
      <c r="C4019" s="341"/>
      <c r="D4019" s="340"/>
      <c r="E4019" s="339"/>
      <c r="F4019" s="339"/>
    </row>
    <row r="4020" spans="1:6" s="342" customFormat="1" x14ac:dyDescent="0.25">
      <c r="A4020" s="338"/>
      <c r="B4020" s="338"/>
      <c r="C4020" s="341"/>
      <c r="D4020" s="340"/>
      <c r="E4020" s="339"/>
      <c r="F4020" s="339"/>
    </row>
    <row r="4021" spans="1:6" s="342" customFormat="1" x14ac:dyDescent="0.25">
      <c r="A4021" s="338"/>
      <c r="B4021" s="338"/>
      <c r="C4021" s="341"/>
      <c r="D4021" s="340"/>
      <c r="E4021" s="339"/>
      <c r="F4021" s="339"/>
    </row>
    <row r="4022" spans="1:6" s="342" customFormat="1" x14ac:dyDescent="0.25">
      <c r="A4022" s="338"/>
      <c r="B4022" s="338"/>
      <c r="C4022" s="341"/>
      <c r="D4022" s="340"/>
      <c r="E4022" s="339"/>
      <c r="F4022" s="339"/>
    </row>
    <row r="4023" spans="1:6" s="342" customFormat="1" x14ac:dyDescent="0.25">
      <c r="A4023" s="338"/>
      <c r="B4023" s="338"/>
      <c r="C4023" s="341"/>
      <c r="D4023" s="340"/>
      <c r="E4023" s="339"/>
      <c r="F4023" s="339"/>
    </row>
    <row r="4024" spans="1:6" s="342" customFormat="1" x14ac:dyDescent="0.25">
      <c r="A4024" s="338"/>
      <c r="B4024" s="338"/>
      <c r="C4024" s="341"/>
      <c r="D4024" s="340"/>
      <c r="E4024" s="339"/>
      <c r="F4024" s="339"/>
    </row>
    <row r="4025" spans="1:6" s="342" customFormat="1" x14ac:dyDescent="0.25">
      <c r="A4025" s="338"/>
      <c r="B4025" s="338"/>
      <c r="C4025" s="341"/>
      <c r="D4025" s="340"/>
      <c r="E4025" s="339"/>
      <c r="F4025" s="339"/>
    </row>
    <row r="4026" spans="1:6" s="342" customFormat="1" x14ac:dyDescent="0.25">
      <c r="A4026" s="338"/>
      <c r="B4026" s="338"/>
      <c r="C4026" s="341"/>
      <c r="D4026" s="340"/>
      <c r="E4026" s="339"/>
      <c r="F4026" s="339"/>
    </row>
    <row r="4027" spans="1:6" s="342" customFormat="1" x14ac:dyDescent="0.25">
      <c r="A4027" s="338"/>
      <c r="B4027" s="338"/>
      <c r="C4027" s="341"/>
      <c r="D4027" s="340"/>
      <c r="E4027" s="339"/>
      <c r="F4027" s="339"/>
    </row>
    <row r="4028" spans="1:6" s="342" customFormat="1" x14ac:dyDescent="0.25">
      <c r="A4028" s="338"/>
      <c r="B4028" s="338"/>
      <c r="C4028" s="341"/>
      <c r="D4028" s="340"/>
      <c r="E4028" s="339"/>
      <c r="F4028" s="339"/>
    </row>
    <row r="4029" spans="1:6" s="342" customFormat="1" x14ac:dyDescent="0.25">
      <c r="A4029" s="338"/>
      <c r="B4029" s="338"/>
      <c r="C4029" s="341"/>
      <c r="D4029" s="340"/>
      <c r="E4029" s="339"/>
      <c r="F4029" s="339"/>
    </row>
    <row r="4030" spans="1:6" s="342" customFormat="1" x14ac:dyDescent="0.25">
      <c r="A4030" s="338"/>
      <c r="B4030" s="338"/>
      <c r="C4030" s="341"/>
      <c r="D4030" s="340"/>
      <c r="E4030" s="339"/>
      <c r="F4030" s="339"/>
    </row>
    <row r="4031" spans="1:6" s="342" customFormat="1" x14ac:dyDescent="0.25">
      <c r="A4031" s="338"/>
      <c r="B4031" s="338"/>
      <c r="C4031" s="341"/>
      <c r="D4031" s="340"/>
      <c r="E4031" s="339"/>
      <c r="F4031" s="339"/>
    </row>
    <row r="4032" spans="1:6" s="342" customFormat="1" x14ac:dyDescent="0.25">
      <c r="A4032" s="338"/>
      <c r="B4032" s="338"/>
      <c r="C4032" s="341"/>
      <c r="D4032" s="340"/>
      <c r="E4032" s="339"/>
      <c r="F4032" s="339"/>
    </row>
    <row r="4033" spans="1:6" s="342" customFormat="1" x14ac:dyDescent="0.25">
      <c r="A4033" s="338"/>
      <c r="B4033" s="338"/>
      <c r="C4033" s="341"/>
      <c r="D4033" s="340"/>
      <c r="E4033" s="339"/>
      <c r="F4033" s="339"/>
    </row>
    <row r="4034" spans="1:6" s="342" customFormat="1" x14ac:dyDescent="0.25">
      <c r="A4034" s="338"/>
      <c r="B4034" s="338"/>
      <c r="C4034" s="341"/>
      <c r="D4034" s="340"/>
      <c r="E4034" s="339"/>
      <c r="F4034" s="339"/>
    </row>
    <row r="4035" spans="1:6" s="342" customFormat="1" x14ac:dyDescent="0.25">
      <c r="A4035" s="338"/>
      <c r="B4035" s="338"/>
      <c r="C4035" s="341"/>
      <c r="D4035" s="340"/>
      <c r="E4035" s="339"/>
      <c r="F4035" s="339"/>
    </row>
    <row r="4036" spans="1:6" s="342" customFormat="1" x14ac:dyDescent="0.25">
      <c r="A4036" s="338"/>
      <c r="B4036" s="338"/>
      <c r="C4036" s="341"/>
      <c r="D4036" s="340"/>
      <c r="E4036" s="339"/>
      <c r="F4036" s="339"/>
    </row>
    <row r="4037" spans="1:6" s="342" customFormat="1" x14ac:dyDescent="0.25">
      <c r="A4037" s="338"/>
      <c r="B4037" s="338"/>
      <c r="C4037" s="341"/>
      <c r="D4037" s="340"/>
      <c r="E4037" s="339"/>
      <c r="F4037" s="339"/>
    </row>
    <row r="4038" spans="1:6" s="342" customFormat="1" x14ac:dyDescent="0.25">
      <c r="A4038" s="338"/>
      <c r="B4038" s="338"/>
      <c r="C4038" s="341"/>
      <c r="D4038" s="340"/>
      <c r="E4038" s="339"/>
      <c r="F4038" s="339"/>
    </row>
    <row r="4039" spans="1:6" s="342" customFormat="1" x14ac:dyDescent="0.25">
      <c r="A4039" s="338"/>
      <c r="B4039" s="338"/>
      <c r="C4039" s="341"/>
      <c r="D4039" s="340"/>
      <c r="E4039" s="339"/>
      <c r="F4039" s="339"/>
    </row>
    <row r="4040" spans="1:6" s="342" customFormat="1" x14ac:dyDescent="0.25">
      <c r="A4040" s="338"/>
      <c r="B4040" s="338"/>
      <c r="C4040" s="341"/>
      <c r="D4040" s="340"/>
      <c r="E4040" s="339"/>
      <c r="F4040" s="339"/>
    </row>
    <row r="4041" spans="1:6" s="342" customFormat="1" x14ac:dyDescent="0.25">
      <c r="A4041" s="338"/>
      <c r="B4041" s="338"/>
      <c r="C4041" s="341"/>
      <c r="D4041" s="340"/>
      <c r="E4041" s="339"/>
      <c r="F4041" s="339"/>
    </row>
    <row r="4042" spans="1:6" s="342" customFormat="1" x14ac:dyDescent="0.25">
      <c r="A4042" s="338"/>
      <c r="B4042" s="338"/>
      <c r="C4042" s="341"/>
      <c r="D4042" s="340"/>
      <c r="E4042" s="339"/>
      <c r="F4042" s="339"/>
    </row>
    <row r="4043" spans="1:6" s="342" customFormat="1" x14ac:dyDescent="0.25">
      <c r="A4043" s="338"/>
      <c r="B4043" s="338"/>
      <c r="C4043" s="341"/>
      <c r="D4043" s="340"/>
      <c r="E4043" s="339"/>
      <c r="F4043" s="339"/>
    </row>
    <row r="4044" spans="1:6" s="342" customFormat="1" x14ac:dyDescent="0.25">
      <c r="A4044" s="338"/>
      <c r="B4044" s="338"/>
      <c r="C4044" s="341"/>
      <c r="D4044" s="340"/>
      <c r="E4044" s="339"/>
      <c r="F4044" s="339"/>
    </row>
    <row r="4045" spans="1:6" s="342" customFormat="1" x14ac:dyDescent="0.25">
      <c r="A4045" s="338"/>
      <c r="B4045" s="338"/>
      <c r="C4045" s="341"/>
      <c r="D4045" s="340"/>
      <c r="E4045" s="339"/>
      <c r="F4045" s="339"/>
    </row>
    <row r="4046" spans="1:6" s="342" customFormat="1" x14ac:dyDescent="0.25">
      <c r="A4046" s="338"/>
      <c r="B4046" s="338"/>
      <c r="C4046" s="341"/>
      <c r="D4046" s="340"/>
      <c r="E4046" s="339"/>
      <c r="F4046" s="339"/>
    </row>
    <row r="4047" spans="1:6" s="342" customFormat="1" x14ac:dyDescent="0.25">
      <c r="A4047" s="338"/>
      <c r="B4047" s="338"/>
      <c r="C4047" s="341"/>
      <c r="D4047" s="340"/>
      <c r="E4047" s="339"/>
      <c r="F4047" s="339"/>
    </row>
    <row r="4048" spans="1:6" s="342" customFormat="1" x14ac:dyDescent="0.25">
      <c r="A4048" s="338"/>
      <c r="B4048" s="338"/>
      <c r="C4048" s="341"/>
      <c r="D4048" s="340"/>
      <c r="E4048" s="339"/>
      <c r="F4048" s="339"/>
    </row>
    <row r="4049" spans="1:6" s="342" customFormat="1" x14ac:dyDescent="0.25">
      <c r="A4049" s="338"/>
      <c r="B4049" s="338"/>
      <c r="C4049" s="341"/>
      <c r="D4049" s="340"/>
      <c r="E4049" s="339"/>
      <c r="F4049" s="339"/>
    </row>
    <row r="4050" spans="1:6" s="342" customFormat="1" x14ac:dyDescent="0.25">
      <c r="A4050" s="338"/>
      <c r="B4050" s="338"/>
      <c r="C4050" s="341"/>
      <c r="D4050" s="340"/>
      <c r="E4050" s="339"/>
      <c r="F4050" s="339"/>
    </row>
    <row r="4051" spans="1:6" s="342" customFormat="1" x14ac:dyDescent="0.25">
      <c r="A4051" s="338"/>
      <c r="B4051" s="338"/>
      <c r="C4051" s="341"/>
      <c r="D4051" s="340"/>
      <c r="E4051" s="339"/>
      <c r="F4051" s="339"/>
    </row>
    <row r="4052" spans="1:6" s="342" customFormat="1" x14ac:dyDescent="0.25">
      <c r="A4052" s="338"/>
      <c r="B4052" s="338"/>
      <c r="C4052" s="341"/>
      <c r="D4052" s="340"/>
      <c r="E4052" s="339"/>
      <c r="F4052" s="339"/>
    </row>
    <row r="4053" spans="1:6" s="342" customFormat="1" x14ac:dyDescent="0.25">
      <c r="A4053" s="338"/>
      <c r="B4053" s="338"/>
      <c r="C4053" s="341"/>
      <c r="D4053" s="340"/>
      <c r="E4053" s="339"/>
      <c r="F4053" s="339"/>
    </row>
    <row r="4054" spans="1:6" s="342" customFormat="1" x14ac:dyDescent="0.25">
      <c r="A4054" s="338"/>
      <c r="B4054" s="338"/>
      <c r="C4054" s="341"/>
      <c r="D4054" s="340"/>
      <c r="E4054" s="339"/>
      <c r="F4054" s="339"/>
    </row>
    <row r="4055" spans="1:6" s="342" customFormat="1" x14ac:dyDescent="0.25">
      <c r="A4055" s="338"/>
      <c r="B4055" s="338"/>
      <c r="C4055" s="341"/>
      <c r="D4055" s="340"/>
      <c r="E4055" s="339"/>
      <c r="F4055" s="339"/>
    </row>
    <row r="4056" spans="1:6" s="342" customFormat="1" x14ac:dyDescent="0.25">
      <c r="A4056" s="338"/>
      <c r="B4056" s="338"/>
      <c r="C4056" s="341"/>
      <c r="D4056" s="340"/>
      <c r="E4056" s="339"/>
      <c r="F4056" s="339"/>
    </row>
    <row r="4057" spans="1:6" s="342" customFormat="1" x14ac:dyDescent="0.25">
      <c r="A4057" s="338"/>
      <c r="B4057" s="338"/>
      <c r="C4057" s="341"/>
      <c r="D4057" s="340"/>
      <c r="E4057" s="339"/>
      <c r="F4057" s="339"/>
    </row>
    <row r="4058" spans="1:6" s="342" customFormat="1" x14ac:dyDescent="0.25">
      <c r="A4058" s="338"/>
      <c r="B4058" s="338"/>
      <c r="C4058" s="341"/>
      <c r="D4058" s="340"/>
      <c r="E4058" s="339"/>
      <c r="F4058" s="339"/>
    </row>
    <row r="4059" spans="1:6" s="342" customFormat="1" x14ac:dyDescent="0.25">
      <c r="A4059" s="338"/>
      <c r="B4059" s="338"/>
      <c r="C4059" s="341"/>
      <c r="D4059" s="340"/>
      <c r="E4059" s="339"/>
      <c r="F4059" s="339"/>
    </row>
    <row r="4060" spans="1:6" s="342" customFormat="1" x14ac:dyDescent="0.25">
      <c r="A4060" s="338"/>
      <c r="B4060" s="338"/>
      <c r="C4060" s="341"/>
      <c r="D4060" s="340"/>
      <c r="E4060" s="339"/>
      <c r="F4060" s="339"/>
    </row>
    <row r="4061" spans="1:6" s="342" customFormat="1" x14ac:dyDescent="0.25">
      <c r="A4061" s="338"/>
      <c r="B4061" s="338"/>
      <c r="C4061" s="341"/>
      <c r="D4061" s="340"/>
      <c r="E4061" s="339"/>
      <c r="F4061" s="339"/>
    </row>
    <row r="4062" spans="1:6" s="342" customFormat="1" x14ac:dyDescent="0.25">
      <c r="A4062" s="338"/>
      <c r="B4062" s="338"/>
      <c r="C4062" s="341"/>
      <c r="D4062" s="340"/>
      <c r="E4062" s="339"/>
      <c r="F4062" s="339"/>
    </row>
    <row r="4063" spans="1:6" s="342" customFormat="1" x14ac:dyDescent="0.25">
      <c r="A4063" s="338"/>
      <c r="B4063" s="338"/>
      <c r="C4063" s="341"/>
      <c r="D4063" s="340"/>
      <c r="E4063" s="339"/>
      <c r="F4063" s="339"/>
    </row>
    <row r="4064" spans="1:6" s="342" customFormat="1" x14ac:dyDescent="0.25">
      <c r="A4064" s="338"/>
      <c r="B4064" s="338"/>
      <c r="C4064" s="341"/>
      <c r="D4064" s="340"/>
      <c r="E4064" s="339"/>
      <c r="F4064" s="339"/>
    </row>
    <row r="4065" spans="1:6" s="342" customFormat="1" x14ac:dyDescent="0.25">
      <c r="A4065" s="338"/>
      <c r="B4065" s="338"/>
      <c r="C4065" s="341"/>
      <c r="D4065" s="340"/>
      <c r="E4065" s="339"/>
      <c r="F4065" s="339"/>
    </row>
    <row r="4066" spans="1:6" s="342" customFormat="1" x14ac:dyDescent="0.25">
      <c r="A4066" s="338"/>
      <c r="B4066" s="338"/>
      <c r="C4066" s="341"/>
      <c r="D4066" s="340"/>
      <c r="E4066" s="339"/>
      <c r="F4066" s="339"/>
    </row>
    <row r="4067" spans="1:6" s="342" customFormat="1" x14ac:dyDescent="0.25">
      <c r="A4067" s="338"/>
      <c r="B4067" s="338"/>
      <c r="C4067" s="341"/>
      <c r="D4067" s="340"/>
      <c r="E4067" s="339"/>
      <c r="F4067" s="339"/>
    </row>
    <row r="4068" spans="1:6" s="342" customFormat="1" x14ac:dyDescent="0.25">
      <c r="A4068" s="338"/>
      <c r="B4068" s="338"/>
      <c r="C4068" s="341"/>
      <c r="D4068" s="340"/>
      <c r="E4068" s="339"/>
      <c r="F4068" s="339"/>
    </row>
    <row r="4069" spans="1:6" s="342" customFormat="1" x14ac:dyDescent="0.25">
      <c r="A4069" s="338"/>
      <c r="B4069" s="338"/>
      <c r="C4069" s="341"/>
      <c r="D4069" s="340"/>
      <c r="E4069" s="339"/>
      <c r="F4069" s="339"/>
    </row>
    <row r="4070" spans="1:6" s="342" customFormat="1" x14ac:dyDescent="0.25">
      <c r="A4070" s="338"/>
      <c r="B4070" s="338"/>
      <c r="C4070" s="341"/>
      <c r="D4070" s="340"/>
      <c r="E4070" s="339"/>
      <c r="F4070" s="339"/>
    </row>
    <row r="4071" spans="1:6" s="342" customFormat="1" x14ac:dyDescent="0.25">
      <c r="A4071" s="338"/>
      <c r="B4071" s="338"/>
      <c r="C4071" s="341"/>
      <c r="D4071" s="340"/>
      <c r="E4071" s="339"/>
      <c r="F4071" s="339"/>
    </row>
    <row r="4072" spans="1:6" s="342" customFormat="1" x14ac:dyDescent="0.25">
      <c r="A4072" s="338"/>
      <c r="B4072" s="338"/>
      <c r="C4072" s="341"/>
      <c r="D4072" s="340"/>
      <c r="E4072" s="339"/>
      <c r="F4072" s="339"/>
    </row>
    <row r="4073" spans="1:6" s="342" customFormat="1" x14ac:dyDescent="0.25">
      <c r="A4073" s="338"/>
      <c r="B4073" s="338"/>
      <c r="C4073" s="341"/>
      <c r="D4073" s="340"/>
      <c r="E4073" s="339"/>
      <c r="F4073" s="339"/>
    </row>
    <row r="4074" spans="1:6" s="342" customFormat="1" x14ac:dyDescent="0.25">
      <c r="A4074" s="338"/>
      <c r="B4074" s="338"/>
      <c r="C4074" s="341"/>
      <c r="D4074" s="340"/>
      <c r="E4074" s="339"/>
      <c r="F4074" s="339"/>
    </row>
    <row r="4075" spans="1:6" s="342" customFormat="1" x14ac:dyDescent="0.25">
      <c r="A4075" s="338"/>
      <c r="B4075" s="338"/>
      <c r="C4075" s="341"/>
      <c r="D4075" s="340"/>
      <c r="E4075" s="339"/>
      <c r="F4075" s="339"/>
    </row>
    <row r="4076" spans="1:6" s="342" customFormat="1" x14ac:dyDescent="0.25">
      <c r="A4076" s="338"/>
      <c r="B4076" s="338"/>
      <c r="C4076" s="341"/>
      <c r="D4076" s="340"/>
      <c r="E4076" s="339"/>
      <c r="F4076" s="339"/>
    </row>
    <row r="4077" spans="1:6" s="342" customFormat="1" x14ac:dyDescent="0.25">
      <c r="A4077" s="338"/>
      <c r="B4077" s="338"/>
      <c r="C4077" s="341"/>
      <c r="D4077" s="340"/>
      <c r="E4077" s="339"/>
      <c r="F4077" s="339"/>
    </row>
    <row r="4078" spans="1:6" s="342" customFormat="1" x14ac:dyDescent="0.25">
      <c r="A4078" s="338"/>
      <c r="B4078" s="338"/>
      <c r="C4078" s="341"/>
      <c r="D4078" s="340"/>
      <c r="E4078" s="339"/>
      <c r="F4078" s="339"/>
    </row>
    <row r="4079" spans="1:6" s="342" customFormat="1" x14ac:dyDescent="0.25">
      <c r="A4079" s="338"/>
      <c r="B4079" s="338"/>
      <c r="C4079" s="341"/>
      <c r="D4079" s="340"/>
      <c r="E4079" s="339"/>
      <c r="F4079" s="339"/>
    </row>
    <row r="4080" spans="1:6" s="342" customFormat="1" x14ac:dyDescent="0.25">
      <c r="A4080" s="338"/>
      <c r="B4080" s="338"/>
      <c r="C4080" s="341"/>
      <c r="D4080" s="340"/>
      <c r="E4080" s="339"/>
      <c r="F4080" s="339"/>
    </row>
    <row r="4081" spans="1:6" s="342" customFormat="1" x14ac:dyDescent="0.25">
      <c r="A4081" s="338"/>
      <c r="B4081" s="338"/>
      <c r="C4081" s="341"/>
      <c r="D4081" s="340"/>
      <c r="E4081" s="339"/>
      <c r="F4081" s="339"/>
    </row>
    <row r="4082" spans="1:6" s="342" customFormat="1" x14ac:dyDescent="0.25">
      <c r="A4082" s="338"/>
      <c r="B4082" s="338"/>
      <c r="C4082" s="341"/>
      <c r="D4082" s="340"/>
      <c r="E4082" s="339"/>
      <c r="F4082" s="339"/>
    </row>
    <row r="4083" spans="1:6" s="342" customFormat="1" x14ac:dyDescent="0.25">
      <c r="A4083" s="338"/>
      <c r="B4083" s="338"/>
      <c r="C4083" s="341"/>
      <c r="D4083" s="340"/>
      <c r="E4083" s="339"/>
      <c r="F4083" s="339"/>
    </row>
    <row r="4084" spans="1:6" s="342" customFormat="1" x14ac:dyDescent="0.25">
      <c r="A4084" s="338"/>
      <c r="B4084" s="338"/>
      <c r="C4084" s="341"/>
      <c r="D4084" s="340"/>
      <c r="E4084" s="339"/>
      <c r="F4084" s="339"/>
    </row>
    <row r="4085" spans="1:6" s="342" customFormat="1" x14ac:dyDescent="0.25">
      <c r="A4085" s="338"/>
      <c r="B4085" s="338"/>
      <c r="C4085" s="341"/>
      <c r="D4085" s="340"/>
      <c r="E4085" s="339"/>
      <c r="F4085" s="339"/>
    </row>
    <row r="4086" spans="1:6" s="342" customFormat="1" x14ac:dyDescent="0.25">
      <c r="A4086" s="338"/>
      <c r="B4086" s="338"/>
      <c r="C4086" s="341"/>
      <c r="D4086" s="340"/>
      <c r="E4086" s="339"/>
      <c r="F4086" s="339"/>
    </row>
    <row r="4087" spans="1:6" s="342" customFormat="1" x14ac:dyDescent="0.25">
      <c r="A4087" s="338"/>
      <c r="B4087" s="338"/>
      <c r="C4087" s="341"/>
      <c r="D4087" s="340"/>
      <c r="E4087" s="339"/>
      <c r="F4087" s="339"/>
    </row>
    <row r="4088" spans="1:6" s="342" customFormat="1" x14ac:dyDescent="0.25">
      <c r="A4088" s="338"/>
      <c r="B4088" s="338"/>
      <c r="C4088" s="341"/>
      <c r="D4088" s="340"/>
      <c r="E4088" s="339"/>
      <c r="F4088" s="339"/>
    </row>
    <row r="4089" spans="1:6" s="342" customFormat="1" x14ac:dyDescent="0.25">
      <c r="A4089" s="338"/>
      <c r="B4089" s="338"/>
      <c r="C4089" s="341"/>
      <c r="D4089" s="340"/>
      <c r="E4089" s="339"/>
      <c r="F4089" s="339"/>
    </row>
    <row r="4090" spans="1:6" s="342" customFormat="1" x14ac:dyDescent="0.25">
      <c r="A4090" s="338"/>
      <c r="B4090" s="338"/>
      <c r="C4090" s="341"/>
      <c r="D4090" s="340"/>
      <c r="E4090" s="339"/>
      <c r="F4090" s="339"/>
    </row>
    <row r="4091" spans="1:6" s="342" customFormat="1" x14ac:dyDescent="0.25">
      <c r="A4091" s="338"/>
      <c r="B4091" s="338"/>
      <c r="C4091" s="341"/>
      <c r="D4091" s="340"/>
      <c r="E4091" s="339"/>
      <c r="F4091" s="339"/>
    </row>
    <row r="4092" spans="1:6" s="342" customFormat="1" x14ac:dyDescent="0.25">
      <c r="A4092" s="338"/>
      <c r="B4092" s="338"/>
      <c r="C4092" s="341"/>
      <c r="D4092" s="340"/>
      <c r="E4092" s="339"/>
      <c r="F4092" s="339"/>
    </row>
    <row r="4093" spans="1:6" s="342" customFormat="1" x14ac:dyDescent="0.25">
      <c r="A4093" s="338"/>
      <c r="B4093" s="338"/>
      <c r="C4093" s="341"/>
      <c r="D4093" s="340"/>
      <c r="E4093" s="339"/>
      <c r="F4093" s="339"/>
    </row>
    <row r="4094" spans="1:6" s="342" customFormat="1" x14ac:dyDescent="0.25">
      <c r="A4094" s="338"/>
      <c r="B4094" s="338"/>
      <c r="C4094" s="341"/>
      <c r="D4094" s="340"/>
      <c r="E4094" s="339"/>
      <c r="F4094" s="339"/>
    </row>
    <row r="4095" spans="1:6" s="342" customFormat="1" x14ac:dyDescent="0.25">
      <c r="A4095" s="338"/>
      <c r="B4095" s="338"/>
      <c r="C4095" s="341"/>
      <c r="D4095" s="340"/>
      <c r="E4095" s="339"/>
      <c r="F4095" s="339"/>
    </row>
    <row r="4096" spans="1:6" s="342" customFormat="1" x14ac:dyDescent="0.25">
      <c r="A4096" s="338"/>
      <c r="B4096" s="338"/>
      <c r="C4096" s="341"/>
      <c r="D4096" s="340"/>
      <c r="E4096" s="339"/>
      <c r="F4096" s="339"/>
    </row>
    <row r="4097" spans="1:6" s="342" customFormat="1" x14ac:dyDescent="0.25">
      <c r="A4097" s="338"/>
      <c r="B4097" s="338"/>
      <c r="C4097" s="341"/>
      <c r="D4097" s="340"/>
      <c r="E4097" s="339"/>
      <c r="F4097" s="339"/>
    </row>
    <row r="4098" spans="1:6" s="342" customFormat="1" x14ac:dyDescent="0.25">
      <c r="A4098" s="338"/>
      <c r="B4098" s="338"/>
      <c r="C4098" s="341"/>
      <c r="D4098" s="340"/>
      <c r="E4098" s="339"/>
      <c r="F4098" s="339"/>
    </row>
    <row r="4099" spans="1:6" s="342" customFormat="1" x14ac:dyDescent="0.25">
      <c r="A4099" s="338"/>
      <c r="B4099" s="338"/>
      <c r="C4099" s="341"/>
      <c r="D4099" s="340"/>
      <c r="E4099" s="339"/>
      <c r="F4099" s="339"/>
    </row>
    <row r="4100" spans="1:6" s="342" customFormat="1" x14ac:dyDescent="0.25">
      <c r="A4100" s="338"/>
      <c r="B4100" s="338"/>
      <c r="C4100" s="341"/>
      <c r="D4100" s="340"/>
      <c r="E4100" s="339"/>
      <c r="F4100" s="339"/>
    </row>
    <row r="4101" spans="1:6" s="342" customFormat="1" x14ac:dyDescent="0.25">
      <c r="A4101" s="338"/>
      <c r="B4101" s="338"/>
      <c r="C4101" s="341"/>
      <c r="D4101" s="340"/>
      <c r="E4101" s="339"/>
      <c r="F4101" s="339"/>
    </row>
    <row r="4102" spans="1:6" s="342" customFormat="1" x14ac:dyDescent="0.25">
      <c r="A4102" s="338"/>
      <c r="B4102" s="338"/>
      <c r="C4102" s="341"/>
      <c r="D4102" s="340"/>
      <c r="E4102" s="339"/>
      <c r="F4102" s="339"/>
    </row>
    <row r="4103" spans="1:6" s="342" customFormat="1" x14ac:dyDescent="0.25">
      <c r="A4103" s="338"/>
      <c r="B4103" s="338"/>
      <c r="C4103" s="341"/>
      <c r="D4103" s="340"/>
      <c r="E4103" s="339"/>
      <c r="F4103" s="339"/>
    </row>
    <row r="4104" spans="1:6" s="342" customFormat="1" x14ac:dyDescent="0.25">
      <c r="A4104" s="338"/>
      <c r="B4104" s="338"/>
      <c r="C4104" s="341"/>
      <c r="D4104" s="340"/>
      <c r="E4104" s="339"/>
      <c r="F4104" s="339"/>
    </row>
    <row r="4105" spans="1:6" s="342" customFormat="1" x14ac:dyDescent="0.25">
      <c r="A4105" s="338"/>
      <c r="B4105" s="338"/>
      <c r="C4105" s="341"/>
      <c r="D4105" s="340"/>
      <c r="E4105" s="339"/>
      <c r="F4105" s="339"/>
    </row>
    <row r="4106" spans="1:6" s="342" customFormat="1" x14ac:dyDescent="0.25">
      <c r="A4106" s="338"/>
      <c r="B4106" s="338"/>
      <c r="C4106" s="341"/>
      <c r="D4106" s="340"/>
      <c r="E4106" s="339"/>
      <c r="F4106" s="339"/>
    </row>
    <row r="4107" spans="1:6" s="342" customFormat="1" x14ac:dyDescent="0.25">
      <c r="A4107" s="338"/>
      <c r="B4107" s="338"/>
      <c r="C4107" s="341"/>
      <c r="D4107" s="340"/>
      <c r="E4107" s="339"/>
      <c r="F4107" s="339"/>
    </row>
    <row r="4108" spans="1:6" s="342" customFormat="1" x14ac:dyDescent="0.25">
      <c r="A4108" s="338"/>
      <c r="B4108" s="338"/>
      <c r="C4108" s="341"/>
      <c r="D4108" s="340"/>
      <c r="E4108" s="339"/>
      <c r="F4108" s="339"/>
    </row>
    <row r="4109" spans="1:6" s="342" customFormat="1" x14ac:dyDescent="0.25">
      <c r="A4109" s="338"/>
      <c r="B4109" s="338"/>
      <c r="C4109" s="341"/>
      <c r="D4109" s="340"/>
      <c r="E4109" s="339"/>
      <c r="F4109" s="339"/>
    </row>
    <row r="4110" spans="1:6" s="342" customFormat="1" x14ac:dyDescent="0.25">
      <c r="A4110" s="338"/>
      <c r="B4110" s="338"/>
      <c r="C4110" s="341"/>
      <c r="D4110" s="340"/>
      <c r="E4110" s="339"/>
      <c r="F4110" s="339"/>
    </row>
    <row r="4111" spans="1:6" s="342" customFormat="1" x14ac:dyDescent="0.25">
      <c r="A4111" s="338"/>
      <c r="B4111" s="338"/>
      <c r="C4111" s="341"/>
      <c r="D4111" s="340"/>
      <c r="E4111" s="339"/>
      <c r="F4111" s="339"/>
    </row>
    <row r="4112" spans="1:6" s="342" customFormat="1" x14ac:dyDescent="0.25">
      <c r="A4112" s="338"/>
      <c r="B4112" s="338"/>
      <c r="C4112" s="341"/>
      <c r="D4112" s="340"/>
      <c r="E4112" s="339"/>
      <c r="F4112" s="339"/>
    </row>
    <row r="4113" spans="1:6" s="342" customFormat="1" x14ac:dyDescent="0.25">
      <c r="A4113" s="338"/>
      <c r="B4113" s="338"/>
      <c r="C4113" s="341"/>
      <c r="D4113" s="340"/>
      <c r="E4113" s="339"/>
      <c r="F4113" s="339"/>
    </row>
    <row r="4114" spans="1:6" s="342" customFormat="1" x14ac:dyDescent="0.25">
      <c r="A4114" s="338"/>
      <c r="B4114" s="338"/>
      <c r="C4114" s="341"/>
      <c r="D4114" s="340"/>
      <c r="E4114" s="339"/>
      <c r="F4114" s="339"/>
    </row>
    <row r="4115" spans="1:6" s="342" customFormat="1" x14ac:dyDescent="0.25">
      <c r="A4115" s="338"/>
      <c r="B4115" s="338"/>
      <c r="C4115" s="341"/>
      <c r="D4115" s="340"/>
      <c r="E4115" s="339"/>
      <c r="F4115" s="339"/>
    </row>
    <row r="4116" spans="1:6" s="342" customFormat="1" x14ac:dyDescent="0.25">
      <c r="A4116" s="338"/>
      <c r="B4116" s="338"/>
      <c r="C4116" s="341"/>
      <c r="D4116" s="340"/>
      <c r="E4116" s="339"/>
      <c r="F4116" s="339"/>
    </row>
    <row r="4117" spans="1:6" s="342" customFormat="1" x14ac:dyDescent="0.25">
      <c r="A4117" s="338"/>
      <c r="B4117" s="338"/>
      <c r="C4117" s="341"/>
      <c r="D4117" s="340"/>
      <c r="E4117" s="339"/>
      <c r="F4117" s="339"/>
    </row>
    <row r="4118" spans="1:6" s="342" customFormat="1" x14ac:dyDescent="0.25">
      <c r="A4118" s="338"/>
      <c r="B4118" s="338"/>
      <c r="C4118" s="341"/>
      <c r="D4118" s="340"/>
      <c r="E4118" s="339"/>
      <c r="F4118" s="339"/>
    </row>
    <row r="4119" spans="1:6" s="342" customFormat="1" x14ac:dyDescent="0.25">
      <c r="A4119" s="338"/>
      <c r="B4119" s="338"/>
      <c r="C4119" s="341"/>
      <c r="D4119" s="340"/>
      <c r="E4119" s="339"/>
      <c r="F4119" s="339"/>
    </row>
    <row r="4120" spans="1:6" s="342" customFormat="1" x14ac:dyDescent="0.25">
      <c r="A4120" s="338"/>
      <c r="B4120" s="338"/>
      <c r="C4120" s="341"/>
      <c r="D4120" s="340"/>
      <c r="E4120" s="339"/>
      <c r="F4120" s="339"/>
    </row>
    <row r="4121" spans="1:6" s="342" customFormat="1" x14ac:dyDescent="0.25">
      <c r="A4121" s="338"/>
      <c r="B4121" s="338"/>
      <c r="C4121" s="341"/>
      <c r="D4121" s="340"/>
      <c r="E4121" s="339"/>
      <c r="F4121" s="339"/>
    </row>
    <row r="4122" spans="1:6" s="342" customFormat="1" x14ac:dyDescent="0.25">
      <c r="A4122" s="338"/>
      <c r="B4122" s="338"/>
      <c r="C4122" s="341"/>
      <c r="D4122" s="340"/>
      <c r="E4122" s="339"/>
      <c r="F4122" s="339"/>
    </row>
    <row r="4123" spans="1:6" s="342" customFormat="1" x14ac:dyDescent="0.25">
      <c r="A4123" s="338"/>
      <c r="B4123" s="338"/>
      <c r="C4123" s="341"/>
      <c r="D4123" s="340"/>
      <c r="E4123" s="339"/>
      <c r="F4123" s="339"/>
    </row>
    <row r="4124" spans="1:6" s="342" customFormat="1" x14ac:dyDescent="0.25">
      <c r="A4124" s="338"/>
      <c r="B4124" s="338"/>
      <c r="C4124" s="341"/>
      <c r="D4124" s="340"/>
      <c r="E4124" s="339"/>
      <c r="F4124" s="339"/>
    </row>
    <row r="4125" spans="1:6" s="342" customFormat="1" x14ac:dyDescent="0.25">
      <c r="A4125" s="338"/>
      <c r="B4125" s="338"/>
      <c r="C4125" s="341"/>
      <c r="D4125" s="340"/>
      <c r="E4125" s="339"/>
      <c r="F4125" s="339"/>
    </row>
    <row r="4126" spans="1:6" s="342" customFormat="1" x14ac:dyDescent="0.25">
      <c r="A4126" s="338"/>
      <c r="B4126" s="338"/>
      <c r="C4126" s="341"/>
      <c r="D4126" s="340"/>
      <c r="E4126" s="339"/>
      <c r="F4126" s="339"/>
    </row>
    <row r="4127" spans="1:6" s="342" customFormat="1" x14ac:dyDescent="0.25">
      <c r="A4127" s="338"/>
      <c r="B4127" s="338"/>
      <c r="C4127" s="341"/>
      <c r="D4127" s="340"/>
      <c r="E4127" s="339"/>
      <c r="F4127" s="339"/>
    </row>
    <row r="4128" spans="1:6" s="342" customFormat="1" x14ac:dyDescent="0.25">
      <c r="A4128" s="338"/>
      <c r="B4128" s="338"/>
      <c r="C4128" s="341"/>
      <c r="D4128" s="340"/>
      <c r="E4128" s="339"/>
      <c r="F4128" s="339"/>
    </row>
    <row r="4129" spans="1:6" s="342" customFormat="1" x14ac:dyDescent="0.25">
      <c r="A4129" s="338"/>
      <c r="B4129" s="338"/>
      <c r="C4129" s="341"/>
      <c r="D4129" s="340"/>
      <c r="E4129" s="339"/>
      <c r="F4129" s="339"/>
    </row>
    <row r="4130" spans="1:6" s="342" customFormat="1" x14ac:dyDescent="0.25">
      <c r="A4130" s="338"/>
      <c r="B4130" s="338"/>
      <c r="C4130" s="341"/>
      <c r="D4130" s="340"/>
      <c r="E4130" s="339"/>
      <c r="F4130" s="339"/>
    </row>
    <row r="4131" spans="1:6" s="342" customFormat="1" x14ac:dyDescent="0.25">
      <c r="A4131" s="338"/>
      <c r="B4131" s="338"/>
      <c r="C4131" s="341"/>
      <c r="D4131" s="340"/>
      <c r="E4131" s="339"/>
      <c r="F4131" s="339"/>
    </row>
    <row r="4132" spans="1:6" s="342" customFormat="1" x14ac:dyDescent="0.25">
      <c r="A4132" s="338"/>
      <c r="B4132" s="338"/>
      <c r="C4132" s="341"/>
      <c r="D4132" s="340"/>
      <c r="E4132" s="339"/>
      <c r="F4132" s="339"/>
    </row>
    <row r="4133" spans="1:6" s="342" customFormat="1" x14ac:dyDescent="0.25">
      <c r="A4133" s="338"/>
      <c r="B4133" s="338"/>
      <c r="C4133" s="341"/>
      <c r="D4133" s="340"/>
      <c r="E4133" s="339"/>
      <c r="F4133" s="339"/>
    </row>
    <row r="4134" spans="1:6" s="342" customFormat="1" x14ac:dyDescent="0.25">
      <c r="A4134" s="338"/>
      <c r="B4134" s="338"/>
      <c r="C4134" s="341"/>
      <c r="D4134" s="340"/>
      <c r="E4134" s="339"/>
      <c r="F4134" s="339"/>
    </row>
    <row r="4135" spans="1:6" s="342" customFormat="1" x14ac:dyDescent="0.25">
      <c r="A4135" s="338"/>
      <c r="B4135" s="338"/>
      <c r="C4135" s="341"/>
      <c r="D4135" s="340"/>
      <c r="E4135" s="339"/>
      <c r="F4135" s="339"/>
    </row>
    <row r="4136" spans="1:6" s="342" customFormat="1" x14ac:dyDescent="0.25">
      <c r="A4136" s="338"/>
      <c r="B4136" s="338"/>
      <c r="C4136" s="341"/>
      <c r="D4136" s="340"/>
      <c r="E4136" s="339"/>
      <c r="F4136" s="339"/>
    </row>
    <row r="4137" spans="1:6" s="342" customFormat="1" x14ac:dyDescent="0.25">
      <c r="A4137" s="338"/>
      <c r="B4137" s="338"/>
      <c r="C4137" s="341"/>
      <c r="D4137" s="340"/>
      <c r="E4137" s="339"/>
      <c r="F4137" s="339"/>
    </row>
    <row r="4138" spans="1:6" s="342" customFormat="1" x14ac:dyDescent="0.25">
      <c r="A4138" s="338"/>
      <c r="B4138" s="338"/>
      <c r="C4138" s="341"/>
      <c r="D4138" s="340"/>
      <c r="E4138" s="339"/>
      <c r="F4138" s="339"/>
    </row>
    <row r="4139" spans="1:6" s="342" customFormat="1" x14ac:dyDescent="0.25">
      <c r="A4139" s="338"/>
      <c r="B4139" s="338"/>
      <c r="C4139" s="341"/>
      <c r="D4139" s="340"/>
      <c r="E4139" s="339"/>
      <c r="F4139" s="339"/>
    </row>
    <row r="4140" spans="1:6" s="342" customFormat="1" x14ac:dyDescent="0.25">
      <c r="A4140" s="338"/>
      <c r="B4140" s="338"/>
      <c r="C4140" s="341"/>
      <c r="D4140" s="340"/>
      <c r="E4140" s="339"/>
      <c r="F4140" s="339"/>
    </row>
    <row r="4141" spans="1:6" s="342" customFormat="1" x14ac:dyDescent="0.25">
      <c r="A4141" s="338"/>
      <c r="B4141" s="338"/>
      <c r="C4141" s="341"/>
      <c r="D4141" s="340"/>
      <c r="E4141" s="339"/>
      <c r="F4141" s="339"/>
    </row>
    <row r="4142" spans="1:6" s="342" customFormat="1" x14ac:dyDescent="0.25">
      <c r="A4142" s="338"/>
      <c r="B4142" s="338"/>
      <c r="C4142" s="341"/>
      <c r="D4142" s="340"/>
      <c r="E4142" s="339"/>
      <c r="F4142" s="339"/>
    </row>
    <row r="4143" spans="1:6" s="342" customFormat="1" x14ac:dyDescent="0.25">
      <c r="A4143" s="338"/>
      <c r="B4143" s="338"/>
      <c r="C4143" s="341"/>
      <c r="D4143" s="340"/>
      <c r="E4143" s="339"/>
      <c r="F4143" s="339"/>
    </row>
    <row r="4144" spans="1:6" s="342" customFormat="1" x14ac:dyDescent="0.25">
      <c r="A4144" s="338"/>
      <c r="B4144" s="338"/>
      <c r="C4144" s="341"/>
      <c r="D4144" s="340"/>
      <c r="E4144" s="339"/>
      <c r="F4144" s="339"/>
    </row>
    <row r="4145" spans="1:6" s="342" customFormat="1" x14ac:dyDescent="0.25">
      <c r="A4145" s="338"/>
      <c r="B4145" s="338"/>
      <c r="C4145" s="341"/>
      <c r="D4145" s="340"/>
      <c r="E4145" s="339"/>
      <c r="F4145" s="339"/>
    </row>
    <row r="4146" spans="1:6" s="342" customFormat="1" x14ac:dyDescent="0.25">
      <c r="A4146" s="338"/>
      <c r="B4146" s="338"/>
      <c r="C4146" s="341"/>
      <c r="D4146" s="340"/>
      <c r="E4146" s="339"/>
      <c r="F4146" s="339"/>
    </row>
    <row r="4147" spans="1:6" s="342" customFormat="1" x14ac:dyDescent="0.25">
      <c r="A4147" s="338"/>
      <c r="B4147" s="338"/>
      <c r="C4147" s="341"/>
      <c r="D4147" s="340"/>
      <c r="E4147" s="339"/>
      <c r="F4147" s="339"/>
    </row>
    <row r="4148" spans="1:6" s="342" customFormat="1" x14ac:dyDescent="0.25">
      <c r="A4148" s="338"/>
      <c r="B4148" s="338"/>
      <c r="C4148" s="341"/>
      <c r="D4148" s="340"/>
      <c r="E4148" s="339"/>
      <c r="F4148" s="339"/>
    </row>
    <row r="4149" spans="1:6" s="342" customFormat="1" x14ac:dyDescent="0.25">
      <c r="A4149" s="338"/>
      <c r="B4149" s="338"/>
      <c r="C4149" s="341"/>
      <c r="D4149" s="340"/>
      <c r="E4149" s="339"/>
      <c r="F4149" s="339"/>
    </row>
    <row r="4150" spans="1:6" s="342" customFormat="1" x14ac:dyDescent="0.25">
      <c r="A4150" s="338"/>
      <c r="B4150" s="338"/>
      <c r="C4150" s="341"/>
      <c r="D4150" s="340"/>
      <c r="E4150" s="339"/>
      <c r="F4150" s="339"/>
    </row>
    <row r="4151" spans="1:6" s="342" customFormat="1" x14ac:dyDescent="0.25">
      <c r="A4151" s="338"/>
      <c r="B4151" s="338"/>
      <c r="C4151" s="341"/>
      <c r="D4151" s="340"/>
      <c r="E4151" s="339"/>
      <c r="F4151" s="339"/>
    </row>
    <row r="4152" spans="1:6" s="342" customFormat="1" x14ac:dyDescent="0.25">
      <c r="A4152" s="338"/>
      <c r="B4152" s="338"/>
      <c r="C4152" s="341"/>
      <c r="D4152" s="340"/>
      <c r="E4152" s="339"/>
      <c r="F4152" s="339"/>
    </row>
    <row r="4153" spans="1:6" s="342" customFormat="1" x14ac:dyDescent="0.25">
      <c r="A4153" s="338"/>
      <c r="B4153" s="338"/>
      <c r="C4153" s="341"/>
      <c r="D4153" s="340"/>
      <c r="E4153" s="339"/>
      <c r="F4153" s="339"/>
    </row>
    <row r="4154" spans="1:6" s="342" customFormat="1" x14ac:dyDescent="0.25">
      <c r="A4154" s="338"/>
      <c r="B4154" s="338"/>
      <c r="C4154" s="341"/>
      <c r="D4154" s="340"/>
      <c r="E4154" s="339"/>
      <c r="F4154" s="339"/>
    </row>
    <row r="4155" spans="1:6" s="342" customFormat="1" x14ac:dyDescent="0.25">
      <c r="A4155" s="338"/>
      <c r="B4155" s="338"/>
      <c r="C4155" s="341"/>
      <c r="D4155" s="340"/>
      <c r="E4155" s="339"/>
      <c r="F4155" s="339"/>
    </row>
    <row r="4156" spans="1:6" s="342" customFormat="1" x14ac:dyDescent="0.25">
      <c r="A4156" s="338"/>
      <c r="B4156" s="338"/>
      <c r="C4156" s="341"/>
      <c r="D4156" s="340"/>
      <c r="E4156" s="339"/>
      <c r="F4156" s="339"/>
    </row>
    <row r="4157" spans="1:6" s="342" customFormat="1" x14ac:dyDescent="0.25">
      <c r="A4157" s="338"/>
      <c r="B4157" s="338"/>
      <c r="C4157" s="341"/>
      <c r="D4157" s="340"/>
      <c r="E4157" s="339"/>
      <c r="F4157" s="339"/>
    </row>
    <row r="4158" spans="1:6" s="342" customFormat="1" x14ac:dyDescent="0.25">
      <c r="A4158" s="338"/>
      <c r="B4158" s="338"/>
      <c r="C4158" s="341"/>
      <c r="D4158" s="340"/>
      <c r="E4158" s="339"/>
      <c r="F4158" s="339"/>
    </row>
    <row r="4159" spans="1:6" s="342" customFormat="1" x14ac:dyDescent="0.25">
      <c r="A4159" s="338"/>
      <c r="B4159" s="338"/>
      <c r="C4159" s="341"/>
      <c r="D4159" s="340"/>
      <c r="E4159" s="339"/>
      <c r="F4159" s="339"/>
    </row>
    <row r="4160" spans="1:6" s="342" customFormat="1" x14ac:dyDescent="0.25">
      <c r="A4160" s="338"/>
      <c r="B4160" s="338"/>
      <c r="C4160" s="341"/>
      <c r="D4160" s="340"/>
      <c r="E4160" s="339"/>
      <c r="F4160" s="339"/>
    </row>
    <row r="4161" spans="1:6" s="342" customFormat="1" x14ac:dyDescent="0.25">
      <c r="A4161" s="338"/>
      <c r="B4161" s="338"/>
      <c r="C4161" s="341"/>
      <c r="D4161" s="340"/>
      <c r="E4161" s="339"/>
      <c r="F4161" s="339"/>
    </row>
    <row r="4162" spans="1:6" s="342" customFormat="1" x14ac:dyDescent="0.25">
      <c r="A4162" s="338"/>
      <c r="B4162" s="338"/>
      <c r="C4162" s="341"/>
      <c r="D4162" s="340"/>
      <c r="E4162" s="339"/>
      <c r="F4162" s="339"/>
    </row>
    <row r="4163" spans="1:6" s="342" customFormat="1" x14ac:dyDescent="0.25">
      <c r="A4163" s="338"/>
      <c r="B4163" s="338"/>
      <c r="C4163" s="341"/>
      <c r="D4163" s="340"/>
      <c r="E4163" s="339"/>
      <c r="F4163" s="339"/>
    </row>
    <row r="4164" spans="1:6" s="342" customFormat="1" x14ac:dyDescent="0.25">
      <c r="A4164" s="338"/>
      <c r="B4164" s="338"/>
      <c r="C4164" s="341"/>
      <c r="D4164" s="340"/>
      <c r="E4164" s="339"/>
      <c r="F4164" s="339"/>
    </row>
    <row r="4165" spans="1:6" s="342" customFormat="1" x14ac:dyDescent="0.25">
      <c r="A4165" s="338"/>
      <c r="B4165" s="338"/>
      <c r="C4165" s="341"/>
      <c r="D4165" s="340"/>
      <c r="E4165" s="339"/>
      <c r="F4165" s="339"/>
    </row>
    <row r="4166" spans="1:6" s="342" customFormat="1" x14ac:dyDescent="0.25">
      <c r="A4166" s="338"/>
      <c r="B4166" s="338"/>
      <c r="C4166" s="341"/>
      <c r="D4166" s="340"/>
      <c r="E4166" s="339"/>
      <c r="F4166" s="339"/>
    </row>
    <row r="4167" spans="1:6" s="342" customFormat="1" x14ac:dyDescent="0.25">
      <c r="A4167" s="338"/>
      <c r="B4167" s="338"/>
      <c r="C4167" s="341"/>
      <c r="D4167" s="340"/>
      <c r="E4167" s="339"/>
      <c r="F4167" s="339"/>
    </row>
    <row r="4168" spans="1:6" s="342" customFormat="1" x14ac:dyDescent="0.25">
      <c r="A4168" s="338"/>
      <c r="B4168" s="338"/>
      <c r="C4168" s="341"/>
      <c r="D4168" s="340"/>
      <c r="E4168" s="339"/>
      <c r="F4168" s="339"/>
    </row>
    <row r="4169" spans="1:6" s="342" customFormat="1" x14ac:dyDescent="0.25">
      <c r="A4169" s="338"/>
      <c r="B4169" s="338"/>
      <c r="C4169" s="341"/>
      <c r="D4169" s="340"/>
      <c r="E4169" s="339"/>
      <c r="F4169" s="339"/>
    </row>
    <row r="4170" spans="1:6" s="342" customFormat="1" x14ac:dyDescent="0.25">
      <c r="A4170" s="338"/>
      <c r="B4170" s="338"/>
      <c r="C4170" s="341"/>
      <c r="D4170" s="340"/>
      <c r="E4170" s="339"/>
      <c r="F4170" s="339"/>
    </row>
    <row r="4171" spans="1:6" s="342" customFormat="1" x14ac:dyDescent="0.25">
      <c r="A4171" s="338"/>
      <c r="B4171" s="338"/>
      <c r="C4171" s="341"/>
      <c r="D4171" s="340"/>
      <c r="E4171" s="339"/>
      <c r="F4171" s="339"/>
    </row>
    <row r="4172" spans="1:6" s="342" customFormat="1" x14ac:dyDescent="0.25">
      <c r="A4172" s="338"/>
      <c r="B4172" s="338"/>
      <c r="C4172" s="341"/>
      <c r="D4172" s="340"/>
      <c r="E4172" s="339"/>
      <c r="F4172" s="339"/>
    </row>
    <row r="4173" spans="1:6" s="342" customFormat="1" x14ac:dyDescent="0.25">
      <c r="A4173" s="338"/>
      <c r="B4173" s="338"/>
      <c r="C4173" s="341"/>
      <c r="D4173" s="340"/>
      <c r="E4173" s="339"/>
      <c r="F4173" s="339"/>
    </row>
    <row r="4174" spans="1:6" s="342" customFormat="1" x14ac:dyDescent="0.25">
      <c r="A4174" s="338"/>
      <c r="B4174" s="338"/>
      <c r="C4174" s="341"/>
      <c r="D4174" s="340"/>
      <c r="E4174" s="339"/>
      <c r="F4174" s="339"/>
    </row>
    <row r="4175" spans="1:6" s="342" customFormat="1" x14ac:dyDescent="0.25">
      <c r="A4175" s="338"/>
      <c r="B4175" s="338"/>
      <c r="C4175" s="341"/>
      <c r="D4175" s="340"/>
      <c r="E4175" s="339"/>
      <c r="F4175" s="339"/>
    </row>
    <row r="4176" spans="1:6" s="342" customFormat="1" x14ac:dyDescent="0.25">
      <c r="A4176" s="338"/>
      <c r="B4176" s="338"/>
      <c r="C4176" s="341"/>
      <c r="D4176" s="340"/>
      <c r="E4176" s="339"/>
      <c r="F4176" s="339"/>
    </row>
    <row r="4177" spans="1:6" s="342" customFormat="1" x14ac:dyDescent="0.25">
      <c r="A4177" s="338"/>
      <c r="B4177" s="338"/>
      <c r="C4177" s="341"/>
      <c r="D4177" s="340"/>
      <c r="E4177" s="339"/>
      <c r="F4177" s="339"/>
    </row>
    <row r="4178" spans="1:6" s="342" customFormat="1" x14ac:dyDescent="0.25">
      <c r="A4178" s="338"/>
      <c r="B4178" s="338"/>
      <c r="C4178" s="341"/>
      <c r="D4178" s="340"/>
      <c r="E4178" s="339"/>
      <c r="F4178" s="339"/>
    </row>
    <row r="4179" spans="1:6" s="342" customFormat="1" x14ac:dyDescent="0.25">
      <c r="A4179" s="338"/>
      <c r="B4179" s="338"/>
      <c r="C4179" s="341"/>
      <c r="D4179" s="340"/>
      <c r="E4179" s="339"/>
      <c r="F4179" s="339"/>
    </row>
    <row r="4180" spans="1:6" s="342" customFormat="1" x14ac:dyDescent="0.25">
      <c r="A4180" s="338"/>
      <c r="B4180" s="338"/>
      <c r="C4180" s="341"/>
      <c r="D4180" s="340"/>
      <c r="E4180" s="339"/>
      <c r="F4180" s="339"/>
    </row>
    <row r="4181" spans="1:6" s="342" customFormat="1" x14ac:dyDescent="0.25">
      <c r="A4181" s="338"/>
      <c r="B4181" s="338"/>
      <c r="C4181" s="341"/>
      <c r="D4181" s="340"/>
      <c r="E4181" s="339"/>
      <c r="F4181" s="339"/>
    </row>
    <row r="4182" spans="1:6" s="342" customFormat="1" x14ac:dyDescent="0.25">
      <c r="A4182" s="338"/>
      <c r="B4182" s="338"/>
      <c r="C4182" s="341"/>
      <c r="D4182" s="340"/>
      <c r="E4182" s="339"/>
      <c r="F4182" s="339"/>
    </row>
    <row r="4183" spans="1:6" s="342" customFormat="1" x14ac:dyDescent="0.25">
      <c r="A4183" s="338"/>
      <c r="B4183" s="338"/>
      <c r="C4183" s="341"/>
      <c r="D4183" s="340"/>
      <c r="E4183" s="339"/>
      <c r="F4183" s="339"/>
    </row>
    <row r="4184" spans="1:6" s="342" customFormat="1" x14ac:dyDescent="0.25">
      <c r="A4184" s="338"/>
      <c r="B4184" s="338"/>
      <c r="C4184" s="341"/>
      <c r="D4184" s="340"/>
      <c r="E4184" s="339"/>
      <c r="F4184" s="339"/>
    </row>
    <row r="4185" spans="1:6" s="342" customFormat="1" x14ac:dyDescent="0.25">
      <c r="A4185" s="338"/>
      <c r="B4185" s="338"/>
      <c r="C4185" s="341"/>
      <c r="D4185" s="340"/>
      <c r="E4185" s="339"/>
      <c r="F4185" s="339"/>
    </row>
    <row r="4186" spans="1:6" s="342" customFormat="1" x14ac:dyDescent="0.25">
      <c r="A4186" s="338"/>
      <c r="B4186" s="338"/>
      <c r="C4186" s="341"/>
      <c r="D4186" s="340"/>
      <c r="E4186" s="339"/>
      <c r="F4186" s="339"/>
    </row>
    <row r="4187" spans="1:6" s="342" customFormat="1" x14ac:dyDescent="0.25">
      <c r="A4187" s="338"/>
      <c r="B4187" s="338"/>
      <c r="C4187" s="341"/>
      <c r="D4187" s="340"/>
      <c r="E4187" s="339"/>
      <c r="F4187" s="339"/>
    </row>
    <row r="4188" spans="1:6" s="342" customFormat="1" x14ac:dyDescent="0.25">
      <c r="A4188" s="338"/>
      <c r="B4188" s="338"/>
      <c r="C4188" s="341"/>
      <c r="D4188" s="340"/>
      <c r="E4188" s="339"/>
      <c r="F4188" s="339"/>
    </row>
    <row r="4189" spans="1:6" s="342" customFormat="1" x14ac:dyDescent="0.25">
      <c r="A4189" s="338"/>
      <c r="B4189" s="338"/>
      <c r="C4189" s="341"/>
      <c r="D4189" s="340"/>
      <c r="E4189" s="339"/>
      <c r="F4189" s="339"/>
    </row>
    <row r="4190" spans="1:6" s="342" customFormat="1" x14ac:dyDescent="0.25">
      <c r="A4190" s="338"/>
      <c r="B4190" s="338"/>
      <c r="C4190" s="341"/>
      <c r="D4190" s="340"/>
      <c r="E4190" s="339"/>
      <c r="F4190" s="339"/>
    </row>
    <row r="4191" spans="1:6" s="342" customFormat="1" x14ac:dyDescent="0.25">
      <c r="A4191" s="338"/>
      <c r="B4191" s="338"/>
      <c r="C4191" s="341"/>
      <c r="D4191" s="340"/>
      <c r="E4191" s="339"/>
      <c r="F4191" s="339"/>
    </row>
    <row r="4192" spans="1:6" s="342" customFormat="1" x14ac:dyDescent="0.25">
      <c r="A4192" s="338"/>
      <c r="B4192" s="338"/>
      <c r="C4192" s="341"/>
      <c r="D4192" s="340"/>
      <c r="E4192" s="339"/>
      <c r="F4192" s="339"/>
    </row>
    <row r="4193" spans="1:6" s="342" customFormat="1" x14ac:dyDescent="0.25">
      <c r="A4193" s="338"/>
      <c r="B4193" s="338"/>
      <c r="C4193" s="341"/>
      <c r="D4193" s="340"/>
      <c r="E4193" s="339"/>
      <c r="F4193" s="339"/>
    </row>
    <row r="4194" spans="1:6" s="342" customFormat="1" x14ac:dyDescent="0.25">
      <c r="A4194" s="338"/>
      <c r="B4194" s="338"/>
      <c r="C4194" s="341"/>
      <c r="D4194" s="340"/>
      <c r="E4194" s="339"/>
      <c r="F4194" s="339"/>
    </row>
    <row r="4195" spans="1:6" s="342" customFormat="1" x14ac:dyDescent="0.25">
      <c r="A4195" s="338"/>
      <c r="B4195" s="338"/>
      <c r="C4195" s="341"/>
      <c r="D4195" s="340"/>
      <c r="E4195" s="339"/>
      <c r="F4195" s="339"/>
    </row>
    <row r="4196" spans="1:6" s="342" customFormat="1" x14ac:dyDescent="0.25">
      <c r="A4196" s="338"/>
      <c r="B4196" s="338"/>
      <c r="C4196" s="341"/>
      <c r="D4196" s="340"/>
      <c r="E4196" s="339"/>
      <c r="F4196" s="339"/>
    </row>
    <row r="4197" spans="1:6" s="342" customFormat="1" x14ac:dyDescent="0.25">
      <c r="A4197" s="338"/>
      <c r="B4197" s="338"/>
      <c r="C4197" s="341"/>
      <c r="D4197" s="340"/>
      <c r="E4197" s="339"/>
      <c r="F4197" s="339"/>
    </row>
    <row r="4198" spans="1:6" s="342" customFormat="1" x14ac:dyDescent="0.25">
      <c r="A4198" s="338"/>
      <c r="B4198" s="338"/>
      <c r="C4198" s="341"/>
      <c r="D4198" s="340"/>
      <c r="E4198" s="339"/>
      <c r="F4198" s="339"/>
    </row>
    <row r="4199" spans="1:6" s="342" customFormat="1" x14ac:dyDescent="0.25">
      <c r="A4199" s="338"/>
      <c r="B4199" s="338"/>
      <c r="C4199" s="341"/>
      <c r="D4199" s="340"/>
      <c r="E4199" s="339"/>
      <c r="F4199" s="339"/>
    </row>
    <row r="4200" spans="1:6" s="342" customFormat="1" x14ac:dyDescent="0.25">
      <c r="A4200" s="338"/>
      <c r="B4200" s="338"/>
      <c r="C4200" s="341"/>
      <c r="D4200" s="340"/>
      <c r="E4200" s="339"/>
      <c r="F4200" s="339"/>
    </row>
    <row r="4201" spans="1:6" s="342" customFormat="1" x14ac:dyDescent="0.25">
      <c r="A4201" s="338"/>
      <c r="B4201" s="338"/>
      <c r="C4201" s="341"/>
      <c r="D4201" s="340"/>
      <c r="E4201" s="339"/>
      <c r="F4201" s="339"/>
    </row>
    <row r="4202" spans="1:6" s="342" customFormat="1" x14ac:dyDescent="0.25">
      <c r="A4202" s="338"/>
      <c r="B4202" s="338"/>
      <c r="C4202" s="341"/>
      <c r="D4202" s="340"/>
      <c r="E4202" s="339"/>
      <c r="F4202" s="339"/>
    </row>
    <row r="4203" spans="1:6" s="342" customFormat="1" x14ac:dyDescent="0.25">
      <c r="A4203" s="338"/>
      <c r="B4203" s="338"/>
      <c r="C4203" s="341"/>
      <c r="D4203" s="340"/>
      <c r="E4203" s="339"/>
      <c r="F4203" s="339"/>
    </row>
    <row r="4204" spans="1:6" s="342" customFormat="1" x14ac:dyDescent="0.25">
      <c r="A4204" s="338"/>
      <c r="B4204" s="338"/>
      <c r="C4204" s="341"/>
      <c r="D4204" s="340"/>
      <c r="E4204" s="339"/>
      <c r="F4204" s="339"/>
    </row>
    <row r="4205" spans="1:6" s="342" customFormat="1" x14ac:dyDescent="0.25">
      <c r="A4205" s="338"/>
      <c r="B4205" s="338"/>
      <c r="C4205" s="341"/>
      <c r="D4205" s="340"/>
      <c r="E4205" s="339"/>
      <c r="F4205" s="339"/>
    </row>
    <row r="4206" spans="1:6" s="342" customFormat="1" x14ac:dyDescent="0.25">
      <c r="A4206" s="338"/>
      <c r="B4206" s="338"/>
      <c r="C4206" s="341"/>
      <c r="D4206" s="340"/>
      <c r="E4206" s="339"/>
      <c r="F4206" s="339"/>
    </row>
    <row r="4207" spans="1:6" s="342" customFormat="1" x14ac:dyDescent="0.25">
      <c r="A4207" s="338"/>
      <c r="B4207" s="338"/>
      <c r="C4207" s="341"/>
      <c r="D4207" s="340"/>
      <c r="E4207" s="339"/>
      <c r="F4207" s="339"/>
    </row>
    <row r="4208" spans="1:6" s="342" customFormat="1" x14ac:dyDescent="0.25">
      <c r="A4208" s="338"/>
      <c r="B4208" s="338"/>
      <c r="C4208" s="341"/>
      <c r="D4208" s="340"/>
      <c r="E4208" s="339"/>
      <c r="F4208" s="339"/>
    </row>
    <row r="4209" spans="1:6" s="342" customFormat="1" x14ac:dyDescent="0.25">
      <c r="A4209" s="338"/>
      <c r="B4209" s="338"/>
      <c r="C4209" s="341"/>
      <c r="D4209" s="340"/>
      <c r="E4209" s="339"/>
      <c r="F4209" s="339"/>
    </row>
    <row r="4210" spans="1:6" s="342" customFormat="1" x14ac:dyDescent="0.25">
      <c r="A4210" s="338"/>
      <c r="B4210" s="338"/>
      <c r="C4210" s="341"/>
      <c r="D4210" s="340"/>
      <c r="E4210" s="339"/>
      <c r="F4210" s="339"/>
    </row>
    <row r="4211" spans="1:6" s="342" customFormat="1" x14ac:dyDescent="0.25">
      <c r="A4211" s="338"/>
      <c r="B4211" s="338"/>
      <c r="C4211" s="341"/>
      <c r="D4211" s="340"/>
      <c r="E4211" s="339"/>
      <c r="F4211" s="339"/>
    </row>
    <row r="4212" spans="1:6" s="342" customFormat="1" x14ac:dyDescent="0.25">
      <c r="A4212" s="338"/>
      <c r="B4212" s="338"/>
      <c r="C4212" s="341"/>
      <c r="D4212" s="340"/>
      <c r="E4212" s="339"/>
      <c r="F4212" s="339"/>
    </row>
    <row r="4213" spans="1:6" s="342" customFormat="1" x14ac:dyDescent="0.25">
      <c r="A4213" s="338"/>
      <c r="B4213" s="338"/>
      <c r="C4213" s="341"/>
      <c r="D4213" s="340"/>
      <c r="E4213" s="339"/>
      <c r="F4213" s="339"/>
    </row>
    <row r="4214" spans="1:6" s="342" customFormat="1" x14ac:dyDescent="0.25">
      <c r="A4214" s="338"/>
      <c r="B4214" s="338"/>
      <c r="C4214" s="341"/>
      <c r="D4214" s="340"/>
      <c r="E4214" s="339"/>
      <c r="F4214" s="339"/>
    </row>
    <row r="4215" spans="1:6" s="342" customFormat="1" x14ac:dyDescent="0.25">
      <c r="A4215" s="338"/>
      <c r="B4215" s="338"/>
      <c r="C4215" s="341"/>
      <c r="D4215" s="340"/>
      <c r="E4215" s="339"/>
      <c r="F4215" s="339"/>
    </row>
    <row r="4216" spans="1:6" s="342" customFormat="1" x14ac:dyDescent="0.25">
      <c r="A4216" s="338"/>
      <c r="B4216" s="338"/>
      <c r="C4216" s="341"/>
      <c r="D4216" s="340"/>
      <c r="E4216" s="339"/>
      <c r="F4216" s="339"/>
    </row>
    <row r="4217" spans="1:6" s="342" customFormat="1" x14ac:dyDescent="0.25">
      <c r="A4217" s="338"/>
      <c r="B4217" s="338"/>
      <c r="C4217" s="341"/>
      <c r="D4217" s="340"/>
      <c r="E4217" s="339"/>
      <c r="F4217" s="339"/>
    </row>
    <row r="4218" spans="1:6" s="342" customFormat="1" x14ac:dyDescent="0.25">
      <c r="A4218" s="338"/>
      <c r="B4218" s="338"/>
      <c r="C4218" s="341"/>
      <c r="D4218" s="340"/>
      <c r="E4218" s="339"/>
      <c r="F4218" s="339"/>
    </row>
    <row r="4219" spans="1:6" s="342" customFormat="1" x14ac:dyDescent="0.25">
      <c r="A4219" s="338"/>
      <c r="B4219" s="338"/>
      <c r="C4219" s="341"/>
      <c r="D4219" s="340"/>
      <c r="E4219" s="339"/>
      <c r="F4219" s="339"/>
    </row>
    <row r="4220" spans="1:6" s="342" customFormat="1" x14ac:dyDescent="0.25">
      <c r="A4220" s="338"/>
      <c r="B4220" s="338"/>
      <c r="C4220" s="341"/>
      <c r="D4220" s="340"/>
      <c r="E4220" s="339"/>
      <c r="F4220" s="339"/>
    </row>
    <row r="4221" spans="1:6" s="342" customFormat="1" x14ac:dyDescent="0.25">
      <c r="A4221" s="338"/>
      <c r="B4221" s="338"/>
      <c r="C4221" s="341"/>
      <c r="D4221" s="340"/>
      <c r="E4221" s="339"/>
      <c r="F4221" s="339"/>
    </row>
    <row r="4222" spans="1:6" s="342" customFormat="1" x14ac:dyDescent="0.25">
      <c r="A4222" s="338"/>
      <c r="B4222" s="338"/>
      <c r="C4222" s="341"/>
      <c r="D4222" s="340"/>
      <c r="E4222" s="339"/>
      <c r="F4222" s="339"/>
    </row>
    <row r="4223" spans="1:6" s="342" customFormat="1" x14ac:dyDescent="0.25">
      <c r="A4223" s="338"/>
      <c r="B4223" s="338"/>
      <c r="C4223" s="341"/>
      <c r="D4223" s="340"/>
      <c r="E4223" s="339"/>
      <c r="F4223" s="339"/>
    </row>
    <row r="4224" spans="1:6" s="342" customFormat="1" x14ac:dyDescent="0.25">
      <c r="A4224" s="338"/>
      <c r="B4224" s="338"/>
      <c r="C4224" s="341"/>
      <c r="D4224" s="340"/>
      <c r="E4224" s="339"/>
      <c r="F4224" s="339"/>
    </row>
    <row r="4225" spans="1:6" s="342" customFormat="1" x14ac:dyDescent="0.25">
      <c r="A4225" s="338"/>
      <c r="B4225" s="338"/>
      <c r="C4225" s="341"/>
      <c r="D4225" s="340"/>
      <c r="E4225" s="339"/>
      <c r="F4225" s="339"/>
    </row>
    <row r="4226" spans="1:6" s="342" customFormat="1" x14ac:dyDescent="0.25">
      <c r="A4226" s="338"/>
      <c r="B4226" s="338"/>
      <c r="C4226" s="341"/>
      <c r="D4226" s="340"/>
      <c r="E4226" s="339"/>
      <c r="F4226" s="339"/>
    </row>
    <row r="4227" spans="1:6" s="342" customFormat="1" x14ac:dyDescent="0.25">
      <c r="A4227" s="338"/>
      <c r="B4227" s="338"/>
      <c r="C4227" s="341"/>
      <c r="D4227" s="340"/>
      <c r="E4227" s="339"/>
      <c r="F4227" s="339"/>
    </row>
    <row r="4228" spans="1:6" s="342" customFormat="1" x14ac:dyDescent="0.25">
      <c r="A4228" s="338"/>
      <c r="B4228" s="338"/>
      <c r="C4228" s="341"/>
      <c r="D4228" s="340"/>
      <c r="E4228" s="339"/>
      <c r="F4228" s="339"/>
    </row>
    <row r="4229" spans="1:6" s="342" customFormat="1" x14ac:dyDescent="0.25">
      <c r="A4229" s="338"/>
      <c r="B4229" s="338"/>
      <c r="C4229" s="341"/>
      <c r="D4229" s="340"/>
      <c r="E4229" s="339"/>
      <c r="F4229" s="339"/>
    </row>
    <row r="4230" spans="1:6" s="342" customFormat="1" x14ac:dyDescent="0.25">
      <c r="A4230" s="338"/>
      <c r="B4230" s="338"/>
      <c r="C4230" s="341"/>
      <c r="D4230" s="340"/>
      <c r="E4230" s="339"/>
      <c r="F4230" s="339"/>
    </row>
    <row r="4231" spans="1:6" s="342" customFormat="1" x14ac:dyDescent="0.25">
      <c r="A4231" s="338"/>
      <c r="B4231" s="338"/>
      <c r="C4231" s="341"/>
      <c r="D4231" s="340"/>
      <c r="E4231" s="339"/>
      <c r="F4231" s="339"/>
    </row>
    <row r="4232" spans="1:6" s="342" customFormat="1" x14ac:dyDescent="0.25">
      <c r="A4232" s="338"/>
      <c r="B4232" s="338"/>
      <c r="C4232" s="341"/>
      <c r="D4232" s="340"/>
      <c r="E4232" s="339"/>
      <c r="F4232" s="339"/>
    </row>
    <row r="4233" spans="1:6" s="342" customFormat="1" x14ac:dyDescent="0.25">
      <c r="A4233" s="338"/>
      <c r="B4233" s="338"/>
      <c r="C4233" s="341"/>
      <c r="D4233" s="340"/>
      <c r="E4233" s="339"/>
      <c r="F4233" s="339"/>
    </row>
    <row r="4234" spans="1:6" s="342" customFormat="1" x14ac:dyDescent="0.25">
      <c r="A4234" s="338"/>
      <c r="B4234" s="338"/>
      <c r="C4234" s="341"/>
      <c r="D4234" s="340"/>
      <c r="E4234" s="339"/>
      <c r="F4234" s="339"/>
    </row>
    <row r="4235" spans="1:6" s="342" customFormat="1" x14ac:dyDescent="0.25">
      <c r="A4235" s="338"/>
      <c r="B4235" s="338"/>
      <c r="C4235" s="341"/>
      <c r="D4235" s="340"/>
      <c r="E4235" s="339"/>
      <c r="F4235" s="339"/>
    </row>
    <row r="4236" spans="1:6" s="342" customFormat="1" x14ac:dyDescent="0.25">
      <c r="A4236" s="338"/>
      <c r="B4236" s="338"/>
      <c r="C4236" s="341"/>
      <c r="D4236" s="340"/>
      <c r="E4236" s="339"/>
      <c r="F4236" s="339"/>
    </row>
    <row r="4237" spans="1:6" s="342" customFormat="1" x14ac:dyDescent="0.25">
      <c r="A4237" s="338"/>
      <c r="B4237" s="338"/>
      <c r="C4237" s="341"/>
      <c r="D4237" s="340"/>
      <c r="E4237" s="339"/>
      <c r="F4237" s="339"/>
    </row>
    <row r="4238" spans="1:6" s="342" customFormat="1" x14ac:dyDescent="0.25">
      <c r="A4238" s="338"/>
      <c r="B4238" s="338"/>
      <c r="C4238" s="341"/>
      <c r="D4238" s="340"/>
      <c r="E4238" s="339"/>
      <c r="F4238" s="339"/>
    </row>
    <row r="4239" spans="1:6" s="342" customFormat="1" x14ac:dyDescent="0.25">
      <c r="A4239" s="338"/>
      <c r="B4239" s="338"/>
      <c r="C4239" s="341"/>
      <c r="D4239" s="340"/>
      <c r="E4239" s="339"/>
      <c r="F4239" s="339"/>
    </row>
    <row r="4240" spans="1:6" s="342" customFormat="1" x14ac:dyDescent="0.25">
      <c r="A4240" s="338"/>
      <c r="B4240" s="338"/>
      <c r="C4240" s="341"/>
      <c r="D4240" s="340"/>
      <c r="E4240" s="339"/>
      <c r="F4240" s="339"/>
    </row>
    <row r="4241" spans="1:6" s="342" customFormat="1" x14ac:dyDescent="0.25">
      <c r="A4241" s="338"/>
      <c r="B4241" s="338"/>
      <c r="C4241" s="341"/>
      <c r="D4241" s="340"/>
      <c r="E4241" s="339"/>
      <c r="F4241" s="339"/>
    </row>
    <row r="4242" spans="1:6" s="342" customFormat="1" x14ac:dyDescent="0.25">
      <c r="A4242" s="338"/>
      <c r="B4242" s="338"/>
      <c r="C4242" s="341"/>
      <c r="D4242" s="340"/>
      <c r="E4242" s="339"/>
      <c r="F4242" s="339"/>
    </row>
    <row r="4243" spans="1:6" s="342" customFormat="1" x14ac:dyDescent="0.25">
      <c r="A4243" s="338"/>
      <c r="B4243" s="338"/>
      <c r="C4243" s="341"/>
      <c r="D4243" s="340"/>
      <c r="E4243" s="339"/>
      <c r="F4243" s="339"/>
    </row>
    <row r="4244" spans="1:6" s="342" customFormat="1" x14ac:dyDescent="0.25">
      <c r="A4244" s="338"/>
      <c r="B4244" s="338"/>
      <c r="C4244" s="341"/>
      <c r="D4244" s="340"/>
      <c r="E4244" s="339"/>
      <c r="F4244" s="339"/>
    </row>
    <row r="4245" spans="1:6" s="342" customFormat="1" x14ac:dyDescent="0.25">
      <c r="A4245" s="338"/>
      <c r="B4245" s="338"/>
      <c r="C4245" s="341"/>
      <c r="D4245" s="340"/>
      <c r="E4245" s="339"/>
      <c r="F4245" s="339"/>
    </row>
    <row r="4246" spans="1:6" s="342" customFormat="1" x14ac:dyDescent="0.25">
      <c r="A4246" s="338"/>
      <c r="B4246" s="338"/>
      <c r="C4246" s="341"/>
      <c r="D4246" s="340"/>
      <c r="E4246" s="339"/>
      <c r="F4246" s="339"/>
    </row>
    <row r="4247" spans="1:6" s="342" customFormat="1" x14ac:dyDescent="0.25">
      <c r="A4247" s="338"/>
      <c r="B4247" s="338"/>
      <c r="C4247" s="341"/>
      <c r="D4247" s="340"/>
      <c r="E4247" s="339"/>
      <c r="F4247" s="339"/>
    </row>
    <row r="4248" spans="1:6" s="342" customFormat="1" x14ac:dyDescent="0.25">
      <c r="A4248" s="338"/>
      <c r="B4248" s="338"/>
      <c r="C4248" s="341"/>
      <c r="D4248" s="340"/>
      <c r="E4248" s="339"/>
      <c r="F4248" s="339"/>
    </row>
    <row r="4249" spans="1:6" s="342" customFormat="1" x14ac:dyDescent="0.25">
      <c r="A4249" s="338"/>
      <c r="B4249" s="338"/>
      <c r="C4249" s="341"/>
      <c r="D4249" s="340"/>
      <c r="E4249" s="339"/>
      <c r="F4249" s="339"/>
    </row>
    <row r="4250" spans="1:6" s="342" customFormat="1" x14ac:dyDescent="0.25">
      <c r="A4250" s="338"/>
      <c r="B4250" s="338"/>
      <c r="C4250" s="341"/>
      <c r="D4250" s="340"/>
      <c r="E4250" s="339"/>
      <c r="F4250" s="339"/>
    </row>
    <row r="4251" spans="1:6" s="342" customFormat="1" x14ac:dyDescent="0.25">
      <c r="A4251" s="338"/>
      <c r="B4251" s="338"/>
      <c r="C4251" s="341"/>
      <c r="D4251" s="340"/>
      <c r="E4251" s="339"/>
      <c r="F4251" s="339"/>
    </row>
    <row r="4252" spans="1:6" s="342" customFormat="1" x14ac:dyDescent="0.25">
      <c r="A4252" s="338"/>
      <c r="B4252" s="338"/>
      <c r="C4252" s="341"/>
      <c r="D4252" s="340"/>
      <c r="E4252" s="339"/>
      <c r="F4252" s="339"/>
    </row>
    <row r="4253" spans="1:6" s="342" customFormat="1" x14ac:dyDescent="0.25">
      <c r="A4253" s="338"/>
      <c r="B4253" s="338"/>
      <c r="C4253" s="341"/>
      <c r="D4253" s="340"/>
      <c r="E4253" s="339"/>
      <c r="F4253" s="339"/>
    </row>
    <row r="4254" spans="1:6" s="342" customFormat="1" x14ac:dyDescent="0.25">
      <c r="A4254" s="338"/>
      <c r="B4254" s="338"/>
      <c r="C4254" s="341"/>
      <c r="D4254" s="340"/>
      <c r="E4254" s="339"/>
      <c r="F4254" s="339"/>
    </row>
    <row r="4255" spans="1:6" s="342" customFormat="1" x14ac:dyDescent="0.25">
      <c r="A4255" s="338"/>
      <c r="B4255" s="338"/>
      <c r="C4255" s="341"/>
      <c r="D4255" s="340"/>
      <c r="E4255" s="339"/>
      <c r="F4255" s="339"/>
    </row>
    <row r="4256" spans="1:6" s="342" customFormat="1" x14ac:dyDescent="0.25">
      <c r="A4256" s="338"/>
      <c r="B4256" s="338"/>
      <c r="C4256" s="341"/>
      <c r="D4256" s="340"/>
      <c r="E4256" s="339"/>
      <c r="F4256" s="339"/>
    </row>
    <row r="4257" spans="1:6" s="342" customFormat="1" x14ac:dyDescent="0.25">
      <c r="A4257" s="338"/>
      <c r="B4257" s="338"/>
      <c r="C4257" s="341"/>
      <c r="D4257" s="340"/>
      <c r="E4257" s="339"/>
      <c r="F4257" s="339"/>
    </row>
    <row r="4258" spans="1:6" s="342" customFormat="1" x14ac:dyDescent="0.25">
      <c r="A4258" s="338"/>
      <c r="B4258" s="338"/>
      <c r="C4258" s="341"/>
      <c r="D4258" s="340"/>
      <c r="E4258" s="339"/>
      <c r="F4258" s="339"/>
    </row>
    <row r="4259" spans="1:6" s="342" customFormat="1" x14ac:dyDescent="0.25">
      <c r="A4259" s="338"/>
      <c r="B4259" s="338"/>
      <c r="C4259" s="341"/>
      <c r="D4259" s="340"/>
      <c r="E4259" s="339"/>
      <c r="F4259" s="339"/>
    </row>
    <row r="4260" spans="1:6" s="342" customFormat="1" x14ac:dyDescent="0.25">
      <c r="A4260" s="338"/>
      <c r="B4260" s="338"/>
      <c r="C4260" s="341"/>
      <c r="D4260" s="340"/>
      <c r="E4260" s="339"/>
      <c r="F4260" s="339"/>
    </row>
    <row r="4261" spans="1:6" s="342" customFormat="1" x14ac:dyDescent="0.25">
      <c r="A4261" s="338"/>
      <c r="B4261" s="338"/>
      <c r="C4261" s="341"/>
      <c r="D4261" s="340"/>
      <c r="E4261" s="339"/>
      <c r="F4261" s="339"/>
    </row>
    <row r="4262" spans="1:6" s="342" customFormat="1" x14ac:dyDescent="0.25">
      <c r="A4262" s="338"/>
      <c r="B4262" s="338"/>
      <c r="C4262" s="341"/>
      <c r="D4262" s="340"/>
      <c r="E4262" s="339"/>
      <c r="F4262" s="339"/>
    </row>
    <row r="4263" spans="1:6" s="342" customFormat="1" x14ac:dyDescent="0.25">
      <c r="A4263" s="338"/>
      <c r="B4263" s="338"/>
      <c r="C4263" s="341"/>
      <c r="D4263" s="340"/>
      <c r="E4263" s="339"/>
      <c r="F4263" s="339"/>
    </row>
    <row r="4264" spans="1:6" s="342" customFormat="1" x14ac:dyDescent="0.25">
      <c r="A4264" s="338"/>
      <c r="B4264" s="338"/>
      <c r="C4264" s="341"/>
      <c r="D4264" s="340"/>
      <c r="E4264" s="339"/>
      <c r="F4264" s="339"/>
    </row>
    <row r="4265" spans="1:6" s="342" customFormat="1" x14ac:dyDescent="0.25">
      <c r="A4265" s="338"/>
      <c r="B4265" s="338"/>
      <c r="C4265" s="341"/>
      <c r="D4265" s="340"/>
      <c r="E4265" s="339"/>
      <c r="F4265" s="339"/>
    </row>
    <row r="4266" spans="1:6" s="342" customFormat="1" x14ac:dyDescent="0.25">
      <c r="A4266" s="338"/>
      <c r="B4266" s="338"/>
      <c r="C4266" s="341"/>
      <c r="D4266" s="340"/>
      <c r="E4266" s="339"/>
      <c r="F4266" s="339"/>
    </row>
    <row r="4267" spans="1:6" s="342" customFormat="1" x14ac:dyDescent="0.25">
      <c r="A4267" s="338"/>
      <c r="B4267" s="338"/>
      <c r="C4267" s="341"/>
      <c r="D4267" s="340"/>
      <c r="E4267" s="339"/>
      <c r="F4267" s="339"/>
    </row>
    <row r="4268" spans="1:6" s="342" customFormat="1" x14ac:dyDescent="0.25">
      <c r="A4268" s="338"/>
      <c r="B4268" s="338"/>
      <c r="C4268" s="341"/>
      <c r="D4268" s="340"/>
      <c r="E4268" s="339"/>
      <c r="F4268" s="339"/>
    </row>
    <row r="4269" spans="1:6" s="342" customFormat="1" x14ac:dyDescent="0.25">
      <c r="A4269" s="338"/>
      <c r="B4269" s="338"/>
      <c r="C4269" s="341"/>
      <c r="D4269" s="340"/>
      <c r="E4269" s="339"/>
      <c r="F4269" s="339"/>
    </row>
    <row r="4270" spans="1:6" s="342" customFormat="1" x14ac:dyDescent="0.25">
      <c r="A4270" s="338"/>
      <c r="B4270" s="338"/>
      <c r="C4270" s="341"/>
      <c r="D4270" s="340"/>
      <c r="E4270" s="339"/>
      <c r="F4270" s="339"/>
    </row>
    <row r="4271" spans="1:6" s="342" customFormat="1" x14ac:dyDescent="0.25">
      <c r="A4271" s="338"/>
      <c r="B4271" s="338"/>
      <c r="C4271" s="341"/>
      <c r="D4271" s="340"/>
      <c r="E4271" s="339"/>
      <c r="F4271" s="339"/>
    </row>
    <row r="4272" spans="1:6" s="342" customFormat="1" x14ac:dyDescent="0.25">
      <c r="A4272" s="338"/>
      <c r="B4272" s="338"/>
      <c r="C4272" s="341"/>
      <c r="D4272" s="340"/>
      <c r="E4272" s="339"/>
      <c r="F4272" s="339"/>
    </row>
    <row r="4273" spans="1:6" s="342" customFormat="1" x14ac:dyDescent="0.25">
      <c r="A4273" s="338"/>
      <c r="B4273" s="338"/>
      <c r="C4273" s="341"/>
      <c r="D4273" s="340"/>
      <c r="E4273" s="339"/>
      <c r="F4273" s="339"/>
    </row>
    <row r="4274" spans="1:6" s="342" customFormat="1" x14ac:dyDescent="0.25">
      <c r="A4274" s="338"/>
      <c r="B4274" s="338"/>
      <c r="C4274" s="341"/>
      <c r="D4274" s="340"/>
      <c r="E4274" s="339"/>
      <c r="F4274" s="339"/>
    </row>
    <row r="4275" spans="1:6" s="342" customFormat="1" x14ac:dyDescent="0.25">
      <c r="A4275" s="338"/>
      <c r="B4275" s="338"/>
      <c r="C4275" s="341"/>
      <c r="D4275" s="340"/>
      <c r="E4275" s="339"/>
      <c r="F4275" s="339"/>
    </row>
    <row r="4276" spans="1:6" s="342" customFormat="1" x14ac:dyDescent="0.25">
      <c r="A4276" s="338"/>
      <c r="B4276" s="338"/>
      <c r="C4276" s="341"/>
      <c r="D4276" s="340"/>
      <c r="E4276" s="339"/>
      <c r="F4276" s="339"/>
    </row>
    <row r="4277" spans="1:6" s="342" customFormat="1" x14ac:dyDescent="0.25">
      <c r="A4277" s="338"/>
      <c r="B4277" s="338"/>
      <c r="C4277" s="341"/>
      <c r="D4277" s="340"/>
      <c r="E4277" s="339"/>
      <c r="F4277" s="339"/>
    </row>
    <row r="4278" spans="1:6" s="342" customFormat="1" x14ac:dyDescent="0.25">
      <c r="A4278" s="338"/>
      <c r="B4278" s="338"/>
      <c r="C4278" s="341"/>
      <c r="D4278" s="340"/>
      <c r="E4278" s="339"/>
      <c r="F4278" s="339"/>
    </row>
    <row r="4279" spans="1:6" s="342" customFormat="1" x14ac:dyDescent="0.25">
      <c r="A4279" s="338"/>
      <c r="B4279" s="338"/>
      <c r="C4279" s="341"/>
      <c r="D4279" s="340"/>
      <c r="E4279" s="339"/>
      <c r="F4279" s="339"/>
    </row>
    <row r="4280" spans="1:6" s="342" customFormat="1" x14ac:dyDescent="0.25">
      <c r="A4280" s="338"/>
      <c r="B4280" s="338"/>
      <c r="C4280" s="341"/>
      <c r="D4280" s="340"/>
      <c r="E4280" s="339"/>
      <c r="F4280" s="339"/>
    </row>
    <row r="4281" spans="1:6" s="342" customFormat="1" x14ac:dyDescent="0.25">
      <c r="A4281" s="338"/>
      <c r="B4281" s="338"/>
      <c r="C4281" s="341"/>
      <c r="D4281" s="340"/>
      <c r="E4281" s="339"/>
      <c r="F4281" s="339"/>
    </row>
    <row r="4282" spans="1:6" s="342" customFormat="1" x14ac:dyDescent="0.25">
      <c r="A4282" s="338"/>
      <c r="B4282" s="338"/>
      <c r="C4282" s="341"/>
      <c r="D4282" s="340"/>
      <c r="E4282" s="339"/>
      <c r="F4282" s="339"/>
    </row>
    <row r="4283" spans="1:6" s="342" customFormat="1" x14ac:dyDescent="0.25">
      <c r="A4283" s="338"/>
      <c r="B4283" s="338"/>
      <c r="C4283" s="341"/>
      <c r="D4283" s="340"/>
      <c r="E4283" s="339"/>
      <c r="F4283" s="339"/>
    </row>
    <row r="4284" spans="1:6" s="342" customFormat="1" x14ac:dyDescent="0.25">
      <c r="A4284" s="338"/>
      <c r="B4284" s="338"/>
      <c r="C4284" s="341"/>
      <c r="D4284" s="340"/>
      <c r="E4284" s="339"/>
      <c r="F4284" s="339"/>
    </row>
    <row r="4285" spans="1:6" s="342" customFormat="1" x14ac:dyDescent="0.25">
      <c r="A4285" s="338"/>
      <c r="B4285" s="338"/>
      <c r="C4285" s="341"/>
      <c r="D4285" s="340"/>
      <c r="E4285" s="339"/>
      <c r="F4285" s="339"/>
    </row>
    <row r="4286" spans="1:6" s="342" customFormat="1" x14ac:dyDescent="0.25">
      <c r="A4286" s="338"/>
      <c r="B4286" s="338"/>
      <c r="C4286" s="341"/>
      <c r="D4286" s="340"/>
      <c r="E4286" s="339"/>
      <c r="F4286" s="339"/>
    </row>
    <row r="4287" spans="1:6" s="342" customFormat="1" x14ac:dyDescent="0.25">
      <c r="A4287" s="338"/>
      <c r="B4287" s="338"/>
      <c r="C4287" s="341"/>
      <c r="D4287" s="340"/>
      <c r="E4287" s="339"/>
      <c r="F4287" s="339"/>
    </row>
    <row r="4288" spans="1:6" s="342" customFormat="1" x14ac:dyDescent="0.25">
      <c r="A4288" s="338"/>
      <c r="B4288" s="338"/>
      <c r="C4288" s="341"/>
      <c r="D4288" s="340"/>
      <c r="E4288" s="339"/>
      <c r="F4288" s="339"/>
    </row>
    <row r="4289" spans="1:6" s="342" customFormat="1" x14ac:dyDescent="0.25">
      <c r="A4289" s="338"/>
      <c r="B4289" s="338"/>
      <c r="C4289" s="341"/>
      <c r="D4289" s="340"/>
      <c r="E4289" s="339"/>
      <c r="F4289" s="339"/>
    </row>
    <row r="4290" spans="1:6" s="342" customFormat="1" x14ac:dyDescent="0.25">
      <c r="A4290" s="338"/>
      <c r="B4290" s="338"/>
      <c r="C4290" s="341"/>
      <c r="D4290" s="340"/>
      <c r="E4290" s="339"/>
      <c r="F4290" s="339"/>
    </row>
    <row r="4291" spans="1:6" s="342" customFormat="1" x14ac:dyDescent="0.25">
      <c r="A4291" s="338"/>
      <c r="B4291" s="338"/>
      <c r="C4291" s="341"/>
      <c r="D4291" s="340"/>
      <c r="E4291" s="339"/>
      <c r="F4291" s="339"/>
    </row>
    <row r="4292" spans="1:6" s="342" customFormat="1" x14ac:dyDescent="0.25">
      <c r="A4292" s="338"/>
      <c r="B4292" s="338"/>
      <c r="C4292" s="341"/>
      <c r="D4292" s="340"/>
      <c r="E4292" s="339"/>
      <c r="F4292" s="339"/>
    </row>
    <row r="4293" spans="1:6" s="342" customFormat="1" x14ac:dyDescent="0.25">
      <c r="A4293" s="338"/>
      <c r="B4293" s="338"/>
      <c r="C4293" s="341"/>
      <c r="D4293" s="340"/>
      <c r="E4293" s="339"/>
      <c r="F4293" s="339"/>
    </row>
    <row r="4294" spans="1:6" s="342" customFormat="1" x14ac:dyDescent="0.25">
      <c r="A4294" s="338"/>
      <c r="B4294" s="338"/>
      <c r="C4294" s="341"/>
      <c r="D4294" s="340"/>
      <c r="E4294" s="339"/>
      <c r="F4294" s="339"/>
    </row>
    <row r="4295" spans="1:6" s="342" customFormat="1" x14ac:dyDescent="0.25">
      <c r="A4295" s="338"/>
      <c r="B4295" s="338"/>
      <c r="C4295" s="341"/>
      <c r="D4295" s="340"/>
      <c r="E4295" s="339"/>
      <c r="F4295" s="339"/>
    </row>
    <row r="4296" spans="1:6" s="342" customFormat="1" x14ac:dyDescent="0.25">
      <c r="A4296" s="338"/>
      <c r="B4296" s="338"/>
      <c r="C4296" s="341"/>
      <c r="D4296" s="340"/>
      <c r="E4296" s="339"/>
      <c r="F4296" s="339"/>
    </row>
    <row r="4297" spans="1:6" s="342" customFormat="1" x14ac:dyDescent="0.25">
      <c r="A4297" s="338"/>
      <c r="B4297" s="338"/>
      <c r="C4297" s="341"/>
      <c r="D4297" s="340"/>
      <c r="E4297" s="339"/>
      <c r="F4297" s="339"/>
    </row>
    <row r="4298" spans="1:6" s="342" customFormat="1" x14ac:dyDescent="0.25">
      <c r="A4298" s="338"/>
      <c r="B4298" s="338"/>
      <c r="C4298" s="341"/>
      <c r="D4298" s="340"/>
      <c r="E4298" s="339"/>
      <c r="F4298" s="339"/>
    </row>
    <row r="4299" spans="1:6" s="342" customFormat="1" x14ac:dyDescent="0.25">
      <c r="A4299" s="338"/>
      <c r="B4299" s="338"/>
      <c r="C4299" s="341"/>
      <c r="D4299" s="340"/>
      <c r="E4299" s="339"/>
      <c r="F4299" s="339"/>
    </row>
    <row r="4300" spans="1:6" s="342" customFormat="1" x14ac:dyDescent="0.25">
      <c r="A4300" s="338"/>
      <c r="B4300" s="338"/>
      <c r="C4300" s="341"/>
      <c r="D4300" s="340"/>
      <c r="E4300" s="339"/>
      <c r="F4300" s="339"/>
    </row>
    <row r="4301" spans="1:6" s="342" customFormat="1" x14ac:dyDescent="0.25">
      <c r="A4301" s="338"/>
      <c r="B4301" s="338"/>
      <c r="C4301" s="341"/>
      <c r="D4301" s="340"/>
      <c r="E4301" s="339"/>
      <c r="F4301" s="339"/>
    </row>
    <row r="4302" spans="1:6" s="342" customFormat="1" x14ac:dyDescent="0.25">
      <c r="A4302" s="338"/>
      <c r="B4302" s="338"/>
      <c r="C4302" s="341"/>
      <c r="D4302" s="340"/>
      <c r="E4302" s="339"/>
      <c r="F4302" s="339"/>
    </row>
    <row r="4303" spans="1:6" s="342" customFormat="1" x14ac:dyDescent="0.25">
      <c r="A4303" s="338"/>
      <c r="B4303" s="338"/>
      <c r="C4303" s="341"/>
      <c r="D4303" s="340"/>
      <c r="E4303" s="339"/>
      <c r="F4303" s="339"/>
    </row>
    <row r="4304" spans="1:6" s="342" customFormat="1" x14ac:dyDescent="0.25">
      <c r="A4304" s="338"/>
      <c r="B4304" s="338"/>
      <c r="C4304" s="341"/>
      <c r="D4304" s="340"/>
      <c r="E4304" s="339"/>
      <c r="F4304" s="339"/>
    </row>
    <row r="4305" spans="1:6" s="342" customFormat="1" x14ac:dyDescent="0.25">
      <c r="A4305" s="338"/>
      <c r="B4305" s="338"/>
      <c r="C4305" s="341"/>
      <c r="D4305" s="340"/>
      <c r="E4305" s="339"/>
      <c r="F4305" s="339"/>
    </row>
    <row r="4306" spans="1:6" s="342" customFormat="1" x14ac:dyDescent="0.25">
      <c r="A4306" s="338"/>
      <c r="B4306" s="338"/>
      <c r="C4306" s="341"/>
      <c r="D4306" s="340"/>
      <c r="E4306" s="339"/>
      <c r="F4306" s="339"/>
    </row>
    <row r="4307" spans="1:6" s="342" customFormat="1" x14ac:dyDescent="0.25">
      <c r="A4307" s="338"/>
      <c r="B4307" s="338"/>
      <c r="C4307" s="341"/>
      <c r="D4307" s="340"/>
      <c r="E4307" s="339"/>
      <c r="F4307" s="339"/>
    </row>
    <row r="4308" spans="1:6" s="342" customFormat="1" x14ac:dyDescent="0.25">
      <c r="A4308" s="338"/>
      <c r="B4308" s="338"/>
      <c r="C4308" s="341"/>
      <c r="D4308" s="340"/>
      <c r="E4308" s="339"/>
      <c r="F4308" s="339"/>
    </row>
    <row r="4309" spans="1:6" s="342" customFormat="1" x14ac:dyDescent="0.25">
      <c r="A4309" s="338"/>
      <c r="B4309" s="338"/>
      <c r="C4309" s="341"/>
      <c r="D4309" s="340"/>
      <c r="E4309" s="339"/>
      <c r="F4309" s="339"/>
    </row>
    <row r="4310" spans="1:6" s="342" customFormat="1" x14ac:dyDescent="0.25">
      <c r="A4310" s="338"/>
      <c r="B4310" s="338"/>
      <c r="C4310" s="341"/>
      <c r="D4310" s="340"/>
      <c r="E4310" s="339"/>
      <c r="F4310" s="339"/>
    </row>
    <row r="4311" spans="1:6" s="342" customFormat="1" x14ac:dyDescent="0.25">
      <c r="A4311" s="338"/>
      <c r="B4311" s="338"/>
      <c r="C4311" s="341"/>
      <c r="D4311" s="340"/>
      <c r="E4311" s="339"/>
      <c r="F4311" s="339"/>
    </row>
    <row r="4312" spans="1:6" s="342" customFormat="1" x14ac:dyDescent="0.25">
      <c r="A4312" s="338"/>
      <c r="B4312" s="338"/>
      <c r="C4312" s="341"/>
      <c r="D4312" s="340"/>
      <c r="E4312" s="339"/>
      <c r="F4312" s="339"/>
    </row>
    <row r="4313" spans="1:6" s="342" customFormat="1" x14ac:dyDescent="0.25">
      <c r="A4313" s="338"/>
      <c r="B4313" s="338"/>
      <c r="C4313" s="341"/>
      <c r="D4313" s="340"/>
      <c r="E4313" s="339"/>
      <c r="F4313" s="339"/>
    </row>
    <row r="4314" spans="1:6" s="342" customFormat="1" x14ac:dyDescent="0.25">
      <c r="A4314" s="338"/>
      <c r="B4314" s="338"/>
      <c r="C4314" s="341"/>
      <c r="D4314" s="340"/>
      <c r="E4314" s="339"/>
      <c r="F4314" s="339"/>
    </row>
    <row r="4315" spans="1:6" s="342" customFormat="1" x14ac:dyDescent="0.25">
      <c r="A4315" s="338"/>
      <c r="B4315" s="338"/>
      <c r="C4315" s="341"/>
      <c r="D4315" s="340"/>
      <c r="E4315" s="339"/>
      <c r="F4315" s="339"/>
    </row>
    <row r="4316" spans="1:6" s="342" customFormat="1" x14ac:dyDescent="0.25">
      <c r="A4316" s="338"/>
      <c r="B4316" s="338"/>
      <c r="C4316" s="341"/>
      <c r="D4316" s="340"/>
      <c r="E4316" s="339"/>
      <c r="F4316" s="339"/>
    </row>
    <row r="4317" spans="1:6" s="342" customFormat="1" x14ac:dyDescent="0.25">
      <c r="A4317" s="338"/>
      <c r="B4317" s="338"/>
      <c r="C4317" s="341"/>
      <c r="D4317" s="340"/>
      <c r="E4317" s="339"/>
      <c r="F4317" s="339"/>
    </row>
    <row r="4318" spans="1:6" s="342" customFormat="1" x14ac:dyDescent="0.25">
      <c r="A4318" s="338"/>
      <c r="B4318" s="338"/>
      <c r="C4318" s="341"/>
      <c r="D4318" s="340"/>
      <c r="E4318" s="339"/>
      <c r="F4318" s="339"/>
    </row>
    <row r="4319" spans="1:6" s="342" customFormat="1" x14ac:dyDescent="0.25">
      <c r="A4319" s="338"/>
      <c r="B4319" s="338"/>
      <c r="C4319" s="341"/>
      <c r="D4319" s="340"/>
      <c r="E4319" s="339"/>
      <c r="F4319" s="339"/>
    </row>
    <row r="4320" spans="1:6" s="342" customFormat="1" x14ac:dyDescent="0.25">
      <c r="A4320" s="338"/>
      <c r="B4320" s="338"/>
      <c r="C4320" s="341"/>
      <c r="D4320" s="340"/>
      <c r="E4320" s="339"/>
      <c r="F4320" s="339"/>
    </row>
    <row r="4321" spans="1:6" s="342" customFormat="1" x14ac:dyDescent="0.25">
      <c r="A4321" s="338"/>
      <c r="B4321" s="338"/>
      <c r="C4321" s="341"/>
      <c r="D4321" s="340"/>
      <c r="E4321" s="339"/>
      <c r="F4321" s="339"/>
    </row>
    <row r="4322" spans="1:6" s="342" customFormat="1" x14ac:dyDescent="0.25">
      <c r="A4322" s="338"/>
      <c r="B4322" s="338"/>
      <c r="C4322" s="341"/>
      <c r="D4322" s="340"/>
      <c r="E4322" s="339"/>
      <c r="F4322" s="339"/>
    </row>
    <row r="4323" spans="1:6" s="342" customFormat="1" x14ac:dyDescent="0.25">
      <c r="A4323" s="338"/>
      <c r="B4323" s="338"/>
      <c r="C4323" s="341"/>
      <c r="D4323" s="340"/>
      <c r="E4323" s="339"/>
      <c r="F4323" s="339"/>
    </row>
    <row r="4324" spans="1:6" s="342" customFormat="1" x14ac:dyDescent="0.25">
      <c r="A4324" s="338"/>
      <c r="B4324" s="338"/>
      <c r="C4324" s="341"/>
      <c r="D4324" s="340"/>
      <c r="E4324" s="339"/>
      <c r="F4324" s="339"/>
    </row>
    <row r="4325" spans="1:6" s="342" customFormat="1" x14ac:dyDescent="0.25">
      <c r="A4325" s="338"/>
      <c r="B4325" s="338"/>
      <c r="C4325" s="341"/>
      <c r="D4325" s="340"/>
      <c r="E4325" s="339"/>
      <c r="F4325" s="339"/>
    </row>
    <row r="4326" spans="1:6" s="342" customFormat="1" x14ac:dyDescent="0.25">
      <c r="A4326" s="338"/>
      <c r="B4326" s="338"/>
      <c r="C4326" s="341"/>
      <c r="D4326" s="340"/>
      <c r="E4326" s="339"/>
      <c r="F4326" s="339"/>
    </row>
    <row r="4327" spans="1:6" s="342" customFormat="1" x14ac:dyDescent="0.25">
      <c r="A4327" s="338"/>
      <c r="B4327" s="338"/>
      <c r="C4327" s="341"/>
      <c r="D4327" s="340"/>
      <c r="E4327" s="339"/>
      <c r="F4327" s="339"/>
    </row>
    <row r="4328" spans="1:6" s="342" customFormat="1" x14ac:dyDescent="0.25">
      <c r="A4328" s="338"/>
      <c r="B4328" s="338"/>
      <c r="C4328" s="341"/>
      <c r="D4328" s="340"/>
      <c r="E4328" s="339"/>
      <c r="F4328" s="339"/>
    </row>
    <row r="4329" spans="1:6" s="342" customFormat="1" x14ac:dyDescent="0.25">
      <c r="A4329" s="338"/>
      <c r="B4329" s="338"/>
      <c r="C4329" s="341"/>
      <c r="D4329" s="340"/>
      <c r="E4329" s="339"/>
      <c r="F4329" s="339"/>
    </row>
    <row r="4330" spans="1:6" s="342" customFormat="1" x14ac:dyDescent="0.25">
      <c r="A4330" s="338"/>
      <c r="B4330" s="338"/>
      <c r="C4330" s="341"/>
      <c r="D4330" s="340"/>
      <c r="E4330" s="339"/>
      <c r="F4330" s="339"/>
    </row>
    <row r="4331" spans="1:6" s="342" customFormat="1" x14ac:dyDescent="0.25">
      <c r="A4331" s="338"/>
      <c r="B4331" s="338"/>
      <c r="C4331" s="341"/>
      <c r="D4331" s="340"/>
      <c r="E4331" s="339"/>
      <c r="F4331" s="339"/>
    </row>
    <row r="4332" spans="1:6" s="342" customFormat="1" x14ac:dyDescent="0.25">
      <c r="A4332" s="338"/>
      <c r="B4332" s="338"/>
      <c r="C4332" s="341"/>
      <c r="D4332" s="340"/>
      <c r="E4332" s="339"/>
      <c r="F4332" s="339"/>
    </row>
    <row r="4333" spans="1:6" s="342" customFormat="1" x14ac:dyDescent="0.25">
      <c r="A4333" s="338"/>
      <c r="B4333" s="338"/>
      <c r="C4333" s="341"/>
      <c r="D4333" s="340"/>
      <c r="E4333" s="339"/>
      <c r="F4333" s="339"/>
    </row>
    <row r="4334" spans="1:6" s="342" customFormat="1" x14ac:dyDescent="0.25">
      <c r="A4334" s="338"/>
      <c r="B4334" s="338"/>
      <c r="C4334" s="341"/>
      <c r="D4334" s="340"/>
      <c r="E4334" s="339"/>
      <c r="F4334" s="339"/>
    </row>
    <row r="4335" spans="1:6" s="342" customFormat="1" x14ac:dyDescent="0.25">
      <c r="A4335" s="338"/>
      <c r="B4335" s="338"/>
      <c r="C4335" s="341"/>
      <c r="D4335" s="340"/>
      <c r="E4335" s="339"/>
      <c r="F4335" s="339"/>
    </row>
    <row r="4336" spans="1:6" s="342" customFormat="1" x14ac:dyDescent="0.25">
      <c r="A4336" s="338"/>
      <c r="B4336" s="338"/>
      <c r="C4336" s="341"/>
      <c r="D4336" s="340"/>
      <c r="E4336" s="339"/>
      <c r="F4336" s="339"/>
    </row>
    <row r="4337" spans="1:6" s="342" customFormat="1" x14ac:dyDescent="0.25">
      <c r="A4337" s="338"/>
      <c r="B4337" s="338"/>
      <c r="C4337" s="341"/>
      <c r="D4337" s="340"/>
      <c r="E4337" s="339"/>
      <c r="F4337" s="339"/>
    </row>
    <row r="4338" spans="1:6" s="342" customFormat="1" x14ac:dyDescent="0.25">
      <c r="A4338" s="338"/>
      <c r="B4338" s="338"/>
      <c r="C4338" s="341"/>
      <c r="D4338" s="340"/>
      <c r="E4338" s="339"/>
      <c r="F4338" s="339"/>
    </row>
    <row r="4339" spans="1:6" s="342" customFormat="1" x14ac:dyDescent="0.25">
      <c r="A4339" s="338"/>
      <c r="B4339" s="338"/>
      <c r="C4339" s="341"/>
      <c r="D4339" s="340"/>
      <c r="E4339" s="339"/>
      <c r="F4339" s="339"/>
    </row>
    <row r="4340" spans="1:6" s="342" customFormat="1" x14ac:dyDescent="0.25">
      <c r="A4340" s="338"/>
      <c r="B4340" s="338"/>
      <c r="C4340" s="341"/>
      <c r="D4340" s="340"/>
      <c r="E4340" s="339"/>
      <c r="F4340" s="339"/>
    </row>
    <row r="4341" spans="1:6" s="342" customFormat="1" x14ac:dyDescent="0.25">
      <c r="A4341" s="338"/>
      <c r="B4341" s="338"/>
      <c r="C4341" s="341"/>
      <c r="D4341" s="340"/>
      <c r="E4341" s="339"/>
      <c r="F4341" s="339"/>
    </row>
    <row r="4342" spans="1:6" s="342" customFormat="1" x14ac:dyDescent="0.25">
      <c r="A4342" s="338"/>
      <c r="B4342" s="338"/>
      <c r="C4342" s="341"/>
      <c r="D4342" s="340"/>
      <c r="E4342" s="339"/>
      <c r="F4342" s="339"/>
    </row>
    <row r="4343" spans="1:6" s="342" customFormat="1" x14ac:dyDescent="0.25">
      <c r="A4343" s="338"/>
      <c r="B4343" s="338"/>
      <c r="C4343" s="341"/>
      <c r="D4343" s="340"/>
      <c r="E4343" s="339"/>
      <c r="F4343" s="339"/>
    </row>
    <row r="4344" spans="1:6" s="342" customFormat="1" x14ac:dyDescent="0.25">
      <c r="A4344" s="338"/>
      <c r="B4344" s="338"/>
      <c r="C4344" s="341"/>
      <c r="D4344" s="340"/>
      <c r="E4344" s="339"/>
      <c r="F4344" s="339"/>
    </row>
    <row r="4345" spans="1:6" s="342" customFormat="1" x14ac:dyDescent="0.25">
      <c r="A4345" s="338"/>
      <c r="B4345" s="338"/>
      <c r="C4345" s="341"/>
      <c r="D4345" s="340"/>
      <c r="E4345" s="339"/>
      <c r="F4345" s="339"/>
    </row>
    <row r="4346" spans="1:6" s="342" customFormat="1" x14ac:dyDescent="0.25">
      <c r="A4346" s="338"/>
      <c r="B4346" s="338"/>
      <c r="C4346" s="341"/>
      <c r="D4346" s="340"/>
      <c r="E4346" s="339"/>
      <c r="F4346" s="339"/>
    </row>
    <row r="4347" spans="1:6" s="342" customFormat="1" x14ac:dyDescent="0.25">
      <c r="A4347" s="338"/>
      <c r="B4347" s="338"/>
      <c r="C4347" s="341"/>
      <c r="D4347" s="340"/>
      <c r="E4347" s="339"/>
      <c r="F4347" s="339"/>
    </row>
    <row r="4348" spans="1:6" s="342" customFormat="1" x14ac:dyDescent="0.25">
      <c r="A4348" s="338"/>
      <c r="B4348" s="338"/>
      <c r="C4348" s="341"/>
      <c r="D4348" s="340"/>
      <c r="E4348" s="339"/>
      <c r="F4348" s="339"/>
    </row>
    <row r="4349" spans="1:6" s="342" customFormat="1" x14ac:dyDescent="0.25">
      <c r="A4349" s="338"/>
      <c r="B4349" s="338"/>
      <c r="C4349" s="341"/>
      <c r="D4349" s="340"/>
      <c r="E4349" s="339"/>
      <c r="F4349" s="339"/>
    </row>
    <row r="4350" spans="1:6" s="342" customFormat="1" x14ac:dyDescent="0.25">
      <c r="A4350" s="338"/>
      <c r="B4350" s="338"/>
      <c r="C4350" s="341"/>
      <c r="D4350" s="340"/>
      <c r="E4350" s="339"/>
      <c r="F4350" s="339"/>
    </row>
    <row r="4351" spans="1:6" s="342" customFormat="1" x14ac:dyDescent="0.25">
      <c r="A4351" s="338"/>
      <c r="B4351" s="338"/>
      <c r="C4351" s="341"/>
      <c r="D4351" s="340"/>
      <c r="E4351" s="339"/>
      <c r="F4351" s="339"/>
    </row>
    <row r="4352" spans="1:6" s="342" customFormat="1" x14ac:dyDescent="0.25">
      <c r="A4352" s="338"/>
      <c r="B4352" s="338"/>
      <c r="C4352" s="341"/>
      <c r="D4352" s="340"/>
      <c r="E4352" s="339"/>
      <c r="F4352" s="339"/>
    </row>
    <row r="4353" spans="1:6" s="342" customFormat="1" x14ac:dyDescent="0.25">
      <c r="A4353" s="338"/>
      <c r="B4353" s="338"/>
      <c r="C4353" s="341"/>
      <c r="D4353" s="340"/>
      <c r="E4353" s="339"/>
      <c r="F4353" s="339"/>
    </row>
    <row r="4354" spans="1:6" s="342" customFormat="1" x14ac:dyDescent="0.25">
      <c r="A4354" s="338"/>
      <c r="B4354" s="338"/>
      <c r="C4354" s="341"/>
      <c r="D4354" s="340"/>
      <c r="E4354" s="339"/>
      <c r="F4354" s="339"/>
    </row>
    <row r="4355" spans="1:6" s="342" customFormat="1" x14ac:dyDescent="0.25">
      <c r="A4355" s="338"/>
      <c r="B4355" s="338"/>
      <c r="C4355" s="341"/>
      <c r="D4355" s="340"/>
      <c r="E4355" s="339"/>
      <c r="F4355" s="339"/>
    </row>
    <row r="4356" spans="1:6" s="342" customFormat="1" x14ac:dyDescent="0.25">
      <c r="A4356" s="338"/>
      <c r="B4356" s="338"/>
      <c r="C4356" s="341"/>
      <c r="D4356" s="340"/>
      <c r="E4356" s="339"/>
      <c r="F4356" s="339"/>
    </row>
    <row r="4357" spans="1:6" s="342" customFormat="1" x14ac:dyDescent="0.25">
      <c r="A4357" s="338"/>
      <c r="B4357" s="338"/>
      <c r="C4357" s="341"/>
      <c r="D4357" s="340"/>
      <c r="E4357" s="339"/>
      <c r="F4357" s="339"/>
    </row>
    <row r="4358" spans="1:6" s="342" customFormat="1" x14ac:dyDescent="0.25">
      <c r="A4358" s="338"/>
      <c r="B4358" s="338"/>
      <c r="C4358" s="341"/>
      <c r="D4358" s="340"/>
      <c r="E4358" s="339"/>
      <c r="F4358" s="339"/>
    </row>
    <row r="4359" spans="1:6" s="342" customFormat="1" x14ac:dyDescent="0.25">
      <c r="A4359" s="338"/>
      <c r="B4359" s="338"/>
      <c r="C4359" s="341"/>
      <c r="D4359" s="340"/>
      <c r="E4359" s="339"/>
      <c r="F4359" s="339"/>
    </row>
    <row r="4360" spans="1:6" s="342" customFormat="1" x14ac:dyDescent="0.25">
      <c r="A4360" s="338"/>
      <c r="B4360" s="338"/>
      <c r="C4360" s="341"/>
      <c r="D4360" s="340"/>
      <c r="E4360" s="339"/>
      <c r="F4360" s="339"/>
    </row>
    <row r="4361" spans="1:6" s="342" customFormat="1" x14ac:dyDescent="0.25">
      <c r="A4361" s="338"/>
      <c r="B4361" s="338"/>
      <c r="C4361" s="341"/>
      <c r="D4361" s="340"/>
      <c r="E4361" s="339"/>
      <c r="F4361" s="339"/>
    </row>
    <row r="4362" spans="1:6" s="342" customFormat="1" x14ac:dyDescent="0.25">
      <c r="A4362" s="338"/>
      <c r="B4362" s="338"/>
      <c r="C4362" s="341"/>
      <c r="D4362" s="340"/>
      <c r="E4362" s="339"/>
      <c r="F4362" s="339"/>
    </row>
    <row r="4363" spans="1:6" s="342" customFormat="1" x14ac:dyDescent="0.25">
      <c r="A4363" s="338"/>
      <c r="B4363" s="338"/>
      <c r="C4363" s="341"/>
      <c r="D4363" s="340"/>
      <c r="E4363" s="339"/>
      <c r="F4363" s="339"/>
    </row>
    <row r="4364" spans="1:6" s="342" customFormat="1" x14ac:dyDescent="0.25">
      <c r="A4364" s="338"/>
      <c r="B4364" s="338"/>
      <c r="C4364" s="341"/>
      <c r="D4364" s="340"/>
      <c r="E4364" s="339"/>
      <c r="F4364" s="339"/>
    </row>
    <row r="4365" spans="1:6" s="342" customFormat="1" x14ac:dyDescent="0.25">
      <c r="A4365" s="338"/>
      <c r="B4365" s="338"/>
      <c r="C4365" s="341"/>
      <c r="D4365" s="340"/>
      <c r="E4365" s="339"/>
      <c r="F4365" s="339"/>
    </row>
    <row r="4366" spans="1:6" s="342" customFormat="1" x14ac:dyDescent="0.25">
      <c r="A4366" s="338"/>
      <c r="B4366" s="338"/>
      <c r="C4366" s="341"/>
      <c r="D4366" s="340"/>
      <c r="E4366" s="339"/>
      <c r="F4366" s="339"/>
    </row>
    <row r="4367" spans="1:6" s="342" customFormat="1" x14ac:dyDescent="0.25">
      <c r="A4367" s="338"/>
      <c r="B4367" s="338"/>
      <c r="C4367" s="341"/>
      <c r="D4367" s="340"/>
      <c r="E4367" s="339"/>
      <c r="F4367" s="339"/>
    </row>
    <row r="4368" spans="1:6" s="342" customFormat="1" x14ac:dyDescent="0.25">
      <c r="A4368" s="338"/>
      <c r="B4368" s="338"/>
      <c r="C4368" s="341"/>
      <c r="D4368" s="340"/>
      <c r="E4368" s="339"/>
      <c r="F4368" s="339"/>
    </row>
    <row r="4369" spans="1:6" s="342" customFormat="1" x14ac:dyDescent="0.25">
      <c r="A4369" s="338"/>
      <c r="B4369" s="338"/>
      <c r="C4369" s="341"/>
      <c r="D4369" s="340"/>
      <c r="E4369" s="339"/>
      <c r="F4369" s="339"/>
    </row>
    <row r="4370" spans="1:6" s="342" customFormat="1" x14ac:dyDescent="0.25">
      <c r="A4370" s="338"/>
      <c r="B4370" s="338"/>
      <c r="C4370" s="341"/>
      <c r="D4370" s="340"/>
      <c r="E4370" s="339"/>
      <c r="F4370" s="339"/>
    </row>
    <row r="4371" spans="1:6" s="342" customFormat="1" x14ac:dyDescent="0.25">
      <c r="A4371" s="338"/>
      <c r="B4371" s="338"/>
      <c r="C4371" s="341"/>
      <c r="D4371" s="340"/>
      <c r="E4371" s="339"/>
      <c r="F4371" s="339"/>
    </row>
    <row r="4372" spans="1:6" s="342" customFormat="1" x14ac:dyDescent="0.25">
      <c r="A4372" s="338"/>
      <c r="B4372" s="338"/>
      <c r="C4372" s="341"/>
      <c r="D4372" s="340"/>
      <c r="E4372" s="339"/>
      <c r="F4372" s="339"/>
    </row>
    <row r="4373" spans="1:6" s="342" customFormat="1" x14ac:dyDescent="0.25">
      <c r="A4373" s="338"/>
      <c r="B4373" s="338"/>
      <c r="C4373" s="341"/>
      <c r="D4373" s="340"/>
      <c r="E4373" s="339"/>
      <c r="F4373" s="339"/>
    </row>
    <row r="4374" spans="1:6" s="342" customFormat="1" x14ac:dyDescent="0.25">
      <c r="A4374" s="338"/>
      <c r="B4374" s="338"/>
      <c r="C4374" s="341"/>
      <c r="D4374" s="340"/>
      <c r="E4374" s="339"/>
      <c r="F4374" s="339"/>
    </row>
    <row r="4375" spans="1:6" s="342" customFormat="1" x14ac:dyDescent="0.25">
      <c r="A4375" s="338"/>
      <c r="B4375" s="338"/>
      <c r="C4375" s="341"/>
      <c r="D4375" s="340"/>
      <c r="E4375" s="339"/>
      <c r="F4375" s="339"/>
    </row>
    <row r="4376" spans="1:6" s="342" customFormat="1" x14ac:dyDescent="0.25">
      <c r="A4376" s="338"/>
      <c r="B4376" s="338"/>
      <c r="C4376" s="341"/>
      <c r="D4376" s="340"/>
      <c r="E4376" s="339"/>
      <c r="F4376" s="339"/>
    </row>
    <row r="4377" spans="1:6" s="342" customFormat="1" x14ac:dyDescent="0.25">
      <c r="A4377" s="338"/>
      <c r="B4377" s="338"/>
      <c r="C4377" s="341"/>
      <c r="D4377" s="340"/>
      <c r="E4377" s="339"/>
      <c r="F4377" s="339"/>
    </row>
    <row r="4378" spans="1:6" s="342" customFormat="1" x14ac:dyDescent="0.25">
      <c r="A4378" s="338"/>
      <c r="B4378" s="338"/>
      <c r="C4378" s="341"/>
      <c r="D4378" s="340"/>
      <c r="E4378" s="339"/>
      <c r="F4378" s="339"/>
    </row>
    <row r="4379" spans="1:6" s="342" customFormat="1" x14ac:dyDescent="0.25">
      <c r="A4379" s="338"/>
      <c r="B4379" s="338"/>
      <c r="C4379" s="341"/>
      <c r="D4379" s="340"/>
      <c r="E4379" s="339"/>
      <c r="F4379" s="339"/>
    </row>
    <row r="4380" spans="1:6" s="342" customFormat="1" x14ac:dyDescent="0.25">
      <c r="A4380" s="338"/>
      <c r="B4380" s="338"/>
      <c r="C4380" s="341"/>
      <c r="D4380" s="340"/>
      <c r="E4380" s="339"/>
      <c r="F4380" s="339"/>
    </row>
    <row r="4381" spans="1:6" s="342" customFormat="1" x14ac:dyDescent="0.25">
      <c r="A4381" s="338"/>
      <c r="B4381" s="338"/>
      <c r="C4381" s="341"/>
      <c r="D4381" s="340"/>
      <c r="E4381" s="339"/>
      <c r="F4381" s="339"/>
    </row>
    <row r="4382" spans="1:6" s="342" customFormat="1" x14ac:dyDescent="0.25">
      <c r="A4382" s="338"/>
      <c r="B4382" s="338"/>
      <c r="C4382" s="341"/>
      <c r="D4382" s="340"/>
      <c r="E4382" s="339"/>
      <c r="F4382" s="339"/>
    </row>
    <row r="4383" spans="1:6" s="342" customFormat="1" x14ac:dyDescent="0.25">
      <c r="A4383" s="338"/>
      <c r="B4383" s="338"/>
      <c r="C4383" s="341"/>
      <c r="D4383" s="340"/>
      <c r="E4383" s="339"/>
      <c r="F4383" s="339"/>
    </row>
    <row r="4384" spans="1:6" s="342" customFormat="1" x14ac:dyDescent="0.25">
      <c r="A4384" s="338"/>
      <c r="B4384" s="338"/>
      <c r="C4384" s="341"/>
      <c r="D4384" s="340"/>
      <c r="E4384" s="339"/>
      <c r="F4384" s="339"/>
    </row>
    <row r="4385" spans="1:6" s="342" customFormat="1" x14ac:dyDescent="0.25">
      <c r="A4385" s="338"/>
      <c r="B4385" s="338"/>
      <c r="C4385" s="341"/>
      <c r="D4385" s="340"/>
      <c r="E4385" s="339"/>
      <c r="F4385" s="339"/>
    </row>
    <row r="4386" spans="1:6" s="342" customFormat="1" x14ac:dyDescent="0.25">
      <c r="A4386" s="338"/>
      <c r="B4386" s="338"/>
      <c r="C4386" s="341"/>
      <c r="D4386" s="340"/>
      <c r="E4386" s="339"/>
      <c r="F4386" s="339"/>
    </row>
    <row r="4387" spans="1:6" s="342" customFormat="1" x14ac:dyDescent="0.25">
      <c r="A4387" s="338"/>
      <c r="B4387" s="338"/>
      <c r="C4387" s="341"/>
      <c r="D4387" s="340"/>
      <c r="E4387" s="339"/>
      <c r="F4387" s="339"/>
    </row>
    <row r="4388" spans="1:6" s="342" customFormat="1" x14ac:dyDescent="0.25">
      <c r="A4388" s="338"/>
      <c r="B4388" s="338"/>
      <c r="C4388" s="341"/>
      <c r="D4388" s="340"/>
      <c r="E4388" s="339"/>
      <c r="F4388" s="339"/>
    </row>
    <row r="4389" spans="1:6" s="342" customFormat="1" x14ac:dyDescent="0.25">
      <c r="A4389" s="338"/>
      <c r="B4389" s="338"/>
      <c r="C4389" s="341"/>
      <c r="D4389" s="340"/>
      <c r="E4389" s="339"/>
      <c r="F4389" s="339"/>
    </row>
    <row r="4390" spans="1:6" s="342" customFormat="1" x14ac:dyDescent="0.25">
      <c r="A4390" s="338"/>
      <c r="B4390" s="338"/>
      <c r="C4390" s="341"/>
      <c r="D4390" s="340"/>
      <c r="E4390" s="339"/>
      <c r="F4390" s="339"/>
    </row>
    <row r="4391" spans="1:6" s="342" customFormat="1" x14ac:dyDescent="0.25">
      <c r="A4391" s="338"/>
      <c r="B4391" s="338"/>
      <c r="C4391" s="341"/>
      <c r="D4391" s="340"/>
      <c r="E4391" s="339"/>
      <c r="F4391" s="339"/>
    </row>
    <row r="4392" spans="1:6" s="342" customFormat="1" x14ac:dyDescent="0.25">
      <c r="A4392" s="338"/>
      <c r="B4392" s="338"/>
      <c r="C4392" s="341"/>
      <c r="D4392" s="340"/>
      <c r="E4392" s="339"/>
      <c r="F4392" s="339"/>
    </row>
    <row r="4393" spans="1:6" s="342" customFormat="1" x14ac:dyDescent="0.25">
      <c r="A4393" s="338"/>
      <c r="B4393" s="338"/>
      <c r="C4393" s="341"/>
      <c r="D4393" s="340"/>
      <c r="E4393" s="339"/>
      <c r="F4393" s="339"/>
    </row>
    <row r="4394" spans="1:6" s="342" customFormat="1" x14ac:dyDescent="0.25">
      <c r="A4394" s="338"/>
      <c r="B4394" s="338"/>
      <c r="C4394" s="341"/>
      <c r="D4394" s="340"/>
      <c r="E4394" s="339"/>
      <c r="F4394" s="339"/>
    </row>
    <row r="4395" spans="1:6" s="342" customFormat="1" x14ac:dyDescent="0.25">
      <c r="A4395" s="338"/>
      <c r="B4395" s="338"/>
      <c r="C4395" s="341"/>
      <c r="D4395" s="340"/>
      <c r="E4395" s="339"/>
      <c r="F4395" s="339"/>
    </row>
    <row r="4396" spans="1:6" s="342" customFormat="1" x14ac:dyDescent="0.25">
      <c r="A4396" s="338"/>
      <c r="B4396" s="338"/>
      <c r="C4396" s="341"/>
      <c r="D4396" s="340"/>
      <c r="E4396" s="339"/>
      <c r="F4396" s="339"/>
    </row>
    <row r="4397" spans="1:6" s="342" customFormat="1" x14ac:dyDescent="0.25">
      <c r="A4397" s="338"/>
      <c r="B4397" s="338"/>
      <c r="C4397" s="341"/>
      <c r="D4397" s="340"/>
      <c r="E4397" s="339"/>
      <c r="F4397" s="339"/>
    </row>
    <row r="4398" spans="1:6" s="342" customFormat="1" x14ac:dyDescent="0.25">
      <c r="A4398" s="338"/>
      <c r="B4398" s="338"/>
      <c r="C4398" s="341"/>
      <c r="D4398" s="340"/>
      <c r="E4398" s="339"/>
      <c r="F4398" s="339"/>
    </row>
    <row r="4399" spans="1:6" s="342" customFormat="1" x14ac:dyDescent="0.25">
      <c r="A4399" s="338"/>
      <c r="B4399" s="338"/>
      <c r="C4399" s="341"/>
      <c r="D4399" s="340"/>
      <c r="E4399" s="339"/>
      <c r="F4399" s="339"/>
    </row>
    <row r="4400" spans="1:6" s="342" customFormat="1" x14ac:dyDescent="0.25">
      <c r="A4400" s="338"/>
      <c r="B4400" s="338"/>
      <c r="C4400" s="341"/>
      <c r="D4400" s="340"/>
      <c r="E4400" s="339"/>
      <c r="F4400" s="339"/>
    </row>
    <row r="4401" spans="1:6" s="342" customFormat="1" x14ac:dyDescent="0.25">
      <c r="A4401" s="338"/>
      <c r="B4401" s="338"/>
      <c r="C4401" s="341"/>
      <c r="D4401" s="340"/>
      <c r="E4401" s="339"/>
      <c r="F4401" s="339"/>
    </row>
    <row r="4402" spans="1:6" s="342" customFormat="1" x14ac:dyDescent="0.25">
      <c r="A4402" s="338"/>
      <c r="B4402" s="338"/>
      <c r="C4402" s="341"/>
      <c r="D4402" s="340"/>
      <c r="E4402" s="339"/>
      <c r="F4402" s="339"/>
    </row>
    <row r="4403" spans="1:6" s="342" customFormat="1" x14ac:dyDescent="0.25">
      <c r="A4403" s="338"/>
      <c r="B4403" s="338"/>
      <c r="C4403" s="341"/>
      <c r="D4403" s="340"/>
      <c r="E4403" s="339"/>
      <c r="F4403" s="339"/>
    </row>
    <row r="4404" spans="1:6" s="342" customFormat="1" x14ac:dyDescent="0.25">
      <c r="A4404" s="338"/>
      <c r="B4404" s="338"/>
      <c r="C4404" s="341"/>
      <c r="D4404" s="340"/>
      <c r="E4404" s="339"/>
      <c r="F4404" s="339"/>
    </row>
    <row r="4405" spans="1:6" s="342" customFormat="1" x14ac:dyDescent="0.25">
      <c r="A4405" s="338"/>
      <c r="B4405" s="338"/>
      <c r="C4405" s="341"/>
      <c r="D4405" s="340"/>
      <c r="E4405" s="339"/>
      <c r="F4405" s="339"/>
    </row>
    <row r="4406" spans="1:6" s="342" customFormat="1" x14ac:dyDescent="0.25">
      <c r="A4406" s="338"/>
      <c r="B4406" s="338"/>
      <c r="C4406" s="341"/>
      <c r="D4406" s="340"/>
      <c r="E4406" s="339"/>
      <c r="F4406" s="339"/>
    </row>
    <row r="4407" spans="1:6" s="342" customFormat="1" x14ac:dyDescent="0.25">
      <c r="A4407" s="338"/>
      <c r="B4407" s="338"/>
      <c r="C4407" s="341"/>
      <c r="D4407" s="340"/>
      <c r="E4407" s="339"/>
      <c r="F4407" s="339"/>
    </row>
    <row r="4408" spans="1:6" s="342" customFormat="1" x14ac:dyDescent="0.25">
      <c r="A4408" s="338"/>
      <c r="B4408" s="338"/>
      <c r="C4408" s="341"/>
      <c r="D4408" s="340"/>
      <c r="E4408" s="339"/>
      <c r="F4408" s="339"/>
    </row>
    <row r="4409" spans="1:6" s="342" customFormat="1" x14ac:dyDescent="0.25">
      <c r="A4409" s="338"/>
      <c r="B4409" s="338"/>
      <c r="C4409" s="341"/>
      <c r="D4409" s="340"/>
      <c r="E4409" s="339"/>
      <c r="F4409" s="339"/>
    </row>
    <row r="4410" spans="1:6" s="342" customFormat="1" x14ac:dyDescent="0.25">
      <c r="A4410" s="338"/>
      <c r="B4410" s="338"/>
      <c r="C4410" s="341"/>
      <c r="D4410" s="340"/>
      <c r="E4410" s="339"/>
      <c r="F4410" s="339"/>
    </row>
    <row r="4411" spans="1:6" s="342" customFormat="1" x14ac:dyDescent="0.25">
      <c r="A4411" s="338"/>
      <c r="B4411" s="338"/>
      <c r="C4411" s="341"/>
      <c r="D4411" s="340"/>
      <c r="E4411" s="339"/>
      <c r="F4411" s="339"/>
    </row>
    <row r="4412" spans="1:6" s="342" customFormat="1" x14ac:dyDescent="0.25">
      <c r="A4412" s="338"/>
      <c r="B4412" s="338"/>
      <c r="C4412" s="341"/>
      <c r="D4412" s="340"/>
      <c r="E4412" s="339"/>
      <c r="F4412" s="339"/>
    </row>
    <row r="4413" spans="1:6" s="342" customFormat="1" x14ac:dyDescent="0.25">
      <c r="A4413" s="338"/>
      <c r="B4413" s="338"/>
      <c r="C4413" s="341"/>
      <c r="D4413" s="340"/>
      <c r="E4413" s="339"/>
      <c r="F4413" s="339"/>
    </row>
    <row r="4414" spans="1:6" s="342" customFormat="1" x14ac:dyDescent="0.25">
      <c r="A4414" s="338"/>
      <c r="B4414" s="338"/>
      <c r="C4414" s="341"/>
      <c r="D4414" s="340"/>
      <c r="E4414" s="339"/>
      <c r="F4414" s="339"/>
    </row>
    <row r="4415" spans="1:6" s="342" customFormat="1" x14ac:dyDescent="0.25">
      <c r="A4415" s="338"/>
      <c r="B4415" s="338"/>
      <c r="C4415" s="341"/>
      <c r="D4415" s="340"/>
      <c r="E4415" s="339"/>
      <c r="F4415" s="339"/>
    </row>
    <row r="4416" spans="1:6" s="342" customFormat="1" x14ac:dyDescent="0.25">
      <c r="A4416" s="338"/>
      <c r="B4416" s="338"/>
      <c r="C4416" s="341"/>
      <c r="D4416" s="340"/>
      <c r="E4416" s="339"/>
      <c r="F4416" s="339"/>
    </row>
    <row r="4417" spans="1:6" s="342" customFormat="1" x14ac:dyDescent="0.25">
      <c r="A4417" s="338"/>
      <c r="B4417" s="338"/>
      <c r="C4417" s="341"/>
      <c r="D4417" s="340"/>
      <c r="E4417" s="339"/>
      <c r="F4417" s="339"/>
    </row>
    <row r="4418" spans="1:6" s="342" customFormat="1" x14ac:dyDescent="0.25">
      <c r="A4418" s="338"/>
      <c r="B4418" s="338"/>
      <c r="C4418" s="341"/>
      <c r="D4418" s="340"/>
      <c r="E4418" s="339"/>
      <c r="F4418" s="339"/>
    </row>
    <row r="4419" spans="1:6" s="342" customFormat="1" x14ac:dyDescent="0.25">
      <c r="A4419" s="338"/>
      <c r="B4419" s="338"/>
      <c r="C4419" s="341"/>
      <c r="D4419" s="340"/>
      <c r="E4419" s="339"/>
      <c r="F4419" s="339"/>
    </row>
    <row r="4420" spans="1:6" s="342" customFormat="1" x14ac:dyDescent="0.25">
      <c r="A4420" s="338"/>
      <c r="B4420" s="338"/>
      <c r="C4420" s="341"/>
      <c r="D4420" s="340"/>
      <c r="E4420" s="339"/>
      <c r="F4420" s="339"/>
    </row>
    <row r="4421" spans="1:6" s="342" customFormat="1" x14ac:dyDescent="0.25">
      <c r="A4421" s="338"/>
      <c r="B4421" s="338"/>
      <c r="C4421" s="341"/>
      <c r="D4421" s="340"/>
      <c r="E4421" s="339"/>
      <c r="F4421" s="339"/>
    </row>
    <row r="4422" spans="1:6" s="342" customFormat="1" x14ac:dyDescent="0.25">
      <c r="A4422" s="338"/>
      <c r="B4422" s="338"/>
      <c r="C4422" s="341"/>
      <c r="D4422" s="340"/>
      <c r="E4422" s="339"/>
      <c r="F4422" s="339"/>
    </row>
    <row r="4423" spans="1:6" s="342" customFormat="1" x14ac:dyDescent="0.25">
      <c r="A4423" s="338"/>
      <c r="B4423" s="338"/>
      <c r="C4423" s="341"/>
      <c r="D4423" s="340"/>
      <c r="E4423" s="339"/>
      <c r="F4423" s="339"/>
    </row>
    <row r="4424" spans="1:6" s="342" customFormat="1" x14ac:dyDescent="0.25">
      <c r="A4424" s="338"/>
      <c r="B4424" s="338"/>
      <c r="C4424" s="341"/>
      <c r="D4424" s="340"/>
      <c r="E4424" s="339"/>
      <c r="F4424" s="339"/>
    </row>
    <row r="4425" spans="1:6" s="342" customFormat="1" x14ac:dyDescent="0.25">
      <c r="A4425" s="338"/>
      <c r="B4425" s="338"/>
      <c r="C4425" s="341"/>
      <c r="D4425" s="340"/>
      <c r="E4425" s="339"/>
      <c r="F4425" s="339"/>
    </row>
    <row r="4426" spans="1:6" s="342" customFormat="1" x14ac:dyDescent="0.25">
      <c r="A4426" s="338"/>
      <c r="B4426" s="338"/>
      <c r="C4426" s="341"/>
      <c r="D4426" s="340"/>
      <c r="E4426" s="339"/>
      <c r="F4426" s="339"/>
    </row>
    <row r="4427" spans="1:6" s="342" customFormat="1" x14ac:dyDescent="0.25">
      <c r="A4427" s="338"/>
      <c r="B4427" s="338"/>
      <c r="C4427" s="341"/>
      <c r="D4427" s="340"/>
      <c r="E4427" s="339"/>
      <c r="F4427" s="339"/>
    </row>
    <row r="4428" spans="1:6" s="342" customFormat="1" x14ac:dyDescent="0.25">
      <c r="A4428" s="338"/>
      <c r="B4428" s="338"/>
      <c r="C4428" s="341"/>
      <c r="D4428" s="340"/>
      <c r="E4428" s="339"/>
      <c r="F4428" s="339"/>
    </row>
    <row r="4429" spans="1:6" s="342" customFormat="1" x14ac:dyDescent="0.25">
      <c r="A4429" s="338"/>
      <c r="B4429" s="338"/>
      <c r="C4429" s="341"/>
      <c r="D4429" s="340"/>
      <c r="E4429" s="339"/>
      <c r="F4429" s="339"/>
    </row>
    <row r="4430" spans="1:6" s="342" customFormat="1" x14ac:dyDescent="0.25">
      <c r="A4430" s="338"/>
      <c r="B4430" s="338"/>
      <c r="C4430" s="341"/>
      <c r="D4430" s="340"/>
      <c r="E4430" s="339"/>
      <c r="F4430" s="339"/>
    </row>
    <row r="4431" spans="1:6" s="342" customFormat="1" x14ac:dyDescent="0.25">
      <c r="A4431" s="338"/>
      <c r="B4431" s="338"/>
      <c r="C4431" s="341"/>
      <c r="D4431" s="340"/>
      <c r="E4431" s="339"/>
      <c r="F4431" s="339"/>
    </row>
    <row r="4432" spans="1:6" s="342" customFormat="1" x14ac:dyDescent="0.25">
      <c r="A4432" s="338"/>
      <c r="B4432" s="338"/>
      <c r="C4432" s="341"/>
      <c r="D4432" s="340"/>
      <c r="E4432" s="339"/>
      <c r="F4432" s="339"/>
    </row>
    <row r="4433" spans="1:6" s="342" customFormat="1" x14ac:dyDescent="0.25">
      <c r="A4433" s="338"/>
      <c r="B4433" s="338"/>
      <c r="C4433" s="341"/>
      <c r="D4433" s="340"/>
      <c r="E4433" s="339"/>
      <c r="F4433" s="339"/>
    </row>
    <row r="4434" spans="1:6" s="342" customFormat="1" x14ac:dyDescent="0.25">
      <c r="A4434" s="338"/>
      <c r="B4434" s="338"/>
      <c r="C4434" s="341"/>
      <c r="D4434" s="340"/>
      <c r="E4434" s="339"/>
      <c r="F4434" s="339"/>
    </row>
    <row r="4435" spans="1:6" s="342" customFormat="1" x14ac:dyDescent="0.25">
      <c r="A4435" s="338"/>
      <c r="B4435" s="338"/>
      <c r="C4435" s="341"/>
      <c r="D4435" s="340"/>
      <c r="E4435" s="339"/>
      <c r="F4435" s="339"/>
    </row>
    <row r="4436" spans="1:6" s="342" customFormat="1" x14ac:dyDescent="0.25">
      <c r="A4436" s="338"/>
      <c r="B4436" s="338"/>
      <c r="C4436" s="341"/>
      <c r="D4436" s="340"/>
      <c r="E4436" s="339"/>
      <c r="F4436" s="339"/>
    </row>
    <row r="4437" spans="1:6" s="342" customFormat="1" x14ac:dyDescent="0.25">
      <c r="A4437" s="338"/>
      <c r="B4437" s="338"/>
      <c r="C4437" s="341"/>
      <c r="D4437" s="340"/>
      <c r="E4437" s="339"/>
      <c r="F4437" s="339"/>
    </row>
    <row r="4438" spans="1:6" s="342" customFormat="1" x14ac:dyDescent="0.25">
      <c r="A4438" s="338"/>
      <c r="B4438" s="338"/>
      <c r="C4438" s="341"/>
      <c r="D4438" s="340"/>
      <c r="E4438" s="339"/>
      <c r="F4438" s="339"/>
    </row>
    <row r="4439" spans="1:6" s="342" customFormat="1" x14ac:dyDescent="0.25">
      <c r="A4439" s="338"/>
      <c r="B4439" s="338"/>
      <c r="C4439" s="341"/>
      <c r="D4439" s="340"/>
      <c r="E4439" s="339"/>
      <c r="F4439" s="339"/>
    </row>
    <row r="4440" spans="1:6" s="342" customFormat="1" x14ac:dyDescent="0.25">
      <c r="A4440" s="338"/>
      <c r="B4440" s="338"/>
      <c r="C4440" s="341"/>
      <c r="D4440" s="340"/>
      <c r="E4440" s="339"/>
      <c r="F4440" s="339"/>
    </row>
    <row r="4441" spans="1:6" s="342" customFormat="1" x14ac:dyDescent="0.25">
      <c r="A4441" s="338"/>
      <c r="B4441" s="338"/>
      <c r="C4441" s="341"/>
      <c r="D4441" s="340"/>
      <c r="E4441" s="339"/>
      <c r="F4441" s="339"/>
    </row>
    <row r="4442" spans="1:6" s="342" customFormat="1" x14ac:dyDescent="0.25">
      <c r="A4442" s="338"/>
      <c r="B4442" s="338"/>
      <c r="C4442" s="341"/>
      <c r="D4442" s="340"/>
      <c r="E4442" s="339"/>
      <c r="F4442" s="339"/>
    </row>
    <row r="4443" spans="1:6" s="342" customFormat="1" x14ac:dyDescent="0.25">
      <c r="A4443" s="338"/>
      <c r="B4443" s="338"/>
      <c r="C4443" s="341"/>
      <c r="D4443" s="340"/>
      <c r="E4443" s="339"/>
      <c r="F4443" s="339"/>
    </row>
    <row r="4444" spans="1:6" s="342" customFormat="1" x14ac:dyDescent="0.25">
      <c r="A4444" s="338"/>
      <c r="B4444" s="338"/>
      <c r="C4444" s="341"/>
      <c r="D4444" s="340"/>
      <c r="E4444" s="339"/>
      <c r="F4444" s="339"/>
    </row>
    <row r="4445" spans="1:6" s="342" customFormat="1" x14ac:dyDescent="0.25">
      <c r="A4445" s="338"/>
      <c r="B4445" s="338"/>
      <c r="C4445" s="341"/>
      <c r="D4445" s="340"/>
      <c r="E4445" s="339"/>
      <c r="F4445" s="339"/>
    </row>
    <row r="4446" spans="1:6" s="342" customFormat="1" x14ac:dyDescent="0.25">
      <c r="A4446" s="338"/>
      <c r="B4446" s="338"/>
      <c r="C4446" s="341"/>
      <c r="D4446" s="340"/>
      <c r="E4446" s="339"/>
      <c r="F4446" s="339"/>
    </row>
    <row r="4447" spans="1:6" s="342" customFormat="1" x14ac:dyDescent="0.25">
      <c r="A4447" s="338"/>
      <c r="B4447" s="338"/>
      <c r="C4447" s="341"/>
      <c r="D4447" s="340"/>
      <c r="E4447" s="339"/>
      <c r="F4447" s="339"/>
    </row>
    <row r="4448" spans="1:6" s="342" customFormat="1" x14ac:dyDescent="0.25">
      <c r="A4448" s="338"/>
      <c r="B4448" s="338"/>
      <c r="C4448" s="341"/>
      <c r="D4448" s="340"/>
      <c r="E4448" s="339"/>
      <c r="F4448" s="339"/>
    </row>
    <row r="4449" spans="1:6" s="342" customFormat="1" x14ac:dyDescent="0.25">
      <c r="A4449" s="338"/>
      <c r="B4449" s="338"/>
      <c r="C4449" s="341"/>
      <c r="D4449" s="340"/>
      <c r="E4449" s="339"/>
      <c r="F4449" s="339"/>
    </row>
    <row r="4450" spans="1:6" s="342" customFormat="1" x14ac:dyDescent="0.25">
      <c r="A4450" s="338"/>
      <c r="B4450" s="338"/>
      <c r="C4450" s="341"/>
      <c r="D4450" s="340"/>
      <c r="E4450" s="339"/>
      <c r="F4450" s="339"/>
    </row>
    <row r="4451" spans="1:6" s="342" customFormat="1" x14ac:dyDescent="0.25">
      <c r="A4451" s="338"/>
      <c r="B4451" s="338"/>
      <c r="C4451" s="341"/>
      <c r="D4451" s="340"/>
      <c r="E4451" s="339"/>
      <c r="F4451" s="339"/>
    </row>
    <row r="4452" spans="1:6" s="342" customFormat="1" x14ac:dyDescent="0.25">
      <c r="A4452" s="338"/>
      <c r="B4452" s="338"/>
      <c r="C4452" s="341"/>
      <c r="D4452" s="340"/>
      <c r="E4452" s="339"/>
      <c r="F4452" s="339"/>
    </row>
    <row r="4453" spans="1:6" s="342" customFormat="1" x14ac:dyDescent="0.25">
      <c r="A4453" s="338"/>
      <c r="B4453" s="338"/>
      <c r="C4453" s="341"/>
      <c r="D4453" s="340"/>
      <c r="E4453" s="339"/>
      <c r="F4453" s="339"/>
    </row>
    <row r="4454" spans="1:6" s="342" customFormat="1" x14ac:dyDescent="0.25">
      <c r="A4454" s="338"/>
      <c r="B4454" s="338"/>
      <c r="C4454" s="341"/>
      <c r="D4454" s="340"/>
      <c r="E4454" s="339"/>
      <c r="F4454" s="339"/>
    </row>
    <row r="4455" spans="1:6" s="342" customFormat="1" x14ac:dyDescent="0.25">
      <c r="A4455" s="338"/>
      <c r="B4455" s="338"/>
      <c r="C4455" s="341"/>
      <c r="D4455" s="340"/>
      <c r="E4455" s="339"/>
      <c r="F4455" s="339"/>
    </row>
    <row r="4456" spans="1:6" s="342" customFormat="1" x14ac:dyDescent="0.25">
      <c r="A4456" s="338"/>
      <c r="B4456" s="338"/>
      <c r="C4456" s="341"/>
      <c r="D4456" s="340"/>
      <c r="E4456" s="339"/>
      <c r="F4456" s="339"/>
    </row>
    <row r="4457" spans="1:6" s="342" customFormat="1" x14ac:dyDescent="0.25">
      <c r="A4457" s="338"/>
      <c r="B4457" s="338"/>
      <c r="C4457" s="341"/>
      <c r="D4457" s="340"/>
      <c r="E4457" s="339"/>
      <c r="F4457" s="339"/>
    </row>
    <row r="4458" spans="1:6" s="342" customFormat="1" x14ac:dyDescent="0.25">
      <c r="A4458" s="338"/>
      <c r="B4458" s="338"/>
      <c r="C4458" s="341"/>
      <c r="D4458" s="340"/>
      <c r="E4458" s="339"/>
      <c r="F4458" s="339"/>
    </row>
    <row r="4459" spans="1:6" s="342" customFormat="1" x14ac:dyDescent="0.25">
      <c r="A4459" s="338"/>
      <c r="B4459" s="338"/>
      <c r="C4459" s="341"/>
      <c r="D4459" s="340"/>
      <c r="E4459" s="339"/>
      <c r="F4459" s="339"/>
    </row>
    <row r="4460" spans="1:6" s="342" customFormat="1" x14ac:dyDescent="0.25">
      <c r="A4460" s="338"/>
      <c r="B4460" s="338"/>
      <c r="C4460" s="341"/>
      <c r="D4460" s="340"/>
      <c r="E4460" s="339"/>
      <c r="F4460" s="339"/>
    </row>
    <row r="4461" spans="1:6" s="342" customFormat="1" x14ac:dyDescent="0.25">
      <c r="A4461" s="338"/>
      <c r="B4461" s="338"/>
      <c r="C4461" s="341"/>
      <c r="D4461" s="340"/>
      <c r="E4461" s="339"/>
      <c r="F4461" s="339"/>
    </row>
    <row r="4462" spans="1:6" s="342" customFormat="1" x14ac:dyDescent="0.25">
      <c r="A4462" s="338"/>
      <c r="B4462" s="338"/>
      <c r="C4462" s="341"/>
      <c r="D4462" s="340"/>
      <c r="E4462" s="339"/>
      <c r="F4462" s="339"/>
    </row>
    <row r="4463" spans="1:6" s="342" customFormat="1" x14ac:dyDescent="0.25">
      <c r="A4463" s="338"/>
      <c r="B4463" s="338"/>
      <c r="C4463" s="341"/>
      <c r="D4463" s="340"/>
      <c r="E4463" s="339"/>
      <c r="F4463" s="339"/>
    </row>
    <row r="4464" spans="1:6" s="342" customFormat="1" x14ac:dyDescent="0.25">
      <c r="A4464" s="338"/>
      <c r="B4464" s="338"/>
      <c r="C4464" s="341"/>
      <c r="D4464" s="340"/>
      <c r="E4464" s="339"/>
      <c r="F4464" s="339"/>
    </row>
    <row r="4465" spans="1:6" s="342" customFormat="1" x14ac:dyDescent="0.25">
      <c r="A4465" s="338"/>
      <c r="B4465" s="338"/>
      <c r="C4465" s="341"/>
      <c r="D4465" s="340"/>
      <c r="E4465" s="339"/>
      <c r="F4465" s="339"/>
    </row>
    <row r="4466" spans="1:6" s="342" customFormat="1" x14ac:dyDescent="0.25">
      <c r="A4466" s="338"/>
      <c r="B4466" s="338"/>
      <c r="C4466" s="341"/>
      <c r="D4466" s="340"/>
      <c r="E4466" s="339"/>
      <c r="F4466" s="339"/>
    </row>
    <row r="4467" spans="1:6" s="342" customFormat="1" x14ac:dyDescent="0.25">
      <c r="A4467" s="338"/>
      <c r="B4467" s="338"/>
      <c r="C4467" s="341"/>
      <c r="D4467" s="340"/>
      <c r="E4467" s="339"/>
      <c r="F4467" s="339"/>
    </row>
    <row r="4468" spans="1:6" s="342" customFormat="1" x14ac:dyDescent="0.25">
      <c r="A4468" s="338"/>
      <c r="B4468" s="338"/>
      <c r="C4468" s="341"/>
      <c r="D4468" s="340"/>
      <c r="E4468" s="339"/>
      <c r="F4468" s="339"/>
    </row>
    <row r="4469" spans="1:6" s="342" customFormat="1" x14ac:dyDescent="0.25">
      <c r="A4469" s="338"/>
      <c r="B4469" s="338"/>
      <c r="C4469" s="341"/>
      <c r="D4469" s="340"/>
      <c r="E4469" s="339"/>
      <c r="F4469" s="339"/>
    </row>
    <row r="4470" spans="1:6" s="342" customFormat="1" x14ac:dyDescent="0.25">
      <c r="A4470" s="338"/>
      <c r="B4470" s="338"/>
      <c r="C4470" s="341"/>
      <c r="D4470" s="340"/>
      <c r="E4470" s="339"/>
      <c r="F4470" s="339"/>
    </row>
    <row r="4471" spans="1:6" s="342" customFormat="1" x14ac:dyDescent="0.25">
      <c r="A4471" s="338"/>
      <c r="B4471" s="338"/>
      <c r="C4471" s="341"/>
      <c r="D4471" s="340"/>
      <c r="E4471" s="339"/>
      <c r="F4471" s="339"/>
    </row>
    <row r="4472" spans="1:6" s="342" customFormat="1" x14ac:dyDescent="0.25">
      <c r="A4472" s="338"/>
      <c r="B4472" s="338"/>
      <c r="C4472" s="341"/>
      <c r="D4472" s="340"/>
      <c r="E4472" s="339"/>
      <c r="F4472" s="339"/>
    </row>
    <row r="4473" spans="1:6" s="342" customFormat="1" x14ac:dyDescent="0.25">
      <c r="A4473" s="338"/>
      <c r="B4473" s="338"/>
      <c r="C4473" s="341"/>
      <c r="D4473" s="340"/>
      <c r="E4473" s="339"/>
      <c r="F4473" s="339"/>
    </row>
    <row r="4474" spans="1:6" s="342" customFormat="1" x14ac:dyDescent="0.25">
      <c r="A4474" s="338"/>
      <c r="B4474" s="338"/>
      <c r="C4474" s="341"/>
      <c r="D4474" s="340"/>
      <c r="E4474" s="339"/>
      <c r="F4474" s="339"/>
    </row>
    <row r="4475" spans="1:6" s="342" customFormat="1" x14ac:dyDescent="0.25">
      <c r="A4475" s="338"/>
      <c r="B4475" s="338"/>
      <c r="C4475" s="341"/>
      <c r="D4475" s="340"/>
      <c r="E4475" s="339"/>
      <c r="F4475" s="339"/>
    </row>
    <row r="4476" spans="1:6" s="342" customFormat="1" x14ac:dyDescent="0.25">
      <c r="A4476" s="338"/>
      <c r="B4476" s="338"/>
      <c r="C4476" s="341"/>
      <c r="D4476" s="340"/>
      <c r="E4476" s="339"/>
      <c r="F4476" s="339"/>
    </row>
    <row r="4477" spans="1:6" s="342" customFormat="1" x14ac:dyDescent="0.25">
      <c r="A4477" s="338"/>
      <c r="B4477" s="338"/>
      <c r="C4477" s="341"/>
      <c r="D4477" s="340"/>
      <c r="E4477" s="339"/>
      <c r="F4477" s="339"/>
    </row>
    <row r="4478" spans="1:6" s="342" customFormat="1" x14ac:dyDescent="0.25">
      <c r="A4478" s="338"/>
      <c r="B4478" s="338"/>
      <c r="C4478" s="341"/>
      <c r="D4478" s="340"/>
      <c r="E4478" s="339"/>
      <c r="F4478" s="339"/>
    </row>
    <row r="4479" spans="1:6" s="342" customFormat="1" x14ac:dyDescent="0.25">
      <c r="A4479" s="338"/>
      <c r="B4479" s="338"/>
      <c r="C4479" s="341"/>
      <c r="D4479" s="340"/>
      <c r="E4479" s="339"/>
      <c r="F4479" s="339"/>
    </row>
    <row r="4480" spans="1:6" s="342" customFormat="1" x14ac:dyDescent="0.25">
      <c r="A4480" s="338"/>
      <c r="B4480" s="338"/>
      <c r="C4480" s="341"/>
      <c r="D4480" s="340"/>
      <c r="E4480" s="339"/>
      <c r="F4480" s="339"/>
    </row>
    <row r="4481" spans="1:6" s="342" customFormat="1" x14ac:dyDescent="0.25">
      <c r="A4481" s="338"/>
      <c r="B4481" s="338"/>
      <c r="C4481" s="341"/>
      <c r="D4481" s="340"/>
      <c r="E4481" s="339"/>
      <c r="F4481" s="339"/>
    </row>
    <row r="4482" spans="1:6" s="342" customFormat="1" x14ac:dyDescent="0.25">
      <c r="A4482" s="338"/>
      <c r="B4482" s="338"/>
      <c r="C4482" s="341"/>
      <c r="D4482" s="340"/>
      <c r="E4482" s="339"/>
      <c r="F4482" s="339"/>
    </row>
    <row r="4483" spans="1:6" s="342" customFormat="1" x14ac:dyDescent="0.25">
      <c r="A4483" s="338"/>
      <c r="B4483" s="338"/>
      <c r="C4483" s="341"/>
      <c r="D4483" s="340"/>
      <c r="E4483" s="339"/>
      <c r="F4483" s="339"/>
    </row>
    <row r="4484" spans="1:6" s="342" customFormat="1" x14ac:dyDescent="0.25">
      <c r="A4484" s="338"/>
      <c r="B4484" s="338"/>
      <c r="C4484" s="341"/>
      <c r="D4484" s="340"/>
      <c r="E4484" s="339"/>
      <c r="F4484" s="339"/>
    </row>
    <row r="4485" spans="1:6" s="342" customFormat="1" x14ac:dyDescent="0.25">
      <c r="A4485" s="338"/>
      <c r="B4485" s="338"/>
      <c r="C4485" s="341"/>
      <c r="D4485" s="340"/>
      <c r="E4485" s="339"/>
      <c r="F4485" s="339"/>
    </row>
    <row r="4486" spans="1:6" s="342" customFormat="1" x14ac:dyDescent="0.25">
      <c r="A4486" s="338"/>
      <c r="B4486" s="338"/>
      <c r="C4486" s="341"/>
      <c r="D4486" s="340"/>
      <c r="E4486" s="339"/>
      <c r="F4486" s="339"/>
    </row>
    <row r="4487" spans="1:6" s="342" customFormat="1" x14ac:dyDescent="0.25">
      <c r="A4487" s="338"/>
      <c r="B4487" s="338"/>
      <c r="C4487" s="341"/>
      <c r="D4487" s="340"/>
      <c r="E4487" s="339"/>
      <c r="F4487" s="339"/>
    </row>
    <row r="4488" spans="1:6" s="342" customFormat="1" x14ac:dyDescent="0.25">
      <c r="A4488" s="338"/>
      <c r="B4488" s="338"/>
      <c r="C4488" s="341"/>
      <c r="D4488" s="340"/>
      <c r="E4488" s="339"/>
      <c r="F4488" s="339"/>
    </row>
    <row r="4489" spans="1:6" s="342" customFormat="1" x14ac:dyDescent="0.25">
      <c r="A4489" s="338"/>
      <c r="B4489" s="338"/>
      <c r="C4489" s="341"/>
      <c r="D4489" s="340"/>
      <c r="E4489" s="339"/>
      <c r="F4489" s="339"/>
    </row>
    <row r="4490" spans="1:6" s="342" customFormat="1" x14ac:dyDescent="0.25">
      <c r="A4490" s="338"/>
      <c r="B4490" s="338"/>
      <c r="C4490" s="341"/>
      <c r="D4490" s="340"/>
      <c r="E4490" s="339"/>
      <c r="F4490" s="339"/>
    </row>
    <row r="4491" spans="1:6" s="342" customFormat="1" x14ac:dyDescent="0.25">
      <c r="A4491" s="338"/>
      <c r="B4491" s="338"/>
      <c r="C4491" s="341"/>
      <c r="D4491" s="340"/>
      <c r="E4491" s="339"/>
      <c r="F4491" s="339"/>
    </row>
    <row r="4492" spans="1:6" s="342" customFormat="1" x14ac:dyDescent="0.25">
      <c r="A4492" s="338"/>
      <c r="B4492" s="338"/>
      <c r="C4492" s="341"/>
      <c r="D4492" s="340"/>
      <c r="E4492" s="339"/>
      <c r="F4492" s="339"/>
    </row>
    <row r="4493" spans="1:6" s="342" customFormat="1" x14ac:dyDescent="0.25">
      <c r="A4493" s="338"/>
      <c r="B4493" s="338"/>
      <c r="C4493" s="341"/>
      <c r="D4493" s="340"/>
      <c r="E4493" s="339"/>
      <c r="F4493" s="339"/>
    </row>
    <row r="4494" spans="1:6" s="342" customFormat="1" x14ac:dyDescent="0.25">
      <c r="A4494" s="338"/>
      <c r="B4494" s="338"/>
      <c r="C4494" s="341"/>
      <c r="D4494" s="340"/>
      <c r="E4494" s="339"/>
      <c r="F4494" s="339"/>
    </row>
    <row r="4495" spans="1:6" s="342" customFormat="1" x14ac:dyDescent="0.25">
      <c r="A4495" s="338"/>
      <c r="B4495" s="338"/>
      <c r="C4495" s="341"/>
      <c r="D4495" s="340"/>
      <c r="E4495" s="339"/>
      <c r="F4495" s="339"/>
    </row>
    <row r="4496" spans="1:6" s="342" customFormat="1" x14ac:dyDescent="0.25">
      <c r="A4496" s="338"/>
      <c r="B4496" s="338"/>
      <c r="C4496" s="341"/>
      <c r="D4496" s="340"/>
      <c r="E4496" s="339"/>
      <c r="F4496" s="339"/>
    </row>
    <row r="4497" spans="1:6" s="342" customFormat="1" x14ac:dyDescent="0.25">
      <c r="A4497" s="338"/>
      <c r="B4497" s="338"/>
      <c r="C4497" s="341"/>
      <c r="D4497" s="340"/>
      <c r="E4497" s="339"/>
      <c r="F4497" s="339"/>
    </row>
    <row r="4498" spans="1:6" s="342" customFormat="1" x14ac:dyDescent="0.25">
      <c r="A4498" s="338"/>
      <c r="B4498" s="338"/>
      <c r="C4498" s="341"/>
      <c r="D4498" s="340"/>
      <c r="E4498" s="339"/>
      <c r="F4498" s="339"/>
    </row>
    <row r="4499" spans="1:6" s="342" customFormat="1" x14ac:dyDescent="0.25">
      <c r="A4499" s="338"/>
      <c r="B4499" s="338"/>
      <c r="C4499" s="341"/>
      <c r="D4499" s="340"/>
      <c r="E4499" s="339"/>
      <c r="F4499" s="339"/>
    </row>
    <row r="4500" spans="1:6" s="342" customFormat="1" x14ac:dyDescent="0.25">
      <c r="A4500" s="338"/>
      <c r="B4500" s="338"/>
      <c r="C4500" s="341"/>
      <c r="D4500" s="340"/>
      <c r="E4500" s="339"/>
      <c r="F4500" s="339"/>
    </row>
    <row r="4501" spans="1:6" s="342" customFormat="1" x14ac:dyDescent="0.25">
      <c r="A4501" s="338"/>
      <c r="B4501" s="338"/>
      <c r="C4501" s="341"/>
      <c r="D4501" s="340"/>
      <c r="E4501" s="339"/>
      <c r="F4501" s="339"/>
    </row>
    <row r="4502" spans="1:6" s="342" customFormat="1" x14ac:dyDescent="0.25">
      <c r="A4502" s="338"/>
      <c r="B4502" s="338"/>
      <c r="C4502" s="341"/>
      <c r="D4502" s="340"/>
      <c r="E4502" s="339"/>
      <c r="F4502" s="339"/>
    </row>
    <row r="4503" spans="1:6" s="342" customFormat="1" x14ac:dyDescent="0.25">
      <c r="A4503" s="338"/>
      <c r="B4503" s="338"/>
      <c r="C4503" s="341"/>
      <c r="D4503" s="340"/>
      <c r="E4503" s="339"/>
      <c r="F4503" s="339"/>
    </row>
    <row r="4504" spans="1:6" s="342" customFormat="1" x14ac:dyDescent="0.25">
      <c r="A4504" s="338"/>
      <c r="B4504" s="338"/>
      <c r="C4504" s="341"/>
      <c r="D4504" s="340"/>
      <c r="E4504" s="339"/>
      <c r="F4504" s="339"/>
    </row>
    <row r="4505" spans="1:6" s="342" customFormat="1" x14ac:dyDescent="0.25">
      <c r="A4505" s="338"/>
      <c r="B4505" s="338"/>
      <c r="C4505" s="341"/>
      <c r="D4505" s="340"/>
      <c r="E4505" s="339"/>
      <c r="F4505" s="339"/>
    </row>
    <row r="4506" spans="1:6" s="342" customFormat="1" x14ac:dyDescent="0.25">
      <c r="A4506" s="338"/>
      <c r="B4506" s="338"/>
      <c r="C4506" s="341"/>
      <c r="D4506" s="340"/>
      <c r="E4506" s="339"/>
      <c r="F4506" s="339"/>
    </row>
    <row r="4507" spans="1:6" s="342" customFormat="1" x14ac:dyDescent="0.25">
      <c r="A4507" s="338"/>
      <c r="B4507" s="338"/>
      <c r="C4507" s="341"/>
      <c r="D4507" s="340"/>
      <c r="E4507" s="339"/>
      <c r="F4507" s="339"/>
    </row>
    <row r="4508" spans="1:6" s="342" customFormat="1" x14ac:dyDescent="0.25">
      <c r="A4508" s="338"/>
      <c r="B4508" s="338"/>
      <c r="C4508" s="341"/>
      <c r="D4508" s="340"/>
      <c r="E4508" s="339"/>
      <c r="F4508" s="339"/>
    </row>
    <row r="4509" spans="1:6" s="342" customFormat="1" x14ac:dyDescent="0.25">
      <c r="A4509" s="338"/>
      <c r="B4509" s="338"/>
      <c r="C4509" s="341"/>
      <c r="D4509" s="340"/>
      <c r="E4509" s="339"/>
      <c r="F4509" s="339"/>
    </row>
    <row r="4510" spans="1:6" s="342" customFormat="1" x14ac:dyDescent="0.25">
      <c r="A4510" s="338"/>
      <c r="B4510" s="338"/>
      <c r="C4510" s="341"/>
      <c r="D4510" s="340"/>
      <c r="E4510" s="339"/>
      <c r="F4510" s="339"/>
    </row>
    <row r="4511" spans="1:6" s="342" customFormat="1" x14ac:dyDescent="0.25">
      <c r="A4511" s="338"/>
      <c r="B4511" s="338"/>
      <c r="C4511" s="341"/>
      <c r="D4511" s="340"/>
      <c r="E4511" s="339"/>
      <c r="F4511" s="339"/>
    </row>
    <row r="4512" spans="1:6" s="342" customFormat="1" x14ac:dyDescent="0.25">
      <c r="A4512" s="338"/>
      <c r="B4512" s="338"/>
      <c r="C4512" s="341"/>
      <c r="D4512" s="340"/>
      <c r="E4512" s="339"/>
      <c r="F4512" s="339"/>
    </row>
    <row r="4513" spans="1:6" s="342" customFormat="1" x14ac:dyDescent="0.25">
      <c r="A4513" s="338"/>
      <c r="B4513" s="338"/>
      <c r="C4513" s="341"/>
      <c r="D4513" s="340"/>
      <c r="E4513" s="339"/>
      <c r="F4513" s="339"/>
    </row>
    <row r="4514" spans="1:6" s="342" customFormat="1" x14ac:dyDescent="0.25">
      <c r="A4514" s="338"/>
      <c r="B4514" s="338"/>
      <c r="C4514" s="341"/>
      <c r="D4514" s="340"/>
      <c r="E4514" s="339"/>
      <c r="F4514" s="339"/>
    </row>
    <row r="4515" spans="1:6" s="342" customFormat="1" x14ac:dyDescent="0.25">
      <c r="A4515" s="338"/>
      <c r="B4515" s="338"/>
      <c r="C4515" s="341"/>
      <c r="D4515" s="340"/>
      <c r="E4515" s="339"/>
      <c r="F4515" s="339"/>
    </row>
    <row r="4516" spans="1:6" s="342" customFormat="1" x14ac:dyDescent="0.25">
      <c r="A4516" s="338"/>
      <c r="B4516" s="338"/>
      <c r="C4516" s="341"/>
      <c r="D4516" s="340"/>
      <c r="E4516" s="339"/>
      <c r="F4516" s="339"/>
    </row>
    <row r="4517" spans="1:6" s="342" customFormat="1" x14ac:dyDescent="0.25">
      <c r="A4517" s="338"/>
      <c r="B4517" s="338"/>
      <c r="C4517" s="341"/>
      <c r="D4517" s="340"/>
      <c r="E4517" s="339"/>
      <c r="F4517" s="339"/>
    </row>
    <row r="4518" spans="1:6" s="342" customFormat="1" x14ac:dyDescent="0.25">
      <c r="A4518" s="338"/>
      <c r="B4518" s="338"/>
      <c r="C4518" s="341"/>
      <c r="D4518" s="340"/>
      <c r="E4518" s="339"/>
      <c r="F4518" s="339"/>
    </row>
    <row r="4519" spans="1:6" s="342" customFormat="1" x14ac:dyDescent="0.25">
      <c r="A4519" s="338"/>
      <c r="B4519" s="338"/>
      <c r="C4519" s="341"/>
      <c r="D4519" s="340"/>
      <c r="E4519" s="339"/>
      <c r="F4519" s="339"/>
    </row>
    <row r="4520" spans="1:6" s="342" customFormat="1" x14ac:dyDescent="0.25">
      <c r="A4520" s="338"/>
      <c r="B4520" s="338"/>
      <c r="C4520" s="341"/>
      <c r="D4520" s="340"/>
      <c r="E4520" s="339"/>
      <c r="F4520" s="339"/>
    </row>
    <row r="4521" spans="1:6" s="342" customFormat="1" x14ac:dyDescent="0.25">
      <c r="A4521" s="338"/>
      <c r="B4521" s="338"/>
      <c r="C4521" s="341"/>
      <c r="D4521" s="340"/>
      <c r="E4521" s="339"/>
      <c r="F4521" s="339"/>
    </row>
    <row r="4522" spans="1:6" s="342" customFormat="1" x14ac:dyDescent="0.25">
      <c r="A4522" s="338"/>
      <c r="B4522" s="338"/>
      <c r="C4522" s="341"/>
      <c r="D4522" s="340"/>
      <c r="E4522" s="339"/>
      <c r="F4522" s="339"/>
    </row>
    <row r="4523" spans="1:6" s="342" customFormat="1" x14ac:dyDescent="0.25">
      <c r="A4523" s="338"/>
      <c r="B4523" s="338"/>
      <c r="C4523" s="341"/>
      <c r="D4523" s="340"/>
      <c r="E4523" s="339"/>
      <c r="F4523" s="339"/>
    </row>
    <row r="4524" spans="1:6" s="342" customFormat="1" x14ac:dyDescent="0.25">
      <c r="A4524" s="338"/>
      <c r="B4524" s="338"/>
      <c r="C4524" s="341"/>
      <c r="D4524" s="340"/>
      <c r="E4524" s="339"/>
      <c r="F4524" s="339"/>
    </row>
    <row r="4525" spans="1:6" s="342" customFormat="1" x14ac:dyDescent="0.25">
      <c r="A4525" s="338"/>
      <c r="B4525" s="338"/>
      <c r="C4525" s="341"/>
      <c r="D4525" s="340"/>
      <c r="E4525" s="339"/>
      <c r="F4525" s="339"/>
    </row>
    <row r="4526" spans="1:6" s="342" customFormat="1" x14ac:dyDescent="0.25">
      <c r="A4526" s="338"/>
      <c r="B4526" s="338"/>
      <c r="C4526" s="341"/>
      <c r="D4526" s="340"/>
      <c r="E4526" s="339"/>
      <c r="F4526" s="339"/>
    </row>
    <row r="4527" spans="1:6" s="342" customFormat="1" x14ac:dyDescent="0.25">
      <c r="A4527" s="338"/>
      <c r="B4527" s="338"/>
      <c r="C4527" s="341"/>
      <c r="D4527" s="340"/>
      <c r="E4527" s="339"/>
      <c r="F4527" s="339"/>
    </row>
    <row r="4528" spans="1:6" s="342" customFormat="1" x14ac:dyDescent="0.25">
      <c r="A4528" s="338"/>
      <c r="B4528" s="338"/>
      <c r="C4528" s="341"/>
      <c r="D4528" s="340"/>
      <c r="E4528" s="339"/>
      <c r="F4528" s="339"/>
    </row>
    <row r="4529" spans="1:6" s="342" customFormat="1" x14ac:dyDescent="0.25">
      <c r="A4529" s="338"/>
      <c r="B4529" s="338"/>
      <c r="C4529" s="341"/>
      <c r="D4529" s="340"/>
      <c r="E4529" s="339"/>
      <c r="F4529" s="339"/>
    </row>
    <row r="4530" spans="1:6" s="342" customFormat="1" x14ac:dyDescent="0.25">
      <c r="A4530" s="338"/>
      <c r="B4530" s="338"/>
      <c r="C4530" s="341"/>
      <c r="D4530" s="340"/>
      <c r="E4530" s="339"/>
      <c r="F4530" s="339"/>
    </row>
    <row r="4531" spans="1:6" s="342" customFormat="1" x14ac:dyDescent="0.25">
      <c r="A4531" s="338"/>
      <c r="B4531" s="338"/>
      <c r="C4531" s="341"/>
      <c r="D4531" s="340"/>
      <c r="E4531" s="339"/>
      <c r="F4531" s="339"/>
    </row>
    <row r="4532" spans="1:6" s="342" customFormat="1" x14ac:dyDescent="0.25">
      <c r="A4532" s="338"/>
      <c r="B4532" s="338"/>
      <c r="C4532" s="341"/>
      <c r="D4532" s="340"/>
      <c r="E4532" s="339"/>
      <c r="F4532" s="339"/>
    </row>
    <row r="4533" spans="1:6" s="342" customFormat="1" x14ac:dyDescent="0.25">
      <c r="A4533" s="338"/>
      <c r="B4533" s="338"/>
      <c r="C4533" s="341"/>
      <c r="D4533" s="340"/>
      <c r="E4533" s="339"/>
      <c r="F4533" s="339"/>
    </row>
    <row r="4534" spans="1:6" s="342" customFormat="1" x14ac:dyDescent="0.25">
      <c r="A4534" s="338"/>
      <c r="B4534" s="338"/>
      <c r="C4534" s="341"/>
      <c r="D4534" s="340"/>
      <c r="E4534" s="339"/>
      <c r="F4534" s="339"/>
    </row>
    <row r="4535" spans="1:6" s="342" customFormat="1" x14ac:dyDescent="0.25">
      <c r="A4535" s="338"/>
      <c r="B4535" s="338"/>
      <c r="C4535" s="341"/>
      <c r="D4535" s="340"/>
      <c r="E4535" s="339"/>
      <c r="F4535" s="339"/>
    </row>
    <row r="4536" spans="1:6" s="342" customFormat="1" x14ac:dyDescent="0.25">
      <c r="A4536" s="338"/>
      <c r="B4536" s="338"/>
      <c r="C4536" s="341"/>
      <c r="D4536" s="340"/>
      <c r="E4536" s="339"/>
      <c r="F4536" s="339"/>
    </row>
    <row r="4537" spans="1:6" s="342" customFormat="1" x14ac:dyDescent="0.25">
      <c r="A4537" s="338"/>
      <c r="B4537" s="338"/>
      <c r="C4537" s="341"/>
      <c r="D4537" s="340"/>
      <c r="E4537" s="339"/>
      <c r="F4537" s="339"/>
    </row>
    <row r="4538" spans="1:6" s="342" customFormat="1" x14ac:dyDescent="0.25">
      <c r="A4538" s="338"/>
      <c r="B4538" s="338"/>
      <c r="C4538" s="341"/>
      <c r="D4538" s="340"/>
      <c r="E4538" s="339"/>
      <c r="F4538" s="339"/>
    </row>
    <row r="4539" spans="1:6" s="342" customFormat="1" x14ac:dyDescent="0.25">
      <c r="A4539" s="338"/>
      <c r="B4539" s="338"/>
      <c r="C4539" s="341"/>
      <c r="D4539" s="340"/>
      <c r="E4539" s="339"/>
      <c r="F4539" s="339"/>
    </row>
    <row r="4540" spans="1:6" s="342" customFormat="1" x14ac:dyDescent="0.25">
      <c r="A4540" s="338"/>
      <c r="B4540" s="338"/>
      <c r="C4540" s="341"/>
      <c r="D4540" s="340"/>
      <c r="E4540" s="339"/>
      <c r="F4540" s="339"/>
    </row>
    <row r="4541" spans="1:6" s="342" customFormat="1" x14ac:dyDescent="0.25">
      <c r="A4541" s="338"/>
      <c r="B4541" s="338"/>
      <c r="C4541" s="341"/>
      <c r="D4541" s="340"/>
      <c r="E4541" s="339"/>
      <c r="F4541" s="339"/>
    </row>
    <row r="4542" spans="1:6" s="342" customFormat="1" x14ac:dyDescent="0.25">
      <c r="A4542" s="338"/>
      <c r="B4542" s="338"/>
      <c r="C4542" s="341"/>
      <c r="D4542" s="340"/>
      <c r="E4542" s="339"/>
      <c r="F4542" s="339"/>
    </row>
    <row r="4543" spans="1:6" s="342" customFormat="1" x14ac:dyDescent="0.25">
      <c r="A4543" s="338"/>
      <c r="B4543" s="338"/>
      <c r="C4543" s="341"/>
      <c r="D4543" s="340"/>
      <c r="E4543" s="339"/>
      <c r="F4543" s="339"/>
    </row>
    <row r="4544" spans="1:6" s="342" customFormat="1" x14ac:dyDescent="0.25">
      <c r="A4544" s="338"/>
      <c r="B4544" s="338"/>
      <c r="C4544" s="341"/>
      <c r="D4544" s="340"/>
      <c r="E4544" s="339"/>
      <c r="F4544" s="339"/>
    </row>
    <row r="4545" spans="1:6" s="342" customFormat="1" x14ac:dyDescent="0.25">
      <c r="A4545" s="338"/>
      <c r="B4545" s="338"/>
      <c r="C4545" s="341"/>
      <c r="D4545" s="340"/>
      <c r="E4545" s="339"/>
      <c r="F4545" s="339"/>
    </row>
    <row r="4546" spans="1:6" s="342" customFormat="1" x14ac:dyDescent="0.25">
      <c r="A4546" s="338"/>
      <c r="B4546" s="338"/>
      <c r="C4546" s="341"/>
      <c r="D4546" s="340"/>
      <c r="E4546" s="339"/>
      <c r="F4546" s="339"/>
    </row>
    <row r="4547" spans="1:6" s="342" customFormat="1" x14ac:dyDescent="0.25">
      <c r="A4547" s="338"/>
      <c r="B4547" s="338"/>
      <c r="C4547" s="341"/>
      <c r="D4547" s="340"/>
      <c r="E4547" s="339"/>
      <c r="F4547" s="339"/>
    </row>
    <row r="4548" spans="1:6" s="342" customFormat="1" x14ac:dyDescent="0.25">
      <c r="A4548" s="338"/>
      <c r="B4548" s="338"/>
      <c r="C4548" s="341"/>
      <c r="D4548" s="340"/>
      <c r="E4548" s="339"/>
      <c r="F4548" s="339"/>
    </row>
    <row r="4549" spans="1:6" s="342" customFormat="1" x14ac:dyDescent="0.25">
      <c r="A4549" s="338"/>
      <c r="B4549" s="338"/>
      <c r="C4549" s="341"/>
      <c r="D4549" s="340"/>
      <c r="E4549" s="339"/>
      <c r="F4549" s="339"/>
    </row>
    <row r="4550" spans="1:6" s="342" customFormat="1" x14ac:dyDescent="0.25">
      <c r="A4550" s="338"/>
      <c r="B4550" s="338"/>
      <c r="C4550" s="341"/>
      <c r="D4550" s="340"/>
      <c r="E4550" s="339"/>
      <c r="F4550" s="339"/>
    </row>
    <row r="4551" spans="1:6" s="342" customFormat="1" x14ac:dyDescent="0.25">
      <c r="A4551" s="338"/>
      <c r="B4551" s="338"/>
      <c r="C4551" s="341"/>
      <c r="D4551" s="340"/>
      <c r="E4551" s="339"/>
      <c r="F4551" s="339"/>
    </row>
    <row r="4552" spans="1:6" s="342" customFormat="1" x14ac:dyDescent="0.25">
      <c r="A4552" s="338"/>
      <c r="B4552" s="338"/>
      <c r="C4552" s="341"/>
      <c r="D4552" s="340"/>
      <c r="E4552" s="339"/>
      <c r="F4552" s="339"/>
    </row>
    <row r="4553" spans="1:6" s="342" customFormat="1" x14ac:dyDescent="0.25">
      <c r="A4553" s="338"/>
      <c r="B4553" s="338"/>
      <c r="C4553" s="341"/>
      <c r="D4553" s="340"/>
      <c r="E4553" s="339"/>
      <c r="F4553" s="339"/>
    </row>
    <row r="4554" spans="1:6" s="342" customFormat="1" x14ac:dyDescent="0.25">
      <c r="A4554" s="338"/>
      <c r="B4554" s="338"/>
      <c r="C4554" s="341"/>
      <c r="D4554" s="340"/>
      <c r="E4554" s="339"/>
      <c r="F4554" s="339"/>
    </row>
    <row r="4555" spans="1:6" s="342" customFormat="1" x14ac:dyDescent="0.25">
      <c r="A4555" s="338"/>
      <c r="B4555" s="338"/>
      <c r="C4555" s="341"/>
      <c r="D4555" s="340"/>
      <c r="E4555" s="339"/>
      <c r="F4555" s="339"/>
    </row>
    <row r="4556" spans="1:6" s="342" customFormat="1" x14ac:dyDescent="0.25">
      <c r="A4556" s="338"/>
      <c r="B4556" s="338"/>
      <c r="C4556" s="341"/>
      <c r="D4556" s="340"/>
      <c r="E4556" s="339"/>
      <c r="F4556" s="339"/>
    </row>
    <row r="4557" spans="1:6" s="342" customFormat="1" x14ac:dyDescent="0.25">
      <c r="A4557" s="338"/>
      <c r="B4557" s="338"/>
      <c r="C4557" s="341"/>
      <c r="D4557" s="340"/>
      <c r="E4557" s="339"/>
      <c r="F4557" s="339"/>
    </row>
    <row r="4558" spans="1:6" s="342" customFormat="1" x14ac:dyDescent="0.25">
      <c r="A4558" s="338"/>
      <c r="B4558" s="338"/>
      <c r="C4558" s="341"/>
      <c r="D4558" s="340"/>
      <c r="E4558" s="339"/>
      <c r="F4558" s="339"/>
    </row>
    <row r="4559" spans="1:6" s="342" customFormat="1" x14ac:dyDescent="0.25">
      <c r="A4559" s="338"/>
      <c r="B4559" s="338"/>
      <c r="C4559" s="341"/>
      <c r="D4559" s="340"/>
      <c r="E4559" s="339"/>
      <c r="F4559" s="339"/>
    </row>
    <row r="4560" spans="1:6" s="342" customFormat="1" x14ac:dyDescent="0.25">
      <c r="A4560" s="338"/>
      <c r="B4560" s="338"/>
      <c r="C4560" s="341"/>
      <c r="D4560" s="340"/>
      <c r="E4560" s="339"/>
      <c r="F4560" s="339"/>
    </row>
    <row r="4561" spans="1:6" s="342" customFormat="1" x14ac:dyDescent="0.25">
      <c r="A4561" s="338"/>
      <c r="B4561" s="338"/>
      <c r="C4561" s="341"/>
      <c r="D4561" s="340"/>
      <c r="E4561" s="339"/>
      <c r="F4561" s="339"/>
    </row>
    <row r="4562" spans="1:6" s="342" customFormat="1" x14ac:dyDescent="0.25">
      <c r="A4562" s="338"/>
      <c r="B4562" s="338"/>
      <c r="C4562" s="341"/>
      <c r="D4562" s="340"/>
      <c r="E4562" s="339"/>
      <c r="F4562" s="339"/>
    </row>
    <row r="4563" spans="1:6" s="342" customFormat="1" x14ac:dyDescent="0.25">
      <c r="A4563" s="338"/>
      <c r="B4563" s="338"/>
      <c r="C4563" s="341"/>
      <c r="D4563" s="340"/>
      <c r="E4563" s="339"/>
      <c r="F4563" s="339"/>
    </row>
    <row r="4564" spans="1:6" s="342" customFormat="1" x14ac:dyDescent="0.25">
      <c r="A4564" s="338"/>
      <c r="B4564" s="338"/>
      <c r="C4564" s="341"/>
      <c r="D4564" s="340"/>
      <c r="E4564" s="339"/>
      <c r="F4564" s="339"/>
    </row>
    <row r="4565" spans="1:6" s="342" customFormat="1" x14ac:dyDescent="0.25">
      <c r="A4565" s="338"/>
      <c r="B4565" s="338"/>
      <c r="C4565" s="341"/>
      <c r="D4565" s="340"/>
      <c r="E4565" s="339"/>
      <c r="F4565" s="339"/>
    </row>
    <row r="4566" spans="1:6" s="342" customFormat="1" x14ac:dyDescent="0.25">
      <c r="A4566" s="338"/>
      <c r="B4566" s="338"/>
      <c r="C4566" s="341"/>
      <c r="D4566" s="340"/>
      <c r="E4566" s="339"/>
      <c r="F4566" s="339"/>
    </row>
    <row r="4567" spans="1:6" s="342" customFormat="1" x14ac:dyDescent="0.25">
      <c r="A4567" s="338"/>
      <c r="B4567" s="338"/>
      <c r="C4567" s="341"/>
      <c r="D4567" s="340"/>
      <c r="E4567" s="339"/>
      <c r="F4567" s="339"/>
    </row>
    <row r="4568" spans="1:6" s="342" customFormat="1" x14ac:dyDescent="0.25">
      <c r="A4568" s="338"/>
      <c r="B4568" s="338"/>
      <c r="C4568" s="341"/>
      <c r="D4568" s="340"/>
      <c r="E4568" s="339"/>
      <c r="F4568" s="339"/>
    </row>
    <row r="4569" spans="1:6" s="342" customFormat="1" x14ac:dyDescent="0.25">
      <c r="A4569" s="338"/>
      <c r="B4569" s="338"/>
      <c r="C4569" s="341"/>
      <c r="D4569" s="340"/>
      <c r="E4569" s="339"/>
      <c r="F4569" s="339"/>
    </row>
    <row r="4570" spans="1:6" s="342" customFormat="1" x14ac:dyDescent="0.25">
      <c r="A4570" s="338"/>
      <c r="B4570" s="338"/>
      <c r="C4570" s="341"/>
      <c r="D4570" s="340"/>
      <c r="E4570" s="339"/>
      <c r="F4570" s="339"/>
    </row>
    <row r="4571" spans="1:6" s="342" customFormat="1" x14ac:dyDescent="0.25">
      <c r="A4571" s="338"/>
      <c r="B4571" s="338"/>
      <c r="C4571" s="341"/>
      <c r="D4571" s="340"/>
      <c r="E4571" s="339"/>
      <c r="F4571" s="339"/>
    </row>
    <row r="4572" spans="1:6" s="342" customFormat="1" x14ac:dyDescent="0.25">
      <c r="A4572" s="338"/>
      <c r="B4572" s="338"/>
      <c r="C4572" s="341"/>
      <c r="D4572" s="340"/>
      <c r="E4572" s="339"/>
      <c r="F4572" s="339"/>
    </row>
    <row r="4573" spans="1:6" s="342" customFormat="1" x14ac:dyDescent="0.25">
      <c r="A4573" s="338"/>
      <c r="B4573" s="338"/>
      <c r="C4573" s="341"/>
      <c r="D4573" s="340"/>
      <c r="E4573" s="339"/>
      <c r="F4573" s="339"/>
    </row>
    <row r="4574" spans="1:6" s="342" customFormat="1" x14ac:dyDescent="0.25">
      <c r="A4574" s="338"/>
      <c r="B4574" s="338"/>
      <c r="C4574" s="341"/>
      <c r="D4574" s="340"/>
      <c r="E4574" s="339"/>
      <c r="F4574" s="339"/>
    </row>
    <row r="4575" spans="1:6" s="342" customFormat="1" x14ac:dyDescent="0.25">
      <c r="A4575" s="338"/>
      <c r="B4575" s="338"/>
      <c r="C4575" s="341"/>
      <c r="D4575" s="340"/>
      <c r="E4575" s="339"/>
      <c r="F4575" s="339"/>
    </row>
    <row r="4576" spans="1:6" s="342" customFormat="1" x14ac:dyDescent="0.25">
      <c r="A4576" s="338"/>
      <c r="B4576" s="338"/>
      <c r="C4576" s="341"/>
      <c r="D4576" s="340"/>
      <c r="E4576" s="339"/>
      <c r="F4576" s="339"/>
    </row>
    <row r="4577" spans="1:6" s="342" customFormat="1" x14ac:dyDescent="0.25">
      <c r="A4577" s="338"/>
      <c r="B4577" s="338"/>
      <c r="C4577" s="341"/>
      <c r="D4577" s="340"/>
      <c r="E4577" s="339"/>
      <c r="F4577" s="339"/>
    </row>
    <row r="4578" spans="1:6" s="342" customFormat="1" x14ac:dyDescent="0.25">
      <c r="A4578" s="338"/>
      <c r="B4578" s="338"/>
      <c r="C4578" s="341"/>
      <c r="D4578" s="340"/>
      <c r="E4578" s="339"/>
      <c r="F4578" s="339"/>
    </row>
    <row r="4579" spans="1:6" s="342" customFormat="1" x14ac:dyDescent="0.25">
      <c r="A4579" s="338"/>
      <c r="B4579" s="338"/>
      <c r="C4579" s="341"/>
      <c r="D4579" s="340"/>
      <c r="E4579" s="339"/>
      <c r="F4579" s="339"/>
    </row>
    <row r="4580" spans="1:6" s="342" customFormat="1" x14ac:dyDescent="0.25">
      <c r="A4580" s="338"/>
      <c r="B4580" s="338"/>
      <c r="C4580" s="341"/>
      <c r="D4580" s="340"/>
      <c r="E4580" s="339"/>
      <c r="F4580" s="339"/>
    </row>
    <row r="4581" spans="1:6" s="342" customFormat="1" x14ac:dyDescent="0.25">
      <c r="A4581" s="338"/>
      <c r="B4581" s="338"/>
      <c r="C4581" s="341"/>
      <c r="D4581" s="340"/>
      <c r="E4581" s="339"/>
      <c r="F4581" s="339"/>
    </row>
    <row r="4582" spans="1:6" s="342" customFormat="1" x14ac:dyDescent="0.25">
      <c r="A4582" s="338"/>
      <c r="B4582" s="338"/>
      <c r="C4582" s="341"/>
      <c r="D4582" s="340"/>
      <c r="E4582" s="339"/>
      <c r="F4582" s="339"/>
    </row>
    <row r="4583" spans="1:6" s="342" customFormat="1" x14ac:dyDescent="0.25">
      <c r="A4583" s="338"/>
      <c r="B4583" s="338"/>
      <c r="C4583" s="341"/>
      <c r="D4583" s="340"/>
      <c r="E4583" s="339"/>
      <c r="F4583" s="339"/>
    </row>
    <row r="4584" spans="1:6" s="342" customFormat="1" x14ac:dyDescent="0.25">
      <c r="A4584" s="338"/>
      <c r="B4584" s="338"/>
      <c r="C4584" s="341"/>
      <c r="D4584" s="340"/>
      <c r="E4584" s="339"/>
      <c r="F4584" s="339"/>
    </row>
    <row r="4585" spans="1:6" s="342" customFormat="1" x14ac:dyDescent="0.25">
      <c r="A4585" s="338"/>
      <c r="B4585" s="338"/>
      <c r="C4585" s="341"/>
      <c r="D4585" s="340"/>
      <c r="E4585" s="339"/>
      <c r="F4585" s="339"/>
    </row>
    <row r="4586" spans="1:6" s="342" customFormat="1" x14ac:dyDescent="0.25">
      <c r="A4586" s="338"/>
      <c r="B4586" s="338"/>
      <c r="C4586" s="341"/>
      <c r="D4586" s="340"/>
      <c r="E4586" s="339"/>
      <c r="F4586" s="339"/>
    </row>
    <row r="4587" spans="1:6" s="342" customFormat="1" x14ac:dyDescent="0.25">
      <c r="A4587" s="338"/>
      <c r="B4587" s="338"/>
      <c r="C4587" s="341"/>
      <c r="D4587" s="340"/>
      <c r="E4587" s="339"/>
      <c r="F4587" s="339"/>
    </row>
    <row r="4588" spans="1:6" s="342" customFormat="1" x14ac:dyDescent="0.25">
      <c r="A4588" s="338"/>
      <c r="B4588" s="338"/>
      <c r="C4588" s="341"/>
      <c r="D4588" s="340"/>
      <c r="E4588" s="339"/>
      <c r="F4588" s="339"/>
    </row>
    <row r="4589" spans="1:6" s="342" customFormat="1" x14ac:dyDescent="0.25">
      <c r="A4589" s="338"/>
      <c r="B4589" s="338"/>
      <c r="C4589" s="341"/>
      <c r="D4589" s="340"/>
      <c r="E4589" s="339"/>
      <c r="F4589" s="339"/>
    </row>
    <row r="4590" spans="1:6" s="342" customFormat="1" x14ac:dyDescent="0.25">
      <c r="A4590" s="338"/>
      <c r="B4590" s="338"/>
      <c r="C4590" s="341"/>
      <c r="D4590" s="340"/>
      <c r="E4590" s="339"/>
      <c r="F4590" s="339"/>
    </row>
    <row r="4591" spans="1:6" s="342" customFormat="1" x14ac:dyDescent="0.25">
      <c r="A4591" s="338"/>
      <c r="B4591" s="338"/>
      <c r="C4591" s="341"/>
      <c r="D4591" s="340"/>
      <c r="E4591" s="339"/>
      <c r="F4591" s="339"/>
    </row>
    <row r="4592" spans="1:6" s="342" customFormat="1" x14ac:dyDescent="0.25">
      <c r="A4592" s="338"/>
      <c r="B4592" s="338"/>
      <c r="C4592" s="341"/>
      <c r="D4592" s="340"/>
      <c r="E4592" s="339"/>
      <c r="F4592" s="339"/>
    </row>
    <row r="4593" spans="1:6" s="342" customFormat="1" x14ac:dyDescent="0.25">
      <c r="A4593" s="338"/>
      <c r="B4593" s="338"/>
      <c r="C4593" s="341"/>
      <c r="D4593" s="340"/>
      <c r="E4593" s="339"/>
      <c r="F4593" s="339"/>
    </row>
    <row r="4594" spans="1:6" s="342" customFormat="1" x14ac:dyDescent="0.25">
      <c r="A4594" s="338"/>
      <c r="B4594" s="338"/>
      <c r="C4594" s="341"/>
      <c r="D4594" s="340"/>
      <c r="E4594" s="339"/>
      <c r="F4594" s="339"/>
    </row>
    <row r="4595" spans="1:6" s="342" customFormat="1" x14ac:dyDescent="0.25">
      <c r="A4595" s="338"/>
      <c r="B4595" s="338"/>
      <c r="C4595" s="341"/>
      <c r="D4595" s="340"/>
      <c r="E4595" s="339"/>
      <c r="F4595" s="339"/>
    </row>
    <row r="4596" spans="1:6" s="342" customFormat="1" x14ac:dyDescent="0.25">
      <c r="A4596" s="338"/>
      <c r="B4596" s="338"/>
      <c r="C4596" s="341"/>
      <c r="D4596" s="340"/>
      <c r="E4596" s="339"/>
      <c r="F4596" s="339"/>
    </row>
    <row r="4597" spans="1:6" s="342" customFormat="1" x14ac:dyDescent="0.25">
      <c r="A4597" s="338"/>
      <c r="B4597" s="338"/>
      <c r="C4597" s="341"/>
      <c r="D4597" s="340"/>
      <c r="E4597" s="339"/>
      <c r="F4597" s="339"/>
    </row>
    <row r="4598" spans="1:6" s="342" customFormat="1" x14ac:dyDescent="0.25">
      <c r="A4598" s="338"/>
      <c r="B4598" s="338"/>
      <c r="C4598" s="341"/>
      <c r="D4598" s="340"/>
      <c r="E4598" s="339"/>
      <c r="F4598" s="339"/>
    </row>
    <row r="4599" spans="1:6" s="342" customFormat="1" x14ac:dyDescent="0.25">
      <c r="A4599" s="338"/>
      <c r="B4599" s="338"/>
      <c r="C4599" s="341"/>
      <c r="D4599" s="340"/>
      <c r="E4599" s="339"/>
      <c r="F4599" s="339"/>
    </row>
    <row r="4600" spans="1:6" s="342" customFormat="1" x14ac:dyDescent="0.25">
      <c r="A4600" s="338"/>
      <c r="B4600" s="338"/>
      <c r="C4600" s="341"/>
      <c r="D4600" s="340"/>
      <c r="E4600" s="339"/>
      <c r="F4600" s="339"/>
    </row>
    <row r="4601" spans="1:6" s="342" customFormat="1" x14ac:dyDescent="0.25">
      <c r="A4601" s="338"/>
      <c r="B4601" s="338"/>
      <c r="C4601" s="341"/>
      <c r="D4601" s="340"/>
      <c r="E4601" s="339"/>
      <c r="F4601" s="339"/>
    </row>
    <row r="4602" spans="1:6" s="342" customFormat="1" x14ac:dyDescent="0.25">
      <c r="A4602" s="338"/>
      <c r="B4602" s="338"/>
      <c r="C4602" s="341"/>
      <c r="D4602" s="340"/>
      <c r="E4602" s="339"/>
      <c r="F4602" s="339"/>
    </row>
    <row r="4603" spans="1:6" s="342" customFormat="1" x14ac:dyDescent="0.25">
      <c r="A4603" s="338"/>
      <c r="B4603" s="338"/>
      <c r="C4603" s="341"/>
      <c r="D4603" s="340"/>
      <c r="E4603" s="339"/>
      <c r="F4603" s="339"/>
    </row>
    <row r="4604" spans="1:6" s="342" customFormat="1" x14ac:dyDescent="0.25">
      <c r="A4604" s="338"/>
      <c r="B4604" s="338"/>
      <c r="C4604" s="341"/>
      <c r="D4604" s="340"/>
      <c r="E4604" s="339"/>
      <c r="F4604" s="339"/>
    </row>
    <row r="4605" spans="1:6" s="342" customFormat="1" x14ac:dyDescent="0.25">
      <c r="A4605" s="338"/>
      <c r="B4605" s="338"/>
      <c r="C4605" s="341"/>
      <c r="D4605" s="340"/>
      <c r="E4605" s="339"/>
      <c r="F4605" s="339"/>
    </row>
    <row r="4606" spans="1:6" s="342" customFormat="1" x14ac:dyDescent="0.25">
      <c r="A4606" s="338"/>
      <c r="B4606" s="338"/>
      <c r="C4606" s="341"/>
      <c r="D4606" s="340"/>
      <c r="E4606" s="339"/>
      <c r="F4606" s="339"/>
    </row>
    <row r="4607" spans="1:6" s="342" customFormat="1" x14ac:dyDescent="0.25">
      <c r="A4607" s="338"/>
      <c r="B4607" s="338"/>
      <c r="C4607" s="341"/>
      <c r="D4607" s="340"/>
      <c r="E4607" s="339"/>
      <c r="F4607" s="339"/>
    </row>
    <row r="4608" spans="1:6" s="342" customFormat="1" x14ac:dyDescent="0.25">
      <c r="A4608" s="338"/>
      <c r="B4608" s="338"/>
      <c r="C4608" s="341"/>
      <c r="D4608" s="340"/>
      <c r="E4608" s="339"/>
      <c r="F4608" s="339"/>
    </row>
    <row r="4609" spans="1:6" s="342" customFormat="1" x14ac:dyDescent="0.25">
      <c r="A4609" s="338"/>
      <c r="B4609" s="338"/>
      <c r="C4609" s="341"/>
      <c r="D4609" s="340"/>
      <c r="E4609" s="339"/>
      <c r="F4609" s="339"/>
    </row>
    <row r="4610" spans="1:6" s="342" customFormat="1" x14ac:dyDescent="0.25">
      <c r="A4610" s="338"/>
      <c r="B4610" s="338"/>
      <c r="C4610" s="341"/>
      <c r="D4610" s="340"/>
      <c r="E4610" s="339"/>
      <c r="F4610" s="339"/>
    </row>
    <row r="4611" spans="1:6" s="342" customFormat="1" x14ac:dyDescent="0.25">
      <c r="A4611" s="338"/>
      <c r="B4611" s="338"/>
      <c r="C4611" s="341"/>
      <c r="D4611" s="340"/>
      <c r="E4611" s="339"/>
      <c r="F4611" s="339"/>
    </row>
    <row r="4612" spans="1:6" s="342" customFormat="1" x14ac:dyDescent="0.25">
      <c r="A4612" s="338"/>
      <c r="B4612" s="338"/>
      <c r="C4612" s="341"/>
      <c r="D4612" s="340"/>
      <c r="E4612" s="339"/>
      <c r="F4612" s="339"/>
    </row>
    <row r="4613" spans="1:6" s="342" customFormat="1" x14ac:dyDescent="0.25">
      <c r="A4613" s="338"/>
      <c r="B4613" s="338"/>
      <c r="C4613" s="341"/>
      <c r="D4613" s="340"/>
      <c r="E4613" s="339"/>
      <c r="F4613" s="339"/>
    </row>
    <row r="4614" spans="1:6" s="342" customFormat="1" x14ac:dyDescent="0.25">
      <c r="A4614" s="338"/>
      <c r="B4614" s="338"/>
      <c r="C4614" s="341"/>
      <c r="D4614" s="340"/>
      <c r="E4614" s="339"/>
      <c r="F4614" s="339"/>
    </row>
    <row r="4615" spans="1:6" s="342" customFormat="1" x14ac:dyDescent="0.25">
      <c r="A4615" s="338"/>
      <c r="B4615" s="338"/>
      <c r="C4615" s="341"/>
      <c r="D4615" s="340"/>
      <c r="E4615" s="339"/>
      <c r="F4615" s="339"/>
    </row>
    <row r="4616" spans="1:6" s="342" customFormat="1" x14ac:dyDescent="0.25">
      <c r="A4616" s="338"/>
      <c r="B4616" s="338"/>
      <c r="C4616" s="341"/>
      <c r="D4616" s="340"/>
      <c r="E4616" s="339"/>
      <c r="F4616" s="339"/>
    </row>
    <row r="4617" spans="1:6" s="342" customFormat="1" x14ac:dyDescent="0.25">
      <c r="A4617" s="338"/>
      <c r="B4617" s="338"/>
      <c r="C4617" s="341"/>
      <c r="D4617" s="340"/>
      <c r="E4617" s="339"/>
      <c r="F4617" s="339"/>
    </row>
    <row r="4618" spans="1:6" s="342" customFormat="1" x14ac:dyDescent="0.25">
      <c r="A4618" s="338"/>
      <c r="B4618" s="338"/>
      <c r="C4618" s="341"/>
      <c r="D4618" s="340"/>
      <c r="E4618" s="339"/>
      <c r="F4618" s="339"/>
    </row>
    <row r="4619" spans="1:6" s="342" customFormat="1" x14ac:dyDescent="0.25">
      <c r="A4619" s="338"/>
      <c r="B4619" s="338"/>
      <c r="C4619" s="341"/>
      <c r="D4619" s="340"/>
      <c r="E4619" s="339"/>
      <c r="F4619" s="339"/>
    </row>
    <row r="4620" spans="1:6" s="342" customFormat="1" x14ac:dyDescent="0.25">
      <c r="A4620" s="338"/>
      <c r="B4620" s="338"/>
      <c r="C4620" s="341"/>
      <c r="D4620" s="340"/>
      <c r="E4620" s="339"/>
      <c r="F4620" s="339"/>
    </row>
    <row r="4621" spans="1:6" s="342" customFormat="1" x14ac:dyDescent="0.25">
      <c r="A4621" s="338"/>
      <c r="B4621" s="338"/>
      <c r="C4621" s="341"/>
      <c r="D4621" s="340"/>
      <c r="E4621" s="339"/>
      <c r="F4621" s="339"/>
    </row>
    <row r="4622" spans="1:6" s="342" customFormat="1" x14ac:dyDescent="0.25">
      <c r="A4622" s="338"/>
      <c r="B4622" s="338"/>
      <c r="C4622" s="341"/>
      <c r="D4622" s="340"/>
      <c r="E4622" s="339"/>
      <c r="F4622" s="339"/>
    </row>
    <row r="4623" spans="1:6" s="342" customFormat="1" x14ac:dyDescent="0.25">
      <c r="A4623" s="338"/>
      <c r="B4623" s="338"/>
      <c r="C4623" s="341"/>
      <c r="D4623" s="340"/>
      <c r="E4623" s="339"/>
      <c r="F4623" s="339"/>
    </row>
    <row r="4624" spans="1:6" s="342" customFormat="1" x14ac:dyDescent="0.25">
      <c r="A4624" s="338"/>
      <c r="B4624" s="338"/>
      <c r="C4624" s="341"/>
      <c r="D4624" s="340"/>
      <c r="E4624" s="339"/>
      <c r="F4624" s="339"/>
    </row>
    <row r="4625" spans="1:6" s="342" customFormat="1" x14ac:dyDescent="0.25">
      <c r="A4625" s="338"/>
      <c r="B4625" s="338"/>
      <c r="C4625" s="341"/>
      <c r="D4625" s="340"/>
      <c r="E4625" s="339"/>
      <c r="F4625" s="339"/>
    </row>
    <row r="4626" spans="1:6" s="342" customFormat="1" x14ac:dyDescent="0.25">
      <c r="A4626" s="338"/>
      <c r="B4626" s="338"/>
      <c r="C4626" s="341"/>
      <c r="D4626" s="340"/>
      <c r="E4626" s="339"/>
      <c r="F4626" s="339"/>
    </row>
    <row r="4627" spans="1:6" s="342" customFormat="1" x14ac:dyDescent="0.25">
      <c r="A4627" s="338"/>
      <c r="B4627" s="338"/>
      <c r="C4627" s="341"/>
      <c r="D4627" s="340"/>
      <c r="E4627" s="339"/>
      <c r="F4627" s="339"/>
    </row>
    <row r="4628" spans="1:6" s="342" customFormat="1" x14ac:dyDescent="0.25">
      <c r="A4628" s="338"/>
      <c r="B4628" s="338"/>
      <c r="C4628" s="341"/>
      <c r="D4628" s="340"/>
      <c r="E4628" s="339"/>
      <c r="F4628" s="339"/>
    </row>
    <row r="4629" spans="1:6" s="342" customFormat="1" x14ac:dyDescent="0.25">
      <c r="A4629" s="338"/>
      <c r="B4629" s="338"/>
      <c r="C4629" s="341"/>
      <c r="D4629" s="340"/>
      <c r="E4629" s="339"/>
      <c r="F4629" s="339"/>
    </row>
    <row r="4630" spans="1:6" s="342" customFormat="1" x14ac:dyDescent="0.25">
      <c r="A4630" s="338"/>
      <c r="B4630" s="338"/>
      <c r="C4630" s="341"/>
      <c r="D4630" s="340"/>
      <c r="E4630" s="339"/>
      <c r="F4630" s="339"/>
    </row>
    <row r="4631" spans="1:6" s="342" customFormat="1" x14ac:dyDescent="0.25">
      <c r="A4631" s="338"/>
      <c r="B4631" s="338"/>
      <c r="C4631" s="341"/>
      <c r="D4631" s="340"/>
      <c r="E4631" s="339"/>
      <c r="F4631" s="339"/>
    </row>
    <row r="4632" spans="1:6" s="342" customFormat="1" x14ac:dyDescent="0.25">
      <c r="A4632" s="338"/>
      <c r="B4632" s="338"/>
      <c r="C4632" s="341"/>
      <c r="D4632" s="340"/>
      <c r="E4632" s="339"/>
      <c r="F4632" s="339"/>
    </row>
    <row r="4633" spans="1:6" s="342" customFormat="1" x14ac:dyDescent="0.25">
      <c r="A4633" s="338"/>
      <c r="B4633" s="338"/>
      <c r="C4633" s="341"/>
      <c r="D4633" s="340"/>
      <c r="E4633" s="339"/>
      <c r="F4633" s="339"/>
    </row>
    <row r="4634" spans="1:6" s="342" customFormat="1" x14ac:dyDescent="0.25">
      <c r="A4634" s="338"/>
      <c r="B4634" s="338"/>
      <c r="C4634" s="341"/>
      <c r="D4634" s="340"/>
      <c r="E4634" s="339"/>
      <c r="F4634" s="339"/>
    </row>
    <row r="4635" spans="1:6" s="342" customFormat="1" x14ac:dyDescent="0.25">
      <c r="A4635" s="338"/>
      <c r="B4635" s="338"/>
      <c r="C4635" s="341"/>
      <c r="D4635" s="340"/>
      <c r="E4635" s="339"/>
      <c r="F4635" s="339"/>
    </row>
    <row r="4636" spans="1:6" s="342" customFormat="1" x14ac:dyDescent="0.25">
      <c r="A4636" s="338"/>
      <c r="B4636" s="338"/>
      <c r="C4636" s="341"/>
      <c r="D4636" s="340"/>
      <c r="E4636" s="339"/>
      <c r="F4636" s="339"/>
    </row>
    <row r="4637" spans="1:6" s="342" customFormat="1" x14ac:dyDescent="0.25">
      <c r="A4637" s="338"/>
      <c r="B4637" s="338"/>
      <c r="C4637" s="341"/>
      <c r="D4637" s="340"/>
      <c r="E4637" s="339"/>
      <c r="F4637" s="339"/>
    </row>
    <row r="4638" spans="1:6" s="342" customFormat="1" x14ac:dyDescent="0.25">
      <c r="A4638" s="338"/>
      <c r="B4638" s="338"/>
      <c r="C4638" s="341"/>
      <c r="D4638" s="340"/>
      <c r="E4638" s="339"/>
      <c r="F4638" s="339"/>
    </row>
    <row r="4639" spans="1:6" s="342" customFormat="1" x14ac:dyDescent="0.25">
      <c r="A4639" s="338"/>
      <c r="B4639" s="338"/>
      <c r="C4639" s="341"/>
      <c r="D4639" s="340"/>
      <c r="E4639" s="339"/>
      <c r="F4639" s="339"/>
    </row>
    <row r="4640" spans="1:6" s="342" customFormat="1" x14ac:dyDescent="0.25">
      <c r="A4640" s="338"/>
      <c r="B4640" s="338"/>
      <c r="C4640" s="341"/>
      <c r="D4640" s="340"/>
      <c r="E4640" s="339"/>
      <c r="F4640" s="339"/>
    </row>
    <row r="4641" spans="1:6" s="342" customFormat="1" x14ac:dyDescent="0.25">
      <c r="A4641" s="338"/>
      <c r="B4641" s="338"/>
      <c r="C4641" s="341"/>
      <c r="D4641" s="340"/>
      <c r="E4641" s="339"/>
      <c r="F4641" s="339"/>
    </row>
    <row r="4642" spans="1:6" s="342" customFormat="1" x14ac:dyDescent="0.25">
      <c r="A4642" s="338"/>
      <c r="B4642" s="338"/>
      <c r="C4642" s="341"/>
      <c r="D4642" s="340"/>
      <c r="E4642" s="339"/>
      <c r="F4642" s="339"/>
    </row>
    <row r="4643" spans="1:6" s="342" customFormat="1" x14ac:dyDescent="0.25">
      <c r="A4643" s="338"/>
      <c r="B4643" s="338"/>
      <c r="C4643" s="341"/>
      <c r="D4643" s="340"/>
      <c r="E4643" s="339"/>
      <c r="F4643" s="339"/>
    </row>
    <row r="4644" spans="1:6" s="342" customFormat="1" x14ac:dyDescent="0.25">
      <c r="A4644" s="338"/>
      <c r="B4644" s="338"/>
      <c r="C4644" s="341"/>
      <c r="D4644" s="340"/>
      <c r="E4644" s="339"/>
      <c r="F4644" s="339"/>
    </row>
    <row r="4645" spans="1:6" s="342" customFormat="1" x14ac:dyDescent="0.25">
      <c r="A4645" s="338"/>
      <c r="B4645" s="338"/>
      <c r="C4645" s="341"/>
      <c r="D4645" s="340"/>
      <c r="E4645" s="339"/>
      <c r="F4645" s="339"/>
    </row>
    <row r="4646" spans="1:6" s="342" customFormat="1" x14ac:dyDescent="0.25">
      <c r="A4646" s="338"/>
      <c r="B4646" s="338"/>
      <c r="C4646" s="341"/>
      <c r="D4646" s="340"/>
      <c r="E4646" s="339"/>
      <c r="F4646" s="339"/>
    </row>
    <row r="4647" spans="1:6" s="342" customFormat="1" x14ac:dyDescent="0.25">
      <c r="A4647" s="338"/>
      <c r="B4647" s="338"/>
      <c r="C4647" s="341"/>
      <c r="D4647" s="340"/>
      <c r="E4647" s="339"/>
      <c r="F4647" s="339"/>
    </row>
    <row r="4648" spans="1:6" s="342" customFormat="1" x14ac:dyDescent="0.25">
      <c r="A4648" s="338"/>
      <c r="B4648" s="338"/>
      <c r="C4648" s="341"/>
      <c r="D4648" s="340"/>
      <c r="E4648" s="339"/>
      <c r="F4648" s="339"/>
    </row>
    <row r="4649" spans="1:6" s="342" customFormat="1" x14ac:dyDescent="0.25">
      <c r="A4649" s="338"/>
      <c r="B4649" s="338"/>
      <c r="C4649" s="341"/>
      <c r="D4649" s="340"/>
      <c r="E4649" s="339"/>
      <c r="F4649" s="339"/>
    </row>
    <row r="4650" spans="1:6" s="342" customFormat="1" x14ac:dyDescent="0.25">
      <c r="A4650" s="338"/>
      <c r="B4650" s="338"/>
      <c r="C4650" s="341"/>
      <c r="D4650" s="340"/>
      <c r="E4650" s="339"/>
      <c r="F4650" s="339"/>
    </row>
    <row r="4651" spans="1:6" s="342" customFormat="1" x14ac:dyDescent="0.25">
      <c r="A4651" s="338"/>
      <c r="B4651" s="338"/>
      <c r="C4651" s="341"/>
      <c r="D4651" s="340"/>
      <c r="E4651" s="339"/>
      <c r="F4651" s="339"/>
    </row>
    <row r="4652" spans="1:6" s="342" customFormat="1" x14ac:dyDescent="0.25">
      <c r="A4652" s="338"/>
      <c r="B4652" s="338"/>
      <c r="C4652" s="341"/>
      <c r="D4652" s="340"/>
      <c r="E4652" s="339"/>
      <c r="F4652" s="339"/>
    </row>
    <row r="4653" spans="1:6" s="342" customFormat="1" x14ac:dyDescent="0.25">
      <c r="A4653" s="338"/>
      <c r="B4653" s="338"/>
      <c r="C4653" s="341"/>
      <c r="D4653" s="340"/>
      <c r="E4653" s="339"/>
      <c r="F4653" s="339"/>
    </row>
    <row r="4654" spans="1:6" s="342" customFormat="1" x14ac:dyDescent="0.25">
      <c r="A4654" s="338"/>
      <c r="B4654" s="338"/>
      <c r="C4654" s="341"/>
      <c r="D4654" s="340"/>
      <c r="E4654" s="339"/>
      <c r="F4654" s="339"/>
    </row>
    <row r="4655" spans="1:6" s="342" customFormat="1" x14ac:dyDescent="0.25">
      <c r="A4655" s="338"/>
      <c r="B4655" s="338"/>
      <c r="C4655" s="341"/>
      <c r="D4655" s="340"/>
      <c r="E4655" s="339"/>
      <c r="F4655" s="339"/>
    </row>
    <row r="4656" spans="1:6" s="342" customFormat="1" x14ac:dyDescent="0.25">
      <c r="A4656" s="338"/>
      <c r="B4656" s="338"/>
      <c r="C4656" s="341"/>
      <c r="D4656" s="340"/>
      <c r="E4656" s="339"/>
      <c r="F4656" s="339"/>
    </row>
    <row r="4657" spans="1:6" s="342" customFormat="1" x14ac:dyDescent="0.25">
      <c r="A4657" s="338"/>
      <c r="B4657" s="338"/>
      <c r="C4657" s="341"/>
      <c r="D4657" s="340"/>
      <c r="E4657" s="339"/>
      <c r="F4657" s="339"/>
    </row>
    <row r="4658" spans="1:6" s="342" customFormat="1" x14ac:dyDescent="0.25">
      <c r="A4658" s="338"/>
      <c r="B4658" s="338"/>
      <c r="C4658" s="341"/>
      <c r="D4658" s="340"/>
      <c r="E4658" s="339"/>
      <c r="F4658" s="339"/>
    </row>
    <row r="4659" spans="1:6" s="342" customFormat="1" x14ac:dyDescent="0.25">
      <c r="A4659" s="338"/>
      <c r="B4659" s="338"/>
      <c r="C4659" s="341"/>
      <c r="D4659" s="340"/>
      <c r="E4659" s="339"/>
      <c r="F4659" s="339"/>
    </row>
    <row r="4660" spans="1:6" s="342" customFormat="1" x14ac:dyDescent="0.25">
      <c r="A4660" s="338"/>
      <c r="B4660" s="338"/>
      <c r="C4660" s="341"/>
      <c r="D4660" s="340"/>
      <c r="E4660" s="339"/>
      <c r="F4660" s="339"/>
    </row>
    <row r="4661" spans="1:6" s="342" customFormat="1" x14ac:dyDescent="0.25">
      <c r="A4661" s="338"/>
      <c r="B4661" s="338"/>
      <c r="C4661" s="341"/>
      <c r="D4661" s="340"/>
      <c r="E4661" s="339"/>
      <c r="F4661" s="339"/>
    </row>
    <row r="4662" spans="1:6" s="342" customFormat="1" x14ac:dyDescent="0.25">
      <c r="A4662" s="338"/>
      <c r="B4662" s="338"/>
      <c r="C4662" s="341"/>
      <c r="D4662" s="340"/>
      <c r="E4662" s="339"/>
      <c r="F4662" s="339"/>
    </row>
    <row r="4663" spans="1:6" s="342" customFormat="1" x14ac:dyDescent="0.25">
      <c r="A4663" s="338"/>
      <c r="B4663" s="338"/>
      <c r="C4663" s="341"/>
      <c r="D4663" s="340"/>
      <c r="E4663" s="339"/>
      <c r="F4663" s="339"/>
    </row>
    <row r="4664" spans="1:6" s="342" customFormat="1" x14ac:dyDescent="0.25">
      <c r="A4664" s="338"/>
      <c r="B4664" s="338"/>
      <c r="C4664" s="341"/>
      <c r="D4664" s="340"/>
      <c r="E4664" s="339"/>
      <c r="F4664" s="339"/>
    </row>
    <row r="4665" spans="1:6" s="342" customFormat="1" x14ac:dyDescent="0.25">
      <c r="A4665" s="338"/>
      <c r="B4665" s="338"/>
      <c r="C4665" s="341"/>
      <c r="D4665" s="340"/>
      <c r="E4665" s="339"/>
      <c r="F4665" s="339"/>
    </row>
    <row r="4666" spans="1:6" s="342" customFormat="1" x14ac:dyDescent="0.25">
      <c r="A4666" s="338"/>
      <c r="B4666" s="338"/>
      <c r="C4666" s="341"/>
      <c r="D4666" s="340"/>
      <c r="E4666" s="339"/>
      <c r="F4666" s="339"/>
    </row>
    <row r="4667" spans="1:6" s="342" customFormat="1" x14ac:dyDescent="0.25">
      <c r="A4667" s="338"/>
      <c r="B4667" s="338"/>
      <c r="C4667" s="341"/>
      <c r="D4667" s="340"/>
      <c r="E4667" s="339"/>
      <c r="F4667" s="339"/>
    </row>
    <row r="4668" spans="1:6" s="342" customFormat="1" x14ac:dyDescent="0.25">
      <c r="A4668" s="338"/>
      <c r="B4668" s="338"/>
      <c r="C4668" s="341"/>
      <c r="D4668" s="340"/>
      <c r="E4668" s="339"/>
      <c r="F4668" s="339"/>
    </row>
    <row r="4669" spans="1:6" s="342" customFormat="1" x14ac:dyDescent="0.25">
      <c r="A4669" s="338"/>
      <c r="B4669" s="338"/>
      <c r="C4669" s="341"/>
      <c r="D4669" s="340"/>
      <c r="E4669" s="339"/>
      <c r="F4669" s="339"/>
    </row>
    <row r="4707" spans="1:6" s="342" customFormat="1" x14ac:dyDescent="0.25">
      <c r="A4707" s="338"/>
      <c r="B4707" s="338"/>
      <c r="C4707" s="341"/>
      <c r="D4707" s="340"/>
      <c r="E4707" s="339"/>
      <c r="F4707" s="339"/>
    </row>
    <row r="4708" spans="1:6" s="342" customFormat="1" x14ac:dyDescent="0.25">
      <c r="A4708" s="338"/>
      <c r="B4708" s="338"/>
      <c r="C4708" s="341"/>
      <c r="D4708" s="340"/>
      <c r="E4708" s="339"/>
      <c r="F4708" s="339"/>
    </row>
    <row r="4709" spans="1:6" s="342" customFormat="1" x14ac:dyDescent="0.25">
      <c r="A4709" s="338"/>
      <c r="B4709" s="338"/>
      <c r="C4709" s="341"/>
      <c r="D4709" s="340"/>
      <c r="E4709" s="339"/>
      <c r="F4709" s="339"/>
    </row>
    <row r="4710" spans="1:6" s="342" customFormat="1" x14ac:dyDescent="0.25">
      <c r="A4710" s="338"/>
      <c r="B4710" s="338"/>
      <c r="C4710" s="341"/>
      <c r="D4710" s="340"/>
      <c r="E4710" s="339"/>
      <c r="F4710" s="339"/>
    </row>
    <row r="4711" spans="1:6" s="342" customFormat="1" x14ac:dyDescent="0.25">
      <c r="A4711" s="338"/>
      <c r="B4711" s="338"/>
      <c r="C4711" s="341"/>
      <c r="D4711" s="340"/>
      <c r="E4711" s="339"/>
      <c r="F4711" s="339"/>
    </row>
    <row r="4712" spans="1:6" s="342" customFormat="1" x14ac:dyDescent="0.25">
      <c r="A4712" s="338"/>
      <c r="B4712" s="338"/>
      <c r="C4712" s="341"/>
      <c r="D4712" s="340"/>
      <c r="E4712" s="339"/>
      <c r="F4712" s="339"/>
    </row>
    <row r="4713" spans="1:6" s="342" customFormat="1" x14ac:dyDescent="0.25">
      <c r="A4713" s="338"/>
      <c r="B4713" s="338"/>
      <c r="C4713" s="341"/>
      <c r="D4713" s="340"/>
      <c r="E4713" s="339"/>
      <c r="F4713" s="339"/>
    </row>
    <row r="4714" spans="1:6" s="342" customFormat="1" x14ac:dyDescent="0.25">
      <c r="A4714" s="338"/>
      <c r="B4714" s="338"/>
      <c r="C4714" s="341"/>
      <c r="D4714" s="340"/>
      <c r="E4714" s="339"/>
      <c r="F4714" s="339"/>
    </row>
    <row r="4715" spans="1:6" s="342" customFormat="1" x14ac:dyDescent="0.25">
      <c r="A4715" s="338"/>
      <c r="B4715" s="338"/>
      <c r="C4715" s="341"/>
      <c r="D4715" s="340"/>
      <c r="E4715" s="339"/>
      <c r="F4715" s="339"/>
    </row>
    <row r="4716" spans="1:6" s="342" customFormat="1" x14ac:dyDescent="0.25">
      <c r="A4716" s="338"/>
      <c r="B4716" s="338"/>
      <c r="C4716" s="341"/>
      <c r="D4716" s="340"/>
      <c r="E4716" s="339"/>
      <c r="F4716" s="339"/>
    </row>
    <row r="4717" spans="1:6" s="342" customFormat="1" x14ac:dyDescent="0.25">
      <c r="A4717" s="338"/>
      <c r="B4717" s="338"/>
      <c r="C4717" s="341"/>
      <c r="D4717" s="340"/>
      <c r="E4717" s="339"/>
      <c r="F4717" s="339"/>
    </row>
    <row r="4718" spans="1:6" s="342" customFormat="1" x14ac:dyDescent="0.25">
      <c r="A4718" s="338"/>
      <c r="B4718" s="338"/>
      <c r="C4718" s="341"/>
      <c r="D4718" s="340"/>
      <c r="E4718" s="339"/>
      <c r="F4718" s="339"/>
    </row>
    <row r="4719" spans="1:6" s="342" customFormat="1" x14ac:dyDescent="0.25">
      <c r="A4719" s="338"/>
      <c r="B4719" s="338"/>
      <c r="C4719" s="341"/>
      <c r="D4719" s="340"/>
      <c r="E4719" s="339"/>
      <c r="F4719" s="339"/>
    </row>
    <row r="4720" spans="1:6" s="342" customFormat="1" x14ac:dyDescent="0.25">
      <c r="A4720" s="338"/>
      <c r="B4720" s="338"/>
      <c r="C4720" s="341"/>
      <c r="D4720" s="340"/>
      <c r="E4720" s="339"/>
      <c r="F4720" s="339"/>
    </row>
    <row r="4721" spans="1:6" s="342" customFormat="1" x14ac:dyDescent="0.25">
      <c r="A4721" s="338"/>
      <c r="B4721" s="338"/>
      <c r="C4721" s="341"/>
      <c r="D4721" s="340"/>
      <c r="E4721" s="339"/>
      <c r="F4721" s="339"/>
    </row>
    <row r="4722" spans="1:6" s="342" customFormat="1" x14ac:dyDescent="0.25">
      <c r="A4722" s="338"/>
      <c r="B4722" s="338"/>
      <c r="C4722" s="341"/>
      <c r="D4722" s="340"/>
      <c r="E4722" s="339"/>
      <c r="F4722" s="339"/>
    </row>
    <row r="4723" spans="1:6" s="342" customFormat="1" x14ac:dyDescent="0.25">
      <c r="A4723" s="338"/>
      <c r="B4723" s="338"/>
      <c r="C4723" s="341"/>
      <c r="D4723" s="340"/>
      <c r="E4723" s="339"/>
      <c r="F4723" s="339"/>
    </row>
    <row r="4724" spans="1:6" s="342" customFormat="1" x14ac:dyDescent="0.25">
      <c r="A4724" s="338"/>
      <c r="B4724" s="338"/>
      <c r="C4724" s="341"/>
      <c r="D4724" s="340"/>
      <c r="E4724" s="339"/>
      <c r="F4724" s="339"/>
    </row>
    <row r="4725" spans="1:6" s="342" customFormat="1" x14ac:dyDescent="0.25">
      <c r="A4725" s="338"/>
      <c r="B4725" s="338"/>
      <c r="C4725" s="341"/>
      <c r="D4725" s="340"/>
      <c r="E4725" s="339"/>
      <c r="F4725" s="339"/>
    </row>
    <row r="4726" spans="1:6" s="342" customFormat="1" x14ac:dyDescent="0.25">
      <c r="A4726" s="338"/>
      <c r="B4726" s="338"/>
      <c r="C4726" s="341"/>
      <c r="D4726" s="340"/>
      <c r="E4726" s="339"/>
      <c r="F4726" s="339"/>
    </row>
    <row r="4727" spans="1:6" s="342" customFormat="1" x14ac:dyDescent="0.25">
      <c r="A4727" s="338"/>
      <c r="B4727" s="338"/>
      <c r="C4727" s="341"/>
      <c r="D4727" s="340"/>
      <c r="E4727" s="339"/>
      <c r="F4727" s="339"/>
    </row>
    <row r="4728" spans="1:6" s="342" customFormat="1" x14ac:dyDescent="0.25">
      <c r="A4728" s="338"/>
      <c r="B4728" s="338"/>
      <c r="C4728" s="341"/>
      <c r="D4728" s="340"/>
      <c r="E4728" s="339"/>
      <c r="F4728" s="339"/>
    </row>
  </sheetData>
  <autoFilter ref="A6:F2497" xr:uid="{DF5B3A50-F6B7-4F27-9680-FDED2E052E88}"/>
  <mergeCells count="98">
    <mergeCell ref="A5:F5"/>
    <mergeCell ref="A115:E115"/>
    <mergeCell ref="A116:F116"/>
    <mergeCell ref="A144:E144"/>
    <mergeCell ref="A145:F145"/>
    <mergeCell ref="A298:E298"/>
    <mergeCell ref="A299:F299"/>
    <mergeCell ref="A485:E485"/>
    <mergeCell ref="A486:F486"/>
    <mergeCell ref="A516:E516"/>
    <mergeCell ref="A517:F517"/>
    <mergeCell ref="A541:E541"/>
    <mergeCell ref="A542:F542"/>
    <mergeCell ref="A590:E590"/>
    <mergeCell ref="A591:F591"/>
    <mergeCell ref="A623:E623"/>
    <mergeCell ref="A624:F624"/>
    <mergeCell ref="A734:E734"/>
    <mergeCell ref="A735:F735"/>
    <mergeCell ref="A883:E883"/>
    <mergeCell ref="A884:F884"/>
    <mergeCell ref="A972:E972"/>
    <mergeCell ref="A973:F973"/>
    <mergeCell ref="A1059:E1059"/>
    <mergeCell ref="A1060:F1060"/>
    <mergeCell ref="A1102:E1102"/>
    <mergeCell ref="A1103:F1103"/>
    <mergeCell ref="A1165:E1165"/>
    <mergeCell ref="A1166:F1166"/>
    <mergeCell ref="A1184:E1184"/>
    <mergeCell ref="A1185:F1185"/>
    <mergeCell ref="A1227:E1227"/>
    <mergeCell ref="A1228:F1228"/>
    <mergeCell ref="A1254:E1254"/>
    <mergeCell ref="A1255:F1255"/>
    <mergeCell ref="A1301:E1301"/>
    <mergeCell ref="A1302:F1302"/>
    <mergeCell ref="A1328:E1328"/>
    <mergeCell ref="A1329:F1329"/>
    <mergeCell ref="A1379:E1379"/>
    <mergeCell ref="A1380:F1380"/>
    <mergeCell ref="A1398:E1398"/>
    <mergeCell ref="A1399:F1399"/>
    <mergeCell ref="A1455:E1455"/>
    <mergeCell ref="A1456:F1456"/>
    <mergeCell ref="A1494:E1494"/>
    <mergeCell ref="A1495:F1495"/>
    <mergeCell ref="A1525:E1525"/>
    <mergeCell ref="A1526:F1526"/>
    <mergeCell ref="A1566:E1566"/>
    <mergeCell ref="A1567:F1567"/>
    <mergeCell ref="A1601:E1601"/>
    <mergeCell ref="A1602:F1602"/>
    <mergeCell ref="A1714:E1714"/>
    <mergeCell ref="A1715:F1715"/>
    <mergeCell ref="A1795:E1795"/>
    <mergeCell ref="A1796:F1796"/>
    <mergeCell ref="A1886:E1886"/>
    <mergeCell ref="A1887:F1887"/>
    <mergeCell ref="A1975:E1975"/>
    <mergeCell ref="A1976:F1976"/>
    <mergeCell ref="A1984:E1984"/>
    <mergeCell ref="A1985:F1985"/>
    <mergeCell ref="A2021:E2021"/>
    <mergeCell ref="B2022:E2022"/>
    <mergeCell ref="B2023:E2023"/>
    <mergeCell ref="B2024:E2024"/>
    <mergeCell ref="B2025:E2025"/>
    <mergeCell ref="B2026:E2026"/>
    <mergeCell ref="B2027:E2027"/>
    <mergeCell ref="B2028:E2028"/>
    <mergeCell ref="B2029:E2029"/>
    <mergeCell ref="B2030:E2030"/>
    <mergeCell ref="B2031:E2031"/>
    <mergeCell ref="B2032:E2032"/>
    <mergeCell ref="B2033:E2033"/>
    <mergeCell ref="B2034:E2034"/>
    <mergeCell ref="B2035:E2035"/>
    <mergeCell ref="B2036:E2036"/>
    <mergeCell ref="B2037:E2037"/>
    <mergeCell ref="B2038:E2038"/>
    <mergeCell ref="B2039:E2039"/>
    <mergeCell ref="B2040:E2040"/>
    <mergeCell ref="B2041:E2041"/>
    <mergeCell ref="B2042:E2042"/>
    <mergeCell ref="B2043:E2043"/>
    <mergeCell ref="B2044:E2044"/>
    <mergeCell ref="B2045:E2045"/>
    <mergeCell ref="B2046:E2046"/>
    <mergeCell ref="B2047:E2047"/>
    <mergeCell ref="B2054:E2054"/>
    <mergeCell ref="A2055:E2055"/>
    <mergeCell ref="B2048:E2048"/>
    <mergeCell ref="B2049:E2049"/>
    <mergeCell ref="B2050:E2050"/>
    <mergeCell ref="B2051:E2051"/>
    <mergeCell ref="B2052:E2052"/>
    <mergeCell ref="B2053:E2053"/>
  </mergeCells>
  <pageMargins left="0.7" right="0.7" top="0.75" bottom="0.75" header="0.3" footer="0.3"/>
  <pageSetup paperSize="9" orientation="portrait" r:id="rId1"/>
  <headerFooter>
    <oddHeader>&amp;F</oddHeader>
    <oddFooter>Page &amp;P of &amp;N</oddFooter>
  </headerFooter>
</worksheet>
</file>

<file path=xl/worksheets/sheet4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05F0A-0692-4CD8-948A-4EB9E6083957}">
  <sheetPr>
    <tabColor rgb="FF00B050"/>
  </sheetPr>
  <dimension ref="A1:F176"/>
  <sheetViews>
    <sheetView workbookViewId="0"/>
  </sheetViews>
  <sheetFormatPr defaultColWidth="11" defaultRowHeight="13.8" x14ac:dyDescent="0.25"/>
  <cols>
    <col min="1" max="1" width="10.5546875" style="372" customWidth="1"/>
    <col min="2" max="2" width="27.6640625" style="372" customWidth="1"/>
    <col min="3" max="3" width="7.109375" style="402" customWidth="1"/>
    <col min="4" max="4" width="11" style="401" customWidth="1"/>
    <col min="5" max="5" width="14.5546875" style="400" bestFit="1" customWidth="1"/>
    <col min="6" max="6" width="16" style="400" customWidth="1"/>
    <col min="7" max="16384" width="11" style="372"/>
  </cols>
  <sheetData>
    <row r="1" spans="1:6" s="418" customFormat="1" ht="13.2" x14ac:dyDescent="0.25">
      <c r="A1" s="424" t="s">
        <v>6182</v>
      </c>
      <c r="C1" s="421"/>
      <c r="D1" s="420"/>
      <c r="E1" s="419"/>
      <c r="F1" s="419"/>
    </row>
    <row r="2" spans="1:6" s="418" customFormat="1" ht="13.2" x14ac:dyDescent="0.25">
      <c r="A2" s="423" t="s">
        <v>6181</v>
      </c>
      <c r="C2" s="421"/>
      <c r="D2" s="420"/>
      <c r="E2" s="419"/>
      <c r="F2" s="419"/>
    </row>
    <row r="3" spans="1:6" s="418" customFormat="1" ht="13.2" x14ac:dyDescent="0.25">
      <c r="A3" s="423" t="s">
        <v>6180</v>
      </c>
      <c r="C3" s="421"/>
      <c r="D3" s="420"/>
      <c r="E3" s="419"/>
      <c r="F3" s="419"/>
    </row>
    <row r="4" spans="1:6" s="418" customFormat="1" ht="13.2" x14ac:dyDescent="0.25">
      <c r="A4" s="422" t="s">
        <v>6221</v>
      </c>
      <c r="C4" s="421"/>
      <c r="D4" s="420"/>
      <c r="E4" s="419"/>
      <c r="F4" s="419"/>
    </row>
    <row r="5" spans="1:6" s="418" customFormat="1" ht="15" customHeight="1" x14ac:dyDescent="0.25">
      <c r="A5" s="800" t="str">
        <f>B7</f>
        <v>ROAD PAVEMENT LAYERS</v>
      </c>
      <c r="B5" s="801"/>
      <c r="C5" s="801"/>
      <c r="D5" s="801"/>
      <c r="E5" s="801"/>
      <c r="F5" s="801"/>
    </row>
    <row r="6" spans="1:6" x14ac:dyDescent="0.25">
      <c r="A6" s="349" t="s">
        <v>5536</v>
      </c>
      <c r="B6" s="349" t="s">
        <v>5535</v>
      </c>
      <c r="C6" s="349" t="s">
        <v>5554</v>
      </c>
      <c r="D6" s="366" t="s">
        <v>5553</v>
      </c>
      <c r="E6" s="348" t="s">
        <v>5552</v>
      </c>
      <c r="F6" s="348" t="s">
        <v>5534</v>
      </c>
    </row>
    <row r="7" spans="1:6" x14ac:dyDescent="0.25">
      <c r="A7" s="365" t="s">
        <v>1753</v>
      </c>
      <c r="B7" s="364" t="s">
        <v>1754</v>
      </c>
      <c r="C7" s="363"/>
      <c r="D7" s="362"/>
      <c r="E7" s="361"/>
      <c r="F7" s="361"/>
    </row>
    <row r="8" spans="1:6" x14ac:dyDescent="0.25">
      <c r="A8" s="384"/>
      <c r="B8" s="383"/>
      <c r="C8" s="382"/>
      <c r="D8" s="381"/>
      <c r="E8" s="376"/>
      <c r="F8" s="376"/>
    </row>
    <row r="9" spans="1:6" x14ac:dyDescent="0.25">
      <c r="A9" s="380" t="s">
        <v>1757</v>
      </c>
      <c r="B9" s="379" t="s">
        <v>5793</v>
      </c>
      <c r="C9" s="382"/>
      <c r="D9" s="381"/>
      <c r="E9" s="376"/>
      <c r="F9" s="376"/>
    </row>
    <row r="10" spans="1:6" x14ac:dyDescent="0.25">
      <c r="A10" s="384"/>
      <c r="B10" s="383"/>
      <c r="C10" s="382"/>
      <c r="D10" s="381"/>
      <c r="E10" s="376"/>
      <c r="F10" s="376"/>
    </row>
    <row r="11" spans="1:6" ht="22.8" x14ac:dyDescent="0.25">
      <c r="A11" s="380" t="s">
        <v>1759</v>
      </c>
      <c r="B11" s="379" t="s">
        <v>1760</v>
      </c>
      <c r="C11" s="382"/>
      <c r="D11" s="381"/>
      <c r="E11" s="376"/>
      <c r="F11" s="376"/>
    </row>
    <row r="12" spans="1:6" x14ac:dyDescent="0.25">
      <c r="A12" s="384"/>
      <c r="B12" s="383"/>
      <c r="C12" s="382"/>
      <c r="D12" s="381"/>
      <c r="E12" s="376"/>
      <c r="F12" s="376"/>
    </row>
    <row r="13" spans="1:6" ht="22.8" x14ac:dyDescent="0.25">
      <c r="A13" s="384"/>
      <c r="B13" s="379" t="s">
        <v>5789</v>
      </c>
      <c r="C13" s="378" t="s">
        <v>5582</v>
      </c>
      <c r="D13" s="377">
        <v>465</v>
      </c>
      <c r="E13" s="376">
        <v>100</v>
      </c>
      <c r="F13" s="351">
        <f>IF(C13="%",D13*E13/100,D13*E13)</f>
        <v>46500</v>
      </c>
    </row>
    <row r="14" spans="1:6" x14ac:dyDescent="0.25">
      <c r="A14" s="384"/>
      <c r="B14" s="379"/>
      <c r="C14" s="378"/>
      <c r="D14" s="377"/>
      <c r="E14" s="376"/>
      <c r="F14" s="351"/>
    </row>
    <row r="15" spans="1:6" ht="22.8" x14ac:dyDescent="0.25">
      <c r="A15" s="380" t="s">
        <v>6220</v>
      </c>
      <c r="B15" s="379" t="s">
        <v>5762</v>
      </c>
      <c r="C15" s="378"/>
      <c r="D15" s="377"/>
      <c r="E15" s="376"/>
      <c r="F15" s="351"/>
    </row>
    <row r="16" spans="1:6" x14ac:dyDescent="0.25">
      <c r="A16" s="384"/>
      <c r="B16" s="379"/>
      <c r="C16" s="378"/>
      <c r="D16" s="377"/>
      <c r="E16" s="376"/>
      <c r="F16" s="351"/>
    </row>
    <row r="17" spans="1:6" ht="22.8" x14ac:dyDescent="0.25">
      <c r="A17" s="384" t="s">
        <v>1933</v>
      </c>
      <c r="B17" s="379" t="s">
        <v>6219</v>
      </c>
      <c r="C17" s="378" t="s">
        <v>5582</v>
      </c>
      <c r="D17" s="377">
        <v>50</v>
      </c>
      <c r="E17" s="376">
        <v>60</v>
      </c>
      <c r="F17" s="351">
        <f>IF(C17="%",D17*E17/100,D17*E17)</f>
        <v>3000</v>
      </c>
    </row>
    <row r="18" spans="1:6" x14ac:dyDescent="0.25">
      <c r="A18" s="384"/>
      <c r="B18" s="383"/>
      <c r="C18" s="382"/>
      <c r="D18" s="381"/>
      <c r="E18" s="376"/>
      <c r="F18" s="376"/>
    </row>
    <row r="19" spans="1:6" ht="14.25" customHeight="1" x14ac:dyDescent="0.25">
      <c r="A19" s="791" t="s">
        <v>5537</v>
      </c>
      <c r="B19" s="792"/>
      <c r="C19" s="792"/>
      <c r="D19" s="792"/>
      <c r="E19" s="793"/>
      <c r="F19" s="350">
        <f>SUM(F7:F18)</f>
        <v>49500</v>
      </c>
    </row>
    <row r="20" spans="1:6" s="375" customFormat="1" ht="14.25" customHeight="1" x14ac:dyDescent="0.25">
      <c r="A20" s="802" t="str">
        <f>A22&amp;" "&amp;B22</f>
        <v>C8.5 STANDARD CRACK SEALING</v>
      </c>
      <c r="B20" s="802"/>
      <c r="C20" s="802"/>
      <c r="D20" s="802"/>
      <c r="E20" s="802"/>
      <c r="F20" s="802"/>
    </row>
    <row r="21" spans="1:6" s="375" customFormat="1" x14ac:dyDescent="0.25">
      <c r="A21" s="349" t="s">
        <v>5536</v>
      </c>
      <c r="B21" s="349" t="s">
        <v>5535</v>
      </c>
      <c r="C21" s="349" t="s">
        <v>5554</v>
      </c>
      <c r="D21" s="366" t="s">
        <v>5553</v>
      </c>
      <c r="E21" s="348" t="s">
        <v>5552</v>
      </c>
      <c r="F21" s="348" t="s">
        <v>5534</v>
      </c>
    </row>
    <row r="22" spans="1:6" s="375" customFormat="1" x14ac:dyDescent="0.25">
      <c r="A22" s="365" t="s">
        <v>2187</v>
      </c>
      <c r="B22" s="364" t="s">
        <v>2188</v>
      </c>
      <c r="C22" s="363"/>
      <c r="D22" s="362"/>
      <c r="E22" s="361"/>
      <c r="F22" s="361"/>
    </row>
    <row r="23" spans="1:6" s="375" customFormat="1" x14ac:dyDescent="0.25">
      <c r="A23" s="355"/>
      <c r="B23" s="358"/>
      <c r="C23" s="357"/>
      <c r="D23" s="356"/>
      <c r="E23" s="351"/>
      <c r="F23" s="351"/>
    </row>
    <row r="24" spans="1:6" s="375" customFormat="1" x14ac:dyDescent="0.25">
      <c r="A24" s="359" t="s">
        <v>2190</v>
      </c>
      <c r="B24" s="354" t="s">
        <v>6218</v>
      </c>
      <c r="C24" s="357"/>
      <c r="D24" s="356"/>
      <c r="E24" s="351"/>
      <c r="F24" s="351"/>
    </row>
    <row r="25" spans="1:6" s="375" customFormat="1" x14ac:dyDescent="0.25">
      <c r="A25" s="355"/>
      <c r="B25" s="358"/>
      <c r="C25" s="357"/>
      <c r="D25" s="356"/>
      <c r="E25" s="351"/>
      <c r="F25" s="351"/>
    </row>
    <row r="26" spans="1:6" s="375" customFormat="1" x14ac:dyDescent="0.25">
      <c r="A26" s="359" t="s">
        <v>2191</v>
      </c>
      <c r="B26" s="354" t="s">
        <v>6217</v>
      </c>
      <c r="C26" s="357"/>
      <c r="D26" s="356"/>
      <c r="E26" s="351"/>
      <c r="F26" s="351"/>
    </row>
    <row r="27" spans="1:6" s="375" customFormat="1" x14ac:dyDescent="0.25">
      <c r="A27" s="355"/>
      <c r="B27" s="358"/>
      <c r="C27" s="357"/>
      <c r="D27" s="356"/>
      <c r="E27" s="351"/>
      <c r="F27" s="351"/>
    </row>
    <row r="28" spans="1:6" s="375" customFormat="1" ht="22.8" x14ac:dyDescent="0.25">
      <c r="A28" s="355"/>
      <c r="B28" s="354" t="s">
        <v>6216</v>
      </c>
      <c r="C28" s="353" t="s">
        <v>5640</v>
      </c>
      <c r="D28" s="352">
        <v>100</v>
      </c>
      <c r="E28" s="351">
        <v>20</v>
      </c>
      <c r="F28" s="351">
        <f>IF(C28="%",D28*E28/100,D28*E28)</f>
        <v>2000</v>
      </c>
    </row>
    <row r="29" spans="1:6" s="375" customFormat="1" x14ac:dyDescent="0.25">
      <c r="A29" s="355"/>
      <c r="B29" s="358"/>
      <c r="C29" s="357"/>
      <c r="D29" s="356"/>
      <c r="E29" s="351"/>
      <c r="F29" s="351"/>
    </row>
    <row r="30" spans="1:6" s="375" customFormat="1" ht="22.8" x14ac:dyDescent="0.25">
      <c r="A30" s="359" t="s">
        <v>2192</v>
      </c>
      <c r="B30" s="354" t="s">
        <v>2200</v>
      </c>
      <c r="C30" s="353" t="s">
        <v>5595</v>
      </c>
      <c r="D30" s="352">
        <v>5</v>
      </c>
      <c r="E30" s="351">
        <v>500</v>
      </c>
      <c r="F30" s="351">
        <f>IF(C30="%",D30*E30/100,D30*E30)</f>
        <v>2500</v>
      </c>
    </row>
    <row r="31" spans="1:6" s="375" customFormat="1" x14ac:dyDescent="0.25">
      <c r="A31" s="355"/>
      <c r="B31" s="358"/>
      <c r="C31" s="357"/>
      <c r="D31" s="356"/>
      <c r="E31" s="351"/>
      <c r="F31" s="351"/>
    </row>
    <row r="32" spans="1:6" s="375" customFormat="1" x14ac:dyDescent="0.25">
      <c r="A32" s="359" t="s">
        <v>2193</v>
      </c>
      <c r="B32" s="354" t="s">
        <v>6215</v>
      </c>
      <c r="C32" s="353" t="s">
        <v>5595</v>
      </c>
      <c r="D32" s="352">
        <v>40</v>
      </c>
      <c r="E32" s="351">
        <v>50</v>
      </c>
      <c r="F32" s="351">
        <f>IF(C32="%",D32*E32/100,D32*E32)</f>
        <v>2000</v>
      </c>
    </row>
    <row r="33" spans="1:6" s="375" customFormat="1" x14ac:dyDescent="0.25">
      <c r="A33" s="355"/>
      <c r="B33" s="358"/>
      <c r="C33" s="357"/>
      <c r="D33" s="356"/>
      <c r="E33" s="351"/>
      <c r="F33" s="351"/>
    </row>
    <row r="34" spans="1:6" s="375" customFormat="1" x14ac:dyDescent="0.25">
      <c r="A34" s="359" t="s">
        <v>2194</v>
      </c>
      <c r="B34" s="354" t="s">
        <v>6214</v>
      </c>
      <c r="C34" s="353"/>
      <c r="D34" s="356"/>
      <c r="E34" s="351"/>
      <c r="F34" s="351"/>
    </row>
    <row r="35" spans="1:6" s="375" customFormat="1" x14ac:dyDescent="0.25">
      <c r="A35" s="355"/>
      <c r="B35" s="358"/>
      <c r="C35" s="357"/>
      <c r="D35" s="356"/>
      <c r="E35" s="351"/>
      <c r="F35" s="351"/>
    </row>
    <row r="36" spans="1:6" s="375" customFormat="1" ht="22.8" x14ac:dyDescent="0.25">
      <c r="A36" s="355"/>
      <c r="B36" s="354" t="s">
        <v>6213</v>
      </c>
      <c r="C36" s="353" t="s">
        <v>5595</v>
      </c>
      <c r="D36" s="352">
        <v>300</v>
      </c>
      <c r="E36" s="351">
        <v>100</v>
      </c>
      <c r="F36" s="351">
        <f>IF(C36="%",D36*E36/100,D36*E36)</f>
        <v>30000</v>
      </c>
    </row>
    <row r="37" spans="1:6" s="375" customFormat="1" x14ac:dyDescent="0.25">
      <c r="A37" s="355"/>
      <c r="B37" s="358"/>
      <c r="C37" s="357"/>
      <c r="D37" s="356"/>
      <c r="E37" s="351"/>
      <c r="F37" s="351"/>
    </row>
    <row r="38" spans="1:6" s="375" customFormat="1" ht="14.25" customHeight="1" x14ac:dyDescent="0.25">
      <c r="A38" s="791" t="s">
        <v>5537</v>
      </c>
      <c r="B38" s="792"/>
      <c r="C38" s="792"/>
      <c r="D38" s="792"/>
      <c r="E38" s="793"/>
      <c r="F38" s="350">
        <f>SUM(F22:F37)</f>
        <v>36500</v>
      </c>
    </row>
    <row r="39" spans="1:6" s="375" customFormat="1" ht="14.25" customHeight="1" x14ac:dyDescent="0.25">
      <c r="A39" s="802" t="str">
        <f>A41&amp;" "&amp;B41</f>
        <v>C8.6 GEOSYNTHETIC CRACK SEALING</v>
      </c>
      <c r="B39" s="802"/>
      <c r="C39" s="802"/>
      <c r="D39" s="802"/>
      <c r="E39" s="802"/>
      <c r="F39" s="802"/>
    </row>
    <row r="40" spans="1:6" s="375" customFormat="1" x14ac:dyDescent="0.25">
      <c r="A40" s="349" t="s">
        <v>5536</v>
      </c>
      <c r="B40" s="349" t="s">
        <v>5535</v>
      </c>
      <c r="C40" s="349" t="s">
        <v>5554</v>
      </c>
      <c r="D40" s="366" t="s">
        <v>5553</v>
      </c>
      <c r="E40" s="348" t="s">
        <v>5552</v>
      </c>
      <c r="F40" s="348" t="s">
        <v>5534</v>
      </c>
    </row>
    <row r="41" spans="1:6" s="375" customFormat="1" ht="24" x14ac:dyDescent="0.25">
      <c r="A41" s="365" t="s">
        <v>2203</v>
      </c>
      <c r="B41" s="364" t="s">
        <v>2204</v>
      </c>
      <c r="C41" s="363"/>
      <c r="D41" s="362"/>
      <c r="E41" s="361"/>
      <c r="F41" s="361"/>
    </row>
    <row r="42" spans="1:6" s="375" customFormat="1" x14ac:dyDescent="0.25">
      <c r="A42" s="355"/>
      <c r="B42" s="358"/>
      <c r="C42" s="357"/>
      <c r="D42" s="356"/>
      <c r="E42" s="351"/>
      <c r="F42" s="351"/>
    </row>
    <row r="43" spans="1:6" s="375" customFormat="1" x14ac:dyDescent="0.25">
      <c r="A43" s="359" t="s">
        <v>2205</v>
      </c>
      <c r="B43" s="354" t="s">
        <v>6212</v>
      </c>
      <c r="C43" s="357"/>
      <c r="D43" s="356"/>
      <c r="E43" s="351"/>
      <c r="F43" s="351"/>
    </row>
    <row r="44" spans="1:6" s="375" customFormat="1" x14ac:dyDescent="0.25">
      <c r="A44" s="355"/>
      <c r="B44" s="358"/>
      <c r="C44" s="357"/>
      <c r="D44" s="356"/>
      <c r="E44" s="351"/>
      <c r="F44" s="351"/>
    </row>
    <row r="45" spans="1:6" s="375" customFormat="1" ht="22.8" x14ac:dyDescent="0.25">
      <c r="A45" s="359" t="s">
        <v>2207</v>
      </c>
      <c r="B45" s="354" t="s">
        <v>6211</v>
      </c>
      <c r="C45" s="353" t="s">
        <v>5640</v>
      </c>
      <c r="D45" s="352">
        <v>100</v>
      </c>
      <c r="E45" s="351">
        <v>20</v>
      </c>
      <c r="F45" s="351">
        <f>IF(C45="%",D45*E45/100,D45*E45)</f>
        <v>2000</v>
      </c>
    </row>
    <row r="46" spans="1:6" s="375" customFormat="1" x14ac:dyDescent="0.25">
      <c r="A46" s="355"/>
      <c r="B46" s="358"/>
      <c r="C46" s="357"/>
      <c r="D46" s="356"/>
      <c r="E46" s="351"/>
      <c r="F46" s="351"/>
    </row>
    <row r="47" spans="1:6" s="375" customFormat="1" ht="14.25" customHeight="1" x14ac:dyDescent="0.25">
      <c r="A47" s="791" t="s">
        <v>5537</v>
      </c>
      <c r="B47" s="792"/>
      <c r="C47" s="792"/>
      <c r="D47" s="792"/>
      <c r="E47" s="793"/>
      <c r="F47" s="350">
        <f>SUM(F41:F46)</f>
        <v>2000</v>
      </c>
    </row>
    <row r="48" spans="1:6" x14ac:dyDescent="0.25">
      <c r="A48" s="802" t="str">
        <f>A50&amp;" "&amp;B50</f>
        <v>C8.8 PATCHING AND EDGE BREAK REPAIR</v>
      </c>
      <c r="B48" s="802"/>
      <c r="C48" s="802"/>
      <c r="D48" s="802"/>
      <c r="E48" s="802"/>
      <c r="F48" s="802"/>
    </row>
    <row r="49" spans="1:6" x14ac:dyDescent="0.25">
      <c r="A49" s="349" t="s">
        <v>5536</v>
      </c>
      <c r="B49" s="349" t="s">
        <v>5535</v>
      </c>
      <c r="C49" s="349" t="s">
        <v>5554</v>
      </c>
      <c r="D49" s="366" t="s">
        <v>5553</v>
      </c>
      <c r="E49" s="348" t="s">
        <v>5552</v>
      </c>
      <c r="F49" s="348" t="s">
        <v>5534</v>
      </c>
    </row>
    <row r="50" spans="1:6" ht="24" x14ac:dyDescent="0.25">
      <c r="A50" s="365" t="s">
        <v>2221</v>
      </c>
      <c r="B50" s="364" t="s">
        <v>2222</v>
      </c>
      <c r="C50" s="357"/>
      <c r="D50" s="356"/>
      <c r="E50" s="351"/>
      <c r="F50" s="351"/>
    </row>
    <row r="51" spans="1:6" x14ac:dyDescent="0.25">
      <c r="A51" s="355"/>
      <c r="B51" s="358"/>
      <c r="C51" s="357"/>
      <c r="D51" s="356"/>
      <c r="E51" s="351"/>
      <c r="F51" s="351"/>
    </row>
    <row r="52" spans="1:6" s="375" customFormat="1" ht="22.8" x14ac:dyDescent="0.25">
      <c r="A52" s="359" t="s">
        <v>2223</v>
      </c>
      <c r="B52" s="354" t="s">
        <v>6210</v>
      </c>
      <c r="C52" s="357"/>
      <c r="D52" s="356"/>
      <c r="E52" s="351"/>
      <c r="F52" s="351"/>
    </row>
    <row r="53" spans="1:6" s="375" customFormat="1" x14ac:dyDescent="0.25">
      <c r="A53" s="355"/>
      <c r="B53" s="358"/>
      <c r="C53" s="357"/>
      <c r="D53" s="356"/>
      <c r="E53" s="351"/>
      <c r="F53" s="351"/>
    </row>
    <row r="54" spans="1:6" s="375" customFormat="1" ht="22.8" x14ac:dyDescent="0.25">
      <c r="A54" s="359" t="s">
        <v>2225</v>
      </c>
      <c r="B54" s="354" t="s">
        <v>6209</v>
      </c>
      <c r="C54" s="357"/>
      <c r="D54" s="356"/>
      <c r="E54" s="351"/>
      <c r="F54" s="351"/>
    </row>
    <row r="55" spans="1:6" s="375" customFormat="1" x14ac:dyDescent="0.25">
      <c r="A55" s="355"/>
      <c r="B55" s="358"/>
      <c r="C55" s="357"/>
      <c r="D55" s="356"/>
      <c r="E55" s="351"/>
      <c r="F55" s="351"/>
    </row>
    <row r="56" spans="1:6" s="375" customFormat="1" x14ac:dyDescent="0.25">
      <c r="A56" s="355"/>
      <c r="B56" s="354" t="s">
        <v>6208</v>
      </c>
      <c r="C56" s="353" t="s">
        <v>5640</v>
      </c>
      <c r="D56" s="352">
        <v>110</v>
      </c>
      <c r="E56" s="351">
        <v>140</v>
      </c>
      <c r="F56" s="351">
        <f>IF(C56="%",D56*E56/100,D56*E56)</f>
        <v>15400</v>
      </c>
    </row>
    <row r="57" spans="1:6" s="375" customFormat="1" x14ac:dyDescent="0.25">
      <c r="A57" s="355"/>
      <c r="B57" s="358"/>
      <c r="C57" s="357"/>
      <c r="D57" s="356"/>
      <c r="E57" s="351"/>
      <c r="F57" s="351"/>
    </row>
    <row r="58" spans="1:6" s="375" customFormat="1" ht="22.8" x14ac:dyDescent="0.25">
      <c r="A58" s="355"/>
      <c r="B58" s="354" t="s">
        <v>6204</v>
      </c>
      <c r="C58" s="353" t="s">
        <v>5640</v>
      </c>
      <c r="D58" s="352">
        <v>110</v>
      </c>
      <c r="E58" s="351">
        <v>156</v>
      </c>
      <c r="F58" s="351">
        <f>IF(C58="%",D58*E58/100,D58*E58)</f>
        <v>17160</v>
      </c>
    </row>
    <row r="59" spans="1:6" s="375" customFormat="1" x14ac:dyDescent="0.25">
      <c r="A59" s="355"/>
      <c r="B59" s="358"/>
      <c r="C59" s="357"/>
      <c r="D59" s="356"/>
      <c r="E59" s="351"/>
      <c r="F59" s="351"/>
    </row>
    <row r="60" spans="1:6" s="375" customFormat="1" x14ac:dyDescent="0.25">
      <c r="A60" s="355"/>
      <c r="B60" s="354" t="s">
        <v>6207</v>
      </c>
      <c r="C60" s="353" t="s">
        <v>5640</v>
      </c>
      <c r="D60" s="352">
        <v>80</v>
      </c>
      <c r="E60" s="351">
        <v>192</v>
      </c>
      <c r="F60" s="351">
        <f>IF(C60="%",D60*E60/100,D60*E60)</f>
        <v>15360</v>
      </c>
    </row>
    <row r="61" spans="1:6" s="375" customFormat="1" x14ac:dyDescent="0.25">
      <c r="A61" s="355"/>
      <c r="B61" s="358"/>
      <c r="C61" s="357"/>
      <c r="D61" s="356"/>
      <c r="E61" s="351"/>
      <c r="F61" s="351"/>
    </row>
    <row r="62" spans="1:6" s="375" customFormat="1" ht="22.8" x14ac:dyDescent="0.25">
      <c r="A62" s="359" t="s">
        <v>2226</v>
      </c>
      <c r="B62" s="354" t="s">
        <v>6206</v>
      </c>
      <c r="C62" s="357"/>
      <c r="D62" s="356"/>
      <c r="E62" s="351"/>
      <c r="F62" s="351"/>
    </row>
    <row r="63" spans="1:6" s="375" customFormat="1" x14ac:dyDescent="0.25">
      <c r="A63" s="355"/>
      <c r="B63" s="358"/>
      <c r="C63" s="357"/>
      <c r="D63" s="356"/>
      <c r="E63" s="351"/>
      <c r="F63" s="351"/>
    </row>
    <row r="64" spans="1:6" s="375" customFormat="1" x14ac:dyDescent="0.25">
      <c r="A64" s="355"/>
      <c r="B64" s="354" t="s">
        <v>6205</v>
      </c>
      <c r="C64" s="353" t="s">
        <v>5640</v>
      </c>
      <c r="D64" s="352">
        <v>50</v>
      </c>
      <c r="E64" s="351">
        <v>140</v>
      </c>
      <c r="F64" s="351">
        <f>IF(C64="%",D64*E64/100,D64*E64)</f>
        <v>7000</v>
      </c>
    </row>
    <row r="65" spans="1:6" s="375" customFormat="1" x14ac:dyDescent="0.25">
      <c r="A65" s="355"/>
      <c r="B65" s="358"/>
      <c r="C65" s="357"/>
      <c r="D65" s="356"/>
      <c r="E65" s="351"/>
      <c r="F65" s="351"/>
    </row>
    <row r="66" spans="1:6" s="375" customFormat="1" ht="22.8" x14ac:dyDescent="0.25">
      <c r="A66" s="355"/>
      <c r="B66" s="354" t="s">
        <v>6204</v>
      </c>
      <c r="C66" s="353" t="s">
        <v>5640</v>
      </c>
      <c r="D66" s="352">
        <v>70</v>
      </c>
      <c r="E66" s="351">
        <v>156</v>
      </c>
      <c r="F66" s="351">
        <f>IF(C66="%",D66*E66/100,D66*E66)</f>
        <v>10920</v>
      </c>
    </row>
    <row r="67" spans="1:6" s="375" customFormat="1" x14ac:dyDescent="0.25">
      <c r="A67" s="355"/>
      <c r="B67" s="358"/>
      <c r="C67" s="357"/>
      <c r="D67" s="356"/>
      <c r="E67" s="351"/>
      <c r="F67" s="351"/>
    </row>
    <row r="68" spans="1:6" s="375" customFormat="1" x14ac:dyDescent="0.25">
      <c r="A68" s="355"/>
      <c r="B68" s="354" t="s">
        <v>6203</v>
      </c>
      <c r="C68" s="353" t="s">
        <v>5640</v>
      </c>
      <c r="D68" s="352">
        <v>70</v>
      </c>
      <c r="E68" s="351">
        <v>192</v>
      </c>
      <c r="F68" s="351">
        <f>IF(C68="%",D68*E68/100,D68*E68)</f>
        <v>13440</v>
      </c>
    </row>
    <row r="69" spans="1:6" s="375" customFormat="1" x14ac:dyDescent="0.25">
      <c r="A69" s="355"/>
      <c r="B69" s="358"/>
      <c r="C69" s="357"/>
      <c r="D69" s="356"/>
      <c r="E69" s="351"/>
      <c r="F69" s="351"/>
    </row>
    <row r="70" spans="1:6" s="375" customFormat="1" ht="22.8" x14ac:dyDescent="0.25">
      <c r="A70" s="359" t="s">
        <v>2231</v>
      </c>
      <c r="B70" s="354" t="s">
        <v>6202</v>
      </c>
      <c r="C70" s="357"/>
      <c r="D70" s="356"/>
      <c r="E70" s="351"/>
      <c r="F70" s="351"/>
    </row>
    <row r="71" spans="1:6" s="375" customFormat="1" x14ac:dyDescent="0.25">
      <c r="A71" s="355"/>
      <c r="B71" s="358"/>
      <c r="C71" s="357"/>
      <c r="D71" s="356"/>
      <c r="E71" s="351"/>
      <c r="F71" s="351"/>
    </row>
    <row r="72" spans="1:6" s="375" customFormat="1" x14ac:dyDescent="0.25">
      <c r="A72" s="359" t="s">
        <v>2233</v>
      </c>
      <c r="B72" s="354" t="s">
        <v>6201</v>
      </c>
      <c r="C72" s="357"/>
      <c r="D72" s="356"/>
      <c r="E72" s="351"/>
      <c r="F72" s="351"/>
    </row>
    <row r="73" spans="1:6" s="375" customFormat="1" x14ac:dyDescent="0.25">
      <c r="A73" s="355"/>
      <c r="B73" s="358"/>
      <c r="C73" s="357"/>
      <c r="D73" s="356"/>
      <c r="E73" s="351"/>
      <c r="F73" s="351"/>
    </row>
    <row r="74" spans="1:6" s="375" customFormat="1" ht="34.200000000000003" x14ac:dyDescent="0.25">
      <c r="A74" s="355"/>
      <c r="B74" s="354" t="s">
        <v>6192</v>
      </c>
      <c r="C74" s="353" t="s">
        <v>5582</v>
      </c>
      <c r="D74" s="352">
        <v>60</v>
      </c>
      <c r="E74" s="351">
        <v>740</v>
      </c>
      <c r="F74" s="351">
        <f>IF(C74="%",D74*E74/100,D74*E74)</f>
        <v>44400</v>
      </c>
    </row>
    <row r="75" spans="1:6" s="375" customFormat="1" x14ac:dyDescent="0.25">
      <c r="A75" s="355"/>
      <c r="B75" s="358"/>
      <c r="C75" s="357"/>
      <c r="D75" s="356"/>
      <c r="E75" s="351"/>
      <c r="F75" s="351"/>
    </row>
    <row r="76" spans="1:6" s="375" customFormat="1" ht="45.6" x14ac:dyDescent="0.25">
      <c r="A76" s="355"/>
      <c r="B76" s="354" t="s">
        <v>6198</v>
      </c>
      <c r="C76" s="353" t="s">
        <v>5582</v>
      </c>
      <c r="D76" s="352">
        <v>50</v>
      </c>
      <c r="E76" s="351">
        <v>668</v>
      </c>
      <c r="F76" s="351">
        <f>IF(C76="%",D76*E76/100,D76*E76)</f>
        <v>33400</v>
      </c>
    </row>
    <row r="77" spans="1:6" s="375" customFormat="1" x14ac:dyDescent="0.25">
      <c r="A77" s="355"/>
      <c r="B77" s="358"/>
      <c r="C77" s="357"/>
      <c r="D77" s="356"/>
      <c r="E77" s="351"/>
      <c r="F77" s="351"/>
    </row>
    <row r="78" spans="1:6" s="375" customFormat="1" ht="34.200000000000003" x14ac:dyDescent="0.25">
      <c r="A78" s="355"/>
      <c r="B78" s="354" t="s">
        <v>6195</v>
      </c>
      <c r="C78" s="353" t="s">
        <v>5582</v>
      </c>
      <c r="D78" s="352">
        <v>30</v>
      </c>
      <c r="E78" s="351">
        <v>623</v>
      </c>
      <c r="F78" s="351">
        <f>IF(C78="%",D78*E78/100,D78*E78)</f>
        <v>18690</v>
      </c>
    </row>
    <row r="79" spans="1:6" s="375" customFormat="1" x14ac:dyDescent="0.25">
      <c r="A79" s="355"/>
      <c r="B79" s="358"/>
      <c r="C79" s="357"/>
      <c r="D79" s="356"/>
      <c r="E79" s="351"/>
      <c r="F79" s="351"/>
    </row>
    <row r="80" spans="1:6" s="375" customFormat="1" x14ac:dyDescent="0.25">
      <c r="A80" s="355"/>
      <c r="B80" s="354" t="s">
        <v>6194</v>
      </c>
      <c r="C80" s="353" t="s">
        <v>5582</v>
      </c>
      <c r="D80" s="352">
        <v>10</v>
      </c>
      <c r="E80" s="351">
        <v>615</v>
      </c>
      <c r="F80" s="351">
        <f>IF(C80="%",D80*E80/100,D80*E80)</f>
        <v>6150</v>
      </c>
    </row>
    <row r="81" spans="1:6" s="375" customFormat="1" x14ac:dyDescent="0.25">
      <c r="A81" s="355"/>
      <c r="B81" s="358"/>
      <c r="C81" s="357"/>
      <c r="D81" s="356"/>
      <c r="E81" s="351"/>
      <c r="F81" s="351"/>
    </row>
    <row r="82" spans="1:6" s="375" customFormat="1" x14ac:dyDescent="0.25">
      <c r="A82" s="359" t="s">
        <v>2234</v>
      </c>
      <c r="B82" s="354" t="s">
        <v>6200</v>
      </c>
      <c r="C82" s="357"/>
      <c r="D82" s="356"/>
      <c r="E82" s="351"/>
      <c r="F82" s="351"/>
    </row>
    <row r="83" spans="1:6" s="375" customFormat="1" x14ac:dyDescent="0.25">
      <c r="A83" s="355"/>
      <c r="B83" s="358"/>
      <c r="C83" s="357"/>
      <c r="D83" s="356"/>
      <c r="E83" s="351"/>
      <c r="F83" s="351"/>
    </row>
    <row r="84" spans="1:6" s="375" customFormat="1" ht="34.200000000000003" x14ac:dyDescent="0.25">
      <c r="A84" s="355"/>
      <c r="B84" s="354" t="s">
        <v>6192</v>
      </c>
      <c r="C84" s="353" t="s">
        <v>5582</v>
      </c>
      <c r="D84" s="352">
        <v>30</v>
      </c>
      <c r="E84" s="351">
        <v>740</v>
      </c>
      <c r="F84" s="351">
        <f>IF(C84="%",D84*E84/100,D84*E84)</f>
        <v>22200</v>
      </c>
    </row>
    <row r="85" spans="1:6" s="375" customFormat="1" x14ac:dyDescent="0.25">
      <c r="A85" s="355"/>
      <c r="B85" s="358"/>
      <c r="C85" s="357"/>
      <c r="D85" s="356"/>
      <c r="E85" s="351"/>
      <c r="F85" s="351"/>
    </row>
    <row r="86" spans="1:6" s="375" customFormat="1" ht="45.6" x14ac:dyDescent="0.25">
      <c r="A86" s="355"/>
      <c r="B86" s="354" t="s">
        <v>6198</v>
      </c>
      <c r="C86" s="353" t="s">
        <v>5582</v>
      </c>
      <c r="D86" s="352">
        <v>30</v>
      </c>
      <c r="E86" s="351">
        <v>668</v>
      </c>
      <c r="F86" s="351">
        <f>IF(C86="%",D86*E86/100,D86*E86)</f>
        <v>20040</v>
      </c>
    </row>
    <row r="87" spans="1:6" s="375" customFormat="1" x14ac:dyDescent="0.25">
      <c r="A87" s="355"/>
      <c r="B87" s="358"/>
      <c r="C87" s="357"/>
      <c r="D87" s="356"/>
      <c r="E87" s="351"/>
      <c r="F87" s="351"/>
    </row>
    <row r="88" spans="1:6" s="375" customFormat="1" ht="34.200000000000003" x14ac:dyDescent="0.25">
      <c r="A88" s="355"/>
      <c r="B88" s="354" t="s">
        <v>6195</v>
      </c>
      <c r="C88" s="353" t="s">
        <v>5582</v>
      </c>
      <c r="D88" s="352">
        <v>15</v>
      </c>
      <c r="E88" s="351">
        <v>623</v>
      </c>
      <c r="F88" s="351">
        <f>IF(C88="%",D88*E88/100,D88*E88)</f>
        <v>9345</v>
      </c>
    </row>
    <row r="89" spans="1:6" s="375" customFormat="1" x14ac:dyDescent="0.25">
      <c r="A89" s="355"/>
      <c r="B89" s="358"/>
      <c r="C89" s="357"/>
      <c r="D89" s="356"/>
      <c r="E89" s="351"/>
      <c r="F89" s="351"/>
    </row>
    <row r="90" spans="1:6" s="375" customFormat="1" x14ac:dyDescent="0.25">
      <c r="A90" s="355"/>
      <c r="B90" s="354" t="s">
        <v>6194</v>
      </c>
      <c r="C90" s="353" t="s">
        <v>5582</v>
      </c>
      <c r="D90" s="352">
        <v>5</v>
      </c>
      <c r="E90" s="351">
        <v>615</v>
      </c>
      <c r="F90" s="351">
        <f>IF(C90="%",D90*E90/100,D90*E90)</f>
        <v>3075</v>
      </c>
    </row>
    <row r="91" spans="1:6" s="375" customFormat="1" x14ac:dyDescent="0.25">
      <c r="A91" s="355"/>
      <c r="B91" s="358"/>
      <c r="C91" s="357"/>
      <c r="D91" s="356"/>
      <c r="E91" s="351"/>
      <c r="F91" s="351"/>
    </row>
    <row r="92" spans="1:6" s="375" customFormat="1" x14ac:dyDescent="0.25">
      <c r="A92" s="359" t="s">
        <v>2235</v>
      </c>
      <c r="B92" s="354" t="s">
        <v>6199</v>
      </c>
      <c r="C92" s="357"/>
      <c r="D92" s="356"/>
      <c r="E92" s="351"/>
      <c r="F92" s="351"/>
    </row>
    <row r="93" spans="1:6" s="375" customFormat="1" x14ac:dyDescent="0.25">
      <c r="A93" s="355"/>
      <c r="B93" s="358"/>
      <c r="C93" s="357"/>
      <c r="D93" s="356"/>
      <c r="E93" s="351"/>
      <c r="F93" s="351"/>
    </row>
    <row r="94" spans="1:6" s="375" customFormat="1" ht="34.200000000000003" x14ac:dyDescent="0.25">
      <c r="A94" s="355"/>
      <c r="B94" s="354" t="s">
        <v>6192</v>
      </c>
      <c r="C94" s="353" t="s">
        <v>5582</v>
      </c>
      <c r="D94" s="352">
        <v>40</v>
      </c>
      <c r="E94" s="351">
        <v>740</v>
      </c>
      <c r="F94" s="351">
        <f>IF(C94="%",D94*E94/100,D94*E94)</f>
        <v>29600</v>
      </c>
    </row>
    <row r="95" spans="1:6" s="375" customFormat="1" x14ac:dyDescent="0.25">
      <c r="A95" s="355"/>
      <c r="B95" s="358"/>
      <c r="C95" s="357"/>
      <c r="D95" s="356"/>
      <c r="E95" s="351"/>
      <c r="F95" s="351"/>
    </row>
    <row r="96" spans="1:6" s="375" customFormat="1" ht="45.6" x14ac:dyDescent="0.25">
      <c r="A96" s="355"/>
      <c r="B96" s="354" t="s">
        <v>6198</v>
      </c>
      <c r="C96" s="353" t="s">
        <v>5582</v>
      </c>
      <c r="D96" s="352">
        <v>35</v>
      </c>
      <c r="E96" s="351">
        <v>668</v>
      </c>
      <c r="F96" s="351">
        <f>IF(C96="%",D96*E96/100,D96*E96)</f>
        <v>23380</v>
      </c>
    </row>
    <row r="97" spans="1:6" s="375" customFormat="1" x14ac:dyDescent="0.25">
      <c r="A97" s="355"/>
      <c r="B97" s="358"/>
      <c r="C97" s="357"/>
      <c r="D97" s="356"/>
      <c r="E97" s="351"/>
      <c r="F97" s="351"/>
    </row>
    <row r="98" spans="1:6" s="375" customFormat="1" ht="34.200000000000003" x14ac:dyDescent="0.25">
      <c r="A98" s="355"/>
      <c r="B98" s="354" t="s">
        <v>6195</v>
      </c>
      <c r="C98" s="353" t="s">
        <v>5582</v>
      </c>
      <c r="D98" s="352">
        <v>20</v>
      </c>
      <c r="E98" s="351">
        <v>623</v>
      </c>
      <c r="F98" s="351">
        <f>IF(C98="%",D98*E98/100,D98*E98)</f>
        <v>12460</v>
      </c>
    </row>
    <row r="99" spans="1:6" s="375" customFormat="1" x14ac:dyDescent="0.25">
      <c r="A99" s="355"/>
      <c r="B99" s="358"/>
      <c r="C99" s="357"/>
      <c r="D99" s="356"/>
      <c r="E99" s="351"/>
      <c r="F99" s="351"/>
    </row>
    <row r="100" spans="1:6" s="375" customFormat="1" x14ac:dyDescent="0.25">
      <c r="A100" s="355"/>
      <c r="B100" s="354" t="s">
        <v>6194</v>
      </c>
      <c r="C100" s="353" t="s">
        <v>5582</v>
      </c>
      <c r="D100" s="352">
        <v>5</v>
      </c>
      <c r="E100" s="351">
        <v>615</v>
      </c>
      <c r="F100" s="351">
        <f>IF(C100="%",D100*E100/100,D100*E100)</f>
        <v>3075</v>
      </c>
    </row>
    <row r="101" spans="1:6" s="375" customFormat="1" x14ac:dyDescent="0.25">
      <c r="A101" s="355"/>
      <c r="B101" s="358"/>
      <c r="C101" s="357"/>
      <c r="D101" s="356"/>
      <c r="E101" s="351"/>
      <c r="F101" s="351"/>
    </row>
    <row r="102" spans="1:6" ht="22.8" x14ac:dyDescent="0.25">
      <c r="A102" s="359" t="s">
        <v>2238</v>
      </c>
      <c r="B102" s="354" t="s">
        <v>6197</v>
      </c>
      <c r="C102" s="353" t="s">
        <v>5556</v>
      </c>
      <c r="D102" s="352">
        <v>1750</v>
      </c>
      <c r="E102" s="351">
        <v>18</v>
      </c>
      <c r="F102" s="351">
        <f>IF(C102="%",D102*E102/100,D102*E102)</f>
        <v>31500</v>
      </c>
    </row>
    <row r="103" spans="1:6" x14ac:dyDescent="0.25">
      <c r="A103" s="355"/>
      <c r="B103" s="358"/>
      <c r="C103" s="357"/>
      <c r="D103" s="356"/>
      <c r="E103" s="351"/>
      <c r="F103" s="351"/>
    </row>
    <row r="104" spans="1:6" ht="22.8" x14ac:dyDescent="0.25">
      <c r="A104" s="359" t="s">
        <v>2239</v>
      </c>
      <c r="B104" s="354" t="s">
        <v>29</v>
      </c>
      <c r="C104" s="357"/>
      <c r="D104" s="356"/>
      <c r="E104" s="351"/>
      <c r="F104" s="351"/>
    </row>
    <row r="105" spans="1:6" x14ac:dyDescent="0.25">
      <c r="A105" s="355"/>
      <c r="B105" s="358"/>
      <c r="C105" s="357"/>
      <c r="D105" s="356"/>
      <c r="E105" s="351"/>
      <c r="F105" s="351"/>
    </row>
    <row r="106" spans="1:6" s="375" customFormat="1" ht="45.6" x14ac:dyDescent="0.25">
      <c r="A106" s="359" t="s">
        <v>2241</v>
      </c>
      <c r="B106" s="354" t="s">
        <v>6196</v>
      </c>
      <c r="C106" s="357"/>
      <c r="D106" s="356"/>
      <c r="E106" s="351"/>
      <c r="F106" s="351"/>
    </row>
    <row r="107" spans="1:6" s="375" customFormat="1" x14ac:dyDescent="0.25">
      <c r="A107" s="355"/>
      <c r="B107" s="358"/>
      <c r="C107" s="357"/>
      <c r="D107" s="356"/>
      <c r="E107" s="351"/>
      <c r="F107" s="351"/>
    </row>
    <row r="108" spans="1:6" s="375" customFormat="1" ht="34.200000000000003" x14ac:dyDescent="0.25">
      <c r="A108" s="355"/>
      <c r="B108" s="354" t="s">
        <v>6192</v>
      </c>
      <c r="C108" s="353" t="s">
        <v>5582</v>
      </c>
      <c r="D108" s="352">
        <v>30</v>
      </c>
      <c r="E108" s="351">
        <v>1350</v>
      </c>
      <c r="F108" s="351">
        <f>IF(C108="%",D108*E108/100,D108*E108)</f>
        <v>40500</v>
      </c>
    </row>
    <row r="109" spans="1:6" s="375" customFormat="1" x14ac:dyDescent="0.25">
      <c r="A109" s="355"/>
      <c r="B109" s="358"/>
      <c r="C109" s="357"/>
      <c r="D109" s="356"/>
      <c r="E109" s="351"/>
      <c r="F109" s="351"/>
    </row>
    <row r="110" spans="1:6" s="375" customFormat="1" ht="45.6" x14ac:dyDescent="0.25">
      <c r="A110" s="355"/>
      <c r="B110" s="354" t="s">
        <v>6191</v>
      </c>
      <c r="C110" s="353" t="s">
        <v>5582</v>
      </c>
      <c r="D110" s="352">
        <v>35</v>
      </c>
      <c r="E110" s="351">
        <v>1350</v>
      </c>
      <c r="F110" s="351">
        <f>IF(C110="%",D110*E110/100,D110*E110)</f>
        <v>47250</v>
      </c>
    </row>
    <row r="111" spans="1:6" s="375" customFormat="1" x14ac:dyDescent="0.25">
      <c r="A111" s="355"/>
      <c r="B111" s="358"/>
      <c r="C111" s="357"/>
      <c r="D111" s="356"/>
      <c r="E111" s="351"/>
      <c r="F111" s="351"/>
    </row>
    <row r="112" spans="1:6" s="375" customFormat="1" ht="34.200000000000003" x14ac:dyDescent="0.25">
      <c r="A112" s="355"/>
      <c r="B112" s="354" t="s">
        <v>6195</v>
      </c>
      <c r="C112" s="353" t="s">
        <v>5582</v>
      </c>
      <c r="D112" s="352">
        <v>35</v>
      </c>
      <c r="E112" s="351">
        <v>1350</v>
      </c>
      <c r="F112" s="351">
        <f>IF(C112="%",D112*E112/100,D112*E112)</f>
        <v>47250</v>
      </c>
    </row>
    <row r="113" spans="1:6" s="375" customFormat="1" x14ac:dyDescent="0.25">
      <c r="A113" s="355"/>
      <c r="B113" s="358"/>
      <c r="C113" s="357"/>
      <c r="D113" s="356"/>
      <c r="E113" s="351"/>
      <c r="F113" s="351"/>
    </row>
    <row r="114" spans="1:6" s="375" customFormat="1" x14ac:dyDescent="0.25">
      <c r="A114" s="355"/>
      <c r="B114" s="354" t="s">
        <v>6194</v>
      </c>
      <c r="C114" s="353" t="s">
        <v>5582</v>
      </c>
      <c r="D114" s="352">
        <v>70</v>
      </c>
      <c r="E114" s="351">
        <v>1350</v>
      </c>
      <c r="F114" s="351">
        <f>IF(C114="%",D114*E114/100,D114*E114)</f>
        <v>94500</v>
      </c>
    </row>
    <row r="115" spans="1:6" s="375" customFormat="1" x14ac:dyDescent="0.25">
      <c r="A115" s="355"/>
      <c r="B115" s="358"/>
      <c r="C115" s="357"/>
      <c r="D115" s="356"/>
      <c r="E115" s="351"/>
      <c r="F115" s="351"/>
    </row>
    <row r="116" spans="1:6" ht="66.75" customHeight="1" x14ac:dyDescent="0.25">
      <c r="A116" s="359" t="s">
        <v>2242</v>
      </c>
      <c r="B116" s="354" t="s">
        <v>6193</v>
      </c>
      <c r="C116" s="357"/>
      <c r="D116" s="356"/>
      <c r="E116" s="351"/>
      <c r="F116" s="351"/>
    </row>
    <row r="117" spans="1:6" x14ac:dyDescent="0.25">
      <c r="A117" s="355"/>
      <c r="B117" s="358"/>
      <c r="C117" s="357"/>
      <c r="D117" s="356"/>
      <c r="E117" s="351"/>
      <c r="F117" s="351"/>
    </row>
    <row r="118" spans="1:6" ht="34.200000000000003" x14ac:dyDescent="0.25">
      <c r="A118" s="359"/>
      <c r="B118" s="354" t="s">
        <v>6192</v>
      </c>
      <c r="C118" s="353" t="s">
        <v>5577</v>
      </c>
      <c r="D118" s="352">
        <v>110</v>
      </c>
      <c r="E118" s="351">
        <v>2300</v>
      </c>
      <c r="F118" s="351">
        <f>IF(C118="%",D118*E118/100,D118*E118)</f>
        <v>253000</v>
      </c>
    </row>
    <row r="119" spans="1:6" ht="12" customHeight="1" x14ac:dyDescent="0.25">
      <c r="A119" s="355"/>
      <c r="B119" s="358"/>
      <c r="C119" s="357"/>
      <c r="D119" s="356"/>
      <c r="E119" s="351"/>
      <c r="F119" s="351"/>
    </row>
    <row r="120" spans="1:6" ht="45.6" x14ac:dyDescent="0.25">
      <c r="A120" s="355"/>
      <c r="B120" s="354" t="s">
        <v>6191</v>
      </c>
      <c r="C120" s="353" t="s">
        <v>5577</v>
      </c>
      <c r="D120" s="352">
        <v>130</v>
      </c>
      <c r="E120" s="351">
        <v>2300</v>
      </c>
      <c r="F120" s="351">
        <f>IF(C120="%",D120*E120/100,D120*E120)</f>
        <v>299000</v>
      </c>
    </row>
    <row r="121" spans="1:6" ht="12" customHeight="1" x14ac:dyDescent="0.25">
      <c r="A121" s="355"/>
      <c r="B121" s="358"/>
      <c r="C121" s="357"/>
      <c r="D121" s="356"/>
      <c r="E121" s="351"/>
      <c r="F121" s="351"/>
    </row>
    <row r="122" spans="1:6" x14ac:dyDescent="0.25">
      <c r="A122" s="359" t="s">
        <v>2246</v>
      </c>
      <c r="B122" s="354" t="s">
        <v>6190</v>
      </c>
      <c r="C122" s="357"/>
      <c r="D122" s="356"/>
      <c r="E122" s="351"/>
      <c r="F122" s="351"/>
    </row>
    <row r="123" spans="1:6" ht="12" customHeight="1" x14ac:dyDescent="0.25">
      <c r="A123" s="355"/>
      <c r="B123" s="358"/>
      <c r="C123" s="357"/>
      <c r="D123" s="356"/>
      <c r="E123" s="351"/>
      <c r="F123" s="351"/>
    </row>
    <row r="124" spans="1:6" ht="34.200000000000003" x14ac:dyDescent="0.25">
      <c r="A124" s="359" t="s">
        <v>2245</v>
      </c>
      <c r="B124" s="354" t="s">
        <v>6189</v>
      </c>
      <c r="C124" s="353" t="s">
        <v>5640</v>
      </c>
      <c r="D124" s="352">
        <v>100</v>
      </c>
      <c r="E124" s="351">
        <v>50</v>
      </c>
      <c r="F124" s="351">
        <f>IF(C124="%",D124*E124/100,D124*E124)</f>
        <v>5000</v>
      </c>
    </row>
    <row r="125" spans="1:6" x14ac:dyDescent="0.25">
      <c r="A125" s="359"/>
      <c r="B125" s="354"/>
      <c r="C125" s="353"/>
      <c r="D125" s="352"/>
      <c r="E125" s="351"/>
      <c r="F125" s="351"/>
    </row>
    <row r="126" spans="1:6" x14ac:dyDescent="0.25">
      <c r="A126" s="359" t="s">
        <v>2247</v>
      </c>
      <c r="B126" s="354" t="s">
        <v>6188</v>
      </c>
      <c r="C126" s="357"/>
      <c r="D126" s="356"/>
      <c r="E126" s="351"/>
      <c r="F126" s="351"/>
    </row>
    <row r="127" spans="1:6" x14ac:dyDescent="0.25">
      <c r="A127" s="355"/>
      <c r="B127" s="358"/>
      <c r="C127" s="357"/>
      <c r="D127" s="356"/>
      <c r="E127" s="351"/>
      <c r="F127" s="351"/>
    </row>
    <row r="128" spans="1:6" ht="34.200000000000003" x14ac:dyDescent="0.25">
      <c r="A128" s="359" t="s">
        <v>2249</v>
      </c>
      <c r="B128" s="354" t="s">
        <v>26</v>
      </c>
      <c r="C128" s="353" t="s">
        <v>5640</v>
      </c>
      <c r="D128" s="352">
        <v>100</v>
      </c>
      <c r="E128" s="351">
        <v>30</v>
      </c>
      <c r="F128" s="351">
        <f>IF(C128="%",D128*E128/100,D128*E128)</f>
        <v>3000</v>
      </c>
    </row>
    <row r="129" spans="1:6" x14ac:dyDescent="0.25">
      <c r="A129" s="355"/>
      <c r="B129" s="358"/>
      <c r="C129" s="357"/>
      <c r="D129" s="356"/>
      <c r="E129" s="351"/>
      <c r="F129" s="351"/>
    </row>
    <row r="130" spans="1:6" ht="24.6" x14ac:dyDescent="0.25">
      <c r="A130" s="359" t="s">
        <v>2250</v>
      </c>
      <c r="B130" s="354" t="s">
        <v>6187</v>
      </c>
      <c r="C130" s="353" t="s">
        <v>5595</v>
      </c>
      <c r="D130" s="352">
        <v>50</v>
      </c>
      <c r="E130" s="351">
        <v>10</v>
      </c>
      <c r="F130" s="351">
        <f>IF(C130="%",D130*E130/100,D130*E130)</f>
        <v>500</v>
      </c>
    </row>
    <row r="131" spans="1:6" x14ac:dyDescent="0.25">
      <c r="A131" s="355"/>
      <c r="B131" s="358"/>
      <c r="C131" s="357"/>
      <c r="D131" s="356"/>
      <c r="E131" s="351"/>
      <c r="F131" s="351"/>
    </row>
    <row r="132" spans="1:6" x14ac:dyDescent="0.25">
      <c r="A132" s="359" t="s">
        <v>2251</v>
      </c>
      <c r="B132" s="354" t="s">
        <v>2252</v>
      </c>
      <c r="C132" s="357"/>
      <c r="D132" s="356"/>
      <c r="E132" s="351"/>
      <c r="F132" s="351"/>
    </row>
    <row r="133" spans="1:6" x14ac:dyDescent="0.25">
      <c r="A133" s="355"/>
      <c r="B133" s="358"/>
      <c r="C133" s="357"/>
      <c r="D133" s="356"/>
      <c r="E133" s="351"/>
      <c r="F133" s="351"/>
    </row>
    <row r="134" spans="1:6" ht="70.5" customHeight="1" x14ac:dyDescent="0.25">
      <c r="A134" s="359"/>
      <c r="B134" s="354" t="s">
        <v>6186</v>
      </c>
      <c r="C134" s="353" t="s">
        <v>5577</v>
      </c>
      <c r="D134" s="352">
        <v>10</v>
      </c>
      <c r="E134" s="351">
        <v>2000</v>
      </c>
      <c r="F134" s="351">
        <f>IF(C134="%",D134*E134/100,D134*E134)</f>
        <v>20000</v>
      </c>
    </row>
    <row r="135" spans="1:6" x14ac:dyDescent="0.25">
      <c r="A135" s="355"/>
      <c r="B135" s="358"/>
      <c r="C135" s="357"/>
      <c r="D135" s="356"/>
      <c r="E135" s="351"/>
      <c r="F135" s="351"/>
    </row>
    <row r="136" spans="1:6" ht="14.25" customHeight="1" x14ac:dyDescent="0.25">
      <c r="A136" s="791" t="s">
        <v>5537</v>
      </c>
      <c r="B136" s="792"/>
      <c r="C136" s="792"/>
      <c r="D136" s="792"/>
      <c r="E136" s="793"/>
      <c r="F136" s="350">
        <f>SUM(F50:F135)</f>
        <v>1146595</v>
      </c>
    </row>
    <row r="137" spans="1:6" ht="14.25" customHeight="1" x14ac:dyDescent="0.25">
      <c r="A137" s="802" t="str">
        <f>A139&amp;" "&amp;B139</f>
        <v>C10.1 GENERAL REQUIREMENTS FOR SURFACE TREATMENTS</v>
      </c>
      <c r="B137" s="802"/>
      <c r="C137" s="802"/>
      <c r="D137" s="802"/>
      <c r="E137" s="802"/>
      <c r="F137" s="802"/>
    </row>
    <row r="138" spans="1:6" x14ac:dyDescent="0.25">
      <c r="A138" s="349" t="s">
        <v>5536</v>
      </c>
      <c r="B138" s="349" t="s">
        <v>5535</v>
      </c>
      <c r="C138" s="349" t="s">
        <v>5554</v>
      </c>
      <c r="D138" s="366" t="s">
        <v>5553</v>
      </c>
      <c r="E138" s="348" t="s">
        <v>5552</v>
      </c>
      <c r="F138" s="348" t="s">
        <v>5534</v>
      </c>
    </row>
    <row r="139" spans="1:6" ht="24" x14ac:dyDescent="0.25">
      <c r="A139" s="389" t="s">
        <v>2365</v>
      </c>
      <c r="B139" s="388" t="s">
        <v>4195</v>
      </c>
      <c r="C139" s="387"/>
      <c r="D139" s="386"/>
      <c r="E139" s="385"/>
      <c r="F139" s="385"/>
    </row>
    <row r="140" spans="1:6" x14ac:dyDescent="0.25">
      <c r="A140" s="384"/>
      <c r="B140" s="383"/>
      <c r="C140" s="382"/>
      <c r="D140" s="381"/>
      <c r="E140" s="376"/>
      <c r="F140" s="376"/>
    </row>
    <row r="141" spans="1:6" x14ac:dyDescent="0.25">
      <c r="A141" s="354" t="s">
        <v>2405</v>
      </c>
      <c r="B141" s="354" t="s">
        <v>31</v>
      </c>
      <c r="C141" s="353"/>
      <c r="D141" s="352"/>
      <c r="E141" s="351"/>
      <c r="F141" s="351"/>
    </row>
    <row r="142" spans="1:6" x14ac:dyDescent="0.25">
      <c r="A142" s="417"/>
      <c r="B142" s="417"/>
      <c r="C142" s="416"/>
      <c r="D142" s="415"/>
      <c r="E142" s="414"/>
      <c r="F142" s="414"/>
    </row>
    <row r="143" spans="1:6" ht="22.8" x14ac:dyDescent="0.25">
      <c r="A143" s="380" t="s">
        <v>2410</v>
      </c>
      <c r="B143" s="354" t="s">
        <v>5737</v>
      </c>
      <c r="C143" s="353" t="s">
        <v>5595</v>
      </c>
      <c r="D143" s="352">
        <v>515</v>
      </c>
      <c r="E143" s="351">
        <v>9.5</v>
      </c>
      <c r="F143" s="351">
        <f>IF(C143="%",D143*E143/100,D143*E143)</f>
        <v>4892.5</v>
      </c>
    </row>
    <row r="144" spans="1:6" x14ac:dyDescent="0.25">
      <c r="A144" s="413"/>
      <c r="B144" s="412"/>
      <c r="C144" s="411"/>
      <c r="D144" s="410"/>
      <c r="E144" s="409"/>
      <c r="F144" s="409"/>
    </row>
    <row r="145" spans="1:6" ht="22.8" x14ac:dyDescent="0.25">
      <c r="A145" s="380" t="s">
        <v>2412</v>
      </c>
      <c r="B145" s="354" t="s">
        <v>6185</v>
      </c>
      <c r="C145" s="353" t="s">
        <v>5595</v>
      </c>
      <c r="D145" s="352">
        <v>400</v>
      </c>
      <c r="E145" s="351">
        <v>9.5</v>
      </c>
      <c r="F145" s="351">
        <f>IF(C145="%",D145*E145/100,D145*E145)</f>
        <v>3800</v>
      </c>
    </row>
    <row r="146" spans="1:6" x14ac:dyDescent="0.25">
      <c r="A146" s="413"/>
      <c r="B146" s="412"/>
      <c r="C146" s="411"/>
      <c r="D146" s="410"/>
      <c r="E146" s="409"/>
      <c r="F146" s="409"/>
    </row>
    <row r="147" spans="1:6" x14ac:dyDescent="0.25">
      <c r="A147" s="380" t="s">
        <v>2421</v>
      </c>
      <c r="B147" s="379" t="s">
        <v>5735</v>
      </c>
      <c r="C147" s="378"/>
      <c r="D147" s="381"/>
      <c r="E147" s="376"/>
      <c r="F147" s="376"/>
    </row>
    <row r="148" spans="1:6" x14ac:dyDescent="0.25">
      <c r="A148" s="413"/>
      <c r="B148" s="412"/>
      <c r="C148" s="411"/>
      <c r="D148" s="410"/>
      <c r="E148" s="409"/>
      <c r="F148" s="409"/>
    </row>
    <row r="149" spans="1:6" x14ac:dyDescent="0.25">
      <c r="A149" s="380" t="s">
        <v>2426</v>
      </c>
      <c r="B149" s="379" t="s">
        <v>4377</v>
      </c>
      <c r="C149" s="378" t="s">
        <v>5582</v>
      </c>
      <c r="D149" s="356">
        <v>10</v>
      </c>
      <c r="E149" s="351">
        <v>330</v>
      </c>
      <c r="F149" s="351">
        <f>IF(C149="%",D149*E149/100,D149*E149)</f>
        <v>3300</v>
      </c>
    </row>
    <row r="150" spans="1:6" x14ac:dyDescent="0.25">
      <c r="A150" s="413"/>
      <c r="B150" s="412"/>
      <c r="C150" s="411"/>
      <c r="D150" s="410"/>
      <c r="E150" s="409"/>
      <c r="F150" s="409"/>
    </row>
    <row r="151" spans="1:6" ht="22.8" x14ac:dyDescent="0.25">
      <c r="A151" s="380" t="s">
        <v>2440</v>
      </c>
      <c r="B151" s="358" t="s">
        <v>2441</v>
      </c>
      <c r="C151" s="357"/>
      <c r="D151" s="356"/>
      <c r="E151" s="351"/>
      <c r="F151" s="351"/>
    </row>
    <row r="152" spans="1:6" x14ac:dyDescent="0.25">
      <c r="A152" s="384"/>
      <c r="B152" s="358"/>
      <c r="C152" s="357"/>
      <c r="D152" s="356"/>
      <c r="E152" s="351"/>
      <c r="F152" s="351"/>
    </row>
    <row r="153" spans="1:6" ht="22.8" x14ac:dyDescent="0.25">
      <c r="A153" s="380" t="s">
        <v>2442</v>
      </c>
      <c r="B153" s="379" t="s">
        <v>5733</v>
      </c>
      <c r="C153" s="378" t="s">
        <v>5595</v>
      </c>
      <c r="D153" s="377">
        <v>60</v>
      </c>
      <c r="E153" s="376">
        <v>15</v>
      </c>
      <c r="F153" s="351">
        <f>IF(C153="%",D153*E153/100,D153*E153)</f>
        <v>900</v>
      </c>
    </row>
    <row r="154" spans="1:6" x14ac:dyDescent="0.25">
      <c r="A154" s="384"/>
      <c r="B154" s="383"/>
      <c r="C154" s="382"/>
      <c r="D154" s="381"/>
      <c r="E154" s="376"/>
      <c r="F154" s="376"/>
    </row>
    <row r="155" spans="1:6" ht="22.8" x14ac:dyDescent="0.25">
      <c r="A155" s="380" t="s">
        <v>2495</v>
      </c>
      <c r="B155" s="379" t="s">
        <v>2496</v>
      </c>
      <c r="C155" s="353"/>
      <c r="D155" s="356"/>
      <c r="E155" s="351"/>
      <c r="F155" s="351"/>
    </row>
    <row r="156" spans="1:6" x14ac:dyDescent="0.25">
      <c r="A156" s="384"/>
      <c r="B156" s="383"/>
      <c r="C156" s="357"/>
      <c r="D156" s="356"/>
      <c r="E156" s="351"/>
      <c r="F156" s="351"/>
    </row>
    <row r="157" spans="1:6" ht="45.6" x14ac:dyDescent="0.25">
      <c r="A157" s="380" t="s">
        <v>2497</v>
      </c>
      <c r="B157" s="379" t="s">
        <v>6184</v>
      </c>
      <c r="C157" s="353" t="s">
        <v>5556</v>
      </c>
      <c r="D157" s="352">
        <v>3600</v>
      </c>
      <c r="E157" s="351">
        <v>72</v>
      </c>
      <c r="F157" s="351">
        <f>IF(C157="%",D157*E157/100,D157*E157)</f>
        <v>259200</v>
      </c>
    </row>
    <row r="158" spans="1:6" x14ac:dyDescent="0.25">
      <c r="A158" s="384"/>
      <c r="B158" s="383"/>
      <c r="C158" s="357"/>
      <c r="D158" s="356"/>
      <c r="E158" s="351"/>
      <c r="F158" s="351"/>
    </row>
    <row r="159" spans="1:6" ht="57" x14ac:dyDescent="0.25">
      <c r="A159" s="380" t="s">
        <v>2497</v>
      </c>
      <c r="B159" s="379" t="s">
        <v>6183</v>
      </c>
      <c r="C159" s="353" t="s">
        <v>5556</v>
      </c>
      <c r="D159" s="352">
        <v>3600</v>
      </c>
      <c r="E159" s="351">
        <v>60</v>
      </c>
      <c r="F159" s="351">
        <f>IF(C159="%",D159*E159/100,D159*E159)</f>
        <v>216000</v>
      </c>
    </row>
    <row r="160" spans="1:6" x14ac:dyDescent="0.25">
      <c r="A160" s="408"/>
      <c r="B160" s="407"/>
      <c r="C160" s="406"/>
      <c r="D160" s="405"/>
      <c r="E160" s="404"/>
      <c r="F160" s="404"/>
    </row>
    <row r="161" spans="1:6" s="375" customFormat="1" ht="34.200000000000003" x14ac:dyDescent="0.25">
      <c r="A161" s="380" t="s">
        <v>2500</v>
      </c>
      <c r="B161" s="379" t="s">
        <v>5732</v>
      </c>
      <c r="C161" s="378" t="s">
        <v>5556</v>
      </c>
      <c r="D161" s="352">
        <v>7200</v>
      </c>
      <c r="E161" s="351">
        <v>7</v>
      </c>
      <c r="F161" s="351">
        <f>IF(C161="%",D161*E161/100,D161*E161)</f>
        <v>50400</v>
      </c>
    </row>
    <row r="162" spans="1:6" s="375" customFormat="1" x14ac:dyDescent="0.25">
      <c r="A162" s="380"/>
      <c r="B162" s="379"/>
      <c r="C162" s="378"/>
      <c r="D162" s="377"/>
      <c r="E162" s="376"/>
      <c r="F162" s="351"/>
    </row>
    <row r="163" spans="1:6" s="375" customFormat="1" ht="22.8" x14ac:dyDescent="0.25">
      <c r="A163" s="354" t="s">
        <v>2507</v>
      </c>
      <c r="B163" s="354" t="s">
        <v>2506</v>
      </c>
      <c r="C163" s="353"/>
      <c r="D163" s="352"/>
      <c r="E163" s="351"/>
      <c r="F163" s="351"/>
    </row>
    <row r="164" spans="1:6" s="375" customFormat="1" x14ac:dyDescent="0.25">
      <c r="A164" s="354"/>
      <c r="B164" s="354"/>
      <c r="C164" s="353"/>
      <c r="D164" s="352"/>
      <c r="E164" s="351"/>
      <c r="F164" s="351"/>
    </row>
    <row r="165" spans="1:6" s="375" customFormat="1" x14ac:dyDescent="0.25">
      <c r="A165" s="354" t="s">
        <v>2510</v>
      </c>
      <c r="B165" s="354" t="s">
        <v>2508</v>
      </c>
      <c r="C165" s="353" t="s">
        <v>5582</v>
      </c>
      <c r="D165" s="352">
        <v>10</v>
      </c>
      <c r="E165" s="351">
        <v>9500</v>
      </c>
      <c r="F165" s="351">
        <f>IF(C165="%",D165*E165/100,D165*E165)</f>
        <v>95000</v>
      </c>
    </row>
    <row r="166" spans="1:6" s="375" customFormat="1" x14ac:dyDescent="0.25">
      <c r="A166" s="354"/>
      <c r="B166" s="354"/>
      <c r="C166" s="353"/>
      <c r="D166" s="352"/>
      <c r="E166" s="351"/>
      <c r="F166" s="351"/>
    </row>
    <row r="167" spans="1:6" s="375" customFormat="1" x14ac:dyDescent="0.25">
      <c r="A167" s="354" t="s">
        <v>2511</v>
      </c>
      <c r="B167" s="354" t="s">
        <v>2509</v>
      </c>
      <c r="C167" s="353" t="s">
        <v>5582</v>
      </c>
      <c r="D167" s="352">
        <f>D165</f>
        <v>10</v>
      </c>
      <c r="E167" s="351">
        <f>9.5*1000</f>
        <v>9500</v>
      </c>
      <c r="F167" s="351">
        <f>IF(C167="%",D167*E167/100,D167*E167)</f>
        <v>95000</v>
      </c>
    </row>
    <row r="168" spans="1:6" s="375" customFormat="1" x14ac:dyDescent="0.25">
      <c r="A168" s="354"/>
      <c r="B168" s="354"/>
      <c r="C168" s="353"/>
      <c r="D168" s="352"/>
      <c r="E168" s="351"/>
      <c r="F168" s="351"/>
    </row>
    <row r="169" spans="1:6" s="375" customFormat="1" x14ac:dyDescent="0.25">
      <c r="A169" s="791" t="s">
        <v>5537</v>
      </c>
      <c r="B169" s="792"/>
      <c r="C169" s="792"/>
      <c r="D169" s="792"/>
      <c r="E169" s="793"/>
      <c r="F169" s="350">
        <f>SUM(F139:F168)</f>
        <v>728492.5</v>
      </c>
    </row>
    <row r="170" spans="1:6" x14ac:dyDescent="0.25">
      <c r="A170" s="349" t="s">
        <v>5536</v>
      </c>
      <c r="B170" s="794" t="s">
        <v>5535</v>
      </c>
      <c r="C170" s="803"/>
      <c r="D170" s="803"/>
      <c r="E170" s="804"/>
      <c r="F170" s="348" t="s">
        <v>5534</v>
      </c>
    </row>
    <row r="171" spans="1:6" x14ac:dyDescent="0.25">
      <c r="A171" s="346" t="str">
        <f>A7</f>
        <v>C5.3</v>
      </c>
      <c r="B171" s="784" t="str">
        <f>B7</f>
        <v>ROAD PAVEMENT LAYERS</v>
      </c>
      <c r="C171" s="798"/>
      <c r="D171" s="798"/>
      <c r="E171" s="799"/>
      <c r="F171" s="351">
        <f>F19</f>
        <v>49500</v>
      </c>
    </row>
    <row r="172" spans="1:6" x14ac:dyDescent="0.25">
      <c r="A172" s="346" t="s">
        <v>2187</v>
      </c>
      <c r="B172" s="784" t="s">
        <v>2188</v>
      </c>
      <c r="C172" s="798"/>
      <c r="D172" s="798"/>
      <c r="E172" s="799"/>
      <c r="F172" s="351">
        <f>F38</f>
        <v>36500</v>
      </c>
    </row>
    <row r="173" spans="1:6" x14ac:dyDescent="0.25">
      <c r="A173" s="346" t="s">
        <v>2203</v>
      </c>
      <c r="B173" s="784" t="s">
        <v>2204</v>
      </c>
      <c r="C173" s="798"/>
      <c r="D173" s="798"/>
      <c r="E173" s="799"/>
      <c r="F173" s="351">
        <f>F47</f>
        <v>2000</v>
      </c>
    </row>
    <row r="174" spans="1:6" x14ac:dyDescent="0.25">
      <c r="A174" s="346" t="str">
        <f>A50</f>
        <v>C8.8</v>
      </c>
      <c r="B174" s="784" t="str">
        <f>B50</f>
        <v>PATCHING AND EDGE BREAK REPAIR</v>
      </c>
      <c r="C174" s="798"/>
      <c r="D174" s="798"/>
      <c r="E174" s="799"/>
      <c r="F174" s="351">
        <f>F136</f>
        <v>1146595</v>
      </c>
    </row>
    <row r="175" spans="1:6" x14ac:dyDescent="0.25">
      <c r="A175" s="346" t="str">
        <f>A139</f>
        <v>C10.1</v>
      </c>
      <c r="B175" s="784" t="str">
        <f>B139</f>
        <v>GENERAL REQUIREMENTS FOR SURFACE TREATMENTS</v>
      </c>
      <c r="C175" s="798"/>
      <c r="D175" s="798"/>
      <c r="E175" s="799"/>
      <c r="F175" s="351">
        <f>F169</f>
        <v>728492.5</v>
      </c>
    </row>
    <row r="176" spans="1:6" x14ac:dyDescent="0.25">
      <c r="A176" s="791" t="s">
        <v>5533</v>
      </c>
      <c r="B176" s="792"/>
      <c r="C176" s="792"/>
      <c r="D176" s="792"/>
      <c r="E176" s="793"/>
      <c r="F176" s="403">
        <f>SUM(F171:F175)</f>
        <v>1963087.5</v>
      </c>
    </row>
  </sheetData>
  <mergeCells count="17">
    <mergeCell ref="B171:E171"/>
    <mergeCell ref="A5:F5"/>
    <mergeCell ref="A19:E19"/>
    <mergeCell ref="A20:F20"/>
    <mergeCell ref="A38:E38"/>
    <mergeCell ref="A39:F39"/>
    <mergeCell ref="A47:E47"/>
    <mergeCell ref="A48:F48"/>
    <mergeCell ref="A136:E136"/>
    <mergeCell ref="A137:F137"/>
    <mergeCell ref="A169:E169"/>
    <mergeCell ref="B170:E170"/>
    <mergeCell ref="B172:E172"/>
    <mergeCell ref="B173:E173"/>
    <mergeCell ref="B174:E174"/>
    <mergeCell ref="B175:E175"/>
    <mergeCell ref="A176:E176"/>
  </mergeCells>
  <pageMargins left="0.7" right="0.7" top="0.75" bottom="0.75" header="0.3" footer="0.3"/>
  <pageSetup paperSize="9" orientation="portrait" r:id="rId1"/>
</worksheet>
</file>

<file path=xl/worksheets/sheet4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61813-7ADD-4F8B-BAD4-D3625BD0759F}">
  <sheetPr>
    <tabColor rgb="FF00B050"/>
  </sheetPr>
  <dimension ref="A1:F78"/>
  <sheetViews>
    <sheetView workbookViewId="0"/>
  </sheetViews>
  <sheetFormatPr defaultColWidth="9.109375" defaultRowHeight="14.4" x14ac:dyDescent="0.25"/>
  <cols>
    <col min="1" max="1" width="10.5546875" style="429" customWidth="1"/>
    <col min="2" max="2" width="27.6640625" style="429" customWidth="1"/>
    <col min="3" max="3" width="7.109375" style="428" customWidth="1"/>
    <col min="4" max="4" width="11" style="427" customWidth="1"/>
    <col min="5" max="5" width="14.5546875" style="426" customWidth="1"/>
    <col min="6" max="6" width="16" style="426" customWidth="1"/>
    <col min="7" max="16384" width="9.109375" style="425"/>
  </cols>
  <sheetData>
    <row r="1" spans="1:6" s="433" customFormat="1" ht="13.8" x14ac:dyDescent="0.3">
      <c r="A1" s="424" t="s">
        <v>6182</v>
      </c>
      <c r="C1" s="434"/>
      <c r="D1" s="435"/>
      <c r="E1" s="434"/>
      <c r="F1" s="434"/>
    </row>
    <row r="2" spans="1:6" s="433" customFormat="1" ht="13.8" x14ac:dyDescent="0.3">
      <c r="A2" s="423" t="s">
        <v>6181</v>
      </c>
      <c r="C2" s="434"/>
      <c r="D2" s="435"/>
      <c r="E2" s="434"/>
      <c r="F2" s="434"/>
    </row>
    <row r="3" spans="1:6" s="433" customFormat="1" ht="13.8" x14ac:dyDescent="0.3">
      <c r="A3" s="423" t="s">
        <v>6180</v>
      </c>
      <c r="C3" s="434"/>
      <c r="D3" s="435"/>
      <c r="E3" s="434"/>
      <c r="F3" s="434"/>
    </row>
    <row r="4" spans="1:6" s="433" customFormat="1" ht="28.5" customHeight="1" x14ac:dyDescent="0.3">
      <c r="A4" s="805" t="s">
        <v>6266</v>
      </c>
      <c r="B4" s="805"/>
      <c r="C4" s="805"/>
      <c r="D4" s="805"/>
      <c r="E4" s="805"/>
      <c r="F4" s="805"/>
    </row>
    <row r="5" spans="1:6" s="433" customFormat="1" ht="29.25" customHeight="1" x14ac:dyDescent="0.3">
      <c r="A5" s="801" t="str">
        <f>A7&amp;" "&amp;B7</f>
        <v>D10.00 STAKEHOLDER AND COMMUNITY LIAISON, AND TARGETED LABOUR AND TARGETED ENTERPRISES UTILISATION AND DEVELOPMENT</v>
      </c>
      <c r="B5" s="801"/>
      <c r="C5" s="801"/>
      <c r="D5" s="801"/>
      <c r="E5" s="801"/>
      <c r="F5" s="801"/>
    </row>
    <row r="6" spans="1:6" x14ac:dyDescent="0.25">
      <c r="A6" s="349" t="s">
        <v>5536</v>
      </c>
      <c r="B6" s="349" t="s">
        <v>5535</v>
      </c>
      <c r="C6" s="349" t="s">
        <v>5554</v>
      </c>
      <c r="D6" s="366" t="s">
        <v>5553</v>
      </c>
      <c r="E6" s="348" t="s">
        <v>5552</v>
      </c>
      <c r="F6" s="348" t="s">
        <v>5534</v>
      </c>
    </row>
    <row r="7" spans="1:6" s="429" customFormat="1" ht="60.75" customHeight="1" x14ac:dyDescent="0.25">
      <c r="A7" s="365" t="s">
        <v>6223</v>
      </c>
      <c r="B7" s="364" t="s">
        <v>6222</v>
      </c>
      <c r="C7" s="363"/>
      <c r="D7" s="432"/>
      <c r="E7" s="431"/>
      <c r="F7" s="431"/>
    </row>
    <row r="8" spans="1:6" s="429" customFormat="1" x14ac:dyDescent="0.25">
      <c r="A8" s="355"/>
      <c r="B8" s="358"/>
      <c r="C8" s="357"/>
      <c r="D8" s="352"/>
      <c r="E8" s="430"/>
      <c r="F8" s="430"/>
    </row>
    <row r="9" spans="1:6" s="429" customFormat="1" x14ac:dyDescent="0.25">
      <c r="A9" s="359" t="s">
        <v>6265</v>
      </c>
      <c r="B9" s="354" t="s">
        <v>6264</v>
      </c>
      <c r="C9" s="353"/>
      <c r="D9" s="352"/>
      <c r="E9" s="430"/>
      <c r="F9" s="430"/>
    </row>
    <row r="10" spans="1:6" s="429" customFormat="1" x14ac:dyDescent="0.25">
      <c r="A10" s="355"/>
      <c r="B10" s="358"/>
      <c r="C10" s="357"/>
      <c r="D10" s="352"/>
      <c r="E10" s="430"/>
      <c r="F10" s="430"/>
    </row>
    <row r="11" spans="1:6" s="429" customFormat="1" ht="22.8" x14ac:dyDescent="0.25">
      <c r="A11" s="359"/>
      <c r="B11" s="354" t="s">
        <v>6263</v>
      </c>
      <c r="C11" s="353" t="s">
        <v>5541</v>
      </c>
      <c r="D11" s="352">
        <v>1</v>
      </c>
      <c r="E11" s="430">
        <v>3360000</v>
      </c>
      <c r="F11" s="351">
        <f>IF(C11="%",D11*E11/100,D11*E11)</f>
        <v>3360000</v>
      </c>
    </row>
    <row r="12" spans="1:6" s="429" customFormat="1" x14ac:dyDescent="0.25">
      <c r="A12" s="355"/>
      <c r="B12" s="358"/>
      <c r="C12" s="357"/>
      <c r="D12" s="352"/>
      <c r="E12" s="430"/>
      <c r="F12" s="430"/>
    </row>
    <row r="13" spans="1:6" s="429" customFormat="1" ht="22.8" x14ac:dyDescent="0.25">
      <c r="A13" s="359" t="s">
        <v>6262</v>
      </c>
      <c r="B13" s="354" t="s">
        <v>6261</v>
      </c>
      <c r="C13" s="353"/>
      <c r="D13" s="352"/>
      <c r="E13" s="430"/>
      <c r="F13" s="430"/>
    </row>
    <row r="14" spans="1:6" s="429" customFormat="1" x14ac:dyDescent="0.25">
      <c r="A14" s="355"/>
      <c r="B14" s="358"/>
      <c r="C14" s="357"/>
      <c r="D14" s="352"/>
      <c r="E14" s="430"/>
      <c r="F14" s="430"/>
    </row>
    <row r="15" spans="1:6" s="429" customFormat="1" ht="34.200000000000003" x14ac:dyDescent="0.25">
      <c r="A15" s="359"/>
      <c r="B15" s="354" t="s">
        <v>6260</v>
      </c>
      <c r="C15" s="353" t="s">
        <v>5541</v>
      </c>
      <c r="D15" s="352">
        <v>1</v>
      </c>
      <c r="E15" s="430">
        <v>360000</v>
      </c>
      <c r="F15" s="351">
        <f>IF(C15="%",D15*E15/100,D15*E15)</f>
        <v>360000</v>
      </c>
    </row>
    <row r="16" spans="1:6" s="429" customFormat="1" x14ac:dyDescent="0.25">
      <c r="A16" s="355"/>
      <c r="B16" s="358"/>
      <c r="C16" s="357"/>
      <c r="D16" s="352"/>
      <c r="E16" s="430"/>
      <c r="F16" s="430"/>
    </row>
    <row r="17" spans="1:6" s="429" customFormat="1" ht="22.8" x14ac:dyDescent="0.25">
      <c r="A17" s="359"/>
      <c r="B17" s="354" t="s">
        <v>6259</v>
      </c>
      <c r="C17" s="353" t="s">
        <v>5538</v>
      </c>
      <c r="D17" s="352">
        <f>F15</f>
        <v>360000</v>
      </c>
      <c r="E17" s="430">
        <v>10</v>
      </c>
      <c r="F17" s="430">
        <f>IF(C17="%",D17*E17/100,D17*E17)</f>
        <v>36000</v>
      </c>
    </row>
    <row r="18" spans="1:6" s="429" customFormat="1" x14ac:dyDescent="0.25">
      <c r="A18" s="355"/>
      <c r="B18" s="358"/>
      <c r="C18" s="357"/>
      <c r="D18" s="352"/>
      <c r="E18" s="430"/>
      <c r="F18" s="430"/>
    </row>
    <row r="19" spans="1:6" s="429" customFormat="1" ht="22.8" x14ac:dyDescent="0.25">
      <c r="A19" s="359" t="s">
        <v>6258</v>
      </c>
      <c r="B19" s="354" t="s">
        <v>6257</v>
      </c>
      <c r="C19" s="353"/>
      <c r="D19" s="352"/>
      <c r="E19" s="430"/>
      <c r="F19" s="430"/>
    </row>
    <row r="20" spans="1:6" s="429" customFormat="1" x14ac:dyDescent="0.25">
      <c r="A20" s="355"/>
      <c r="B20" s="358"/>
      <c r="C20" s="357"/>
      <c r="D20" s="352"/>
      <c r="E20" s="430"/>
      <c r="F20" s="430"/>
    </row>
    <row r="21" spans="1:6" s="429" customFormat="1" ht="45.6" x14ac:dyDescent="0.25">
      <c r="A21" s="359"/>
      <c r="B21" s="354" t="s">
        <v>6256</v>
      </c>
      <c r="C21" s="353"/>
      <c r="D21" s="352"/>
      <c r="E21" s="430"/>
      <c r="F21" s="430"/>
    </row>
    <row r="22" spans="1:6" s="429" customFormat="1" x14ac:dyDescent="0.25">
      <c r="A22" s="355"/>
      <c r="B22" s="358"/>
      <c r="C22" s="357"/>
      <c r="D22" s="352"/>
      <c r="E22" s="430"/>
      <c r="F22" s="430"/>
    </row>
    <row r="23" spans="1:6" s="429" customFormat="1" ht="79.8" x14ac:dyDescent="0.25">
      <c r="A23" s="359"/>
      <c r="B23" s="354" t="s">
        <v>6255</v>
      </c>
      <c r="C23" s="353" t="s">
        <v>5548</v>
      </c>
      <c r="D23" s="352">
        <v>6</v>
      </c>
      <c r="E23" s="430">
        <v>7500</v>
      </c>
      <c r="F23" s="351">
        <f>IF(C23="%",D23*E23/100,D23*E23)</f>
        <v>45000</v>
      </c>
    </row>
    <row r="24" spans="1:6" s="429" customFormat="1" x14ac:dyDescent="0.25">
      <c r="A24" s="355"/>
      <c r="B24" s="358"/>
      <c r="C24" s="357"/>
      <c r="D24" s="352"/>
      <c r="E24" s="430"/>
      <c r="F24" s="430"/>
    </row>
    <row r="25" spans="1:6" s="429" customFormat="1" ht="79.8" x14ac:dyDescent="0.25">
      <c r="A25" s="359"/>
      <c r="B25" s="354" t="s">
        <v>6254</v>
      </c>
      <c r="C25" s="353" t="s">
        <v>5548</v>
      </c>
      <c r="D25" s="352">
        <v>4</v>
      </c>
      <c r="E25" s="430">
        <v>7500</v>
      </c>
      <c r="F25" s="351">
        <f>IF(C25="%",D25*E25/100,D25*E25)</f>
        <v>30000</v>
      </c>
    </row>
    <row r="26" spans="1:6" s="429" customFormat="1" x14ac:dyDescent="0.25">
      <c r="A26" s="355"/>
      <c r="B26" s="358"/>
      <c r="C26" s="357"/>
      <c r="D26" s="352"/>
      <c r="E26" s="430"/>
      <c r="F26" s="430"/>
    </row>
    <row r="27" spans="1:6" s="429" customFormat="1" ht="79.8" x14ac:dyDescent="0.25">
      <c r="A27" s="359"/>
      <c r="B27" s="354" t="s">
        <v>6253</v>
      </c>
      <c r="C27" s="353" t="s">
        <v>5548</v>
      </c>
      <c r="D27" s="352">
        <v>3</v>
      </c>
      <c r="E27" s="430">
        <v>7500</v>
      </c>
      <c r="F27" s="351">
        <f>IF(C27="%",D27*E27/100,D27*E27)</f>
        <v>22500</v>
      </c>
    </row>
    <row r="28" spans="1:6" s="429" customFormat="1" x14ac:dyDescent="0.25">
      <c r="A28" s="355"/>
      <c r="B28" s="358"/>
      <c r="C28" s="357"/>
      <c r="D28" s="352"/>
      <c r="E28" s="430"/>
      <c r="F28" s="430"/>
    </row>
    <row r="29" spans="1:6" s="429" customFormat="1" ht="57" x14ac:dyDescent="0.25">
      <c r="A29" s="359"/>
      <c r="B29" s="354" t="s">
        <v>6252</v>
      </c>
      <c r="C29" s="353" t="s">
        <v>5548</v>
      </c>
      <c r="D29" s="352">
        <v>5</v>
      </c>
      <c r="E29" s="430">
        <v>7500</v>
      </c>
      <c r="F29" s="351">
        <f>IF(C29="%",D29*E29/100,D29*E29)</f>
        <v>37500</v>
      </c>
    </row>
    <row r="30" spans="1:6" s="429" customFormat="1" x14ac:dyDescent="0.25">
      <c r="A30" s="355"/>
      <c r="B30" s="358"/>
      <c r="C30" s="357"/>
      <c r="D30" s="352"/>
      <c r="E30" s="430"/>
      <c r="F30" s="430"/>
    </row>
    <row r="31" spans="1:6" s="429" customFormat="1" ht="22.8" x14ac:dyDescent="0.25">
      <c r="A31" s="359"/>
      <c r="B31" s="354" t="s">
        <v>6251</v>
      </c>
      <c r="C31" s="353" t="s">
        <v>80</v>
      </c>
      <c r="D31" s="352">
        <v>30</v>
      </c>
      <c r="E31" s="430">
        <v>24000</v>
      </c>
      <c r="F31" s="351">
        <f>IF(C31="%",D31*E31/100,D31*E31)</f>
        <v>720000</v>
      </c>
    </row>
    <row r="32" spans="1:6" s="429" customFormat="1" x14ac:dyDescent="0.25">
      <c r="A32" s="355"/>
      <c r="B32" s="358"/>
      <c r="C32" s="357"/>
      <c r="D32" s="352"/>
      <c r="E32" s="430"/>
      <c r="F32" s="430"/>
    </row>
    <row r="33" spans="1:6" s="429" customFormat="1" ht="22.8" x14ac:dyDescent="0.25">
      <c r="A33" s="359" t="s">
        <v>6250</v>
      </c>
      <c r="B33" s="354" t="s">
        <v>6249</v>
      </c>
      <c r="C33" s="353"/>
      <c r="D33" s="352"/>
      <c r="E33" s="430"/>
      <c r="F33" s="430"/>
    </row>
    <row r="34" spans="1:6" s="429" customFormat="1" x14ac:dyDescent="0.25">
      <c r="A34" s="355"/>
      <c r="B34" s="358"/>
      <c r="C34" s="357"/>
      <c r="D34" s="352"/>
      <c r="E34" s="430"/>
      <c r="F34" s="430"/>
    </row>
    <row r="35" spans="1:6" s="429" customFormat="1" ht="68.400000000000006" x14ac:dyDescent="0.25">
      <c r="A35" s="359"/>
      <c r="B35" s="354" t="s">
        <v>6248</v>
      </c>
      <c r="C35" s="353" t="s">
        <v>80</v>
      </c>
      <c r="D35" s="352">
        <v>36</v>
      </c>
      <c r="E35" s="430">
        <v>50000</v>
      </c>
      <c r="F35" s="351">
        <f>IF(C35="%",D35*E35/100,D35*E35)</f>
        <v>1800000</v>
      </c>
    </row>
    <row r="36" spans="1:6" s="429" customFormat="1" x14ac:dyDescent="0.25">
      <c r="A36" s="355"/>
      <c r="B36" s="358"/>
      <c r="C36" s="357"/>
      <c r="D36" s="352"/>
      <c r="E36" s="430"/>
      <c r="F36" s="430"/>
    </row>
    <row r="37" spans="1:6" s="429" customFormat="1" ht="22.8" x14ac:dyDescent="0.25">
      <c r="A37" s="359"/>
      <c r="B37" s="354" t="s">
        <v>6247</v>
      </c>
      <c r="C37" s="353" t="s">
        <v>6245</v>
      </c>
      <c r="D37" s="352">
        <v>36</v>
      </c>
      <c r="E37" s="430">
        <v>30000</v>
      </c>
      <c r="F37" s="351">
        <f>IF(C37="%",D37*E37/100,D37*E37)</f>
        <v>1080000</v>
      </c>
    </row>
    <row r="38" spans="1:6" s="429" customFormat="1" x14ac:dyDescent="0.25">
      <c r="A38" s="355"/>
      <c r="B38" s="358"/>
      <c r="C38" s="357"/>
      <c r="D38" s="352"/>
      <c r="E38" s="430"/>
      <c r="F38" s="430"/>
    </row>
    <row r="39" spans="1:6" s="429" customFormat="1" ht="22.8" x14ac:dyDescent="0.25">
      <c r="A39" s="359"/>
      <c r="B39" s="354" t="s">
        <v>6246</v>
      </c>
      <c r="C39" s="353" t="s">
        <v>6245</v>
      </c>
      <c r="D39" s="352">
        <v>432</v>
      </c>
      <c r="E39" s="430">
        <v>10000</v>
      </c>
      <c r="F39" s="351">
        <f>IF(C39="%",D39*E39/100,D39*E39)</f>
        <v>4320000</v>
      </c>
    </row>
    <row r="40" spans="1:6" s="429" customFormat="1" x14ac:dyDescent="0.25">
      <c r="A40" s="355"/>
      <c r="B40" s="358"/>
      <c r="C40" s="357"/>
      <c r="D40" s="352"/>
      <c r="E40" s="430"/>
      <c r="F40" s="430"/>
    </row>
    <row r="41" spans="1:6" s="429" customFormat="1" ht="22.8" x14ac:dyDescent="0.25">
      <c r="A41" s="359" t="s">
        <v>6244</v>
      </c>
      <c r="B41" s="354" t="s">
        <v>6243</v>
      </c>
      <c r="C41" s="353"/>
      <c r="D41" s="352"/>
      <c r="E41" s="430"/>
      <c r="F41" s="430"/>
    </row>
    <row r="42" spans="1:6" s="429" customFormat="1" x14ac:dyDescent="0.25">
      <c r="A42" s="355"/>
      <c r="B42" s="358"/>
      <c r="C42" s="357"/>
      <c r="D42" s="352"/>
      <c r="E42" s="430"/>
      <c r="F42" s="430"/>
    </row>
    <row r="43" spans="1:6" s="429" customFormat="1" ht="83.25" customHeight="1" x14ac:dyDescent="0.25">
      <c r="A43" s="359"/>
      <c r="B43" s="354" t="s">
        <v>6242</v>
      </c>
      <c r="C43" s="353" t="s">
        <v>6135</v>
      </c>
      <c r="D43" s="352">
        <v>1</v>
      </c>
      <c r="E43" s="430">
        <v>4650000</v>
      </c>
      <c r="F43" s="351">
        <f>IF(C43="%",D43*E43/100,D43*E43)</f>
        <v>4650000</v>
      </c>
    </row>
    <row r="44" spans="1:6" s="429" customFormat="1" x14ac:dyDescent="0.25">
      <c r="A44" s="355"/>
      <c r="B44" s="358"/>
      <c r="C44" s="357"/>
      <c r="D44" s="352"/>
      <c r="E44" s="430"/>
      <c r="F44" s="430"/>
    </row>
    <row r="45" spans="1:6" s="429" customFormat="1" ht="45.6" x14ac:dyDescent="0.25">
      <c r="A45" s="359"/>
      <c r="B45" s="354" t="s">
        <v>6241</v>
      </c>
      <c r="C45" s="353" t="s">
        <v>5538</v>
      </c>
      <c r="D45" s="352">
        <f>F43</f>
        <v>4650000</v>
      </c>
      <c r="E45" s="430">
        <v>10</v>
      </c>
      <c r="F45" s="351">
        <f>IF(C45="%",D45*E45/100,D45*E45)</f>
        <v>465000</v>
      </c>
    </row>
    <row r="46" spans="1:6" s="429" customFormat="1" x14ac:dyDescent="0.25">
      <c r="A46" s="355"/>
      <c r="B46" s="358"/>
      <c r="C46" s="357"/>
      <c r="D46" s="352"/>
      <c r="E46" s="430"/>
      <c r="F46" s="430"/>
    </row>
    <row r="47" spans="1:6" s="429" customFormat="1" ht="45.6" x14ac:dyDescent="0.25">
      <c r="A47" s="359"/>
      <c r="B47" s="354" t="s">
        <v>6240</v>
      </c>
      <c r="C47" s="353" t="s">
        <v>6229</v>
      </c>
      <c r="D47" s="352">
        <v>1</v>
      </c>
      <c r="E47" s="430">
        <v>930000</v>
      </c>
      <c r="F47" s="351">
        <f>IF(C47="%",D47*E47/100,D47*E47)</f>
        <v>930000</v>
      </c>
    </row>
    <row r="48" spans="1:6" s="429" customFormat="1" x14ac:dyDescent="0.25">
      <c r="A48" s="355"/>
      <c r="B48" s="358"/>
      <c r="C48" s="357"/>
      <c r="D48" s="352"/>
      <c r="E48" s="430"/>
      <c r="F48" s="430"/>
    </row>
    <row r="49" spans="1:6" s="429" customFormat="1" ht="57" x14ac:dyDescent="0.25">
      <c r="A49" s="359"/>
      <c r="B49" s="354" t="s">
        <v>6239</v>
      </c>
      <c r="C49" s="353" t="s">
        <v>6229</v>
      </c>
      <c r="D49" s="352">
        <v>1</v>
      </c>
      <c r="E49" s="430">
        <v>930000</v>
      </c>
      <c r="F49" s="351">
        <f>IF(C49="%",D49*E49/100,D49*E49)</f>
        <v>930000</v>
      </c>
    </row>
    <row r="50" spans="1:6" s="429" customFormat="1" x14ac:dyDescent="0.25">
      <c r="A50" s="355"/>
      <c r="B50" s="358"/>
      <c r="C50" s="357"/>
      <c r="D50" s="352"/>
      <c r="E50" s="430"/>
      <c r="F50" s="430"/>
    </row>
    <row r="51" spans="1:6" s="429" customFormat="1" ht="22.8" x14ac:dyDescent="0.25">
      <c r="A51" s="359" t="s">
        <v>6238</v>
      </c>
      <c r="B51" s="354" t="s">
        <v>6237</v>
      </c>
      <c r="C51" s="353"/>
      <c r="D51" s="352"/>
      <c r="E51" s="430"/>
      <c r="F51" s="430"/>
    </row>
    <row r="52" spans="1:6" s="429" customFormat="1" x14ac:dyDescent="0.25">
      <c r="A52" s="355"/>
      <c r="B52" s="358"/>
      <c r="C52" s="357"/>
      <c r="D52" s="352"/>
      <c r="E52" s="430"/>
      <c r="F52" s="430"/>
    </row>
    <row r="53" spans="1:6" s="429" customFormat="1" x14ac:dyDescent="0.25">
      <c r="A53" s="359"/>
      <c r="B53" s="354" t="s">
        <v>6236</v>
      </c>
      <c r="C53" s="353"/>
      <c r="D53" s="352"/>
      <c r="E53" s="430"/>
      <c r="F53" s="430"/>
    </row>
    <row r="54" spans="1:6" s="429" customFormat="1" x14ac:dyDescent="0.25">
      <c r="A54" s="355"/>
      <c r="B54" s="358"/>
      <c r="C54" s="357"/>
      <c r="D54" s="352"/>
      <c r="E54" s="430"/>
      <c r="F54" s="430"/>
    </row>
    <row r="55" spans="1:6" s="429" customFormat="1" ht="22.8" x14ac:dyDescent="0.25">
      <c r="A55" s="359"/>
      <c r="B55" s="354" t="s">
        <v>6235</v>
      </c>
      <c r="C55" s="353" t="s">
        <v>6135</v>
      </c>
      <c r="D55" s="352">
        <v>1</v>
      </c>
      <c r="E55" s="430">
        <v>100000</v>
      </c>
      <c r="F55" s="351">
        <f>IF(C55="%",D55*E55/100,D55*E55)</f>
        <v>100000</v>
      </c>
    </row>
    <row r="56" spans="1:6" s="429" customFormat="1" x14ac:dyDescent="0.25">
      <c r="A56" s="355"/>
      <c r="B56" s="358"/>
      <c r="C56" s="357"/>
      <c r="D56" s="352"/>
      <c r="E56" s="430"/>
      <c r="F56" s="430"/>
    </row>
    <row r="57" spans="1:6" s="429" customFormat="1" ht="22.8" x14ac:dyDescent="0.25">
      <c r="A57" s="359"/>
      <c r="B57" s="354" t="s">
        <v>6234</v>
      </c>
      <c r="C57" s="353" t="s">
        <v>6135</v>
      </c>
      <c r="D57" s="352">
        <v>1</v>
      </c>
      <c r="E57" s="430">
        <v>100000</v>
      </c>
      <c r="F57" s="351">
        <f>IF(C57="%",D57*E57/100,D57*E57)</f>
        <v>100000</v>
      </c>
    </row>
    <row r="58" spans="1:6" s="429" customFormat="1" x14ac:dyDescent="0.25">
      <c r="A58" s="355"/>
      <c r="B58" s="358"/>
      <c r="C58" s="357"/>
      <c r="D58" s="352"/>
      <c r="E58" s="430"/>
      <c r="F58" s="430"/>
    </row>
    <row r="59" spans="1:6" s="429" customFormat="1" ht="34.200000000000003" x14ac:dyDescent="0.25">
      <c r="A59" s="359"/>
      <c r="B59" s="354" t="s">
        <v>6233</v>
      </c>
      <c r="C59" s="353" t="s">
        <v>5538</v>
      </c>
      <c r="D59" s="352">
        <f>SUM(F55:F57)</f>
        <v>200000</v>
      </c>
      <c r="E59" s="430">
        <v>10</v>
      </c>
      <c r="F59" s="351">
        <f>IF(C59="%",D59*E59/100,D59*E59)</f>
        <v>20000</v>
      </c>
    </row>
    <row r="60" spans="1:6" s="429" customFormat="1" x14ac:dyDescent="0.25">
      <c r="A60" s="355"/>
      <c r="B60" s="358"/>
      <c r="C60" s="357"/>
      <c r="D60" s="352"/>
      <c r="E60" s="430"/>
      <c r="F60" s="430"/>
    </row>
    <row r="61" spans="1:6" s="429" customFormat="1" x14ac:dyDescent="0.25">
      <c r="A61" s="359"/>
      <c r="B61" s="354" t="s">
        <v>6232</v>
      </c>
      <c r="C61" s="353"/>
      <c r="D61" s="352"/>
      <c r="E61" s="430"/>
      <c r="F61" s="430"/>
    </row>
    <row r="62" spans="1:6" s="429" customFormat="1" x14ac:dyDescent="0.25">
      <c r="A62" s="355"/>
      <c r="B62" s="358"/>
      <c r="C62" s="357"/>
      <c r="D62" s="352"/>
      <c r="E62" s="430"/>
      <c r="F62" s="430"/>
    </row>
    <row r="63" spans="1:6" s="429" customFormat="1" ht="22.8" x14ac:dyDescent="0.25">
      <c r="A63" s="359"/>
      <c r="B63" s="354" t="s">
        <v>6231</v>
      </c>
      <c r="C63" s="353" t="s">
        <v>6135</v>
      </c>
      <c r="D63" s="352">
        <v>1</v>
      </c>
      <c r="E63" s="430">
        <v>50000</v>
      </c>
      <c r="F63" s="351">
        <f>IF(C63="%",D63*E63/100,D63*E63)</f>
        <v>50000</v>
      </c>
    </row>
    <row r="64" spans="1:6" s="429" customFormat="1" x14ac:dyDescent="0.25">
      <c r="A64" s="355"/>
      <c r="B64" s="358"/>
      <c r="C64" s="357"/>
      <c r="D64" s="352"/>
      <c r="E64" s="430"/>
      <c r="F64" s="430"/>
    </row>
    <row r="65" spans="1:6" s="429" customFormat="1" x14ac:dyDescent="0.25">
      <c r="A65" s="359"/>
      <c r="B65" s="354" t="s">
        <v>6230</v>
      </c>
      <c r="C65" s="353" t="s">
        <v>6229</v>
      </c>
      <c r="D65" s="352">
        <v>1</v>
      </c>
      <c r="E65" s="430">
        <v>50000</v>
      </c>
      <c r="F65" s="351">
        <f>IF(C65="%",D65*E65/100,D65*E65)</f>
        <v>50000</v>
      </c>
    </row>
    <row r="66" spans="1:6" s="429" customFormat="1" x14ac:dyDescent="0.25">
      <c r="A66" s="355"/>
      <c r="B66" s="358"/>
      <c r="C66" s="357"/>
      <c r="D66" s="352"/>
      <c r="E66" s="430"/>
      <c r="F66" s="430"/>
    </row>
    <row r="67" spans="1:6" s="429" customFormat="1" x14ac:dyDescent="0.25">
      <c r="A67" s="359" t="s">
        <v>6228</v>
      </c>
      <c r="B67" s="354" t="s">
        <v>6227</v>
      </c>
      <c r="C67" s="353"/>
      <c r="D67" s="352"/>
      <c r="E67" s="430"/>
      <c r="F67" s="430"/>
    </row>
    <row r="68" spans="1:6" s="429" customFormat="1" x14ac:dyDescent="0.25">
      <c r="A68" s="355"/>
      <c r="B68" s="358"/>
      <c r="C68" s="357"/>
      <c r="D68" s="352"/>
      <c r="E68" s="430"/>
      <c r="F68" s="430"/>
    </row>
    <row r="69" spans="1:6" s="429" customFormat="1" ht="27" customHeight="1" x14ac:dyDescent="0.25">
      <c r="A69" s="359"/>
      <c r="B69" s="354" t="s">
        <v>6226</v>
      </c>
      <c r="C69" s="353" t="s">
        <v>6135</v>
      </c>
      <c r="D69" s="352">
        <v>1</v>
      </c>
      <c r="E69" s="430">
        <v>5000000</v>
      </c>
      <c r="F69" s="351">
        <f>IF(C69="%",D69*E69/100,D69*E69)</f>
        <v>5000000</v>
      </c>
    </row>
    <row r="70" spans="1:6" s="429" customFormat="1" x14ac:dyDescent="0.25">
      <c r="A70" s="355"/>
      <c r="B70" s="358"/>
      <c r="C70" s="357"/>
      <c r="D70" s="352"/>
      <c r="E70" s="430"/>
      <c r="F70" s="430"/>
    </row>
    <row r="71" spans="1:6" s="429" customFormat="1" ht="22.8" x14ac:dyDescent="0.25">
      <c r="A71" s="359"/>
      <c r="B71" s="354" t="s">
        <v>6225</v>
      </c>
      <c r="C71" s="353" t="s">
        <v>5538</v>
      </c>
      <c r="D71" s="352">
        <f>F69</f>
        <v>5000000</v>
      </c>
      <c r="E71" s="430">
        <v>10</v>
      </c>
      <c r="F71" s="351">
        <f>IF(C71="%",D71*E71/100,D71*E71)</f>
        <v>500000</v>
      </c>
    </row>
    <row r="72" spans="1:6" s="429" customFormat="1" x14ac:dyDescent="0.25">
      <c r="A72" s="359"/>
      <c r="B72" s="354"/>
      <c r="C72" s="353"/>
      <c r="D72" s="352"/>
      <c r="E72" s="430"/>
      <c r="F72" s="351"/>
    </row>
    <row r="73" spans="1:6" x14ac:dyDescent="0.25">
      <c r="A73" s="791" t="s">
        <v>6224</v>
      </c>
      <c r="B73" s="792"/>
      <c r="C73" s="792"/>
      <c r="D73" s="792"/>
      <c r="E73" s="793"/>
      <c r="F73" s="350">
        <f>SUM(F7:F72)</f>
        <v>24606000</v>
      </c>
    </row>
    <row r="74" spans="1:6" x14ac:dyDescent="0.25">
      <c r="A74" s="349" t="s">
        <v>5536</v>
      </c>
      <c r="B74" s="794" t="s">
        <v>5535</v>
      </c>
      <c r="C74" s="803"/>
      <c r="D74" s="803"/>
      <c r="E74" s="804"/>
      <c r="F74" s="348" t="s">
        <v>5534</v>
      </c>
    </row>
    <row r="75" spans="1:6" x14ac:dyDescent="0.25">
      <c r="A75" s="346"/>
      <c r="B75" s="789"/>
      <c r="C75" s="806"/>
      <c r="D75" s="806"/>
      <c r="E75" s="807"/>
      <c r="F75" s="351"/>
    </row>
    <row r="76" spans="1:6" ht="23.25" customHeight="1" x14ac:dyDescent="0.25">
      <c r="A76" s="365" t="s">
        <v>6223</v>
      </c>
      <c r="B76" s="784" t="s">
        <v>6222</v>
      </c>
      <c r="C76" s="798"/>
      <c r="D76" s="798"/>
      <c r="E76" s="799"/>
      <c r="F76" s="351">
        <f>F73</f>
        <v>24606000</v>
      </c>
    </row>
    <row r="77" spans="1:6" x14ac:dyDescent="0.25">
      <c r="A77" s="346"/>
      <c r="B77" s="784"/>
      <c r="C77" s="798"/>
      <c r="D77" s="798"/>
      <c r="E77" s="799"/>
      <c r="F77" s="351"/>
    </row>
    <row r="78" spans="1:6" x14ac:dyDescent="0.25">
      <c r="A78" s="791" t="s">
        <v>5533</v>
      </c>
      <c r="B78" s="792"/>
      <c r="C78" s="792"/>
      <c r="D78" s="792"/>
      <c r="E78" s="793"/>
      <c r="F78" s="403">
        <f>SUM(F75:F77)</f>
        <v>24606000</v>
      </c>
    </row>
  </sheetData>
  <autoFilter ref="A6:F78" xr:uid="{C8607F37-38C6-4BF7-B8C2-A772DECBF74F}"/>
  <mergeCells count="8">
    <mergeCell ref="B77:E77"/>
    <mergeCell ref="A78:E78"/>
    <mergeCell ref="A4:F4"/>
    <mergeCell ref="A5:F5"/>
    <mergeCell ref="A73:E73"/>
    <mergeCell ref="B74:E74"/>
    <mergeCell ref="B75:E75"/>
    <mergeCell ref="B76:E76"/>
  </mergeCells>
  <pageMargins left="0.59027779999999996" right="0.27569440000000001" top="0.39374999999999999" bottom="0.39374999999999999" header="0.3" footer="0.3"/>
  <pageSetup paperSize="8" scale="72" orientation="landscape" r:id="rId1"/>
</worksheet>
</file>

<file path=xl/worksheets/sheet4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8A61E-52A1-4A68-81E7-64811F8B7EE0}">
  <sheetPr>
    <tabColor rgb="FF00B050"/>
  </sheetPr>
  <dimension ref="A1:F414"/>
  <sheetViews>
    <sheetView workbookViewId="0"/>
  </sheetViews>
  <sheetFormatPr defaultColWidth="9.109375" defaultRowHeight="14.4" x14ac:dyDescent="0.25"/>
  <cols>
    <col min="1" max="1" width="10.5546875" style="429" customWidth="1"/>
    <col min="2" max="2" width="27.6640625" style="429" customWidth="1"/>
    <col min="3" max="3" width="7.109375" style="428" customWidth="1"/>
    <col min="4" max="4" width="11" style="436" customWidth="1"/>
    <col min="5" max="5" width="14.5546875" style="426" customWidth="1"/>
    <col min="6" max="6" width="16" style="426" customWidth="1"/>
    <col min="7" max="16384" width="9.109375" style="425"/>
  </cols>
  <sheetData>
    <row r="1" spans="1:6" s="433" customFormat="1" ht="13.8" x14ac:dyDescent="0.3">
      <c r="A1" s="424" t="s">
        <v>6182</v>
      </c>
      <c r="C1" s="434"/>
      <c r="D1" s="434"/>
      <c r="E1" s="434"/>
      <c r="F1" s="434"/>
    </row>
    <row r="2" spans="1:6" s="433" customFormat="1" ht="13.8" x14ac:dyDescent="0.3">
      <c r="A2" s="423" t="s">
        <v>6181</v>
      </c>
      <c r="C2" s="434"/>
      <c r="D2" s="434"/>
      <c r="E2" s="434"/>
      <c r="F2" s="434"/>
    </row>
    <row r="3" spans="1:6" s="433" customFormat="1" ht="13.8" x14ac:dyDescent="0.3">
      <c r="A3" s="423" t="s">
        <v>6180</v>
      </c>
      <c r="C3" s="434"/>
      <c r="D3" s="434"/>
      <c r="E3" s="434"/>
      <c r="F3" s="434"/>
    </row>
    <row r="4" spans="1:6" s="433" customFormat="1" ht="13.8" x14ac:dyDescent="0.3">
      <c r="A4" s="422" t="s">
        <v>6339</v>
      </c>
      <c r="C4" s="434"/>
      <c r="D4" s="434"/>
      <c r="E4" s="434"/>
      <c r="F4" s="434"/>
    </row>
    <row r="5" spans="1:6" s="433" customFormat="1" ht="13.8" x14ac:dyDescent="0.3">
      <c r="A5" s="801" t="str">
        <f>A7&amp;" "&amp;B7</f>
        <v>C1.2 GENERAL REQUIREMENTS AND PROVISIONS</v>
      </c>
      <c r="B5" s="801"/>
      <c r="C5" s="801"/>
      <c r="D5" s="801"/>
      <c r="E5" s="801"/>
      <c r="F5" s="801"/>
    </row>
    <row r="6" spans="1:6" s="429" customFormat="1" x14ac:dyDescent="0.25">
      <c r="A6" s="349" t="s">
        <v>5536</v>
      </c>
      <c r="B6" s="349" t="s">
        <v>5535</v>
      </c>
      <c r="C6" s="349" t="s">
        <v>5554</v>
      </c>
      <c r="D6" s="488" t="s">
        <v>5553</v>
      </c>
      <c r="E6" s="348" t="s">
        <v>5552</v>
      </c>
      <c r="F6" s="348" t="s">
        <v>5534</v>
      </c>
    </row>
    <row r="7" spans="1:6" s="429" customFormat="1" ht="24" x14ac:dyDescent="0.25">
      <c r="A7" s="365" t="s">
        <v>96</v>
      </c>
      <c r="B7" s="364" t="s">
        <v>38</v>
      </c>
      <c r="C7" s="357"/>
      <c r="D7" s="356"/>
      <c r="E7" s="430"/>
      <c r="F7" s="430"/>
    </row>
    <row r="8" spans="1:6" s="429" customFormat="1" x14ac:dyDescent="0.25">
      <c r="A8" s="443"/>
      <c r="B8" s="442"/>
      <c r="C8" s="441"/>
      <c r="D8" s="440"/>
      <c r="E8" s="439"/>
      <c r="F8" s="439"/>
    </row>
    <row r="9" spans="1:6" s="429" customFormat="1" ht="34.200000000000003" x14ac:dyDescent="0.25">
      <c r="A9" s="359" t="s">
        <v>6338</v>
      </c>
      <c r="B9" s="354" t="s">
        <v>6337</v>
      </c>
      <c r="C9" s="353"/>
      <c r="D9" s="356"/>
      <c r="E9" s="430"/>
      <c r="F9" s="430"/>
    </row>
    <row r="10" spans="1:6" s="429" customFormat="1" x14ac:dyDescent="0.25">
      <c r="A10" s="355"/>
      <c r="B10" s="358"/>
      <c r="C10" s="357"/>
      <c r="D10" s="356"/>
      <c r="E10" s="430"/>
      <c r="F10" s="430"/>
    </row>
    <row r="11" spans="1:6" s="429" customFormat="1" ht="27" customHeight="1" x14ac:dyDescent="0.25">
      <c r="A11" s="359" t="s">
        <v>6336</v>
      </c>
      <c r="B11" s="354" t="s">
        <v>6335</v>
      </c>
      <c r="C11" s="353" t="s">
        <v>6135</v>
      </c>
      <c r="D11" s="356">
        <v>1</v>
      </c>
      <c r="E11" s="430">
        <v>1000000</v>
      </c>
      <c r="F11" s="351">
        <f>IF(C11="%",D11*E11/100,D11*E11)</f>
        <v>1000000</v>
      </c>
    </row>
    <row r="12" spans="1:6" s="429" customFormat="1" x14ac:dyDescent="0.25">
      <c r="A12" s="355"/>
      <c r="B12" s="358"/>
      <c r="C12" s="357"/>
      <c r="D12" s="356"/>
      <c r="E12" s="430"/>
      <c r="F12" s="430"/>
    </row>
    <row r="13" spans="1:6" s="429" customFormat="1" ht="34.200000000000003" x14ac:dyDescent="0.25">
      <c r="A13" s="359" t="s">
        <v>6334</v>
      </c>
      <c r="B13" s="354" t="s">
        <v>6333</v>
      </c>
      <c r="C13" s="353" t="s">
        <v>5538</v>
      </c>
      <c r="D13" s="356">
        <f>F11</f>
        <v>1000000</v>
      </c>
      <c r="E13" s="430">
        <v>10</v>
      </c>
      <c r="F13" s="351">
        <f>IF(C13="%",D13*E13/100,D13*E13)</f>
        <v>100000</v>
      </c>
    </row>
    <row r="14" spans="1:6" s="429" customFormat="1" x14ac:dyDescent="0.25">
      <c r="A14" s="359"/>
      <c r="B14" s="354"/>
      <c r="C14" s="353"/>
      <c r="D14" s="356"/>
      <c r="E14" s="430"/>
      <c r="F14" s="430"/>
    </row>
    <row r="15" spans="1:6" s="372" customFormat="1" ht="13.8" x14ac:dyDescent="0.25">
      <c r="A15" s="791" t="s">
        <v>5537</v>
      </c>
      <c r="B15" s="792"/>
      <c r="C15" s="792"/>
      <c r="D15" s="792"/>
      <c r="E15" s="793"/>
      <c r="F15" s="350">
        <f>SUM(F7:F14)</f>
        <v>1100000</v>
      </c>
    </row>
    <row r="16" spans="1:6" s="433" customFormat="1" ht="13.8" x14ac:dyDescent="0.3">
      <c r="A16" s="801" t="str">
        <f>A19&amp;" "&amp;B19</f>
        <v>C1.5 ACCOMMODATION OF TRAFFIC</v>
      </c>
      <c r="B16" s="801"/>
      <c r="C16" s="801"/>
      <c r="D16" s="801"/>
      <c r="E16" s="801"/>
      <c r="F16" s="801"/>
    </row>
    <row r="17" spans="1:6" s="429" customFormat="1" x14ac:dyDescent="0.25">
      <c r="A17" s="349" t="s">
        <v>5536</v>
      </c>
      <c r="B17" s="349" t="s">
        <v>5535</v>
      </c>
      <c r="C17" s="349" t="s">
        <v>5554</v>
      </c>
      <c r="D17" s="488" t="s">
        <v>5553</v>
      </c>
      <c r="E17" s="348" t="s">
        <v>5552</v>
      </c>
      <c r="F17" s="348" t="s">
        <v>5534</v>
      </c>
    </row>
    <row r="18" spans="1:6" s="438" customFormat="1" x14ac:dyDescent="0.25">
      <c r="A18" s="460"/>
      <c r="B18" s="459"/>
      <c r="C18" s="458"/>
      <c r="D18" s="457"/>
      <c r="E18" s="456"/>
      <c r="F18" s="456"/>
    </row>
    <row r="19" spans="1:6" s="438" customFormat="1" x14ac:dyDescent="0.25">
      <c r="A19" s="365" t="s">
        <v>389</v>
      </c>
      <c r="B19" s="364" t="s">
        <v>390</v>
      </c>
      <c r="C19" s="363"/>
      <c r="D19" s="362"/>
      <c r="E19" s="431"/>
      <c r="F19" s="431"/>
    </row>
    <row r="20" spans="1:6" s="438" customFormat="1" x14ac:dyDescent="0.25">
      <c r="A20" s="355"/>
      <c r="B20" s="358"/>
      <c r="C20" s="357"/>
      <c r="D20" s="356"/>
      <c r="E20" s="430"/>
      <c r="F20" s="430"/>
    </row>
    <row r="21" spans="1:6" s="438" customFormat="1" x14ac:dyDescent="0.25">
      <c r="A21" s="359" t="s">
        <v>433</v>
      </c>
      <c r="B21" s="354" t="s">
        <v>6023</v>
      </c>
      <c r="C21" s="485"/>
      <c r="D21" s="484"/>
      <c r="E21" s="483"/>
      <c r="F21" s="483"/>
    </row>
    <row r="22" spans="1:6" s="438" customFormat="1" x14ac:dyDescent="0.25">
      <c r="A22" s="487"/>
      <c r="B22" s="486"/>
      <c r="C22" s="485"/>
      <c r="D22" s="484"/>
      <c r="E22" s="483"/>
      <c r="F22" s="483"/>
    </row>
    <row r="23" spans="1:6" s="438" customFormat="1" ht="22.8" x14ac:dyDescent="0.25">
      <c r="A23" s="359" t="s">
        <v>435</v>
      </c>
      <c r="B23" s="354" t="s">
        <v>440</v>
      </c>
      <c r="C23" s="357"/>
      <c r="D23" s="356"/>
      <c r="E23" s="351"/>
      <c r="F23" s="351"/>
    </row>
    <row r="24" spans="1:6" s="438" customFormat="1" x14ac:dyDescent="0.25">
      <c r="A24" s="355"/>
      <c r="B24" s="358"/>
      <c r="C24" s="357"/>
      <c r="D24" s="356"/>
      <c r="E24" s="351"/>
      <c r="F24" s="351"/>
    </row>
    <row r="25" spans="1:6" s="438" customFormat="1" ht="36" customHeight="1" x14ac:dyDescent="0.25">
      <c r="A25" s="355"/>
      <c r="B25" s="354" t="s">
        <v>6022</v>
      </c>
      <c r="C25" s="353" t="s">
        <v>5548</v>
      </c>
      <c r="D25" s="352">
        <v>200</v>
      </c>
      <c r="E25" s="351">
        <v>280</v>
      </c>
      <c r="F25" s="351">
        <f>IF(C25="%",D25*E25/100,D25*E25)</f>
        <v>56000</v>
      </c>
    </row>
    <row r="26" spans="1:6" s="438" customFormat="1" ht="15" customHeight="1" x14ac:dyDescent="0.25">
      <c r="A26" s="355"/>
      <c r="B26" s="354"/>
      <c r="C26" s="353"/>
      <c r="D26" s="352"/>
      <c r="E26" s="351"/>
      <c r="F26" s="351"/>
    </row>
    <row r="27" spans="1:6" s="438" customFormat="1" ht="22.8" x14ac:dyDescent="0.25">
      <c r="A27" s="359" t="s">
        <v>436</v>
      </c>
      <c r="B27" s="354" t="s">
        <v>4234</v>
      </c>
      <c r="C27" s="353" t="s">
        <v>5548</v>
      </c>
      <c r="D27" s="352">
        <v>20</v>
      </c>
      <c r="E27" s="351">
        <v>150</v>
      </c>
      <c r="F27" s="351">
        <f>IF(C27="%",D27*E27/100,D27*E27)</f>
        <v>3000</v>
      </c>
    </row>
    <row r="28" spans="1:6" s="438" customFormat="1" x14ac:dyDescent="0.25">
      <c r="A28" s="355"/>
      <c r="B28" s="358"/>
      <c r="C28" s="357"/>
      <c r="D28" s="356"/>
      <c r="E28" s="351"/>
      <c r="F28" s="351"/>
    </row>
    <row r="29" spans="1:6" s="438" customFormat="1" ht="22.8" x14ac:dyDescent="0.25">
      <c r="A29" s="359" t="s">
        <v>437</v>
      </c>
      <c r="B29" s="354" t="s">
        <v>60</v>
      </c>
      <c r="C29" s="353" t="s">
        <v>446</v>
      </c>
      <c r="D29" s="352">
        <v>2000</v>
      </c>
      <c r="E29" s="351">
        <v>480</v>
      </c>
      <c r="F29" s="351">
        <f>IF(C29="%",D29*E29/100,D29*E29)</f>
        <v>960000</v>
      </c>
    </row>
    <row r="30" spans="1:6" s="438" customFormat="1" x14ac:dyDescent="0.25">
      <c r="A30" s="355"/>
      <c r="B30" s="358"/>
      <c r="C30" s="357"/>
      <c r="D30" s="356"/>
      <c r="E30" s="430"/>
      <c r="F30" s="430"/>
    </row>
    <row r="31" spans="1:6" s="372" customFormat="1" ht="13.8" x14ac:dyDescent="0.25">
      <c r="A31" s="791" t="s">
        <v>5537</v>
      </c>
      <c r="B31" s="792"/>
      <c r="C31" s="792"/>
      <c r="D31" s="792"/>
      <c r="E31" s="793"/>
      <c r="F31" s="350">
        <f>SUM(F18:F30)</f>
        <v>1019000</v>
      </c>
    </row>
    <row r="32" spans="1:6" s="372" customFormat="1" ht="13.8" x14ac:dyDescent="0.25">
      <c r="A32" s="801" t="str">
        <f>A34&amp;" "&amp;B34</f>
        <v>C1.6 CLEARING AND GRUBBING</v>
      </c>
      <c r="B32" s="801"/>
      <c r="C32" s="801"/>
      <c r="D32" s="801"/>
      <c r="E32" s="801"/>
      <c r="F32" s="801"/>
    </row>
    <row r="33" spans="1:6" s="372" customFormat="1" ht="13.8" x14ac:dyDescent="0.25">
      <c r="A33" s="349" t="s">
        <v>5536</v>
      </c>
      <c r="B33" s="349" t="s">
        <v>5535</v>
      </c>
      <c r="C33" s="349" t="s">
        <v>5554</v>
      </c>
      <c r="D33" s="366" t="s">
        <v>5553</v>
      </c>
      <c r="E33" s="348" t="s">
        <v>5552</v>
      </c>
      <c r="F33" s="348" t="s">
        <v>5534</v>
      </c>
    </row>
    <row r="34" spans="1:6" s="429" customFormat="1" x14ac:dyDescent="0.25">
      <c r="A34" s="365" t="s">
        <v>477</v>
      </c>
      <c r="B34" s="364" t="s">
        <v>7</v>
      </c>
      <c r="C34" s="363"/>
      <c r="D34" s="362"/>
      <c r="E34" s="431"/>
      <c r="F34" s="431"/>
    </row>
    <row r="35" spans="1:6" s="429" customFormat="1" x14ac:dyDescent="0.25">
      <c r="A35" s="355"/>
      <c r="B35" s="358"/>
      <c r="C35" s="357"/>
      <c r="D35" s="356"/>
      <c r="E35" s="430"/>
      <c r="F35" s="430"/>
    </row>
    <row r="36" spans="1:6" s="429" customFormat="1" x14ac:dyDescent="0.25">
      <c r="A36" s="359" t="s">
        <v>478</v>
      </c>
      <c r="B36" s="354" t="s">
        <v>6013</v>
      </c>
      <c r="C36" s="357"/>
      <c r="D36" s="356"/>
      <c r="E36" s="430"/>
      <c r="F36" s="430"/>
    </row>
    <row r="37" spans="1:6" s="429" customFormat="1" x14ac:dyDescent="0.25">
      <c r="A37" s="355"/>
      <c r="B37" s="358"/>
      <c r="C37" s="357"/>
      <c r="D37" s="356"/>
      <c r="E37" s="430"/>
      <c r="F37" s="430"/>
    </row>
    <row r="38" spans="1:6" s="429" customFormat="1" ht="22.8" x14ac:dyDescent="0.25">
      <c r="A38" s="359" t="s">
        <v>481</v>
      </c>
      <c r="B38" s="354" t="s">
        <v>485</v>
      </c>
      <c r="C38" s="353" t="s">
        <v>5557</v>
      </c>
      <c r="D38" s="356">
        <v>6.6</v>
      </c>
      <c r="E38" s="430">
        <v>11250</v>
      </c>
      <c r="F38" s="351">
        <f>IF(C38="%",D38*E38/100,D38*E38)</f>
        <v>74250</v>
      </c>
    </row>
    <row r="39" spans="1:6" s="429" customFormat="1" x14ac:dyDescent="0.25">
      <c r="A39" s="355"/>
      <c r="B39" s="358"/>
      <c r="C39" s="357"/>
      <c r="D39" s="356"/>
      <c r="E39" s="430"/>
      <c r="F39" s="430"/>
    </row>
    <row r="40" spans="1:6" s="429" customFormat="1" ht="22.8" x14ac:dyDescent="0.25">
      <c r="A40" s="359" t="s">
        <v>482</v>
      </c>
      <c r="B40" s="354" t="s">
        <v>6332</v>
      </c>
      <c r="C40" s="353" t="s">
        <v>5555</v>
      </c>
      <c r="D40" s="356">
        <v>7.2</v>
      </c>
      <c r="E40" s="430">
        <v>1500</v>
      </c>
      <c r="F40" s="351">
        <f>IF(C40="%",D40*E40/100,D40*E40)</f>
        <v>10800</v>
      </c>
    </row>
    <row r="41" spans="1:6" s="429" customFormat="1" x14ac:dyDescent="0.25">
      <c r="A41" s="355"/>
      <c r="B41" s="358"/>
      <c r="C41" s="357"/>
      <c r="D41" s="356"/>
      <c r="E41" s="430"/>
      <c r="F41" s="430"/>
    </row>
    <row r="42" spans="1:6" s="429" customFormat="1" x14ac:dyDescent="0.25">
      <c r="A42" s="359" t="s">
        <v>486</v>
      </c>
      <c r="B42" s="354" t="s">
        <v>6011</v>
      </c>
      <c r="C42" s="357"/>
      <c r="D42" s="356"/>
      <c r="E42" s="430"/>
      <c r="F42" s="430"/>
    </row>
    <row r="43" spans="1:6" s="429" customFormat="1" x14ac:dyDescent="0.25">
      <c r="A43" s="355"/>
      <c r="B43" s="358"/>
      <c r="C43" s="357"/>
      <c r="D43" s="356"/>
      <c r="E43" s="430"/>
      <c r="F43" s="430"/>
    </row>
    <row r="44" spans="1:6" s="429" customFormat="1" ht="45.6" x14ac:dyDescent="0.25">
      <c r="A44" s="359" t="s">
        <v>489</v>
      </c>
      <c r="B44" s="354" t="s">
        <v>493</v>
      </c>
      <c r="C44" s="353" t="s">
        <v>5557</v>
      </c>
      <c r="D44" s="356">
        <v>6.6</v>
      </c>
      <c r="E44" s="430">
        <v>11250</v>
      </c>
      <c r="F44" s="351">
        <f>IF(C44="%",D44*E44/100,D44*E44)</f>
        <v>74250</v>
      </c>
    </row>
    <row r="45" spans="1:6" s="429" customFormat="1" x14ac:dyDescent="0.25">
      <c r="A45" s="355"/>
      <c r="B45" s="358"/>
      <c r="C45" s="357"/>
      <c r="D45" s="356"/>
      <c r="E45" s="430"/>
      <c r="F45" s="430"/>
    </row>
    <row r="46" spans="1:6" s="429" customFormat="1" ht="22.8" x14ac:dyDescent="0.25">
      <c r="A46" s="359" t="s">
        <v>494</v>
      </c>
      <c r="B46" s="354" t="s">
        <v>495</v>
      </c>
      <c r="C46" s="357"/>
      <c r="D46" s="356"/>
      <c r="E46" s="430"/>
      <c r="F46" s="430"/>
    </row>
    <row r="47" spans="1:6" s="429" customFormat="1" x14ac:dyDescent="0.25">
      <c r="A47" s="355"/>
      <c r="B47" s="358"/>
      <c r="C47" s="357"/>
      <c r="D47" s="356"/>
      <c r="E47" s="430"/>
      <c r="F47" s="430"/>
    </row>
    <row r="48" spans="1:6" s="429" customFormat="1" ht="22.8" x14ac:dyDescent="0.25">
      <c r="A48" s="359" t="s">
        <v>496</v>
      </c>
      <c r="B48" s="354" t="s">
        <v>6331</v>
      </c>
      <c r="C48" s="353" t="s">
        <v>5548</v>
      </c>
      <c r="D48" s="356">
        <v>20</v>
      </c>
      <c r="E48" s="430">
        <v>1160</v>
      </c>
      <c r="F48" s="351">
        <f>IF(C48="%",D48*E48/100,D48*E48)</f>
        <v>23200</v>
      </c>
    </row>
    <row r="49" spans="1:6" s="429" customFormat="1" x14ac:dyDescent="0.25">
      <c r="A49" s="355"/>
      <c r="B49" s="358"/>
      <c r="C49" s="357"/>
      <c r="D49" s="356"/>
      <c r="E49" s="430"/>
      <c r="F49" s="430"/>
    </row>
    <row r="50" spans="1:6" s="429" customFormat="1" ht="22.8" x14ac:dyDescent="0.25">
      <c r="A50" s="359" t="s">
        <v>497</v>
      </c>
      <c r="B50" s="354" t="s">
        <v>6330</v>
      </c>
      <c r="C50" s="353" t="s">
        <v>5548</v>
      </c>
      <c r="D50" s="356">
        <v>10</v>
      </c>
      <c r="E50" s="430">
        <v>2250</v>
      </c>
      <c r="F50" s="351">
        <f>IF(C50="%",D50*E50/100,D50*E50)</f>
        <v>22500</v>
      </c>
    </row>
    <row r="51" spans="1:6" s="429" customFormat="1" ht="15" customHeight="1" x14ac:dyDescent="0.25">
      <c r="A51" s="355"/>
      <c r="B51" s="358"/>
      <c r="C51" s="357"/>
      <c r="D51" s="356"/>
      <c r="E51" s="430"/>
      <c r="F51" s="430"/>
    </row>
    <row r="52" spans="1:6" s="429" customFormat="1" ht="15" customHeight="1" x14ac:dyDescent="0.25">
      <c r="A52" s="359" t="s">
        <v>498</v>
      </c>
      <c r="B52" s="354" t="s">
        <v>6329</v>
      </c>
      <c r="C52" s="353" t="s">
        <v>5548</v>
      </c>
      <c r="D52" s="356">
        <v>2</v>
      </c>
      <c r="E52" s="430">
        <v>4500</v>
      </c>
      <c r="F52" s="351">
        <f>IF(C52="%",D52*E52/100,D52*E52)</f>
        <v>9000</v>
      </c>
    </row>
    <row r="53" spans="1:6" s="429" customFormat="1" x14ac:dyDescent="0.25">
      <c r="A53" s="355"/>
      <c r="B53" s="358"/>
      <c r="C53" s="357"/>
      <c r="D53" s="356"/>
      <c r="E53" s="430"/>
      <c r="F53" s="430"/>
    </row>
    <row r="54" spans="1:6" s="438" customFormat="1" x14ac:dyDescent="0.25">
      <c r="A54" s="460"/>
      <c r="B54" s="459"/>
      <c r="C54" s="458"/>
      <c r="D54" s="356"/>
      <c r="E54" s="456"/>
      <c r="F54" s="456"/>
    </row>
    <row r="55" spans="1:6" s="429" customFormat="1" ht="22.8" x14ac:dyDescent="0.25">
      <c r="A55" s="359" t="s">
        <v>508</v>
      </c>
      <c r="B55" s="354" t="s">
        <v>509</v>
      </c>
      <c r="C55" s="353" t="s">
        <v>5557</v>
      </c>
      <c r="D55" s="356">
        <v>1</v>
      </c>
      <c r="E55" s="430">
        <v>22500</v>
      </c>
      <c r="F55" s="351">
        <f>IF(C55="%",D55*E55/100,D55*E55)</f>
        <v>22500</v>
      </c>
    </row>
    <row r="56" spans="1:6" s="429" customFormat="1" x14ac:dyDescent="0.25">
      <c r="A56" s="355"/>
      <c r="B56" s="358"/>
      <c r="C56" s="357"/>
      <c r="D56" s="356"/>
      <c r="E56" s="430"/>
      <c r="F56" s="430"/>
    </row>
    <row r="57" spans="1:6" s="438" customFormat="1" x14ac:dyDescent="0.25">
      <c r="A57" s="359" t="s">
        <v>520</v>
      </c>
      <c r="B57" s="354" t="s">
        <v>521</v>
      </c>
      <c r="C57" s="357"/>
      <c r="D57" s="356"/>
      <c r="E57" s="430"/>
      <c r="F57" s="430"/>
    </row>
    <row r="58" spans="1:6" s="438" customFormat="1" x14ac:dyDescent="0.25">
      <c r="A58" s="355"/>
      <c r="B58" s="358"/>
      <c r="C58" s="357"/>
      <c r="D58" s="356"/>
      <c r="E58" s="430"/>
      <c r="F58" s="430"/>
    </row>
    <row r="59" spans="1:6" s="438" customFormat="1" x14ac:dyDescent="0.25">
      <c r="A59" s="359" t="s">
        <v>523</v>
      </c>
      <c r="B59" s="354" t="s">
        <v>525</v>
      </c>
      <c r="C59" s="353" t="s">
        <v>5582</v>
      </c>
      <c r="D59" s="356">
        <v>6000</v>
      </c>
      <c r="E59" s="430">
        <v>12</v>
      </c>
      <c r="F59" s="430">
        <f>IF(C59="%",D59*E59/100,D59*E59)</f>
        <v>72000</v>
      </c>
    </row>
    <row r="60" spans="1:6" s="438" customFormat="1" x14ac:dyDescent="0.25">
      <c r="A60" s="482"/>
      <c r="B60" s="481"/>
      <c r="C60" s="480"/>
      <c r="D60" s="479"/>
      <c r="E60" s="478"/>
      <c r="F60" s="478"/>
    </row>
    <row r="61" spans="1:6" s="372" customFormat="1" ht="13.8" x14ac:dyDescent="0.25">
      <c r="A61" s="791" t="s">
        <v>5537</v>
      </c>
      <c r="B61" s="792"/>
      <c r="C61" s="792"/>
      <c r="D61" s="792"/>
      <c r="E61" s="793"/>
      <c r="F61" s="350">
        <f>SUM(F21:F60)</f>
        <v>2346500</v>
      </c>
    </row>
    <row r="62" spans="1:6" s="372" customFormat="1" ht="13.8" x14ac:dyDescent="0.25">
      <c r="A62" s="801" t="str">
        <f>A64&amp;" "&amp;B64</f>
        <v>C1.7 LOADING AND HAULING</v>
      </c>
      <c r="B62" s="801"/>
      <c r="C62" s="801"/>
      <c r="D62" s="801"/>
      <c r="E62" s="801"/>
      <c r="F62" s="801"/>
    </row>
    <row r="63" spans="1:6" s="372" customFormat="1" ht="13.8" x14ac:dyDescent="0.25">
      <c r="A63" s="349" t="s">
        <v>5536</v>
      </c>
      <c r="B63" s="349" t="s">
        <v>5535</v>
      </c>
      <c r="C63" s="349" t="s">
        <v>5554</v>
      </c>
      <c r="D63" s="366" t="s">
        <v>5553</v>
      </c>
      <c r="E63" s="348" t="s">
        <v>5552</v>
      </c>
      <c r="F63" s="348" t="s">
        <v>5534</v>
      </c>
    </row>
    <row r="64" spans="1:6" s="429" customFormat="1" x14ac:dyDescent="0.25">
      <c r="A64" s="365" t="s">
        <v>531</v>
      </c>
      <c r="B64" s="364" t="s">
        <v>532</v>
      </c>
      <c r="C64" s="363"/>
      <c r="D64" s="362"/>
      <c r="E64" s="431"/>
      <c r="F64" s="431"/>
    </row>
    <row r="65" spans="1:6" s="429" customFormat="1" x14ac:dyDescent="0.25">
      <c r="A65" s="384"/>
      <c r="B65" s="383"/>
      <c r="C65" s="382"/>
      <c r="D65" s="381"/>
      <c r="E65" s="437"/>
      <c r="F65" s="437"/>
    </row>
    <row r="66" spans="1:6" s="429" customFormat="1" x14ac:dyDescent="0.25">
      <c r="A66" s="380" t="s">
        <v>533</v>
      </c>
      <c r="B66" s="379" t="s">
        <v>6010</v>
      </c>
      <c r="C66" s="382"/>
      <c r="D66" s="381"/>
      <c r="E66" s="376"/>
      <c r="F66" s="376"/>
    </row>
    <row r="67" spans="1:6" s="429" customFormat="1" x14ac:dyDescent="0.25">
      <c r="A67" s="384"/>
      <c r="B67" s="383"/>
      <c r="C67" s="382"/>
      <c r="D67" s="381"/>
      <c r="E67" s="376"/>
      <c r="F67" s="376"/>
    </row>
    <row r="68" spans="1:6" s="429" customFormat="1" ht="34.200000000000003" x14ac:dyDescent="0.25">
      <c r="A68" s="380" t="s">
        <v>535</v>
      </c>
      <c r="B68" s="379" t="s">
        <v>538</v>
      </c>
      <c r="C68" s="378" t="s">
        <v>5582</v>
      </c>
      <c r="D68" s="377">
        <v>8700</v>
      </c>
      <c r="E68" s="376">
        <v>3</v>
      </c>
      <c r="F68" s="351">
        <f>IF(C68="%",D68*E68/100,D68*E68)</f>
        <v>26100</v>
      </c>
    </row>
    <row r="69" spans="1:6" s="429" customFormat="1" x14ac:dyDescent="0.25">
      <c r="A69" s="384"/>
      <c r="B69" s="383"/>
      <c r="C69" s="382"/>
      <c r="D69" s="381"/>
      <c r="E69" s="437"/>
      <c r="F69" s="437"/>
    </row>
    <row r="70" spans="1:6" s="429" customFormat="1" x14ac:dyDescent="0.25">
      <c r="A70" s="380" t="s">
        <v>541</v>
      </c>
      <c r="B70" s="379" t="s">
        <v>6009</v>
      </c>
      <c r="C70" s="382"/>
      <c r="D70" s="381"/>
      <c r="E70" s="437"/>
      <c r="F70" s="437"/>
    </row>
    <row r="71" spans="1:6" s="429" customFormat="1" x14ac:dyDescent="0.25">
      <c r="A71" s="384"/>
      <c r="B71" s="383"/>
      <c r="C71" s="382"/>
      <c r="D71" s="381"/>
      <c r="E71" s="437"/>
      <c r="F71" s="437"/>
    </row>
    <row r="72" spans="1:6" s="429" customFormat="1" ht="34.200000000000003" x14ac:dyDescent="0.25">
      <c r="A72" s="380" t="s">
        <v>543</v>
      </c>
      <c r="B72" s="379" t="s">
        <v>545</v>
      </c>
      <c r="C72" s="382"/>
      <c r="D72" s="381"/>
      <c r="E72" s="437"/>
      <c r="F72" s="437"/>
    </row>
    <row r="73" spans="1:6" s="429" customFormat="1" x14ac:dyDescent="0.25">
      <c r="A73" s="384"/>
      <c r="B73" s="383"/>
      <c r="C73" s="382"/>
      <c r="D73" s="381"/>
      <c r="E73" s="437"/>
      <c r="F73" s="437"/>
    </row>
    <row r="74" spans="1:6" s="429" customFormat="1" ht="28.5" customHeight="1" x14ac:dyDescent="0.25">
      <c r="A74" s="384"/>
      <c r="B74" s="379" t="s">
        <v>6328</v>
      </c>
      <c r="C74" s="378" t="s">
        <v>5949</v>
      </c>
      <c r="D74" s="381">
        <v>52000</v>
      </c>
      <c r="E74" s="437">
        <v>7.5</v>
      </c>
      <c r="F74" s="437">
        <f>IF(C74="%",D74*E74/100,D74*E74)</f>
        <v>390000</v>
      </c>
    </row>
    <row r="75" spans="1:6" s="429" customFormat="1" x14ac:dyDescent="0.25">
      <c r="A75" s="384"/>
      <c r="B75" s="379"/>
      <c r="C75" s="378"/>
      <c r="D75" s="381"/>
      <c r="E75" s="437"/>
      <c r="F75" s="437"/>
    </row>
    <row r="76" spans="1:6" s="429" customFormat="1" ht="22.8" x14ac:dyDescent="0.25">
      <c r="A76" s="380" t="s">
        <v>544</v>
      </c>
      <c r="B76" s="379" t="s">
        <v>6006</v>
      </c>
      <c r="C76" s="382"/>
      <c r="D76" s="381"/>
      <c r="E76" s="437"/>
      <c r="F76" s="437"/>
    </row>
    <row r="77" spans="1:6" s="429" customFormat="1" x14ac:dyDescent="0.25">
      <c r="A77" s="384"/>
      <c r="B77" s="383"/>
      <c r="C77" s="382"/>
      <c r="D77" s="381"/>
      <c r="E77" s="437"/>
      <c r="F77" s="437"/>
    </row>
    <row r="78" spans="1:6" s="429" customFormat="1" ht="34.200000000000003" x14ac:dyDescent="0.25">
      <c r="A78" s="384"/>
      <c r="B78" s="379" t="s">
        <v>6327</v>
      </c>
      <c r="C78" s="378" t="s">
        <v>5949</v>
      </c>
      <c r="D78" s="381">
        <v>1000</v>
      </c>
      <c r="E78" s="437">
        <v>7.5</v>
      </c>
      <c r="F78" s="437">
        <f>IF(C78="%",D78*E78/100,D78*E78)</f>
        <v>7500</v>
      </c>
    </row>
    <row r="79" spans="1:6" s="429" customFormat="1" x14ac:dyDescent="0.25">
      <c r="A79" s="384"/>
      <c r="B79" s="383"/>
      <c r="C79" s="382"/>
      <c r="D79" s="381"/>
      <c r="E79" s="437"/>
      <c r="F79" s="437"/>
    </row>
    <row r="80" spans="1:6" s="429" customFormat="1" x14ac:dyDescent="0.25">
      <c r="A80" s="384"/>
      <c r="B80" s="379" t="s">
        <v>6004</v>
      </c>
      <c r="C80" s="378" t="s">
        <v>5949</v>
      </c>
      <c r="D80" s="381">
        <v>2000</v>
      </c>
      <c r="E80" s="437">
        <v>7.5</v>
      </c>
      <c r="F80" s="437">
        <f>IF(C80="%",D80*E80/100,D80*E80)</f>
        <v>15000</v>
      </c>
    </row>
    <row r="81" spans="1:6" s="429" customFormat="1" x14ac:dyDescent="0.25">
      <c r="A81" s="384"/>
      <c r="B81" s="383"/>
      <c r="C81" s="382"/>
      <c r="D81" s="381"/>
      <c r="E81" s="437"/>
      <c r="F81" s="437"/>
    </row>
    <row r="82" spans="1:6" s="429" customFormat="1" x14ac:dyDescent="0.25">
      <c r="A82" s="384"/>
      <c r="B82" s="379" t="s">
        <v>6003</v>
      </c>
      <c r="C82" s="378" t="s">
        <v>5949</v>
      </c>
      <c r="D82" s="381">
        <v>500</v>
      </c>
      <c r="E82" s="437">
        <v>7.5</v>
      </c>
      <c r="F82" s="437">
        <f>IF(C82="%",D82*E82/100,D82*E82)</f>
        <v>3750</v>
      </c>
    </row>
    <row r="83" spans="1:6" s="429" customFormat="1" x14ac:dyDescent="0.25">
      <c r="A83" s="384"/>
      <c r="B83" s="379"/>
      <c r="C83" s="378"/>
      <c r="D83" s="381"/>
      <c r="E83" s="437"/>
      <c r="F83" s="437"/>
    </row>
    <row r="84" spans="1:6" s="372" customFormat="1" ht="13.8" x14ac:dyDescent="0.25">
      <c r="A84" s="791" t="s">
        <v>5537</v>
      </c>
      <c r="B84" s="792"/>
      <c r="C84" s="792"/>
      <c r="D84" s="792"/>
      <c r="E84" s="793"/>
      <c r="F84" s="350">
        <f>SUM(F64:F83)</f>
        <v>442350</v>
      </c>
    </row>
    <row r="85" spans="1:6" s="372" customFormat="1" ht="27" customHeight="1" x14ac:dyDescent="0.25">
      <c r="A85" s="801" t="str">
        <f>A87&amp;" "&amp;B87</f>
        <v>C3.3 CONCRETE KERBING AND CHANNELING, ASPHALT BERMS, CHUTES, DOWNPIPES, CONCRETE, STONE PITCHED AND GABION LININGS FOR OPEN DRAINS</v>
      </c>
      <c r="B85" s="801"/>
      <c r="C85" s="801"/>
      <c r="D85" s="801"/>
      <c r="E85" s="801"/>
      <c r="F85" s="801"/>
    </row>
    <row r="86" spans="1:6" s="372" customFormat="1" ht="27" customHeight="1" x14ac:dyDescent="0.25">
      <c r="A86" s="349" t="s">
        <v>5536</v>
      </c>
      <c r="B86" s="349" t="s">
        <v>5535</v>
      </c>
      <c r="C86" s="349" t="s">
        <v>5554</v>
      </c>
      <c r="D86" s="366" t="s">
        <v>5553</v>
      </c>
      <c r="E86" s="348" t="s">
        <v>5552</v>
      </c>
      <c r="F86" s="348" t="s">
        <v>5534</v>
      </c>
    </row>
    <row r="87" spans="1:6" s="429" customFormat="1" ht="72" x14ac:dyDescent="0.25">
      <c r="A87" s="365" t="s">
        <v>1156</v>
      </c>
      <c r="B87" s="364" t="s">
        <v>5887</v>
      </c>
      <c r="C87" s="363"/>
      <c r="D87" s="362"/>
      <c r="E87" s="431"/>
      <c r="F87" s="431"/>
    </row>
    <row r="88" spans="1:6" s="429" customFormat="1" x14ac:dyDescent="0.25">
      <c r="A88" s="355"/>
      <c r="B88" s="358"/>
      <c r="C88" s="357"/>
      <c r="D88" s="356"/>
      <c r="E88" s="430"/>
      <c r="F88" s="430"/>
    </row>
    <row r="89" spans="1:6" s="429" customFormat="1" x14ac:dyDescent="0.25">
      <c r="A89" s="547" t="s">
        <v>1158</v>
      </c>
      <c r="B89" s="548" t="s">
        <v>1159</v>
      </c>
      <c r="C89" s="549"/>
      <c r="D89" s="550"/>
      <c r="E89" s="551"/>
      <c r="F89" s="551"/>
    </row>
    <row r="90" spans="1:6" s="429" customFormat="1" x14ac:dyDescent="0.25">
      <c r="A90" s="552"/>
      <c r="B90" s="553"/>
      <c r="C90" s="549"/>
      <c r="D90" s="550"/>
      <c r="E90" s="551"/>
      <c r="F90" s="551"/>
    </row>
    <row r="91" spans="1:6" s="429" customFormat="1" x14ac:dyDescent="0.25">
      <c r="A91" s="547" t="s">
        <v>1160</v>
      </c>
      <c r="B91" s="548" t="s">
        <v>6326</v>
      </c>
      <c r="C91" s="549"/>
      <c r="D91" s="550"/>
      <c r="E91" s="551"/>
      <c r="F91" s="551"/>
    </row>
    <row r="92" spans="1:6" s="429" customFormat="1" x14ac:dyDescent="0.25">
      <c r="A92" s="552"/>
      <c r="B92" s="553"/>
      <c r="C92" s="549"/>
      <c r="D92" s="550"/>
      <c r="E92" s="551"/>
      <c r="F92" s="551"/>
    </row>
    <row r="93" spans="1:6" s="429" customFormat="1" ht="36" customHeight="1" x14ac:dyDescent="0.25">
      <c r="A93" s="547"/>
      <c r="B93" s="548" t="s">
        <v>6325</v>
      </c>
      <c r="C93" s="549" t="s">
        <v>5640</v>
      </c>
      <c r="D93" s="550">
        <v>7100</v>
      </c>
      <c r="E93" s="551">
        <v>160</v>
      </c>
      <c r="F93" s="554">
        <f>IF(C93="%",D93*E93/100,D93*E93)</f>
        <v>1136000</v>
      </c>
    </row>
    <row r="94" spans="1:6" s="429" customFormat="1" x14ac:dyDescent="0.25">
      <c r="A94" s="552"/>
      <c r="B94" s="553"/>
      <c r="C94" s="549"/>
      <c r="D94" s="550"/>
      <c r="E94" s="551"/>
      <c r="F94" s="551"/>
    </row>
    <row r="95" spans="1:6" s="429" customFormat="1" ht="22.8" x14ac:dyDescent="0.25">
      <c r="A95" s="547" t="s">
        <v>1163</v>
      </c>
      <c r="B95" s="548" t="s">
        <v>1164</v>
      </c>
      <c r="C95" s="549"/>
      <c r="D95" s="550"/>
      <c r="E95" s="551"/>
      <c r="F95" s="551"/>
    </row>
    <row r="96" spans="1:6" s="429" customFormat="1" x14ac:dyDescent="0.25">
      <c r="A96" s="552"/>
      <c r="B96" s="553"/>
      <c r="C96" s="549"/>
      <c r="D96" s="550"/>
      <c r="E96" s="551"/>
      <c r="F96" s="551"/>
    </row>
    <row r="97" spans="1:6" s="429" customFormat="1" x14ac:dyDescent="0.25">
      <c r="A97" s="547" t="s">
        <v>1165</v>
      </c>
      <c r="B97" s="548" t="s">
        <v>5883</v>
      </c>
      <c r="C97" s="549"/>
      <c r="D97" s="550"/>
      <c r="E97" s="551"/>
      <c r="F97" s="551"/>
    </row>
    <row r="98" spans="1:6" s="429" customFormat="1" x14ac:dyDescent="0.25">
      <c r="A98" s="552"/>
      <c r="B98" s="553"/>
      <c r="C98" s="549"/>
      <c r="D98" s="550"/>
      <c r="E98" s="551"/>
      <c r="F98" s="551"/>
    </row>
    <row r="99" spans="1:6" s="429" customFormat="1" ht="59.25" customHeight="1" x14ac:dyDescent="0.25">
      <c r="A99" s="552"/>
      <c r="B99" s="548" t="s">
        <v>6324</v>
      </c>
      <c r="C99" s="549" t="s">
        <v>5640</v>
      </c>
      <c r="D99" s="550">
        <v>180</v>
      </c>
      <c r="E99" s="551">
        <v>400</v>
      </c>
      <c r="F99" s="554">
        <f>IF(C99="%",D99*E99/100,D99*E99)</f>
        <v>72000</v>
      </c>
    </row>
    <row r="100" spans="1:6" s="429" customFormat="1" x14ac:dyDescent="0.25">
      <c r="A100" s="552"/>
      <c r="B100" s="553"/>
      <c r="C100" s="549"/>
      <c r="D100" s="550"/>
      <c r="E100" s="551"/>
      <c r="F100" s="551"/>
    </row>
    <row r="101" spans="1:6" s="429" customFormat="1" x14ac:dyDescent="0.25">
      <c r="A101" s="547" t="s">
        <v>1165</v>
      </c>
      <c r="B101" s="548" t="s">
        <v>5883</v>
      </c>
      <c r="C101" s="549"/>
      <c r="D101" s="550"/>
      <c r="E101" s="551"/>
      <c r="F101" s="551"/>
    </row>
    <row r="102" spans="1:6" s="429" customFormat="1" x14ac:dyDescent="0.25">
      <c r="A102" s="552"/>
      <c r="B102" s="553"/>
      <c r="C102" s="549"/>
      <c r="D102" s="550"/>
      <c r="E102" s="551"/>
      <c r="F102" s="551"/>
    </row>
    <row r="103" spans="1:6" s="429" customFormat="1" ht="45.6" x14ac:dyDescent="0.25">
      <c r="A103" s="552"/>
      <c r="B103" s="548" t="s">
        <v>6323</v>
      </c>
      <c r="C103" s="549" t="s">
        <v>5640</v>
      </c>
      <c r="D103" s="550">
        <v>180</v>
      </c>
      <c r="E103" s="551">
        <v>400</v>
      </c>
      <c r="F103" s="554">
        <f>IF(C103="%",D103*E103/100,D103*E103)</f>
        <v>72000</v>
      </c>
    </row>
    <row r="104" spans="1:6" s="429" customFormat="1" x14ac:dyDescent="0.25">
      <c r="A104" s="355"/>
      <c r="B104" s="354"/>
      <c r="C104" s="357"/>
      <c r="D104" s="356"/>
      <c r="E104" s="430"/>
      <c r="F104" s="351"/>
    </row>
    <row r="105" spans="1:6" s="372" customFormat="1" ht="13.8" x14ac:dyDescent="0.25">
      <c r="A105" s="791" t="s">
        <v>5537</v>
      </c>
      <c r="B105" s="792"/>
      <c r="C105" s="792"/>
      <c r="D105" s="792"/>
      <c r="E105" s="793"/>
      <c r="F105" s="350">
        <f>SUM(F87:F104)</f>
        <v>1280000</v>
      </c>
    </row>
    <row r="106" spans="1:6" s="372" customFormat="1" ht="13.8" x14ac:dyDescent="0.25">
      <c r="A106" s="801" t="str">
        <f>A108&amp;" "&amp;B108</f>
        <v>C4.4 COMMERCIAL MATERIALS</v>
      </c>
      <c r="B106" s="801"/>
      <c r="C106" s="801"/>
      <c r="D106" s="801"/>
      <c r="E106" s="801"/>
      <c r="F106" s="801"/>
    </row>
    <row r="107" spans="1:6" s="372" customFormat="1" ht="13.8" x14ac:dyDescent="0.25">
      <c r="A107" s="349" t="s">
        <v>5536</v>
      </c>
      <c r="B107" s="349" t="s">
        <v>5535</v>
      </c>
      <c r="C107" s="349" t="s">
        <v>5554</v>
      </c>
      <c r="D107" s="366" t="s">
        <v>5553</v>
      </c>
      <c r="E107" s="348" t="s">
        <v>5552</v>
      </c>
      <c r="F107" s="348" t="s">
        <v>5534</v>
      </c>
    </row>
    <row r="108" spans="1:6" s="429" customFormat="1" x14ac:dyDescent="0.25">
      <c r="A108" s="365" t="s">
        <v>1550</v>
      </c>
      <c r="B108" s="364" t="s">
        <v>1551</v>
      </c>
      <c r="C108" s="363"/>
      <c r="D108" s="362"/>
      <c r="E108" s="431"/>
      <c r="F108" s="431"/>
    </row>
    <row r="109" spans="1:6" s="438" customFormat="1" x14ac:dyDescent="0.25">
      <c r="A109" s="466"/>
      <c r="B109" s="465"/>
      <c r="C109" s="464"/>
      <c r="D109" s="463"/>
      <c r="E109" s="462"/>
      <c r="F109" s="462"/>
    </row>
    <row r="110" spans="1:6" s="438" customFormat="1" x14ac:dyDescent="0.25">
      <c r="A110" s="380" t="s">
        <v>1595</v>
      </c>
      <c r="B110" s="379" t="s">
        <v>5806</v>
      </c>
      <c r="C110" s="382"/>
      <c r="D110" s="381"/>
      <c r="E110" s="437"/>
      <c r="F110" s="437"/>
    </row>
    <row r="111" spans="1:6" s="438" customFormat="1" x14ac:dyDescent="0.25">
      <c r="A111" s="384"/>
      <c r="B111" s="383"/>
      <c r="C111" s="382"/>
      <c r="D111" s="381"/>
      <c r="E111" s="437"/>
      <c r="F111" s="437"/>
    </row>
    <row r="112" spans="1:6" s="438" customFormat="1" x14ac:dyDescent="0.25">
      <c r="A112" s="555" t="s">
        <v>1598</v>
      </c>
      <c r="B112" s="556" t="s">
        <v>1596</v>
      </c>
      <c r="C112" s="557"/>
      <c r="D112" s="558"/>
      <c r="E112" s="559"/>
      <c r="F112" s="559"/>
    </row>
    <row r="113" spans="1:6" s="438" customFormat="1" x14ac:dyDescent="0.25">
      <c r="A113" s="560"/>
      <c r="B113" s="561"/>
      <c r="C113" s="562"/>
      <c r="D113" s="558"/>
      <c r="E113" s="559"/>
      <c r="F113" s="559"/>
    </row>
    <row r="114" spans="1:6" s="438" customFormat="1" x14ac:dyDescent="0.25">
      <c r="A114" s="555"/>
      <c r="B114" s="556" t="s">
        <v>5805</v>
      </c>
      <c r="C114" s="557" t="s">
        <v>5577</v>
      </c>
      <c r="D114" s="558">
        <v>26</v>
      </c>
      <c r="E114" s="563">
        <v>1725</v>
      </c>
      <c r="F114" s="554">
        <f>IF(C114="%",D114*E114/100,D114*E114)</f>
        <v>44850</v>
      </c>
    </row>
    <row r="115" spans="1:6" s="438" customFormat="1" x14ac:dyDescent="0.25">
      <c r="A115" s="477"/>
      <c r="B115" s="476"/>
      <c r="C115" s="475"/>
      <c r="D115" s="474"/>
      <c r="E115" s="473"/>
      <c r="F115" s="473"/>
    </row>
    <row r="116" spans="1:6" s="438" customFormat="1" x14ac:dyDescent="0.25">
      <c r="A116" s="380" t="s">
        <v>1601</v>
      </c>
      <c r="B116" s="379" t="s">
        <v>6322</v>
      </c>
      <c r="C116" s="382"/>
      <c r="D116" s="381"/>
      <c r="E116" s="437"/>
      <c r="F116" s="437"/>
    </row>
    <row r="117" spans="1:6" s="438" customFormat="1" x14ac:dyDescent="0.25">
      <c r="A117" s="384"/>
      <c r="B117" s="383"/>
      <c r="C117" s="382"/>
      <c r="D117" s="381"/>
      <c r="E117" s="437"/>
      <c r="F117" s="437"/>
    </row>
    <row r="118" spans="1:6" s="438" customFormat="1" ht="22.8" x14ac:dyDescent="0.25">
      <c r="A118" s="380" t="s">
        <v>1603</v>
      </c>
      <c r="B118" s="379" t="s">
        <v>6321</v>
      </c>
      <c r="C118" s="378" t="s">
        <v>5577</v>
      </c>
      <c r="D118" s="381">
        <v>110</v>
      </c>
      <c r="E118" s="437">
        <v>17000</v>
      </c>
      <c r="F118" s="437">
        <f>IF(C118="%",D118*E118/100,D118*E118)</f>
        <v>1870000</v>
      </c>
    </row>
    <row r="119" spans="1:6" s="438" customFormat="1" x14ac:dyDescent="0.25">
      <c r="A119" s="384"/>
      <c r="B119" s="383"/>
      <c r="C119" s="382"/>
      <c r="D119" s="381"/>
      <c r="E119" s="437"/>
      <c r="F119" s="437"/>
    </row>
    <row r="120" spans="1:6" s="438" customFormat="1" ht="22.8" x14ac:dyDescent="0.25">
      <c r="A120" s="380" t="s">
        <v>1604</v>
      </c>
      <c r="B120" s="379" t="s">
        <v>6320</v>
      </c>
      <c r="C120" s="378" t="s">
        <v>5577</v>
      </c>
      <c r="D120" s="381">
        <v>110</v>
      </c>
      <c r="E120" s="437">
        <v>11000</v>
      </c>
      <c r="F120" s="437">
        <f>IF(C120="%",D120*E120/100,D120*E120)</f>
        <v>1210000</v>
      </c>
    </row>
    <row r="121" spans="1:6" s="429" customFormat="1" x14ac:dyDescent="0.25">
      <c r="A121" s="408"/>
      <c r="B121" s="407"/>
      <c r="C121" s="406"/>
      <c r="D121" s="405"/>
      <c r="E121" s="472"/>
      <c r="F121" s="472"/>
    </row>
    <row r="122" spans="1:6" s="429" customFormat="1" ht="22.8" x14ac:dyDescent="0.25">
      <c r="A122" s="380" t="s">
        <v>1605</v>
      </c>
      <c r="B122" s="379" t="s">
        <v>6319</v>
      </c>
      <c r="C122" s="378" t="s">
        <v>5577</v>
      </c>
      <c r="D122" s="381">
        <v>55</v>
      </c>
      <c r="E122" s="437">
        <v>2400</v>
      </c>
      <c r="F122" s="437">
        <f>IF(C122="%",D122*E122/100,D122*E122)</f>
        <v>132000</v>
      </c>
    </row>
    <row r="123" spans="1:6" s="429" customFormat="1" x14ac:dyDescent="0.25">
      <c r="A123" s="384"/>
      <c r="B123" s="383"/>
      <c r="C123" s="382"/>
      <c r="D123" s="381"/>
      <c r="E123" s="437"/>
      <c r="F123" s="437"/>
    </row>
    <row r="124" spans="1:6" s="372" customFormat="1" ht="13.8" x14ac:dyDescent="0.25">
      <c r="A124" s="791" t="s">
        <v>5537</v>
      </c>
      <c r="B124" s="792"/>
      <c r="C124" s="792"/>
      <c r="D124" s="792"/>
      <c r="E124" s="793"/>
      <c r="F124" s="350">
        <f>SUM(F108:F123)</f>
        <v>3256850</v>
      </c>
    </row>
    <row r="125" spans="1:6" s="372" customFormat="1" ht="13.8" x14ac:dyDescent="0.25">
      <c r="A125" s="801" t="str">
        <f>A127&amp;" "&amp;B127</f>
        <v>C5.1 ROADBED</v>
      </c>
      <c r="B125" s="801"/>
      <c r="C125" s="801"/>
      <c r="D125" s="801"/>
      <c r="E125" s="801"/>
      <c r="F125" s="801"/>
    </row>
    <row r="126" spans="1:6" s="372" customFormat="1" ht="27" customHeight="1" x14ac:dyDescent="0.25">
      <c r="A126" s="349" t="s">
        <v>5536</v>
      </c>
      <c r="B126" s="349" t="s">
        <v>5535</v>
      </c>
      <c r="C126" s="349" t="s">
        <v>5554</v>
      </c>
      <c r="D126" s="366" t="s">
        <v>5553</v>
      </c>
      <c r="E126" s="348" t="s">
        <v>5552</v>
      </c>
      <c r="F126" s="348" t="s">
        <v>5534</v>
      </c>
    </row>
    <row r="127" spans="1:6" s="429" customFormat="1" x14ac:dyDescent="0.25">
      <c r="A127" s="365" t="s">
        <v>1614</v>
      </c>
      <c r="B127" s="364" t="s">
        <v>1615</v>
      </c>
      <c r="C127" s="363"/>
      <c r="D127" s="362"/>
      <c r="E127" s="431"/>
      <c r="F127" s="431"/>
    </row>
    <row r="128" spans="1:6" s="429" customFormat="1" x14ac:dyDescent="0.25">
      <c r="A128" s="384"/>
      <c r="B128" s="383"/>
      <c r="C128" s="382"/>
      <c r="D128" s="381"/>
      <c r="E128" s="437"/>
      <c r="F128" s="437"/>
    </row>
    <row r="129" spans="1:6" s="429" customFormat="1" ht="22.8" x14ac:dyDescent="0.25">
      <c r="A129" s="555" t="s">
        <v>1616</v>
      </c>
      <c r="B129" s="556" t="s">
        <v>1617</v>
      </c>
      <c r="C129" s="562"/>
      <c r="D129" s="558"/>
      <c r="E129" s="559"/>
      <c r="F129" s="559"/>
    </row>
    <row r="130" spans="1:6" s="429" customFormat="1" x14ac:dyDescent="0.25">
      <c r="A130" s="560"/>
      <c r="B130" s="561"/>
      <c r="C130" s="562"/>
      <c r="D130" s="558"/>
      <c r="E130" s="559"/>
      <c r="F130" s="559"/>
    </row>
    <row r="131" spans="1:6" s="429" customFormat="1" ht="22.8" x14ac:dyDescent="0.25">
      <c r="A131" s="555" t="s">
        <v>1619</v>
      </c>
      <c r="B131" s="556" t="s">
        <v>4303</v>
      </c>
      <c r="C131" s="557"/>
      <c r="D131" s="558"/>
      <c r="E131" s="559"/>
      <c r="F131" s="559"/>
    </row>
    <row r="132" spans="1:6" s="429" customFormat="1" x14ac:dyDescent="0.25">
      <c r="A132" s="380"/>
      <c r="B132" s="379"/>
      <c r="C132" s="378"/>
      <c r="D132" s="381"/>
      <c r="E132" s="437"/>
      <c r="F132" s="437"/>
    </row>
    <row r="133" spans="1:6" s="429" customFormat="1" x14ac:dyDescent="0.25">
      <c r="A133" s="380"/>
      <c r="B133" s="379" t="s">
        <v>6318</v>
      </c>
      <c r="C133" s="378" t="s">
        <v>5582</v>
      </c>
      <c r="D133" s="381">
        <v>3600</v>
      </c>
      <c r="E133" s="437">
        <v>37.5</v>
      </c>
      <c r="F133" s="437">
        <f>IF(C133="%",D133*E133/100,D133*E133)</f>
        <v>135000</v>
      </c>
    </row>
    <row r="134" spans="1:6" s="429" customFormat="1" x14ac:dyDescent="0.25">
      <c r="A134" s="380"/>
      <c r="B134" s="379"/>
      <c r="C134" s="378"/>
      <c r="D134" s="381"/>
      <c r="E134" s="437"/>
      <c r="F134" s="437"/>
    </row>
    <row r="135" spans="1:6" s="429" customFormat="1" x14ac:dyDescent="0.25">
      <c r="A135" s="555"/>
      <c r="B135" s="556" t="s">
        <v>6317</v>
      </c>
      <c r="C135" s="564" t="s">
        <v>5582</v>
      </c>
      <c r="D135" s="550">
        <v>350</v>
      </c>
      <c r="E135" s="551">
        <v>25</v>
      </c>
      <c r="F135" s="559">
        <f>IF(C135="%",D135*E135/100,D135*E135)</f>
        <v>8750</v>
      </c>
    </row>
    <row r="136" spans="1:6" s="429" customFormat="1" x14ac:dyDescent="0.25">
      <c r="A136" s="384"/>
      <c r="B136" s="383"/>
      <c r="C136" s="382"/>
      <c r="D136" s="381"/>
      <c r="E136" s="437"/>
      <c r="F136" s="437"/>
    </row>
    <row r="137" spans="1:6" s="372" customFormat="1" ht="13.8" x14ac:dyDescent="0.25">
      <c r="A137" s="791" t="s">
        <v>5537</v>
      </c>
      <c r="B137" s="792"/>
      <c r="C137" s="792"/>
      <c r="D137" s="792"/>
      <c r="E137" s="793"/>
      <c r="F137" s="350">
        <f>SUM(F127:F136)</f>
        <v>143750</v>
      </c>
    </row>
    <row r="138" spans="1:6" s="372" customFormat="1" ht="13.8" x14ac:dyDescent="0.25">
      <c r="A138" s="801" t="str">
        <f>A140&amp;" "&amp;B140</f>
        <v>C5.2 FILL</v>
      </c>
      <c r="B138" s="801"/>
      <c r="C138" s="801"/>
      <c r="D138" s="801"/>
      <c r="E138" s="801"/>
      <c r="F138" s="801"/>
    </row>
    <row r="139" spans="1:6" s="372" customFormat="1" ht="27" customHeight="1" x14ac:dyDescent="0.25">
      <c r="A139" s="349" t="s">
        <v>5536</v>
      </c>
      <c r="B139" s="349" t="s">
        <v>5535</v>
      </c>
      <c r="C139" s="349" t="s">
        <v>5554</v>
      </c>
      <c r="D139" s="366" t="s">
        <v>5553</v>
      </c>
      <c r="E139" s="348" t="s">
        <v>5552</v>
      </c>
      <c r="F139" s="348" t="s">
        <v>5534</v>
      </c>
    </row>
    <row r="140" spans="1:6" s="429" customFormat="1" x14ac:dyDescent="0.25">
      <c r="A140" s="365" t="s">
        <v>1704</v>
      </c>
      <c r="B140" s="364" t="s">
        <v>1705</v>
      </c>
      <c r="C140" s="363"/>
      <c r="D140" s="362"/>
      <c r="E140" s="431"/>
      <c r="F140" s="431"/>
    </row>
    <row r="141" spans="1:6" s="429" customFormat="1" x14ac:dyDescent="0.25">
      <c r="A141" s="384"/>
      <c r="B141" s="383"/>
      <c r="C141" s="382"/>
      <c r="D141" s="381"/>
      <c r="E141" s="437"/>
      <c r="F141" s="437"/>
    </row>
    <row r="142" spans="1:6" s="429" customFormat="1" x14ac:dyDescent="0.25">
      <c r="A142" s="380" t="s">
        <v>1710</v>
      </c>
      <c r="B142" s="379" t="s">
        <v>5799</v>
      </c>
      <c r="C142" s="378"/>
      <c r="D142" s="381"/>
      <c r="E142" s="437"/>
      <c r="F142" s="437"/>
    </row>
    <row r="143" spans="1:6" s="429" customFormat="1" x14ac:dyDescent="0.25">
      <c r="A143" s="384"/>
      <c r="B143" s="383"/>
      <c r="C143" s="382"/>
      <c r="D143" s="381"/>
      <c r="E143" s="437"/>
      <c r="F143" s="437"/>
    </row>
    <row r="144" spans="1:6" s="429" customFormat="1" ht="34.200000000000003" x14ac:dyDescent="0.25">
      <c r="A144" s="380" t="s">
        <v>1712</v>
      </c>
      <c r="B144" s="379" t="s">
        <v>6316</v>
      </c>
      <c r="C144" s="378"/>
      <c r="D144" s="381"/>
      <c r="E144" s="437"/>
      <c r="F144" s="437"/>
    </row>
    <row r="145" spans="1:6" s="429" customFormat="1" x14ac:dyDescent="0.25">
      <c r="A145" s="384"/>
      <c r="B145" s="383"/>
      <c r="C145" s="382"/>
      <c r="D145" s="381"/>
      <c r="E145" s="437"/>
      <c r="F145" s="437"/>
    </row>
    <row r="146" spans="1:6" s="429" customFormat="1" x14ac:dyDescent="0.25">
      <c r="A146" s="380"/>
      <c r="B146" s="379" t="s">
        <v>5798</v>
      </c>
      <c r="C146" s="378" t="s">
        <v>5582</v>
      </c>
      <c r="D146" s="381">
        <v>3200</v>
      </c>
      <c r="E146" s="437">
        <v>60</v>
      </c>
      <c r="F146" s="437">
        <f>IF(C146="%",D146*E146/100,D146*E146)</f>
        <v>192000</v>
      </c>
    </row>
    <row r="147" spans="1:6" s="438" customFormat="1" x14ac:dyDescent="0.25">
      <c r="A147" s="466"/>
      <c r="B147" s="465"/>
      <c r="C147" s="464"/>
      <c r="D147" s="463"/>
      <c r="E147" s="462"/>
      <c r="F147" s="462"/>
    </row>
    <row r="148" spans="1:6" s="372" customFormat="1" ht="13.8" x14ac:dyDescent="0.25">
      <c r="A148" s="791" t="s">
        <v>5537</v>
      </c>
      <c r="B148" s="792"/>
      <c r="C148" s="792"/>
      <c r="D148" s="792"/>
      <c r="E148" s="793"/>
      <c r="F148" s="350">
        <f>SUM(F140:F147)</f>
        <v>192000</v>
      </c>
    </row>
    <row r="149" spans="1:6" s="372" customFormat="1" ht="13.8" x14ac:dyDescent="0.25">
      <c r="A149" s="801" t="str">
        <f>A151&amp;" "&amp;B151</f>
        <v>C5.3 ROAD PAVEMENT LAYERS</v>
      </c>
      <c r="B149" s="801"/>
      <c r="C149" s="801"/>
      <c r="D149" s="801"/>
      <c r="E149" s="801"/>
      <c r="F149" s="801"/>
    </row>
    <row r="150" spans="1:6" s="372" customFormat="1" ht="27" customHeight="1" x14ac:dyDescent="0.25">
      <c r="A150" s="349" t="s">
        <v>5536</v>
      </c>
      <c r="B150" s="349" t="s">
        <v>5535</v>
      </c>
      <c r="C150" s="349" t="s">
        <v>5554</v>
      </c>
      <c r="D150" s="366" t="s">
        <v>5553</v>
      </c>
      <c r="E150" s="348" t="s">
        <v>5552</v>
      </c>
      <c r="F150" s="348" t="s">
        <v>5534</v>
      </c>
    </row>
    <row r="151" spans="1:6" s="429" customFormat="1" x14ac:dyDescent="0.25">
      <c r="A151" s="365" t="s">
        <v>1753</v>
      </c>
      <c r="B151" s="364" t="s">
        <v>1754</v>
      </c>
      <c r="C151" s="363"/>
      <c r="D151" s="362"/>
      <c r="E151" s="431"/>
      <c r="F151" s="431"/>
    </row>
    <row r="152" spans="1:6" s="429" customFormat="1" x14ac:dyDescent="0.25">
      <c r="A152" s="384"/>
      <c r="B152" s="383"/>
      <c r="C152" s="382"/>
      <c r="D152" s="381"/>
      <c r="E152" s="437"/>
      <c r="F152" s="437"/>
    </row>
    <row r="153" spans="1:6" s="429" customFormat="1" ht="22.8" x14ac:dyDescent="0.25">
      <c r="A153" s="380" t="s">
        <v>4728</v>
      </c>
      <c r="B153" s="379" t="s">
        <v>1771</v>
      </c>
      <c r="C153" s="382"/>
      <c r="D153" s="381"/>
      <c r="E153" s="437"/>
      <c r="F153" s="437"/>
    </row>
    <row r="154" spans="1:6" s="429" customFormat="1" x14ac:dyDescent="0.25">
      <c r="A154" s="384"/>
      <c r="B154" s="383"/>
      <c r="C154" s="382"/>
      <c r="D154" s="381"/>
      <c r="E154" s="437"/>
      <c r="F154" s="437"/>
    </row>
    <row r="155" spans="1:6" s="438" customFormat="1" ht="34.5" customHeight="1" x14ac:dyDescent="0.25">
      <c r="A155" s="466"/>
      <c r="B155" s="548" t="s">
        <v>6315</v>
      </c>
      <c r="C155" s="564" t="s">
        <v>5582</v>
      </c>
      <c r="D155" s="565">
        <v>350</v>
      </c>
      <c r="E155" s="554">
        <v>180</v>
      </c>
      <c r="F155" s="559">
        <f>IF(C155="%",D155*E155/100,D155*E155)</f>
        <v>63000</v>
      </c>
    </row>
    <row r="156" spans="1:6" s="438" customFormat="1" x14ac:dyDescent="0.25">
      <c r="A156" s="466"/>
      <c r="B156" s="471"/>
      <c r="C156" s="470"/>
      <c r="D156" s="469"/>
      <c r="E156" s="468">
        <v>0</v>
      </c>
      <c r="F156" s="468"/>
    </row>
    <row r="157" spans="1:6" s="429" customFormat="1" ht="34.200000000000003" x14ac:dyDescent="0.25">
      <c r="A157" s="384"/>
      <c r="B157" s="379" t="s">
        <v>6314</v>
      </c>
      <c r="C157" s="378" t="s">
        <v>5582</v>
      </c>
      <c r="D157" s="381">
        <v>3375</v>
      </c>
      <c r="E157" s="437">
        <v>225</v>
      </c>
      <c r="F157" s="437">
        <f>IF(C157="%",D157*E157/100,D157*E157)</f>
        <v>759375</v>
      </c>
    </row>
    <row r="158" spans="1:6" s="429" customFormat="1" x14ac:dyDescent="0.25">
      <c r="A158" s="384"/>
      <c r="B158" s="383"/>
      <c r="C158" s="382"/>
      <c r="D158" s="381"/>
      <c r="E158" s="437">
        <v>0</v>
      </c>
      <c r="F158" s="437"/>
    </row>
    <row r="159" spans="1:6" s="438" customFormat="1" ht="45.6" x14ac:dyDescent="0.25">
      <c r="A159" s="448"/>
      <c r="B159" s="548" t="s">
        <v>6313</v>
      </c>
      <c r="C159" s="564" t="s">
        <v>5582</v>
      </c>
      <c r="D159" s="565">
        <v>2000</v>
      </c>
      <c r="E159" s="554">
        <v>225</v>
      </c>
      <c r="F159" s="559">
        <f>IF(C159="%",D159*E159/100,D159*E159)</f>
        <v>450000</v>
      </c>
    </row>
    <row r="160" spans="1:6" s="438" customFormat="1" x14ac:dyDescent="0.25">
      <c r="A160" s="466"/>
      <c r="B160" s="471"/>
      <c r="C160" s="470"/>
      <c r="D160" s="469"/>
      <c r="E160" s="468">
        <v>0</v>
      </c>
      <c r="F160" s="468"/>
    </row>
    <row r="161" spans="1:6" s="438" customFormat="1" ht="45.6" x14ac:dyDescent="0.25">
      <c r="A161" s="466"/>
      <c r="B161" s="548" t="s">
        <v>6312</v>
      </c>
      <c r="C161" s="564" t="s">
        <v>5582</v>
      </c>
      <c r="D161" s="550">
        <v>350</v>
      </c>
      <c r="E161" s="551">
        <v>225</v>
      </c>
      <c r="F161" s="559">
        <f>IF(C161="%",D161*E161/100,D161*E161)</f>
        <v>78750</v>
      </c>
    </row>
    <row r="162" spans="1:6" s="438" customFormat="1" x14ac:dyDescent="0.25">
      <c r="A162" s="466"/>
      <c r="B162" s="471"/>
      <c r="C162" s="470"/>
      <c r="D162" s="469"/>
      <c r="E162" s="468">
        <v>0</v>
      </c>
      <c r="F162" s="468"/>
    </row>
    <row r="163" spans="1:6" s="429" customFormat="1" ht="45.6" x14ac:dyDescent="0.25">
      <c r="A163" s="384"/>
      <c r="B163" s="379" t="s">
        <v>6311</v>
      </c>
      <c r="C163" s="378" t="s">
        <v>5582</v>
      </c>
      <c r="D163" s="381">
        <v>2625</v>
      </c>
      <c r="E163" s="437">
        <v>225</v>
      </c>
      <c r="F163" s="437">
        <f>IF(C163="%",D163*E163/100,D163*E163)</f>
        <v>590625</v>
      </c>
    </row>
    <row r="164" spans="1:6" s="429" customFormat="1" x14ac:dyDescent="0.25">
      <c r="A164" s="384"/>
      <c r="B164" s="383"/>
      <c r="C164" s="382"/>
      <c r="D164" s="381"/>
      <c r="E164" s="437"/>
      <c r="F164" s="437"/>
    </row>
    <row r="165" spans="1:6" s="372" customFormat="1" ht="13.8" x14ac:dyDescent="0.25">
      <c r="A165" s="791" t="s">
        <v>5537</v>
      </c>
      <c r="B165" s="792"/>
      <c r="C165" s="792"/>
      <c r="D165" s="792"/>
      <c r="E165" s="793"/>
      <c r="F165" s="350">
        <f>SUM(F151:F164)</f>
        <v>1941750</v>
      </c>
    </row>
    <row r="166" spans="1:6" s="375" customFormat="1" ht="14.25" customHeight="1" x14ac:dyDescent="0.25">
      <c r="A166" s="802" t="str">
        <f>A168&amp;" "&amp;B168</f>
        <v>C5.4 STABILISATION</v>
      </c>
      <c r="B166" s="802"/>
      <c r="C166" s="802"/>
      <c r="D166" s="802"/>
      <c r="E166" s="802"/>
      <c r="F166" s="802"/>
    </row>
    <row r="167" spans="1:6" s="375" customFormat="1" ht="13.8" x14ac:dyDescent="0.25">
      <c r="A167" s="349" t="s">
        <v>5536</v>
      </c>
      <c r="B167" s="349" t="s">
        <v>5535</v>
      </c>
      <c r="C167" s="349" t="s">
        <v>5554</v>
      </c>
      <c r="D167" s="366" t="s">
        <v>5553</v>
      </c>
      <c r="E167" s="348" t="s">
        <v>5552</v>
      </c>
      <c r="F167" s="348" t="s">
        <v>5534</v>
      </c>
    </row>
    <row r="168" spans="1:6" s="375" customFormat="1" ht="13.8" x14ac:dyDescent="0.25">
      <c r="A168" s="365" t="s">
        <v>1815</v>
      </c>
      <c r="B168" s="364" t="s">
        <v>1816</v>
      </c>
      <c r="C168" s="363"/>
      <c r="D168" s="362"/>
      <c r="E168" s="361"/>
      <c r="F168" s="361"/>
    </row>
    <row r="169" spans="1:6" s="375" customFormat="1" ht="13.8" x14ac:dyDescent="0.25">
      <c r="A169" s="384"/>
      <c r="B169" s="383"/>
      <c r="C169" s="382"/>
      <c r="D169" s="381"/>
      <c r="E169" s="376"/>
      <c r="F169" s="376"/>
    </row>
    <row r="170" spans="1:6" s="375" customFormat="1" ht="13.8" x14ac:dyDescent="0.25">
      <c r="A170" s="555" t="s">
        <v>1821</v>
      </c>
      <c r="B170" s="556" t="s">
        <v>1822</v>
      </c>
      <c r="C170" s="562"/>
      <c r="D170" s="558"/>
      <c r="E170" s="563"/>
      <c r="F170" s="563"/>
    </row>
    <row r="171" spans="1:6" s="375" customFormat="1" ht="13.8" x14ac:dyDescent="0.25">
      <c r="A171" s="566"/>
      <c r="B171" s="567"/>
      <c r="C171" s="568"/>
      <c r="D171" s="569"/>
      <c r="E171" s="570"/>
      <c r="F171" s="570"/>
    </row>
    <row r="172" spans="1:6" s="375" customFormat="1" ht="34.200000000000003" x14ac:dyDescent="0.25">
      <c r="A172" s="548" t="s">
        <v>1824</v>
      </c>
      <c r="B172" s="548" t="s">
        <v>6310</v>
      </c>
      <c r="C172" s="564" t="s">
        <v>5582</v>
      </c>
      <c r="D172" s="550">
        <v>350</v>
      </c>
      <c r="E172" s="551">
        <v>25</v>
      </c>
      <c r="F172" s="559">
        <f>IF(C172="%",D172*E172/100,D172*E172)</f>
        <v>8750</v>
      </c>
    </row>
    <row r="173" spans="1:6" s="375" customFormat="1" ht="13.8" x14ac:dyDescent="0.25">
      <c r="A173" s="417"/>
      <c r="B173" s="417"/>
      <c r="C173" s="416"/>
      <c r="D173" s="415"/>
      <c r="E173" s="414"/>
      <c r="F173" s="414"/>
    </row>
    <row r="174" spans="1:6" s="375" customFormat="1" ht="22.8" x14ac:dyDescent="0.25">
      <c r="A174" s="555" t="s">
        <v>1827</v>
      </c>
      <c r="B174" s="548" t="s">
        <v>6309</v>
      </c>
      <c r="C174" s="564"/>
      <c r="D174" s="550"/>
      <c r="E174" s="551"/>
      <c r="F174" s="559"/>
    </row>
    <row r="175" spans="1:6" s="375" customFormat="1" ht="13.8" x14ac:dyDescent="0.25">
      <c r="A175" s="560"/>
      <c r="B175" s="548"/>
      <c r="C175" s="564"/>
      <c r="D175" s="550"/>
      <c r="E175" s="551"/>
      <c r="F175" s="559"/>
    </row>
    <row r="176" spans="1:6" s="375" customFormat="1" ht="22.8" x14ac:dyDescent="0.25">
      <c r="A176" s="555" t="s">
        <v>1828</v>
      </c>
      <c r="B176" s="548" t="s">
        <v>6308</v>
      </c>
      <c r="C176" s="564" t="s">
        <v>5577</v>
      </c>
      <c r="D176" s="550">
        <v>26</v>
      </c>
      <c r="E176" s="551">
        <v>2400</v>
      </c>
      <c r="F176" s="559">
        <f>IF(C176="%",D176*E176/100,D176*E176)</f>
        <v>62400</v>
      </c>
    </row>
    <row r="177" spans="1:6" s="375" customFormat="1" ht="13.8" x14ac:dyDescent="0.25">
      <c r="A177" s="413"/>
      <c r="B177" s="412"/>
      <c r="C177" s="411"/>
      <c r="D177" s="410"/>
      <c r="E177" s="409"/>
      <c r="F177" s="409"/>
    </row>
    <row r="178" spans="1:6" s="375" customFormat="1" ht="22.8" x14ac:dyDescent="0.25">
      <c r="A178" s="354" t="s">
        <v>1837</v>
      </c>
      <c r="B178" s="354" t="s">
        <v>6307</v>
      </c>
      <c r="C178" s="353"/>
      <c r="D178" s="352"/>
      <c r="E178" s="351"/>
      <c r="F178" s="351"/>
    </row>
    <row r="179" spans="1:6" s="375" customFormat="1" ht="13.8" x14ac:dyDescent="0.25">
      <c r="A179" s="417"/>
      <c r="B179" s="417"/>
      <c r="C179" s="416"/>
      <c r="D179" s="415"/>
      <c r="E179" s="414"/>
      <c r="F179" s="414"/>
    </row>
    <row r="180" spans="1:6" s="375" customFormat="1" ht="34.200000000000003" x14ac:dyDescent="0.25">
      <c r="A180" s="354" t="s">
        <v>4757</v>
      </c>
      <c r="B180" s="379" t="s">
        <v>6306</v>
      </c>
      <c r="C180" s="378" t="s">
        <v>5582</v>
      </c>
      <c r="D180" s="381">
        <v>2625</v>
      </c>
      <c r="E180" s="437">
        <v>32</v>
      </c>
      <c r="F180" s="437">
        <f>IF(C180="%",D180*E180/100,D180*E180)</f>
        <v>84000</v>
      </c>
    </row>
    <row r="181" spans="1:6" s="375" customFormat="1" ht="13.8" x14ac:dyDescent="0.25">
      <c r="A181" s="417"/>
      <c r="B181" s="417"/>
      <c r="C181" s="416"/>
      <c r="D181" s="415"/>
      <c r="E181" s="414"/>
      <c r="F181" s="414"/>
    </row>
    <row r="182" spans="1:6" s="375" customFormat="1" ht="13.8" x14ac:dyDescent="0.25">
      <c r="A182" s="354" t="s">
        <v>1838</v>
      </c>
      <c r="B182" s="354" t="s">
        <v>6305</v>
      </c>
      <c r="C182" s="353"/>
      <c r="D182" s="352"/>
      <c r="E182" s="351"/>
      <c r="F182" s="351"/>
    </row>
    <row r="183" spans="1:6" s="375" customFormat="1" ht="13.8" x14ac:dyDescent="0.25">
      <c r="A183" s="354"/>
      <c r="B183" s="354"/>
      <c r="C183" s="353"/>
      <c r="D183" s="352"/>
      <c r="E183" s="351"/>
      <c r="F183" s="351"/>
    </row>
    <row r="184" spans="1:6" s="375" customFormat="1" ht="13.8" x14ac:dyDescent="0.25">
      <c r="A184" s="354" t="s">
        <v>1839</v>
      </c>
      <c r="B184" s="354" t="s">
        <v>6304</v>
      </c>
      <c r="C184" s="353" t="s">
        <v>5595</v>
      </c>
      <c r="D184" s="381">
        <v>110000</v>
      </c>
      <c r="E184" s="437">
        <v>12.5</v>
      </c>
      <c r="F184" s="437">
        <f>IF(C184="%",D184*E184/100,D184*E184)</f>
        <v>1375000</v>
      </c>
    </row>
    <row r="185" spans="1:6" s="375" customFormat="1" ht="13.8" x14ac:dyDescent="0.25">
      <c r="A185" s="417"/>
      <c r="B185" s="417"/>
      <c r="C185" s="416"/>
      <c r="D185" s="415"/>
      <c r="E185" s="414"/>
      <c r="F185" s="414"/>
    </row>
    <row r="186" spans="1:6" s="375" customFormat="1" ht="13.8" x14ac:dyDescent="0.25">
      <c r="A186" s="354" t="s">
        <v>1844</v>
      </c>
      <c r="B186" s="354" t="s">
        <v>6303</v>
      </c>
      <c r="C186" s="353"/>
      <c r="D186" s="352"/>
      <c r="E186" s="351"/>
      <c r="F186" s="351"/>
    </row>
    <row r="187" spans="1:6" s="375" customFormat="1" ht="13.8" x14ac:dyDescent="0.25">
      <c r="A187" s="354"/>
      <c r="B187" s="354"/>
      <c r="C187" s="353"/>
      <c r="D187" s="352"/>
      <c r="E187" s="351"/>
      <c r="F187" s="351"/>
    </row>
    <row r="188" spans="1:6" s="372" customFormat="1" ht="45.6" x14ac:dyDescent="0.25">
      <c r="A188" s="354" t="s">
        <v>1845</v>
      </c>
      <c r="B188" s="379" t="s">
        <v>6302</v>
      </c>
      <c r="C188" s="378" t="s">
        <v>5577</v>
      </c>
      <c r="D188" s="381">
        <v>55</v>
      </c>
      <c r="E188" s="437">
        <v>2400</v>
      </c>
      <c r="F188" s="437">
        <f>IF(C188="%",D188*E188/100,D188*E188)</f>
        <v>132000</v>
      </c>
    </row>
    <row r="189" spans="1:6" s="372" customFormat="1" ht="13.8" x14ac:dyDescent="0.25">
      <c r="A189" s="417"/>
      <c r="B189" s="417"/>
      <c r="C189" s="416"/>
      <c r="D189" s="415"/>
      <c r="E189" s="414"/>
      <c r="F189" s="414"/>
    </row>
    <row r="190" spans="1:6" s="375" customFormat="1" ht="22.8" x14ac:dyDescent="0.25">
      <c r="A190" s="380" t="s">
        <v>1847</v>
      </c>
      <c r="B190" s="354" t="s">
        <v>24</v>
      </c>
      <c r="C190" s="353" t="s">
        <v>5562</v>
      </c>
      <c r="D190" s="356">
        <v>50</v>
      </c>
      <c r="E190" s="430">
        <v>45</v>
      </c>
      <c r="F190" s="437">
        <f>IF(C190="%",D190*E190/100,D190*E190)</f>
        <v>2250</v>
      </c>
    </row>
    <row r="191" spans="1:6" s="375" customFormat="1" ht="13.8" x14ac:dyDescent="0.25">
      <c r="A191" s="413"/>
      <c r="B191" s="412"/>
      <c r="C191" s="411"/>
      <c r="D191" s="410"/>
      <c r="E191" s="409"/>
      <c r="F191" s="409"/>
    </row>
    <row r="192" spans="1:6" s="375" customFormat="1" ht="22.8" x14ac:dyDescent="0.25">
      <c r="A192" s="354" t="s">
        <v>1859</v>
      </c>
      <c r="B192" s="379" t="s">
        <v>1860</v>
      </c>
      <c r="C192" s="378" t="s">
        <v>5582</v>
      </c>
      <c r="D192" s="381">
        <v>36</v>
      </c>
      <c r="E192" s="437">
        <v>150</v>
      </c>
      <c r="F192" s="437">
        <f>IF(C192="%",D192*E192/100,D192*E192)</f>
        <v>5400</v>
      </c>
    </row>
    <row r="193" spans="1:6" s="375" customFormat="1" ht="13.8" x14ac:dyDescent="0.25">
      <c r="A193" s="417"/>
      <c r="B193" s="417"/>
      <c r="C193" s="416"/>
      <c r="D193" s="415"/>
      <c r="E193" s="414"/>
      <c r="F193" s="414"/>
    </row>
    <row r="194" spans="1:6" s="375" customFormat="1" ht="22.8" x14ac:dyDescent="0.25">
      <c r="A194" s="354" t="s">
        <v>1861</v>
      </c>
      <c r="B194" s="354" t="s">
        <v>6301</v>
      </c>
      <c r="C194" s="353" t="s">
        <v>5556</v>
      </c>
      <c r="D194" s="381">
        <v>72</v>
      </c>
      <c r="E194" s="437">
        <v>150</v>
      </c>
      <c r="F194" s="437">
        <f>IF(C194="%",D194*E194/100,D194*E194)</f>
        <v>10800</v>
      </c>
    </row>
    <row r="195" spans="1:6" s="375" customFormat="1" ht="14.25" customHeight="1" x14ac:dyDescent="0.25">
      <c r="A195" s="417"/>
      <c r="B195" s="417"/>
      <c r="C195" s="416"/>
      <c r="D195" s="415"/>
      <c r="E195" s="414"/>
      <c r="F195" s="414"/>
    </row>
    <row r="196" spans="1:6" s="375" customFormat="1" ht="14.25" customHeight="1" x14ac:dyDescent="0.25">
      <c r="A196" s="791" t="s">
        <v>5537</v>
      </c>
      <c r="B196" s="792"/>
      <c r="C196" s="792"/>
      <c r="D196" s="792"/>
      <c r="E196" s="793"/>
      <c r="F196" s="350">
        <f>SUM(F168:F195)</f>
        <v>1680600</v>
      </c>
    </row>
    <row r="197" spans="1:6" s="372" customFormat="1" ht="13.8" x14ac:dyDescent="0.25">
      <c r="A197" s="801" t="str">
        <f>A199&amp;" "&amp;B199</f>
        <v>C6.2 SEGMENTAL BLOCK PAVING LAYERS</v>
      </c>
      <c r="B197" s="801"/>
      <c r="C197" s="801"/>
      <c r="D197" s="801"/>
      <c r="E197" s="801"/>
      <c r="F197" s="801"/>
    </row>
    <row r="198" spans="1:6" s="372" customFormat="1" ht="27" customHeight="1" x14ac:dyDescent="0.25">
      <c r="A198" s="349" t="s">
        <v>5536</v>
      </c>
      <c r="B198" s="349" t="s">
        <v>5535</v>
      </c>
      <c r="C198" s="349" t="s">
        <v>5554</v>
      </c>
      <c r="D198" s="366" t="s">
        <v>5553</v>
      </c>
      <c r="E198" s="348" t="s">
        <v>5552</v>
      </c>
      <c r="F198" s="348" t="s">
        <v>5534</v>
      </c>
    </row>
    <row r="199" spans="1:6" s="429" customFormat="1" ht="24" x14ac:dyDescent="0.25">
      <c r="A199" s="365" t="s">
        <v>2021</v>
      </c>
      <c r="B199" s="364" t="s">
        <v>2022</v>
      </c>
      <c r="C199" s="363"/>
      <c r="D199" s="362"/>
      <c r="E199" s="431"/>
      <c r="F199" s="431"/>
    </row>
    <row r="200" spans="1:6" s="429" customFormat="1" x14ac:dyDescent="0.25">
      <c r="A200" s="355"/>
      <c r="B200" s="358"/>
      <c r="C200" s="357"/>
      <c r="D200" s="356"/>
      <c r="E200" s="430"/>
      <c r="F200" s="430"/>
    </row>
    <row r="201" spans="1:6" s="429" customFormat="1" x14ac:dyDescent="0.25">
      <c r="A201" s="359" t="s">
        <v>2023</v>
      </c>
      <c r="B201" s="354" t="s">
        <v>6300</v>
      </c>
      <c r="C201" s="357"/>
      <c r="D201" s="356"/>
      <c r="E201" s="430"/>
      <c r="F201" s="430"/>
    </row>
    <row r="202" spans="1:6" s="429" customFormat="1" x14ac:dyDescent="0.25">
      <c r="A202" s="355"/>
      <c r="B202" s="358"/>
      <c r="C202" s="357"/>
      <c r="D202" s="356"/>
      <c r="E202" s="430"/>
      <c r="F202" s="430"/>
    </row>
    <row r="203" spans="1:6" s="429" customFormat="1" x14ac:dyDescent="0.25">
      <c r="A203" s="359" t="s">
        <v>6299</v>
      </c>
      <c r="B203" s="354" t="s">
        <v>6298</v>
      </c>
      <c r="C203" s="353"/>
      <c r="D203" s="356"/>
      <c r="E203" s="430"/>
      <c r="F203" s="430"/>
    </row>
    <row r="204" spans="1:6" s="429" customFormat="1" x14ac:dyDescent="0.25">
      <c r="A204" s="355"/>
      <c r="B204" s="358"/>
      <c r="C204" s="357"/>
      <c r="D204" s="356"/>
      <c r="E204" s="430"/>
      <c r="F204" s="430"/>
    </row>
    <row r="205" spans="1:6" s="429" customFormat="1" ht="45.6" x14ac:dyDescent="0.25">
      <c r="A205" s="359"/>
      <c r="B205" s="354" t="s">
        <v>6297</v>
      </c>
      <c r="C205" s="353" t="s">
        <v>5556</v>
      </c>
      <c r="D205" s="356">
        <v>12760</v>
      </c>
      <c r="E205" s="430">
        <v>200</v>
      </c>
      <c r="F205" s="437">
        <f>IF(C205="%",D205*E205/100,D205*E205)</f>
        <v>2552000</v>
      </c>
    </row>
    <row r="206" spans="1:6" s="429" customFormat="1" x14ac:dyDescent="0.25">
      <c r="A206" s="355"/>
      <c r="B206" s="358"/>
      <c r="C206" s="357"/>
      <c r="D206" s="356"/>
      <c r="E206" s="430"/>
      <c r="F206" s="430"/>
    </row>
    <row r="207" spans="1:6" s="429" customFormat="1" ht="45.6" x14ac:dyDescent="0.25">
      <c r="A207" s="359"/>
      <c r="B207" s="354" t="s">
        <v>6296</v>
      </c>
      <c r="C207" s="353" t="s">
        <v>5556</v>
      </c>
      <c r="D207" s="356">
        <v>1910</v>
      </c>
      <c r="E207" s="430">
        <v>230</v>
      </c>
      <c r="F207" s="437">
        <f>IF(C207="%",D207*E207/100,D207*E207)</f>
        <v>439300</v>
      </c>
    </row>
    <row r="208" spans="1:6" s="429" customFormat="1" x14ac:dyDescent="0.25">
      <c r="A208" s="355"/>
      <c r="B208" s="358"/>
      <c r="C208" s="357"/>
      <c r="D208" s="356"/>
      <c r="E208" s="430"/>
      <c r="F208" s="430"/>
    </row>
    <row r="209" spans="1:6" s="372" customFormat="1" ht="13.8" x14ac:dyDescent="0.25">
      <c r="A209" s="791" t="s">
        <v>5537</v>
      </c>
      <c r="B209" s="792"/>
      <c r="C209" s="792"/>
      <c r="D209" s="792"/>
      <c r="E209" s="793"/>
      <c r="F209" s="350">
        <f>SUM(F199:F208)</f>
        <v>2991300</v>
      </c>
    </row>
    <row r="210" spans="1:6" s="372" customFormat="1" ht="13.8" x14ac:dyDescent="0.25">
      <c r="A210" s="801" t="str">
        <f>A212&amp;" "&amp;B212</f>
        <v>C10.1 GENERAL REQUIREMENTS FOR SURFACE TREATMENTS</v>
      </c>
      <c r="B210" s="801"/>
      <c r="C210" s="801"/>
      <c r="D210" s="801"/>
      <c r="E210" s="801"/>
      <c r="F210" s="801"/>
    </row>
    <row r="211" spans="1:6" s="372" customFormat="1" ht="13.8" x14ac:dyDescent="0.25">
      <c r="A211" s="349" t="s">
        <v>5536</v>
      </c>
      <c r="B211" s="349" t="s">
        <v>5535</v>
      </c>
      <c r="C211" s="349" t="s">
        <v>5554</v>
      </c>
      <c r="D211" s="366" t="s">
        <v>5553</v>
      </c>
      <c r="E211" s="348" t="s">
        <v>5552</v>
      </c>
      <c r="F211" s="348" t="s">
        <v>5534</v>
      </c>
    </row>
    <row r="212" spans="1:6" s="429" customFormat="1" ht="24" x14ac:dyDescent="0.25">
      <c r="A212" s="389" t="s">
        <v>2365</v>
      </c>
      <c r="B212" s="388" t="s">
        <v>4195</v>
      </c>
      <c r="C212" s="387"/>
      <c r="D212" s="386"/>
      <c r="E212" s="467"/>
      <c r="F212" s="467"/>
    </row>
    <row r="213" spans="1:6" s="438" customFormat="1" x14ac:dyDescent="0.25">
      <c r="A213" s="466"/>
      <c r="B213" s="465"/>
      <c r="C213" s="464"/>
      <c r="D213" s="463"/>
      <c r="E213" s="462"/>
      <c r="F213" s="462"/>
    </row>
    <row r="214" spans="1:6" s="429" customFormat="1" x14ac:dyDescent="0.25">
      <c r="A214" s="380" t="s">
        <v>2405</v>
      </c>
      <c r="B214" s="379" t="s">
        <v>31</v>
      </c>
      <c r="C214" s="378"/>
      <c r="D214" s="381"/>
      <c r="E214" s="437"/>
      <c r="F214" s="437"/>
    </row>
    <row r="215" spans="1:6" s="429" customFormat="1" x14ac:dyDescent="0.25">
      <c r="A215" s="384"/>
      <c r="B215" s="383"/>
      <c r="C215" s="382"/>
      <c r="D215" s="381"/>
      <c r="E215" s="437"/>
      <c r="F215" s="437"/>
    </row>
    <row r="216" spans="1:6" s="429" customFormat="1" ht="22.8" x14ac:dyDescent="0.25">
      <c r="A216" s="380" t="s">
        <v>2410</v>
      </c>
      <c r="B216" s="379" t="s">
        <v>6295</v>
      </c>
      <c r="C216" s="378" t="s">
        <v>5595</v>
      </c>
      <c r="D216" s="381">
        <v>1225</v>
      </c>
      <c r="E216" s="437">
        <v>9.5</v>
      </c>
      <c r="F216" s="437">
        <f>IF(C216="%",D216*E216/100,D216*E216)</f>
        <v>11637.5</v>
      </c>
    </row>
    <row r="217" spans="1:6" s="429" customFormat="1" x14ac:dyDescent="0.25">
      <c r="A217" s="384"/>
      <c r="B217" s="383"/>
      <c r="C217" s="382"/>
      <c r="D217" s="381"/>
      <c r="E217" s="437"/>
      <c r="F217" s="437"/>
    </row>
    <row r="218" spans="1:6" s="429" customFormat="1" x14ac:dyDescent="0.25">
      <c r="A218" s="380" t="s">
        <v>2421</v>
      </c>
      <c r="B218" s="379" t="s">
        <v>6294</v>
      </c>
      <c r="C218" s="378"/>
      <c r="D218" s="381"/>
      <c r="E218" s="437"/>
      <c r="F218" s="437"/>
    </row>
    <row r="219" spans="1:6" s="429" customFormat="1" x14ac:dyDescent="0.25">
      <c r="A219" s="384"/>
      <c r="B219" s="383"/>
      <c r="C219" s="382"/>
      <c r="D219" s="381"/>
      <c r="E219" s="437"/>
      <c r="F219" s="437"/>
    </row>
    <row r="220" spans="1:6" s="429" customFormat="1" x14ac:dyDescent="0.25">
      <c r="A220" s="380" t="s">
        <v>2425</v>
      </c>
      <c r="B220" s="379" t="s">
        <v>6293</v>
      </c>
      <c r="C220" s="378" t="s">
        <v>5582</v>
      </c>
      <c r="D220" s="381">
        <v>16</v>
      </c>
      <c r="E220" s="437">
        <v>500</v>
      </c>
      <c r="F220" s="437">
        <f>IF(C220="%",D220*E220/100,D220*E220)</f>
        <v>8000</v>
      </c>
    </row>
    <row r="221" spans="1:6" s="429" customFormat="1" x14ac:dyDescent="0.25">
      <c r="A221" s="384"/>
      <c r="B221" s="383"/>
      <c r="C221" s="382"/>
      <c r="D221" s="381"/>
      <c r="E221" s="437"/>
      <c r="F221" s="437"/>
    </row>
    <row r="222" spans="1:6" s="372" customFormat="1" ht="22.8" x14ac:dyDescent="0.25">
      <c r="A222" s="380" t="s">
        <v>2440</v>
      </c>
      <c r="B222" s="379" t="s">
        <v>5734</v>
      </c>
      <c r="C222" s="378"/>
      <c r="D222" s="381"/>
      <c r="E222" s="376"/>
      <c r="F222" s="376"/>
    </row>
    <row r="223" spans="1:6" s="372" customFormat="1" ht="13.8" x14ac:dyDescent="0.25">
      <c r="A223" s="384"/>
      <c r="B223" s="383"/>
      <c r="C223" s="382"/>
      <c r="D223" s="381"/>
      <c r="E223" s="376"/>
      <c r="F223" s="376"/>
    </row>
    <row r="224" spans="1:6" s="372" customFormat="1" ht="22.8" x14ac:dyDescent="0.25">
      <c r="A224" s="380" t="s">
        <v>2442</v>
      </c>
      <c r="B224" s="379" t="s">
        <v>5733</v>
      </c>
      <c r="C224" s="378" t="s">
        <v>5595</v>
      </c>
      <c r="D224" s="377">
        <v>3500</v>
      </c>
      <c r="E224" s="376">
        <v>15</v>
      </c>
      <c r="F224" s="351">
        <f>IF(C224="%",D224*E224/100,D224*E224)</f>
        <v>52500</v>
      </c>
    </row>
    <row r="225" spans="1:6" s="372" customFormat="1" ht="13.8" x14ac:dyDescent="0.25">
      <c r="A225" s="380"/>
      <c r="B225" s="379"/>
      <c r="C225" s="378"/>
      <c r="D225" s="377"/>
      <c r="E225" s="461"/>
      <c r="F225" s="351"/>
    </row>
    <row r="226" spans="1:6" s="429" customFormat="1" ht="22.8" x14ac:dyDescent="0.25">
      <c r="A226" s="380" t="s">
        <v>2495</v>
      </c>
      <c r="B226" s="379" t="s">
        <v>2496</v>
      </c>
      <c r="C226" s="378"/>
      <c r="D226" s="381"/>
      <c r="E226" s="437"/>
      <c r="F226" s="437"/>
    </row>
    <row r="227" spans="1:6" s="429" customFormat="1" x14ac:dyDescent="0.25">
      <c r="A227" s="384"/>
      <c r="B227" s="383"/>
      <c r="C227" s="382"/>
      <c r="D227" s="381"/>
      <c r="E227" s="437"/>
      <c r="F227" s="437"/>
    </row>
    <row r="228" spans="1:6" s="429" customFormat="1" ht="39" customHeight="1" x14ac:dyDescent="0.25">
      <c r="A228" s="380" t="s">
        <v>2498</v>
      </c>
      <c r="B228" s="379" t="s">
        <v>6292</v>
      </c>
      <c r="C228" s="378" t="s">
        <v>5556</v>
      </c>
      <c r="D228" s="381">
        <v>17500</v>
      </c>
      <c r="E228" s="437">
        <v>75</v>
      </c>
      <c r="F228" s="437">
        <f>IF(C228="%",D228*E228/100,D228*E228)</f>
        <v>1312500</v>
      </c>
    </row>
    <row r="229" spans="1:6" s="429" customFormat="1" x14ac:dyDescent="0.25">
      <c r="A229" s="384"/>
      <c r="B229" s="383"/>
      <c r="C229" s="382"/>
      <c r="D229" s="381"/>
      <c r="E229" s="437"/>
      <c r="F229" s="437"/>
    </row>
    <row r="230" spans="1:6" s="372" customFormat="1" ht="13.8" x14ac:dyDescent="0.25">
      <c r="A230" s="791" t="s">
        <v>5537</v>
      </c>
      <c r="B230" s="792"/>
      <c r="C230" s="792"/>
      <c r="D230" s="792"/>
      <c r="E230" s="793"/>
      <c r="F230" s="350">
        <f>SUM(F212:F229)</f>
        <v>1384637.5</v>
      </c>
    </row>
    <row r="231" spans="1:6" s="372" customFormat="1" ht="13.8" x14ac:dyDescent="0.25">
      <c r="A231" s="801" t="str">
        <f>A233&amp;" "&amp;B233</f>
        <v>C11.5 FENCING</v>
      </c>
      <c r="B231" s="801"/>
      <c r="C231" s="801"/>
      <c r="D231" s="801"/>
      <c r="E231" s="801"/>
      <c r="F231" s="801"/>
    </row>
    <row r="232" spans="1:6" s="372" customFormat="1" ht="13.8" x14ac:dyDescent="0.25">
      <c r="A232" s="349" t="s">
        <v>5536</v>
      </c>
      <c r="B232" s="349" t="s">
        <v>5535</v>
      </c>
      <c r="C232" s="349" t="s">
        <v>5554</v>
      </c>
      <c r="D232" s="366" t="s">
        <v>5553</v>
      </c>
      <c r="E232" s="348" t="s">
        <v>5552</v>
      </c>
      <c r="F232" s="348" t="s">
        <v>5534</v>
      </c>
    </row>
    <row r="233" spans="1:6" s="429" customFormat="1" x14ac:dyDescent="0.25">
      <c r="A233" s="365" t="s">
        <v>2724</v>
      </c>
      <c r="B233" s="364" t="s">
        <v>2725</v>
      </c>
      <c r="C233" s="363"/>
      <c r="D233" s="362"/>
      <c r="E233" s="431"/>
      <c r="F233" s="431"/>
    </row>
    <row r="234" spans="1:6" s="429" customFormat="1" x14ac:dyDescent="0.25">
      <c r="A234" s="355"/>
      <c r="B234" s="358"/>
      <c r="C234" s="357"/>
      <c r="D234" s="356"/>
      <c r="E234" s="430"/>
      <c r="F234" s="430"/>
    </row>
    <row r="235" spans="1:6" s="429" customFormat="1" ht="57" x14ac:dyDescent="0.25">
      <c r="A235" s="359" t="s">
        <v>2726</v>
      </c>
      <c r="B235" s="354" t="s">
        <v>2727</v>
      </c>
      <c r="C235" s="357"/>
      <c r="D235" s="356"/>
      <c r="E235" s="430"/>
      <c r="F235" s="430"/>
    </row>
    <row r="236" spans="1:6" s="429" customFormat="1" x14ac:dyDescent="0.25">
      <c r="A236" s="355"/>
      <c r="B236" s="358"/>
      <c r="C236" s="357"/>
      <c r="D236" s="356"/>
      <c r="E236" s="430"/>
      <c r="F236" s="430"/>
    </row>
    <row r="237" spans="1:6" s="429" customFormat="1" x14ac:dyDescent="0.25">
      <c r="A237" s="359" t="s">
        <v>2728</v>
      </c>
      <c r="B237" s="354" t="s">
        <v>5692</v>
      </c>
      <c r="C237" s="353"/>
      <c r="D237" s="356"/>
      <c r="E237" s="430"/>
      <c r="F237" s="430"/>
    </row>
    <row r="238" spans="1:6" s="429" customFormat="1" x14ac:dyDescent="0.25">
      <c r="A238" s="355"/>
      <c r="B238" s="358"/>
      <c r="C238" s="357"/>
      <c r="D238" s="356"/>
      <c r="E238" s="430"/>
      <c r="F238" s="430"/>
    </row>
    <row r="239" spans="1:6" s="429" customFormat="1" ht="45.6" x14ac:dyDescent="0.25">
      <c r="A239" s="359"/>
      <c r="B239" s="354" t="s">
        <v>6291</v>
      </c>
      <c r="C239" s="353" t="s">
        <v>5555</v>
      </c>
      <c r="D239" s="356">
        <v>9</v>
      </c>
      <c r="E239" s="430">
        <v>2250</v>
      </c>
      <c r="F239" s="437">
        <f>IF(C239="%",D239*E239/100,D239*E239)</f>
        <v>20250</v>
      </c>
    </row>
    <row r="240" spans="1:6" s="429" customFormat="1" x14ac:dyDescent="0.25">
      <c r="A240" s="355"/>
      <c r="B240" s="358"/>
      <c r="C240" s="357"/>
      <c r="D240" s="356"/>
      <c r="E240" s="430"/>
      <c r="F240" s="430"/>
    </row>
    <row r="241" spans="1:6" s="429" customFormat="1" x14ac:dyDescent="0.25">
      <c r="A241" s="359" t="s">
        <v>2729</v>
      </c>
      <c r="B241" s="354" t="s">
        <v>5690</v>
      </c>
      <c r="C241" s="353"/>
      <c r="D241" s="356"/>
      <c r="E241" s="430"/>
      <c r="F241" s="430"/>
    </row>
    <row r="242" spans="1:6" s="429" customFormat="1" x14ac:dyDescent="0.25">
      <c r="A242" s="355"/>
      <c r="B242" s="358"/>
      <c r="C242" s="357"/>
      <c r="D242" s="356"/>
      <c r="E242" s="430"/>
      <c r="F242" s="430"/>
    </row>
    <row r="243" spans="1:6" s="429" customFormat="1" ht="45.6" x14ac:dyDescent="0.25">
      <c r="A243" s="359"/>
      <c r="B243" s="354" t="s">
        <v>6291</v>
      </c>
      <c r="C243" s="353" t="s">
        <v>5555</v>
      </c>
      <c r="D243" s="356">
        <v>1</v>
      </c>
      <c r="E243" s="430">
        <v>2250</v>
      </c>
      <c r="F243" s="437">
        <f>IF(C243="%",D243*E243/100,D243*E243)</f>
        <v>2250</v>
      </c>
    </row>
    <row r="244" spans="1:6" s="429" customFormat="1" x14ac:dyDescent="0.25">
      <c r="A244" s="355"/>
      <c r="B244" s="358"/>
      <c r="C244" s="357"/>
      <c r="D244" s="356"/>
      <c r="E244" s="430"/>
      <c r="F244" s="430"/>
    </row>
    <row r="245" spans="1:6" s="429" customFormat="1" x14ac:dyDescent="0.25">
      <c r="A245" s="359" t="s">
        <v>2730</v>
      </c>
      <c r="B245" s="354" t="s">
        <v>2739</v>
      </c>
      <c r="C245" s="353" t="s">
        <v>5556</v>
      </c>
      <c r="D245" s="356">
        <v>800</v>
      </c>
      <c r="E245" s="430">
        <v>32.5</v>
      </c>
      <c r="F245" s="437">
        <f>IF(C245="%",D245*E245/100,D245*E245)</f>
        <v>26000</v>
      </c>
    </row>
    <row r="246" spans="1:6" s="429" customFormat="1" x14ac:dyDescent="0.25">
      <c r="A246" s="355"/>
      <c r="B246" s="358"/>
      <c r="C246" s="357"/>
      <c r="D246" s="356"/>
      <c r="E246" s="430"/>
      <c r="F246" s="430"/>
    </row>
    <row r="247" spans="1:6" s="429" customFormat="1" ht="34.200000000000003" x14ac:dyDescent="0.25">
      <c r="A247" s="359" t="s">
        <v>2734</v>
      </c>
      <c r="B247" s="354" t="s">
        <v>6290</v>
      </c>
      <c r="C247" s="353"/>
      <c r="D247" s="356"/>
      <c r="E247" s="430"/>
      <c r="F247" s="430"/>
    </row>
    <row r="248" spans="1:6" s="429" customFormat="1" x14ac:dyDescent="0.25">
      <c r="A248" s="355"/>
      <c r="B248" s="358"/>
      <c r="C248" s="357"/>
      <c r="D248" s="356"/>
      <c r="E248" s="430"/>
      <c r="F248" s="430"/>
    </row>
    <row r="249" spans="1:6" s="429" customFormat="1" x14ac:dyDescent="0.25">
      <c r="A249" s="359"/>
      <c r="B249" s="354" t="s">
        <v>5686</v>
      </c>
      <c r="C249" s="353" t="s">
        <v>5548</v>
      </c>
      <c r="D249" s="356">
        <v>40</v>
      </c>
      <c r="E249" s="430">
        <v>95</v>
      </c>
      <c r="F249" s="437">
        <f>IF(C249="%",D249*E249/100,D249*E249)</f>
        <v>3800</v>
      </c>
    </row>
    <row r="250" spans="1:6" s="429" customFormat="1" x14ac:dyDescent="0.25">
      <c r="A250" s="355"/>
      <c r="B250" s="358"/>
      <c r="C250" s="357"/>
      <c r="D250" s="356"/>
      <c r="E250" s="430"/>
      <c r="F250" s="430"/>
    </row>
    <row r="251" spans="1:6" s="429" customFormat="1" x14ac:dyDescent="0.25">
      <c r="A251" s="359"/>
      <c r="B251" s="354" t="s">
        <v>5685</v>
      </c>
      <c r="C251" s="353" t="s">
        <v>5548</v>
      </c>
      <c r="D251" s="356">
        <v>100</v>
      </c>
      <c r="E251" s="430">
        <v>125</v>
      </c>
      <c r="F251" s="437">
        <f>IF(C251="%",D251*E251/100,D251*E251)</f>
        <v>12500</v>
      </c>
    </row>
    <row r="252" spans="1:6" s="429" customFormat="1" x14ac:dyDescent="0.25">
      <c r="A252" s="355"/>
      <c r="B252" s="358"/>
      <c r="C252" s="357"/>
      <c r="D252" s="356"/>
      <c r="E252" s="430"/>
      <c r="F252" s="430"/>
    </row>
    <row r="253" spans="1:6" s="429" customFormat="1" x14ac:dyDescent="0.25">
      <c r="A253" s="359"/>
      <c r="B253" s="354" t="s">
        <v>5685</v>
      </c>
      <c r="C253" s="353" t="s">
        <v>5548</v>
      </c>
      <c r="D253" s="356">
        <v>100</v>
      </c>
      <c r="E253" s="430">
        <v>1050</v>
      </c>
      <c r="F253" s="437">
        <f>IF(C253="%",D253*E253/100,D253*E253)</f>
        <v>105000</v>
      </c>
    </row>
    <row r="254" spans="1:6" s="429" customFormat="1" x14ac:dyDescent="0.25">
      <c r="A254" s="355"/>
      <c r="B254" s="358"/>
      <c r="C254" s="357"/>
      <c r="D254" s="356"/>
      <c r="E254" s="430"/>
      <c r="F254" s="430"/>
    </row>
    <row r="255" spans="1:6" s="429" customFormat="1" ht="22.8" x14ac:dyDescent="0.25">
      <c r="A255" s="359" t="s">
        <v>2735</v>
      </c>
      <c r="B255" s="354" t="s">
        <v>6289</v>
      </c>
      <c r="C255" s="353"/>
      <c r="D255" s="356"/>
      <c r="E255" s="430"/>
      <c r="F255" s="430"/>
    </row>
    <row r="256" spans="1:6" s="429" customFormat="1" x14ac:dyDescent="0.25">
      <c r="A256" s="355"/>
      <c r="B256" s="358"/>
      <c r="C256" s="357"/>
      <c r="D256" s="356"/>
      <c r="E256" s="430"/>
      <c r="F256" s="430"/>
    </row>
    <row r="257" spans="1:6" s="429" customFormat="1" x14ac:dyDescent="0.25">
      <c r="A257" s="359"/>
      <c r="B257" s="354" t="s">
        <v>5682</v>
      </c>
      <c r="C257" s="353" t="s">
        <v>5548</v>
      </c>
      <c r="D257" s="356">
        <v>200</v>
      </c>
      <c r="E257" s="430">
        <v>24</v>
      </c>
      <c r="F257" s="437">
        <f>IF(C257="%",D257*E257/100,D257*E257)</f>
        <v>4800</v>
      </c>
    </row>
    <row r="258" spans="1:6" s="429" customFormat="1" x14ac:dyDescent="0.25">
      <c r="A258" s="355"/>
      <c r="B258" s="358"/>
      <c r="C258" s="357"/>
      <c r="D258" s="356"/>
      <c r="E258" s="430"/>
      <c r="F258" s="430"/>
    </row>
    <row r="259" spans="1:6" s="429" customFormat="1" x14ac:dyDescent="0.25">
      <c r="A259" s="359" t="s">
        <v>2736</v>
      </c>
      <c r="B259" s="354" t="s">
        <v>2743</v>
      </c>
      <c r="C259" s="357"/>
      <c r="D259" s="356"/>
      <c r="E259" s="430"/>
      <c r="F259" s="430"/>
    </row>
    <row r="260" spans="1:6" s="429" customFormat="1" x14ac:dyDescent="0.25">
      <c r="A260" s="355"/>
      <c r="B260" s="358"/>
      <c r="C260" s="357"/>
      <c r="D260" s="356"/>
      <c r="E260" s="430"/>
      <c r="F260" s="430"/>
    </row>
    <row r="261" spans="1:6" s="429" customFormat="1" x14ac:dyDescent="0.25">
      <c r="A261" s="355"/>
      <c r="B261" s="354" t="s">
        <v>5680</v>
      </c>
      <c r="C261" s="357"/>
      <c r="D261" s="356"/>
      <c r="E261" s="430"/>
      <c r="F261" s="430"/>
    </row>
    <row r="262" spans="1:6" s="429" customFormat="1" x14ac:dyDescent="0.25">
      <c r="A262" s="355"/>
      <c r="B262" s="358"/>
      <c r="C262" s="357"/>
      <c r="D262" s="356"/>
      <c r="E262" s="430"/>
      <c r="F262" s="430"/>
    </row>
    <row r="263" spans="1:6" s="429" customFormat="1" x14ac:dyDescent="0.25">
      <c r="A263" s="355"/>
      <c r="B263" s="354" t="s">
        <v>5679</v>
      </c>
      <c r="C263" s="353"/>
      <c r="D263" s="356"/>
      <c r="E263" s="430"/>
      <c r="F263" s="430"/>
    </row>
    <row r="264" spans="1:6" s="429" customFormat="1" x14ac:dyDescent="0.25">
      <c r="A264" s="355"/>
      <c r="B264" s="358"/>
      <c r="C264" s="357"/>
      <c r="D264" s="356"/>
      <c r="E264" s="430"/>
      <c r="F264" s="430"/>
    </row>
    <row r="265" spans="1:6" s="429" customFormat="1" ht="57" x14ac:dyDescent="0.25">
      <c r="A265" s="355"/>
      <c r="B265" s="354" t="s">
        <v>6288</v>
      </c>
      <c r="C265" s="353" t="s">
        <v>5548</v>
      </c>
      <c r="D265" s="356">
        <v>10</v>
      </c>
      <c r="E265" s="430">
        <v>1300</v>
      </c>
      <c r="F265" s="437">
        <f>IF(C265="%",D265*E265/100,D265*E265)</f>
        <v>13000</v>
      </c>
    </row>
    <row r="266" spans="1:6" s="429" customFormat="1" x14ac:dyDescent="0.25">
      <c r="A266" s="355"/>
      <c r="B266" s="358"/>
      <c r="C266" s="357"/>
      <c r="D266" s="356"/>
      <c r="E266" s="430"/>
      <c r="F266" s="430"/>
    </row>
    <row r="267" spans="1:6" s="429" customFormat="1" ht="57" x14ac:dyDescent="0.25">
      <c r="A267" s="355"/>
      <c r="B267" s="354" t="s">
        <v>6287</v>
      </c>
      <c r="C267" s="353" t="s">
        <v>5548</v>
      </c>
      <c r="D267" s="356">
        <v>10</v>
      </c>
      <c r="E267" s="430">
        <v>1500</v>
      </c>
      <c r="F267" s="437">
        <f>IF(C267="%",D267*E267/100,D267*E267)</f>
        <v>15000</v>
      </c>
    </row>
    <row r="268" spans="1:6" s="429" customFormat="1" x14ac:dyDescent="0.25">
      <c r="A268" s="355"/>
      <c r="B268" s="358"/>
      <c r="C268" s="357"/>
      <c r="D268" s="356"/>
      <c r="E268" s="430"/>
      <c r="F268" s="430"/>
    </row>
    <row r="269" spans="1:6" s="429" customFormat="1" ht="57" x14ac:dyDescent="0.25">
      <c r="A269" s="355"/>
      <c r="B269" s="354" t="s">
        <v>6286</v>
      </c>
      <c r="C269" s="353" t="s">
        <v>5548</v>
      </c>
      <c r="D269" s="356">
        <v>20</v>
      </c>
      <c r="E269" s="430">
        <v>2350</v>
      </c>
      <c r="F269" s="437">
        <f>IF(C269="%",D269*E269/100,D269*E269)</f>
        <v>47000</v>
      </c>
    </row>
    <row r="270" spans="1:6" s="429" customFormat="1" x14ac:dyDescent="0.25">
      <c r="A270" s="355"/>
      <c r="B270" s="358"/>
      <c r="C270" s="357"/>
      <c r="D270" s="356"/>
      <c r="E270" s="430"/>
      <c r="F270" s="430"/>
    </row>
    <row r="271" spans="1:6" s="429" customFormat="1" ht="57" x14ac:dyDescent="0.25">
      <c r="A271" s="355"/>
      <c r="B271" s="354" t="s">
        <v>6285</v>
      </c>
      <c r="C271" s="357" t="s">
        <v>5548</v>
      </c>
      <c r="D271" s="356">
        <v>10</v>
      </c>
      <c r="E271" s="430">
        <v>2500</v>
      </c>
      <c r="F271" s="437">
        <f>IF(C271="%",D271*E271/100,D271*E271)</f>
        <v>25000</v>
      </c>
    </row>
    <row r="272" spans="1:6" s="429" customFormat="1" x14ac:dyDescent="0.25">
      <c r="A272" s="355"/>
      <c r="B272" s="354"/>
      <c r="C272" s="357"/>
      <c r="D272" s="356"/>
      <c r="E272" s="430"/>
      <c r="F272" s="437"/>
    </row>
    <row r="273" spans="1:6" s="429" customFormat="1" x14ac:dyDescent="0.25">
      <c r="A273" s="355"/>
      <c r="B273" s="354" t="s">
        <v>5675</v>
      </c>
      <c r="C273" s="357"/>
      <c r="D273" s="356"/>
      <c r="E273" s="430"/>
      <c r="F273" s="430"/>
    </row>
    <row r="274" spans="1:6" s="429" customFormat="1" x14ac:dyDescent="0.25">
      <c r="A274" s="355"/>
      <c r="B274" s="358"/>
      <c r="C274" s="357"/>
      <c r="D274" s="356"/>
      <c r="E274" s="430"/>
      <c r="F274" s="430"/>
    </row>
    <row r="275" spans="1:6" s="429" customFormat="1" x14ac:dyDescent="0.25">
      <c r="A275" s="355"/>
      <c r="B275" s="354" t="s">
        <v>5669</v>
      </c>
      <c r="C275" s="353"/>
      <c r="D275" s="356"/>
      <c r="E275" s="430"/>
      <c r="F275" s="430"/>
    </row>
    <row r="276" spans="1:6" s="429" customFormat="1" x14ac:dyDescent="0.25">
      <c r="A276" s="355"/>
      <c r="B276" s="358"/>
      <c r="C276" s="357"/>
      <c r="D276" s="356"/>
      <c r="E276" s="430"/>
      <c r="F276" s="430"/>
    </row>
    <row r="277" spans="1:6" s="429" customFormat="1" ht="45.6" x14ac:dyDescent="0.25">
      <c r="A277" s="355"/>
      <c r="B277" s="354" t="s">
        <v>6284</v>
      </c>
      <c r="C277" s="353" t="s">
        <v>5548</v>
      </c>
      <c r="D277" s="356">
        <v>10</v>
      </c>
      <c r="E277" s="430">
        <v>575</v>
      </c>
      <c r="F277" s="437">
        <f>IF(C277="%",D277*E277/100,D277*E277)</f>
        <v>5750</v>
      </c>
    </row>
    <row r="278" spans="1:6" s="429" customFormat="1" x14ac:dyDescent="0.25">
      <c r="A278" s="355"/>
      <c r="B278" s="358"/>
      <c r="C278" s="357"/>
      <c r="D278" s="356"/>
      <c r="E278" s="430"/>
      <c r="F278" s="430"/>
    </row>
    <row r="279" spans="1:6" s="429" customFormat="1" ht="45.6" x14ac:dyDescent="0.25">
      <c r="A279" s="355"/>
      <c r="B279" s="354" t="s">
        <v>6283</v>
      </c>
      <c r="C279" s="353" t="s">
        <v>5548</v>
      </c>
      <c r="D279" s="356">
        <v>10</v>
      </c>
      <c r="E279" s="430">
        <v>960</v>
      </c>
      <c r="F279" s="437">
        <f>IF(C279="%",D279*E279/100,D279*E279)</f>
        <v>9600</v>
      </c>
    </row>
    <row r="280" spans="1:6" s="429" customFormat="1" x14ac:dyDescent="0.25">
      <c r="A280" s="355"/>
      <c r="B280" s="358"/>
      <c r="C280" s="357"/>
      <c r="D280" s="356"/>
      <c r="E280" s="430"/>
      <c r="F280" s="430"/>
    </row>
    <row r="281" spans="1:6" s="429" customFormat="1" ht="45.6" x14ac:dyDescent="0.25">
      <c r="A281" s="355"/>
      <c r="B281" s="354" t="s">
        <v>6282</v>
      </c>
      <c r="C281" s="353" t="s">
        <v>5548</v>
      </c>
      <c r="D281" s="356">
        <v>10</v>
      </c>
      <c r="E281" s="430">
        <v>1050</v>
      </c>
      <c r="F281" s="437">
        <f>IF(C281="%",D281*E281/100,D281*E281)</f>
        <v>10500</v>
      </c>
    </row>
    <row r="282" spans="1:6" s="429" customFormat="1" x14ac:dyDescent="0.25">
      <c r="A282" s="355"/>
      <c r="B282" s="358"/>
      <c r="C282" s="357"/>
      <c r="D282" s="356"/>
      <c r="E282" s="430"/>
      <c r="F282" s="430"/>
    </row>
    <row r="283" spans="1:6" s="429" customFormat="1" x14ac:dyDescent="0.25">
      <c r="A283" s="355"/>
      <c r="B283" s="354" t="s">
        <v>5670</v>
      </c>
      <c r="C283" s="357"/>
      <c r="D283" s="356"/>
      <c r="E283" s="430"/>
      <c r="F283" s="430"/>
    </row>
    <row r="284" spans="1:6" s="429" customFormat="1" x14ac:dyDescent="0.25">
      <c r="A284" s="355"/>
      <c r="B284" s="358"/>
      <c r="C284" s="357"/>
      <c r="D284" s="356"/>
      <c r="E284" s="430"/>
      <c r="F284" s="430"/>
    </row>
    <row r="285" spans="1:6" s="429" customFormat="1" x14ac:dyDescent="0.25">
      <c r="A285" s="355"/>
      <c r="B285" s="354" t="s">
        <v>6281</v>
      </c>
      <c r="C285" s="353"/>
      <c r="D285" s="356"/>
      <c r="E285" s="430"/>
      <c r="F285" s="430"/>
    </row>
    <row r="286" spans="1:6" s="429" customFormat="1" x14ac:dyDescent="0.25">
      <c r="A286" s="355"/>
      <c r="B286" s="358"/>
      <c r="C286" s="357"/>
      <c r="D286" s="356"/>
      <c r="E286" s="430"/>
      <c r="F286" s="430"/>
    </row>
    <row r="287" spans="1:6" s="429" customFormat="1" ht="60.75" customHeight="1" x14ac:dyDescent="0.25">
      <c r="A287" s="355"/>
      <c r="B287" s="354" t="s">
        <v>6280</v>
      </c>
      <c r="C287" s="353" t="s">
        <v>5548</v>
      </c>
      <c r="D287" s="356">
        <v>30</v>
      </c>
      <c r="E287" s="430">
        <v>675</v>
      </c>
      <c r="F287" s="437">
        <f>IF(C287="%",D287*E287/100,D287*E287)</f>
        <v>20250</v>
      </c>
    </row>
    <row r="288" spans="1:6" s="429" customFormat="1" x14ac:dyDescent="0.25">
      <c r="A288" s="355"/>
      <c r="B288" s="358"/>
      <c r="C288" s="357"/>
      <c r="D288" s="356"/>
      <c r="E288" s="430"/>
      <c r="F288" s="430"/>
    </row>
    <row r="289" spans="1:6" s="429" customFormat="1" x14ac:dyDescent="0.25">
      <c r="A289" s="359" t="s">
        <v>2749</v>
      </c>
      <c r="B289" s="354" t="s">
        <v>6279</v>
      </c>
      <c r="C289" s="353"/>
      <c r="D289" s="356"/>
      <c r="E289" s="430"/>
      <c r="F289" s="430"/>
    </row>
    <row r="290" spans="1:6" s="429" customFormat="1" x14ac:dyDescent="0.25">
      <c r="A290" s="355"/>
      <c r="B290" s="358"/>
      <c r="C290" s="357"/>
      <c r="D290" s="356"/>
      <c r="E290" s="430"/>
      <c r="F290" s="430"/>
    </row>
    <row r="291" spans="1:6" s="429" customFormat="1" ht="45.6" x14ac:dyDescent="0.25">
      <c r="A291" s="359"/>
      <c r="B291" s="354" t="s">
        <v>6278</v>
      </c>
      <c r="C291" s="353" t="s">
        <v>5548</v>
      </c>
      <c r="D291" s="356">
        <v>10</v>
      </c>
      <c r="E291" s="430">
        <v>3750</v>
      </c>
      <c r="F291" s="437">
        <f>IF(C291="%",D291*E291/100,D291*E291)</f>
        <v>37500</v>
      </c>
    </row>
    <row r="292" spans="1:6" s="429" customFormat="1" x14ac:dyDescent="0.25">
      <c r="A292" s="355"/>
      <c r="B292" s="358"/>
      <c r="C292" s="357"/>
      <c r="D292" s="356"/>
      <c r="E292" s="430"/>
      <c r="F292" s="430"/>
    </row>
    <row r="293" spans="1:6" s="429" customFormat="1" ht="34.200000000000003" x14ac:dyDescent="0.25">
      <c r="A293" s="359"/>
      <c r="B293" s="354" t="s">
        <v>6277</v>
      </c>
      <c r="C293" s="353" t="s">
        <v>5548</v>
      </c>
      <c r="D293" s="356">
        <v>5</v>
      </c>
      <c r="E293" s="430">
        <v>1500</v>
      </c>
      <c r="F293" s="437">
        <f>IF(C293="%",D293*E293/100,D293*E293)</f>
        <v>7500</v>
      </c>
    </row>
    <row r="294" spans="1:6" s="429" customFormat="1" x14ac:dyDescent="0.25">
      <c r="A294" s="355"/>
      <c r="B294" s="358"/>
      <c r="C294" s="357"/>
      <c r="D294" s="356"/>
      <c r="E294" s="430"/>
      <c r="F294" s="430"/>
    </row>
    <row r="295" spans="1:6" s="429" customFormat="1" x14ac:dyDescent="0.25">
      <c r="A295" s="355" t="s">
        <v>2750</v>
      </c>
      <c r="B295" s="358" t="s">
        <v>2751</v>
      </c>
      <c r="C295" s="357"/>
      <c r="D295" s="356"/>
      <c r="E295" s="430"/>
      <c r="F295" s="430"/>
    </row>
    <row r="296" spans="1:6" s="429" customFormat="1" x14ac:dyDescent="0.25">
      <c r="A296" s="355"/>
      <c r="B296" s="358"/>
      <c r="C296" s="357"/>
      <c r="D296" s="356"/>
      <c r="E296" s="430"/>
      <c r="F296" s="430"/>
    </row>
    <row r="297" spans="1:6" s="429" customFormat="1" x14ac:dyDescent="0.25">
      <c r="A297" s="359" t="s">
        <v>2752</v>
      </c>
      <c r="B297" s="354" t="s">
        <v>2754</v>
      </c>
      <c r="C297" s="357"/>
      <c r="D297" s="356"/>
      <c r="E297" s="430"/>
      <c r="F297" s="430"/>
    </row>
    <row r="298" spans="1:6" s="429" customFormat="1" x14ac:dyDescent="0.25">
      <c r="A298" s="355"/>
      <c r="B298" s="358"/>
      <c r="C298" s="357"/>
      <c r="D298" s="356"/>
      <c r="E298" s="430"/>
      <c r="F298" s="430"/>
    </row>
    <row r="299" spans="1:6" s="429" customFormat="1" x14ac:dyDescent="0.25">
      <c r="A299" s="355"/>
      <c r="B299" s="354" t="s">
        <v>5658</v>
      </c>
      <c r="C299" s="353" t="s">
        <v>5555</v>
      </c>
      <c r="D299" s="356">
        <v>1.5</v>
      </c>
      <c r="E299" s="430">
        <v>30000</v>
      </c>
      <c r="F299" s="437">
        <f>IF(C299="%",D299*E299/100,D299*E299)</f>
        <v>45000</v>
      </c>
    </row>
    <row r="300" spans="1:6" s="429" customFormat="1" x14ac:dyDescent="0.25">
      <c r="A300" s="355"/>
      <c r="B300" s="358"/>
      <c r="C300" s="357"/>
      <c r="D300" s="356"/>
      <c r="E300" s="430"/>
      <c r="F300" s="430"/>
    </row>
    <row r="301" spans="1:6" s="429" customFormat="1" x14ac:dyDescent="0.25">
      <c r="A301" s="355"/>
      <c r="B301" s="354" t="s">
        <v>5657</v>
      </c>
      <c r="C301" s="353" t="s">
        <v>5555</v>
      </c>
      <c r="D301" s="356">
        <v>1</v>
      </c>
      <c r="E301" s="430">
        <v>37500</v>
      </c>
      <c r="F301" s="437">
        <f>IF(C301="%",D301*E301/100,D301*E301)</f>
        <v>37500</v>
      </c>
    </row>
    <row r="302" spans="1:6" s="429" customFormat="1" x14ac:dyDescent="0.25">
      <c r="A302" s="355"/>
      <c r="B302" s="358"/>
      <c r="C302" s="357"/>
      <c r="D302" s="356"/>
      <c r="E302" s="430"/>
      <c r="F302" s="430"/>
    </row>
    <row r="303" spans="1:6" s="429" customFormat="1" x14ac:dyDescent="0.25">
      <c r="A303" s="355"/>
      <c r="B303" s="354" t="s">
        <v>5656</v>
      </c>
      <c r="C303" s="353" t="s">
        <v>5555</v>
      </c>
      <c r="D303" s="356">
        <v>1</v>
      </c>
      <c r="E303" s="430">
        <v>40000</v>
      </c>
      <c r="F303" s="437">
        <f>IF(C303="%",D303*E303/100,D303*E303)</f>
        <v>40000</v>
      </c>
    </row>
    <row r="304" spans="1:6" s="429" customFormat="1" x14ac:dyDescent="0.25">
      <c r="A304" s="355"/>
      <c r="B304" s="358"/>
      <c r="C304" s="357"/>
      <c r="D304" s="356"/>
      <c r="E304" s="430"/>
      <c r="F304" s="430"/>
    </row>
    <row r="305" spans="1:6" s="429" customFormat="1" x14ac:dyDescent="0.25">
      <c r="A305" s="359" t="s">
        <v>2753</v>
      </c>
      <c r="B305" s="354" t="s">
        <v>2760</v>
      </c>
      <c r="C305" s="353" t="s">
        <v>5548</v>
      </c>
      <c r="D305" s="352">
        <v>50</v>
      </c>
      <c r="E305" s="430">
        <v>660</v>
      </c>
      <c r="F305" s="437">
        <f>IF(C305="%",D305*E305/100,D305*E305)</f>
        <v>33000</v>
      </c>
    </row>
    <row r="306" spans="1:6" s="429" customFormat="1" x14ac:dyDescent="0.25">
      <c r="A306" s="355"/>
      <c r="B306" s="358"/>
      <c r="C306" s="357"/>
      <c r="D306" s="356"/>
      <c r="E306" s="430"/>
      <c r="F306" s="430"/>
    </row>
    <row r="307" spans="1:6" s="429" customFormat="1" ht="22.8" x14ac:dyDescent="0.25">
      <c r="A307" s="359" t="s">
        <v>2761</v>
      </c>
      <c r="B307" s="354" t="s">
        <v>2762</v>
      </c>
      <c r="C307" s="357"/>
      <c r="D307" s="356"/>
      <c r="E307" s="430"/>
      <c r="F307" s="430"/>
    </row>
    <row r="308" spans="1:6" s="438" customFormat="1" x14ac:dyDescent="0.25">
      <c r="A308" s="460"/>
      <c r="B308" s="459"/>
      <c r="C308" s="458"/>
      <c r="D308" s="457"/>
      <c r="E308" s="456"/>
      <c r="F308" s="456"/>
    </row>
    <row r="309" spans="1:6" s="429" customFormat="1" x14ac:dyDescent="0.25">
      <c r="A309" s="359" t="s">
        <v>2763</v>
      </c>
      <c r="B309" s="354" t="s">
        <v>2754</v>
      </c>
      <c r="C309" s="357"/>
      <c r="D309" s="356"/>
      <c r="E309" s="430"/>
      <c r="F309" s="430"/>
    </row>
    <row r="310" spans="1:6" s="429" customFormat="1" x14ac:dyDescent="0.25">
      <c r="A310" s="355"/>
      <c r="B310" s="358"/>
      <c r="C310" s="357"/>
      <c r="D310" s="356"/>
      <c r="E310" s="430"/>
      <c r="F310" s="430"/>
    </row>
    <row r="311" spans="1:6" s="429" customFormat="1" x14ac:dyDescent="0.25">
      <c r="A311" s="355"/>
      <c r="B311" s="354" t="s">
        <v>5658</v>
      </c>
      <c r="C311" s="353" t="s">
        <v>5555</v>
      </c>
      <c r="D311" s="356">
        <v>1</v>
      </c>
      <c r="E311" s="430">
        <v>1750</v>
      </c>
      <c r="F311" s="437">
        <f>IF(C311="%",D311*E311/100,D311*E311)</f>
        <v>1750</v>
      </c>
    </row>
    <row r="312" spans="1:6" s="429" customFormat="1" x14ac:dyDescent="0.25">
      <c r="A312" s="355"/>
      <c r="B312" s="358"/>
      <c r="C312" s="357"/>
      <c r="D312" s="356"/>
      <c r="E312" s="430"/>
      <c r="F312" s="430"/>
    </row>
    <row r="313" spans="1:6" s="429" customFormat="1" x14ac:dyDescent="0.25">
      <c r="A313" s="355"/>
      <c r="B313" s="354" t="s">
        <v>5657</v>
      </c>
      <c r="C313" s="353" t="s">
        <v>5555</v>
      </c>
      <c r="D313" s="356">
        <v>0.5</v>
      </c>
      <c r="E313" s="430">
        <v>3750</v>
      </c>
      <c r="F313" s="437">
        <f>IF(C313="%",D313*E313/100,D313*E313)</f>
        <v>1875</v>
      </c>
    </row>
    <row r="314" spans="1:6" s="429" customFormat="1" x14ac:dyDescent="0.25">
      <c r="A314" s="355"/>
      <c r="B314" s="358"/>
      <c r="C314" s="357"/>
      <c r="D314" s="356"/>
      <c r="E314" s="430"/>
      <c r="F314" s="430"/>
    </row>
    <row r="315" spans="1:6" s="429" customFormat="1" x14ac:dyDescent="0.25">
      <c r="A315" s="355"/>
      <c r="B315" s="354" t="s">
        <v>5656</v>
      </c>
      <c r="C315" s="353" t="s">
        <v>5555</v>
      </c>
      <c r="D315" s="356">
        <v>0.5</v>
      </c>
      <c r="E315" s="430">
        <v>4000</v>
      </c>
      <c r="F315" s="437">
        <f>IF(C315="%",D315*E315/100,D315*E315)</f>
        <v>2000</v>
      </c>
    </row>
    <row r="316" spans="1:6" s="429" customFormat="1" x14ac:dyDescent="0.25">
      <c r="A316" s="355"/>
      <c r="B316" s="358"/>
      <c r="C316" s="357"/>
      <c r="D316" s="356"/>
      <c r="E316" s="430"/>
      <c r="F316" s="430"/>
    </row>
    <row r="317" spans="1:6" s="429" customFormat="1" x14ac:dyDescent="0.25">
      <c r="A317" s="359" t="s">
        <v>2764</v>
      </c>
      <c r="B317" s="354" t="s">
        <v>2760</v>
      </c>
      <c r="C317" s="353"/>
      <c r="D317" s="352"/>
      <c r="E317" s="430"/>
      <c r="F317" s="437"/>
    </row>
    <row r="318" spans="1:6" s="429" customFormat="1" x14ac:dyDescent="0.25">
      <c r="A318" s="359"/>
      <c r="B318" s="354"/>
      <c r="C318" s="353"/>
      <c r="D318" s="352"/>
      <c r="E318" s="430"/>
      <c r="F318" s="437"/>
    </row>
    <row r="319" spans="1:6" s="429" customFormat="1" ht="50.25" customHeight="1" x14ac:dyDescent="0.25">
      <c r="A319" s="359"/>
      <c r="B319" s="354" t="s">
        <v>6278</v>
      </c>
      <c r="C319" s="353" t="s">
        <v>5548</v>
      </c>
      <c r="D319" s="356">
        <v>5</v>
      </c>
      <c r="E319" s="430">
        <v>3750</v>
      </c>
      <c r="F319" s="437">
        <f>IF(C319="%",D319*E319/100,D319*E319)</f>
        <v>18750</v>
      </c>
    </row>
    <row r="320" spans="1:6" s="429" customFormat="1" x14ac:dyDescent="0.25">
      <c r="A320" s="359"/>
      <c r="B320" s="358"/>
      <c r="C320" s="357"/>
      <c r="D320" s="356"/>
      <c r="E320" s="430"/>
      <c r="F320" s="430"/>
    </row>
    <row r="321" spans="1:6" s="429" customFormat="1" ht="34.200000000000003" x14ac:dyDescent="0.25">
      <c r="A321" s="359"/>
      <c r="B321" s="354" t="s">
        <v>6277</v>
      </c>
      <c r="C321" s="353" t="s">
        <v>5548</v>
      </c>
      <c r="D321" s="356">
        <v>5</v>
      </c>
      <c r="E321" s="430">
        <v>1500</v>
      </c>
      <c r="F321" s="437">
        <f>IF(C321="%",D321*E321/100,D321*E321)</f>
        <v>7500</v>
      </c>
    </row>
    <row r="322" spans="1:6" s="429" customFormat="1" x14ac:dyDescent="0.25">
      <c r="A322" s="359"/>
      <c r="B322" s="354"/>
      <c r="C322" s="353"/>
      <c r="D322" s="352"/>
      <c r="E322" s="430"/>
      <c r="F322" s="437"/>
    </row>
    <row r="323" spans="1:6" s="429" customFormat="1" ht="22.8" x14ac:dyDescent="0.25">
      <c r="A323" s="359" t="s">
        <v>2777</v>
      </c>
      <c r="B323" s="354" t="s">
        <v>2778</v>
      </c>
      <c r="C323" s="353" t="s">
        <v>5548</v>
      </c>
      <c r="D323" s="352">
        <v>50</v>
      </c>
      <c r="E323" s="430">
        <v>450</v>
      </c>
      <c r="F323" s="437">
        <f>IF(C323="%",D323*E323/100,D323*E323)</f>
        <v>22500</v>
      </c>
    </row>
    <row r="324" spans="1:6" s="429" customFormat="1" x14ac:dyDescent="0.25">
      <c r="A324" s="355"/>
      <c r="B324" s="358"/>
      <c r="C324" s="357"/>
      <c r="D324" s="356"/>
      <c r="E324" s="430"/>
      <c r="F324" s="430"/>
    </row>
    <row r="325" spans="1:6" s="429" customFormat="1" x14ac:dyDescent="0.25">
      <c r="A325" s="359" t="s">
        <v>2783</v>
      </c>
      <c r="B325" s="354" t="s">
        <v>5659</v>
      </c>
      <c r="C325" s="353" t="s">
        <v>5555</v>
      </c>
      <c r="D325" s="356"/>
      <c r="E325" s="430"/>
      <c r="F325" s="437"/>
    </row>
    <row r="326" spans="1:6" s="429" customFormat="1" x14ac:dyDescent="0.25">
      <c r="A326" s="359"/>
      <c r="B326" s="354"/>
      <c r="C326" s="353"/>
      <c r="D326" s="356"/>
      <c r="E326" s="430"/>
      <c r="F326" s="437"/>
    </row>
    <row r="327" spans="1:6" s="438" customFormat="1" x14ac:dyDescent="0.25">
      <c r="A327" s="359" t="s">
        <v>6276</v>
      </c>
      <c r="B327" s="354" t="s">
        <v>2772</v>
      </c>
      <c r="C327" s="353" t="s">
        <v>5555</v>
      </c>
      <c r="D327" s="356">
        <v>2</v>
      </c>
      <c r="E327" s="430">
        <v>40000</v>
      </c>
      <c r="F327" s="437">
        <f>IF(C327="%",D327*E327/100,D327*E327)</f>
        <v>80000</v>
      </c>
    </row>
    <row r="328" spans="1:6" s="438" customFormat="1" x14ac:dyDescent="0.25">
      <c r="A328" s="355"/>
      <c r="B328" s="358"/>
      <c r="C328" s="357"/>
      <c r="D328" s="352"/>
      <c r="E328" s="430"/>
      <c r="F328" s="430"/>
    </row>
    <row r="329" spans="1:6" s="438" customFormat="1" x14ac:dyDescent="0.25">
      <c r="A329" s="359" t="s">
        <v>6275</v>
      </c>
      <c r="B329" s="354" t="s">
        <v>2774</v>
      </c>
      <c r="C329" s="353" t="s">
        <v>5555</v>
      </c>
      <c r="D329" s="356">
        <v>1</v>
      </c>
      <c r="E329" s="430">
        <v>41000</v>
      </c>
      <c r="F329" s="437">
        <f>IF(C329="%",D329*E329/100,D329*E329)</f>
        <v>41000</v>
      </c>
    </row>
    <row r="330" spans="1:6" s="438" customFormat="1" x14ac:dyDescent="0.25">
      <c r="A330" s="355"/>
      <c r="B330" s="358"/>
      <c r="C330" s="357"/>
      <c r="D330" s="352"/>
      <c r="E330" s="430"/>
      <c r="F330" s="430"/>
    </row>
    <row r="331" spans="1:6" s="438" customFormat="1" x14ac:dyDescent="0.25">
      <c r="A331" s="359" t="s">
        <v>6274</v>
      </c>
      <c r="B331" s="354" t="s">
        <v>6273</v>
      </c>
      <c r="C331" s="353" t="s">
        <v>5555</v>
      </c>
      <c r="D331" s="356">
        <v>0.5</v>
      </c>
      <c r="E331" s="430">
        <v>43000</v>
      </c>
      <c r="F331" s="437">
        <f>IF(C331="%",D331*E331/100,D331*E331)</f>
        <v>21500</v>
      </c>
    </row>
    <row r="332" spans="1:6" s="438" customFormat="1" x14ac:dyDescent="0.25">
      <c r="A332" s="355"/>
      <c r="B332" s="358"/>
      <c r="C332" s="357"/>
      <c r="D332" s="352"/>
      <c r="E332" s="430"/>
      <c r="F332" s="430"/>
    </row>
    <row r="333" spans="1:6" s="372" customFormat="1" ht="13.8" x14ac:dyDescent="0.25">
      <c r="A333" s="791" t="s">
        <v>5537</v>
      </c>
      <c r="B333" s="792"/>
      <c r="C333" s="792"/>
      <c r="D333" s="792"/>
      <c r="E333" s="793"/>
      <c r="F333" s="350">
        <f>SUM(F233:F332)</f>
        <v>718075</v>
      </c>
    </row>
    <row r="334" spans="1:6" s="375" customFormat="1" ht="14.25" customHeight="1" x14ac:dyDescent="0.25">
      <c r="A334" s="802" t="str">
        <f>A336&amp;" "&amp;B336</f>
        <v>C11.6 ROAD SIGNS</v>
      </c>
      <c r="B334" s="802"/>
      <c r="C334" s="802"/>
      <c r="D334" s="802"/>
      <c r="E334" s="802"/>
      <c r="F334" s="802"/>
    </row>
    <row r="335" spans="1:6" s="375" customFormat="1" ht="13.8" x14ac:dyDescent="0.25">
      <c r="A335" s="349" t="s">
        <v>5536</v>
      </c>
      <c r="B335" s="349" t="s">
        <v>5535</v>
      </c>
      <c r="C335" s="349" t="s">
        <v>5554</v>
      </c>
      <c r="D335" s="366" t="s">
        <v>5553</v>
      </c>
      <c r="E335" s="348" t="s">
        <v>5552</v>
      </c>
      <c r="F335" s="348" t="s">
        <v>5534</v>
      </c>
    </row>
    <row r="336" spans="1:6" s="375" customFormat="1" ht="13.8" x14ac:dyDescent="0.25">
      <c r="A336" s="365" t="s">
        <v>2793</v>
      </c>
      <c r="B336" s="364" t="s">
        <v>4203</v>
      </c>
      <c r="C336" s="363"/>
      <c r="D336" s="362"/>
      <c r="E336" s="361"/>
      <c r="F336" s="361"/>
    </row>
    <row r="337" spans="1:6" s="375" customFormat="1" ht="13.8" x14ac:dyDescent="0.25">
      <c r="A337" s="355"/>
      <c r="B337" s="358"/>
      <c r="C337" s="357"/>
      <c r="D337" s="356"/>
      <c r="E337" s="351"/>
      <c r="F337" s="351"/>
    </row>
    <row r="338" spans="1:6" s="375" customFormat="1" ht="71.25" customHeight="1" x14ac:dyDescent="0.25">
      <c r="A338" s="359" t="s">
        <v>5655</v>
      </c>
      <c r="B338" s="354" t="s">
        <v>5654</v>
      </c>
      <c r="C338" s="357"/>
      <c r="D338" s="356"/>
      <c r="E338" s="351"/>
      <c r="F338" s="351"/>
    </row>
    <row r="339" spans="1:6" s="375" customFormat="1" ht="13.8" x14ac:dyDescent="0.25">
      <c r="A339" s="355"/>
      <c r="B339" s="358"/>
      <c r="C339" s="357"/>
      <c r="D339" s="356"/>
      <c r="E339" s="351"/>
      <c r="F339" s="351"/>
    </row>
    <row r="340" spans="1:6" s="372" customFormat="1" ht="13.8" x14ac:dyDescent="0.25">
      <c r="A340" s="354" t="s">
        <v>2803</v>
      </c>
      <c r="B340" s="354" t="s">
        <v>6049</v>
      </c>
      <c r="C340" s="353"/>
      <c r="D340" s="352"/>
      <c r="E340" s="351"/>
      <c r="F340" s="351"/>
    </row>
    <row r="341" spans="1:6" s="372" customFormat="1" ht="13.8" x14ac:dyDescent="0.25">
      <c r="A341" s="448"/>
      <c r="B341" s="448"/>
      <c r="C341" s="455"/>
      <c r="D341" s="454"/>
      <c r="E341" s="453"/>
      <c r="F341" s="453"/>
    </row>
    <row r="342" spans="1:6" s="372" customFormat="1" ht="45.6" x14ac:dyDescent="0.25">
      <c r="A342" s="354"/>
      <c r="B342" s="354" t="s">
        <v>6048</v>
      </c>
      <c r="C342" s="353" t="s">
        <v>5548</v>
      </c>
      <c r="D342" s="352">
        <v>36</v>
      </c>
      <c r="E342" s="351">
        <v>715</v>
      </c>
      <c r="F342" s="351">
        <f>IF(C342="%",D342*E342/100,D342*E342)</f>
        <v>25740</v>
      </c>
    </row>
    <row r="343" spans="1:6" s="372" customFormat="1" ht="13.8" x14ac:dyDescent="0.25">
      <c r="A343" s="448"/>
      <c r="B343" s="354"/>
      <c r="C343" s="353"/>
      <c r="D343" s="352"/>
      <c r="E343" s="351"/>
      <c r="F343" s="351"/>
    </row>
    <row r="344" spans="1:6" s="372" customFormat="1" ht="13.8" x14ac:dyDescent="0.25">
      <c r="A344" s="354" t="s">
        <v>2805</v>
      </c>
      <c r="B344" s="354" t="s">
        <v>6045</v>
      </c>
      <c r="C344" s="353"/>
      <c r="D344" s="352"/>
      <c r="E344" s="351"/>
      <c r="F344" s="351"/>
    </row>
    <row r="345" spans="1:6" s="372" customFormat="1" ht="13.8" x14ac:dyDescent="0.25">
      <c r="A345" s="448"/>
      <c r="B345" s="452"/>
      <c r="C345" s="451"/>
      <c r="D345" s="450"/>
      <c r="E345" s="449"/>
      <c r="F345" s="449"/>
    </row>
    <row r="346" spans="1:6" s="372" customFormat="1" ht="45.6" x14ac:dyDescent="0.25">
      <c r="A346" s="354"/>
      <c r="B346" s="354" t="s">
        <v>6272</v>
      </c>
      <c r="C346" s="353" t="s">
        <v>5548</v>
      </c>
      <c r="D346" s="352">
        <v>40</v>
      </c>
      <c r="E346" s="351">
        <v>850</v>
      </c>
      <c r="F346" s="351">
        <f>IF(C346="%",D346*E346/100,D346*E346)</f>
        <v>34000</v>
      </c>
    </row>
    <row r="347" spans="1:6" s="372" customFormat="1" ht="13.8" x14ac:dyDescent="0.25">
      <c r="A347" s="448"/>
      <c r="B347" s="447"/>
      <c r="C347" s="446"/>
      <c r="D347" s="445"/>
      <c r="E347" s="444"/>
      <c r="F347" s="444"/>
    </row>
    <row r="348" spans="1:6" s="372" customFormat="1" ht="14.25" customHeight="1" x14ac:dyDescent="0.25">
      <c r="A348" s="791" t="s">
        <v>5537</v>
      </c>
      <c r="B348" s="792"/>
      <c r="C348" s="792"/>
      <c r="D348" s="792"/>
      <c r="E348" s="793"/>
      <c r="F348" s="350">
        <f>SUM(F336:F347)</f>
        <v>59740</v>
      </c>
    </row>
    <row r="349" spans="1:6" s="372" customFormat="1" ht="13.8" x14ac:dyDescent="0.25">
      <c r="A349" s="801" t="str">
        <f>A351&amp;" "&amp;B351</f>
        <v>C11.9 FINISHING THE ROAD AND ROAD RESERVE AND TREATING OLD ROADS</v>
      </c>
      <c r="B349" s="801"/>
      <c r="C349" s="801"/>
      <c r="D349" s="801"/>
      <c r="E349" s="801"/>
      <c r="F349" s="801"/>
    </row>
    <row r="350" spans="1:6" s="372" customFormat="1" ht="13.8" x14ac:dyDescent="0.25">
      <c r="A350" s="349" t="s">
        <v>5536</v>
      </c>
      <c r="B350" s="349" t="s">
        <v>5535</v>
      </c>
      <c r="C350" s="349" t="s">
        <v>5554</v>
      </c>
      <c r="D350" s="366" t="s">
        <v>5553</v>
      </c>
      <c r="E350" s="348" t="s">
        <v>5552</v>
      </c>
      <c r="F350" s="348" t="s">
        <v>5534</v>
      </c>
    </row>
    <row r="351" spans="1:6" s="438" customFormat="1" ht="36" x14ac:dyDescent="0.25">
      <c r="A351" s="365" t="s">
        <v>3063</v>
      </c>
      <c r="B351" s="364" t="s">
        <v>3064</v>
      </c>
      <c r="C351" s="363"/>
      <c r="D351" s="362"/>
      <c r="E351" s="431"/>
      <c r="F351" s="431"/>
    </row>
    <row r="352" spans="1:6" s="438" customFormat="1" x14ac:dyDescent="0.25">
      <c r="A352" s="355"/>
      <c r="B352" s="358"/>
      <c r="C352" s="357"/>
      <c r="D352" s="356"/>
      <c r="E352" s="430"/>
      <c r="F352" s="430"/>
    </row>
    <row r="353" spans="1:6" s="438" customFormat="1" x14ac:dyDescent="0.25">
      <c r="A353" s="359" t="s">
        <v>3065</v>
      </c>
      <c r="B353" s="354" t="s">
        <v>3066</v>
      </c>
      <c r="C353" s="357"/>
      <c r="D353" s="356"/>
      <c r="E353" s="430"/>
      <c r="F353" s="430"/>
    </row>
    <row r="354" spans="1:6" s="438" customFormat="1" x14ac:dyDescent="0.25">
      <c r="A354" s="443"/>
      <c r="B354" s="442"/>
      <c r="C354" s="441"/>
      <c r="D354" s="440"/>
      <c r="E354" s="439"/>
      <c r="F354" s="439"/>
    </row>
    <row r="355" spans="1:6" s="438" customFormat="1" x14ac:dyDescent="0.25">
      <c r="A355" s="359" t="s">
        <v>3068</v>
      </c>
      <c r="B355" s="354" t="s">
        <v>3070</v>
      </c>
      <c r="C355" s="353" t="s">
        <v>5555</v>
      </c>
      <c r="D355" s="356">
        <v>9.8000000000000007</v>
      </c>
      <c r="E355" s="351">
        <v>2000</v>
      </c>
      <c r="F355" s="351">
        <f>IF(C355="%",D355*E355/100,D355*E355)</f>
        <v>19600</v>
      </c>
    </row>
    <row r="356" spans="1:6" s="438" customFormat="1" x14ac:dyDescent="0.25">
      <c r="A356" s="443"/>
      <c r="B356" s="442"/>
      <c r="C356" s="441"/>
      <c r="D356" s="440"/>
      <c r="E356" s="439"/>
      <c r="F356" s="439"/>
    </row>
    <row r="357" spans="1:6" s="372" customFormat="1" ht="13.8" x14ac:dyDescent="0.25">
      <c r="A357" s="791" t="s">
        <v>5537</v>
      </c>
      <c r="B357" s="792"/>
      <c r="C357" s="792"/>
      <c r="D357" s="792"/>
      <c r="E357" s="793"/>
      <c r="F357" s="350">
        <f>SUM(F351:F356)</f>
        <v>19600</v>
      </c>
    </row>
    <row r="358" spans="1:6" s="372" customFormat="1" ht="27.75" customHeight="1" x14ac:dyDescent="0.25">
      <c r="A358" s="802" t="str">
        <f>A360&amp;" "&amp;B360</f>
        <v>D10.00 STAKEHOLDER AND COMMUNITY LIAISON, AND TARGETED LABOUR AND TARGETED ENTERPRISES UTILISATION AND DEVELOPMENT</v>
      </c>
      <c r="B358" s="802"/>
      <c r="C358" s="802"/>
      <c r="D358" s="802"/>
      <c r="E358" s="802"/>
      <c r="F358" s="802"/>
    </row>
    <row r="359" spans="1:6" s="372" customFormat="1" ht="27" customHeight="1" x14ac:dyDescent="0.25">
      <c r="A359" s="349" t="s">
        <v>5536</v>
      </c>
      <c r="B359" s="349" t="s">
        <v>5535</v>
      </c>
      <c r="C359" s="349" t="s">
        <v>5554</v>
      </c>
      <c r="D359" s="366" t="s">
        <v>5553</v>
      </c>
      <c r="E359" s="348" t="s">
        <v>5552</v>
      </c>
      <c r="F359" s="348" t="s">
        <v>5534</v>
      </c>
    </row>
    <row r="360" spans="1:6" s="429" customFormat="1" ht="61.5" customHeight="1" x14ac:dyDescent="0.25">
      <c r="A360" s="365" t="s">
        <v>6223</v>
      </c>
      <c r="B360" s="364" t="s">
        <v>6222</v>
      </c>
      <c r="C360" s="363"/>
      <c r="D360" s="362"/>
      <c r="E360" s="431"/>
      <c r="F360" s="431"/>
    </row>
    <row r="361" spans="1:6" s="429" customFormat="1" x14ac:dyDescent="0.25">
      <c r="A361" s="355"/>
      <c r="B361" s="358"/>
      <c r="C361" s="357"/>
      <c r="D361" s="356"/>
      <c r="E361" s="430"/>
      <c r="F361" s="430"/>
    </row>
    <row r="362" spans="1:6" s="429" customFormat="1" ht="22.8" x14ac:dyDescent="0.25">
      <c r="A362" s="355" t="s">
        <v>6271</v>
      </c>
      <c r="B362" s="354" t="s">
        <v>6257</v>
      </c>
      <c r="C362" s="353"/>
      <c r="D362" s="356"/>
      <c r="E362" s="430"/>
      <c r="F362" s="430"/>
    </row>
    <row r="363" spans="1:6" s="429" customFormat="1" x14ac:dyDescent="0.25">
      <c r="A363" s="355"/>
      <c r="B363" s="358"/>
      <c r="C363" s="357"/>
      <c r="D363" s="356"/>
      <c r="E363" s="430"/>
      <c r="F363" s="430"/>
    </row>
    <row r="364" spans="1:6" s="429" customFormat="1" ht="45.6" x14ac:dyDescent="0.25">
      <c r="A364" s="355"/>
      <c r="B364" s="354" t="s">
        <v>6256</v>
      </c>
      <c r="C364" s="353"/>
      <c r="D364" s="356"/>
      <c r="E364" s="430"/>
      <c r="F364" s="430"/>
    </row>
    <row r="365" spans="1:6" s="429" customFormat="1" x14ac:dyDescent="0.25">
      <c r="A365" s="355"/>
      <c r="B365" s="358"/>
      <c r="C365" s="357"/>
      <c r="D365" s="356"/>
      <c r="E365" s="430"/>
      <c r="F365" s="430"/>
    </row>
    <row r="366" spans="1:6" s="429" customFormat="1" ht="79.8" x14ac:dyDescent="0.25">
      <c r="A366" s="355"/>
      <c r="B366" s="354" t="s">
        <v>6255</v>
      </c>
      <c r="C366" s="353" t="s">
        <v>5548</v>
      </c>
      <c r="D366" s="356">
        <v>8</v>
      </c>
      <c r="E366" s="430">
        <v>7500</v>
      </c>
      <c r="F366" s="437">
        <f>IF(C366="%",D366*E366/100,D366*E366)</f>
        <v>60000</v>
      </c>
    </row>
    <row r="367" spans="1:6" s="429" customFormat="1" x14ac:dyDescent="0.25">
      <c r="A367" s="355"/>
      <c r="B367" s="358"/>
      <c r="C367" s="357"/>
      <c r="D367" s="356"/>
      <c r="E367" s="430"/>
      <c r="F367" s="430"/>
    </row>
    <row r="368" spans="1:6" s="429" customFormat="1" ht="57" x14ac:dyDescent="0.25">
      <c r="A368" s="355"/>
      <c r="B368" s="354" t="s">
        <v>6252</v>
      </c>
      <c r="C368" s="353" t="s">
        <v>5548</v>
      </c>
      <c r="D368" s="356">
        <v>3</v>
      </c>
      <c r="E368" s="430">
        <v>7500</v>
      </c>
      <c r="F368" s="437">
        <f>IF(C368="%",D368*E368/100,D368*E368)</f>
        <v>22500</v>
      </c>
    </row>
    <row r="369" spans="1:6" s="429" customFormat="1" x14ac:dyDescent="0.25">
      <c r="A369" s="355"/>
      <c r="B369" s="358"/>
      <c r="C369" s="357"/>
      <c r="D369" s="356"/>
      <c r="E369" s="430"/>
      <c r="F369" s="430"/>
    </row>
    <row r="370" spans="1:6" s="429" customFormat="1" ht="22.8" x14ac:dyDescent="0.25">
      <c r="A370" s="355"/>
      <c r="B370" s="354" t="s">
        <v>6251</v>
      </c>
      <c r="C370" s="353" t="s">
        <v>80</v>
      </c>
      <c r="D370" s="356">
        <v>24</v>
      </c>
      <c r="E370" s="430">
        <v>24000</v>
      </c>
      <c r="F370" s="437">
        <f>IF(C370="%",D370*E370/100,D370*E370)</f>
        <v>576000</v>
      </c>
    </row>
    <row r="371" spans="1:6" s="429" customFormat="1" x14ac:dyDescent="0.25">
      <c r="A371" s="355"/>
      <c r="B371" s="358"/>
      <c r="C371" s="357"/>
      <c r="D371" s="356"/>
      <c r="E371" s="430"/>
      <c r="F371" s="430"/>
    </row>
    <row r="372" spans="1:6" s="429" customFormat="1" ht="22.8" x14ac:dyDescent="0.25">
      <c r="A372" s="355" t="s">
        <v>6270</v>
      </c>
      <c r="B372" s="354" t="s">
        <v>6249</v>
      </c>
      <c r="C372" s="353"/>
      <c r="D372" s="356"/>
      <c r="E372" s="430"/>
      <c r="F372" s="430"/>
    </row>
    <row r="373" spans="1:6" s="429" customFormat="1" x14ac:dyDescent="0.25">
      <c r="A373" s="355"/>
      <c r="B373" s="358"/>
      <c r="C373" s="357"/>
      <c r="D373" s="356"/>
      <c r="E373" s="430"/>
      <c r="F373" s="430"/>
    </row>
    <row r="374" spans="1:6" s="429" customFormat="1" ht="68.400000000000006" x14ac:dyDescent="0.25">
      <c r="A374" s="355"/>
      <c r="B374" s="354" t="s">
        <v>6248</v>
      </c>
      <c r="C374" s="353" t="s">
        <v>80</v>
      </c>
      <c r="D374" s="356">
        <v>24</v>
      </c>
      <c r="E374" s="430">
        <v>50000</v>
      </c>
      <c r="F374" s="437">
        <f>IF(C374="%",D374*E374/100,D374*E374)</f>
        <v>1200000</v>
      </c>
    </row>
    <row r="375" spans="1:6" s="429" customFormat="1" x14ac:dyDescent="0.25">
      <c r="A375" s="355"/>
      <c r="B375" s="358"/>
      <c r="C375" s="357"/>
      <c r="D375" s="356"/>
      <c r="E375" s="430"/>
      <c r="F375" s="430"/>
    </row>
    <row r="376" spans="1:6" s="429" customFormat="1" ht="22.8" x14ac:dyDescent="0.25">
      <c r="A376" s="355"/>
      <c r="B376" s="354" t="s">
        <v>6247</v>
      </c>
      <c r="C376" s="353" t="s">
        <v>6245</v>
      </c>
      <c r="D376" s="356">
        <v>24</v>
      </c>
      <c r="E376" s="430">
        <v>30000</v>
      </c>
      <c r="F376" s="437">
        <f>IF(C376="%",D376*E376/100,D376*E376)</f>
        <v>720000</v>
      </c>
    </row>
    <row r="377" spans="1:6" s="429" customFormat="1" x14ac:dyDescent="0.25">
      <c r="A377" s="355"/>
      <c r="B377" s="358"/>
      <c r="C377" s="357"/>
      <c r="D377" s="356"/>
      <c r="E377" s="430"/>
      <c r="F377" s="430"/>
    </row>
    <row r="378" spans="1:6" s="429" customFormat="1" ht="22.8" x14ac:dyDescent="0.25">
      <c r="A378" s="355"/>
      <c r="B378" s="354" t="s">
        <v>6246</v>
      </c>
      <c r="C378" s="353" t="s">
        <v>6245</v>
      </c>
      <c r="D378" s="356">
        <v>72</v>
      </c>
      <c r="E378" s="430">
        <v>20000</v>
      </c>
      <c r="F378" s="437">
        <f>IF(C378="%",D378*E378/100,D378*E378)</f>
        <v>1440000</v>
      </c>
    </row>
    <row r="379" spans="1:6" s="429" customFormat="1" x14ac:dyDescent="0.25">
      <c r="A379" s="355"/>
      <c r="B379" s="358"/>
      <c r="C379" s="357"/>
      <c r="D379" s="356"/>
      <c r="E379" s="430"/>
      <c r="F379" s="430"/>
    </row>
    <row r="380" spans="1:6" s="429" customFormat="1" ht="22.8" x14ac:dyDescent="0.25">
      <c r="A380" s="355" t="s">
        <v>6269</v>
      </c>
      <c r="B380" s="354" t="s">
        <v>6243</v>
      </c>
      <c r="C380" s="353"/>
      <c r="D380" s="356"/>
      <c r="E380" s="430"/>
      <c r="F380" s="430"/>
    </row>
    <row r="381" spans="1:6" s="429" customFormat="1" x14ac:dyDescent="0.25">
      <c r="A381" s="355"/>
      <c r="B381" s="358"/>
      <c r="C381" s="357"/>
      <c r="D381" s="356"/>
      <c r="E381" s="430"/>
      <c r="F381" s="430"/>
    </row>
    <row r="382" spans="1:6" s="429" customFormat="1" ht="45.6" x14ac:dyDescent="0.25">
      <c r="A382" s="355"/>
      <c r="B382" s="354" t="s">
        <v>6240</v>
      </c>
      <c r="C382" s="353" t="s">
        <v>6229</v>
      </c>
      <c r="D382" s="356">
        <v>1</v>
      </c>
      <c r="E382" s="430">
        <v>2000000</v>
      </c>
      <c r="F382" s="437">
        <f>IF(C382="%",D382*E382/100,D382*E382)</f>
        <v>2000000</v>
      </c>
    </row>
    <row r="383" spans="1:6" s="429" customFormat="1" x14ac:dyDescent="0.25">
      <c r="A383" s="355"/>
      <c r="B383" s="358"/>
      <c r="C383" s="357"/>
      <c r="D383" s="356"/>
      <c r="E383" s="430"/>
      <c r="F383" s="430"/>
    </row>
    <row r="384" spans="1:6" s="429" customFormat="1" ht="22.8" x14ac:dyDescent="0.25">
      <c r="A384" s="355" t="s">
        <v>6268</v>
      </c>
      <c r="B384" s="354" t="s">
        <v>6237</v>
      </c>
      <c r="C384" s="353"/>
      <c r="D384" s="356"/>
      <c r="E384" s="430"/>
      <c r="F384" s="430"/>
    </row>
    <row r="385" spans="1:6" s="429" customFormat="1" x14ac:dyDescent="0.25">
      <c r="A385" s="355"/>
      <c r="B385" s="358"/>
      <c r="C385" s="357"/>
      <c r="D385" s="356"/>
      <c r="E385" s="430"/>
      <c r="F385" s="430"/>
    </row>
    <row r="386" spans="1:6" s="429" customFormat="1" x14ac:dyDescent="0.25">
      <c r="A386" s="355"/>
      <c r="B386" s="354" t="s">
        <v>6236</v>
      </c>
      <c r="C386" s="353"/>
      <c r="D386" s="356"/>
      <c r="E386" s="430"/>
      <c r="F386" s="430"/>
    </row>
    <row r="387" spans="1:6" s="429" customFormat="1" x14ac:dyDescent="0.25">
      <c r="A387" s="355"/>
      <c r="B387" s="358"/>
      <c r="C387" s="357"/>
      <c r="D387" s="356"/>
      <c r="E387" s="430"/>
      <c r="F387" s="430"/>
    </row>
    <row r="388" spans="1:6" s="429" customFormat="1" ht="22.8" x14ac:dyDescent="0.25">
      <c r="A388" s="355"/>
      <c r="B388" s="354" t="s">
        <v>6267</v>
      </c>
      <c r="C388" s="353" t="s">
        <v>6135</v>
      </c>
      <c r="D388" s="356">
        <v>1</v>
      </c>
      <c r="E388" s="430">
        <v>100000</v>
      </c>
      <c r="F388" s="437">
        <f>IF(C388="%",D388*E388/100,D388*E388)</f>
        <v>100000</v>
      </c>
    </row>
    <row r="389" spans="1:6" s="429" customFormat="1" x14ac:dyDescent="0.25">
      <c r="A389" s="355"/>
      <c r="B389" s="358"/>
      <c r="C389" s="357"/>
      <c r="D389" s="356"/>
      <c r="E389" s="430"/>
      <c r="F389" s="430"/>
    </row>
    <row r="390" spans="1:6" s="429" customFormat="1" ht="22.8" x14ac:dyDescent="0.25">
      <c r="A390" s="355"/>
      <c r="B390" s="354" t="s">
        <v>6235</v>
      </c>
      <c r="C390" s="353" t="s">
        <v>6135</v>
      </c>
      <c r="D390" s="356">
        <v>1</v>
      </c>
      <c r="E390" s="430">
        <v>50000</v>
      </c>
      <c r="F390" s="437">
        <f>IF(C390="%",D390*E390/100,D390*E390)</f>
        <v>50000</v>
      </c>
    </row>
    <row r="391" spans="1:6" s="429" customFormat="1" x14ac:dyDescent="0.25">
      <c r="A391" s="355"/>
      <c r="B391" s="358"/>
      <c r="C391" s="357"/>
      <c r="D391" s="356"/>
      <c r="E391" s="430"/>
      <c r="F391" s="430"/>
    </row>
    <row r="392" spans="1:6" s="429" customFormat="1" x14ac:dyDescent="0.25">
      <c r="A392" s="355"/>
      <c r="B392" s="354" t="s">
        <v>6234</v>
      </c>
      <c r="C392" s="353" t="s">
        <v>5538</v>
      </c>
      <c r="D392" s="356">
        <f>SUM(F388:F390)</f>
        <v>150000</v>
      </c>
      <c r="E392" s="430">
        <v>10</v>
      </c>
      <c r="F392" s="437">
        <f>IF(C392="%",D392*E392/100,D392*E392)</f>
        <v>15000</v>
      </c>
    </row>
    <row r="393" spans="1:6" s="429" customFormat="1" x14ac:dyDescent="0.25">
      <c r="A393" s="355"/>
      <c r="B393" s="358"/>
      <c r="C393" s="357"/>
      <c r="D393" s="356"/>
      <c r="E393" s="430"/>
      <c r="F393" s="430"/>
    </row>
    <row r="394" spans="1:6" s="429" customFormat="1" ht="34.200000000000003" x14ac:dyDescent="0.25">
      <c r="A394" s="355"/>
      <c r="B394" s="354" t="s">
        <v>6233</v>
      </c>
      <c r="C394" s="353" t="s">
        <v>6135</v>
      </c>
      <c r="D394" s="356">
        <v>1</v>
      </c>
      <c r="E394" s="430">
        <v>50000</v>
      </c>
      <c r="F394" s="437">
        <f>IF(C394="%",D394*E394/100,D394*E394)</f>
        <v>50000</v>
      </c>
    </row>
    <row r="395" spans="1:6" s="429" customFormat="1" x14ac:dyDescent="0.25">
      <c r="A395" s="355"/>
      <c r="B395" s="354"/>
      <c r="C395" s="353"/>
      <c r="D395" s="356"/>
      <c r="E395" s="430"/>
      <c r="F395" s="430"/>
    </row>
    <row r="396" spans="1:6" s="372" customFormat="1" ht="13.8" x14ac:dyDescent="0.25">
      <c r="A396" s="791" t="s">
        <v>5537</v>
      </c>
      <c r="B396" s="792"/>
      <c r="C396" s="792"/>
      <c r="D396" s="792"/>
      <c r="E396" s="793"/>
      <c r="F396" s="350">
        <f>SUM(F358:F395)</f>
        <v>6233500</v>
      </c>
    </row>
    <row r="397" spans="1:6" x14ac:dyDescent="0.25">
      <c r="A397" s="349" t="s">
        <v>5536</v>
      </c>
      <c r="B397" s="794" t="s">
        <v>5535</v>
      </c>
      <c r="C397" s="803"/>
      <c r="D397" s="803"/>
      <c r="E397" s="804"/>
      <c r="F397" s="348" t="s">
        <v>5534</v>
      </c>
    </row>
    <row r="398" spans="1:6" x14ac:dyDescent="0.25">
      <c r="A398" s="346" t="s">
        <v>96</v>
      </c>
      <c r="B398" s="789" t="s">
        <v>38</v>
      </c>
      <c r="C398" s="806"/>
      <c r="D398" s="806"/>
      <c r="E398" s="807"/>
      <c r="F398" s="351">
        <f>F15</f>
        <v>1100000</v>
      </c>
    </row>
    <row r="399" spans="1:6" x14ac:dyDescent="0.25">
      <c r="A399" s="346" t="s">
        <v>389</v>
      </c>
      <c r="B399" s="784" t="s">
        <v>390</v>
      </c>
      <c r="C399" s="798"/>
      <c r="D399" s="798"/>
      <c r="E399" s="799"/>
      <c r="F399" s="351">
        <f>F31</f>
        <v>1019000</v>
      </c>
    </row>
    <row r="400" spans="1:6" x14ac:dyDescent="0.25">
      <c r="A400" s="346" t="s">
        <v>477</v>
      </c>
      <c r="B400" s="784" t="s">
        <v>7</v>
      </c>
      <c r="C400" s="798"/>
      <c r="D400" s="798"/>
      <c r="E400" s="799"/>
      <c r="F400" s="351">
        <f>F61</f>
        <v>2346500</v>
      </c>
    </row>
    <row r="401" spans="1:6" ht="14.25" customHeight="1" x14ac:dyDescent="0.25">
      <c r="A401" s="346" t="s">
        <v>531</v>
      </c>
      <c r="B401" s="784" t="s">
        <v>532</v>
      </c>
      <c r="C401" s="798"/>
      <c r="D401" s="798"/>
      <c r="E401" s="799"/>
      <c r="F401" s="351">
        <f>F84</f>
        <v>442350</v>
      </c>
    </row>
    <row r="402" spans="1:6" ht="34.5" customHeight="1" x14ac:dyDescent="0.25">
      <c r="A402" s="346" t="s">
        <v>1156</v>
      </c>
      <c r="B402" s="784" t="s">
        <v>5887</v>
      </c>
      <c r="C402" s="798"/>
      <c r="D402" s="798"/>
      <c r="E402" s="799"/>
      <c r="F402" s="351">
        <f>F105</f>
        <v>1280000</v>
      </c>
    </row>
    <row r="403" spans="1:6" x14ac:dyDescent="0.25">
      <c r="A403" s="346" t="s">
        <v>1550</v>
      </c>
      <c r="B403" s="784" t="s">
        <v>1551</v>
      </c>
      <c r="C403" s="798"/>
      <c r="D403" s="798"/>
      <c r="E403" s="799"/>
      <c r="F403" s="351">
        <f>F124</f>
        <v>3256850</v>
      </c>
    </row>
    <row r="404" spans="1:6" x14ac:dyDescent="0.25">
      <c r="A404" s="346" t="s">
        <v>1614</v>
      </c>
      <c r="B404" s="784" t="s">
        <v>1615</v>
      </c>
      <c r="C404" s="798"/>
      <c r="D404" s="798"/>
      <c r="E404" s="799"/>
      <c r="F404" s="351">
        <f>F137</f>
        <v>143750</v>
      </c>
    </row>
    <row r="405" spans="1:6" x14ac:dyDescent="0.25">
      <c r="A405" s="346" t="s">
        <v>1704</v>
      </c>
      <c r="B405" s="784" t="s">
        <v>1705</v>
      </c>
      <c r="C405" s="798"/>
      <c r="D405" s="798"/>
      <c r="E405" s="799"/>
      <c r="F405" s="351">
        <f>F148</f>
        <v>192000</v>
      </c>
    </row>
    <row r="406" spans="1:6" x14ac:dyDescent="0.25">
      <c r="A406" s="346" t="s">
        <v>1753</v>
      </c>
      <c r="B406" s="784" t="s">
        <v>1754</v>
      </c>
      <c r="C406" s="798"/>
      <c r="D406" s="798"/>
      <c r="E406" s="799"/>
      <c r="F406" s="351">
        <f>F165</f>
        <v>1941750</v>
      </c>
    </row>
    <row r="407" spans="1:6" x14ac:dyDescent="0.25">
      <c r="A407" s="346" t="s">
        <v>1815</v>
      </c>
      <c r="B407" s="784" t="s">
        <v>1816</v>
      </c>
      <c r="C407" s="798"/>
      <c r="D407" s="798"/>
      <c r="E407" s="799"/>
      <c r="F407" s="351">
        <f>F196</f>
        <v>1680600</v>
      </c>
    </row>
    <row r="408" spans="1:6" x14ac:dyDescent="0.25">
      <c r="A408" s="346" t="s">
        <v>2021</v>
      </c>
      <c r="B408" s="784" t="s">
        <v>2022</v>
      </c>
      <c r="C408" s="798"/>
      <c r="D408" s="798"/>
      <c r="E408" s="799"/>
      <c r="F408" s="351">
        <f>F209</f>
        <v>2991300</v>
      </c>
    </row>
    <row r="409" spans="1:6" x14ac:dyDescent="0.25">
      <c r="A409" s="346" t="s">
        <v>2365</v>
      </c>
      <c r="B409" s="784" t="s">
        <v>4195</v>
      </c>
      <c r="C409" s="798"/>
      <c r="D409" s="798"/>
      <c r="E409" s="799"/>
      <c r="F409" s="351">
        <f>F230</f>
        <v>1384637.5</v>
      </c>
    </row>
    <row r="410" spans="1:6" x14ac:dyDescent="0.25">
      <c r="A410" s="346" t="s">
        <v>2724</v>
      </c>
      <c r="B410" s="784" t="s">
        <v>2725</v>
      </c>
      <c r="C410" s="798"/>
      <c r="D410" s="798"/>
      <c r="E410" s="799"/>
      <c r="F410" s="351">
        <f>F333</f>
        <v>718075</v>
      </c>
    </row>
    <row r="411" spans="1:6" x14ac:dyDescent="0.25">
      <c r="A411" s="346" t="s">
        <v>2793</v>
      </c>
      <c r="B411" s="784" t="s">
        <v>4203</v>
      </c>
      <c r="C411" s="798"/>
      <c r="D411" s="798"/>
      <c r="E411" s="799"/>
      <c r="F411" s="351">
        <f>F348</f>
        <v>59740</v>
      </c>
    </row>
    <row r="412" spans="1:6" x14ac:dyDescent="0.25">
      <c r="A412" s="346" t="s">
        <v>3063</v>
      </c>
      <c r="B412" s="784" t="s">
        <v>3064</v>
      </c>
      <c r="C412" s="798"/>
      <c r="D412" s="798"/>
      <c r="E412" s="799"/>
      <c r="F412" s="351">
        <f>F357</f>
        <v>19600</v>
      </c>
    </row>
    <row r="413" spans="1:6" ht="28.5" customHeight="1" x14ac:dyDescent="0.25">
      <c r="A413" s="346" t="s">
        <v>6223</v>
      </c>
      <c r="B413" s="784" t="s">
        <v>6222</v>
      </c>
      <c r="C413" s="798"/>
      <c r="D413" s="798"/>
      <c r="E413" s="799"/>
      <c r="F413" s="351">
        <f>F396</f>
        <v>6233500</v>
      </c>
    </row>
    <row r="414" spans="1:6" x14ac:dyDescent="0.25">
      <c r="A414" s="791" t="s">
        <v>5533</v>
      </c>
      <c r="B414" s="792"/>
      <c r="C414" s="792"/>
      <c r="D414" s="792"/>
      <c r="E414" s="793"/>
      <c r="F414" s="403">
        <f>SUM(F398:F413)</f>
        <v>24809652.5</v>
      </c>
    </row>
  </sheetData>
  <autoFilter ref="A6:F414" xr:uid="{6883D007-71C6-4C05-A139-8AC5FB0F1CB1}"/>
  <mergeCells count="50">
    <mergeCell ref="A5:F5"/>
    <mergeCell ref="A15:E15"/>
    <mergeCell ref="A16:F16"/>
    <mergeCell ref="A31:E31"/>
    <mergeCell ref="A32:F32"/>
    <mergeCell ref="A61:E61"/>
    <mergeCell ref="A62:F62"/>
    <mergeCell ref="A84:E84"/>
    <mergeCell ref="A85:F85"/>
    <mergeCell ref="A105:E105"/>
    <mergeCell ref="A106:F106"/>
    <mergeCell ref="A124:E124"/>
    <mergeCell ref="A125:F125"/>
    <mergeCell ref="A137:E137"/>
    <mergeCell ref="A138:F138"/>
    <mergeCell ref="A148:E148"/>
    <mergeCell ref="A149:F149"/>
    <mergeCell ref="A165:E165"/>
    <mergeCell ref="A166:F166"/>
    <mergeCell ref="A196:E196"/>
    <mergeCell ref="A197:F197"/>
    <mergeCell ref="A209:E209"/>
    <mergeCell ref="A210:F210"/>
    <mergeCell ref="A230:E230"/>
    <mergeCell ref="A231:F231"/>
    <mergeCell ref="A333:E333"/>
    <mergeCell ref="A334:F334"/>
    <mergeCell ref="A348:E348"/>
    <mergeCell ref="A349:F349"/>
    <mergeCell ref="A357:E357"/>
    <mergeCell ref="A358:F358"/>
    <mergeCell ref="A396:E396"/>
    <mergeCell ref="B397:E397"/>
    <mergeCell ref="B398:E398"/>
    <mergeCell ref="B399:E399"/>
    <mergeCell ref="B400:E400"/>
    <mergeCell ref="B401:E401"/>
    <mergeCell ref="B402:E402"/>
    <mergeCell ref="B403:E403"/>
    <mergeCell ref="B404:E404"/>
    <mergeCell ref="B405:E405"/>
    <mergeCell ref="B406:E406"/>
    <mergeCell ref="B413:E413"/>
    <mergeCell ref="A414:E414"/>
    <mergeCell ref="B407:E407"/>
    <mergeCell ref="B408:E408"/>
    <mergeCell ref="B409:E409"/>
    <mergeCell ref="B410:E410"/>
    <mergeCell ref="B411:E411"/>
    <mergeCell ref="B412:E412"/>
  </mergeCells>
  <pageMargins left="0.59027779999999996" right="0.27569440000000001" top="0.39374999999999999" bottom="0.39374999999999999" header="0.3" footer="0.3"/>
  <pageSetup paperSize="8" scale="72" orientation="landscape" r:id="rId1"/>
</worksheet>
</file>

<file path=xl/worksheets/sheet4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DE521-FD78-4320-8AC9-94E474495167}">
  <sheetPr>
    <tabColor rgb="FF00B050"/>
  </sheetPr>
  <dimension ref="A1:O591"/>
  <sheetViews>
    <sheetView workbookViewId="0"/>
  </sheetViews>
  <sheetFormatPr defaultColWidth="9.109375" defaultRowHeight="14.4" x14ac:dyDescent="0.25"/>
  <cols>
    <col min="1" max="1" width="10.5546875" style="429" customWidth="1"/>
    <col min="2" max="2" width="27.6640625" style="429" customWidth="1"/>
    <col min="3" max="3" width="7.109375" style="428" customWidth="1"/>
    <col min="4" max="4" width="11" style="427" customWidth="1"/>
    <col min="5" max="5" width="14.5546875" style="426" customWidth="1"/>
    <col min="6" max="6" width="16" style="426" customWidth="1"/>
    <col min="7" max="16384" width="9.109375" style="425"/>
  </cols>
  <sheetData>
    <row r="1" spans="1:6" s="433" customFormat="1" ht="13.8" x14ac:dyDescent="0.3">
      <c r="A1" s="424" t="s">
        <v>6182</v>
      </c>
      <c r="C1" s="434"/>
      <c r="D1" s="435"/>
      <c r="E1" s="434"/>
      <c r="F1" s="434"/>
    </row>
    <row r="2" spans="1:6" s="433" customFormat="1" ht="13.8" x14ac:dyDescent="0.3">
      <c r="A2" s="423" t="s">
        <v>6181</v>
      </c>
      <c r="C2" s="434"/>
      <c r="D2" s="435"/>
      <c r="E2" s="434"/>
      <c r="F2" s="434"/>
    </row>
    <row r="3" spans="1:6" s="433" customFormat="1" ht="13.8" x14ac:dyDescent="0.3">
      <c r="A3" s="423" t="s">
        <v>6180</v>
      </c>
      <c r="C3" s="434"/>
      <c r="D3" s="435"/>
      <c r="E3" s="434"/>
      <c r="F3" s="434"/>
    </row>
    <row r="4" spans="1:6" s="433" customFormat="1" ht="13.8" x14ac:dyDescent="0.3">
      <c r="A4" s="422" t="s">
        <v>6431</v>
      </c>
      <c r="C4" s="434"/>
      <c r="D4" s="435"/>
      <c r="E4" s="434"/>
      <c r="F4" s="434"/>
    </row>
    <row r="5" spans="1:6" s="433" customFormat="1" ht="13.8" x14ac:dyDescent="0.3">
      <c r="C5" s="434"/>
      <c r="D5" s="435"/>
      <c r="E5" s="434"/>
      <c r="F5" s="434"/>
    </row>
    <row r="6" spans="1:6" s="418" customFormat="1" ht="13.2" x14ac:dyDescent="0.25">
      <c r="A6" s="801" t="str">
        <f>A8&amp;" "&amp;B8</f>
        <v>C1.7 LOADING AND HAULING</v>
      </c>
      <c r="B6" s="801"/>
      <c r="C6" s="801"/>
      <c r="D6" s="808"/>
      <c r="E6" s="801"/>
      <c r="F6" s="801"/>
    </row>
    <row r="7" spans="1:6" s="372" customFormat="1" ht="13.8" x14ac:dyDescent="0.25">
      <c r="A7" s="349" t="s">
        <v>5536</v>
      </c>
      <c r="B7" s="349" t="s">
        <v>5535</v>
      </c>
      <c r="C7" s="349" t="s">
        <v>5554</v>
      </c>
      <c r="D7" s="366" t="s">
        <v>5553</v>
      </c>
      <c r="E7" s="348" t="s">
        <v>5552</v>
      </c>
      <c r="F7" s="348" t="s">
        <v>5534</v>
      </c>
    </row>
    <row r="8" spans="1:6" s="429" customFormat="1" x14ac:dyDescent="0.25">
      <c r="A8" s="365" t="s">
        <v>531</v>
      </c>
      <c r="B8" s="364" t="s">
        <v>532</v>
      </c>
      <c r="C8" s="363"/>
      <c r="D8" s="362"/>
      <c r="E8" s="430"/>
      <c r="F8" s="431"/>
    </row>
    <row r="9" spans="1:6" s="429" customFormat="1" x14ac:dyDescent="0.25">
      <c r="A9" s="384"/>
      <c r="B9" s="383"/>
      <c r="C9" s="382"/>
      <c r="D9" s="381"/>
      <c r="E9" s="437"/>
      <c r="F9" s="437"/>
    </row>
    <row r="10" spans="1:6" s="429" customFormat="1" x14ac:dyDescent="0.25">
      <c r="A10" s="380" t="s">
        <v>541</v>
      </c>
      <c r="B10" s="379" t="s">
        <v>6009</v>
      </c>
      <c r="C10" s="382"/>
      <c r="D10" s="381"/>
      <c r="E10" s="437"/>
      <c r="F10" s="437"/>
    </row>
    <row r="11" spans="1:6" s="429" customFormat="1" x14ac:dyDescent="0.25">
      <c r="A11" s="384"/>
      <c r="B11" s="383"/>
      <c r="C11" s="382"/>
      <c r="D11" s="381"/>
      <c r="E11" s="437"/>
      <c r="F11" s="437"/>
    </row>
    <row r="12" spans="1:6" s="429" customFormat="1" ht="34.200000000000003" x14ac:dyDescent="0.25">
      <c r="A12" s="380" t="s">
        <v>543</v>
      </c>
      <c r="B12" s="379" t="s">
        <v>545</v>
      </c>
      <c r="C12" s="382"/>
      <c r="D12" s="381"/>
      <c r="E12" s="437"/>
      <c r="F12" s="437"/>
    </row>
    <row r="13" spans="1:6" s="429" customFormat="1" x14ac:dyDescent="0.25">
      <c r="A13" s="384"/>
      <c r="B13" s="383"/>
      <c r="C13" s="382"/>
      <c r="D13" s="381"/>
      <c r="E13" s="437"/>
      <c r="F13" s="437"/>
    </row>
    <row r="14" spans="1:6" s="429" customFormat="1" ht="26.25" customHeight="1" x14ac:dyDescent="0.25">
      <c r="A14" s="384"/>
      <c r="B14" s="379" t="s">
        <v>6328</v>
      </c>
      <c r="C14" s="378" t="s">
        <v>5949</v>
      </c>
      <c r="D14" s="377">
        <v>3500</v>
      </c>
      <c r="E14" s="437">
        <v>6</v>
      </c>
      <c r="F14" s="437">
        <f>IF(C14="%",D14*E14/100,D14*E14)</f>
        <v>21000</v>
      </c>
    </row>
    <row r="15" spans="1:6" s="429" customFormat="1" x14ac:dyDescent="0.25">
      <c r="A15" s="384"/>
      <c r="B15" s="383"/>
      <c r="C15" s="382"/>
      <c r="D15" s="381"/>
      <c r="E15" s="437"/>
      <c r="F15" s="437"/>
    </row>
    <row r="16" spans="1:6" s="372" customFormat="1" ht="13.8" x14ac:dyDescent="0.25">
      <c r="A16" s="791" t="s">
        <v>5537</v>
      </c>
      <c r="B16" s="792"/>
      <c r="C16" s="792"/>
      <c r="D16" s="792"/>
      <c r="E16" s="793"/>
      <c r="F16" s="350">
        <f>SUM(F8:F15)</f>
        <v>21000</v>
      </c>
    </row>
    <row r="17" spans="1:6" s="418" customFormat="1" ht="13.2" x14ac:dyDescent="0.25">
      <c r="A17" s="801" t="str">
        <f>A19&amp;" "&amp;B19</f>
        <v>C3.2 CULVERTS</v>
      </c>
      <c r="B17" s="801"/>
      <c r="C17" s="801"/>
      <c r="D17" s="801"/>
      <c r="E17" s="801"/>
      <c r="F17" s="801"/>
    </row>
    <row r="18" spans="1:6" s="372" customFormat="1" ht="13.8" x14ac:dyDescent="0.25">
      <c r="A18" s="349" t="s">
        <v>5536</v>
      </c>
      <c r="B18" s="349" t="s">
        <v>5535</v>
      </c>
      <c r="C18" s="349" t="s">
        <v>5554</v>
      </c>
      <c r="D18" s="366" t="s">
        <v>5553</v>
      </c>
      <c r="E18" s="348" t="s">
        <v>5552</v>
      </c>
      <c r="F18" s="348" t="s">
        <v>5534</v>
      </c>
    </row>
    <row r="19" spans="1:6" s="429" customFormat="1" x14ac:dyDescent="0.25">
      <c r="A19" s="365" t="s">
        <v>1050</v>
      </c>
      <c r="B19" s="364" t="s">
        <v>1051</v>
      </c>
      <c r="C19" s="363"/>
      <c r="D19" s="362"/>
      <c r="E19" s="430"/>
      <c r="F19" s="431"/>
    </row>
    <row r="20" spans="1:6" s="429" customFormat="1" x14ac:dyDescent="0.25">
      <c r="A20" s="355"/>
      <c r="B20" s="358"/>
      <c r="C20" s="357"/>
      <c r="D20" s="356"/>
      <c r="E20" s="430"/>
      <c r="F20" s="430"/>
    </row>
    <row r="21" spans="1:6" s="429" customFormat="1" x14ac:dyDescent="0.25">
      <c r="A21" s="359" t="s">
        <v>1052</v>
      </c>
      <c r="B21" s="354" t="s">
        <v>1053</v>
      </c>
      <c r="C21" s="357"/>
      <c r="D21" s="356"/>
      <c r="E21" s="430"/>
      <c r="F21" s="430"/>
    </row>
    <row r="22" spans="1:6" s="429" customFormat="1" x14ac:dyDescent="0.25">
      <c r="A22" s="355"/>
      <c r="B22" s="358"/>
      <c r="C22" s="357"/>
      <c r="D22" s="356"/>
      <c r="E22" s="430"/>
      <c r="F22" s="430"/>
    </row>
    <row r="23" spans="1:6" s="429" customFormat="1" ht="34.200000000000003" x14ac:dyDescent="0.25">
      <c r="A23" s="359" t="s">
        <v>1054</v>
      </c>
      <c r="B23" s="354" t="s">
        <v>1059</v>
      </c>
      <c r="C23" s="357"/>
      <c r="D23" s="356"/>
      <c r="E23" s="430"/>
      <c r="F23" s="430"/>
    </row>
    <row r="24" spans="1:6" s="429" customFormat="1" x14ac:dyDescent="0.25">
      <c r="A24" s="355"/>
      <c r="B24" s="358"/>
      <c r="C24" s="357"/>
      <c r="D24" s="356"/>
      <c r="E24" s="430"/>
      <c r="F24" s="430"/>
    </row>
    <row r="25" spans="1:6" s="429" customFormat="1" x14ac:dyDescent="0.25">
      <c r="A25" s="355"/>
      <c r="B25" s="354" t="s">
        <v>6430</v>
      </c>
      <c r="C25" s="353" t="s">
        <v>5582</v>
      </c>
      <c r="D25" s="352">
        <v>300</v>
      </c>
      <c r="E25" s="430">
        <v>82</v>
      </c>
      <c r="F25" s="437">
        <f>IF(C25="%",D25*E25/100,D25*E25)</f>
        <v>24600</v>
      </c>
    </row>
    <row r="26" spans="1:6" s="429" customFormat="1" x14ac:dyDescent="0.25">
      <c r="A26" s="355"/>
      <c r="B26" s="358"/>
      <c r="C26" s="357"/>
      <c r="D26" s="356"/>
      <c r="E26" s="430"/>
      <c r="F26" s="430"/>
    </row>
    <row r="27" spans="1:6" s="429" customFormat="1" ht="22.8" x14ac:dyDescent="0.25">
      <c r="A27" s="355"/>
      <c r="B27" s="354" t="s">
        <v>6429</v>
      </c>
      <c r="C27" s="353" t="s">
        <v>5582</v>
      </c>
      <c r="D27" s="352">
        <v>50</v>
      </c>
      <c r="E27" s="430">
        <v>82</v>
      </c>
      <c r="F27" s="437">
        <f>IF(C27="%",D27*E27/100,D27*E27)</f>
        <v>4100</v>
      </c>
    </row>
    <row r="28" spans="1:6" s="438" customFormat="1" x14ac:dyDescent="0.25">
      <c r="A28" s="460"/>
      <c r="B28" s="459"/>
      <c r="C28" s="458"/>
      <c r="D28" s="457"/>
      <c r="E28" s="456"/>
      <c r="F28" s="456"/>
    </row>
    <row r="29" spans="1:6" s="372" customFormat="1" ht="13.8" x14ac:dyDescent="0.25">
      <c r="A29" s="791" t="s">
        <v>5537</v>
      </c>
      <c r="B29" s="792"/>
      <c r="C29" s="792"/>
      <c r="D29" s="792"/>
      <c r="E29" s="793"/>
      <c r="F29" s="350">
        <f>SUM(F19:F28)</f>
        <v>28700</v>
      </c>
    </row>
    <row r="30" spans="1:6" s="418" customFormat="1" ht="13.2" x14ac:dyDescent="0.25">
      <c r="A30" s="801" t="str">
        <f>A32&amp;" "&amp;B32</f>
        <v>C11.1 PITCHING, STONEWORK, CAST IN SITU CONCRETE FOR PROTECTION AGAINST EROSION</v>
      </c>
      <c r="B30" s="801"/>
      <c r="C30" s="801"/>
      <c r="D30" s="801"/>
      <c r="E30" s="801"/>
      <c r="F30" s="801"/>
    </row>
    <row r="31" spans="1:6" s="372" customFormat="1" ht="13.8" x14ac:dyDescent="0.25">
      <c r="A31" s="349" t="s">
        <v>5536</v>
      </c>
      <c r="B31" s="349" t="s">
        <v>5535</v>
      </c>
      <c r="C31" s="349" t="s">
        <v>5554</v>
      </c>
      <c r="D31" s="366" t="s">
        <v>5553</v>
      </c>
      <c r="E31" s="348" t="s">
        <v>5552</v>
      </c>
      <c r="F31" s="348" t="s">
        <v>5534</v>
      </c>
    </row>
    <row r="32" spans="1:6" s="429" customFormat="1" ht="48" x14ac:dyDescent="0.25">
      <c r="A32" s="365" t="s">
        <v>2517</v>
      </c>
      <c r="B32" s="364" t="s">
        <v>2608</v>
      </c>
      <c r="C32" s="363"/>
      <c r="D32" s="362"/>
      <c r="E32" s="430"/>
      <c r="F32" s="431"/>
    </row>
    <row r="33" spans="1:6" s="429" customFormat="1" x14ac:dyDescent="0.25">
      <c r="A33" s="355"/>
      <c r="B33" s="358"/>
      <c r="C33" s="357"/>
      <c r="D33" s="356"/>
      <c r="E33" s="430"/>
      <c r="F33" s="430"/>
    </row>
    <row r="34" spans="1:6" s="429" customFormat="1" x14ac:dyDescent="0.25">
      <c r="A34" s="359" t="s">
        <v>2582</v>
      </c>
      <c r="B34" s="354" t="s">
        <v>5725</v>
      </c>
      <c r="C34" s="357"/>
      <c r="D34" s="356"/>
      <c r="E34" s="430"/>
      <c r="F34" s="430"/>
    </row>
    <row r="35" spans="1:6" s="429" customFormat="1" x14ac:dyDescent="0.25">
      <c r="A35" s="355"/>
      <c r="B35" s="358"/>
      <c r="C35" s="357"/>
      <c r="D35" s="356"/>
      <c r="E35" s="430"/>
      <c r="F35" s="430"/>
    </row>
    <row r="36" spans="1:6" s="429" customFormat="1" ht="45.6" x14ac:dyDescent="0.25">
      <c r="A36" s="359" t="s">
        <v>2586</v>
      </c>
      <c r="B36" s="354" t="s">
        <v>6428</v>
      </c>
      <c r="C36" s="353" t="s">
        <v>5582</v>
      </c>
      <c r="D36" s="352">
        <v>200</v>
      </c>
      <c r="E36" s="430">
        <v>540</v>
      </c>
      <c r="F36" s="430">
        <f>IF(C36="%",D36*E36/100,D36*E36)</f>
        <v>108000</v>
      </c>
    </row>
    <row r="37" spans="1:6" s="429" customFormat="1" x14ac:dyDescent="0.25">
      <c r="A37" s="355"/>
      <c r="B37" s="358"/>
      <c r="C37" s="357"/>
      <c r="D37" s="356"/>
      <c r="E37" s="430"/>
      <c r="F37" s="430"/>
    </row>
    <row r="38" spans="1:6" s="429" customFormat="1" x14ac:dyDescent="0.25">
      <c r="A38" s="355"/>
      <c r="B38" s="358"/>
      <c r="C38" s="357"/>
      <c r="D38" s="356"/>
      <c r="E38" s="430"/>
      <c r="F38" s="430"/>
    </row>
    <row r="39" spans="1:6" s="429" customFormat="1" x14ac:dyDescent="0.25">
      <c r="A39" s="359" t="s">
        <v>2587</v>
      </c>
      <c r="B39" s="354" t="s">
        <v>2588</v>
      </c>
      <c r="C39" s="357"/>
      <c r="D39" s="356"/>
      <c r="E39" s="430"/>
      <c r="F39" s="430"/>
    </row>
    <row r="40" spans="1:6" s="429" customFormat="1" x14ac:dyDescent="0.25">
      <c r="A40" s="355"/>
      <c r="B40" s="358"/>
      <c r="C40" s="357"/>
      <c r="D40" s="356"/>
      <c r="E40" s="430"/>
      <c r="F40" s="430"/>
    </row>
    <row r="41" spans="1:6" s="429" customFormat="1" ht="45.6" x14ac:dyDescent="0.25">
      <c r="A41" s="355"/>
      <c r="B41" s="354" t="s">
        <v>6427</v>
      </c>
      <c r="C41" s="353" t="s">
        <v>5582</v>
      </c>
      <c r="D41" s="352">
        <v>20</v>
      </c>
      <c r="E41" s="430">
        <v>180</v>
      </c>
      <c r="F41" s="430">
        <f>IF(C41="%",D41*E41/100,D41*E41)</f>
        <v>3600</v>
      </c>
    </row>
    <row r="42" spans="1:6" s="429" customFormat="1" x14ac:dyDescent="0.25">
      <c r="A42" s="355"/>
      <c r="B42" s="358"/>
      <c r="C42" s="357"/>
      <c r="D42" s="356"/>
      <c r="E42" s="430"/>
      <c r="F42" s="430"/>
    </row>
    <row r="43" spans="1:6" s="429" customFormat="1" ht="34.200000000000003" x14ac:dyDescent="0.25">
      <c r="A43" s="355"/>
      <c r="B43" s="354" t="s">
        <v>6426</v>
      </c>
      <c r="C43" s="353" t="s">
        <v>5556</v>
      </c>
      <c r="D43" s="352">
        <v>200</v>
      </c>
      <c r="E43" s="430">
        <v>42</v>
      </c>
      <c r="F43" s="430">
        <f>IF(C43="%",D43*E43/100,D43*E43)</f>
        <v>8400</v>
      </c>
    </row>
    <row r="44" spans="1:6" s="429" customFormat="1" x14ac:dyDescent="0.25">
      <c r="A44" s="355"/>
      <c r="B44" s="358"/>
      <c r="C44" s="357"/>
      <c r="D44" s="356"/>
      <c r="E44" s="430"/>
      <c r="F44" s="430"/>
    </row>
    <row r="45" spans="1:6" s="429" customFormat="1" ht="22.8" x14ac:dyDescent="0.25">
      <c r="A45" s="359" t="s">
        <v>2604</v>
      </c>
      <c r="B45" s="354" t="s">
        <v>2605</v>
      </c>
      <c r="C45" s="357"/>
      <c r="D45" s="356"/>
      <c r="E45" s="430"/>
      <c r="F45" s="430"/>
    </row>
    <row r="46" spans="1:6" s="429" customFormat="1" x14ac:dyDescent="0.25">
      <c r="A46" s="355"/>
      <c r="B46" s="358"/>
      <c r="C46" s="357"/>
      <c r="D46" s="356"/>
      <c r="E46" s="430"/>
      <c r="F46" s="430"/>
    </row>
    <row r="47" spans="1:6" s="429" customFormat="1" ht="15" customHeight="1" x14ac:dyDescent="0.25">
      <c r="A47" s="359" t="s">
        <v>2606</v>
      </c>
      <c r="B47" s="354" t="s">
        <v>2032</v>
      </c>
      <c r="C47" s="353" t="s">
        <v>5541</v>
      </c>
      <c r="D47" s="352">
        <v>1</v>
      </c>
      <c r="E47" s="430">
        <v>24000</v>
      </c>
      <c r="F47" s="430">
        <f>IF(C47="%",D47*E47/100,D47*E47)</f>
        <v>24000</v>
      </c>
    </row>
    <row r="48" spans="1:6" s="429" customFormat="1" x14ac:dyDescent="0.25">
      <c r="A48" s="355"/>
      <c r="B48" s="358"/>
      <c r="C48" s="357"/>
      <c r="D48" s="356"/>
      <c r="E48" s="430"/>
      <c r="F48" s="430"/>
    </row>
    <row r="49" spans="1:6" s="429" customFormat="1" ht="22.8" x14ac:dyDescent="0.25">
      <c r="A49" s="359" t="s">
        <v>2607</v>
      </c>
      <c r="B49" s="354" t="s">
        <v>2033</v>
      </c>
      <c r="C49" s="353" t="s">
        <v>5538</v>
      </c>
      <c r="D49" s="352">
        <f>F47</f>
        <v>24000</v>
      </c>
      <c r="E49" s="430">
        <v>10</v>
      </c>
      <c r="F49" s="430">
        <f>IF(C49="%",D49*E49/100,D49*E49)</f>
        <v>2400</v>
      </c>
    </row>
    <row r="50" spans="1:6" s="429" customFormat="1" x14ac:dyDescent="0.25">
      <c r="A50" s="359"/>
      <c r="B50" s="354"/>
      <c r="C50" s="353"/>
      <c r="D50" s="356"/>
      <c r="E50" s="430"/>
      <c r="F50" s="430"/>
    </row>
    <row r="51" spans="1:6" s="372" customFormat="1" ht="13.8" x14ac:dyDescent="0.25">
      <c r="A51" s="791" t="s">
        <v>5537</v>
      </c>
      <c r="B51" s="792"/>
      <c r="C51" s="792"/>
      <c r="D51" s="792"/>
      <c r="E51" s="793"/>
      <c r="F51" s="350">
        <f>SUM(F32:F50)</f>
        <v>146400</v>
      </c>
    </row>
    <row r="52" spans="1:6" s="418" customFormat="1" ht="13.2" x14ac:dyDescent="0.25">
      <c r="A52" s="801" t="str">
        <f>A54&amp;" "&amp;B54</f>
        <v>C13.1 FOUNDATIONS</v>
      </c>
      <c r="B52" s="801"/>
      <c r="C52" s="801"/>
      <c r="D52" s="801"/>
      <c r="E52" s="801"/>
      <c r="F52" s="801"/>
    </row>
    <row r="53" spans="1:6" s="372" customFormat="1" ht="13.8" x14ac:dyDescent="0.25">
      <c r="A53" s="349" t="s">
        <v>5536</v>
      </c>
      <c r="B53" s="349" t="s">
        <v>5535</v>
      </c>
      <c r="C53" s="349" t="s">
        <v>5554</v>
      </c>
      <c r="D53" s="366" t="s">
        <v>5553</v>
      </c>
      <c r="E53" s="348" t="s">
        <v>5552</v>
      </c>
      <c r="F53" s="348" t="s">
        <v>5534</v>
      </c>
    </row>
    <row r="54" spans="1:6" s="429" customFormat="1" x14ac:dyDescent="0.25">
      <c r="A54" s="365" t="s">
        <v>3541</v>
      </c>
      <c r="B54" s="364" t="s">
        <v>3542</v>
      </c>
      <c r="C54" s="363"/>
      <c r="D54" s="362"/>
      <c r="E54" s="430"/>
      <c r="F54" s="431"/>
    </row>
    <row r="55" spans="1:6" s="429" customFormat="1" x14ac:dyDescent="0.25">
      <c r="A55" s="490"/>
      <c r="B55" s="489"/>
      <c r="C55" s="357"/>
      <c r="D55" s="356"/>
      <c r="E55" s="430"/>
      <c r="F55" s="430"/>
    </row>
    <row r="56" spans="1:6" s="429" customFormat="1" x14ac:dyDescent="0.25">
      <c r="A56" s="492" t="s">
        <v>6425</v>
      </c>
      <c r="B56" s="493" t="s">
        <v>3551</v>
      </c>
      <c r="C56" s="357"/>
      <c r="D56" s="356"/>
      <c r="E56" s="430"/>
      <c r="F56" s="430"/>
    </row>
    <row r="57" spans="1:6" s="429" customFormat="1" x14ac:dyDescent="0.25">
      <c r="A57" s="490"/>
      <c r="B57" s="489"/>
      <c r="C57" s="357"/>
      <c r="D57" s="356"/>
      <c r="E57" s="430"/>
      <c r="F57" s="430"/>
    </row>
    <row r="58" spans="1:6" s="429" customFormat="1" ht="34.200000000000003" x14ac:dyDescent="0.25">
      <c r="A58" s="492" t="s">
        <v>3552</v>
      </c>
      <c r="B58" s="493" t="s">
        <v>3553</v>
      </c>
      <c r="C58" s="357"/>
      <c r="D58" s="356"/>
      <c r="E58" s="430"/>
      <c r="F58" s="430"/>
    </row>
    <row r="59" spans="1:6" s="429" customFormat="1" x14ac:dyDescent="0.25">
      <c r="A59" s="490"/>
      <c r="B59" s="489"/>
      <c r="C59" s="357"/>
      <c r="D59" s="356"/>
      <c r="E59" s="430"/>
      <c r="F59" s="430"/>
    </row>
    <row r="60" spans="1:6" s="429" customFormat="1" x14ac:dyDescent="0.25">
      <c r="A60" s="490"/>
      <c r="B60" s="493" t="s">
        <v>6424</v>
      </c>
      <c r="C60" s="353" t="s">
        <v>5582</v>
      </c>
      <c r="D60" s="352">
        <v>850</v>
      </c>
      <c r="E60" s="430">
        <v>140</v>
      </c>
      <c r="F60" s="430">
        <f>IF(C60="%",D60*E60/100,D60*E60)</f>
        <v>119000</v>
      </c>
    </row>
    <row r="61" spans="1:6" s="429" customFormat="1" x14ac:dyDescent="0.25">
      <c r="A61" s="490"/>
      <c r="B61" s="489"/>
      <c r="C61" s="357"/>
      <c r="D61" s="356"/>
      <c r="E61" s="430"/>
      <c r="F61" s="430"/>
    </row>
    <row r="62" spans="1:6" s="429" customFormat="1" x14ac:dyDescent="0.25">
      <c r="A62" s="490"/>
      <c r="B62" s="493" t="s">
        <v>6423</v>
      </c>
      <c r="C62" s="353" t="s">
        <v>5582</v>
      </c>
      <c r="D62" s="352">
        <v>480</v>
      </c>
      <c r="E62" s="430">
        <v>220</v>
      </c>
      <c r="F62" s="430">
        <f>IF(C62="%",D62*E62/100,D62*E62)</f>
        <v>105600</v>
      </c>
    </row>
    <row r="63" spans="1:6" s="429" customFormat="1" x14ac:dyDescent="0.25">
      <c r="A63" s="490"/>
      <c r="B63" s="489"/>
      <c r="C63" s="357"/>
      <c r="D63" s="356"/>
      <c r="E63" s="430"/>
      <c r="F63" s="430"/>
    </row>
    <row r="64" spans="1:6" s="429" customFormat="1" ht="34.200000000000003" x14ac:dyDescent="0.25">
      <c r="A64" s="492" t="s">
        <v>3554</v>
      </c>
      <c r="B64" s="493" t="s">
        <v>6422</v>
      </c>
      <c r="C64" s="353" t="s">
        <v>5582</v>
      </c>
      <c r="D64" s="352">
        <v>120</v>
      </c>
      <c r="E64" s="430">
        <v>600</v>
      </c>
      <c r="F64" s="430">
        <f>IF(C64="%",D64*E64/100,D64*E64)</f>
        <v>72000</v>
      </c>
    </row>
    <row r="65" spans="1:6" s="429" customFormat="1" x14ac:dyDescent="0.25">
      <c r="A65" s="490"/>
      <c r="B65" s="489"/>
      <c r="C65" s="357"/>
      <c r="D65" s="356"/>
      <c r="E65" s="430"/>
      <c r="F65" s="430"/>
    </row>
    <row r="66" spans="1:6" s="429" customFormat="1" ht="45.6" x14ac:dyDescent="0.25">
      <c r="A66" s="492" t="s">
        <v>3559</v>
      </c>
      <c r="B66" s="493" t="s">
        <v>6421</v>
      </c>
      <c r="C66" s="353" t="s">
        <v>5582</v>
      </c>
      <c r="D66" s="352">
        <v>100</v>
      </c>
      <c r="E66" s="430">
        <v>180</v>
      </c>
      <c r="F66" s="430">
        <f>IF(C66="%",D66*E66/100,D66*E66)</f>
        <v>18000</v>
      </c>
    </row>
    <row r="67" spans="1:6" s="429" customFormat="1" x14ac:dyDescent="0.25">
      <c r="A67" s="490"/>
      <c r="B67" s="489"/>
      <c r="C67" s="357"/>
      <c r="D67" s="356"/>
      <c r="E67" s="430"/>
      <c r="F67" s="430"/>
    </row>
    <row r="68" spans="1:6" s="429" customFormat="1" ht="22.8" x14ac:dyDescent="0.25">
      <c r="A68" s="492" t="s">
        <v>3560</v>
      </c>
      <c r="B68" s="493" t="s">
        <v>3557</v>
      </c>
      <c r="C68" s="353" t="s">
        <v>5582</v>
      </c>
      <c r="D68" s="352">
        <v>100</v>
      </c>
      <c r="E68" s="430">
        <v>240</v>
      </c>
      <c r="F68" s="430">
        <f>IF(C68="%",D68*E68/100,D68*E68)</f>
        <v>24000</v>
      </c>
    </row>
    <row r="69" spans="1:6" s="429" customFormat="1" x14ac:dyDescent="0.25">
      <c r="A69" s="490"/>
      <c r="B69" s="489"/>
      <c r="C69" s="357"/>
      <c r="D69" s="356"/>
      <c r="E69" s="430"/>
      <c r="F69" s="430"/>
    </row>
    <row r="70" spans="1:6" s="429" customFormat="1" ht="22.8" x14ac:dyDescent="0.25">
      <c r="A70" s="492" t="s">
        <v>3561</v>
      </c>
      <c r="B70" s="493" t="s">
        <v>3558</v>
      </c>
      <c r="C70" s="353" t="s">
        <v>5582</v>
      </c>
      <c r="D70" s="352">
        <v>1450</v>
      </c>
      <c r="E70" s="430">
        <f>0.8*E68</f>
        <v>192</v>
      </c>
      <c r="F70" s="430">
        <f>IF(C70="%",D70*E70/100,D70*E70)</f>
        <v>278400</v>
      </c>
    </row>
    <row r="71" spans="1:6" s="429" customFormat="1" x14ac:dyDescent="0.25">
      <c r="A71" s="490"/>
      <c r="B71" s="489"/>
      <c r="C71" s="357"/>
      <c r="D71" s="356"/>
      <c r="E71" s="430"/>
      <c r="F71" s="430"/>
    </row>
    <row r="72" spans="1:6" s="429" customFormat="1" ht="25.5" customHeight="1" x14ac:dyDescent="0.25">
      <c r="A72" s="492" t="s">
        <v>3569</v>
      </c>
      <c r="B72" s="493" t="s">
        <v>5405</v>
      </c>
      <c r="C72" s="353"/>
      <c r="D72" s="356"/>
      <c r="E72" s="430"/>
      <c r="F72" s="430"/>
    </row>
    <row r="73" spans="1:6" s="429" customFormat="1" x14ac:dyDescent="0.25">
      <c r="A73" s="492"/>
      <c r="B73" s="493"/>
      <c r="C73" s="353"/>
      <c r="D73" s="356"/>
      <c r="E73" s="430"/>
      <c r="F73" s="430"/>
    </row>
    <row r="74" spans="1:6" s="429" customFormat="1" x14ac:dyDescent="0.25">
      <c r="A74" s="492"/>
      <c r="B74" s="493" t="s">
        <v>6420</v>
      </c>
      <c r="C74" s="353" t="s">
        <v>5582</v>
      </c>
      <c r="D74" s="352">
        <v>400</v>
      </c>
      <c r="E74" s="430">
        <v>156</v>
      </c>
      <c r="F74" s="430">
        <f>IF(C74="%",D74*E74/100,D74*E74)</f>
        <v>62400</v>
      </c>
    </row>
    <row r="75" spans="1:6" s="429" customFormat="1" x14ac:dyDescent="0.25">
      <c r="A75" s="492"/>
      <c r="B75" s="493"/>
      <c r="C75" s="353"/>
      <c r="D75" s="356"/>
      <c r="E75" s="430"/>
      <c r="F75" s="430"/>
    </row>
    <row r="76" spans="1:6" s="429" customFormat="1" x14ac:dyDescent="0.25">
      <c r="A76" s="492"/>
      <c r="B76" s="493" t="s">
        <v>6419</v>
      </c>
      <c r="C76" s="353" t="s">
        <v>5582</v>
      </c>
      <c r="D76" s="352">
        <v>425</v>
      </c>
      <c r="E76" s="430">
        <v>156</v>
      </c>
      <c r="F76" s="430">
        <f>IF(C76="%",D76*E76/100,D76*E76)</f>
        <v>66300</v>
      </c>
    </row>
    <row r="77" spans="1:6" s="429" customFormat="1" x14ac:dyDescent="0.25">
      <c r="A77" s="492"/>
      <c r="B77" s="493"/>
      <c r="C77" s="353"/>
      <c r="D77" s="356"/>
      <c r="E77" s="430"/>
      <c r="F77" s="430"/>
    </row>
    <row r="78" spans="1:6" s="429" customFormat="1" x14ac:dyDescent="0.25">
      <c r="A78" s="492"/>
      <c r="B78" s="493" t="s">
        <v>6408</v>
      </c>
      <c r="C78" s="353" t="s">
        <v>5582</v>
      </c>
      <c r="D78" s="352">
        <v>270</v>
      </c>
      <c r="E78" s="430">
        <v>156</v>
      </c>
      <c r="F78" s="430">
        <f>IF(C78="%",D78*E78/100,D78*E78)</f>
        <v>42120</v>
      </c>
    </row>
    <row r="79" spans="1:6" s="429" customFormat="1" x14ac:dyDescent="0.25">
      <c r="A79" s="490"/>
      <c r="B79" s="489"/>
      <c r="C79" s="357"/>
      <c r="D79" s="356"/>
      <c r="E79" s="430"/>
      <c r="F79" s="430"/>
    </row>
    <row r="80" spans="1:6" s="429" customFormat="1" ht="34.200000000000003" x14ac:dyDescent="0.25">
      <c r="A80" s="492" t="s">
        <v>3591</v>
      </c>
      <c r="B80" s="493" t="s">
        <v>6418</v>
      </c>
      <c r="C80" s="353" t="s">
        <v>5949</v>
      </c>
      <c r="D80" s="352">
        <v>2600</v>
      </c>
      <c r="E80" s="430">
        <v>5.4</v>
      </c>
      <c r="F80" s="430">
        <f>IF(C80="%",D80*E80/100,D80*E80)</f>
        <v>14040.000000000002</v>
      </c>
    </row>
    <row r="81" spans="1:6" s="429" customFormat="1" x14ac:dyDescent="0.25">
      <c r="A81" s="490"/>
      <c r="B81" s="489"/>
      <c r="C81" s="357"/>
      <c r="D81" s="356"/>
      <c r="E81" s="430"/>
      <c r="F81" s="430"/>
    </row>
    <row r="82" spans="1:6" s="429" customFormat="1" ht="22.8" x14ac:dyDescent="0.25">
      <c r="A82" s="492" t="s">
        <v>3595</v>
      </c>
      <c r="B82" s="493" t="s">
        <v>6417</v>
      </c>
      <c r="C82" s="353" t="s">
        <v>5556</v>
      </c>
      <c r="D82" s="352">
        <v>130</v>
      </c>
      <c r="E82" s="430">
        <v>120</v>
      </c>
      <c r="F82" s="430">
        <f>IF(C82="%",D82*E82/100,D82*E82)</f>
        <v>15600</v>
      </c>
    </row>
    <row r="83" spans="1:6" s="429" customFormat="1" x14ac:dyDescent="0.25">
      <c r="A83" s="490"/>
      <c r="B83" s="489"/>
      <c r="C83" s="357"/>
      <c r="D83" s="356"/>
      <c r="E83" s="430"/>
      <c r="F83" s="430"/>
    </row>
    <row r="84" spans="1:6" s="429" customFormat="1" x14ac:dyDescent="0.25">
      <c r="A84" s="492" t="s">
        <v>3597</v>
      </c>
      <c r="B84" s="493" t="s">
        <v>3598</v>
      </c>
      <c r="C84" s="353"/>
      <c r="D84" s="356"/>
      <c r="E84" s="430"/>
      <c r="F84" s="430"/>
    </row>
    <row r="85" spans="1:6" s="429" customFormat="1" x14ac:dyDescent="0.25">
      <c r="A85" s="490"/>
      <c r="B85" s="489"/>
      <c r="C85" s="357"/>
      <c r="D85" s="356"/>
      <c r="E85" s="430"/>
      <c r="F85" s="430"/>
    </row>
    <row r="86" spans="1:6" s="429" customFormat="1" ht="22.8" x14ac:dyDescent="0.25">
      <c r="A86" s="492" t="s">
        <v>3603</v>
      </c>
      <c r="B86" s="493" t="s">
        <v>6416</v>
      </c>
      <c r="C86" s="353" t="s">
        <v>5582</v>
      </c>
      <c r="D86" s="352">
        <v>41</v>
      </c>
      <c r="E86" s="430">
        <v>1900</v>
      </c>
      <c r="F86" s="430">
        <f>IF(C86="%",D86*E86/100,D86*E86)</f>
        <v>77900</v>
      </c>
    </row>
    <row r="87" spans="1:6" s="429" customFormat="1" x14ac:dyDescent="0.25">
      <c r="A87" s="490"/>
      <c r="B87" s="489"/>
      <c r="C87" s="357"/>
      <c r="D87" s="356"/>
      <c r="E87" s="430"/>
      <c r="F87" s="430"/>
    </row>
    <row r="88" spans="1:6" s="429" customFormat="1" x14ac:dyDescent="0.25">
      <c r="A88" s="492" t="s">
        <v>3623</v>
      </c>
      <c r="B88" s="493" t="s">
        <v>6415</v>
      </c>
      <c r="C88" s="353"/>
      <c r="D88" s="356"/>
      <c r="E88" s="430"/>
      <c r="F88" s="430"/>
    </row>
    <row r="89" spans="1:6" s="429" customFormat="1" x14ac:dyDescent="0.25">
      <c r="A89" s="492"/>
      <c r="B89" s="493"/>
      <c r="C89" s="353"/>
      <c r="D89" s="356"/>
      <c r="E89" s="430"/>
      <c r="F89" s="430"/>
    </row>
    <row r="90" spans="1:6" s="429" customFormat="1" ht="22.8" x14ac:dyDescent="0.25">
      <c r="A90" s="492"/>
      <c r="B90" s="493" t="s">
        <v>6414</v>
      </c>
      <c r="C90" s="353" t="s">
        <v>5556</v>
      </c>
      <c r="D90" s="352">
        <v>320</v>
      </c>
      <c r="E90" s="430">
        <v>12.5</v>
      </c>
      <c r="F90" s="430">
        <f>IF(C90="%",D90*E90/100,D90*E90)</f>
        <v>4000</v>
      </c>
    </row>
    <row r="91" spans="1:6" s="429" customFormat="1" x14ac:dyDescent="0.25">
      <c r="A91" s="492"/>
      <c r="B91" s="493"/>
      <c r="C91" s="353"/>
      <c r="D91" s="356"/>
      <c r="E91" s="430"/>
      <c r="F91" s="430"/>
    </row>
    <row r="92" spans="1:6" s="429" customFormat="1" ht="34.200000000000003" x14ac:dyDescent="0.25">
      <c r="A92" s="492"/>
      <c r="B92" s="493" t="s">
        <v>6413</v>
      </c>
      <c r="C92" s="353" t="s">
        <v>5556</v>
      </c>
      <c r="D92" s="352">
        <v>15</v>
      </c>
      <c r="E92" s="430">
        <v>90</v>
      </c>
      <c r="F92" s="430">
        <f>IF(C92="%",D92*E92/100,D92*E92)</f>
        <v>1350</v>
      </c>
    </row>
    <row r="93" spans="1:6" s="429" customFormat="1" x14ac:dyDescent="0.25">
      <c r="A93" s="490"/>
      <c r="B93" s="489"/>
      <c r="C93" s="357"/>
      <c r="D93" s="356"/>
      <c r="E93" s="430"/>
      <c r="F93" s="430"/>
    </row>
    <row r="94" spans="1:6" s="429" customFormat="1" x14ac:dyDescent="0.25">
      <c r="A94" s="492" t="s">
        <v>3625</v>
      </c>
      <c r="B94" s="493" t="s">
        <v>3626</v>
      </c>
      <c r="C94" s="353"/>
      <c r="D94" s="356"/>
      <c r="E94" s="430"/>
      <c r="F94" s="430"/>
    </row>
    <row r="95" spans="1:6" s="429" customFormat="1" x14ac:dyDescent="0.25">
      <c r="A95" s="490"/>
      <c r="B95" s="489"/>
      <c r="C95" s="357"/>
      <c r="D95" s="356"/>
      <c r="E95" s="430"/>
      <c r="F95" s="430"/>
    </row>
    <row r="96" spans="1:6" s="429" customFormat="1" x14ac:dyDescent="0.25">
      <c r="A96" s="492" t="s">
        <v>3627</v>
      </c>
      <c r="B96" s="493" t="s">
        <v>6412</v>
      </c>
      <c r="C96" s="353"/>
      <c r="D96" s="356"/>
      <c r="E96" s="430"/>
      <c r="F96" s="430"/>
    </row>
    <row r="97" spans="1:6" s="429" customFormat="1" x14ac:dyDescent="0.25">
      <c r="A97" s="490"/>
      <c r="B97" s="489"/>
      <c r="C97" s="357"/>
      <c r="D97" s="356"/>
      <c r="E97" s="430"/>
      <c r="F97" s="430"/>
    </row>
    <row r="98" spans="1:6" s="429" customFormat="1" x14ac:dyDescent="0.25">
      <c r="A98" s="492"/>
      <c r="B98" s="493" t="s">
        <v>6411</v>
      </c>
      <c r="C98" s="353"/>
      <c r="D98" s="356"/>
      <c r="E98" s="430"/>
      <c r="F98" s="430"/>
    </row>
    <row r="99" spans="1:6" s="429" customFormat="1" x14ac:dyDescent="0.25">
      <c r="A99" s="492"/>
      <c r="B99" s="493"/>
      <c r="C99" s="353"/>
      <c r="D99" s="356"/>
      <c r="E99" s="430"/>
      <c r="F99" s="430"/>
    </row>
    <row r="100" spans="1:6" s="429" customFormat="1" x14ac:dyDescent="0.25">
      <c r="A100" s="492"/>
      <c r="B100" s="493" t="s">
        <v>6410</v>
      </c>
      <c r="C100" s="353" t="s">
        <v>5556</v>
      </c>
      <c r="D100" s="352">
        <v>60</v>
      </c>
      <c r="E100" s="430">
        <v>220</v>
      </c>
      <c r="F100" s="430">
        <f>IF(C100="%",D100*E100/100,D100*E100)</f>
        <v>13200</v>
      </c>
    </row>
    <row r="101" spans="1:6" s="429" customFormat="1" x14ac:dyDescent="0.25">
      <c r="A101" s="492"/>
      <c r="B101" s="493"/>
      <c r="C101" s="353"/>
      <c r="D101" s="356"/>
      <c r="E101" s="430"/>
      <c r="F101" s="430"/>
    </row>
    <row r="102" spans="1:6" s="429" customFormat="1" x14ac:dyDescent="0.25">
      <c r="A102" s="492"/>
      <c r="B102" s="493" t="s">
        <v>6409</v>
      </c>
      <c r="C102" s="353" t="s">
        <v>5556</v>
      </c>
      <c r="D102" s="352">
        <v>62</v>
      </c>
      <c r="E102" s="430">
        <v>220</v>
      </c>
      <c r="F102" s="430">
        <f>IF(C102="%",D102*E102/100,D102*E102)</f>
        <v>13640</v>
      </c>
    </row>
    <row r="103" spans="1:6" s="429" customFormat="1" x14ac:dyDescent="0.25">
      <c r="A103" s="492"/>
      <c r="B103" s="493"/>
      <c r="C103" s="353"/>
      <c r="D103" s="356"/>
      <c r="E103" s="430"/>
      <c r="F103" s="430"/>
    </row>
    <row r="104" spans="1:6" s="429" customFormat="1" x14ac:dyDescent="0.25">
      <c r="A104" s="492"/>
      <c r="B104" s="493" t="s">
        <v>6408</v>
      </c>
      <c r="C104" s="353" t="s">
        <v>5556</v>
      </c>
      <c r="D104" s="352">
        <v>45</v>
      </c>
      <c r="E104" s="430">
        <v>220</v>
      </c>
      <c r="F104" s="430">
        <f>IF(C104="%",D104*E104/100,D104*E104)</f>
        <v>9900</v>
      </c>
    </row>
    <row r="105" spans="1:6" s="429" customFormat="1" x14ac:dyDescent="0.25">
      <c r="A105" s="490"/>
      <c r="B105" s="489"/>
      <c r="C105" s="357"/>
      <c r="D105" s="356"/>
      <c r="E105" s="430"/>
      <c r="F105" s="430"/>
    </row>
    <row r="106" spans="1:6" s="372" customFormat="1" ht="13.8" x14ac:dyDescent="0.25">
      <c r="A106" s="791" t="s">
        <v>5537</v>
      </c>
      <c r="B106" s="792"/>
      <c r="C106" s="792"/>
      <c r="D106" s="792"/>
      <c r="E106" s="793"/>
      <c r="F106" s="350">
        <f>SUM(F54:F105)</f>
        <v>937450</v>
      </c>
    </row>
    <row r="107" spans="1:6" s="418" customFormat="1" ht="13.2" x14ac:dyDescent="0.25">
      <c r="A107" s="801" t="str">
        <f>A109&amp;" "&amp;B109</f>
        <v>C13.2 FALSEWORK, FORMWORK AND CONCRETE FINISH</v>
      </c>
      <c r="B107" s="801"/>
      <c r="C107" s="801"/>
      <c r="D107" s="801"/>
      <c r="E107" s="801"/>
      <c r="F107" s="801"/>
    </row>
    <row r="108" spans="1:6" s="372" customFormat="1" ht="13.8" x14ac:dyDescent="0.25">
      <c r="A108" s="349" t="s">
        <v>5536</v>
      </c>
      <c r="B108" s="349" t="s">
        <v>5535</v>
      </c>
      <c r="C108" s="349" t="s">
        <v>5554</v>
      </c>
      <c r="D108" s="366" t="s">
        <v>5553</v>
      </c>
      <c r="E108" s="348" t="s">
        <v>5552</v>
      </c>
      <c r="F108" s="348" t="s">
        <v>5534</v>
      </c>
    </row>
    <row r="109" spans="1:6" s="429" customFormat="1" ht="24" x14ac:dyDescent="0.25">
      <c r="A109" s="365" t="s">
        <v>3651</v>
      </c>
      <c r="B109" s="364" t="s">
        <v>3652</v>
      </c>
      <c r="C109" s="363"/>
      <c r="D109" s="362"/>
      <c r="E109" s="430"/>
      <c r="F109" s="431"/>
    </row>
    <row r="110" spans="1:6" s="429" customFormat="1" x14ac:dyDescent="0.25">
      <c r="A110" s="490"/>
      <c r="B110" s="489"/>
      <c r="C110" s="357"/>
      <c r="D110" s="356"/>
      <c r="E110" s="430"/>
      <c r="F110" s="430"/>
    </row>
    <row r="111" spans="1:6" s="429" customFormat="1" ht="22.8" x14ac:dyDescent="0.25">
      <c r="A111" s="492" t="s">
        <v>3655</v>
      </c>
      <c r="B111" s="493" t="s">
        <v>6407</v>
      </c>
      <c r="C111" s="353"/>
      <c r="D111" s="356"/>
      <c r="E111" s="430"/>
      <c r="F111" s="430"/>
    </row>
    <row r="112" spans="1:6" s="429" customFormat="1" x14ac:dyDescent="0.25">
      <c r="A112" s="490"/>
      <c r="B112" s="489"/>
      <c r="C112" s="357"/>
      <c r="D112" s="356"/>
      <c r="E112" s="430"/>
      <c r="F112" s="430"/>
    </row>
    <row r="113" spans="1:6" s="429" customFormat="1" x14ac:dyDescent="0.25">
      <c r="A113" s="492"/>
      <c r="B113" s="493" t="s">
        <v>6406</v>
      </c>
      <c r="C113" s="353"/>
      <c r="D113" s="356"/>
      <c r="E113" s="430"/>
      <c r="F113" s="430"/>
    </row>
    <row r="114" spans="1:6" s="429" customFormat="1" x14ac:dyDescent="0.25">
      <c r="A114" s="490"/>
      <c r="B114" s="489"/>
      <c r="C114" s="357"/>
      <c r="D114" s="356"/>
      <c r="E114" s="430"/>
      <c r="F114" s="430"/>
    </row>
    <row r="115" spans="1:6" s="429" customFormat="1" x14ac:dyDescent="0.25">
      <c r="A115" s="492"/>
      <c r="B115" s="493" t="s">
        <v>6368</v>
      </c>
      <c r="C115" s="353" t="s">
        <v>5556</v>
      </c>
      <c r="D115" s="352">
        <v>250</v>
      </c>
      <c r="E115" s="430">
        <v>850</v>
      </c>
      <c r="F115" s="430">
        <f>IF(C115="%",D115*E115/100,D115*E115)</f>
        <v>212500</v>
      </c>
    </row>
    <row r="116" spans="1:6" s="429" customFormat="1" x14ac:dyDescent="0.25">
      <c r="A116" s="490"/>
      <c r="B116" s="489"/>
      <c r="C116" s="357"/>
      <c r="D116" s="356"/>
      <c r="E116" s="430"/>
      <c r="F116" s="430"/>
    </row>
    <row r="117" spans="1:6" s="429" customFormat="1" x14ac:dyDescent="0.25">
      <c r="A117" s="492"/>
      <c r="B117" s="493" t="s">
        <v>6405</v>
      </c>
      <c r="C117" s="353" t="s">
        <v>5556</v>
      </c>
      <c r="D117" s="352">
        <v>305</v>
      </c>
      <c r="E117" s="430">
        <v>850</v>
      </c>
      <c r="F117" s="430">
        <f>IF(C117="%",D117*E117/100,D117*E117)</f>
        <v>259250</v>
      </c>
    </row>
    <row r="118" spans="1:6" s="429" customFormat="1" x14ac:dyDescent="0.25">
      <c r="A118" s="490"/>
      <c r="B118" s="489"/>
      <c r="C118" s="357"/>
      <c r="D118" s="356"/>
      <c r="E118" s="430"/>
      <c r="F118" s="430"/>
    </row>
    <row r="119" spans="1:6" s="429" customFormat="1" x14ac:dyDescent="0.25">
      <c r="A119" s="492"/>
      <c r="B119" s="493" t="s">
        <v>6370</v>
      </c>
      <c r="C119" s="353" t="s">
        <v>5556</v>
      </c>
      <c r="D119" s="352">
        <v>180</v>
      </c>
      <c r="E119" s="430">
        <v>850</v>
      </c>
      <c r="F119" s="430">
        <f>IF(C119="%",D119*E119/100,D119*E119)</f>
        <v>153000</v>
      </c>
    </row>
    <row r="120" spans="1:6" s="429" customFormat="1" x14ac:dyDescent="0.25">
      <c r="A120" s="490"/>
      <c r="B120" s="489"/>
      <c r="C120" s="357"/>
      <c r="D120" s="356"/>
      <c r="E120" s="430"/>
      <c r="F120" s="430"/>
    </row>
    <row r="121" spans="1:6" s="429" customFormat="1" x14ac:dyDescent="0.25">
      <c r="A121" s="492"/>
      <c r="B121" s="493" t="s">
        <v>6403</v>
      </c>
      <c r="C121" s="353"/>
      <c r="D121" s="356"/>
      <c r="E121" s="430"/>
      <c r="F121" s="430"/>
    </row>
    <row r="122" spans="1:6" s="429" customFormat="1" x14ac:dyDescent="0.25">
      <c r="A122" s="490"/>
      <c r="B122" s="489"/>
      <c r="C122" s="357"/>
      <c r="D122" s="356"/>
      <c r="E122" s="430"/>
      <c r="F122" s="430"/>
    </row>
    <row r="123" spans="1:6" s="429" customFormat="1" x14ac:dyDescent="0.25">
      <c r="A123" s="492"/>
      <c r="B123" s="493" t="s">
        <v>6405</v>
      </c>
      <c r="C123" s="353" t="s">
        <v>5556</v>
      </c>
      <c r="D123" s="352">
        <v>705</v>
      </c>
      <c r="E123" s="430">
        <v>850</v>
      </c>
      <c r="F123" s="430">
        <f>IF(C123="%",D123*E123/100,D123*E123)</f>
        <v>599250</v>
      </c>
    </row>
    <row r="124" spans="1:6" s="429" customFormat="1" x14ac:dyDescent="0.25">
      <c r="A124" s="490"/>
      <c r="B124" s="489"/>
      <c r="C124" s="357"/>
      <c r="D124" s="356"/>
      <c r="E124" s="430"/>
      <c r="F124" s="430"/>
    </row>
    <row r="125" spans="1:6" s="429" customFormat="1" x14ac:dyDescent="0.25">
      <c r="A125" s="492"/>
      <c r="B125" s="493" t="s">
        <v>6370</v>
      </c>
      <c r="C125" s="353" t="s">
        <v>5556</v>
      </c>
      <c r="D125" s="352">
        <v>180</v>
      </c>
      <c r="E125" s="430">
        <v>850</v>
      </c>
      <c r="F125" s="430">
        <f>IF(C125="%",D125*E125/100,D125*E125)</f>
        <v>153000</v>
      </c>
    </row>
    <row r="126" spans="1:6" s="429" customFormat="1" x14ac:dyDescent="0.25">
      <c r="A126" s="490"/>
      <c r="B126" s="489"/>
      <c r="C126" s="357"/>
      <c r="D126" s="356"/>
      <c r="E126" s="430"/>
      <c r="F126" s="430"/>
    </row>
    <row r="127" spans="1:6" s="429" customFormat="1" ht="22.8" x14ac:dyDescent="0.25">
      <c r="A127" s="492" t="s">
        <v>3656</v>
      </c>
      <c r="B127" s="493" t="s">
        <v>6404</v>
      </c>
      <c r="C127" s="353"/>
      <c r="D127" s="356"/>
      <c r="E127" s="430"/>
      <c r="F127" s="430"/>
    </row>
    <row r="128" spans="1:6" s="429" customFormat="1" x14ac:dyDescent="0.25">
      <c r="A128" s="490"/>
      <c r="B128" s="489"/>
      <c r="C128" s="357"/>
      <c r="D128" s="356"/>
      <c r="E128" s="430"/>
      <c r="F128" s="430"/>
    </row>
    <row r="129" spans="1:6" s="429" customFormat="1" x14ac:dyDescent="0.25">
      <c r="A129" s="492"/>
      <c r="B129" s="493" t="s">
        <v>6403</v>
      </c>
      <c r="C129" s="353"/>
      <c r="D129" s="356"/>
      <c r="E129" s="430"/>
      <c r="F129" s="430"/>
    </row>
    <row r="130" spans="1:6" s="429" customFormat="1" x14ac:dyDescent="0.25">
      <c r="A130" s="490"/>
      <c r="B130" s="489"/>
      <c r="C130" s="357"/>
      <c r="D130" s="356"/>
      <c r="E130" s="430"/>
      <c r="F130" s="430"/>
    </row>
    <row r="131" spans="1:6" s="429" customFormat="1" x14ac:dyDescent="0.25">
      <c r="A131" s="492"/>
      <c r="B131" s="493" t="s">
        <v>6373</v>
      </c>
      <c r="C131" s="353" t="s">
        <v>5556</v>
      </c>
      <c r="D131" s="352">
        <v>330</v>
      </c>
      <c r="E131" s="430">
        <v>1800</v>
      </c>
      <c r="F131" s="430">
        <f>IF(C131="%",D131*E131/100,D131*E131)</f>
        <v>594000</v>
      </c>
    </row>
    <row r="132" spans="1:6" s="429" customFormat="1" x14ac:dyDescent="0.25">
      <c r="A132" s="490"/>
      <c r="B132" s="489"/>
      <c r="C132" s="357"/>
      <c r="D132" s="356"/>
      <c r="E132" s="430"/>
      <c r="F132" s="430"/>
    </row>
    <row r="133" spans="1:6" s="429" customFormat="1" ht="22.8" x14ac:dyDescent="0.25">
      <c r="A133" s="492" t="s">
        <v>3657</v>
      </c>
      <c r="B133" s="493" t="s">
        <v>6402</v>
      </c>
      <c r="C133" s="353"/>
      <c r="D133" s="356"/>
      <c r="E133" s="430"/>
      <c r="F133" s="430"/>
    </row>
    <row r="134" spans="1:6" s="429" customFormat="1" x14ac:dyDescent="0.25">
      <c r="A134" s="490"/>
      <c r="B134" s="489"/>
      <c r="C134" s="357"/>
      <c r="D134" s="356"/>
      <c r="E134" s="430"/>
      <c r="F134" s="430"/>
    </row>
    <row r="135" spans="1:6" s="429" customFormat="1" x14ac:dyDescent="0.25">
      <c r="A135" s="492"/>
      <c r="B135" s="354" t="s">
        <v>6401</v>
      </c>
      <c r="C135" s="353" t="s">
        <v>5556</v>
      </c>
      <c r="D135" s="352">
        <v>130</v>
      </c>
      <c r="E135" s="430">
        <v>1800</v>
      </c>
      <c r="F135" s="430">
        <f>IF(C135="%",D135*E135/100,D135*E135)</f>
        <v>234000</v>
      </c>
    </row>
    <row r="136" spans="1:6" s="429" customFormat="1" x14ac:dyDescent="0.25">
      <c r="A136" s="490"/>
      <c r="B136" s="489"/>
      <c r="C136" s="357"/>
      <c r="D136" s="356"/>
      <c r="E136" s="430"/>
      <c r="F136" s="430"/>
    </row>
    <row r="137" spans="1:6" s="372" customFormat="1" ht="13.8" x14ac:dyDescent="0.25">
      <c r="A137" s="791" t="s">
        <v>5537</v>
      </c>
      <c r="B137" s="792"/>
      <c r="C137" s="792"/>
      <c r="D137" s="792"/>
      <c r="E137" s="793"/>
      <c r="F137" s="350">
        <f>SUM(F109:F136)</f>
        <v>2205000</v>
      </c>
    </row>
    <row r="138" spans="1:6" s="418" customFormat="1" ht="13.2" x14ac:dyDescent="0.25">
      <c r="A138" s="801" t="str">
        <f>A140&amp;" "&amp;B140</f>
        <v>C13.3 STEEL REINFORCEMENT</v>
      </c>
      <c r="B138" s="801"/>
      <c r="C138" s="801"/>
      <c r="D138" s="801"/>
      <c r="E138" s="801"/>
      <c r="F138" s="801"/>
    </row>
    <row r="139" spans="1:6" s="372" customFormat="1" ht="13.8" x14ac:dyDescent="0.25">
      <c r="A139" s="349" t="s">
        <v>5536</v>
      </c>
      <c r="B139" s="349" t="s">
        <v>5535</v>
      </c>
      <c r="C139" s="349" t="s">
        <v>5554</v>
      </c>
      <c r="D139" s="366" t="s">
        <v>5553</v>
      </c>
      <c r="E139" s="348" t="s">
        <v>5552</v>
      </c>
      <c r="F139" s="348" t="s">
        <v>5534</v>
      </c>
    </row>
    <row r="140" spans="1:6" s="429" customFormat="1" x14ac:dyDescent="0.25">
      <c r="A140" s="365" t="s">
        <v>3670</v>
      </c>
      <c r="B140" s="364" t="s">
        <v>3668</v>
      </c>
      <c r="C140" s="363"/>
      <c r="D140" s="362"/>
      <c r="E140" s="430"/>
      <c r="F140" s="431"/>
    </row>
    <row r="141" spans="1:6" s="429" customFormat="1" x14ac:dyDescent="0.25">
      <c r="A141" s="490"/>
      <c r="B141" s="489"/>
      <c r="C141" s="357"/>
      <c r="D141" s="356"/>
      <c r="E141" s="430"/>
      <c r="F141" s="430"/>
    </row>
    <row r="142" spans="1:6" s="429" customFormat="1" x14ac:dyDescent="0.25">
      <c r="A142" s="492" t="s">
        <v>3669</v>
      </c>
      <c r="B142" s="493" t="s">
        <v>3671</v>
      </c>
      <c r="C142" s="357"/>
      <c r="D142" s="356"/>
      <c r="E142" s="430"/>
      <c r="F142" s="430"/>
    </row>
    <row r="143" spans="1:6" s="429" customFormat="1" x14ac:dyDescent="0.25">
      <c r="A143" s="490"/>
      <c r="B143" s="489"/>
      <c r="C143" s="357"/>
      <c r="D143" s="356"/>
      <c r="E143" s="430"/>
      <c r="F143" s="430"/>
    </row>
    <row r="144" spans="1:6" s="429" customFormat="1" x14ac:dyDescent="0.25">
      <c r="A144" s="492" t="s">
        <v>3672</v>
      </c>
      <c r="B144" s="354" t="s">
        <v>6387</v>
      </c>
      <c r="C144" s="353"/>
      <c r="D144" s="356"/>
      <c r="E144" s="430"/>
      <c r="F144" s="430"/>
    </row>
    <row r="145" spans="1:6" s="429" customFormat="1" x14ac:dyDescent="0.25">
      <c r="A145" s="355"/>
      <c r="B145" s="358"/>
      <c r="C145" s="357"/>
      <c r="D145" s="356"/>
      <c r="E145" s="430"/>
      <c r="F145" s="430"/>
    </row>
    <row r="146" spans="1:6" s="429" customFormat="1" x14ac:dyDescent="0.25">
      <c r="A146" s="355"/>
      <c r="B146" s="354" t="s">
        <v>6396</v>
      </c>
      <c r="C146" s="353" t="s">
        <v>5577</v>
      </c>
      <c r="D146" s="356">
        <v>1</v>
      </c>
      <c r="E146" s="430">
        <v>19000</v>
      </c>
      <c r="F146" s="430">
        <f>IF(C146="%",D146*E146/100,D146*E146)</f>
        <v>19000</v>
      </c>
    </row>
    <row r="147" spans="1:6" s="429" customFormat="1" x14ac:dyDescent="0.25">
      <c r="A147" s="355"/>
      <c r="B147" s="358"/>
      <c r="C147" s="357"/>
      <c r="D147" s="356"/>
      <c r="E147" s="430"/>
      <c r="F147" s="430"/>
    </row>
    <row r="148" spans="1:6" s="429" customFormat="1" ht="22.8" x14ac:dyDescent="0.25">
      <c r="A148" s="355"/>
      <c r="B148" s="354" t="s">
        <v>6399</v>
      </c>
      <c r="C148" s="353" t="s">
        <v>5577</v>
      </c>
      <c r="D148" s="356">
        <v>22</v>
      </c>
      <c r="E148" s="430">
        <v>19000</v>
      </c>
      <c r="F148" s="430">
        <f>IF(C148="%",D148*E148/100,D148*E148)</f>
        <v>418000</v>
      </c>
    </row>
    <row r="149" spans="1:6" s="429" customFormat="1" x14ac:dyDescent="0.25">
      <c r="A149" s="355"/>
      <c r="B149" s="358"/>
      <c r="C149" s="357"/>
      <c r="D149" s="356"/>
      <c r="E149" s="430"/>
      <c r="F149" s="430"/>
    </row>
    <row r="150" spans="1:6" s="429" customFormat="1" x14ac:dyDescent="0.25">
      <c r="A150" s="492" t="s">
        <v>3673</v>
      </c>
      <c r="B150" s="354" t="s">
        <v>6400</v>
      </c>
      <c r="C150" s="353"/>
      <c r="D150" s="356"/>
      <c r="E150" s="430"/>
      <c r="F150" s="430"/>
    </row>
    <row r="151" spans="1:6" s="429" customFormat="1" x14ac:dyDescent="0.25">
      <c r="A151" s="355"/>
      <c r="B151" s="358"/>
      <c r="C151" s="357"/>
      <c r="D151" s="356"/>
      <c r="E151" s="430"/>
      <c r="F151" s="430"/>
    </row>
    <row r="152" spans="1:6" s="429" customFormat="1" x14ac:dyDescent="0.25">
      <c r="A152" s="355"/>
      <c r="B152" s="354" t="s">
        <v>6396</v>
      </c>
      <c r="C152" s="353" t="s">
        <v>5577</v>
      </c>
      <c r="D152" s="356">
        <v>1</v>
      </c>
      <c r="E152" s="430">
        <v>190000</v>
      </c>
      <c r="F152" s="430">
        <f>IF(C152="%",D152*E152/100,D152*E152)</f>
        <v>190000</v>
      </c>
    </row>
    <row r="153" spans="1:6" s="429" customFormat="1" x14ac:dyDescent="0.25">
      <c r="A153" s="355"/>
      <c r="B153" s="358"/>
      <c r="C153" s="357"/>
      <c r="D153" s="356"/>
      <c r="E153" s="430"/>
      <c r="F153" s="430"/>
    </row>
    <row r="154" spans="1:6" s="429" customFormat="1" ht="22.8" x14ac:dyDescent="0.25">
      <c r="A154" s="355"/>
      <c r="B154" s="354" t="s">
        <v>6399</v>
      </c>
      <c r="C154" s="353" t="s">
        <v>5577</v>
      </c>
      <c r="D154" s="356">
        <v>61</v>
      </c>
      <c r="E154" s="430">
        <v>19000</v>
      </c>
      <c r="F154" s="430">
        <f>IF(C154="%",D154*E154/100,D154*E154)</f>
        <v>1159000</v>
      </c>
    </row>
    <row r="155" spans="1:6" s="429" customFormat="1" x14ac:dyDescent="0.25">
      <c r="A155" s="355"/>
      <c r="B155" s="358"/>
      <c r="C155" s="357"/>
      <c r="D155" s="356"/>
      <c r="E155" s="430"/>
      <c r="F155" s="430"/>
    </row>
    <row r="156" spans="1:6" s="429" customFormat="1" x14ac:dyDescent="0.25">
      <c r="A156" s="355"/>
      <c r="B156" s="354" t="s">
        <v>6398</v>
      </c>
      <c r="C156" s="353"/>
      <c r="D156" s="356"/>
      <c r="E156" s="430"/>
      <c r="F156" s="430"/>
    </row>
    <row r="157" spans="1:6" s="429" customFormat="1" x14ac:dyDescent="0.25">
      <c r="A157" s="355"/>
      <c r="B157" s="358"/>
      <c r="C157" s="357"/>
      <c r="D157" s="356"/>
      <c r="E157" s="430"/>
      <c r="F157" s="430"/>
    </row>
    <row r="158" spans="1:6" s="429" customFormat="1" ht="22.8" x14ac:dyDescent="0.25">
      <c r="A158" s="355"/>
      <c r="B158" s="354" t="s">
        <v>6395</v>
      </c>
      <c r="C158" s="353" t="s">
        <v>5577</v>
      </c>
      <c r="D158" s="356">
        <v>4.4000000000000004</v>
      </c>
      <c r="E158" s="430">
        <v>19000</v>
      </c>
      <c r="F158" s="430">
        <f>IF(C158="%",D158*E158/100,D158*E158)</f>
        <v>83600</v>
      </c>
    </row>
    <row r="159" spans="1:6" s="429" customFormat="1" x14ac:dyDescent="0.25">
      <c r="A159" s="355"/>
      <c r="B159" s="358"/>
      <c r="C159" s="357"/>
      <c r="D159" s="356"/>
      <c r="E159" s="430"/>
      <c r="F159" s="430"/>
    </row>
    <row r="160" spans="1:6" s="429" customFormat="1" x14ac:dyDescent="0.25">
      <c r="A160" s="492" t="s">
        <v>6397</v>
      </c>
      <c r="B160" s="354" t="s">
        <v>6383</v>
      </c>
      <c r="C160" s="353"/>
      <c r="D160" s="356"/>
      <c r="E160" s="430"/>
      <c r="F160" s="430"/>
    </row>
    <row r="161" spans="1:6" s="429" customFormat="1" x14ac:dyDescent="0.25">
      <c r="A161" s="355"/>
      <c r="B161" s="358"/>
      <c r="C161" s="357"/>
      <c r="D161" s="356"/>
      <c r="E161" s="430"/>
      <c r="F161" s="430"/>
    </row>
    <row r="162" spans="1:6" s="429" customFormat="1" x14ac:dyDescent="0.25">
      <c r="A162" s="355"/>
      <c r="B162" s="354" t="s">
        <v>6396</v>
      </c>
      <c r="C162" s="353" t="s">
        <v>5577</v>
      </c>
      <c r="D162" s="356">
        <v>1</v>
      </c>
      <c r="E162" s="430">
        <v>19000</v>
      </c>
      <c r="F162" s="430">
        <f>IF(C162="%",D162*E162/100,D162*E162)</f>
        <v>19000</v>
      </c>
    </row>
    <row r="163" spans="1:6" s="429" customFormat="1" x14ac:dyDescent="0.25">
      <c r="A163" s="355"/>
      <c r="B163" s="358"/>
      <c r="C163" s="357"/>
      <c r="D163" s="356"/>
      <c r="E163" s="430"/>
      <c r="F163" s="430"/>
    </row>
    <row r="164" spans="1:6" s="429" customFormat="1" ht="22.8" x14ac:dyDescent="0.25">
      <c r="A164" s="355"/>
      <c r="B164" s="354" t="s">
        <v>6395</v>
      </c>
      <c r="C164" s="353" t="s">
        <v>5577</v>
      </c>
      <c r="D164" s="356">
        <v>20</v>
      </c>
      <c r="E164" s="430">
        <v>19000</v>
      </c>
      <c r="F164" s="430">
        <f>IF(C164="%",D164*E164/100,D164*E164)</f>
        <v>380000</v>
      </c>
    </row>
    <row r="165" spans="1:6" s="429" customFormat="1" x14ac:dyDescent="0.25">
      <c r="A165" s="355"/>
      <c r="B165" s="358"/>
      <c r="C165" s="357"/>
      <c r="D165" s="356"/>
      <c r="E165" s="430"/>
      <c r="F165" s="430"/>
    </row>
    <row r="166" spans="1:6" s="429" customFormat="1" ht="22.8" x14ac:dyDescent="0.25">
      <c r="A166" s="492" t="s">
        <v>3678</v>
      </c>
      <c r="B166" s="493" t="s">
        <v>6394</v>
      </c>
      <c r="C166" s="353" t="s">
        <v>5577</v>
      </c>
      <c r="D166" s="356">
        <v>4.3</v>
      </c>
      <c r="E166" s="430">
        <v>10000</v>
      </c>
      <c r="F166" s="430">
        <f>IF(C166="%",D166*E166/100,D166*E166)</f>
        <v>43000</v>
      </c>
    </row>
    <row r="167" spans="1:6" s="429" customFormat="1" x14ac:dyDescent="0.25">
      <c r="A167" s="490"/>
      <c r="B167" s="489"/>
      <c r="C167" s="357"/>
      <c r="D167" s="356"/>
      <c r="E167" s="430"/>
      <c r="F167" s="430"/>
    </row>
    <row r="168" spans="1:6" s="372" customFormat="1" ht="13.8" x14ac:dyDescent="0.25">
      <c r="A168" s="791" t="s">
        <v>5537</v>
      </c>
      <c r="B168" s="792"/>
      <c r="C168" s="792"/>
      <c r="D168" s="792"/>
      <c r="E168" s="793"/>
      <c r="F168" s="350">
        <f>SUM(F140:F167)</f>
        <v>2311600</v>
      </c>
    </row>
    <row r="169" spans="1:6" s="418" customFormat="1" ht="13.2" x14ac:dyDescent="0.25">
      <c r="A169" s="801" t="str">
        <f>A171&amp;" "&amp;B171</f>
        <v>C13.4 CONCRETE</v>
      </c>
      <c r="B169" s="801"/>
      <c r="C169" s="801"/>
      <c r="D169" s="801"/>
      <c r="E169" s="801"/>
      <c r="F169" s="801"/>
    </row>
    <row r="170" spans="1:6" s="372" customFormat="1" ht="13.8" x14ac:dyDescent="0.25">
      <c r="A170" s="349" t="s">
        <v>5536</v>
      </c>
      <c r="B170" s="349" t="s">
        <v>5535</v>
      </c>
      <c r="C170" s="349" t="s">
        <v>5554</v>
      </c>
      <c r="D170" s="366" t="s">
        <v>5553</v>
      </c>
      <c r="E170" s="348" t="s">
        <v>5552</v>
      </c>
      <c r="F170" s="348" t="s">
        <v>5534</v>
      </c>
    </row>
    <row r="171" spans="1:6" s="429" customFormat="1" x14ac:dyDescent="0.25">
      <c r="A171" s="365" t="s">
        <v>3680</v>
      </c>
      <c r="B171" s="364" t="s">
        <v>3681</v>
      </c>
      <c r="C171" s="363"/>
      <c r="D171" s="362"/>
      <c r="E171" s="430"/>
      <c r="F171" s="431"/>
    </row>
    <row r="172" spans="1:6" s="429" customFormat="1" x14ac:dyDescent="0.25">
      <c r="A172" s="490"/>
      <c r="B172" s="489"/>
      <c r="C172" s="357"/>
      <c r="D172" s="356"/>
      <c r="E172" s="430"/>
      <c r="F172" s="430"/>
    </row>
    <row r="173" spans="1:6" s="429" customFormat="1" x14ac:dyDescent="0.25">
      <c r="A173" s="492" t="s">
        <v>3682</v>
      </c>
      <c r="B173" s="493" t="s">
        <v>6393</v>
      </c>
      <c r="C173" s="357"/>
      <c r="D173" s="356"/>
      <c r="E173" s="430"/>
      <c r="F173" s="430"/>
    </row>
    <row r="174" spans="1:6" s="429" customFormat="1" x14ac:dyDescent="0.25">
      <c r="A174" s="490"/>
      <c r="B174" s="489"/>
      <c r="C174" s="357"/>
      <c r="D174" s="356"/>
      <c r="E174" s="430"/>
      <c r="F174" s="430"/>
    </row>
    <row r="175" spans="1:6" s="429" customFormat="1" x14ac:dyDescent="0.25">
      <c r="A175" s="492" t="s">
        <v>3684</v>
      </c>
      <c r="B175" s="493" t="s">
        <v>6392</v>
      </c>
      <c r="C175" s="357"/>
      <c r="D175" s="356"/>
      <c r="E175" s="430"/>
      <c r="F175" s="430"/>
    </row>
    <row r="176" spans="1:6" s="429" customFormat="1" x14ac:dyDescent="0.25">
      <c r="A176" s="490"/>
      <c r="B176" s="489"/>
      <c r="C176" s="357"/>
      <c r="D176" s="356"/>
      <c r="E176" s="430"/>
      <c r="F176" s="430"/>
    </row>
    <row r="177" spans="1:6" s="429" customFormat="1" x14ac:dyDescent="0.25">
      <c r="A177" s="355"/>
      <c r="B177" s="354" t="s">
        <v>6391</v>
      </c>
      <c r="C177" s="353" t="s">
        <v>5582</v>
      </c>
      <c r="D177" s="352">
        <v>330</v>
      </c>
      <c r="E177" s="430">
        <v>1900</v>
      </c>
      <c r="F177" s="430">
        <f>IF(C177="%",D177*E177/100,D177*E177)</f>
        <v>627000</v>
      </c>
    </row>
    <row r="178" spans="1:6" s="429" customFormat="1" x14ac:dyDescent="0.25">
      <c r="A178" s="355"/>
      <c r="B178" s="358"/>
      <c r="C178" s="357"/>
      <c r="D178" s="356"/>
      <c r="E178" s="430"/>
      <c r="F178" s="430"/>
    </row>
    <row r="179" spans="1:6" s="429" customFormat="1" ht="23.25" customHeight="1" x14ac:dyDescent="0.25">
      <c r="A179" s="355"/>
      <c r="B179" s="354" t="s">
        <v>6390</v>
      </c>
      <c r="C179" s="353" t="s">
        <v>5582</v>
      </c>
      <c r="D179" s="352">
        <v>70</v>
      </c>
      <c r="E179" s="430">
        <v>1900</v>
      </c>
      <c r="F179" s="430">
        <f>IF(C179="%",D179*E179/100,D179*E179)</f>
        <v>133000</v>
      </c>
    </row>
    <row r="180" spans="1:6" s="429" customFormat="1" x14ac:dyDescent="0.25">
      <c r="A180" s="355"/>
      <c r="B180" s="358"/>
      <c r="C180" s="357"/>
      <c r="D180" s="356"/>
      <c r="E180" s="430"/>
      <c r="F180" s="430"/>
    </row>
    <row r="181" spans="1:6" s="429" customFormat="1" x14ac:dyDescent="0.25">
      <c r="A181" s="355"/>
      <c r="B181" s="354" t="s">
        <v>6389</v>
      </c>
      <c r="C181" s="353" t="s">
        <v>5582</v>
      </c>
      <c r="D181" s="352">
        <v>560</v>
      </c>
      <c r="E181" s="430">
        <v>1900</v>
      </c>
      <c r="F181" s="430">
        <f>IF(C181="%",D181*E181/100,D181*E181)</f>
        <v>1064000</v>
      </c>
    </row>
    <row r="182" spans="1:6" s="429" customFormat="1" x14ac:dyDescent="0.25">
      <c r="A182" s="355"/>
      <c r="B182" s="358"/>
      <c r="C182" s="357"/>
      <c r="D182" s="356"/>
      <c r="E182" s="430"/>
      <c r="F182" s="430"/>
    </row>
    <row r="183" spans="1:6" s="429" customFormat="1" ht="34.200000000000003" x14ac:dyDescent="0.25">
      <c r="A183" s="492" t="s">
        <v>3706</v>
      </c>
      <c r="B183" s="493" t="s">
        <v>6388</v>
      </c>
      <c r="C183" s="353"/>
      <c r="D183" s="356"/>
      <c r="E183" s="430"/>
      <c r="F183" s="430"/>
    </row>
    <row r="184" spans="1:6" s="429" customFormat="1" x14ac:dyDescent="0.25">
      <c r="A184" s="355"/>
      <c r="B184" s="358"/>
      <c r="C184" s="357"/>
      <c r="D184" s="356"/>
      <c r="E184" s="430"/>
      <c r="F184" s="430"/>
    </row>
    <row r="185" spans="1:6" s="429" customFormat="1" x14ac:dyDescent="0.25">
      <c r="A185" s="492" t="s">
        <v>3708</v>
      </c>
      <c r="B185" s="354" t="s">
        <v>6387</v>
      </c>
      <c r="C185" s="353"/>
      <c r="D185" s="356"/>
      <c r="E185" s="430"/>
      <c r="F185" s="430"/>
    </row>
    <row r="186" spans="1:6" s="429" customFormat="1" x14ac:dyDescent="0.25">
      <c r="A186" s="355"/>
      <c r="B186" s="358"/>
      <c r="C186" s="357"/>
      <c r="D186" s="356"/>
      <c r="E186" s="430"/>
      <c r="F186" s="430"/>
    </row>
    <row r="187" spans="1:6" s="429" customFormat="1" x14ac:dyDescent="0.25">
      <c r="A187" s="355"/>
      <c r="B187" s="354" t="s">
        <v>6385</v>
      </c>
      <c r="C187" s="353" t="s">
        <v>5556</v>
      </c>
      <c r="D187" s="352">
        <v>67</v>
      </c>
      <c r="E187" s="430">
        <v>12</v>
      </c>
      <c r="F187" s="430">
        <f>IF(C187="%",D187*E187/100,D187*E187)</f>
        <v>804</v>
      </c>
    </row>
    <row r="188" spans="1:6" s="429" customFormat="1" x14ac:dyDescent="0.25">
      <c r="A188" s="355"/>
      <c r="B188" s="358"/>
      <c r="C188" s="357"/>
      <c r="D188" s="356"/>
      <c r="E188" s="430"/>
      <c r="F188" s="430"/>
    </row>
    <row r="189" spans="1:6" s="429" customFormat="1" x14ac:dyDescent="0.25">
      <c r="A189" s="492" t="s">
        <v>3709</v>
      </c>
      <c r="B189" s="354" t="s">
        <v>6386</v>
      </c>
      <c r="C189" s="353"/>
      <c r="D189" s="356"/>
      <c r="E189" s="430"/>
      <c r="F189" s="430"/>
    </row>
    <row r="190" spans="1:6" s="429" customFormat="1" x14ac:dyDescent="0.25">
      <c r="A190" s="355"/>
      <c r="B190" s="358"/>
      <c r="C190" s="357"/>
      <c r="D190" s="356"/>
      <c r="E190" s="430"/>
      <c r="F190" s="430"/>
    </row>
    <row r="191" spans="1:6" s="429" customFormat="1" x14ac:dyDescent="0.25">
      <c r="A191" s="355"/>
      <c r="B191" s="354" t="s">
        <v>6385</v>
      </c>
      <c r="C191" s="353" t="s">
        <v>5556</v>
      </c>
      <c r="D191" s="352">
        <v>1140</v>
      </c>
      <c r="E191" s="430">
        <v>12</v>
      </c>
      <c r="F191" s="430">
        <f>IF(C191="%",D191*E191/100,D191*E191)</f>
        <v>13680</v>
      </c>
    </row>
    <row r="192" spans="1:6" s="429" customFormat="1" x14ac:dyDescent="0.25">
      <c r="A192" s="355"/>
      <c r="B192" s="358"/>
      <c r="C192" s="357"/>
      <c r="D192" s="356"/>
      <c r="E192" s="430"/>
      <c r="F192" s="430"/>
    </row>
    <row r="193" spans="1:6" s="429" customFormat="1" x14ac:dyDescent="0.25">
      <c r="A193" s="492" t="s">
        <v>6384</v>
      </c>
      <c r="B193" s="354" t="s">
        <v>6383</v>
      </c>
      <c r="C193" s="353"/>
      <c r="D193" s="356"/>
      <c r="E193" s="430"/>
      <c r="F193" s="430"/>
    </row>
    <row r="194" spans="1:6" s="429" customFormat="1" x14ac:dyDescent="0.25">
      <c r="A194" s="355"/>
      <c r="B194" s="358"/>
      <c r="C194" s="357"/>
      <c r="D194" s="356"/>
      <c r="E194" s="430"/>
      <c r="F194" s="430"/>
    </row>
    <row r="195" spans="1:6" s="429" customFormat="1" x14ac:dyDescent="0.25">
      <c r="A195" s="355"/>
      <c r="B195" s="354" t="s">
        <v>6382</v>
      </c>
      <c r="C195" s="353" t="s">
        <v>5556</v>
      </c>
      <c r="D195" s="352">
        <v>360</v>
      </c>
      <c r="E195" s="430">
        <v>12</v>
      </c>
      <c r="F195" s="430">
        <f>IF(C195="%",D195*E195/100,D195*E195)</f>
        <v>4320</v>
      </c>
    </row>
    <row r="196" spans="1:6" s="429" customFormat="1" x14ac:dyDescent="0.25">
      <c r="A196" s="355"/>
      <c r="B196" s="358"/>
      <c r="C196" s="357"/>
      <c r="D196" s="356"/>
      <c r="E196" s="430"/>
      <c r="F196" s="430"/>
    </row>
    <row r="197" spans="1:6" s="429" customFormat="1" x14ac:dyDescent="0.25">
      <c r="A197" s="492" t="s">
        <v>6381</v>
      </c>
      <c r="B197" s="354" t="s">
        <v>6380</v>
      </c>
      <c r="C197" s="353"/>
      <c r="D197" s="356"/>
      <c r="E197" s="430"/>
      <c r="F197" s="430"/>
    </row>
    <row r="198" spans="1:6" s="429" customFormat="1" x14ac:dyDescent="0.25">
      <c r="A198" s="355"/>
      <c r="B198" s="358"/>
      <c r="C198" s="357"/>
      <c r="D198" s="356"/>
      <c r="E198" s="430"/>
      <c r="F198" s="430"/>
    </row>
    <row r="199" spans="1:6" s="429" customFormat="1" x14ac:dyDescent="0.25">
      <c r="A199" s="355"/>
      <c r="B199" s="354" t="s">
        <v>6379</v>
      </c>
      <c r="C199" s="353" t="s">
        <v>5556</v>
      </c>
      <c r="D199" s="352">
        <v>330</v>
      </c>
      <c r="E199" s="430">
        <v>12</v>
      </c>
      <c r="F199" s="430">
        <f>IF(C199="%",D199*E199/100,D199*E199)</f>
        <v>3960</v>
      </c>
    </row>
    <row r="200" spans="1:6" s="429" customFormat="1" x14ac:dyDescent="0.25">
      <c r="A200" s="355"/>
      <c r="B200" s="358"/>
      <c r="C200" s="357"/>
      <c r="D200" s="356"/>
      <c r="E200" s="430"/>
      <c r="F200" s="430"/>
    </row>
    <row r="201" spans="1:6" s="429" customFormat="1" x14ac:dyDescent="0.25">
      <c r="A201" s="355"/>
      <c r="B201" s="354" t="s">
        <v>6378</v>
      </c>
      <c r="C201" s="353" t="s">
        <v>5556</v>
      </c>
      <c r="D201" s="352">
        <v>430</v>
      </c>
      <c r="E201" s="430">
        <v>12</v>
      </c>
      <c r="F201" s="430">
        <f>IF(C201="%",D201*E201/100,D201*E201)</f>
        <v>5160</v>
      </c>
    </row>
    <row r="202" spans="1:6" s="429" customFormat="1" x14ac:dyDescent="0.25">
      <c r="A202" s="355"/>
      <c r="B202" s="358"/>
      <c r="C202" s="357"/>
      <c r="D202" s="356"/>
      <c r="E202" s="430"/>
      <c r="F202" s="430"/>
    </row>
    <row r="203" spans="1:6" s="429" customFormat="1" x14ac:dyDescent="0.25">
      <c r="A203" s="355"/>
      <c r="B203" s="354" t="s">
        <v>6377</v>
      </c>
      <c r="C203" s="353" t="s">
        <v>5556</v>
      </c>
      <c r="D203" s="352">
        <v>370</v>
      </c>
      <c r="E203" s="430">
        <v>12</v>
      </c>
      <c r="F203" s="430">
        <f>IF(C203="%",D203*E203/100,D203*E203)</f>
        <v>4440</v>
      </c>
    </row>
    <row r="204" spans="1:6" s="429" customFormat="1" x14ac:dyDescent="0.25">
      <c r="A204" s="490"/>
      <c r="B204" s="489"/>
      <c r="C204" s="357"/>
      <c r="D204" s="356"/>
      <c r="E204" s="430"/>
      <c r="F204" s="430"/>
    </row>
    <row r="205" spans="1:6" s="429" customFormat="1" ht="34.200000000000003" x14ac:dyDescent="0.25">
      <c r="A205" s="492" t="s">
        <v>3710</v>
      </c>
      <c r="B205" s="493" t="s">
        <v>6376</v>
      </c>
      <c r="C205" s="357"/>
      <c r="D205" s="356"/>
      <c r="E205" s="430"/>
      <c r="F205" s="430"/>
    </row>
    <row r="206" spans="1:6" s="429" customFormat="1" x14ac:dyDescent="0.25">
      <c r="A206" s="490"/>
      <c r="B206" s="489"/>
      <c r="C206" s="357"/>
      <c r="D206" s="356"/>
      <c r="E206" s="430"/>
      <c r="F206" s="430"/>
    </row>
    <row r="207" spans="1:6" s="429" customFormat="1" x14ac:dyDescent="0.25">
      <c r="A207" s="492" t="s">
        <v>3712</v>
      </c>
      <c r="B207" s="493" t="s">
        <v>6375</v>
      </c>
      <c r="C207" s="353" t="s">
        <v>5556</v>
      </c>
      <c r="D207" s="352">
        <v>820</v>
      </c>
      <c r="E207" s="430">
        <v>23</v>
      </c>
      <c r="F207" s="430">
        <f>IF(C207="%",D207*E207/100,D207*E207)</f>
        <v>18860</v>
      </c>
    </row>
    <row r="208" spans="1:6" s="429" customFormat="1" x14ac:dyDescent="0.25">
      <c r="A208" s="492"/>
      <c r="B208" s="493"/>
      <c r="C208" s="353"/>
      <c r="D208" s="356"/>
      <c r="E208" s="430"/>
      <c r="F208" s="430"/>
    </row>
    <row r="209" spans="1:6" s="429" customFormat="1" ht="45.6" x14ac:dyDescent="0.25">
      <c r="A209" s="492" t="s">
        <v>3729</v>
      </c>
      <c r="B209" s="493" t="s">
        <v>6374</v>
      </c>
      <c r="C209" s="357"/>
      <c r="D209" s="356"/>
      <c r="E209" s="430"/>
      <c r="F209" s="430"/>
    </row>
    <row r="210" spans="1:6" s="429" customFormat="1" x14ac:dyDescent="0.25">
      <c r="A210" s="490"/>
      <c r="B210" s="489"/>
      <c r="C210" s="357"/>
      <c r="D210" s="356"/>
      <c r="E210" s="430"/>
      <c r="F210" s="430"/>
    </row>
    <row r="211" spans="1:6" s="429" customFormat="1" x14ac:dyDescent="0.25">
      <c r="A211" s="492" t="s">
        <v>3732</v>
      </c>
      <c r="B211" s="489" t="s">
        <v>6373</v>
      </c>
      <c r="C211" s="357" t="s">
        <v>5582</v>
      </c>
      <c r="D211" s="352">
        <v>50</v>
      </c>
      <c r="E211" s="430">
        <v>1450</v>
      </c>
      <c r="F211" s="430">
        <f>IF(C211="%",D211*E211/100,D211*E211)</f>
        <v>72500</v>
      </c>
    </row>
    <row r="212" spans="1:6" s="429" customFormat="1" x14ac:dyDescent="0.25">
      <c r="A212" s="490"/>
      <c r="B212" s="489"/>
      <c r="C212" s="357"/>
      <c r="D212" s="356"/>
      <c r="E212" s="430"/>
      <c r="F212" s="430"/>
    </row>
    <row r="213" spans="1:6" s="429" customFormat="1" x14ac:dyDescent="0.25">
      <c r="A213" s="492" t="s">
        <v>3733</v>
      </c>
      <c r="B213" s="489" t="s">
        <v>6372</v>
      </c>
      <c r="C213" s="357" t="s">
        <v>5582</v>
      </c>
      <c r="D213" s="352">
        <v>100</v>
      </c>
      <c r="E213" s="430">
        <v>1450</v>
      </c>
      <c r="F213" s="430">
        <f>IF(C213="%",D213*E213/100,D213*E213)</f>
        <v>145000</v>
      </c>
    </row>
    <row r="214" spans="1:6" s="429" customFormat="1" x14ac:dyDescent="0.25">
      <c r="A214" s="490"/>
      <c r="B214" s="489"/>
      <c r="C214" s="357"/>
      <c r="D214" s="356"/>
      <c r="E214" s="430"/>
      <c r="F214" s="430"/>
    </row>
    <row r="215" spans="1:6" s="429" customFormat="1" x14ac:dyDescent="0.25">
      <c r="A215" s="492" t="s">
        <v>6371</v>
      </c>
      <c r="B215" s="493" t="s">
        <v>6370</v>
      </c>
      <c r="C215" s="357" t="s">
        <v>5582</v>
      </c>
      <c r="D215" s="352">
        <v>30</v>
      </c>
      <c r="E215" s="430">
        <v>1450</v>
      </c>
      <c r="F215" s="430">
        <f>IF(C215="%",D215*E215/100,D215*E215)</f>
        <v>43500</v>
      </c>
    </row>
    <row r="216" spans="1:6" s="429" customFormat="1" x14ac:dyDescent="0.25">
      <c r="A216" s="490"/>
      <c r="B216" s="489"/>
      <c r="C216" s="357"/>
      <c r="D216" s="356"/>
      <c r="E216" s="430"/>
      <c r="F216" s="430"/>
    </row>
    <row r="217" spans="1:6" s="429" customFormat="1" x14ac:dyDescent="0.25">
      <c r="A217" s="492" t="s">
        <v>6369</v>
      </c>
      <c r="B217" s="493" t="s">
        <v>6368</v>
      </c>
      <c r="C217" s="357" t="s">
        <v>5582</v>
      </c>
      <c r="D217" s="352">
        <v>60</v>
      </c>
      <c r="E217" s="430">
        <v>1450</v>
      </c>
      <c r="F217" s="430">
        <f>IF(C217="%",D217*E217/100,D217*E217)</f>
        <v>87000</v>
      </c>
    </row>
    <row r="218" spans="1:6" s="438" customFormat="1" x14ac:dyDescent="0.25">
      <c r="A218" s="495"/>
      <c r="B218" s="494"/>
      <c r="C218" s="458"/>
      <c r="D218" s="457"/>
      <c r="E218" s="456"/>
      <c r="F218" s="456"/>
    </row>
    <row r="219" spans="1:6" s="372" customFormat="1" ht="13.8" x14ac:dyDescent="0.25">
      <c r="A219" s="791" t="s">
        <v>5537</v>
      </c>
      <c r="B219" s="792"/>
      <c r="C219" s="792"/>
      <c r="D219" s="792"/>
      <c r="E219" s="793"/>
      <c r="F219" s="350">
        <f>SUM(F171:F218)</f>
        <v>2223224</v>
      </c>
    </row>
    <row r="220" spans="1:6" s="418" customFormat="1" ht="13.2" x14ac:dyDescent="0.25">
      <c r="A220" s="801" t="str">
        <f>A222&amp;" "&amp;B222</f>
        <v>C13.7 JOINTS</v>
      </c>
      <c r="B220" s="801"/>
      <c r="C220" s="801"/>
      <c r="D220" s="801"/>
      <c r="E220" s="801"/>
      <c r="F220" s="801"/>
    </row>
    <row r="221" spans="1:6" s="372" customFormat="1" ht="13.8" x14ac:dyDescent="0.25">
      <c r="A221" s="349" t="s">
        <v>5536</v>
      </c>
      <c r="B221" s="349" t="s">
        <v>5535</v>
      </c>
      <c r="C221" s="349" t="s">
        <v>5554</v>
      </c>
      <c r="D221" s="366" t="s">
        <v>5553</v>
      </c>
      <c r="E221" s="348" t="s">
        <v>5552</v>
      </c>
      <c r="F221" s="348" t="s">
        <v>5534</v>
      </c>
    </row>
    <row r="222" spans="1:6" s="429" customFormat="1" x14ac:dyDescent="0.25">
      <c r="A222" s="365" t="s">
        <v>3777</v>
      </c>
      <c r="B222" s="364" t="s">
        <v>3778</v>
      </c>
      <c r="C222" s="363"/>
      <c r="D222" s="362"/>
      <c r="E222" s="430"/>
      <c r="F222" s="431"/>
    </row>
    <row r="223" spans="1:6" s="429" customFormat="1" x14ac:dyDescent="0.25">
      <c r="A223" s="490"/>
      <c r="B223" s="489"/>
      <c r="C223" s="357"/>
      <c r="D223" s="356"/>
      <c r="E223" s="430"/>
      <c r="F223" s="430"/>
    </row>
    <row r="224" spans="1:6" s="429" customFormat="1" x14ac:dyDescent="0.25">
      <c r="A224" s="492" t="s">
        <v>3788</v>
      </c>
      <c r="B224" s="493" t="s">
        <v>3783</v>
      </c>
      <c r="C224" s="353"/>
      <c r="D224" s="356"/>
      <c r="E224" s="430"/>
      <c r="F224" s="430"/>
    </row>
    <row r="225" spans="1:6" s="429" customFormat="1" x14ac:dyDescent="0.25">
      <c r="A225" s="355"/>
      <c r="B225" s="358"/>
      <c r="C225" s="357"/>
      <c r="D225" s="356"/>
      <c r="E225" s="430"/>
      <c r="F225" s="430"/>
    </row>
    <row r="226" spans="1:6" s="429" customFormat="1" ht="22.8" x14ac:dyDescent="0.25">
      <c r="A226" s="355" t="s">
        <v>3785</v>
      </c>
      <c r="B226" s="354" t="s">
        <v>6367</v>
      </c>
      <c r="C226" s="353" t="s">
        <v>5640</v>
      </c>
      <c r="D226" s="352">
        <v>54</v>
      </c>
      <c r="E226" s="430">
        <v>360</v>
      </c>
      <c r="F226" s="430">
        <f>IF(C226="%",D226*E226/100,D226*E226)</f>
        <v>19440</v>
      </c>
    </row>
    <row r="227" spans="1:6" s="429" customFormat="1" x14ac:dyDescent="0.25">
      <c r="A227" s="355"/>
      <c r="B227" s="354"/>
      <c r="C227" s="353"/>
      <c r="D227" s="356"/>
      <c r="E227" s="430"/>
      <c r="F227" s="430"/>
    </row>
    <row r="228" spans="1:6" s="429" customFormat="1" ht="22.8" x14ac:dyDescent="0.25">
      <c r="A228" s="355" t="s">
        <v>3784</v>
      </c>
      <c r="B228" s="358" t="s">
        <v>6366</v>
      </c>
      <c r="C228" s="357" t="s">
        <v>5640</v>
      </c>
      <c r="D228" s="352">
        <v>87</v>
      </c>
      <c r="E228" s="430">
        <v>360</v>
      </c>
      <c r="F228" s="430">
        <f>IF(C228="%",D228*E228/100,D228*E228)</f>
        <v>31320</v>
      </c>
    </row>
    <row r="229" spans="1:6" s="429" customFormat="1" x14ac:dyDescent="0.25">
      <c r="A229" s="355"/>
      <c r="B229" s="358"/>
      <c r="C229" s="357"/>
      <c r="D229" s="356"/>
      <c r="E229" s="430"/>
      <c r="F229" s="430"/>
    </row>
    <row r="230" spans="1:6" s="429" customFormat="1" ht="22.8" x14ac:dyDescent="0.25">
      <c r="A230" s="355" t="s">
        <v>6365</v>
      </c>
      <c r="B230" s="354" t="s">
        <v>6364</v>
      </c>
      <c r="C230" s="353" t="s">
        <v>5640</v>
      </c>
      <c r="D230" s="352">
        <v>30</v>
      </c>
      <c r="E230" s="430">
        <v>360</v>
      </c>
      <c r="F230" s="430">
        <f>IF(C230="%",D230*E230/100,D230*E230)</f>
        <v>10800</v>
      </c>
    </row>
    <row r="231" spans="1:6" s="429" customFormat="1" x14ac:dyDescent="0.25">
      <c r="A231" s="355"/>
      <c r="B231" s="354"/>
      <c r="C231" s="353"/>
      <c r="D231" s="356"/>
      <c r="E231" s="430"/>
      <c r="F231" s="430"/>
    </row>
    <row r="232" spans="1:6" s="429" customFormat="1" ht="22.8" x14ac:dyDescent="0.25">
      <c r="A232" s="355" t="s">
        <v>6363</v>
      </c>
      <c r="B232" s="358" t="s">
        <v>6362</v>
      </c>
      <c r="C232" s="357" t="s">
        <v>5640</v>
      </c>
      <c r="D232" s="352">
        <v>50</v>
      </c>
      <c r="E232" s="430">
        <v>360</v>
      </c>
      <c r="F232" s="430">
        <f>IF(C232="%",D232*E232/100,D232*E232)</f>
        <v>18000</v>
      </c>
    </row>
    <row r="233" spans="1:6" s="429" customFormat="1" x14ac:dyDescent="0.25">
      <c r="A233" s="355"/>
      <c r="B233" s="358"/>
      <c r="C233" s="357"/>
      <c r="D233" s="356"/>
      <c r="E233" s="430"/>
      <c r="F233" s="430"/>
    </row>
    <row r="234" spans="1:6" s="429" customFormat="1" ht="22.8" x14ac:dyDescent="0.25">
      <c r="A234" s="355" t="s">
        <v>6361</v>
      </c>
      <c r="B234" s="358" t="s">
        <v>6360</v>
      </c>
      <c r="C234" s="357" t="s">
        <v>5640</v>
      </c>
      <c r="D234" s="352">
        <v>48</v>
      </c>
      <c r="E234" s="430">
        <v>360</v>
      </c>
      <c r="F234" s="430">
        <f>IF(C234="%",D234*E234/100,D234*E234)</f>
        <v>17280</v>
      </c>
    </row>
    <row r="235" spans="1:6" s="429" customFormat="1" x14ac:dyDescent="0.25">
      <c r="A235" s="355"/>
      <c r="B235" s="358"/>
      <c r="C235" s="357"/>
      <c r="D235" s="356"/>
      <c r="E235" s="430"/>
      <c r="F235" s="430"/>
    </row>
    <row r="236" spans="1:6" s="429" customFormat="1" ht="22.8" x14ac:dyDescent="0.25">
      <c r="A236" s="355" t="s">
        <v>6359</v>
      </c>
      <c r="B236" s="358" t="s">
        <v>6358</v>
      </c>
      <c r="C236" s="357" t="s">
        <v>5640</v>
      </c>
      <c r="D236" s="352">
        <v>32</v>
      </c>
      <c r="E236" s="430">
        <v>360</v>
      </c>
      <c r="F236" s="430">
        <f>IF(C236="%",D236*E236/100,D236*E236)</f>
        <v>11520</v>
      </c>
    </row>
    <row r="237" spans="1:6" s="429" customFormat="1" x14ac:dyDescent="0.25">
      <c r="A237" s="355"/>
      <c r="B237" s="358"/>
      <c r="C237" s="357"/>
      <c r="D237" s="356"/>
      <c r="E237" s="430"/>
      <c r="F237" s="430"/>
    </row>
    <row r="238" spans="1:6" s="429" customFormat="1" x14ac:dyDescent="0.25">
      <c r="A238" s="355" t="s">
        <v>6357</v>
      </c>
      <c r="B238" s="358" t="s">
        <v>6356</v>
      </c>
      <c r="C238" s="357" t="s">
        <v>5640</v>
      </c>
      <c r="D238" s="352">
        <v>130</v>
      </c>
      <c r="E238" s="430">
        <v>360</v>
      </c>
      <c r="F238" s="430">
        <f>IF(C238="%",D238*E238/100,D238*E238)</f>
        <v>46800</v>
      </c>
    </row>
    <row r="239" spans="1:6" s="429" customFormat="1" x14ac:dyDescent="0.25">
      <c r="A239" s="355"/>
      <c r="B239" s="354"/>
      <c r="C239" s="353"/>
      <c r="D239" s="356"/>
      <c r="E239" s="430"/>
      <c r="F239" s="430"/>
    </row>
    <row r="240" spans="1:6" s="372" customFormat="1" ht="13.8" x14ac:dyDescent="0.25">
      <c r="A240" s="791" t="s">
        <v>5537</v>
      </c>
      <c r="B240" s="792"/>
      <c r="C240" s="792"/>
      <c r="D240" s="792"/>
      <c r="E240" s="793"/>
      <c r="F240" s="350">
        <f>SUM(F222:F239)</f>
        <v>155160</v>
      </c>
    </row>
    <row r="241" spans="1:6" s="418" customFormat="1" ht="13.2" x14ac:dyDescent="0.25">
      <c r="A241" s="801" t="str">
        <f>A243&amp;" "&amp;B243</f>
        <v>C13.8 ANCILLARY STRUCTURAL ELEMENTS</v>
      </c>
      <c r="B241" s="801"/>
      <c r="C241" s="801"/>
      <c r="D241" s="801"/>
      <c r="E241" s="801"/>
      <c r="F241" s="801"/>
    </row>
    <row r="242" spans="1:6" s="372" customFormat="1" ht="13.8" x14ac:dyDescent="0.25">
      <c r="A242" s="349" t="s">
        <v>5536</v>
      </c>
      <c r="B242" s="349" t="s">
        <v>5535</v>
      </c>
      <c r="C242" s="349" t="s">
        <v>5554</v>
      </c>
      <c r="D242" s="366" t="s">
        <v>5553</v>
      </c>
      <c r="E242" s="348" t="s">
        <v>5552</v>
      </c>
      <c r="F242" s="348" t="s">
        <v>5534</v>
      </c>
    </row>
    <row r="243" spans="1:6" s="429" customFormat="1" ht="24" x14ac:dyDescent="0.25">
      <c r="A243" s="365" t="s">
        <v>3822</v>
      </c>
      <c r="B243" s="364" t="s">
        <v>3823</v>
      </c>
      <c r="C243" s="363"/>
      <c r="D243" s="362"/>
      <c r="E243" s="430"/>
      <c r="F243" s="431"/>
    </row>
    <row r="244" spans="1:6" s="429" customFormat="1" x14ac:dyDescent="0.25">
      <c r="A244" s="490"/>
      <c r="B244" s="489"/>
      <c r="C244" s="358"/>
      <c r="D244" s="356"/>
      <c r="E244" s="430"/>
      <c r="F244" s="430"/>
    </row>
    <row r="245" spans="1:6" s="429" customFormat="1" x14ac:dyDescent="0.25">
      <c r="A245" s="492" t="s">
        <v>3824</v>
      </c>
      <c r="B245" s="493" t="s">
        <v>6355</v>
      </c>
      <c r="C245" s="358"/>
      <c r="D245" s="356"/>
      <c r="E245" s="430"/>
      <c r="F245" s="430"/>
    </row>
    <row r="246" spans="1:6" s="429" customFormat="1" x14ac:dyDescent="0.25">
      <c r="A246" s="490"/>
      <c r="B246" s="489"/>
      <c r="C246" s="358"/>
      <c r="D246" s="356"/>
      <c r="E246" s="430"/>
      <c r="F246" s="430"/>
    </row>
    <row r="247" spans="1:6" s="429" customFormat="1" x14ac:dyDescent="0.25">
      <c r="A247" s="492" t="s">
        <v>3828</v>
      </c>
      <c r="B247" s="493" t="s">
        <v>3826</v>
      </c>
      <c r="C247" s="353" t="s">
        <v>5640</v>
      </c>
      <c r="D247" s="352">
        <v>36</v>
      </c>
      <c r="E247" s="430">
        <v>6000</v>
      </c>
      <c r="F247" s="430">
        <f>IF(C247="%",D247*E247/100,D247*E247)</f>
        <v>216000</v>
      </c>
    </row>
    <row r="248" spans="1:6" s="429" customFormat="1" x14ac:dyDescent="0.25">
      <c r="A248" s="490"/>
      <c r="B248" s="489"/>
      <c r="C248" s="358"/>
      <c r="D248" s="356"/>
      <c r="E248" s="430"/>
      <c r="F248" s="430"/>
    </row>
    <row r="249" spans="1:6" s="429" customFormat="1" x14ac:dyDescent="0.25">
      <c r="A249" s="492" t="s">
        <v>3829</v>
      </c>
      <c r="B249" s="493" t="s">
        <v>6354</v>
      </c>
      <c r="C249" s="353" t="s">
        <v>5548</v>
      </c>
      <c r="D249" s="352">
        <v>4</v>
      </c>
      <c r="E249" s="430">
        <v>12000</v>
      </c>
      <c r="F249" s="430">
        <f>IF(C249="%",D249*E249/100,D249*E249)</f>
        <v>48000</v>
      </c>
    </row>
    <row r="250" spans="1:6" s="429" customFormat="1" x14ac:dyDescent="0.25">
      <c r="A250" s="490"/>
      <c r="B250" s="489"/>
      <c r="C250" s="358"/>
      <c r="D250" s="356"/>
      <c r="E250" s="430"/>
      <c r="F250" s="430"/>
    </row>
    <row r="251" spans="1:6" s="429" customFormat="1" x14ac:dyDescent="0.25">
      <c r="A251" s="492" t="s">
        <v>3839</v>
      </c>
      <c r="B251" s="493" t="s">
        <v>6353</v>
      </c>
      <c r="C251" s="358"/>
      <c r="D251" s="356"/>
      <c r="E251" s="430"/>
      <c r="F251" s="430"/>
    </row>
    <row r="252" spans="1:6" s="429" customFormat="1" x14ac:dyDescent="0.25">
      <c r="A252" s="490"/>
      <c r="B252" s="489"/>
      <c r="C252" s="358"/>
      <c r="D252" s="356"/>
      <c r="E252" s="430"/>
      <c r="F252" s="430"/>
    </row>
    <row r="253" spans="1:6" s="429" customFormat="1" x14ac:dyDescent="0.25">
      <c r="A253" s="492" t="s">
        <v>3846</v>
      </c>
      <c r="B253" s="493" t="s">
        <v>3842</v>
      </c>
      <c r="C253" s="353" t="s">
        <v>5548</v>
      </c>
      <c r="D253" s="352">
        <v>2</v>
      </c>
      <c r="E253" s="430">
        <v>1800</v>
      </c>
      <c r="F253" s="430">
        <f>IF(C253="%",D253*E253/100,D253*E253)</f>
        <v>3600</v>
      </c>
    </row>
    <row r="254" spans="1:6" s="429" customFormat="1" x14ac:dyDescent="0.25">
      <c r="A254" s="490"/>
      <c r="B254" s="489"/>
      <c r="C254" s="358"/>
      <c r="D254" s="356"/>
      <c r="E254" s="430"/>
      <c r="F254" s="430"/>
    </row>
    <row r="255" spans="1:6" s="429" customFormat="1" x14ac:dyDescent="0.25">
      <c r="A255" s="492" t="s">
        <v>3855</v>
      </c>
      <c r="B255" s="493" t="s">
        <v>3853</v>
      </c>
      <c r="C255" s="358"/>
      <c r="D255" s="356"/>
      <c r="E255" s="430"/>
      <c r="F255" s="430"/>
    </row>
    <row r="256" spans="1:6" s="429" customFormat="1" x14ac:dyDescent="0.25">
      <c r="A256" s="490"/>
      <c r="B256" s="489"/>
      <c r="C256" s="358"/>
      <c r="D256" s="356"/>
      <c r="E256" s="430"/>
      <c r="F256" s="430"/>
    </row>
    <row r="257" spans="1:6" s="429" customFormat="1" ht="22.8" x14ac:dyDescent="0.25">
      <c r="A257" s="490"/>
      <c r="B257" s="493" t="s">
        <v>6352</v>
      </c>
      <c r="C257" s="353" t="s">
        <v>5548</v>
      </c>
      <c r="D257" s="352">
        <v>20</v>
      </c>
      <c r="E257" s="430">
        <v>60</v>
      </c>
      <c r="F257" s="430">
        <f>IF(C257="%",D257*E257/100,D257*E257)</f>
        <v>1200</v>
      </c>
    </row>
    <row r="258" spans="1:6" s="429" customFormat="1" x14ac:dyDescent="0.25">
      <c r="A258" s="490"/>
      <c r="B258" s="489"/>
      <c r="C258" s="358"/>
      <c r="D258" s="356"/>
      <c r="E258" s="430"/>
      <c r="F258" s="430"/>
    </row>
    <row r="259" spans="1:6" s="429" customFormat="1" ht="23.25" customHeight="1" x14ac:dyDescent="0.25">
      <c r="A259" s="492" t="s">
        <v>3860</v>
      </c>
      <c r="B259" s="493" t="s">
        <v>6351</v>
      </c>
      <c r="C259" s="353" t="s">
        <v>5640</v>
      </c>
      <c r="D259" s="352">
        <v>400</v>
      </c>
      <c r="E259" s="430">
        <v>36</v>
      </c>
      <c r="F259" s="430">
        <f>IF(C259="%",D259*E259/100,D259*E259)</f>
        <v>14400</v>
      </c>
    </row>
    <row r="260" spans="1:6" s="429" customFormat="1" x14ac:dyDescent="0.25">
      <c r="A260" s="490"/>
      <c r="B260" s="489"/>
      <c r="C260" s="358"/>
      <c r="D260" s="356"/>
      <c r="E260" s="430"/>
      <c r="F260" s="430"/>
    </row>
    <row r="261" spans="1:6" s="429" customFormat="1" x14ac:dyDescent="0.25">
      <c r="A261" s="492" t="s">
        <v>3861</v>
      </c>
      <c r="B261" s="493" t="s">
        <v>3862</v>
      </c>
      <c r="C261" s="353"/>
      <c r="D261" s="356"/>
      <c r="E261" s="430"/>
      <c r="F261" s="430"/>
    </row>
    <row r="262" spans="1:6" s="429" customFormat="1" x14ac:dyDescent="0.25">
      <c r="A262" s="490"/>
      <c r="B262" s="489"/>
      <c r="C262" s="358"/>
      <c r="D262" s="356"/>
      <c r="E262" s="430"/>
      <c r="F262" s="430"/>
    </row>
    <row r="263" spans="1:6" s="429" customFormat="1" ht="26.25" customHeight="1" x14ac:dyDescent="0.25">
      <c r="A263" s="492" t="s">
        <v>3863</v>
      </c>
      <c r="B263" s="491" t="s">
        <v>6350</v>
      </c>
      <c r="C263" s="353" t="s">
        <v>5640</v>
      </c>
      <c r="D263" s="352">
        <v>90</v>
      </c>
      <c r="E263" s="430">
        <v>60</v>
      </c>
      <c r="F263" s="430">
        <f>IF(C263="%",D263*E263/100,D263*E263)</f>
        <v>5400</v>
      </c>
    </row>
    <row r="264" spans="1:6" s="429" customFormat="1" x14ac:dyDescent="0.25">
      <c r="A264" s="490"/>
      <c r="B264" s="489"/>
      <c r="C264" s="358"/>
      <c r="D264" s="356"/>
      <c r="E264" s="430"/>
      <c r="F264" s="430"/>
    </row>
    <row r="265" spans="1:6" s="372" customFormat="1" ht="13.8" x14ac:dyDescent="0.25">
      <c r="A265" s="791" t="s">
        <v>5537</v>
      </c>
      <c r="B265" s="792"/>
      <c r="C265" s="792"/>
      <c r="D265" s="792"/>
      <c r="E265" s="793"/>
      <c r="F265" s="350">
        <f>SUM(F243:F264)</f>
        <v>288600</v>
      </c>
    </row>
    <row r="266" spans="1:6" s="418" customFormat="1" ht="13.2" x14ac:dyDescent="0.25">
      <c r="A266" s="801" t="str">
        <f>A268&amp;" "&amp;B268</f>
        <v>C20.1 TESTING MATERIALS AND JUDGEMENT OF WORKMANSHIP</v>
      </c>
      <c r="B266" s="801"/>
      <c r="C266" s="801"/>
      <c r="D266" s="801"/>
      <c r="E266" s="801"/>
      <c r="F266" s="801"/>
    </row>
    <row r="267" spans="1:6" s="372" customFormat="1" ht="13.8" x14ac:dyDescent="0.25">
      <c r="A267" s="349" t="s">
        <v>5536</v>
      </c>
      <c r="B267" s="349" t="s">
        <v>5535</v>
      </c>
      <c r="C267" s="349" t="s">
        <v>5554</v>
      </c>
      <c r="D267" s="366" t="s">
        <v>5553</v>
      </c>
      <c r="E267" s="348" t="s">
        <v>5552</v>
      </c>
      <c r="F267" s="348" t="s">
        <v>5534</v>
      </c>
    </row>
    <row r="268" spans="1:6" s="429" customFormat="1" ht="36" x14ac:dyDescent="0.25">
      <c r="A268" s="365" t="s">
        <v>4158</v>
      </c>
      <c r="B268" s="364" t="s">
        <v>4157</v>
      </c>
      <c r="C268" s="363"/>
      <c r="D268" s="362"/>
      <c r="E268" s="430"/>
      <c r="F268" s="431"/>
    </row>
    <row r="269" spans="1:6" s="429" customFormat="1" x14ac:dyDescent="0.25">
      <c r="A269" s="355"/>
      <c r="B269" s="358"/>
      <c r="C269" s="357"/>
      <c r="D269" s="356"/>
      <c r="E269" s="430"/>
      <c r="F269" s="430"/>
    </row>
    <row r="270" spans="1:6" s="429" customFormat="1" ht="22.8" x14ac:dyDescent="0.25">
      <c r="A270" s="359" t="s">
        <v>4160</v>
      </c>
      <c r="B270" s="354" t="s">
        <v>6349</v>
      </c>
      <c r="C270" s="357"/>
      <c r="D270" s="356"/>
      <c r="E270" s="430"/>
      <c r="F270" s="430"/>
    </row>
    <row r="271" spans="1:6" s="429" customFormat="1" x14ac:dyDescent="0.25">
      <c r="A271" s="355"/>
      <c r="B271" s="358"/>
      <c r="C271" s="357"/>
      <c r="D271" s="356"/>
      <c r="E271" s="430"/>
      <c r="F271" s="430"/>
    </row>
    <row r="272" spans="1:6" s="429" customFormat="1" ht="22.8" x14ac:dyDescent="0.25">
      <c r="A272" s="359" t="s">
        <v>4173</v>
      </c>
      <c r="B272" s="354" t="s">
        <v>6348</v>
      </c>
      <c r="C272" s="357"/>
      <c r="D272" s="356"/>
      <c r="E272" s="430"/>
      <c r="F272" s="430"/>
    </row>
    <row r="273" spans="1:6" s="429" customFormat="1" x14ac:dyDescent="0.25">
      <c r="A273" s="355"/>
      <c r="B273" s="358"/>
      <c r="C273" s="357"/>
      <c r="D273" s="356"/>
      <c r="E273" s="430"/>
      <c r="F273" s="430"/>
    </row>
    <row r="274" spans="1:6" s="429" customFormat="1" ht="14.25" customHeight="1" x14ac:dyDescent="0.25">
      <c r="A274" s="355"/>
      <c r="B274" s="354" t="s">
        <v>6347</v>
      </c>
      <c r="C274" s="353" t="s">
        <v>5541</v>
      </c>
      <c r="D274" s="352">
        <v>1</v>
      </c>
      <c r="E274" s="430">
        <v>50000</v>
      </c>
      <c r="F274" s="430">
        <f>IF(C274="%",D274*E274/100,D274*E274)</f>
        <v>50000</v>
      </c>
    </row>
    <row r="275" spans="1:6" s="429" customFormat="1" x14ac:dyDescent="0.25">
      <c r="A275" s="355"/>
      <c r="B275" s="358"/>
      <c r="C275" s="357"/>
      <c r="D275" s="356"/>
      <c r="E275" s="430"/>
      <c r="F275" s="430"/>
    </row>
    <row r="276" spans="1:6" s="429" customFormat="1" ht="22.8" x14ac:dyDescent="0.25">
      <c r="A276" s="355"/>
      <c r="B276" s="354" t="s">
        <v>6346</v>
      </c>
      <c r="C276" s="353" t="s">
        <v>5538</v>
      </c>
      <c r="D276" s="352">
        <f>F274</f>
        <v>50000</v>
      </c>
      <c r="E276" s="430">
        <v>10</v>
      </c>
      <c r="F276" s="430">
        <f>IF(C276="%",D276*E276/100,D276*E276)</f>
        <v>5000</v>
      </c>
    </row>
    <row r="277" spans="1:6" s="429" customFormat="1" x14ac:dyDescent="0.25">
      <c r="A277" s="355"/>
      <c r="B277" s="358"/>
      <c r="C277" s="357"/>
      <c r="D277" s="356"/>
      <c r="E277" s="430"/>
      <c r="F277" s="430"/>
    </row>
    <row r="278" spans="1:6" s="429" customFormat="1" ht="14.25" customHeight="1" x14ac:dyDescent="0.25">
      <c r="A278" s="355"/>
      <c r="B278" s="354" t="s">
        <v>6345</v>
      </c>
      <c r="C278" s="353" t="s">
        <v>5541</v>
      </c>
      <c r="D278" s="352">
        <v>1</v>
      </c>
      <c r="E278" s="430">
        <v>125000</v>
      </c>
      <c r="F278" s="430">
        <f>IF(C278="%",D278*E278/100,D278*E278)</f>
        <v>125000</v>
      </c>
    </row>
    <row r="279" spans="1:6" s="429" customFormat="1" x14ac:dyDescent="0.25">
      <c r="A279" s="355"/>
      <c r="B279" s="358"/>
      <c r="C279" s="357"/>
      <c r="D279" s="356"/>
      <c r="E279" s="430"/>
      <c r="F279" s="430"/>
    </row>
    <row r="280" spans="1:6" s="429" customFormat="1" ht="22.8" x14ac:dyDescent="0.25">
      <c r="A280" s="355"/>
      <c r="B280" s="354" t="s">
        <v>6344</v>
      </c>
      <c r="C280" s="353" t="s">
        <v>5538</v>
      </c>
      <c r="D280" s="352">
        <f>F278</f>
        <v>125000</v>
      </c>
      <c r="E280" s="430">
        <v>10</v>
      </c>
      <c r="F280" s="430">
        <f>IF(C280="%",D280*E280/100,D280*E280)</f>
        <v>12500</v>
      </c>
    </row>
    <row r="281" spans="1:6" s="429" customFormat="1" x14ac:dyDescent="0.25">
      <c r="A281" s="355"/>
      <c r="B281" s="358"/>
      <c r="C281" s="357"/>
      <c r="D281" s="356"/>
      <c r="E281" s="430"/>
      <c r="F281" s="430"/>
    </row>
    <row r="282" spans="1:6" s="429" customFormat="1" ht="14.25" customHeight="1" x14ac:dyDescent="0.25">
      <c r="A282" s="355"/>
      <c r="B282" s="354" t="s">
        <v>6343</v>
      </c>
      <c r="C282" s="353" t="s">
        <v>5541</v>
      </c>
      <c r="D282" s="352">
        <v>1</v>
      </c>
      <c r="E282" s="430">
        <v>25000</v>
      </c>
      <c r="F282" s="430">
        <f>IF(C282="%",D282*E282/100,D282*E282)</f>
        <v>25000</v>
      </c>
    </row>
    <row r="283" spans="1:6" s="429" customFormat="1" x14ac:dyDescent="0.25">
      <c r="A283" s="355"/>
      <c r="B283" s="358"/>
      <c r="C283" s="357"/>
      <c r="D283" s="356"/>
      <c r="E283" s="430"/>
      <c r="F283" s="430"/>
    </row>
    <row r="284" spans="1:6" s="429" customFormat="1" ht="22.8" x14ac:dyDescent="0.25">
      <c r="A284" s="355"/>
      <c r="B284" s="354" t="s">
        <v>6342</v>
      </c>
      <c r="C284" s="353" t="s">
        <v>5538</v>
      </c>
      <c r="D284" s="352">
        <f>F282</f>
        <v>25000</v>
      </c>
      <c r="E284" s="430">
        <v>10</v>
      </c>
      <c r="F284" s="430">
        <f>IF(C284="%",D284*E284/100,D284*E284)</f>
        <v>2500</v>
      </c>
    </row>
    <row r="285" spans="1:6" s="429" customFormat="1" x14ac:dyDescent="0.25">
      <c r="A285" s="355"/>
      <c r="B285" s="358"/>
      <c r="C285" s="357"/>
      <c r="D285" s="356"/>
      <c r="E285" s="430"/>
      <c r="F285" s="430"/>
    </row>
    <row r="286" spans="1:6" s="429" customFormat="1" ht="14.25" customHeight="1" x14ac:dyDescent="0.25">
      <c r="A286" s="355"/>
      <c r="B286" s="354" t="s">
        <v>6341</v>
      </c>
      <c r="C286" s="353" t="s">
        <v>5541</v>
      </c>
      <c r="D286" s="352">
        <v>1</v>
      </c>
      <c r="E286" s="430">
        <v>3250</v>
      </c>
      <c r="F286" s="430">
        <f>IF(C286="%",D286*E286/100,D286*E286)</f>
        <v>3250</v>
      </c>
    </row>
    <row r="287" spans="1:6" s="429" customFormat="1" x14ac:dyDescent="0.25">
      <c r="A287" s="355"/>
      <c r="B287" s="354"/>
      <c r="C287" s="353"/>
      <c r="D287" s="356"/>
      <c r="E287" s="430"/>
      <c r="F287" s="430"/>
    </row>
    <row r="288" spans="1:6" s="429" customFormat="1" ht="22.8" x14ac:dyDescent="0.25">
      <c r="A288" s="355"/>
      <c r="B288" s="354" t="s">
        <v>6340</v>
      </c>
      <c r="C288" s="353" t="s">
        <v>5538</v>
      </c>
      <c r="D288" s="352">
        <f>F286</f>
        <v>3250</v>
      </c>
      <c r="E288" s="430">
        <v>10</v>
      </c>
      <c r="F288" s="430">
        <f>IF(C288="%",D288*E288/100,D288*E288)</f>
        <v>325</v>
      </c>
    </row>
    <row r="289" spans="1:6" s="438" customFormat="1" x14ac:dyDescent="0.25">
      <c r="A289" s="443"/>
      <c r="B289" s="442"/>
      <c r="C289" s="441"/>
      <c r="D289" s="440"/>
      <c r="E289" s="430"/>
      <c r="F289" s="439"/>
    </row>
    <row r="290" spans="1:6" s="372" customFormat="1" ht="13.8" x14ac:dyDescent="0.25">
      <c r="A290" s="791" t="s">
        <v>5537</v>
      </c>
      <c r="B290" s="792"/>
      <c r="C290" s="792"/>
      <c r="D290" s="792"/>
      <c r="E290" s="793"/>
      <c r="F290" s="350">
        <f>SUM(F259:F289)</f>
        <v>531975</v>
      </c>
    </row>
    <row r="291" spans="1:6" x14ac:dyDescent="0.25">
      <c r="A291" s="349" t="s">
        <v>5536</v>
      </c>
      <c r="B291" s="794" t="s">
        <v>5535</v>
      </c>
      <c r="C291" s="803"/>
      <c r="D291" s="803"/>
      <c r="E291" s="804"/>
      <c r="F291" s="348" t="s">
        <v>5534</v>
      </c>
    </row>
    <row r="292" spans="1:6" x14ac:dyDescent="0.25">
      <c r="A292" s="359" t="s">
        <v>531</v>
      </c>
      <c r="B292" s="789" t="s">
        <v>532</v>
      </c>
      <c r="C292" s="806"/>
      <c r="D292" s="806"/>
      <c r="E292" s="807"/>
      <c r="F292" s="351">
        <f>F16</f>
        <v>21000</v>
      </c>
    </row>
    <row r="293" spans="1:6" x14ac:dyDescent="0.25">
      <c r="A293" s="346" t="s">
        <v>1050</v>
      </c>
      <c r="B293" s="784" t="s">
        <v>1051</v>
      </c>
      <c r="C293" s="798"/>
      <c r="D293" s="798"/>
      <c r="E293" s="799"/>
      <c r="F293" s="351">
        <f>F29</f>
        <v>28700</v>
      </c>
    </row>
    <row r="294" spans="1:6" ht="24" customHeight="1" x14ac:dyDescent="0.25">
      <c r="A294" s="346" t="s">
        <v>2517</v>
      </c>
      <c r="B294" s="784" t="s">
        <v>2608</v>
      </c>
      <c r="C294" s="798"/>
      <c r="D294" s="798"/>
      <c r="E294" s="799"/>
      <c r="F294" s="351">
        <f>F51</f>
        <v>146400</v>
      </c>
    </row>
    <row r="295" spans="1:6" x14ac:dyDescent="0.25">
      <c r="A295" s="346" t="s">
        <v>3541</v>
      </c>
      <c r="B295" s="784" t="s">
        <v>3542</v>
      </c>
      <c r="C295" s="798"/>
      <c r="D295" s="798"/>
      <c r="E295" s="799"/>
      <c r="F295" s="351">
        <f>F106</f>
        <v>937450</v>
      </c>
    </row>
    <row r="296" spans="1:6" x14ac:dyDescent="0.25">
      <c r="A296" s="346" t="s">
        <v>3651</v>
      </c>
      <c r="B296" s="784" t="s">
        <v>3652</v>
      </c>
      <c r="C296" s="798"/>
      <c r="D296" s="798"/>
      <c r="E296" s="799"/>
      <c r="F296" s="351">
        <f>F137</f>
        <v>2205000</v>
      </c>
    </row>
    <row r="297" spans="1:6" x14ac:dyDescent="0.25">
      <c r="A297" s="346" t="s">
        <v>3670</v>
      </c>
      <c r="B297" s="784" t="s">
        <v>3668</v>
      </c>
      <c r="C297" s="798"/>
      <c r="D297" s="798"/>
      <c r="E297" s="799"/>
      <c r="F297" s="351">
        <f>F168</f>
        <v>2311600</v>
      </c>
    </row>
    <row r="298" spans="1:6" x14ac:dyDescent="0.25">
      <c r="A298" s="346" t="s">
        <v>3680</v>
      </c>
      <c r="B298" s="784" t="s">
        <v>3681</v>
      </c>
      <c r="C298" s="798"/>
      <c r="D298" s="798"/>
      <c r="E298" s="799"/>
      <c r="F298" s="351">
        <f>F219</f>
        <v>2223224</v>
      </c>
    </row>
    <row r="299" spans="1:6" x14ac:dyDescent="0.25">
      <c r="A299" s="346" t="s">
        <v>3777</v>
      </c>
      <c r="B299" s="784" t="s">
        <v>3778</v>
      </c>
      <c r="C299" s="798"/>
      <c r="D299" s="798"/>
      <c r="E299" s="799"/>
      <c r="F299" s="351">
        <f>F240</f>
        <v>155160</v>
      </c>
    </row>
    <row r="300" spans="1:6" x14ac:dyDescent="0.25">
      <c r="A300" s="346" t="s">
        <v>3822</v>
      </c>
      <c r="B300" s="784" t="s">
        <v>3823</v>
      </c>
      <c r="C300" s="798"/>
      <c r="D300" s="798"/>
      <c r="E300" s="799"/>
      <c r="F300" s="351">
        <f>F265</f>
        <v>288600</v>
      </c>
    </row>
    <row r="301" spans="1:6" x14ac:dyDescent="0.25">
      <c r="A301" s="346" t="s">
        <v>4158</v>
      </c>
      <c r="B301" s="784" t="s">
        <v>4157</v>
      </c>
      <c r="C301" s="798"/>
      <c r="D301" s="798"/>
      <c r="E301" s="799"/>
      <c r="F301" s="351">
        <f>F290</f>
        <v>531975</v>
      </c>
    </row>
    <row r="302" spans="1:6" x14ac:dyDescent="0.25">
      <c r="A302" s="791" t="s">
        <v>5533</v>
      </c>
      <c r="B302" s="792"/>
      <c r="C302" s="792"/>
      <c r="D302" s="792"/>
      <c r="E302" s="793"/>
      <c r="F302" s="403">
        <f>SUM(F292:F301)</f>
        <v>8849109</v>
      </c>
    </row>
    <row r="303" spans="1:6" x14ac:dyDescent="0.25">
      <c r="D303" s="436"/>
    </row>
    <row r="304" spans="1:6" x14ac:dyDescent="0.25">
      <c r="D304" s="436"/>
    </row>
    <row r="305" spans="1:15" x14ac:dyDescent="0.25">
      <c r="D305" s="436"/>
    </row>
    <row r="306" spans="1:15" x14ac:dyDescent="0.25">
      <c r="D306" s="436"/>
    </row>
    <row r="307" spans="1:15" x14ac:dyDescent="0.25">
      <c r="D307" s="436"/>
    </row>
    <row r="308" spans="1:15" x14ac:dyDescent="0.25">
      <c r="D308" s="436"/>
    </row>
    <row r="309" spans="1:15" x14ac:dyDescent="0.25">
      <c r="D309" s="436"/>
    </row>
    <row r="310" spans="1:15" x14ac:dyDescent="0.25">
      <c r="D310" s="436"/>
    </row>
    <row r="311" spans="1:15" x14ac:dyDescent="0.25">
      <c r="D311" s="436"/>
    </row>
    <row r="312" spans="1:15" s="426" customFormat="1" x14ac:dyDescent="0.25">
      <c r="A312" s="429"/>
      <c r="B312" s="429"/>
      <c r="C312" s="428"/>
      <c r="D312" s="436"/>
      <c r="G312" s="425"/>
      <c r="H312" s="425"/>
      <c r="I312" s="425"/>
      <c r="J312" s="425"/>
      <c r="K312" s="425"/>
      <c r="L312" s="425"/>
      <c r="M312" s="425"/>
      <c r="N312" s="425"/>
      <c r="O312" s="425"/>
    </row>
    <row r="313" spans="1:15" s="426" customFormat="1" x14ac:dyDescent="0.25">
      <c r="A313" s="429"/>
      <c r="B313" s="429"/>
      <c r="C313" s="428"/>
      <c r="D313" s="436"/>
      <c r="G313" s="425"/>
      <c r="H313" s="425"/>
      <c r="I313" s="425"/>
      <c r="J313" s="425"/>
      <c r="K313" s="425"/>
      <c r="L313" s="425"/>
      <c r="M313" s="425"/>
      <c r="N313" s="425"/>
      <c r="O313" s="425"/>
    </row>
    <row r="314" spans="1:15" s="426" customFormat="1" x14ac:dyDescent="0.25">
      <c r="A314" s="429"/>
      <c r="B314" s="429"/>
      <c r="C314" s="428"/>
      <c r="D314" s="436"/>
      <c r="G314" s="425"/>
      <c r="H314" s="425"/>
      <c r="I314" s="425"/>
      <c r="J314" s="425"/>
      <c r="K314" s="425"/>
      <c r="L314" s="425"/>
      <c r="M314" s="425"/>
      <c r="N314" s="425"/>
      <c r="O314" s="425"/>
    </row>
    <row r="315" spans="1:15" s="426" customFormat="1" x14ac:dyDescent="0.25">
      <c r="A315" s="429"/>
      <c r="B315" s="429"/>
      <c r="C315" s="428"/>
      <c r="D315" s="436"/>
      <c r="G315" s="425"/>
      <c r="H315" s="425"/>
      <c r="I315" s="425"/>
      <c r="J315" s="425"/>
      <c r="K315" s="425"/>
      <c r="L315" s="425"/>
      <c r="M315" s="425"/>
      <c r="N315" s="425"/>
      <c r="O315" s="425"/>
    </row>
    <row r="316" spans="1:15" s="426" customFormat="1" x14ac:dyDescent="0.25">
      <c r="A316" s="429"/>
      <c r="B316" s="429"/>
      <c r="C316" s="428"/>
      <c r="D316" s="436"/>
      <c r="G316" s="425"/>
      <c r="H316" s="425"/>
      <c r="I316" s="425"/>
      <c r="J316" s="425"/>
      <c r="K316" s="425"/>
      <c r="L316" s="425"/>
      <c r="M316" s="425"/>
      <c r="N316" s="425"/>
      <c r="O316" s="425"/>
    </row>
    <row r="317" spans="1:15" s="426" customFormat="1" x14ac:dyDescent="0.25">
      <c r="A317" s="429"/>
      <c r="B317" s="429"/>
      <c r="C317" s="428"/>
      <c r="D317" s="436"/>
      <c r="G317" s="425"/>
      <c r="H317" s="425"/>
      <c r="I317" s="425"/>
      <c r="J317" s="425"/>
      <c r="K317" s="425"/>
      <c r="L317" s="425"/>
      <c r="M317" s="425"/>
      <c r="N317" s="425"/>
      <c r="O317" s="425"/>
    </row>
    <row r="318" spans="1:15" s="426" customFormat="1" x14ac:dyDescent="0.25">
      <c r="A318" s="429"/>
      <c r="B318" s="429"/>
      <c r="C318" s="428"/>
      <c r="D318" s="436"/>
      <c r="G318" s="425"/>
      <c r="H318" s="425"/>
      <c r="I318" s="425"/>
      <c r="J318" s="425"/>
      <c r="K318" s="425"/>
      <c r="L318" s="425"/>
      <c r="M318" s="425"/>
      <c r="N318" s="425"/>
      <c r="O318" s="425"/>
    </row>
    <row r="319" spans="1:15" s="426" customFormat="1" x14ac:dyDescent="0.25">
      <c r="A319" s="429"/>
      <c r="B319" s="429"/>
      <c r="C319" s="428"/>
      <c r="D319" s="436"/>
      <c r="G319" s="425"/>
      <c r="H319" s="425"/>
      <c r="I319" s="425"/>
      <c r="J319" s="425"/>
      <c r="K319" s="425"/>
      <c r="L319" s="425"/>
      <c r="M319" s="425"/>
      <c r="N319" s="425"/>
      <c r="O319" s="425"/>
    </row>
    <row r="320" spans="1:15" s="426" customFormat="1" x14ac:dyDescent="0.25">
      <c r="A320" s="429"/>
      <c r="B320" s="429"/>
      <c r="C320" s="428"/>
      <c r="D320" s="436"/>
      <c r="G320" s="425"/>
      <c r="H320" s="425"/>
      <c r="I320" s="425"/>
      <c r="J320" s="425"/>
      <c r="K320" s="425"/>
      <c r="L320" s="425"/>
      <c r="M320" s="425"/>
      <c r="N320" s="425"/>
      <c r="O320" s="425"/>
    </row>
    <row r="321" spans="1:15" s="426" customFormat="1" x14ac:dyDescent="0.25">
      <c r="A321" s="429"/>
      <c r="B321" s="429"/>
      <c r="C321" s="428"/>
      <c r="D321" s="436"/>
      <c r="G321" s="425"/>
      <c r="H321" s="425"/>
      <c r="I321" s="425"/>
      <c r="J321" s="425"/>
      <c r="K321" s="425"/>
      <c r="L321" s="425"/>
      <c r="M321" s="425"/>
      <c r="N321" s="425"/>
      <c r="O321" s="425"/>
    </row>
    <row r="322" spans="1:15" s="426" customFormat="1" x14ac:dyDescent="0.25">
      <c r="A322" s="429"/>
      <c r="B322" s="429"/>
      <c r="C322" s="428"/>
      <c r="D322" s="436"/>
      <c r="G322" s="425"/>
      <c r="H322" s="425"/>
      <c r="I322" s="425"/>
      <c r="J322" s="425"/>
      <c r="K322" s="425"/>
      <c r="L322" s="425"/>
      <c r="M322" s="425"/>
      <c r="N322" s="425"/>
      <c r="O322" s="425"/>
    </row>
    <row r="323" spans="1:15" s="426" customFormat="1" x14ac:dyDescent="0.25">
      <c r="A323" s="429"/>
      <c r="B323" s="429"/>
      <c r="C323" s="428"/>
      <c r="D323" s="436"/>
      <c r="G323" s="425"/>
      <c r="H323" s="425"/>
      <c r="I323" s="425"/>
      <c r="J323" s="425"/>
      <c r="K323" s="425"/>
      <c r="L323" s="425"/>
      <c r="M323" s="425"/>
      <c r="N323" s="425"/>
      <c r="O323" s="425"/>
    </row>
    <row r="324" spans="1:15" s="426" customFormat="1" x14ac:dyDescent="0.25">
      <c r="A324" s="429"/>
      <c r="B324" s="429"/>
      <c r="C324" s="428"/>
      <c r="D324" s="436"/>
      <c r="G324" s="425"/>
      <c r="H324" s="425"/>
      <c r="I324" s="425"/>
      <c r="J324" s="425"/>
      <c r="K324" s="425"/>
      <c r="L324" s="425"/>
      <c r="M324" s="425"/>
      <c r="N324" s="425"/>
      <c r="O324" s="425"/>
    </row>
    <row r="325" spans="1:15" s="426" customFormat="1" x14ac:dyDescent="0.25">
      <c r="A325" s="429"/>
      <c r="B325" s="429"/>
      <c r="C325" s="428"/>
      <c r="D325" s="436"/>
      <c r="G325" s="425"/>
      <c r="H325" s="425"/>
      <c r="I325" s="425"/>
      <c r="J325" s="425"/>
      <c r="K325" s="425"/>
      <c r="L325" s="425"/>
      <c r="M325" s="425"/>
      <c r="N325" s="425"/>
      <c r="O325" s="425"/>
    </row>
    <row r="326" spans="1:15" s="426" customFormat="1" x14ac:dyDescent="0.25">
      <c r="A326" s="429"/>
      <c r="B326" s="429"/>
      <c r="C326" s="428"/>
      <c r="D326" s="436"/>
      <c r="G326" s="425"/>
      <c r="H326" s="425"/>
      <c r="I326" s="425"/>
      <c r="J326" s="425"/>
      <c r="K326" s="425"/>
      <c r="L326" s="425"/>
      <c r="M326" s="425"/>
      <c r="N326" s="425"/>
      <c r="O326" s="425"/>
    </row>
    <row r="327" spans="1:15" s="426" customFormat="1" x14ac:dyDescent="0.25">
      <c r="A327" s="429"/>
      <c r="B327" s="429"/>
      <c r="C327" s="428"/>
      <c r="D327" s="436"/>
      <c r="G327" s="425"/>
      <c r="H327" s="425"/>
      <c r="I327" s="425"/>
      <c r="J327" s="425"/>
      <c r="K327" s="425"/>
      <c r="L327" s="425"/>
      <c r="M327" s="425"/>
      <c r="N327" s="425"/>
      <c r="O327" s="425"/>
    </row>
    <row r="328" spans="1:15" s="426" customFormat="1" x14ac:dyDescent="0.25">
      <c r="A328" s="429"/>
      <c r="B328" s="429"/>
      <c r="C328" s="428"/>
      <c r="D328" s="436"/>
      <c r="G328" s="425"/>
      <c r="H328" s="425"/>
      <c r="I328" s="425"/>
      <c r="J328" s="425"/>
      <c r="K328" s="425"/>
      <c r="L328" s="425"/>
      <c r="M328" s="425"/>
      <c r="N328" s="425"/>
      <c r="O328" s="425"/>
    </row>
    <row r="329" spans="1:15" s="426" customFormat="1" x14ac:dyDescent="0.25">
      <c r="A329" s="429"/>
      <c r="B329" s="429"/>
      <c r="C329" s="428"/>
      <c r="D329" s="436"/>
      <c r="G329" s="425"/>
      <c r="H329" s="425"/>
      <c r="I329" s="425"/>
      <c r="J329" s="425"/>
      <c r="K329" s="425"/>
      <c r="L329" s="425"/>
      <c r="M329" s="425"/>
      <c r="N329" s="425"/>
      <c r="O329" s="425"/>
    </row>
    <row r="330" spans="1:15" s="426" customFormat="1" x14ac:dyDescent="0.25">
      <c r="A330" s="429"/>
      <c r="B330" s="429"/>
      <c r="C330" s="428"/>
      <c r="D330" s="436"/>
      <c r="G330" s="425"/>
      <c r="H330" s="425"/>
      <c r="I330" s="425"/>
      <c r="J330" s="425"/>
      <c r="K330" s="425"/>
      <c r="L330" s="425"/>
      <c r="M330" s="425"/>
      <c r="N330" s="425"/>
      <c r="O330" s="425"/>
    </row>
    <row r="331" spans="1:15" s="426" customFormat="1" x14ac:dyDescent="0.25">
      <c r="A331" s="429"/>
      <c r="B331" s="429"/>
      <c r="C331" s="428"/>
      <c r="D331" s="436"/>
      <c r="G331" s="425"/>
      <c r="H331" s="425"/>
      <c r="I331" s="425"/>
      <c r="J331" s="425"/>
      <c r="K331" s="425"/>
      <c r="L331" s="425"/>
      <c r="M331" s="425"/>
      <c r="N331" s="425"/>
      <c r="O331" s="425"/>
    </row>
    <row r="332" spans="1:15" s="426" customFormat="1" x14ac:dyDescent="0.25">
      <c r="A332" s="429"/>
      <c r="B332" s="429"/>
      <c r="C332" s="428"/>
      <c r="D332" s="436"/>
      <c r="G332" s="425"/>
      <c r="H332" s="425"/>
      <c r="I332" s="425"/>
      <c r="J332" s="425"/>
      <c r="K332" s="425"/>
      <c r="L332" s="425"/>
      <c r="M332" s="425"/>
      <c r="N332" s="425"/>
      <c r="O332" s="425"/>
    </row>
    <row r="333" spans="1:15" s="426" customFormat="1" x14ac:dyDescent="0.25">
      <c r="A333" s="429"/>
      <c r="B333" s="429"/>
      <c r="C333" s="428"/>
      <c r="D333" s="436"/>
      <c r="G333" s="425"/>
      <c r="H333" s="425"/>
      <c r="I333" s="425"/>
      <c r="J333" s="425"/>
      <c r="K333" s="425"/>
      <c r="L333" s="425"/>
      <c r="M333" s="425"/>
      <c r="N333" s="425"/>
      <c r="O333" s="425"/>
    </row>
    <row r="334" spans="1:15" s="426" customFormat="1" x14ac:dyDescent="0.25">
      <c r="A334" s="429"/>
      <c r="B334" s="429"/>
      <c r="C334" s="428"/>
      <c r="D334" s="436"/>
      <c r="G334" s="425"/>
      <c r="H334" s="425"/>
      <c r="I334" s="425"/>
      <c r="J334" s="425"/>
      <c r="K334" s="425"/>
      <c r="L334" s="425"/>
      <c r="M334" s="425"/>
      <c r="N334" s="425"/>
      <c r="O334" s="425"/>
    </row>
    <row r="335" spans="1:15" s="426" customFormat="1" x14ac:dyDescent="0.25">
      <c r="A335" s="429"/>
      <c r="B335" s="429"/>
      <c r="C335" s="428"/>
      <c r="D335" s="436"/>
      <c r="G335" s="425"/>
      <c r="H335" s="425"/>
      <c r="I335" s="425"/>
      <c r="J335" s="425"/>
      <c r="K335" s="425"/>
      <c r="L335" s="425"/>
      <c r="M335" s="425"/>
      <c r="N335" s="425"/>
      <c r="O335" s="425"/>
    </row>
    <row r="336" spans="1:15" s="426" customFormat="1" x14ac:dyDescent="0.25">
      <c r="A336" s="429"/>
      <c r="B336" s="429"/>
      <c r="C336" s="428"/>
      <c r="D336" s="436"/>
      <c r="G336" s="425"/>
      <c r="H336" s="425"/>
      <c r="I336" s="425"/>
      <c r="J336" s="425"/>
      <c r="K336" s="425"/>
      <c r="L336" s="425"/>
      <c r="M336" s="425"/>
      <c r="N336" s="425"/>
      <c r="O336" s="425"/>
    </row>
    <row r="337" spans="1:15" s="426" customFormat="1" x14ac:dyDescent="0.25">
      <c r="A337" s="429"/>
      <c r="B337" s="429"/>
      <c r="C337" s="428"/>
      <c r="D337" s="436"/>
      <c r="G337" s="425"/>
      <c r="H337" s="425"/>
      <c r="I337" s="425"/>
      <c r="J337" s="425"/>
      <c r="K337" s="425"/>
      <c r="L337" s="425"/>
      <c r="M337" s="425"/>
      <c r="N337" s="425"/>
      <c r="O337" s="425"/>
    </row>
    <row r="338" spans="1:15" s="426" customFormat="1" x14ac:dyDescent="0.25">
      <c r="A338" s="429"/>
      <c r="B338" s="429"/>
      <c r="C338" s="428"/>
      <c r="D338" s="436"/>
      <c r="G338" s="425"/>
      <c r="H338" s="425"/>
      <c r="I338" s="425"/>
      <c r="J338" s="425"/>
      <c r="K338" s="425"/>
      <c r="L338" s="425"/>
      <c r="M338" s="425"/>
      <c r="N338" s="425"/>
      <c r="O338" s="425"/>
    </row>
    <row r="339" spans="1:15" s="426" customFormat="1" x14ac:dyDescent="0.25">
      <c r="A339" s="429"/>
      <c r="B339" s="429"/>
      <c r="C339" s="428"/>
      <c r="D339" s="436"/>
      <c r="G339" s="425"/>
      <c r="H339" s="425"/>
      <c r="I339" s="425"/>
      <c r="J339" s="425"/>
      <c r="K339" s="425"/>
      <c r="L339" s="425"/>
      <c r="M339" s="425"/>
      <c r="N339" s="425"/>
      <c r="O339" s="425"/>
    </row>
    <row r="340" spans="1:15" s="426" customFormat="1" x14ac:dyDescent="0.25">
      <c r="A340" s="429"/>
      <c r="B340" s="429"/>
      <c r="C340" s="428"/>
      <c r="D340" s="436"/>
      <c r="G340" s="425"/>
      <c r="H340" s="425"/>
      <c r="I340" s="425"/>
      <c r="J340" s="425"/>
      <c r="K340" s="425"/>
      <c r="L340" s="425"/>
      <c r="M340" s="425"/>
      <c r="N340" s="425"/>
      <c r="O340" s="425"/>
    </row>
    <row r="341" spans="1:15" s="426" customFormat="1" x14ac:dyDescent="0.25">
      <c r="A341" s="429"/>
      <c r="B341" s="429"/>
      <c r="C341" s="428"/>
      <c r="D341" s="436"/>
      <c r="G341" s="425"/>
      <c r="H341" s="425"/>
      <c r="I341" s="425"/>
      <c r="J341" s="425"/>
      <c r="K341" s="425"/>
      <c r="L341" s="425"/>
      <c r="M341" s="425"/>
      <c r="N341" s="425"/>
      <c r="O341" s="425"/>
    </row>
    <row r="342" spans="1:15" s="426" customFormat="1" x14ac:dyDescent="0.25">
      <c r="A342" s="429"/>
      <c r="B342" s="429"/>
      <c r="C342" s="428"/>
      <c r="D342" s="436"/>
      <c r="G342" s="425"/>
      <c r="H342" s="425"/>
      <c r="I342" s="425"/>
      <c r="J342" s="425"/>
      <c r="K342" s="425"/>
      <c r="L342" s="425"/>
      <c r="M342" s="425"/>
      <c r="N342" s="425"/>
      <c r="O342" s="425"/>
    </row>
    <row r="343" spans="1:15" s="426" customFormat="1" x14ac:dyDescent="0.25">
      <c r="A343" s="429"/>
      <c r="B343" s="429"/>
      <c r="C343" s="428"/>
      <c r="D343" s="436"/>
      <c r="G343" s="425"/>
      <c r="H343" s="425"/>
      <c r="I343" s="425"/>
      <c r="J343" s="425"/>
      <c r="K343" s="425"/>
      <c r="L343" s="425"/>
      <c r="M343" s="425"/>
      <c r="N343" s="425"/>
      <c r="O343" s="425"/>
    </row>
    <row r="344" spans="1:15" s="426" customFormat="1" x14ac:dyDescent="0.25">
      <c r="A344" s="429"/>
      <c r="B344" s="429"/>
      <c r="C344" s="428"/>
      <c r="D344" s="436"/>
      <c r="G344" s="425"/>
      <c r="H344" s="425"/>
      <c r="I344" s="425"/>
      <c r="J344" s="425"/>
      <c r="K344" s="425"/>
      <c r="L344" s="425"/>
      <c r="M344" s="425"/>
      <c r="N344" s="425"/>
      <c r="O344" s="425"/>
    </row>
    <row r="345" spans="1:15" s="426" customFormat="1" x14ac:dyDescent="0.25">
      <c r="A345" s="429"/>
      <c r="B345" s="429"/>
      <c r="C345" s="428"/>
      <c r="D345" s="436"/>
      <c r="G345" s="425"/>
      <c r="H345" s="425"/>
      <c r="I345" s="425"/>
      <c r="J345" s="425"/>
      <c r="K345" s="425"/>
      <c r="L345" s="425"/>
      <c r="M345" s="425"/>
      <c r="N345" s="425"/>
      <c r="O345" s="425"/>
    </row>
    <row r="346" spans="1:15" s="426" customFormat="1" x14ac:dyDescent="0.25">
      <c r="A346" s="429"/>
      <c r="B346" s="429"/>
      <c r="C346" s="428"/>
      <c r="D346" s="436"/>
      <c r="G346" s="425"/>
      <c r="H346" s="425"/>
      <c r="I346" s="425"/>
      <c r="J346" s="425"/>
      <c r="K346" s="425"/>
      <c r="L346" s="425"/>
      <c r="M346" s="425"/>
      <c r="N346" s="425"/>
      <c r="O346" s="425"/>
    </row>
    <row r="347" spans="1:15" s="426" customFormat="1" x14ac:dyDescent="0.25">
      <c r="A347" s="429"/>
      <c r="B347" s="429"/>
      <c r="C347" s="428"/>
      <c r="D347" s="436"/>
      <c r="G347" s="425"/>
      <c r="H347" s="425"/>
      <c r="I347" s="425"/>
      <c r="J347" s="425"/>
      <c r="K347" s="425"/>
      <c r="L347" s="425"/>
      <c r="M347" s="425"/>
      <c r="N347" s="425"/>
      <c r="O347" s="425"/>
    </row>
    <row r="348" spans="1:15" s="426" customFormat="1" x14ac:dyDescent="0.25">
      <c r="A348" s="429"/>
      <c r="B348" s="429"/>
      <c r="C348" s="428"/>
      <c r="D348" s="436"/>
      <c r="G348" s="425"/>
      <c r="H348" s="425"/>
      <c r="I348" s="425"/>
      <c r="J348" s="425"/>
      <c r="K348" s="425"/>
      <c r="L348" s="425"/>
      <c r="M348" s="425"/>
      <c r="N348" s="425"/>
      <c r="O348" s="425"/>
    </row>
    <row r="349" spans="1:15" s="426" customFormat="1" x14ac:dyDescent="0.25">
      <c r="A349" s="429"/>
      <c r="B349" s="429"/>
      <c r="C349" s="428"/>
      <c r="D349" s="436"/>
      <c r="G349" s="425"/>
      <c r="H349" s="425"/>
      <c r="I349" s="425"/>
      <c r="J349" s="425"/>
      <c r="K349" s="425"/>
      <c r="L349" s="425"/>
      <c r="M349" s="425"/>
      <c r="N349" s="425"/>
      <c r="O349" s="425"/>
    </row>
    <row r="350" spans="1:15" s="426" customFormat="1" x14ac:dyDescent="0.25">
      <c r="A350" s="429"/>
      <c r="B350" s="429"/>
      <c r="C350" s="428"/>
      <c r="D350" s="436"/>
      <c r="G350" s="425"/>
      <c r="H350" s="425"/>
      <c r="I350" s="425"/>
      <c r="J350" s="425"/>
      <c r="K350" s="425"/>
      <c r="L350" s="425"/>
      <c r="M350" s="425"/>
      <c r="N350" s="425"/>
      <c r="O350" s="425"/>
    </row>
    <row r="351" spans="1:15" s="426" customFormat="1" x14ac:dyDescent="0.25">
      <c r="A351" s="429"/>
      <c r="B351" s="429"/>
      <c r="C351" s="428"/>
      <c r="D351" s="436"/>
      <c r="G351" s="425"/>
      <c r="H351" s="425"/>
      <c r="I351" s="425"/>
      <c r="J351" s="425"/>
      <c r="K351" s="425"/>
      <c r="L351" s="425"/>
      <c r="M351" s="425"/>
      <c r="N351" s="425"/>
      <c r="O351" s="425"/>
    </row>
    <row r="352" spans="1:15" s="426" customFormat="1" x14ac:dyDescent="0.25">
      <c r="A352" s="429"/>
      <c r="B352" s="429"/>
      <c r="C352" s="428"/>
      <c r="D352" s="436"/>
      <c r="G352" s="425"/>
      <c r="H352" s="425"/>
      <c r="I352" s="425"/>
      <c r="J352" s="425"/>
      <c r="K352" s="425"/>
      <c r="L352" s="425"/>
      <c r="M352" s="425"/>
      <c r="N352" s="425"/>
      <c r="O352" s="425"/>
    </row>
    <row r="353" spans="1:15" s="426" customFormat="1" x14ac:dyDescent="0.25">
      <c r="A353" s="429"/>
      <c r="B353" s="429"/>
      <c r="C353" s="428"/>
      <c r="D353" s="436"/>
      <c r="G353" s="425"/>
      <c r="H353" s="425"/>
      <c r="I353" s="425"/>
      <c r="J353" s="425"/>
      <c r="K353" s="425"/>
      <c r="L353" s="425"/>
      <c r="M353" s="425"/>
      <c r="N353" s="425"/>
      <c r="O353" s="425"/>
    </row>
    <row r="354" spans="1:15" s="426" customFormat="1" x14ac:dyDescent="0.25">
      <c r="A354" s="429"/>
      <c r="B354" s="429"/>
      <c r="C354" s="428"/>
      <c r="D354" s="436"/>
      <c r="G354" s="425"/>
      <c r="H354" s="425"/>
      <c r="I354" s="425"/>
      <c r="J354" s="425"/>
      <c r="K354" s="425"/>
      <c r="L354" s="425"/>
      <c r="M354" s="425"/>
      <c r="N354" s="425"/>
      <c r="O354" s="425"/>
    </row>
    <row r="355" spans="1:15" s="426" customFormat="1" x14ac:dyDescent="0.25">
      <c r="A355" s="429"/>
      <c r="B355" s="429"/>
      <c r="C355" s="428"/>
      <c r="D355" s="436"/>
      <c r="G355" s="425"/>
      <c r="H355" s="425"/>
      <c r="I355" s="425"/>
      <c r="J355" s="425"/>
      <c r="K355" s="425"/>
      <c r="L355" s="425"/>
      <c r="M355" s="425"/>
      <c r="N355" s="425"/>
      <c r="O355" s="425"/>
    </row>
    <row r="356" spans="1:15" s="426" customFormat="1" x14ac:dyDescent="0.25">
      <c r="A356" s="429"/>
      <c r="B356" s="429"/>
      <c r="C356" s="428"/>
      <c r="D356" s="436"/>
      <c r="G356" s="425"/>
      <c r="H356" s="425"/>
      <c r="I356" s="425"/>
      <c r="J356" s="425"/>
      <c r="K356" s="425"/>
      <c r="L356" s="425"/>
      <c r="M356" s="425"/>
      <c r="N356" s="425"/>
      <c r="O356" s="425"/>
    </row>
    <row r="357" spans="1:15" s="426" customFormat="1" x14ac:dyDescent="0.25">
      <c r="A357" s="429"/>
      <c r="B357" s="429"/>
      <c r="C357" s="428"/>
      <c r="D357" s="436"/>
      <c r="G357" s="425"/>
      <c r="H357" s="425"/>
      <c r="I357" s="425"/>
      <c r="J357" s="425"/>
      <c r="K357" s="425"/>
      <c r="L357" s="425"/>
      <c r="M357" s="425"/>
      <c r="N357" s="425"/>
      <c r="O357" s="425"/>
    </row>
    <row r="358" spans="1:15" s="426" customFormat="1" x14ac:dyDescent="0.25">
      <c r="A358" s="429"/>
      <c r="B358" s="429"/>
      <c r="C358" s="428"/>
      <c r="D358" s="436"/>
      <c r="G358" s="425"/>
      <c r="H358" s="425"/>
      <c r="I358" s="425"/>
      <c r="J358" s="425"/>
      <c r="K358" s="425"/>
      <c r="L358" s="425"/>
      <c r="M358" s="425"/>
      <c r="N358" s="425"/>
      <c r="O358" s="425"/>
    </row>
    <row r="359" spans="1:15" s="426" customFormat="1" x14ac:dyDescent="0.25">
      <c r="A359" s="429"/>
      <c r="B359" s="429"/>
      <c r="C359" s="428"/>
      <c r="D359" s="436"/>
      <c r="G359" s="425"/>
      <c r="H359" s="425"/>
      <c r="I359" s="425"/>
      <c r="J359" s="425"/>
      <c r="K359" s="425"/>
      <c r="L359" s="425"/>
      <c r="M359" s="425"/>
      <c r="N359" s="425"/>
      <c r="O359" s="425"/>
    </row>
    <row r="360" spans="1:15" s="426" customFormat="1" x14ac:dyDescent="0.25">
      <c r="A360" s="429"/>
      <c r="B360" s="429"/>
      <c r="C360" s="428"/>
      <c r="D360" s="436"/>
      <c r="G360" s="425"/>
      <c r="H360" s="425"/>
      <c r="I360" s="425"/>
      <c r="J360" s="425"/>
      <c r="K360" s="425"/>
      <c r="L360" s="425"/>
      <c r="M360" s="425"/>
      <c r="N360" s="425"/>
      <c r="O360" s="425"/>
    </row>
    <row r="361" spans="1:15" s="426" customFormat="1" x14ac:dyDescent="0.25">
      <c r="A361" s="429"/>
      <c r="B361" s="429"/>
      <c r="C361" s="428"/>
      <c r="D361" s="436"/>
      <c r="G361" s="425"/>
      <c r="H361" s="425"/>
      <c r="I361" s="425"/>
      <c r="J361" s="425"/>
      <c r="K361" s="425"/>
      <c r="L361" s="425"/>
      <c r="M361" s="425"/>
      <c r="N361" s="425"/>
      <c r="O361" s="425"/>
    </row>
    <row r="362" spans="1:15" s="426" customFormat="1" x14ac:dyDescent="0.25">
      <c r="A362" s="429"/>
      <c r="B362" s="429"/>
      <c r="C362" s="428"/>
      <c r="D362" s="436"/>
      <c r="G362" s="425"/>
      <c r="H362" s="425"/>
      <c r="I362" s="425"/>
      <c r="J362" s="425"/>
      <c r="K362" s="425"/>
      <c r="L362" s="425"/>
      <c r="M362" s="425"/>
      <c r="N362" s="425"/>
      <c r="O362" s="425"/>
    </row>
    <row r="363" spans="1:15" s="426" customFormat="1" x14ac:dyDescent="0.25">
      <c r="A363" s="429"/>
      <c r="B363" s="429"/>
      <c r="C363" s="428"/>
      <c r="D363" s="436"/>
      <c r="G363" s="425"/>
      <c r="H363" s="425"/>
      <c r="I363" s="425"/>
      <c r="J363" s="425"/>
      <c r="K363" s="425"/>
      <c r="L363" s="425"/>
      <c r="M363" s="425"/>
      <c r="N363" s="425"/>
      <c r="O363" s="425"/>
    </row>
    <row r="364" spans="1:15" s="426" customFormat="1" x14ac:dyDescent="0.25">
      <c r="A364" s="429"/>
      <c r="B364" s="429"/>
      <c r="C364" s="428"/>
      <c r="D364" s="436"/>
      <c r="G364" s="425"/>
      <c r="H364" s="425"/>
      <c r="I364" s="425"/>
      <c r="J364" s="425"/>
      <c r="K364" s="425"/>
      <c r="L364" s="425"/>
      <c r="M364" s="425"/>
      <c r="N364" s="425"/>
      <c r="O364" s="425"/>
    </row>
    <row r="365" spans="1:15" s="426" customFormat="1" x14ac:dyDescent="0.25">
      <c r="A365" s="429"/>
      <c r="B365" s="429"/>
      <c r="C365" s="428"/>
      <c r="D365" s="436"/>
      <c r="G365" s="425"/>
      <c r="H365" s="425"/>
      <c r="I365" s="425"/>
      <c r="J365" s="425"/>
      <c r="K365" s="425"/>
      <c r="L365" s="425"/>
      <c r="M365" s="425"/>
      <c r="N365" s="425"/>
      <c r="O365" s="425"/>
    </row>
    <row r="366" spans="1:15" s="426" customFormat="1" x14ac:dyDescent="0.25">
      <c r="A366" s="429"/>
      <c r="B366" s="429"/>
      <c r="C366" s="428"/>
      <c r="D366" s="436"/>
      <c r="G366" s="425"/>
      <c r="H366" s="425"/>
      <c r="I366" s="425"/>
      <c r="J366" s="425"/>
      <c r="K366" s="425"/>
      <c r="L366" s="425"/>
      <c r="M366" s="425"/>
      <c r="N366" s="425"/>
      <c r="O366" s="425"/>
    </row>
    <row r="367" spans="1:15" s="426" customFormat="1" x14ac:dyDescent="0.25">
      <c r="A367" s="429"/>
      <c r="B367" s="429"/>
      <c r="C367" s="428"/>
      <c r="D367" s="436"/>
      <c r="G367" s="425"/>
      <c r="H367" s="425"/>
      <c r="I367" s="425"/>
      <c r="J367" s="425"/>
      <c r="K367" s="425"/>
      <c r="L367" s="425"/>
      <c r="M367" s="425"/>
      <c r="N367" s="425"/>
      <c r="O367" s="425"/>
    </row>
    <row r="368" spans="1:15" s="426" customFormat="1" x14ac:dyDescent="0.25">
      <c r="A368" s="429"/>
      <c r="B368" s="429"/>
      <c r="C368" s="428"/>
      <c r="D368" s="436"/>
      <c r="G368" s="425"/>
      <c r="H368" s="425"/>
      <c r="I368" s="425"/>
      <c r="J368" s="425"/>
      <c r="K368" s="425"/>
      <c r="L368" s="425"/>
      <c r="M368" s="425"/>
      <c r="N368" s="425"/>
      <c r="O368" s="425"/>
    </row>
    <row r="369" spans="1:15" s="426" customFormat="1" x14ac:dyDescent="0.25">
      <c r="A369" s="429"/>
      <c r="B369" s="429"/>
      <c r="C369" s="428"/>
      <c r="D369" s="436"/>
      <c r="G369" s="425"/>
      <c r="H369" s="425"/>
      <c r="I369" s="425"/>
      <c r="J369" s="425"/>
      <c r="K369" s="425"/>
      <c r="L369" s="425"/>
      <c r="M369" s="425"/>
      <c r="N369" s="425"/>
      <c r="O369" s="425"/>
    </row>
    <row r="370" spans="1:15" s="426" customFormat="1" x14ac:dyDescent="0.25">
      <c r="A370" s="429"/>
      <c r="B370" s="429"/>
      <c r="C370" s="428"/>
      <c r="D370" s="436"/>
      <c r="G370" s="425"/>
      <c r="H370" s="425"/>
      <c r="I370" s="425"/>
      <c r="J370" s="425"/>
      <c r="K370" s="425"/>
      <c r="L370" s="425"/>
      <c r="M370" s="425"/>
      <c r="N370" s="425"/>
      <c r="O370" s="425"/>
    </row>
    <row r="371" spans="1:15" s="426" customFormat="1" x14ac:dyDescent="0.25">
      <c r="A371" s="429"/>
      <c r="B371" s="429"/>
      <c r="C371" s="428"/>
      <c r="D371" s="436"/>
      <c r="G371" s="425"/>
      <c r="H371" s="425"/>
      <c r="I371" s="425"/>
      <c r="J371" s="425"/>
      <c r="K371" s="425"/>
      <c r="L371" s="425"/>
      <c r="M371" s="425"/>
      <c r="N371" s="425"/>
      <c r="O371" s="425"/>
    </row>
    <row r="372" spans="1:15" s="426" customFormat="1" x14ac:dyDescent="0.25">
      <c r="A372" s="429"/>
      <c r="B372" s="429"/>
      <c r="C372" s="428"/>
      <c r="D372" s="436"/>
      <c r="G372" s="425"/>
      <c r="H372" s="425"/>
      <c r="I372" s="425"/>
      <c r="J372" s="425"/>
      <c r="K372" s="425"/>
      <c r="L372" s="425"/>
      <c r="M372" s="425"/>
      <c r="N372" s="425"/>
      <c r="O372" s="425"/>
    </row>
    <row r="373" spans="1:15" s="426" customFormat="1" x14ac:dyDescent="0.25">
      <c r="A373" s="429"/>
      <c r="B373" s="429"/>
      <c r="C373" s="428"/>
      <c r="D373" s="436"/>
      <c r="G373" s="425"/>
      <c r="H373" s="425"/>
      <c r="I373" s="425"/>
      <c r="J373" s="425"/>
      <c r="K373" s="425"/>
      <c r="L373" s="425"/>
      <c r="M373" s="425"/>
      <c r="N373" s="425"/>
      <c r="O373" s="425"/>
    </row>
    <row r="374" spans="1:15" s="426" customFormat="1" x14ac:dyDescent="0.25">
      <c r="A374" s="429"/>
      <c r="B374" s="429"/>
      <c r="C374" s="428"/>
      <c r="D374" s="436"/>
      <c r="G374" s="425"/>
      <c r="H374" s="425"/>
      <c r="I374" s="425"/>
      <c r="J374" s="425"/>
      <c r="K374" s="425"/>
      <c r="L374" s="425"/>
      <c r="M374" s="425"/>
      <c r="N374" s="425"/>
      <c r="O374" s="425"/>
    </row>
    <row r="375" spans="1:15" s="426" customFormat="1" x14ac:dyDescent="0.25">
      <c r="A375" s="429"/>
      <c r="B375" s="429"/>
      <c r="C375" s="428"/>
      <c r="D375" s="436"/>
      <c r="G375" s="425"/>
      <c r="H375" s="425"/>
      <c r="I375" s="425"/>
      <c r="J375" s="425"/>
      <c r="K375" s="425"/>
      <c r="L375" s="425"/>
      <c r="M375" s="425"/>
      <c r="N375" s="425"/>
      <c r="O375" s="425"/>
    </row>
    <row r="376" spans="1:15" s="426" customFormat="1" x14ac:dyDescent="0.25">
      <c r="A376" s="429"/>
      <c r="B376" s="429"/>
      <c r="C376" s="428"/>
      <c r="D376" s="436"/>
      <c r="G376" s="425"/>
      <c r="H376" s="425"/>
      <c r="I376" s="425"/>
      <c r="J376" s="425"/>
      <c r="K376" s="425"/>
      <c r="L376" s="425"/>
      <c r="M376" s="425"/>
      <c r="N376" s="425"/>
      <c r="O376" s="425"/>
    </row>
    <row r="377" spans="1:15" s="426" customFormat="1" x14ac:dyDescent="0.25">
      <c r="A377" s="429"/>
      <c r="B377" s="429"/>
      <c r="C377" s="428"/>
      <c r="D377" s="436"/>
      <c r="G377" s="425"/>
      <c r="H377" s="425"/>
      <c r="I377" s="425"/>
      <c r="J377" s="425"/>
      <c r="K377" s="425"/>
      <c r="L377" s="425"/>
      <c r="M377" s="425"/>
      <c r="N377" s="425"/>
      <c r="O377" s="425"/>
    </row>
    <row r="378" spans="1:15" s="426" customFormat="1" x14ac:dyDescent="0.25">
      <c r="A378" s="429"/>
      <c r="B378" s="429"/>
      <c r="C378" s="428"/>
      <c r="D378" s="436"/>
      <c r="G378" s="425"/>
      <c r="H378" s="425"/>
      <c r="I378" s="425"/>
      <c r="J378" s="425"/>
      <c r="K378" s="425"/>
      <c r="L378" s="425"/>
      <c r="M378" s="425"/>
      <c r="N378" s="425"/>
      <c r="O378" s="425"/>
    </row>
    <row r="379" spans="1:15" s="426" customFormat="1" x14ac:dyDescent="0.25">
      <c r="A379" s="429"/>
      <c r="B379" s="429"/>
      <c r="C379" s="428"/>
      <c r="D379" s="436"/>
      <c r="G379" s="425"/>
      <c r="H379" s="425"/>
      <c r="I379" s="425"/>
      <c r="J379" s="425"/>
      <c r="K379" s="425"/>
      <c r="L379" s="425"/>
      <c r="M379" s="425"/>
      <c r="N379" s="425"/>
      <c r="O379" s="425"/>
    </row>
    <row r="380" spans="1:15" s="426" customFormat="1" x14ac:dyDescent="0.25">
      <c r="A380" s="429"/>
      <c r="B380" s="429"/>
      <c r="C380" s="428"/>
      <c r="D380" s="436"/>
      <c r="G380" s="425"/>
      <c r="H380" s="425"/>
      <c r="I380" s="425"/>
      <c r="J380" s="425"/>
      <c r="K380" s="425"/>
      <c r="L380" s="425"/>
      <c r="M380" s="425"/>
      <c r="N380" s="425"/>
      <c r="O380" s="425"/>
    </row>
    <row r="381" spans="1:15" s="426" customFormat="1" x14ac:dyDescent="0.25">
      <c r="A381" s="429"/>
      <c r="B381" s="429"/>
      <c r="C381" s="428"/>
      <c r="D381" s="436"/>
      <c r="G381" s="425"/>
      <c r="H381" s="425"/>
      <c r="I381" s="425"/>
      <c r="J381" s="425"/>
      <c r="K381" s="425"/>
      <c r="L381" s="425"/>
      <c r="M381" s="425"/>
      <c r="N381" s="425"/>
      <c r="O381" s="425"/>
    </row>
    <row r="382" spans="1:15" s="426" customFormat="1" x14ac:dyDescent="0.25">
      <c r="A382" s="429"/>
      <c r="B382" s="429"/>
      <c r="C382" s="428"/>
      <c r="D382" s="436"/>
      <c r="G382" s="425"/>
      <c r="H382" s="425"/>
      <c r="I382" s="425"/>
      <c r="J382" s="425"/>
      <c r="K382" s="425"/>
      <c r="L382" s="425"/>
      <c r="M382" s="425"/>
      <c r="N382" s="425"/>
      <c r="O382" s="425"/>
    </row>
    <row r="383" spans="1:15" s="426" customFormat="1" x14ac:dyDescent="0.25">
      <c r="A383" s="429"/>
      <c r="B383" s="429"/>
      <c r="C383" s="428"/>
      <c r="D383" s="436"/>
      <c r="G383" s="425"/>
      <c r="H383" s="425"/>
      <c r="I383" s="425"/>
      <c r="J383" s="425"/>
      <c r="K383" s="425"/>
      <c r="L383" s="425"/>
      <c r="M383" s="425"/>
      <c r="N383" s="425"/>
      <c r="O383" s="425"/>
    </row>
    <row r="384" spans="1:15" s="426" customFormat="1" x14ac:dyDescent="0.25">
      <c r="A384" s="429"/>
      <c r="B384" s="429"/>
      <c r="C384" s="428"/>
      <c r="D384" s="436"/>
      <c r="G384" s="425"/>
      <c r="H384" s="425"/>
      <c r="I384" s="425"/>
      <c r="J384" s="425"/>
      <c r="K384" s="425"/>
      <c r="L384" s="425"/>
      <c r="M384" s="425"/>
      <c r="N384" s="425"/>
      <c r="O384" s="425"/>
    </row>
    <row r="385" spans="1:15" s="426" customFormat="1" x14ac:dyDescent="0.25">
      <c r="A385" s="429"/>
      <c r="B385" s="429"/>
      <c r="C385" s="428"/>
      <c r="D385" s="436"/>
      <c r="G385" s="425"/>
      <c r="H385" s="425"/>
      <c r="I385" s="425"/>
      <c r="J385" s="425"/>
      <c r="K385" s="425"/>
      <c r="L385" s="425"/>
      <c r="M385" s="425"/>
      <c r="N385" s="425"/>
      <c r="O385" s="425"/>
    </row>
    <row r="386" spans="1:15" s="426" customFormat="1" x14ac:dyDescent="0.25">
      <c r="A386" s="429"/>
      <c r="B386" s="429"/>
      <c r="C386" s="428"/>
      <c r="D386" s="436"/>
      <c r="G386" s="425"/>
      <c r="H386" s="425"/>
      <c r="I386" s="425"/>
      <c r="J386" s="425"/>
      <c r="K386" s="425"/>
      <c r="L386" s="425"/>
      <c r="M386" s="425"/>
      <c r="N386" s="425"/>
      <c r="O386" s="425"/>
    </row>
    <row r="387" spans="1:15" s="426" customFormat="1" x14ac:dyDescent="0.25">
      <c r="A387" s="429"/>
      <c r="B387" s="429"/>
      <c r="C387" s="428"/>
      <c r="D387" s="436"/>
      <c r="G387" s="425"/>
      <c r="H387" s="425"/>
      <c r="I387" s="425"/>
      <c r="J387" s="425"/>
      <c r="K387" s="425"/>
      <c r="L387" s="425"/>
      <c r="M387" s="425"/>
      <c r="N387" s="425"/>
      <c r="O387" s="425"/>
    </row>
    <row r="388" spans="1:15" s="426" customFormat="1" x14ac:dyDescent="0.25">
      <c r="A388" s="429"/>
      <c r="B388" s="429"/>
      <c r="C388" s="428"/>
      <c r="D388" s="436"/>
      <c r="G388" s="425"/>
      <c r="H388" s="425"/>
      <c r="I388" s="425"/>
      <c r="J388" s="425"/>
      <c r="K388" s="425"/>
      <c r="L388" s="425"/>
      <c r="M388" s="425"/>
      <c r="N388" s="425"/>
      <c r="O388" s="425"/>
    </row>
    <row r="389" spans="1:15" s="426" customFormat="1" x14ac:dyDescent="0.25">
      <c r="A389" s="429"/>
      <c r="B389" s="429"/>
      <c r="C389" s="428"/>
      <c r="D389" s="436"/>
      <c r="G389" s="425"/>
      <c r="H389" s="425"/>
      <c r="I389" s="425"/>
      <c r="J389" s="425"/>
      <c r="K389" s="425"/>
      <c r="L389" s="425"/>
      <c r="M389" s="425"/>
      <c r="N389" s="425"/>
      <c r="O389" s="425"/>
    </row>
    <row r="390" spans="1:15" s="426" customFormat="1" x14ac:dyDescent="0.25">
      <c r="A390" s="429"/>
      <c r="B390" s="429"/>
      <c r="C390" s="428"/>
      <c r="D390" s="436"/>
      <c r="G390" s="425"/>
      <c r="H390" s="425"/>
      <c r="I390" s="425"/>
      <c r="J390" s="425"/>
      <c r="K390" s="425"/>
      <c r="L390" s="425"/>
      <c r="M390" s="425"/>
      <c r="N390" s="425"/>
      <c r="O390" s="425"/>
    </row>
    <row r="391" spans="1:15" s="426" customFormat="1" x14ac:dyDescent="0.25">
      <c r="A391" s="429"/>
      <c r="B391" s="429"/>
      <c r="C391" s="428"/>
      <c r="D391" s="436"/>
      <c r="G391" s="425"/>
      <c r="H391" s="425"/>
      <c r="I391" s="425"/>
      <c r="J391" s="425"/>
      <c r="K391" s="425"/>
      <c r="L391" s="425"/>
      <c r="M391" s="425"/>
      <c r="N391" s="425"/>
      <c r="O391" s="425"/>
    </row>
    <row r="392" spans="1:15" s="426" customFormat="1" x14ac:dyDescent="0.25">
      <c r="A392" s="429"/>
      <c r="B392" s="429"/>
      <c r="C392" s="428"/>
      <c r="D392" s="436"/>
      <c r="G392" s="425"/>
      <c r="H392" s="425"/>
      <c r="I392" s="425"/>
      <c r="J392" s="425"/>
      <c r="K392" s="425"/>
      <c r="L392" s="425"/>
      <c r="M392" s="425"/>
      <c r="N392" s="425"/>
      <c r="O392" s="425"/>
    </row>
    <row r="393" spans="1:15" s="426" customFormat="1" x14ac:dyDescent="0.25">
      <c r="A393" s="429"/>
      <c r="B393" s="429"/>
      <c r="C393" s="428"/>
      <c r="D393" s="436"/>
      <c r="G393" s="425"/>
      <c r="H393" s="425"/>
      <c r="I393" s="425"/>
      <c r="J393" s="425"/>
      <c r="K393" s="425"/>
      <c r="L393" s="425"/>
      <c r="M393" s="425"/>
      <c r="N393" s="425"/>
      <c r="O393" s="425"/>
    </row>
    <row r="394" spans="1:15" s="426" customFormat="1" x14ac:dyDescent="0.25">
      <c r="A394" s="429"/>
      <c r="B394" s="429"/>
      <c r="C394" s="428"/>
      <c r="D394" s="436"/>
      <c r="G394" s="425"/>
      <c r="H394" s="425"/>
      <c r="I394" s="425"/>
      <c r="J394" s="425"/>
      <c r="K394" s="425"/>
      <c r="L394" s="425"/>
      <c r="M394" s="425"/>
      <c r="N394" s="425"/>
      <c r="O394" s="425"/>
    </row>
    <row r="395" spans="1:15" s="426" customFormat="1" x14ac:dyDescent="0.25">
      <c r="A395" s="429"/>
      <c r="B395" s="429"/>
      <c r="C395" s="428"/>
      <c r="D395" s="436"/>
      <c r="G395" s="425"/>
      <c r="H395" s="425"/>
      <c r="I395" s="425"/>
      <c r="J395" s="425"/>
      <c r="K395" s="425"/>
      <c r="L395" s="425"/>
      <c r="M395" s="425"/>
      <c r="N395" s="425"/>
      <c r="O395" s="425"/>
    </row>
    <row r="396" spans="1:15" s="426" customFormat="1" x14ac:dyDescent="0.25">
      <c r="A396" s="429"/>
      <c r="B396" s="429"/>
      <c r="C396" s="428"/>
      <c r="D396" s="436"/>
      <c r="G396" s="425"/>
      <c r="H396" s="425"/>
      <c r="I396" s="425"/>
      <c r="J396" s="425"/>
      <c r="K396" s="425"/>
      <c r="L396" s="425"/>
      <c r="M396" s="425"/>
      <c r="N396" s="425"/>
      <c r="O396" s="425"/>
    </row>
    <row r="397" spans="1:15" s="426" customFormat="1" x14ac:dyDescent="0.25">
      <c r="A397" s="429"/>
      <c r="B397" s="429"/>
      <c r="C397" s="428"/>
      <c r="D397" s="436"/>
      <c r="G397" s="425"/>
      <c r="H397" s="425"/>
      <c r="I397" s="425"/>
      <c r="J397" s="425"/>
      <c r="K397" s="425"/>
      <c r="L397" s="425"/>
      <c r="M397" s="425"/>
      <c r="N397" s="425"/>
      <c r="O397" s="425"/>
    </row>
    <row r="398" spans="1:15" s="426" customFormat="1" x14ac:dyDescent="0.25">
      <c r="A398" s="429"/>
      <c r="B398" s="429"/>
      <c r="C398" s="428"/>
      <c r="D398" s="436"/>
      <c r="G398" s="425"/>
      <c r="H398" s="425"/>
      <c r="I398" s="425"/>
      <c r="J398" s="425"/>
      <c r="K398" s="425"/>
      <c r="L398" s="425"/>
      <c r="M398" s="425"/>
      <c r="N398" s="425"/>
      <c r="O398" s="425"/>
    </row>
    <row r="399" spans="1:15" s="426" customFormat="1" x14ac:dyDescent="0.25">
      <c r="A399" s="429"/>
      <c r="B399" s="429"/>
      <c r="C399" s="428"/>
      <c r="D399" s="436"/>
      <c r="G399" s="425"/>
      <c r="H399" s="425"/>
      <c r="I399" s="425"/>
      <c r="J399" s="425"/>
      <c r="K399" s="425"/>
      <c r="L399" s="425"/>
      <c r="M399" s="425"/>
      <c r="N399" s="425"/>
      <c r="O399" s="425"/>
    </row>
    <row r="400" spans="1:15" s="426" customFormat="1" x14ac:dyDescent="0.25">
      <c r="A400" s="429"/>
      <c r="B400" s="429"/>
      <c r="C400" s="428"/>
      <c r="D400" s="436"/>
      <c r="G400" s="425"/>
      <c r="H400" s="425"/>
      <c r="I400" s="425"/>
      <c r="J400" s="425"/>
      <c r="K400" s="425"/>
      <c r="L400" s="425"/>
      <c r="M400" s="425"/>
      <c r="N400" s="425"/>
      <c r="O400" s="425"/>
    </row>
    <row r="401" spans="1:15" s="426" customFormat="1" x14ac:dyDescent="0.25">
      <c r="A401" s="429"/>
      <c r="B401" s="429"/>
      <c r="C401" s="428"/>
      <c r="D401" s="436"/>
      <c r="G401" s="425"/>
      <c r="H401" s="425"/>
      <c r="I401" s="425"/>
      <c r="J401" s="425"/>
      <c r="K401" s="425"/>
      <c r="L401" s="425"/>
      <c r="M401" s="425"/>
      <c r="N401" s="425"/>
      <c r="O401" s="425"/>
    </row>
    <row r="402" spans="1:15" s="426" customFormat="1" x14ac:dyDescent="0.25">
      <c r="A402" s="429"/>
      <c r="B402" s="429"/>
      <c r="C402" s="428"/>
      <c r="D402" s="436"/>
      <c r="G402" s="425"/>
      <c r="H402" s="425"/>
      <c r="I402" s="425"/>
      <c r="J402" s="425"/>
      <c r="K402" s="425"/>
      <c r="L402" s="425"/>
      <c r="M402" s="425"/>
      <c r="N402" s="425"/>
      <c r="O402" s="425"/>
    </row>
    <row r="403" spans="1:15" s="426" customFormat="1" x14ac:dyDescent="0.25">
      <c r="A403" s="429"/>
      <c r="B403" s="429"/>
      <c r="C403" s="428"/>
      <c r="D403" s="436"/>
      <c r="G403" s="425"/>
      <c r="H403" s="425"/>
      <c r="I403" s="425"/>
      <c r="J403" s="425"/>
      <c r="K403" s="425"/>
      <c r="L403" s="425"/>
      <c r="M403" s="425"/>
      <c r="N403" s="425"/>
      <c r="O403" s="425"/>
    </row>
    <row r="404" spans="1:15" s="426" customFormat="1" x14ac:dyDescent="0.25">
      <c r="A404" s="429"/>
      <c r="B404" s="429"/>
      <c r="C404" s="428"/>
      <c r="D404" s="436"/>
      <c r="G404" s="425"/>
      <c r="H404" s="425"/>
      <c r="I404" s="425"/>
      <c r="J404" s="425"/>
      <c r="K404" s="425"/>
      <c r="L404" s="425"/>
      <c r="M404" s="425"/>
      <c r="N404" s="425"/>
      <c r="O404" s="425"/>
    </row>
    <row r="405" spans="1:15" s="426" customFormat="1" x14ac:dyDescent="0.25">
      <c r="A405" s="429"/>
      <c r="B405" s="429"/>
      <c r="C405" s="428"/>
      <c r="D405" s="436"/>
      <c r="G405" s="425"/>
      <c r="H405" s="425"/>
      <c r="I405" s="425"/>
      <c r="J405" s="425"/>
      <c r="K405" s="425"/>
      <c r="L405" s="425"/>
      <c r="M405" s="425"/>
      <c r="N405" s="425"/>
      <c r="O405" s="425"/>
    </row>
    <row r="406" spans="1:15" s="426" customFormat="1" x14ac:dyDescent="0.25">
      <c r="A406" s="429"/>
      <c r="B406" s="429"/>
      <c r="C406" s="428"/>
      <c r="D406" s="436"/>
      <c r="G406" s="425"/>
      <c r="H406" s="425"/>
      <c r="I406" s="425"/>
      <c r="J406" s="425"/>
      <c r="K406" s="425"/>
      <c r="L406" s="425"/>
      <c r="M406" s="425"/>
      <c r="N406" s="425"/>
      <c r="O406" s="425"/>
    </row>
    <row r="407" spans="1:15" s="426" customFormat="1" x14ac:dyDescent="0.25">
      <c r="A407" s="429"/>
      <c r="B407" s="429"/>
      <c r="C407" s="428"/>
      <c r="D407" s="436"/>
      <c r="G407" s="425"/>
      <c r="H407" s="425"/>
      <c r="I407" s="425"/>
      <c r="J407" s="425"/>
      <c r="K407" s="425"/>
      <c r="L407" s="425"/>
      <c r="M407" s="425"/>
      <c r="N407" s="425"/>
      <c r="O407" s="425"/>
    </row>
    <row r="408" spans="1:15" s="426" customFormat="1" x14ac:dyDescent="0.25">
      <c r="A408" s="429"/>
      <c r="B408" s="429"/>
      <c r="C408" s="428"/>
      <c r="D408" s="436"/>
      <c r="G408" s="425"/>
      <c r="H408" s="425"/>
      <c r="I408" s="425"/>
      <c r="J408" s="425"/>
      <c r="K408" s="425"/>
      <c r="L408" s="425"/>
      <c r="M408" s="425"/>
      <c r="N408" s="425"/>
      <c r="O408" s="425"/>
    </row>
    <row r="409" spans="1:15" s="426" customFormat="1" x14ac:dyDescent="0.25">
      <c r="A409" s="429"/>
      <c r="B409" s="429"/>
      <c r="C409" s="428"/>
      <c r="D409" s="436"/>
      <c r="G409" s="425"/>
      <c r="H409" s="425"/>
      <c r="I409" s="425"/>
      <c r="J409" s="425"/>
      <c r="K409" s="425"/>
      <c r="L409" s="425"/>
      <c r="M409" s="425"/>
      <c r="N409" s="425"/>
      <c r="O409" s="425"/>
    </row>
    <row r="410" spans="1:15" s="426" customFormat="1" x14ac:dyDescent="0.25">
      <c r="A410" s="429"/>
      <c r="B410" s="429"/>
      <c r="C410" s="428"/>
      <c r="D410" s="436"/>
      <c r="G410" s="425"/>
      <c r="H410" s="425"/>
      <c r="I410" s="425"/>
      <c r="J410" s="425"/>
      <c r="K410" s="425"/>
      <c r="L410" s="425"/>
      <c r="M410" s="425"/>
      <c r="N410" s="425"/>
      <c r="O410" s="425"/>
    </row>
    <row r="411" spans="1:15" s="426" customFormat="1" x14ac:dyDescent="0.25">
      <c r="A411" s="429"/>
      <c r="B411" s="429"/>
      <c r="C411" s="428"/>
      <c r="D411" s="436"/>
      <c r="G411" s="425"/>
      <c r="H411" s="425"/>
      <c r="I411" s="425"/>
      <c r="J411" s="425"/>
      <c r="K411" s="425"/>
      <c r="L411" s="425"/>
      <c r="M411" s="425"/>
      <c r="N411" s="425"/>
      <c r="O411" s="425"/>
    </row>
    <row r="412" spans="1:15" s="426" customFormat="1" x14ac:dyDescent="0.25">
      <c r="A412" s="429"/>
      <c r="B412" s="429"/>
      <c r="C412" s="428"/>
      <c r="D412" s="436"/>
      <c r="G412" s="425"/>
      <c r="H412" s="425"/>
      <c r="I412" s="425"/>
      <c r="J412" s="425"/>
      <c r="K412" s="425"/>
      <c r="L412" s="425"/>
      <c r="M412" s="425"/>
      <c r="N412" s="425"/>
      <c r="O412" s="425"/>
    </row>
    <row r="413" spans="1:15" s="426" customFormat="1" x14ac:dyDescent="0.25">
      <c r="A413" s="429"/>
      <c r="B413" s="429"/>
      <c r="C413" s="428"/>
      <c r="D413" s="436"/>
      <c r="G413" s="425"/>
      <c r="H413" s="425"/>
      <c r="I413" s="425"/>
      <c r="J413" s="425"/>
      <c r="K413" s="425"/>
      <c r="L413" s="425"/>
      <c r="M413" s="425"/>
      <c r="N413" s="425"/>
      <c r="O413" s="425"/>
    </row>
    <row r="414" spans="1:15" s="426" customFormat="1" x14ac:dyDescent="0.25">
      <c r="A414" s="429"/>
      <c r="B414" s="429"/>
      <c r="C414" s="428"/>
      <c r="D414" s="436"/>
      <c r="G414" s="425"/>
      <c r="H414" s="425"/>
      <c r="I414" s="425"/>
      <c r="J414" s="425"/>
      <c r="K414" s="425"/>
      <c r="L414" s="425"/>
      <c r="M414" s="425"/>
      <c r="N414" s="425"/>
      <c r="O414" s="425"/>
    </row>
    <row r="415" spans="1:15" s="426" customFormat="1" x14ac:dyDescent="0.25">
      <c r="A415" s="429"/>
      <c r="B415" s="429"/>
      <c r="C415" s="428"/>
      <c r="D415" s="436"/>
      <c r="G415" s="425"/>
      <c r="H415" s="425"/>
      <c r="I415" s="425"/>
      <c r="J415" s="425"/>
      <c r="K415" s="425"/>
      <c r="L415" s="425"/>
      <c r="M415" s="425"/>
      <c r="N415" s="425"/>
      <c r="O415" s="425"/>
    </row>
    <row r="416" spans="1:15" s="426" customFormat="1" x14ac:dyDescent="0.25">
      <c r="A416" s="429"/>
      <c r="B416" s="429"/>
      <c r="C416" s="428"/>
      <c r="D416" s="436"/>
      <c r="G416" s="425"/>
      <c r="H416" s="425"/>
      <c r="I416" s="425"/>
      <c r="J416" s="425"/>
      <c r="K416" s="425"/>
      <c r="L416" s="425"/>
      <c r="M416" s="425"/>
      <c r="N416" s="425"/>
      <c r="O416" s="425"/>
    </row>
    <row r="417" spans="1:15" s="426" customFormat="1" x14ac:dyDescent="0.25">
      <c r="A417" s="429"/>
      <c r="B417" s="429"/>
      <c r="C417" s="428"/>
      <c r="D417" s="436"/>
      <c r="G417" s="425"/>
      <c r="H417" s="425"/>
      <c r="I417" s="425"/>
      <c r="J417" s="425"/>
      <c r="K417" s="425"/>
      <c r="L417" s="425"/>
      <c r="M417" s="425"/>
      <c r="N417" s="425"/>
      <c r="O417" s="425"/>
    </row>
    <row r="418" spans="1:15" s="426" customFormat="1" x14ac:dyDescent="0.25">
      <c r="A418" s="429"/>
      <c r="B418" s="429"/>
      <c r="C418" s="428"/>
      <c r="D418" s="436"/>
      <c r="G418" s="425"/>
      <c r="H418" s="425"/>
      <c r="I418" s="425"/>
      <c r="J418" s="425"/>
      <c r="K418" s="425"/>
      <c r="L418" s="425"/>
      <c r="M418" s="425"/>
      <c r="N418" s="425"/>
      <c r="O418" s="425"/>
    </row>
    <row r="419" spans="1:15" s="426" customFormat="1" x14ac:dyDescent="0.25">
      <c r="A419" s="429"/>
      <c r="B419" s="429"/>
      <c r="C419" s="428"/>
      <c r="D419" s="436"/>
      <c r="G419" s="425"/>
      <c r="H419" s="425"/>
      <c r="I419" s="425"/>
      <c r="J419" s="425"/>
      <c r="K419" s="425"/>
      <c r="L419" s="425"/>
      <c r="M419" s="425"/>
      <c r="N419" s="425"/>
      <c r="O419" s="425"/>
    </row>
    <row r="420" spans="1:15" s="426" customFormat="1" x14ac:dyDescent="0.25">
      <c r="A420" s="429"/>
      <c r="B420" s="429"/>
      <c r="C420" s="428"/>
      <c r="D420" s="436"/>
      <c r="G420" s="425"/>
      <c r="H420" s="425"/>
      <c r="I420" s="425"/>
      <c r="J420" s="425"/>
      <c r="K420" s="425"/>
      <c r="L420" s="425"/>
      <c r="M420" s="425"/>
      <c r="N420" s="425"/>
      <c r="O420" s="425"/>
    </row>
    <row r="421" spans="1:15" s="426" customFormat="1" x14ac:dyDescent="0.25">
      <c r="A421" s="429"/>
      <c r="B421" s="429"/>
      <c r="C421" s="428"/>
      <c r="D421" s="436"/>
      <c r="G421" s="425"/>
      <c r="H421" s="425"/>
      <c r="I421" s="425"/>
      <c r="J421" s="425"/>
      <c r="K421" s="425"/>
      <c r="L421" s="425"/>
      <c r="M421" s="425"/>
      <c r="N421" s="425"/>
      <c r="O421" s="425"/>
    </row>
    <row r="422" spans="1:15" s="426" customFormat="1" x14ac:dyDescent="0.25">
      <c r="A422" s="429"/>
      <c r="B422" s="429"/>
      <c r="C422" s="428"/>
      <c r="D422" s="436"/>
      <c r="G422" s="425"/>
      <c r="H422" s="425"/>
      <c r="I422" s="425"/>
      <c r="J422" s="425"/>
      <c r="K422" s="425"/>
      <c r="L422" s="425"/>
      <c r="M422" s="425"/>
      <c r="N422" s="425"/>
      <c r="O422" s="425"/>
    </row>
    <row r="423" spans="1:15" s="426" customFormat="1" x14ac:dyDescent="0.25">
      <c r="A423" s="429"/>
      <c r="B423" s="429"/>
      <c r="C423" s="428"/>
      <c r="D423" s="436"/>
      <c r="G423" s="425"/>
      <c r="H423" s="425"/>
      <c r="I423" s="425"/>
      <c r="J423" s="425"/>
      <c r="K423" s="425"/>
      <c r="L423" s="425"/>
      <c r="M423" s="425"/>
      <c r="N423" s="425"/>
      <c r="O423" s="425"/>
    </row>
    <row r="424" spans="1:15" s="426" customFormat="1" x14ac:dyDescent="0.25">
      <c r="A424" s="429"/>
      <c r="B424" s="429"/>
      <c r="C424" s="428"/>
      <c r="D424" s="436"/>
      <c r="G424" s="425"/>
      <c r="H424" s="425"/>
      <c r="I424" s="425"/>
      <c r="J424" s="425"/>
      <c r="K424" s="425"/>
      <c r="L424" s="425"/>
      <c r="M424" s="425"/>
      <c r="N424" s="425"/>
      <c r="O424" s="425"/>
    </row>
    <row r="425" spans="1:15" s="426" customFormat="1" x14ac:dyDescent="0.25">
      <c r="A425" s="429"/>
      <c r="B425" s="429"/>
      <c r="C425" s="428"/>
      <c r="D425" s="436"/>
      <c r="G425" s="425"/>
      <c r="H425" s="425"/>
      <c r="I425" s="425"/>
      <c r="J425" s="425"/>
      <c r="K425" s="425"/>
      <c r="L425" s="425"/>
      <c r="M425" s="425"/>
      <c r="N425" s="425"/>
      <c r="O425" s="425"/>
    </row>
    <row r="426" spans="1:15" s="426" customFormat="1" x14ac:dyDescent="0.25">
      <c r="A426" s="429"/>
      <c r="B426" s="429"/>
      <c r="C426" s="428"/>
      <c r="D426" s="436"/>
      <c r="G426" s="425"/>
      <c r="H426" s="425"/>
      <c r="I426" s="425"/>
      <c r="J426" s="425"/>
      <c r="K426" s="425"/>
      <c r="L426" s="425"/>
      <c r="M426" s="425"/>
      <c r="N426" s="425"/>
      <c r="O426" s="425"/>
    </row>
    <row r="427" spans="1:15" s="426" customFormat="1" x14ac:dyDescent="0.25">
      <c r="A427" s="429"/>
      <c r="B427" s="429"/>
      <c r="C427" s="428"/>
      <c r="D427" s="436"/>
      <c r="G427" s="425"/>
      <c r="H427" s="425"/>
      <c r="I427" s="425"/>
      <c r="J427" s="425"/>
      <c r="K427" s="425"/>
      <c r="L427" s="425"/>
      <c r="M427" s="425"/>
      <c r="N427" s="425"/>
      <c r="O427" s="425"/>
    </row>
    <row r="428" spans="1:15" s="426" customFormat="1" x14ac:dyDescent="0.25">
      <c r="A428" s="429"/>
      <c r="B428" s="429"/>
      <c r="C428" s="428"/>
      <c r="D428" s="436"/>
      <c r="G428" s="425"/>
      <c r="H428" s="425"/>
      <c r="I428" s="425"/>
      <c r="J428" s="425"/>
      <c r="K428" s="425"/>
      <c r="L428" s="425"/>
      <c r="M428" s="425"/>
      <c r="N428" s="425"/>
      <c r="O428" s="425"/>
    </row>
    <row r="429" spans="1:15" s="426" customFormat="1" x14ac:dyDescent="0.25">
      <c r="A429" s="429"/>
      <c r="B429" s="429"/>
      <c r="C429" s="428"/>
      <c r="D429" s="436"/>
      <c r="G429" s="425"/>
      <c r="H429" s="425"/>
      <c r="I429" s="425"/>
      <c r="J429" s="425"/>
      <c r="K429" s="425"/>
      <c r="L429" s="425"/>
      <c r="M429" s="425"/>
      <c r="N429" s="425"/>
      <c r="O429" s="425"/>
    </row>
    <row r="430" spans="1:15" s="426" customFormat="1" x14ac:dyDescent="0.25">
      <c r="A430" s="429"/>
      <c r="B430" s="429"/>
      <c r="C430" s="428"/>
      <c r="D430" s="436"/>
      <c r="G430" s="425"/>
      <c r="H430" s="425"/>
      <c r="I430" s="425"/>
      <c r="J430" s="425"/>
      <c r="K430" s="425"/>
      <c r="L430" s="425"/>
      <c r="M430" s="425"/>
      <c r="N430" s="425"/>
      <c r="O430" s="425"/>
    </row>
    <row r="431" spans="1:15" s="426" customFormat="1" x14ac:dyDescent="0.25">
      <c r="A431" s="429"/>
      <c r="B431" s="429"/>
      <c r="C431" s="428"/>
      <c r="D431" s="436"/>
      <c r="G431" s="425"/>
      <c r="H431" s="425"/>
      <c r="I431" s="425"/>
      <c r="J431" s="425"/>
      <c r="K431" s="425"/>
      <c r="L431" s="425"/>
      <c r="M431" s="425"/>
      <c r="N431" s="425"/>
      <c r="O431" s="425"/>
    </row>
    <row r="432" spans="1:15" s="426" customFormat="1" x14ac:dyDescent="0.25">
      <c r="A432" s="429"/>
      <c r="B432" s="429"/>
      <c r="C432" s="428"/>
      <c r="D432" s="436"/>
      <c r="G432" s="425"/>
      <c r="H432" s="425"/>
      <c r="I432" s="425"/>
      <c r="J432" s="425"/>
      <c r="K432" s="425"/>
      <c r="L432" s="425"/>
      <c r="M432" s="425"/>
      <c r="N432" s="425"/>
      <c r="O432" s="425"/>
    </row>
    <row r="433" spans="1:15" s="426" customFormat="1" x14ac:dyDescent="0.25">
      <c r="A433" s="429"/>
      <c r="B433" s="429"/>
      <c r="C433" s="428"/>
      <c r="D433" s="436"/>
      <c r="G433" s="425"/>
      <c r="H433" s="425"/>
      <c r="I433" s="425"/>
      <c r="J433" s="425"/>
      <c r="K433" s="425"/>
      <c r="L433" s="425"/>
      <c r="M433" s="425"/>
      <c r="N433" s="425"/>
      <c r="O433" s="425"/>
    </row>
    <row r="434" spans="1:15" s="426" customFormat="1" x14ac:dyDescent="0.25">
      <c r="A434" s="429"/>
      <c r="B434" s="429"/>
      <c r="C434" s="428"/>
      <c r="D434" s="436"/>
      <c r="G434" s="425"/>
      <c r="H434" s="425"/>
      <c r="I434" s="425"/>
      <c r="J434" s="425"/>
      <c r="K434" s="425"/>
      <c r="L434" s="425"/>
      <c r="M434" s="425"/>
      <c r="N434" s="425"/>
      <c r="O434" s="425"/>
    </row>
    <row r="435" spans="1:15" s="426" customFormat="1" x14ac:dyDescent="0.25">
      <c r="A435" s="429"/>
      <c r="B435" s="429"/>
      <c r="C435" s="428"/>
      <c r="D435" s="436"/>
      <c r="G435" s="425"/>
      <c r="H435" s="425"/>
      <c r="I435" s="425"/>
      <c r="J435" s="425"/>
      <c r="K435" s="425"/>
      <c r="L435" s="425"/>
      <c r="M435" s="425"/>
      <c r="N435" s="425"/>
      <c r="O435" s="425"/>
    </row>
    <row r="436" spans="1:15" s="426" customFormat="1" x14ac:dyDescent="0.25">
      <c r="A436" s="429"/>
      <c r="B436" s="429"/>
      <c r="C436" s="428"/>
      <c r="D436" s="436"/>
      <c r="G436" s="425"/>
      <c r="H436" s="425"/>
      <c r="I436" s="425"/>
      <c r="J436" s="425"/>
      <c r="K436" s="425"/>
      <c r="L436" s="425"/>
      <c r="M436" s="425"/>
      <c r="N436" s="425"/>
      <c r="O436" s="425"/>
    </row>
    <row r="437" spans="1:15" s="426" customFormat="1" x14ac:dyDescent="0.25">
      <c r="A437" s="429"/>
      <c r="B437" s="429"/>
      <c r="C437" s="428"/>
      <c r="D437" s="436"/>
      <c r="G437" s="425"/>
      <c r="H437" s="425"/>
      <c r="I437" s="425"/>
      <c r="J437" s="425"/>
      <c r="K437" s="425"/>
      <c r="L437" s="425"/>
      <c r="M437" s="425"/>
      <c r="N437" s="425"/>
      <c r="O437" s="425"/>
    </row>
    <row r="438" spans="1:15" s="426" customFormat="1" x14ac:dyDescent="0.25">
      <c r="A438" s="429"/>
      <c r="B438" s="429"/>
      <c r="C438" s="428"/>
      <c r="D438" s="436"/>
      <c r="G438" s="425"/>
      <c r="H438" s="425"/>
      <c r="I438" s="425"/>
      <c r="J438" s="425"/>
      <c r="K438" s="425"/>
      <c r="L438" s="425"/>
      <c r="M438" s="425"/>
      <c r="N438" s="425"/>
      <c r="O438" s="425"/>
    </row>
    <row r="439" spans="1:15" s="426" customFormat="1" x14ac:dyDescent="0.25">
      <c r="A439" s="429"/>
      <c r="B439" s="429"/>
      <c r="C439" s="428"/>
      <c r="D439" s="436"/>
      <c r="G439" s="425"/>
      <c r="H439" s="425"/>
      <c r="I439" s="425"/>
      <c r="J439" s="425"/>
      <c r="K439" s="425"/>
      <c r="L439" s="425"/>
      <c r="M439" s="425"/>
      <c r="N439" s="425"/>
      <c r="O439" s="425"/>
    </row>
    <row r="440" spans="1:15" s="426" customFormat="1" x14ac:dyDescent="0.25">
      <c r="A440" s="429"/>
      <c r="B440" s="429"/>
      <c r="C440" s="428"/>
      <c r="D440" s="436"/>
      <c r="G440" s="425"/>
      <c r="H440" s="425"/>
      <c r="I440" s="425"/>
      <c r="J440" s="425"/>
      <c r="K440" s="425"/>
      <c r="L440" s="425"/>
      <c r="M440" s="425"/>
      <c r="N440" s="425"/>
      <c r="O440" s="425"/>
    </row>
    <row r="441" spans="1:15" s="426" customFormat="1" x14ac:dyDescent="0.25">
      <c r="A441" s="429"/>
      <c r="B441" s="429"/>
      <c r="C441" s="428"/>
      <c r="D441" s="436"/>
      <c r="G441" s="425"/>
      <c r="H441" s="425"/>
      <c r="I441" s="425"/>
      <c r="J441" s="425"/>
      <c r="K441" s="425"/>
      <c r="L441" s="425"/>
      <c r="M441" s="425"/>
      <c r="N441" s="425"/>
      <c r="O441" s="425"/>
    </row>
    <row r="442" spans="1:15" s="426" customFormat="1" x14ac:dyDescent="0.25">
      <c r="A442" s="429"/>
      <c r="B442" s="429"/>
      <c r="C442" s="428"/>
      <c r="D442" s="436"/>
      <c r="G442" s="425"/>
      <c r="H442" s="425"/>
      <c r="I442" s="425"/>
      <c r="J442" s="425"/>
      <c r="K442" s="425"/>
      <c r="L442" s="425"/>
      <c r="M442" s="425"/>
      <c r="N442" s="425"/>
      <c r="O442" s="425"/>
    </row>
    <row r="443" spans="1:15" s="426" customFormat="1" x14ac:dyDescent="0.25">
      <c r="A443" s="429"/>
      <c r="B443" s="429"/>
      <c r="C443" s="428"/>
      <c r="D443" s="436"/>
      <c r="G443" s="425"/>
      <c r="H443" s="425"/>
      <c r="I443" s="425"/>
      <c r="J443" s="425"/>
      <c r="K443" s="425"/>
      <c r="L443" s="425"/>
      <c r="M443" s="425"/>
      <c r="N443" s="425"/>
      <c r="O443" s="425"/>
    </row>
    <row r="444" spans="1:15" s="426" customFormat="1" x14ac:dyDescent="0.25">
      <c r="A444" s="429"/>
      <c r="B444" s="429"/>
      <c r="C444" s="428"/>
      <c r="D444" s="436"/>
      <c r="G444" s="425"/>
      <c r="H444" s="425"/>
      <c r="I444" s="425"/>
      <c r="J444" s="425"/>
      <c r="K444" s="425"/>
      <c r="L444" s="425"/>
      <c r="M444" s="425"/>
      <c r="N444" s="425"/>
      <c r="O444" s="425"/>
    </row>
    <row r="445" spans="1:15" s="426" customFormat="1" x14ac:dyDescent="0.25">
      <c r="A445" s="429"/>
      <c r="B445" s="429"/>
      <c r="C445" s="428"/>
      <c r="D445" s="436"/>
      <c r="G445" s="425"/>
      <c r="H445" s="425"/>
      <c r="I445" s="425"/>
      <c r="J445" s="425"/>
      <c r="K445" s="425"/>
      <c r="L445" s="425"/>
      <c r="M445" s="425"/>
      <c r="N445" s="425"/>
      <c r="O445" s="425"/>
    </row>
    <row r="446" spans="1:15" s="426" customFormat="1" x14ac:dyDescent="0.25">
      <c r="A446" s="429"/>
      <c r="B446" s="429"/>
      <c r="C446" s="428"/>
      <c r="D446" s="436"/>
      <c r="G446" s="425"/>
      <c r="H446" s="425"/>
      <c r="I446" s="425"/>
      <c r="J446" s="425"/>
      <c r="K446" s="425"/>
      <c r="L446" s="425"/>
      <c r="M446" s="425"/>
      <c r="N446" s="425"/>
      <c r="O446" s="425"/>
    </row>
    <row r="447" spans="1:15" s="426" customFormat="1" x14ac:dyDescent="0.25">
      <c r="A447" s="429"/>
      <c r="B447" s="429"/>
      <c r="C447" s="428"/>
      <c r="D447" s="436"/>
      <c r="G447" s="425"/>
      <c r="H447" s="425"/>
      <c r="I447" s="425"/>
      <c r="J447" s="425"/>
      <c r="K447" s="425"/>
      <c r="L447" s="425"/>
      <c r="M447" s="425"/>
      <c r="N447" s="425"/>
      <c r="O447" s="425"/>
    </row>
    <row r="448" spans="1:15" s="426" customFormat="1" x14ac:dyDescent="0.25">
      <c r="A448" s="429"/>
      <c r="B448" s="429"/>
      <c r="C448" s="428"/>
      <c r="D448" s="436"/>
      <c r="G448" s="425"/>
      <c r="H448" s="425"/>
      <c r="I448" s="425"/>
      <c r="J448" s="425"/>
      <c r="K448" s="425"/>
      <c r="L448" s="425"/>
      <c r="M448" s="425"/>
      <c r="N448" s="425"/>
      <c r="O448" s="425"/>
    </row>
    <row r="449" spans="1:15" s="426" customFormat="1" x14ac:dyDescent="0.25">
      <c r="A449" s="429"/>
      <c r="B449" s="429"/>
      <c r="C449" s="428"/>
      <c r="D449" s="436"/>
      <c r="G449" s="425"/>
      <c r="H449" s="425"/>
      <c r="I449" s="425"/>
      <c r="J449" s="425"/>
      <c r="K449" s="425"/>
      <c r="L449" s="425"/>
      <c r="M449" s="425"/>
      <c r="N449" s="425"/>
      <c r="O449" s="425"/>
    </row>
    <row r="450" spans="1:15" s="426" customFormat="1" x14ac:dyDescent="0.25">
      <c r="A450" s="429"/>
      <c r="B450" s="429"/>
      <c r="C450" s="428"/>
      <c r="D450" s="436"/>
      <c r="G450" s="425"/>
      <c r="H450" s="425"/>
      <c r="I450" s="425"/>
      <c r="J450" s="425"/>
      <c r="K450" s="425"/>
      <c r="L450" s="425"/>
      <c r="M450" s="425"/>
      <c r="N450" s="425"/>
      <c r="O450" s="425"/>
    </row>
    <row r="451" spans="1:15" s="426" customFormat="1" x14ac:dyDescent="0.25">
      <c r="A451" s="429"/>
      <c r="B451" s="429"/>
      <c r="C451" s="428"/>
      <c r="D451" s="436"/>
      <c r="G451" s="425"/>
      <c r="H451" s="425"/>
      <c r="I451" s="425"/>
      <c r="J451" s="425"/>
      <c r="K451" s="425"/>
      <c r="L451" s="425"/>
      <c r="M451" s="425"/>
      <c r="N451" s="425"/>
      <c r="O451" s="425"/>
    </row>
    <row r="452" spans="1:15" s="426" customFormat="1" x14ac:dyDescent="0.25">
      <c r="A452" s="429"/>
      <c r="B452" s="429"/>
      <c r="C452" s="428"/>
      <c r="D452" s="436"/>
      <c r="G452" s="425"/>
      <c r="H452" s="425"/>
      <c r="I452" s="425"/>
      <c r="J452" s="425"/>
      <c r="K452" s="425"/>
      <c r="L452" s="425"/>
      <c r="M452" s="425"/>
      <c r="N452" s="425"/>
      <c r="O452" s="425"/>
    </row>
    <row r="453" spans="1:15" s="426" customFormat="1" x14ac:dyDescent="0.25">
      <c r="A453" s="429"/>
      <c r="B453" s="429"/>
      <c r="C453" s="428"/>
      <c r="D453" s="436"/>
      <c r="G453" s="425"/>
      <c r="H453" s="425"/>
      <c r="I453" s="425"/>
      <c r="J453" s="425"/>
      <c r="K453" s="425"/>
      <c r="L453" s="425"/>
      <c r="M453" s="425"/>
      <c r="N453" s="425"/>
      <c r="O453" s="425"/>
    </row>
    <row r="454" spans="1:15" s="426" customFormat="1" x14ac:dyDescent="0.25">
      <c r="A454" s="429"/>
      <c r="B454" s="429"/>
      <c r="C454" s="428"/>
      <c r="D454" s="436"/>
      <c r="G454" s="425"/>
      <c r="H454" s="425"/>
      <c r="I454" s="425"/>
      <c r="J454" s="425"/>
      <c r="K454" s="425"/>
      <c r="L454" s="425"/>
      <c r="M454" s="425"/>
      <c r="N454" s="425"/>
      <c r="O454" s="425"/>
    </row>
    <row r="455" spans="1:15" s="426" customFormat="1" x14ac:dyDescent="0.25">
      <c r="A455" s="429"/>
      <c r="B455" s="429"/>
      <c r="C455" s="428"/>
      <c r="D455" s="436"/>
      <c r="G455" s="425"/>
      <c r="H455" s="425"/>
      <c r="I455" s="425"/>
      <c r="J455" s="425"/>
      <c r="K455" s="425"/>
      <c r="L455" s="425"/>
      <c r="M455" s="425"/>
      <c r="N455" s="425"/>
      <c r="O455" s="425"/>
    </row>
    <row r="456" spans="1:15" s="426" customFormat="1" x14ac:dyDescent="0.25">
      <c r="A456" s="429"/>
      <c r="B456" s="429"/>
      <c r="C456" s="428"/>
      <c r="D456" s="436"/>
      <c r="G456" s="425"/>
      <c r="H456" s="425"/>
      <c r="I456" s="425"/>
      <c r="J456" s="425"/>
      <c r="K456" s="425"/>
      <c r="L456" s="425"/>
      <c r="M456" s="425"/>
      <c r="N456" s="425"/>
      <c r="O456" s="425"/>
    </row>
    <row r="457" spans="1:15" s="426" customFormat="1" x14ac:dyDescent="0.25">
      <c r="A457" s="429"/>
      <c r="B457" s="429"/>
      <c r="C457" s="428"/>
      <c r="D457" s="436"/>
      <c r="G457" s="425"/>
      <c r="H457" s="425"/>
      <c r="I457" s="425"/>
      <c r="J457" s="425"/>
      <c r="K457" s="425"/>
      <c r="L457" s="425"/>
      <c r="M457" s="425"/>
      <c r="N457" s="425"/>
      <c r="O457" s="425"/>
    </row>
    <row r="458" spans="1:15" s="426" customFormat="1" x14ac:dyDescent="0.25">
      <c r="A458" s="429"/>
      <c r="B458" s="429"/>
      <c r="C458" s="428"/>
      <c r="D458" s="436"/>
      <c r="G458" s="425"/>
      <c r="H458" s="425"/>
      <c r="I458" s="425"/>
      <c r="J458" s="425"/>
      <c r="K458" s="425"/>
      <c r="L458" s="425"/>
      <c r="M458" s="425"/>
      <c r="N458" s="425"/>
      <c r="O458" s="425"/>
    </row>
    <row r="459" spans="1:15" s="426" customFormat="1" x14ac:dyDescent="0.25">
      <c r="A459" s="429"/>
      <c r="B459" s="429"/>
      <c r="C459" s="428"/>
      <c r="D459" s="436"/>
      <c r="G459" s="425"/>
      <c r="H459" s="425"/>
      <c r="I459" s="425"/>
      <c r="J459" s="425"/>
      <c r="K459" s="425"/>
      <c r="L459" s="425"/>
      <c r="M459" s="425"/>
      <c r="N459" s="425"/>
      <c r="O459" s="425"/>
    </row>
    <row r="460" spans="1:15" s="426" customFormat="1" x14ac:dyDescent="0.25">
      <c r="A460" s="429"/>
      <c r="B460" s="429"/>
      <c r="C460" s="428"/>
      <c r="D460" s="436"/>
      <c r="G460" s="425"/>
      <c r="H460" s="425"/>
      <c r="I460" s="425"/>
      <c r="J460" s="425"/>
      <c r="K460" s="425"/>
      <c r="L460" s="425"/>
      <c r="M460" s="425"/>
      <c r="N460" s="425"/>
      <c r="O460" s="425"/>
    </row>
    <row r="461" spans="1:15" s="426" customFormat="1" x14ac:dyDescent="0.25">
      <c r="A461" s="429"/>
      <c r="B461" s="429"/>
      <c r="C461" s="428"/>
      <c r="D461" s="436"/>
      <c r="G461" s="425"/>
      <c r="H461" s="425"/>
      <c r="I461" s="425"/>
      <c r="J461" s="425"/>
      <c r="K461" s="425"/>
      <c r="L461" s="425"/>
      <c r="M461" s="425"/>
      <c r="N461" s="425"/>
      <c r="O461" s="425"/>
    </row>
    <row r="462" spans="1:15" s="426" customFormat="1" x14ac:dyDescent="0.25">
      <c r="A462" s="429"/>
      <c r="B462" s="429"/>
      <c r="C462" s="428"/>
      <c r="D462" s="436"/>
      <c r="G462" s="425"/>
      <c r="H462" s="425"/>
      <c r="I462" s="425"/>
      <c r="J462" s="425"/>
      <c r="K462" s="425"/>
      <c r="L462" s="425"/>
      <c r="M462" s="425"/>
      <c r="N462" s="425"/>
      <c r="O462" s="425"/>
    </row>
    <row r="463" spans="1:15" s="426" customFormat="1" x14ac:dyDescent="0.25">
      <c r="A463" s="429"/>
      <c r="B463" s="429"/>
      <c r="C463" s="428"/>
      <c r="D463" s="436"/>
      <c r="G463" s="425"/>
      <c r="H463" s="425"/>
      <c r="I463" s="425"/>
      <c r="J463" s="425"/>
      <c r="K463" s="425"/>
      <c r="L463" s="425"/>
      <c r="M463" s="425"/>
      <c r="N463" s="425"/>
      <c r="O463" s="425"/>
    </row>
    <row r="464" spans="1:15" s="426" customFormat="1" x14ac:dyDescent="0.25">
      <c r="A464" s="429"/>
      <c r="B464" s="429"/>
      <c r="C464" s="428"/>
      <c r="D464" s="436"/>
      <c r="G464" s="425"/>
      <c r="H464" s="425"/>
      <c r="I464" s="425"/>
      <c r="J464" s="425"/>
      <c r="K464" s="425"/>
      <c r="L464" s="425"/>
      <c r="M464" s="425"/>
      <c r="N464" s="425"/>
      <c r="O464" s="425"/>
    </row>
    <row r="465" spans="1:15" s="426" customFormat="1" x14ac:dyDescent="0.25">
      <c r="A465" s="429"/>
      <c r="B465" s="429"/>
      <c r="C465" s="428"/>
      <c r="D465" s="436"/>
      <c r="G465" s="425"/>
      <c r="H465" s="425"/>
      <c r="I465" s="425"/>
      <c r="J465" s="425"/>
      <c r="K465" s="425"/>
      <c r="L465" s="425"/>
      <c r="M465" s="425"/>
      <c r="N465" s="425"/>
      <c r="O465" s="425"/>
    </row>
    <row r="466" spans="1:15" s="426" customFormat="1" x14ac:dyDescent="0.25">
      <c r="A466" s="429"/>
      <c r="B466" s="429"/>
      <c r="C466" s="428"/>
      <c r="D466" s="436"/>
      <c r="G466" s="425"/>
      <c r="H466" s="425"/>
      <c r="I466" s="425"/>
      <c r="J466" s="425"/>
      <c r="K466" s="425"/>
      <c r="L466" s="425"/>
      <c r="M466" s="425"/>
      <c r="N466" s="425"/>
      <c r="O466" s="425"/>
    </row>
    <row r="467" spans="1:15" s="426" customFormat="1" x14ac:dyDescent="0.25">
      <c r="A467" s="429"/>
      <c r="B467" s="429"/>
      <c r="C467" s="428"/>
      <c r="D467" s="436"/>
      <c r="G467" s="425"/>
      <c r="H467" s="425"/>
      <c r="I467" s="425"/>
      <c r="J467" s="425"/>
      <c r="K467" s="425"/>
      <c r="L467" s="425"/>
      <c r="M467" s="425"/>
      <c r="N467" s="425"/>
      <c r="O467" s="425"/>
    </row>
    <row r="468" spans="1:15" s="426" customFormat="1" x14ac:dyDescent="0.25">
      <c r="A468" s="429"/>
      <c r="B468" s="429"/>
      <c r="C468" s="428"/>
      <c r="D468" s="436"/>
      <c r="G468" s="425"/>
      <c r="H468" s="425"/>
      <c r="I468" s="425"/>
      <c r="J468" s="425"/>
      <c r="K468" s="425"/>
      <c r="L468" s="425"/>
      <c r="M468" s="425"/>
      <c r="N468" s="425"/>
      <c r="O468" s="425"/>
    </row>
    <row r="469" spans="1:15" s="426" customFormat="1" x14ac:dyDescent="0.25">
      <c r="A469" s="429"/>
      <c r="B469" s="429"/>
      <c r="C469" s="428"/>
      <c r="D469" s="436"/>
      <c r="G469" s="425"/>
      <c r="H469" s="425"/>
      <c r="I469" s="425"/>
      <c r="J469" s="425"/>
      <c r="K469" s="425"/>
      <c r="L469" s="425"/>
      <c r="M469" s="425"/>
      <c r="N469" s="425"/>
      <c r="O469" s="425"/>
    </row>
    <row r="470" spans="1:15" s="426" customFormat="1" x14ac:dyDescent="0.25">
      <c r="A470" s="429"/>
      <c r="B470" s="429"/>
      <c r="C470" s="428"/>
      <c r="D470" s="436"/>
      <c r="G470" s="425"/>
      <c r="H470" s="425"/>
      <c r="I470" s="425"/>
      <c r="J470" s="425"/>
      <c r="K470" s="425"/>
      <c r="L470" s="425"/>
      <c r="M470" s="425"/>
      <c r="N470" s="425"/>
      <c r="O470" s="425"/>
    </row>
    <row r="471" spans="1:15" s="426" customFormat="1" x14ac:dyDescent="0.25">
      <c r="A471" s="429"/>
      <c r="B471" s="429"/>
      <c r="C471" s="428"/>
      <c r="D471" s="436"/>
      <c r="G471" s="425"/>
      <c r="H471" s="425"/>
      <c r="I471" s="425"/>
      <c r="J471" s="425"/>
      <c r="K471" s="425"/>
      <c r="L471" s="425"/>
      <c r="M471" s="425"/>
      <c r="N471" s="425"/>
      <c r="O471" s="425"/>
    </row>
    <row r="472" spans="1:15" s="426" customFormat="1" x14ac:dyDescent="0.25">
      <c r="A472" s="429"/>
      <c r="B472" s="429"/>
      <c r="C472" s="428"/>
      <c r="D472" s="436"/>
      <c r="G472" s="425"/>
      <c r="H472" s="425"/>
      <c r="I472" s="425"/>
      <c r="J472" s="425"/>
      <c r="K472" s="425"/>
      <c r="L472" s="425"/>
      <c r="M472" s="425"/>
      <c r="N472" s="425"/>
      <c r="O472" s="425"/>
    </row>
    <row r="473" spans="1:15" s="426" customFormat="1" x14ac:dyDescent="0.25">
      <c r="A473" s="429"/>
      <c r="B473" s="429"/>
      <c r="C473" s="428"/>
      <c r="D473" s="436"/>
      <c r="G473" s="425"/>
      <c r="H473" s="425"/>
      <c r="I473" s="425"/>
      <c r="J473" s="425"/>
      <c r="K473" s="425"/>
      <c r="L473" s="425"/>
      <c r="M473" s="425"/>
      <c r="N473" s="425"/>
      <c r="O473" s="425"/>
    </row>
    <row r="474" spans="1:15" s="426" customFormat="1" x14ac:dyDescent="0.25">
      <c r="A474" s="429"/>
      <c r="B474" s="429"/>
      <c r="C474" s="428"/>
      <c r="D474" s="436"/>
      <c r="G474" s="425"/>
      <c r="H474" s="425"/>
      <c r="I474" s="425"/>
      <c r="J474" s="425"/>
      <c r="K474" s="425"/>
      <c r="L474" s="425"/>
      <c r="M474" s="425"/>
      <c r="N474" s="425"/>
      <c r="O474" s="425"/>
    </row>
    <row r="475" spans="1:15" s="426" customFormat="1" x14ac:dyDescent="0.25">
      <c r="A475" s="429"/>
      <c r="B475" s="429"/>
      <c r="C475" s="428"/>
      <c r="D475" s="436"/>
      <c r="G475" s="425"/>
      <c r="H475" s="425"/>
      <c r="I475" s="425"/>
      <c r="J475" s="425"/>
      <c r="K475" s="425"/>
      <c r="L475" s="425"/>
      <c r="M475" s="425"/>
      <c r="N475" s="425"/>
      <c r="O475" s="425"/>
    </row>
    <row r="476" spans="1:15" s="426" customFormat="1" x14ac:dyDescent="0.25">
      <c r="A476" s="429"/>
      <c r="B476" s="429"/>
      <c r="C476" s="428"/>
      <c r="D476" s="436"/>
      <c r="G476" s="425"/>
      <c r="H476" s="425"/>
      <c r="I476" s="425"/>
      <c r="J476" s="425"/>
      <c r="K476" s="425"/>
      <c r="L476" s="425"/>
      <c r="M476" s="425"/>
      <c r="N476" s="425"/>
      <c r="O476" s="425"/>
    </row>
    <row r="477" spans="1:15" s="426" customFormat="1" x14ac:dyDescent="0.25">
      <c r="A477" s="429"/>
      <c r="B477" s="429"/>
      <c r="C477" s="428"/>
      <c r="D477" s="436"/>
      <c r="G477" s="425"/>
      <c r="H477" s="425"/>
      <c r="I477" s="425"/>
      <c r="J477" s="425"/>
      <c r="K477" s="425"/>
      <c r="L477" s="425"/>
      <c r="M477" s="425"/>
      <c r="N477" s="425"/>
      <c r="O477" s="425"/>
    </row>
    <row r="478" spans="1:15" s="426" customFormat="1" x14ac:dyDescent="0.25">
      <c r="A478" s="429"/>
      <c r="B478" s="429"/>
      <c r="C478" s="428"/>
      <c r="D478" s="436"/>
      <c r="G478" s="425"/>
      <c r="H478" s="425"/>
      <c r="I478" s="425"/>
      <c r="J478" s="425"/>
      <c r="K478" s="425"/>
      <c r="L478" s="425"/>
      <c r="M478" s="425"/>
      <c r="N478" s="425"/>
      <c r="O478" s="425"/>
    </row>
    <row r="479" spans="1:15" s="426" customFormat="1" x14ac:dyDescent="0.25">
      <c r="A479" s="429"/>
      <c r="B479" s="429"/>
      <c r="C479" s="428"/>
      <c r="D479" s="436"/>
      <c r="G479" s="425"/>
      <c r="H479" s="425"/>
      <c r="I479" s="425"/>
      <c r="J479" s="425"/>
      <c r="K479" s="425"/>
      <c r="L479" s="425"/>
      <c r="M479" s="425"/>
      <c r="N479" s="425"/>
      <c r="O479" s="425"/>
    </row>
    <row r="480" spans="1:15" s="426" customFormat="1" x14ac:dyDescent="0.25">
      <c r="A480" s="429"/>
      <c r="B480" s="429"/>
      <c r="C480" s="428"/>
      <c r="D480" s="436"/>
      <c r="G480" s="425"/>
      <c r="H480" s="425"/>
      <c r="I480" s="425"/>
      <c r="J480" s="425"/>
      <c r="K480" s="425"/>
      <c r="L480" s="425"/>
      <c r="M480" s="425"/>
      <c r="N480" s="425"/>
      <c r="O480" s="425"/>
    </row>
    <row r="481" spans="1:15" s="426" customFormat="1" x14ac:dyDescent="0.25">
      <c r="A481" s="429"/>
      <c r="B481" s="429"/>
      <c r="C481" s="428"/>
      <c r="D481" s="436"/>
      <c r="G481" s="425"/>
      <c r="H481" s="425"/>
      <c r="I481" s="425"/>
      <c r="J481" s="425"/>
      <c r="K481" s="425"/>
      <c r="L481" s="425"/>
      <c r="M481" s="425"/>
      <c r="N481" s="425"/>
      <c r="O481" s="425"/>
    </row>
    <row r="482" spans="1:15" s="426" customFormat="1" x14ac:dyDescent="0.25">
      <c r="A482" s="429"/>
      <c r="B482" s="429"/>
      <c r="C482" s="428"/>
      <c r="D482" s="436"/>
      <c r="G482" s="425"/>
      <c r="H482" s="425"/>
      <c r="I482" s="425"/>
      <c r="J482" s="425"/>
      <c r="K482" s="425"/>
      <c r="L482" s="425"/>
      <c r="M482" s="425"/>
      <c r="N482" s="425"/>
      <c r="O482" s="425"/>
    </row>
    <row r="483" spans="1:15" s="426" customFormat="1" x14ac:dyDescent="0.25">
      <c r="A483" s="429"/>
      <c r="B483" s="429"/>
      <c r="C483" s="428"/>
      <c r="D483" s="436"/>
      <c r="G483" s="425"/>
      <c r="H483" s="425"/>
      <c r="I483" s="425"/>
      <c r="J483" s="425"/>
      <c r="K483" s="425"/>
      <c r="L483" s="425"/>
      <c r="M483" s="425"/>
      <c r="N483" s="425"/>
      <c r="O483" s="425"/>
    </row>
    <row r="484" spans="1:15" s="426" customFormat="1" x14ac:dyDescent="0.25">
      <c r="A484" s="429"/>
      <c r="B484" s="429"/>
      <c r="C484" s="428"/>
      <c r="D484" s="436"/>
      <c r="G484" s="425"/>
      <c r="H484" s="425"/>
      <c r="I484" s="425"/>
      <c r="J484" s="425"/>
      <c r="K484" s="425"/>
      <c r="L484" s="425"/>
      <c r="M484" s="425"/>
      <c r="N484" s="425"/>
      <c r="O484" s="425"/>
    </row>
    <row r="485" spans="1:15" s="426" customFormat="1" x14ac:dyDescent="0.25">
      <c r="A485" s="429"/>
      <c r="B485" s="429"/>
      <c r="C485" s="428"/>
      <c r="D485" s="436"/>
      <c r="G485" s="425"/>
      <c r="H485" s="425"/>
      <c r="I485" s="425"/>
      <c r="J485" s="425"/>
      <c r="K485" s="425"/>
      <c r="L485" s="425"/>
      <c r="M485" s="425"/>
      <c r="N485" s="425"/>
      <c r="O485" s="425"/>
    </row>
    <row r="486" spans="1:15" s="426" customFormat="1" x14ac:dyDescent="0.25">
      <c r="A486" s="429"/>
      <c r="B486" s="429"/>
      <c r="C486" s="428"/>
      <c r="D486" s="436"/>
      <c r="G486" s="425"/>
      <c r="H486" s="425"/>
      <c r="I486" s="425"/>
      <c r="J486" s="425"/>
      <c r="K486" s="425"/>
      <c r="L486" s="425"/>
      <c r="M486" s="425"/>
      <c r="N486" s="425"/>
      <c r="O486" s="425"/>
    </row>
    <row r="487" spans="1:15" s="426" customFormat="1" x14ac:dyDescent="0.25">
      <c r="A487" s="429"/>
      <c r="B487" s="429"/>
      <c r="C487" s="428"/>
      <c r="D487" s="436"/>
      <c r="G487" s="425"/>
      <c r="H487" s="425"/>
      <c r="I487" s="425"/>
      <c r="J487" s="425"/>
      <c r="K487" s="425"/>
      <c r="L487" s="425"/>
      <c r="M487" s="425"/>
      <c r="N487" s="425"/>
      <c r="O487" s="425"/>
    </row>
    <row r="488" spans="1:15" s="426" customFormat="1" x14ac:dyDescent="0.25">
      <c r="A488" s="429"/>
      <c r="B488" s="429"/>
      <c r="C488" s="428"/>
      <c r="D488" s="436"/>
      <c r="G488" s="425"/>
      <c r="H488" s="425"/>
      <c r="I488" s="425"/>
      <c r="J488" s="425"/>
      <c r="K488" s="425"/>
      <c r="L488" s="425"/>
      <c r="M488" s="425"/>
      <c r="N488" s="425"/>
      <c r="O488" s="425"/>
    </row>
    <row r="489" spans="1:15" s="426" customFormat="1" x14ac:dyDescent="0.25">
      <c r="A489" s="429"/>
      <c r="B489" s="429"/>
      <c r="C489" s="428"/>
      <c r="D489" s="436"/>
      <c r="G489" s="425"/>
      <c r="H489" s="425"/>
      <c r="I489" s="425"/>
      <c r="J489" s="425"/>
      <c r="K489" s="425"/>
      <c r="L489" s="425"/>
      <c r="M489" s="425"/>
      <c r="N489" s="425"/>
      <c r="O489" s="425"/>
    </row>
    <row r="490" spans="1:15" s="426" customFormat="1" x14ac:dyDescent="0.25">
      <c r="A490" s="429"/>
      <c r="B490" s="429"/>
      <c r="C490" s="428"/>
      <c r="D490" s="436"/>
      <c r="G490" s="425"/>
      <c r="H490" s="425"/>
      <c r="I490" s="425"/>
      <c r="J490" s="425"/>
      <c r="K490" s="425"/>
      <c r="L490" s="425"/>
      <c r="M490" s="425"/>
      <c r="N490" s="425"/>
      <c r="O490" s="425"/>
    </row>
    <row r="491" spans="1:15" s="426" customFormat="1" x14ac:dyDescent="0.25">
      <c r="A491" s="429"/>
      <c r="B491" s="429"/>
      <c r="C491" s="428"/>
      <c r="D491" s="436"/>
      <c r="G491" s="425"/>
      <c r="H491" s="425"/>
      <c r="I491" s="425"/>
      <c r="J491" s="425"/>
      <c r="K491" s="425"/>
      <c r="L491" s="425"/>
      <c r="M491" s="425"/>
      <c r="N491" s="425"/>
      <c r="O491" s="425"/>
    </row>
    <row r="492" spans="1:15" s="426" customFormat="1" x14ac:dyDescent="0.25">
      <c r="A492" s="429"/>
      <c r="B492" s="429"/>
      <c r="C492" s="428"/>
      <c r="D492" s="436"/>
      <c r="G492" s="425"/>
      <c r="H492" s="425"/>
      <c r="I492" s="425"/>
      <c r="J492" s="425"/>
      <c r="K492" s="425"/>
      <c r="L492" s="425"/>
      <c r="M492" s="425"/>
      <c r="N492" s="425"/>
      <c r="O492" s="425"/>
    </row>
    <row r="493" spans="1:15" s="426" customFormat="1" x14ac:dyDescent="0.25">
      <c r="A493" s="429"/>
      <c r="B493" s="429"/>
      <c r="C493" s="428"/>
      <c r="D493" s="436"/>
      <c r="G493" s="425"/>
      <c r="H493" s="425"/>
      <c r="I493" s="425"/>
      <c r="J493" s="425"/>
      <c r="K493" s="425"/>
      <c r="L493" s="425"/>
      <c r="M493" s="425"/>
      <c r="N493" s="425"/>
      <c r="O493" s="425"/>
    </row>
    <row r="494" spans="1:15" s="426" customFormat="1" x14ac:dyDescent="0.25">
      <c r="A494" s="429"/>
      <c r="B494" s="429"/>
      <c r="C494" s="428"/>
      <c r="D494" s="436"/>
      <c r="G494" s="425"/>
      <c r="H494" s="425"/>
      <c r="I494" s="425"/>
      <c r="J494" s="425"/>
      <c r="K494" s="425"/>
      <c r="L494" s="425"/>
      <c r="M494" s="425"/>
      <c r="N494" s="425"/>
      <c r="O494" s="425"/>
    </row>
    <row r="495" spans="1:15" s="426" customFormat="1" x14ac:dyDescent="0.25">
      <c r="A495" s="429"/>
      <c r="B495" s="429"/>
      <c r="C495" s="428"/>
      <c r="D495" s="436"/>
      <c r="G495" s="425"/>
      <c r="H495" s="425"/>
      <c r="I495" s="425"/>
      <c r="J495" s="425"/>
      <c r="K495" s="425"/>
      <c r="L495" s="425"/>
      <c r="M495" s="425"/>
      <c r="N495" s="425"/>
      <c r="O495" s="425"/>
    </row>
    <row r="496" spans="1:15" s="426" customFormat="1" x14ac:dyDescent="0.25">
      <c r="A496" s="429"/>
      <c r="B496" s="429"/>
      <c r="C496" s="428"/>
      <c r="D496" s="436"/>
      <c r="G496" s="425"/>
      <c r="H496" s="425"/>
      <c r="I496" s="425"/>
      <c r="J496" s="425"/>
      <c r="K496" s="425"/>
      <c r="L496" s="425"/>
      <c r="M496" s="425"/>
      <c r="N496" s="425"/>
      <c r="O496" s="425"/>
    </row>
    <row r="497" spans="1:15" s="426" customFormat="1" x14ac:dyDescent="0.25">
      <c r="A497" s="429"/>
      <c r="B497" s="429"/>
      <c r="C497" s="428"/>
      <c r="D497" s="436"/>
      <c r="G497" s="425"/>
      <c r="H497" s="425"/>
      <c r="I497" s="425"/>
      <c r="J497" s="425"/>
      <c r="K497" s="425"/>
      <c r="L497" s="425"/>
      <c r="M497" s="425"/>
      <c r="N497" s="425"/>
      <c r="O497" s="425"/>
    </row>
    <row r="498" spans="1:15" s="426" customFormat="1" x14ac:dyDescent="0.25">
      <c r="A498" s="429"/>
      <c r="B498" s="429"/>
      <c r="C498" s="428"/>
      <c r="D498" s="436"/>
      <c r="G498" s="425"/>
      <c r="H498" s="425"/>
      <c r="I498" s="425"/>
      <c r="J498" s="425"/>
      <c r="K498" s="425"/>
      <c r="L498" s="425"/>
      <c r="M498" s="425"/>
      <c r="N498" s="425"/>
      <c r="O498" s="425"/>
    </row>
    <row r="499" spans="1:15" s="426" customFormat="1" x14ac:dyDescent="0.25">
      <c r="A499" s="429"/>
      <c r="B499" s="429"/>
      <c r="C499" s="428"/>
      <c r="D499" s="436"/>
      <c r="G499" s="425"/>
      <c r="H499" s="425"/>
      <c r="I499" s="425"/>
      <c r="J499" s="425"/>
      <c r="K499" s="425"/>
      <c r="L499" s="425"/>
      <c r="M499" s="425"/>
      <c r="N499" s="425"/>
      <c r="O499" s="425"/>
    </row>
    <row r="500" spans="1:15" s="426" customFormat="1" x14ac:dyDescent="0.25">
      <c r="A500" s="429"/>
      <c r="B500" s="429"/>
      <c r="C500" s="428"/>
      <c r="D500" s="436"/>
      <c r="G500" s="425"/>
      <c r="H500" s="425"/>
      <c r="I500" s="425"/>
      <c r="J500" s="425"/>
      <c r="K500" s="425"/>
      <c r="L500" s="425"/>
      <c r="M500" s="425"/>
      <c r="N500" s="425"/>
      <c r="O500" s="425"/>
    </row>
    <row r="501" spans="1:15" s="426" customFormat="1" x14ac:dyDescent="0.25">
      <c r="A501" s="429"/>
      <c r="B501" s="429"/>
      <c r="C501" s="428"/>
      <c r="D501" s="436"/>
      <c r="G501" s="425"/>
      <c r="H501" s="425"/>
      <c r="I501" s="425"/>
      <c r="J501" s="425"/>
      <c r="K501" s="425"/>
      <c r="L501" s="425"/>
      <c r="M501" s="425"/>
      <c r="N501" s="425"/>
      <c r="O501" s="425"/>
    </row>
    <row r="502" spans="1:15" s="426" customFormat="1" x14ac:dyDescent="0.25">
      <c r="A502" s="429"/>
      <c r="B502" s="429"/>
      <c r="C502" s="428"/>
      <c r="D502" s="436"/>
      <c r="G502" s="425"/>
      <c r="H502" s="425"/>
      <c r="I502" s="425"/>
      <c r="J502" s="425"/>
      <c r="K502" s="425"/>
      <c r="L502" s="425"/>
      <c r="M502" s="425"/>
      <c r="N502" s="425"/>
      <c r="O502" s="425"/>
    </row>
    <row r="503" spans="1:15" s="426" customFormat="1" x14ac:dyDescent="0.25">
      <c r="A503" s="429"/>
      <c r="B503" s="429"/>
      <c r="C503" s="428"/>
      <c r="D503" s="436"/>
      <c r="G503" s="425"/>
      <c r="H503" s="425"/>
      <c r="I503" s="425"/>
      <c r="J503" s="425"/>
      <c r="K503" s="425"/>
      <c r="L503" s="425"/>
      <c r="M503" s="425"/>
      <c r="N503" s="425"/>
      <c r="O503" s="425"/>
    </row>
    <row r="504" spans="1:15" s="426" customFormat="1" x14ac:dyDescent="0.25">
      <c r="A504" s="429"/>
      <c r="B504" s="429"/>
      <c r="C504" s="428"/>
      <c r="D504" s="436"/>
      <c r="G504" s="425"/>
      <c r="H504" s="425"/>
      <c r="I504" s="425"/>
      <c r="J504" s="425"/>
      <c r="K504" s="425"/>
      <c r="L504" s="425"/>
      <c r="M504" s="425"/>
      <c r="N504" s="425"/>
      <c r="O504" s="425"/>
    </row>
    <row r="505" spans="1:15" s="426" customFormat="1" x14ac:dyDescent="0.25">
      <c r="A505" s="429"/>
      <c r="B505" s="429"/>
      <c r="C505" s="428"/>
      <c r="D505" s="436"/>
      <c r="G505" s="425"/>
      <c r="H505" s="425"/>
      <c r="I505" s="425"/>
      <c r="J505" s="425"/>
      <c r="K505" s="425"/>
      <c r="L505" s="425"/>
      <c r="M505" s="425"/>
      <c r="N505" s="425"/>
      <c r="O505" s="425"/>
    </row>
    <row r="506" spans="1:15" s="426" customFormat="1" x14ac:dyDescent="0.25">
      <c r="A506" s="429"/>
      <c r="B506" s="429"/>
      <c r="C506" s="428"/>
      <c r="D506" s="436"/>
      <c r="G506" s="425"/>
      <c r="H506" s="425"/>
      <c r="I506" s="425"/>
      <c r="J506" s="425"/>
      <c r="K506" s="425"/>
      <c r="L506" s="425"/>
      <c r="M506" s="425"/>
      <c r="N506" s="425"/>
      <c r="O506" s="425"/>
    </row>
    <row r="507" spans="1:15" s="426" customFormat="1" x14ac:dyDescent="0.25">
      <c r="A507" s="429"/>
      <c r="B507" s="429"/>
      <c r="C507" s="428"/>
      <c r="D507" s="436"/>
      <c r="G507" s="425"/>
      <c r="H507" s="425"/>
      <c r="I507" s="425"/>
      <c r="J507" s="425"/>
      <c r="K507" s="425"/>
      <c r="L507" s="425"/>
      <c r="M507" s="425"/>
      <c r="N507" s="425"/>
      <c r="O507" s="425"/>
    </row>
    <row r="508" spans="1:15" s="426" customFormat="1" x14ac:dyDescent="0.25">
      <c r="A508" s="429"/>
      <c r="B508" s="429"/>
      <c r="C508" s="428"/>
      <c r="D508" s="436"/>
      <c r="G508" s="425"/>
      <c r="H508" s="425"/>
      <c r="I508" s="425"/>
      <c r="J508" s="425"/>
      <c r="K508" s="425"/>
      <c r="L508" s="425"/>
      <c r="M508" s="425"/>
      <c r="N508" s="425"/>
      <c r="O508" s="425"/>
    </row>
    <row r="509" spans="1:15" s="426" customFormat="1" x14ac:dyDescent="0.25">
      <c r="A509" s="429"/>
      <c r="B509" s="429"/>
      <c r="C509" s="428"/>
      <c r="D509" s="436"/>
      <c r="G509" s="425"/>
      <c r="H509" s="425"/>
      <c r="I509" s="425"/>
      <c r="J509" s="425"/>
      <c r="K509" s="425"/>
      <c r="L509" s="425"/>
      <c r="M509" s="425"/>
      <c r="N509" s="425"/>
      <c r="O509" s="425"/>
    </row>
    <row r="510" spans="1:15" s="426" customFormat="1" x14ac:dyDescent="0.25">
      <c r="A510" s="429"/>
      <c r="B510" s="429"/>
      <c r="C510" s="428"/>
      <c r="D510" s="436"/>
      <c r="G510" s="425"/>
      <c r="H510" s="425"/>
      <c r="I510" s="425"/>
      <c r="J510" s="425"/>
      <c r="K510" s="425"/>
      <c r="L510" s="425"/>
      <c r="M510" s="425"/>
      <c r="N510" s="425"/>
      <c r="O510" s="425"/>
    </row>
    <row r="511" spans="1:15" s="426" customFormat="1" x14ac:dyDescent="0.25">
      <c r="A511" s="429"/>
      <c r="B511" s="429"/>
      <c r="C511" s="428"/>
      <c r="D511" s="436"/>
      <c r="G511" s="425"/>
      <c r="H511" s="425"/>
      <c r="I511" s="425"/>
      <c r="J511" s="425"/>
      <c r="K511" s="425"/>
      <c r="L511" s="425"/>
      <c r="M511" s="425"/>
      <c r="N511" s="425"/>
      <c r="O511" s="425"/>
    </row>
    <row r="512" spans="1:15" s="426" customFormat="1" x14ac:dyDescent="0.25">
      <c r="A512" s="429"/>
      <c r="B512" s="429"/>
      <c r="C512" s="428"/>
      <c r="D512" s="436"/>
      <c r="G512" s="425"/>
      <c r="H512" s="425"/>
      <c r="I512" s="425"/>
      <c r="J512" s="425"/>
      <c r="K512" s="425"/>
      <c r="L512" s="425"/>
      <c r="M512" s="425"/>
      <c r="N512" s="425"/>
      <c r="O512" s="425"/>
    </row>
    <row r="513" spans="1:15" s="426" customFormat="1" x14ac:dyDescent="0.25">
      <c r="A513" s="429"/>
      <c r="B513" s="429"/>
      <c r="C513" s="428"/>
      <c r="D513" s="436"/>
      <c r="G513" s="425"/>
      <c r="H513" s="425"/>
      <c r="I513" s="425"/>
      <c r="J513" s="425"/>
      <c r="K513" s="425"/>
      <c r="L513" s="425"/>
      <c r="M513" s="425"/>
      <c r="N513" s="425"/>
      <c r="O513" s="425"/>
    </row>
    <row r="514" spans="1:15" s="426" customFormat="1" x14ac:dyDescent="0.25">
      <c r="A514" s="429"/>
      <c r="B514" s="429"/>
      <c r="C514" s="428"/>
      <c r="D514" s="436"/>
      <c r="G514" s="425"/>
      <c r="H514" s="425"/>
      <c r="I514" s="425"/>
      <c r="J514" s="425"/>
      <c r="K514" s="425"/>
      <c r="L514" s="425"/>
      <c r="M514" s="425"/>
      <c r="N514" s="425"/>
      <c r="O514" s="425"/>
    </row>
    <row r="515" spans="1:15" s="426" customFormat="1" x14ac:dyDescent="0.25">
      <c r="A515" s="429"/>
      <c r="B515" s="429"/>
      <c r="C515" s="428"/>
      <c r="D515" s="436"/>
      <c r="G515" s="425"/>
      <c r="H515" s="425"/>
      <c r="I515" s="425"/>
      <c r="J515" s="425"/>
      <c r="K515" s="425"/>
      <c r="L515" s="425"/>
      <c r="M515" s="425"/>
      <c r="N515" s="425"/>
      <c r="O515" s="425"/>
    </row>
    <row r="516" spans="1:15" s="426" customFormat="1" x14ac:dyDescent="0.25">
      <c r="A516" s="429"/>
      <c r="B516" s="429"/>
      <c r="C516" s="428"/>
      <c r="D516" s="436"/>
      <c r="G516" s="425"/>
      <c r="H516" s="425"/>
      <c r="I516" s="425"/>
      <c r="J516" s="425"/>
      <c r="K516" s="425"/>
      <c r="L516" s="425"/>
      <c r="M516" s="425"/>
      <c r="N516" s="425"/>
      <c r="O516" s="425"/>
    </row>
    <row r="517" spans="1:15" s="426" customFormat="1" x14ac:dyDescent="0.25">
      <c r="A517" s="429"/>
      <c r="B517" s="429"/>
      <c r="C517" s="428"/>
      <c r="D517" s="436"/>
      <c r="G517" s="425"/>
      <c r="H517" s="425"/>
      <c r="I517" s="425"/>
      <c r="J517" s="425"/>
      <c r="K517" s="425"/>
      <c r="L517" s="425"/>
      <c r="M517" s="425"/>
      <c r="N517" s="425"/>
      <c r="O517" s="425"/>
    </row>
    <row r="518" spans="1:15" s="426" customFormat="1" x14ac:dyDescent="0.25">
      <c r="A518" s="429"/>
      <c r="B518" s="429"/>
      <c r="C518" s="428"/>
      <c r="D518" s="436"/>
      <c r="G518" s="425"/>
      <c r="H518" s="425"/>
      <c r="I518" s="425"/>
      <c r="J518" s="425"/>
      <c r="K518" s="425"/>
      <c r="L518" s="425"/>
      <c r="M518" s="425"/>
      <c r="N518" s="425"/>
      <c r="O518" s="425"/>
    </row>
    <row r="519" spans="1:15" s="426" customFormat="1" x14ac:dyDescent="0.25">
      <c r="A519" s="429"/>
      <c r="B519" s="429"/>
      <c r="C519" s="428"/>
      <c r="D519" s="436"/>
      <c r="G519" s="425"/>
      <c r="H519" s="425"/>
      <c r="I519" s="425"/>
      <c r="J519" s="425"/>
      <c r="K519" s="425"/>
      <c r="L519" s="425"/>
      <c r="M519" s="425"/>
      <c r="N519" s="425"/>
      <c r="O519" s="425"/>
    </row>
    <row r="520" spans="1:15" s="426" customFormat="1" x14ac:dyDescent="0.25">
      <c r="A520" s="429"/>
      <c r="B520" s="429"/>
      <c r="C520" s="428"/>
      <c r="D520" s="436"/>
      <c r="G520" s="425"/>
      <c r="H520" s="425"/>
      <c r="I520" s="425"/>
      <c r="J520" s="425"/>
      <c r="K520" s="425"/>
      <c r="L520" s="425"/>
      <c r="M520" s="425"/>
      <c r="N520" s="425"/>
      <c r="O520" s="425"/>
    </row>
    <row r="521" spans="1:15" s="426" customFormat="1" x14ac:dyDescent="0.25">
      <c r="A521" s="429"/>
      <c r="B521" s="429"/>
      <c r="C521" s="428"/>
      <c r="D521" s="436"/>
      <c r="G521" s="425"/>
      <c r="H521" s="425"/>
      <c r="I521" s="425"/>
      <c r="J521" s="425"/>
      <c r="K521" s="425"/>
      <c r="L521" s="425"/>
      <c r="M521" s="425"/>
      <c r="N521" s="425"/>
      <c r="O521" s="425"/>
    </row>
    <row r="522" spans="1:15" s="426" customFormat="1" x14ac:dyDescent="0.25">
      <c r="A522" s="429"/>
      <c r="B522" s="429"/>
      <c r="C522" s="428"/>
      <c r="D522" s="436"/>
      <c r="G522" s="425"/>
      <c r="H522" s="425"/>
      <c r="I522" s="425"/>
      <c r="J522" s="425"/>
      <c r="K522" s="425"/>
      <c r="L522" s="425"/>
      <c r="M522" s="425"/>
      <c r="N522" s="425"/>
      <c r="O522" s="425"/>
    </row>
    <row r="523" spans="1:15" s="426" customFormat="1" x14ac:dyDescent="0.25">
      <c r="A523" s="429"/>
      <c r="B523" s="429"/>
      <c r="C523" s="428"/>
      <c r="D523" s="436"/>
      <c r="G523" s="425"/>
      <c r="H523" s="425"/>
      <c r="I523" s="425"/>
      <c r="J523" s="425"/>
      <c r="K523" s="425"/>
      <c r="L523" s="425"/>
      <c r="M523" s="425"/>
      <c r="N523" s="425"/>
      <c r="O523" s="425"/>
    </row>
    <row r="524" spans="1:15" s="426" customFormat="1" x14ac:dyDescent="0.25">
      <c r="A524" s="429"/>
      <c r="B524" s="429"/>
      <c r="C524" s="428"/>
      <c r="D524" s="436"/>
      <c r="G524" s="425"/>
      <c r="H524" s="425"/>
      <c r="I524" s="425"/>
      <c r="J524" s="425"/>
      <c r="K524" s="425"/>
      <c r="L524" s="425"/>
      <c r="M524" s="425"/>
      <c r="N524" s="425"/>
      <c r="O524" s="425"/>
    </row>
    <row r="525" spans="1:15" s="426" customFormat="1" x14ac:dyDescent="0.25">
      <c r="A525" s="429"/>
      <c r="B525" s="429"/>
      <c r="C525" s="428"/>
      <c r="D525" s="436"/>
      <c r="G525" s="425"/>
      <c r="H525" s="425"/>
      <c r="I525" s="425"/>
      <c r="J525" s="425"/>
      <c r="K525" s="425"/>
      <c r="L525" s="425"/>
      <c r="M525" s="425"/>
      <c r="N525" s="425"/>
      <c r="O525" s="425"/>
    </row>
    <row r="526" spans="1:15" s="426" customFormat="1" x14ac:dyDescent="0.25">
      <c r="A526" s="429"/>
      <c r="B526" s="429"/>
      <c r="C526" s="428"/>
      <c r="D526" s="436"/>
      <c r="G526" s="425"/>
      <c r="H526" s="425"/>
      <c r="I526" s="425"/>
      <c r="J526" s="425"/>
      <c r="K526" s="425"/>
      <c r="L526" s="425"/>
      <c r="M526" s="425"/>
      <c r="N526" s="425"/>
      <c r="O526" s="425"/>
    </row>
    <row r="527" spans="1:15" s="426" customFormat="1" x14ac:dyDescent="0.25">
      <c r="A527" s="429"/>
      <c r="B527" s="429"/>
      <c r="C527" s="428"/>
      <c r="D527" s="436"/>
      <c r="G527" s="425"/>
      <c r="H527" s="425"/>
      <c r="I527" s="425"/>
      <c r="J527" s="425"/>
      <c r="K527" s="425"/>
      <c r="L527" s="425"/>
      <c r="M527" s="425"/>
      <c r="N527" s="425"/>
      <c r="O527" s="425"/>
    </row>
    <row r="528" spans="1:15" s="426" customFormat="1" x14ac:dyDescent="0.25">
      <c r="A528" s="429"/>
      <c r="B528" s="429"/>
      <c r="C528" s="428"/>
      <c r="D528" s="436"/>
      <c r="G528" s="425"/>
      <c r="H528" s="425"/>
      <c r="I528" s="425"/>
      <c r="J528" s="425"/>
      <c r="K528" s="425"/>
      <c r="L528" s="425"/>
      <c r="M528" s="425"/>
      <c r="N528" s="425"/>
      <c r="O528" s="425"/>
    </row>
    <row r="529" spans="1:15" s="426" customFormat="1" x14ac:dyDescent="0.25">
      <c r="A529" s="429"/>
      <c r="B529" s="429"/>
      <c r="C529" s="428"/>
      <c r="D529" s="436"/>
      <c r="G529" s="425"/>
      <c r="H529" s="425"/>
      <c r="I529" s="425"/>
      <c r="J529" s="425"/>
      <c r="K529" s="425"/>
      <c r="L529" s="425"/>
      <c r="M529" s="425"/>
      <c r="N529" s="425"/>
      <c r="O529" s="425"/>
    </row>
    <row r="530" spans="1:15" s="426" customFormat="1" x14ac:dyDescent="0.25">
      <c r="A530" s="429"/>
      <c r="B530" s="429"/>
      <c r="C530" s="428"/>
      <c r="D530" s="436"/>
      <c r="G530" s="425"/>
      <c r="H530" s="425"/>
      <c r="I530" s="425"/>
      <c r="J530" s="425"/>
      <c r="K530" s="425"/>
      <c r="L530" s="425"/>
      <c r="M530" s="425"/>
      <c r="N530" s="425"/>
      <c r="O530" s="425"/>
    </row>
    <row r="531" spans="1:15" s="426" customFormat="1" x14ac:dyDescent="0.25">
      <c r="A531" s="429"/>
      <c r="B531" s="429"/>
      <c r="C531" s="428"/>
      <c r="D531" s="436"/>
      <c r="G531" s="425"/>
      <c r="H531" s="425"/>
      <c r="I531" s="425"/>
      <c r="J531" s="425"/>
      <c r="K531" s="425"/>
      <c r="L531" s="425"/>
      <c r="M531" s="425"/>
      <c r="N531" s="425"/>
      <c r="O531" s="425"/>
    </row>
    <row r="532" spans="1:15" s="426" customFormat="1" x14ac:dyDescent="0.25">
      <c r="A532" s="429"/>
      <c r="B532" s="429"/>
      <c r="C532" s="428"/>
      <c r="D532" s="436"/>
      <c r="G532" s="425"/>
      <c r="H532" s="425"/>
      <c r="I532" s="425"/>
      <c r="J532" s="425"/>
      <c r="K532" s="425"/>
      <c r="L532" s="425"/>
      <c r="M532" s="425"/>
      <c r="N532" s="425"/>
      <c r="O532" s="425"/>
    </row>
    <row r="533" spans="1:15" s="426" customFormat="1" x14ac:dyDescent="0.25">
      <c r="A533" s="429"/>
      <c r="B533" s="429"/>
      <c r="C533" s="428"/>
      <c r="D533" s="436"/>
      <c r="G533" s="425"/>
      <c r="H533" s="425"/>
      <c r="I533" s="425"/>
      <c r="J533" s="425"/>
      <c r="K533" s="425"/>
      <c r="L533" s="425"/>
      <c r="M533" s="425"/>
      <c r="N533" s="425"/>
      <c r="O533" s="425"/>
    </row>
    <row r="534" spans="1:15" s="426" customFormat="1" x14ac:dyDescent="0.25">
      <c r="A534" s="429"/>
      <c r="B534" s="429"/>
      <c r="C534" s="428"/>
      <c r="D534" s="436"/>
      <c r="G534" s="425"/>
      <c r="H534" s="425"/>
      <c r="I534" s="425"/>
      <c r="J534" s="425"/>
      <c r="K534" s="425"/>
      <c r="L534" s="425"/>
      <c r="M534" s="425"/>
      <c r="N534" s="425"/>
      <c r="O534" s="425"/>
    </row>
    <row r="535" spans="1:15" s="426" customFormat="1" x14ac:dyDescent="0.25">
      <c r="A535" s="429"/>
      <c r="B535" s="429"/>
      <c r="C535" s="428"/>
      <c r="D535" s="436"/>
      <c r="G535" s="425"/>
      <c r="H535" s="425"/>
      <c r="I535" s="425"/>
      <c r="J535" s="425"/>
      <c r="K535" s="425"/>
      <c r="L535" s="425"/>
      <c r="M535" s="425"/>
      <c r="N535" s="425"/>
      <c r="O535" s="425"/>
    </row>
    <row r="536" spans="1:15" s="426" customFormat="1" x14ac:dyDescent="0.25">
      <c r="A536" s="429"/>
      <c r="B536" s="429"/>
      <c r="C536" s="428"/>
      <c r="D536" s="436"/>
      <c r="G536" s="425"/>
      <c r="H536" s="425"/>
      <c r="I536" s="425"/>
      <c r="J536" s="425"/>
      <c r="K536" s="425"/>
      <c r="L536" s="425"/>
      <c r="M536" s="425"/>
      <c r="N536" s="425"/>
      <c r="O536" s="425"/>
    </row>
    <row r="537" spans="1:15" s="426" customFormat="1" x14ac:dyDescent="0.25">
      <c r="A537" s="429"/>
      <c r="B537" s="429"/>
      <c r="C537" s="428"/>
      <c r="D537" s="436"/>
      <c r="G537" s="425"/>
      <c r="H537" s="425"/>
      <c r="I537" s="425"/>
      <c r="J537" s="425"/>
      <c r="K537" s="425"/>
      <c r="L537" s="425"/>
      <c r="M537" s="425"/>
      <c r="N537" s="425"/>
      <c r="O537" s="425"/>
    </row>
    <row r="538" spans="1:15" s="426" customFormat="1" x14ac:dyDescent="0.25">
      <c r="A538" s="429"/>
      <c r="B538" s="429"/>
      <c r="C538" s="428"/>
      <c r="D538" s="436"/>
      <c r="G538" s="425"/>
      <c r="H538" s="425"/>
      <c r="I538" s="425"/>
      <c r="J538" s="425"/>
      <c r="K538" s="425"/>
      <c r="L538" s="425"/>
      <c r="M538" s="425"/>
      <c r="N538" s="425"/>
      <c r="O538" s="425"/>
    </row>
    <row r="539" spans="1:15" s="426" customFormat="1" x14ac:dyDescent="0.25">
      <c r="A539" s="429"/>
      <c r="B539" s="429"/>
      <c r="C539" s="428"/>
      <c r="D539" s="436"/>
      <c r="G539" s="425"/>
      <c r="H539" s="425"/>
      <c r="I539" s="425"/>
      <c r="J539" s="425"/>
      <c r="K539" s="425"/>
      <c r="L539" s="425"/>
      <c r="M539" s="425"/>
      <c r="N539" s="425"/>
      <c r="O539" s="425"/>
    </row>
    <row r="540" spans="1:15" s="426" customFormat="1" x14ac:dyDescent="0.25">
      <c r="A540" s="429"/>
      <c r="B540" s="429"/>
      <c r="C540" s="428"/>
      <c r="D540" s="436"/>
      <c r="G540" s="425"/>
      <c r="H540" s="425"/>
      <c r="I540" s="425"/>
      <c r="J540" s="425"/>
      <c r="K540" s="425"/>
      <c r="L540" s="425"/>
      <c r="M540" s="425"/>
      <c r="N540" s="425"/>
      <c r="O540" s="425"/>
    </row>
    <row r="541" spans="1:15" s="426" customFormat="1" x14ac:dyDescent="0.25">
      <c r="A541" s="429"/>
      <c r="B541" s="429"/>
      <c r="C541" s="428"/>
      <c r="D541" s="436"/>
      <c r="G541" s="425"/>
      <c r="H541" s="425"/>
      <c r="I541" s="425"/>
      <c r="J541" s="425"/>
      <c r="K541" s="425"/>
      <c r="L541" s="425"/>
      <c r="M541" s="425"/>
      <c r="N541" s="425"/>
      <c r="O541" s="425"/>
    </row>
    <row r="542" spans="1:15" s="426" customFormat="1" x14ac:dyDescent="0.25">
      <c r="A542" s="429"/>
      <c r="B542" s="429"/>
      <c r="C542" s="428"/>
      <c r="D542" s="436"/>
      <c r="G542" s="425"/>
      <c r="H542" s="425"/>
      <c r="I542" s="425"/>
      <c r="J542" s="425"/>
      <c r="K542" s="425"/>
      <c r="L542" s="425"/>
      <c r="M542" s="425"/>
      <c r="N542" s="425"/>
      <c r="O542" s="425"/>
    </row>
    <row r="543" spans="1:15" s="426" customFormat="1" x14ac:dyDescent="0.25">
      <c r="A543" s="429"/>
      <c r="B543" s="429"/>
      <c r="C543" s="428"/>
      <c r="D543" s="436"/>
      <c r="G543" s="425"/>
      <c r="H543" s="425"/>
      <c r="I543" s="425"/>
      <c r="J543" s="425"/>
      <c r="K543" s="425"/>
      <c r="L543" s="425"/>
      <c r="M543" s="425"/>
      <c r="N543" s="425"/>
      <c r="O543" s="425"/>
    </row>
    <row r="544" spans="1:15" s="426" customFormat="1" x14ac:dyDescent="0.25">
      <c r="A544" s="429"/>
      <c r="B544" s="429"/>
      <c r="C544" s="428"/>
      <c r="D544" s="436"/>
      <c r="G544" s="425"/>
      <c r="H544" s="425"/>
      <c r="I544" s="425"/>
      <c r="J544" s="425"/>
      <c r="K544" s="425"/>
      <c r="L544" s="425"/>
      <c r="M544" s="425"/>
      <c r="N544" s="425"/>
      <c r="O544" s="425"/>
    </row>
    <row r="545" spans="1:15" s="426" customFormat="1" x14ac:dyDescent="0.25">
      <c r="A545" s="429"/>
      <c r="B545" s="429"/>
      <c r="C545" s="428"/>
      <c r="D545" s="436"/>
      <c r="G545" s="425"/>
      <c r="H545" s="425"/>
      <c r="I545" s="425"/>
      <c r="J545" s="425"/>
      <c r="K545" s="425"/>
      <c r="L545" s="425"/>
      <c r="M545" s="425"/>
      <c r="N545" s="425"/>
      <c r="O545" s="425"/>
    </row>
    <row r="546" spans="1:15" s="426" customFormat="1" x14ac:dyDescent="0.25">
      <c r="A546" s="429"/>
      <c r="B546" s="429"/>
      <c r="C546" s="428"/>
      <c r="D546" s="436"/>
      <c r="G546" s="425"/>
      <c r="H546" s="425"/>
      <c r="I546" s="425"/>
      <c r="J546" s="425"/>
      <c r="K546" s="425"/>
      <c r="L546" s="425"/>
      <c r="M546" s="425"/>
      <c r="N546" s="425"/>
      <c r="O546" s="425"/>
    </row>
    <row r="547" spans="1:15" s="426" customFormat="1" x14ac:dyDescent="0.25">
      <c r="A547" s="429"/>
      <c r="B547" s="429"/>
      <c r="C547" s="428"/>
      <c r="D547" s="436"/>
      <c r="G547" s="425"/>
      <c r="H547" s="425"/>
      <c r="I547" s="425"/>
      <c r="J547" s="425"/>
      <c r="K547" s="425"/>
      <c r="L547" s="425"/>
      <c r="M547" s="425"/>
      <c r="N547" s="425"/>
      <c r="O547" s="425"/>
    </row>
    <row r="548" spans="1:15" s="426" customFormat="1" x14ac:dyDescent="0.25">
      <c r="A548" s="429"/>
      <c r="B548" s="429"/>
      <c r="C548" s="428"/>
      <c r="D548" s="436"/>
      <c r="G548" s="425"/>
      <c r="H548" s="425"/>
      <c r="I548" s="425"/>
      <c r="J548" s="425"/>
      <c r="K548" s="425"/>
      <c r="L548" s="425"/>
      <c r="M548" s="425"/>
      <c r="N548" s="425"/>
      <c r="O548" s="425"/>
    </row>
    <row r="549" spans="1:15" s="426" customFormat="1" x14ac:dyDescent="0.25">
      <c r="A549" s="429"/>
      <c r="B549" s="429"/>
      <c r="C549" s="428"/>
      <c r="D549" s="436"/>
      <c r="G549" s="425"/>
      <c r="H549" s="425"/>
      <c r="I549" s="425"/>
      <c r="J549" s="425"/>
      <c r="K549" s="425"/>
      <c r="L549" s="425"/>
      <c r="M549" s="425"/>
      <c r="N549" s="425"/>
      <c r="O549" s="425"/>
    </row>
    <row r="550" spans="1:15" s="426" customFormat="1" x14ac:dyDescent="0.25">
      <c r="A550" s="429"/>
      <c r="B550" s="429"/>
      <c r="C550" s="428"/>
      <c r="D550" s="436"/>
      <c r="G550" s="425"/>
      <c r="H550" s="425"/>
      <c r="I550" s="425"/>
      <c r="J550" s="425"/>
      <c r="K550" s="425"/>
      <c r="L550" s="425"/>
      <c r="M550" s="425"/>
      <c r="N550" s="425"/>
      <c r="O550" s="425"/>
    </row>
    <row r="551" spans="1:15" s="426" customFormat="1" x14ac:dyDescent="0.25">
      <c r="A551" s="429"/>
      <c r="B551" s="429"/>
      <c r="C551" s="428"/>
      <c r="D551" s="436"/>
      <c r="G551" s="425"/>
      <c r="H551" s="425"/>
      <c r="I551" s="425"/>
      <c r="J551" s="425"/>
      <c r="K551" s="425"/>
      <c r="L551" s="425"/>
      <c r="M551" s="425"/>
      <c r="N551" s="425"/>
      <c r="O551" s="425"/>
    </row>
    <row r="552" spans="1:15" s="426" customFormat="1" x14ac:dyDescent="0.25">
      <c r="A552" s="429"/>
      <c r="B552" s="429"/>
      <c r="C552" s="428"/>
      <c r="D552" s="436"/>
      <c r="G552" s="425"/>
      <c r="H552" s="425"/>
      <c r="I552" s="425"/>
      <c r="J552" s="425"/>
      <c r="K552" s="425"/>
      <c r="L552" s="425"/>
      <c r="M552" s="425"/>
      <c r="N552" s="425"/>
      <c r="O552" s="425"/>
    </row>
    <row r="553" spans="1:15" s="426" customFormat="1" x14ac:dyDescent="0.25">
      <c r="A553" s="429"/>
      <c r="B553" s="429"/>
      <c r="C553" s="428"/>
      <c r="D553" s="436"/>
      <c r="G553" s="425"/>
      <c r="H553" s="425"/>
      <c r="I553" s="425"/>
      <c r="J553" s="425"/>
      <c r="K553" s="425"/>
      <c r="L553" s="425"/>
      <c r="M553" s="425"/>
      <c r="N553" s="425"/>
      <c r="O553" s="425"/>
    </row>
    <row r="554" spans="1:15" s="426" customFormat="1" x14ac:dyDescent="0.25">
      <c r="A554" s="429"/>
      <c r="B554" s="429"/>
      <c r="C554" s="428"/>
      <c r="D554" s="436"/>
      <c r="G554" s="425"/>
      <c r="H554" s="425"/>
      <c r="I554" s="425"/>
      <c r="J554" s="425"/>
      <c r="K554" s="425"/>
      <c r="L554" s="425"/>
      <c r="M554" s="425"/>
      <c r="N554" s="425"/>
      <c r="O554" s="425"/>
    </row>
    <row r="555" spans="1:15" s="426" customFormat="1" x14ac:dyDescent="0.25">
      <c r="A555" s="429"/>
      <c r="B555" s="429"/>
      <c r="C555" s="428"/>
      <c r="D555" s="436"/>
      <c r="G555" s="425"/>
      <c r="H555" s="425"/>
      <c r="I555" s="425"/>
      <c r="J555" s="425"/>
      <c r="K555" s="425"/>
      <c r="L555" s="425"/>
      <c r="M555" s="425"/>
      <c r="N555" s="425"/>
      <c r="O555" s="425"/>
    </row>
    <row r="556" spans="1:15" s="426" customFormat="1" x14ac:dyDescent="0.25">
      <c r="A556" s="429"/>
      <c r="B556" s="429"/>
      <c r="C556" s="428"/>
      <c r="D556" s="436"/>
      <c r="G556" s="425"/>
      <c r="H556" s="425"/>
      <c r="I556" s="425"/>
      <c r="J556" s="425"/>
      <c r="K556" s="425"/>
      <c r="L556" s="425"/>
      <c r="M556" s="425"/>
      <c r="N556" s="425"/>
      <c r="O556" s="425"/>
    </row>
    <row r="557" spans="1:15" s="426" customFormat="1" x14ac:dyDescent="0.25">
      <c r="A557" s="429"/>
      <c r="B557" s="429"/>
      <c r="C557" s="428"/>
      <c r="D557" s="436"/>
      <c r="G557" s="425"/>
      <c r="H557" s="425"/>
      <c r="I557" s="425"/>
      <c r="J557" s="425"/>
      <c r="K557" s="425"/>
      <c r="L557" s="425"/>
      <c r="M557" s="425"/>
      <c r="N557" s="425"/>
      <c r="O557" s="425"/>
    </row>
    <row r="558" spans="1:15" s="426" customFormat="1" x14ac:dyDescent="0.25">
      <c r="A558" s="429"/>
      <c r="B558" s="429"/>
      <c r="C558" s="428"/>
      <c r="D558" s="436"/>
      <c r="G558" s="425"/>
      <c r="H558" s="425"/>
      <c r="I558" s="425"/>
      <c r="J558" s="425"/>
      <c r="K558" s="425"/>
      <c r="L558" s="425"/>
      <c r="M558" s="425"/>
      <c r="N558" s="425"/>
      <c r="O558" s="425"/>
    </row>
    <row r="559" spans="1:15" s="426" customFormat="1" x14ac:dyDescent="0.25">
      <c r="A559" s="429"/>
      <c r="B559" s="429"/>
      <c r="C559" s="428"/>
      <c r="D559" s="436"/>
      <c r="G559" s="425"/>
      <c r="H559" s="425"/>
      <c r="I559" s="425"/>
      <c r="J559" s="425"/>
      <c r="K559" s="425"/>
      <c r="L559" s="425"/>
      <c r="M559" s="425"/>
      <c r="N559" s="425"/>
      <c r="O559" s="425"/>
    </row>
    <row r="560" spans="1:15" s="426" customFormat="1" x14ac:dyDescent="0.25">
      <c r="A560" s="429"/>
      <c r="B560" s="429"/>
      <c r="C560" s="428"/>
      <c r="D560" s="436"/>
      <c r="G560" s="425"/>
      <c r="H560" s="425"/>
      <c r="I560" s="425"/>
      <c r="J560" s="425"/>
      <c r="K560" s="425"/>
      <c r="L560" s="425"/>
      <c r="M560" s="425"/>
      <c r="N560" s="425"/>
      <c r="O560" s="425"/>
    </row>
    <row r="561" spans="1:15" s="426" customFormat="1" x14ac:dyDescent="0.25">
      <c r="A561" s="429"/>
      <c r="B561" s="429"/>
      <c r="C561" s="428"/>
      <c r="D561" s="436"/>
      <c r="G561" s="425"/>
      <c r="H561" s="425"/>
      <c r="I561" s="425"/>
      <c r="J561" s="425"/>
      <c r="K561" s="425"/>
      <c r="L561" s="425"/>
      <c r="M561" s="425"/>
      <c r="N561" s="425"/>
      <c r="O561" s="425"/>
    </row>
    <row r="562" spans="1:15" s="426" customFormat="1" x14ac:dyDescent="0.25">
      <c r="A562" s="429"/>
      <c r="B562" s="429"/>
      <c r="C562" s="428"/>
      <c r="D562" s="436"/>
      <c r="G562" s="425"/>
      <c r="H562" s="425"/>
      <c r="I562" s="425"/>
      <c r="J562" s="425"/>
      <c r="K562" s="425"/>
      <c r="L562" s="425"/>
      <c r="M562" s="425"/>
      <c r="N562" s="425"/>
      <c r="O562" s="425"/>
    </row>
    <row r="563" spans="1:15" s="426" customFormat="1" x14ac:dyDescent="0.25">
      <c r="A563" s="429"/>
      <c r="B563" s="429"/>
      <c r="C563" s="428"/>
      <c r="D563" s="436"/>
      <c r="G563" s="425"/>
      <c r="H563" s="425"/>
      <c r="I563" s="425"/>
      <c r="J563" s="425"/>
      <c r="K563" s="425"/>
      <c r="L563" s="425"/>
      <c r="M563" s="425"/>
      <c r="N563" s="425"/>
      <c r="O563" s="425"/>
    </row>
    <row r="564" spans="1:15" s="426" customFormat="1" x14ac:dyDescent="0.25">
      <c r="A564" s="429"/>
      <c r="B564" s="429"/>
      <c r="C564" s="428"/>
      <c r="D564" s="436"/>
      <c r="G564" s="425"/>
      <c r="H564" s="425"/>
      <c r="I564" s="425"/>
      <c r="J564" s="425"/>
      <c r="K564" s="425"/>
      <c r="L564" s="425"/>
      <c r="M564" s="425"/>
      <c r="N564" s="425"/>
      <c r="O564" s="425"/>
    </row>
    <row r="565" spans="1:15" s="426" customFormat="1" x14ac:dyDescent="0.25">
      <c r="A565" s="429"/>
      <c r="B565" s="429"/>
      <c r="C565" s="428"/>
      <c r="D565" s="436"/>
      <c r="G565" s="425"/>
      <c r="H565" s="425"/>
      <c r="I565" s="425"/>
      <c r="J565" s="425"/>
      <c r="K565" s="425"/>
      <c r="L565" s="425"/>
      <c r="M565" s="425"/>
      <c r="N565" s="425"/>
      <c r="O565" s="425"/>
    </row>
    <row r="566" spans="1:15" s="426" customFormat="1" x14ac:dyDescent="0.25">
      <c r="A566" s="429"/>
      <c r="B566" s="429"/>
      <c r="C566" s="428"/>
      <c r="D566" s="436"/>
      <c r="G566" s="425"/>
      <c r="H566" s="425"/>
      <c r="I566" s="425"/>
      <c r="J566" s="425"/>
      <c r="K566" s="425"/>
      <c r="L566" s="425"/>
      <c r="M566" s="425"/>
      <c r="N566" s="425"/>
      <c r="O566" s="425"/>
    </row>
    <row r="567" spans="1:15" s="426" customFormat="1" x14ac:dyDescent="0.25">
      <c r="A567" s="429"/>
      <c r="B567" s="429"/>
      <c r="C567" s="428"/>
      <c r="D567" s="436"/>
      <c r="G567" s="425"/>
      <c r="H567" s="425"/>
      <c r="I567" s="425"/>
      <c r="J567" s="425"/>
      <c r="K567" s="425"/>
      <c r="L567" s="425"/>
      <c r="M567" s="425"/>
      <c r="N567" s="425"/>
      <c r="O567" s="425"/>
    </row>
    <row r="568" spans="1:15" s="426" customFormat="1" x14ac:dyDescent="0.25">
      <c r="A568" s="429"/>
      <c r="B568" s="429"/>
      <c r="C568" s="428"/>
      <c r="D568" s="436"/>
      <c r="G568" s="425"/>
      <c r="H568" s="425"/>
      <c r="I568" s="425"/>
      <c r="J568" s="425"/>
      <c r="K568" s="425"/>
      <c r="L568" s="425"/>
      <c r="M568" s="425"/>
      <c r="N568" s="425"/>
      <c r="O568" s="425"/>
    </row>
    <row r="569" spans="1:15" s="426" customFormat="1" x14ac:dyDescent="0.25">
      <c r="A569" s="429"/>
      <c r="B569" s="429"/>
      <c r="C569" s="428"/>
      <c r="D569" s="436"/>
      <c r="G569" s="425"/>
      <c r="H569" s="425"/>
      <c r="I569" s="425"/>
      <c r="J569" s="425"/>
      <c r="K569" s="425"/>
      <c r="L569" s="425"/>
      <c r="M569" s="425"/>
      <c r="N569" s="425"/>
      <c r="O569" s="425"/>
    </row>
    <row r="570" spans="1:15" s="426" customFormat="1" x14ac:dyDescent="0.25">
      <c r="A570" s="429"/>
      <c r="B570" s="429"/>
      <c r="C570" s="428"/>
      <c r="D570" s="436"/>
      <c r="G570" s="425"/>
      <c r="H570" s="425"/>
      <c r="I570" s="425"/>
      <c r="J570" s="425"/>
      <c r="K570" s="425"/>
      <c r="L570" s="425"/>
      <c r="M570" s="425"/>
      <c r="N570" s="425"/>
      <c r="O570" s="425"/>
    </row>
    <row r="571" spans="1:15" s="426" customFormat="1" x14ac:dyDescent="0.25">
      <c r="A571" s="429"/>
      <c r="B571" s="429"/>
      <c r="C571" s="428"/>
      <c r="D571" s="436"/>
      <c r="G571" s="425"/>
      <c r="H571" s="425"/>
      <c r="I571" s="425"/>
      <c r="J571" s="425"/>
      <c r="K571" s="425"/>
      <c r="L571" s="425"/>
      <c r="M571" s="425"/>
      <c r="N571" s="425"/>
      <c r="O571" s="425"/>
    </row>
    <row r="572" spans="1:15" s="426" customFormat="1" x14ac:dyDescent="0.25">
      <c r="A572" s="429"/>
      <c r="B572" s="429"/>
      <c r="C572" s="428"/>
      <c r="D572" s="436"/>
      <c r="G572" s="425"/>
      <c r="H572" s="425"/>
      <c r="I572" s="425"/>
      <c r="J572" s="425"/>
      <c r="K572" s="425"/>
      <c r="L572" s="425"/>
      <c r="M572" s="425"/>
      <c r="N572" s="425"/>
      <c r="O572" s="425"/>
    </row>
    <row r="573" spans="1:15" s="426" customFormat="1" x14ac:dyDescent="0.25">
      <c r="A573" s="429"/>
      <c r="B573" s="429"/>
      <c r="C573" s="428"/>
      <c r="D573" s="436"/>
      <c r="G573" s="425"/>
      <c r="H573" s="425"/>
      <c r="I573" s="425"/>
      <c r="J573" s="425"/>
      <c r="K573" s="425"/>
      <c r="L573" s="425"/>
      <c r="M573" s="425"/>
      <c r="N573" s="425"/>
      <c r="O573" s="425"/>
    </row>
    <row r="574" spans="1:15" s="426" customFormat="1" x14ac:dyDescent="0.25">
      <c r="A574" s="429"/>
      <c r="B574" s="429"/>
      <c r="C574" s="428"/>
      <c r="D574" s="436"/>
      <c r="G574" s="425"/>
      <c r="H574" s="425"/>
      <c r="I574" s="425"/>
      <c r="J574" s="425"/>
      <c r="K574" s="425"/>
      <c r="L574" s="425"/>
      <c r="M574" s="425"/>
      <c r="N574" s="425"/>
      <c r="O574" s="425"/>
    </row>
    <row r="575" spans="1:15" s="426" customFormat="1" x14ac:dyDescent="0.25">
      <c r="A575" s="429"/>
      <c r="B575" s="429"/>
      <c r="C575" s="428"/>
      <c r="D575" s="436"/>
      <c r="G575" s="425"/>
      <c r="H575" s="425"/>
      <c r="I575" s="425"/>
      <c r="J575" s="425"/>
      <c r="K575" s="425"/>
      <c r="L575" s="425"/>
      <c r="M575" s="425"/>
      <c r="N575" s="425"/>
      <c r="O575" s="425"/>
    </row>
    <row r="576" spans="1:15" s="426" customFormat="1" x14ac:dyDescent="0.25">
      <c r="A576" s="429"/>
      <c r="B576" s="429"/>
      <c r="C576" s="428"/>
      <c r="D576" s="436"/>
      <c r="G576" s="425"/>
      <c r="H576" s="425"/>
      <c r="I576" s="425"/>
      <c r="J576" s="425"/>
      <c r="K576" s="425"/>
      <c r="L576" s="425"/>
      <c r="M576" s="425"/>
      <c r="N576" s="425"/>
      <c r="O576" s="425"/>
    </row>
    <row r="577" spans="1:15" s="426" customFormat="1" x14ac:dyDescent="0.25">
      <c r="A577" s="429"/>
      <c r="B577" s="429"/>
      <c r="C577" s="428"/>
      <c r="D577" s="436"/>
      <c r="G577" s="425"/>
      <c r="H577" s="425"/>
      <c r="I577" s="425"/>
      <c r="J577" s="425"/>
      <c r="K577" s="425"/>
      <c r="L577" s="425"/>
      <c r="M577" s="425"/>
      <c r="N577" s="425"/>
      <c r="O577" s="425"/>
    </row>
    <row r="578" spans="1:15" s="426" customFormat="1" x14ac:dyDescent="0.25">
      <c r="A578" s="429"/>
      <c r="B578" s="429"/>
      <c r="C578" s="428"/>
      <c r="D578" s="436"/>
      <c r="G578" s="425"/>
      <c r="H578" s="425"/>
      <c r="I578" s="425"/>
      <c r="J578" s="425"/>
      <c r="K578" s="425"/>
      <c r="L578" s="425"/>
      <c r="M578" s="425"/>
      <c r="N578" s="425"/>
      <c r="O578" s="425"/>
    </row>
    <row r="579" spans="1:15" s="426" customFormat="1" x14ac:dyDescent="0.25">
      <c r="A579" s="429"/>
      <c r="B579" s="429"/>
      <c r="C579" s="428"/>
      <c r="D579" s="436"/>
      <c r="G579" s="425"/>
      <c r="H579" s="425"/>
      <c r="I579" s="425"/>
      <c r="J579" s="425"/>
      <c r="K579" s="425"/>
      <c r="L579" s="425"/>
      <c r="M579" s="425"/>
      <c r="N579" s="425"/>
      <c r="O579" s="425"/>
    </row>
    <row r="580" spans="1:15" s="426" customFormat="1" x14ac:dyDescent="0.25">
      <c r="A580" s="429"/>
      <c r="B580" s="429"/>
      <c r="C580" s="428"/>
      <c r="D580" s="436"/>
      <c r="G580" s="425"/>
      <c r="H580" s="425"/>
      <c r="I580" s="425"/>
      <c r="J580" s="425"/>
      <c r="K580" s="425"/>
      <c r="L580" s="425"/>
      <c r="M580" s="425"/>
      <c r="N580" s="425"/>
      <c r="O580" s="425"/>
    </row>
    <row r="581" spans="1:15" s="426" customFormat="1" x14ac:dyDescent="0.25">
      <c r="A581" s="429"/>
      <c r="B581" s="429"/>
      <c r="C581" s="428"/>
      <c r="D581" s="436"/>
      <c r="G581" s="425"/>
      <c r="H581" s="425"/>
      <c r="I581" s="425"/>
      <c r="J581" s="425"/>
      <c r="K581" s="425"/>
      <c r="L581" s="425"/>
      <c r="M581" s="425"/>
      <c r="N581" s="425"/>
      <c r="O581" s="425"/>
    </row>
    <row r="582" spans="1:15" s="426" customFormat="1" x14ac:dyDescent="0.25">
      <c r="A582" s="429"/>
      <c r="B582" s="429"/>
      <c r="C582" s="428"/>
      <c r="D582" s="436"/>
      <c r="G582" s="425"/>
      <c r="H582" s="425"/>
      <c r="I582" s="425"/>
      <c r="J582" s="425"/>
      <c r="K582" s="425"/>
      <c r="L582" s="425"/>
      <c r="M582" s="425"/>
      <c r="N582" s="425"/>
      <c r="O582" s="425"/>
    </row>
    <row r="583" spans="1:15" s="426" customFormat="1" x14ac:dyDescent="0.25">
      <c r="A583" s="429"/>
      <c r="B583" s="429"/>
      <c r="C583" s="428"/>
      <c r="D583" s="436"/>
      <c r="G583" s="425"/>
      <c r="H583" s="425"/>
      <c r="I583" s="425"/>
      <c r="J583" s="425"/>
      <c r="K583" s="425"/>
      <c r="L583" s="425"/>
      <c r="M583" s="425"/>
      <c r="N583" s="425"/>
      <c r="O583" s="425"/>
    </row>
    <row r="584" spans="1:15" s="426" customFormat="1" x14ac:dyDescent="0.25">
      <c r="A584" s="429"/>
      <c r="B584" s="429"/>
      <c r="C584" s="428"/>
      <c r="D584" s="436"/>
      <c r="G584" s="425"/>
      <c r="H584" s="425"/>
      <c r="I584" s="425"/>
      <c r="J584" s="425"/>
      <c r="K584" s="425"/>
      <c r="L584" s="425"/>
      <c r="M584" s="425"/>
      <c r="N584" s="425"/>
      <c r="O584" s="425"/>
    </row>
    <row r="585" spans="1:15" s="426" customFormat="1" x14ac:dyDescent="0.25">
      <c r="A585" s="429"/>
      <c r="B585" s="429"/>
      <c r="C585" s="428"/>
      <c r="D585" s="436"/>
      <c r="G585" s="425"/>
      <c r="H585" s="425"/>
      <c r="I585" s="425"/>
      <c r="J585" s="425"/>
      <c r="K585" s="425"/>
      <c r="L585" s="425"/>
      <c r="M585" s="425"/>
      <c r="N585" s="425"/>
      <c r="O585" s="425"/>
    </row>
    <row r="586" spans="1:15" s="426" customFormat="1" x14ac:dyDescent="0.25">
      <c r="A586" s="429"/>
      <c r="B586" s="429"/>
      <c r="C586" s="428"/>
      <c r="D586" s="436"/>
      <c r="G586" s="425"/>
      <c r="H586" s="425"/>
      <c r="I586" s="425"/>
      <c r="J586" s="425"/>
      <c r="K586" s="425"/>
      <c r="L586" s="425"/>
      <c r="M586" s="425"/>
      <c r="N586" s="425"/>
      <c r="O586" s="425"/>
    </row>
    <row r="587" spans="1:15" s="426" customFormat="1" x14ac:dyDescent="0.25">
      <c r="A587" s="429"/>
      <c r="B587" s="429"/>
      <c r="C587" s="428"/>
      <c r="D587" s="436"/>
      <c r="G587" s="425"/>
      <c r="H587" s="425"/>
      <c r="I587" s="425"/>
      <c r="J587" s="425"/>
      <c r="K587" s="425"/>
      <c r="L587" s="425"/>
      <c r="M587" s="425"/>
      <c r="N587" s="425"/>
      <c r="O587" s="425"/>
    </row>
    <row r="588" spans="1:15" s="426" customFormat="1" x14ac:dyDescent="0.25">
      <c r="A588" s="429"/>
      <c r="B588" s="429"/>
      <c r="C588" s="428"/>
      <c r="D588" s="436"/>
      <c r="G588" s="425"/>
      <c r="H588" s="425"/>
      <c r="I588" s="425"/>
      <c r="J588" s="425"/>
      <c r="K588" s="425"/>
      <c r="L588" s="425"/>
      <c r="M588" s="425"/>
      <c r="N588" s="425"/>
      <c r="O588" s="425"/>
    </row>
    <row r="589" spans="1:15" s="426" customFormat="1" x14ac:dyDescent="0.25">
      <c r="A589" s="429"/>
      <c r="B589" s="429"/>
      <c r="C589" s="428"/>
      <c r="D589" s="436"/>
      <c r="G589" s="425"/>
      <c r="H589" s="425"/>
      <c r="I589" s="425"/>
      <c r="J589" s="425"/>
      <c r="K589" s="425"/>
      <c r="L589" s="425"/>
      <c r="M589" s="425"/>
      <c r="N589" s="425"/>
      <c r="O589" s="425"/>
    </row>
    <row r="590" spans="1:15" s="426" customFormat="1" x14ac:dyDescent="0.25">
      <c r="A590" s="429"/>
      <c r="B590" s="429"/>
      <c r="C590" s="428"/>
      <c r="D590" s="436"/>
      <c r="G590" s="425"/>
      <c r="H590" s="425"/>
      <c r="I590" s="425"/>
      <c r="J590" s="425"/>
      <c r="K590" s="425"/>
      <c r="L590" s="425"/>
      <c r="M590" s="425"/>
      <c r="N590" s="425"/>
      <c r="O590" s="425"/>
    </row>
    <row r="591" spans="1:15" s="426" customFormat="1" x14ac:dyDescent="0.25">
      <c r="A591" s="429"/>
      <c r="B591" s="429"/>
      <c r="C591" s="428"/>
      <c r="D591" s="436"/>
      <c r="G591" s="425"/>
      <c r="H591" s="425"/>
      <c r="I591" s="425"/>
      <c r="J591" s="425"/>
      <c r="K591" s="425"/>
      <c r="L591" s="425"/>
      <c r="M591" s="425"/>
      <c r="N591" s="425"/>
      <c r="O591" s="425"/>
    </row>
  </sheetData>
  <mergeCells count="32">
    <mergeCell ref="A6:F6"/>
    <mergeCell ref="A16:E16"/>
    <mergeCell ref="A17:F17"/>
    <mergeCell ref="A29:E29"/>
    <mergeCell ref="A30:F30"/>
    <mergeCell ref="A51:E51"/>
    <mergeCell ref="A52:F52"/>
    <mergeCell ref="A106:E106"/>
    <mergeCell ref="A107:F107"/>
    <mergeCell ref="A137:E137"/>
    <mergeCell ref="A138:F138"/>
    <mergeCell ref="A168:E168"/>
    <mergeCell ref="A169:F169"/>
    <mergeCell ref="A219:E219"/>
    <mergeCell ref="A220:F220"/>
    <mergeCell ref="A240:E240"/>
    <mergeCell ref="A241:F241"/>
    <mergeCell ref="A265:E265"/>
    <mergeCell ref="A266:F266"/>
    <mergeCell ref="A290:E290"/>
    <mergeCell ref="B291:E291"/>
    <mergeCell ref="B292:E292"/>
    <mergeCell ref="B293:E293"/>
    <mergeCell ref="B294:E294"/>
    <mergeCell ref="B301:E301"/>
    <mergeCell ref="A302:E302"/>
    <mergeCell ref="B295:E295"/>
    <mergeCell ref="B296:E296"/>
    <mergeCell ref="B297:E297"/>
    <mergeCell ref="B298:E298"/>
    <mergeCell ref="B299:E299"/>
    <mergeCell ref="B300:E300"/>
  </mergeCells>
  <pageMargins left="0.59027779999999996" right="0.27569440000000001" top="0.39374999999999999" bottom="0.39374999999999999" header="0.3" footer="0.3"/>
  <pageSetup paperSize="8" scale="72" orientation="landscape" r:id="rId1"/>
</worksheet>
</file>

<file path=xl/worksheets/sheet4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7BAE4-1FF7-4483-A3CF-B2D12145735F}">
  <sheetPr>
    <tabColor rgb="FF00B050"/>
  </sheetPr>
  <dimension ref="A1:F402"/>
  <sheetViews>
    <sheetView workbookViewId="0"/>
  </sheetViews>
  <sheetFormatPr defaultColWidth="9.109375" defaultRowHeight="14.4" x14ac:dyDescent="0.25"/>
  <cols>
    <col min="1" max="1" width="10.5546875" style="429" customWidth="1"/>
    <col min="2" max="2" width="27.6640625" style="429" customWidth="1"/>
    <col min="3" max="3" width="7.109375" style="428" customWidth="1"/>
    <col min="4" max="4" width="11" style="427" customWidth="1"/>
    <col min="5" max="5" width="14.5546875" style="426" customWidth="1"/>
    <col min="6" max="6" width="16" style="426" customWidth="1"/>
    <col min="7" max="16384" width="9.109375" style="425"/>
  </cols>
  <sheetData>
    <row r="1" spans="1:6" s="433" customFormat="1" ht="15" customHeight="1" x14ac:dyDescent="0.3">
      <c r="A1" s="424" t="s">
        <v>6182</v>
      </c>
      <c r="C1" s="434"/>
      <c r="D1" s="435"/>
      <c r="E1" s="434"/>
      <c r="F1" s="434"/>
    </row>
    <row r="2" spans="1:6" s="433" customFormat="1" ht="15" customHeight="1" x14ac:dyDescent="0.3">
      <c r="A2" s="423" t="s">
        <v>6181</v>
      </c>
      <c r="C2" s="434"/>
      <c r="D2" s="435"/>
      <c r="E2" s="434"/>
      <c r="F2" s="434"/>
    </row>
    <row r="3" spans="1:6" s="433" customFormat="1" ht="15" customHeight="1" x14ac:dyDescent="0.3">
      <c r="A3" s="423" t="s">
        <v>6180</v>
      </c>
      <c r="C3" s="434"/>
      <c r="D3" s="435"/>
      <c r="E3" s="434"/>
      <c r="F3" s="434"/>
    </row>
    <row r="4" spans="1:6" s="433" customFormat="1" ht="15" customHeight="1" x14ac:dyDescent="0.3">
      <c r="A4" s="422" t="s">
        <v>6463</v>
      </c>
      <c r="C4" s="434"/>
      <c r="D4" s="435"/>
      <c r="E4" s="434"/>
      <c r="F4" s="434"/>
    </row>
    <row r="5" spans="1:6" s="418" customFormat="1" ht="13.2" x14ac:dyDescent="0.25">
      <c r="A5" s="801" t="str">
        <f>A7&amp;" "&amp;B7</f>
        <v>C13.1 FOUNDATIONS</v>
      </c>
      <c r="B5" s="801"/>
      <c r="C5" s="801"/>
      <c r="D5" s="808"/>
      <c r="E5" s="801"/>
      <c r="F5" s="801"/>
    </row>
    <row r="6" spans="1:6" s="372" customFormat="1" ht="13.8" x14ac:dyDescent="0.25">
      <c r="A6" s="349" t="s">
        <v>5536</v>
      </c>
      <c r="B6" s="349" t="s">
        <v>5535</v>
      </c>
      <c r="C6" s="349" t="s">
        <v>5554</v>
      </c>
      <c r="D6" s="366" t="s">
        <v>5553</v>
      </c>
      <c r="E6" s="496" t="s">
        <v>5552</v>
      </c>
      <c r="F6" s="348" t="s">
        <v>5534</v>
      </c>
    </row>
    <row r="7" spans="1:6" s="429" customFormat="1" x14ac:dyDescent="0.25">
      <c r="A7" s="365" t="s">
        <v>3541</v>
      </c>
      <c r="B7" s="364" t="s">
        <v>3542</v>
      </c>
      <c r="C7" s="363"/>
      <c r="D7" s="362"/>
      <c r="E7" s="430"/>
      <c r="F7" s="431"/>
    </row>
    <row r="8" spans="1:6" s="429" customFormat="1" x14ac:dyDescent="0.25">
      <c r="A8" s="490"/>
      <c r="B8" s="489"/>
      <c r="C8" s="357"/>
      <c r="D8" s="356"/>
      <c r="E8" s="430"/>
      <c r="F8" s="430"/>
    </row>
    <row r="9" spans="1:6" s="429" customFormat="1" x14ac:dyDescent="0.25">
      <c r="A9" s="492" t="s">
        <v>6425</v>
      </c>
      <c r="B9" s="493" t="s">
        <v>3551</v>
      </c>
      <c r="C9" s="357"/>
      <c r="D9" s="356"/>
      <c r="E9" s="430"/>
      <c r="F9" s="430"/>
    </row>
    <row r="10" spans="1:6" s="429" customFormat="1" x14ac:dyDescent="0.25">
      <c r="A10" s="490"/>
      <c r="B10" s="489"/>
      <c r="C10" s="357"/>
      <c r="D10" s="356"/>
      <c r="E10" s="430"/>
      <c r="F10" s="430"/>
    </row>
    <row r="11" spans="1:6" s="429" customFormat="1" ht="34.200000000000003" x14ac:dyDescent="0.25">
      <c r="A11" s="492" t="s">
        <v>3552</v>
      </c>
      <c r="B11" s="493" t="s">
        <v>3553</v>
      </c>
      <c r="C11" s="357"/>
      <c r="D11" s="356"/>
      <c r="E11" s="430"/>
      <c r="F11" s="430"/>
    </row>
    <row r="12" spans="1:6" s="429" customFormat="1" x14ac:dyDescent="0.25">
      <c r="A12" s="490"/>
      <c r="B12" s="489"/>
      <c r="C12" s="357"/>
      <c r="D12" s="356"/>
      <c r="E12" s="430"/>
      <c r="F12" s="430"/>
    </row>
    <row r="13" spans="1:6" s="429" customFormat="1" x14ac:dyDescent="0.25">
      <c r="A13" s="490"/>
      <c r="B13" s="493" t="s">
        <v>6424</v>
      </c>
      <c r="C13" s="353" t="s">
        <v>5582</v>
      </c>
      <c r="D13" s="352">
        <v>2337</v>
      </c>
      <c r="E13" s="430">
        <v>160</v>
      </c>
      <c r="F13" s="430">
        <f>IF(C13="%",D13*E13/100,D13*E13)</f>
        <v>373920</v>
      </c>
    </row>
    <row r="14" spans="1:6" s="429" customFormat="1" x14ac:dyDescent="0.25">
      <c r="A14" s="490"/>
      <c r="B14" s="489"/>
      <c r="C14" s="357"/>
      <c r="D14" s="356"/>
      <c r="E14" s="430"/>
      <c r="F14" s="430"/>
    </row>
    <row r="15" spans="1:6" s="429" customFormat="1" ht="34.200000000000003" x14ac:dyDescent="0.25">
      <c r="A15" s="492" t="s">
        <v>3554</v>
      </c>
      <c r="B15" s="493" t="s">
        <v>6422</v>
      </c>
      <c r="C15" s="353" t="s">
        <v>5582</v>
      </c>
      <c r="D15" s="352">
        <v>354</v>
      </c>
      <c r="E15" s="430">
        <v>370</v>
      </c>
      <c r="F15" s="430">
        <f>IF(C15="%",D15*E15/100,D15*E15)</f>
        <v>130980</v>
      </c>
    </row>
    <row r="16" spans="1:6" s="429" customFormat="1" x14ac:dyDescent="0.25">
      <c r="A16" s="490"/>
      <c r="B16" s="489"/>
      <c r="C16" s="357"/>
      <c r="D16" s="356"/>
      <c r="E16" s="430"/>
      <c r="F16" s="430"/>
    </row>
    <row r="17" spans="1:6" s="429" customFormat="1" ht="45.6" x14ac:dyDescent="0.25">
      <c r="A17" s="492" t="s">
        <v>3559</v>
      </c>
      <c r="B17" s="493" t="s">
        <v>6421</v>
      </c>
      <c r="C17" s="353" t="s">
        <v>5582</v>
      </c>
      <c r="D17" s="352">
        <v>1279</v>
      </c>
      <c r="E17" s="430">
        <v>230</v>
      </c>
      <c r="F17" s="430">
        <f>IF(C17="%",D17*E17/100,D17*E17)</f>
        <v>294170</v>
      </c>
    </row>
    <row r="18" spans="1:6" s="429" customFormat="1" x14ac:dyDescent="0.25">
      <c r="A18" s="490"/>
      <c r="B18" s="489"/>
      <c r="C18" s="357"/>
      <c r="D18" s="356"/>
      <c r="E18" s="430"/>
      <c r="F18" s="430"/>
    </row>
    <row r="19" spans="1:6" s="429" customFormat="1" ht="22.8" x14ac:dyDescent="0.25">
      <c r="A19" s="492" t="s">
        <v>3560</v>
      </c>
      <c r="B19" s="493" t="s">
        <v>3557</v>
      </c>
      <c r="C19" s="353" t="s">
        <v>5582</v>
      </c>
      <c r="D19" s="352">
        <v>51</v>
      </c>
      <c r="E19" s="430">
        <v>230</v>
      </c>
      <c r="F19" s="430">
        <f>IF(C19="%",D19*E19/100,D19*E19)</f>
        <v>11730</v>
      </c>
    </row>
    <row r="20" spans="1:6" s="429" customFormat="1" x14ac:dyDescent="0.25">
      <c r="A20" s="490"/>
      <c r="B20" s="489"/>
      <c r="C20" s="357"/>
      <c r="D20" s="356"/>
      <c r="E20" s="430"/>
      <c r="F20" s="430"/>
    </row>
    <row r="21" spans="1:6" s="429" customFormat="1" ht="22.8" x14ac:dyDescent="0.25">
      <c r="A21" s="492" t="s">
        <v>3561</v>
      </c>
      <c r="B21" s="493" t="s">
        <v>3558</v>
      </c>
      <c r="C21" s="353" t="s">
        <v>5582</v>
      </c>
      <c r="D21" s="352">
        <v>583</v>
      </c>
      <c r="E21" s="430">
        <v>60</v>
      </c>
      <c r="F21" s="430">
        <f>IF(C21="%",D21*E21/100,D21*E21)</f>
        <v>34980</v>
      </c>
    </row>
    <row r="22" spans="1:6" s="429" customFormat="1" x14ac:dyDescent="0.25">
      <c r="A22" s="490"/>
      <c r="B22" s="489"/>
      <c r="C22" s="357"/>
      <c r="D22" s="356"/>
      <c r="E22" s="430"/>
      <c r="F22" s="430"/>
    </row>
    <row r="23" spans="1:6" s="429" customFormat="1" x14ac:dyDescent="0.25">
      <c r="A23" s="492" t="s">
        <v>3570</v>
      </c>
      <c r="B23" s="493" t="s">
        <v>3082</v>
      </c>
      <c r="C23" s="353"/>
      <c r="D23" s="356"/>
      <c r="E23" s="430"/>
      <c r="F23" s="430"/>
    </row>
    <row r="24" spans="1:6" s="429" customFormat="1" x14ac:dyDescent="0.25">
      <c r="A24" s="490"/>
      <c r="B24" s="489"/>
      <c r="C24" s="357"/>
      <c r="D24" s="356"/>
      <c r="E24" s="430"/>
      <c r="F24" s="430"/>
    </row>
    <row r="25" spans="1:6" s="429" customFormat="1" ht="22.8" x14ac:dyDescent="0.25">
      <c r="A25" s="492" t="s">
        <v>3571</v>
      </c>
      <c r="B25" s="493" t="s">
        <v>3083</v>
      </c>
      <c r="C25" s="353" t="s">
        <v>33</v>
      </c>
      <c r="D25" s="352">
        <v>10</v>
      </c>
      <c r="E25" s="430">
        <v>30000</v>
      </c>
      <c r="F25" s="430">
        <f>IF(C25="%",D25*E25/100,D25*E25)</f>
        <v>300000</v>
      </c>
    </row>
    <row r="26" spans="1:6" s="429" customFormat="1" x14ac:dyDescent="0.25">
      <c r="A26" s="490"/>
      <c r="B26" s="489"/>
      <c r="C26" s="357"/>
      <c r="D26" s="356"/>
      <c r="E26" s="430"/>
      <c r="F26" s="430"/>
    </row>
    <row r="27" spans="1:6" s="429" customFormat="1" ht="22.8" x14ac:dyDescent="0.25">
      <c r="A27" s="492" t="s">
        <v>3573</v>
      </c>
      <c r="B27" s="493" t="s">
        <v>3572</v>
      </c>
      <c r="C27" s="353" t="s">
        <v>33</v>
      </c>
      <c r="D27" s="352">
        <v>10</v>
      </c>
      <c r="E27" s="430">
        <v>15000</v>
      </c>
      <c r="F27" s="430">
        <f>IF(C27="%",D27*E27/100,D27*E27)</f>
        <v>150000</v>
      </c>
    </row>
    <row r="28" spans="1:6" s="429" customFormat="1" x14ac:dyDescent="0.25">
      <c r="A28" s="490"/>
      <c r="B28" s="489"/>
      <c r="C28" s="357"/>
      <c r="D28" s="356"/>
      <c r="E28" s="430"/>
      <c r="F28" s="430"/>
    </row>
    <row r="29" spans="1:6" s="429" customFormat="1" x14ac:dyDescent="0.25">
      <c r="A29" s="492" t="s">
        <v>3574</v>
      </c>
      <c r="B29" s="493" t="s">
        <v>3575</v>
      </c>
      <c r="C29" s="353"/>
      <c r="D29" s="356"/>
      <c r="E29" s="430"/>
      <c r="F29" s="430"/>
    </row>
    <row r="30" spans="1:6" s="429" customFormat="1" x14ac:dyDescent="0.25">
      <c r="A30" s="490"/>
      <c r="B30" s="489"/>
      <c r="C30" s="357"/>
      <c r="D30" s="356"/>
      <c r="E30" s="430"/>
      <c r="F30" s="430"/>
    </row>
    <row r="31" spans="1:6" s="429" customFormat="1" x14ac:dyDescent="0.25">
      <c r="A31" s="492" t="s">
        <v>3576</v>
      </c>
      <c r="B31" s="493" t="s">
        <v>3579</v>
      </c>
      <c r="C31" s="353" t="s">
        <v>5582</v>
      </c>
      <c r="D31" s="352">
        <v>99</v>
      </c>
      <c r="E31" s="430">
        <v>175</v>
      </c>
      <c r="F31" s="430">
        <f>IF(C31="%",D31*E31/100,D31*E31)</f>
        <v>17325</v>
      </c>
    </row>
    <row r="32" spans="1:6" s="429" customFormat="1" x14ac:dyDescent="0.25">
      <c r="A32" s="490"/>
      <c r="B32" s="489"/>
      <c r="C32" s="357"/>
      <c r="D32" s="356"/>
      <c r="E32" s="430"/>
      <c r="F32" s="430"/>
    </row>
    <row r="33" spans="1:6" s="429" customFormat="1" x14ac:dyDescent="0.25">
      <c r="A33" s="492" t="s">
        <v>3577</v>
      </c>
      <c r="B33" s="493" t="s">
        <v>3580</v>
      </c>
      <c r="C33" s="353" t="s">
        <v>5582</v>
      </c>
      <c r="D33" s="352">
        <v>539</v>
      </c>
      <c r="E33" s="430">
        <v>230</v>
      </c>
      <c r="F33" s="430">
        <f>IF(C33="%",D33*E33/100,D33*E33)</f>
        <v>123970</v>
      </c>
    </row>
    <row r="34" spans="1:6" s="429" customFormat="1" x14ac:dyDescent="0.25">
      <c r="A34" s="490"/>
      <c r="B34" s="489"/>
      <c r="C34" s="357"/>
      <c r="D34" s="356"/>
      <c r="E34" s="430"/>
      <c r="F34" s="430"/>
    </row>
    <row r="35" spans="1:6" s="429" customFormat="1" ht="22.8" x14ac:dyDescent="0.25">
      <c r="A35" s="492" t="s">
        <v>3590</v>
      </c>
      <c r="B35" s="493" t="s">
        <v>5404</v>
      </c>
      <c r="C35" s="353" t="s">
        <v>5582</v>
      </c>
      <c r="D35" s="352">
        <v>583</v>
      </c>
      <c r="E35" s="430">
        <v>130</v>
      </c>
      <c r="F35" s="430">
        <f>IF(C35="%",D35*E35/100,D35*E35)</f>
        <v>75790</v>
      </c>
    </row>
    <row r="36" spans="1:6" s="429" customFormat="1" x14ac:dyDescent="0.25">
      <c r="A36" s="490"/>
      <c r="B36" s="489"/>
      <c r="C36" s="357"/>
      <c r="D36" s="356"/>
      <c r="E36" s="430"/>
      <c r="F36" s="430"/>
    </row>
    <row r="37" spans="1:6" s="429" customFormat="1" ht="34.200000000000003" x14ac:dyDescent="0.25">
      <c r="A37" s="492" t="s">
        <v>3591</v>
      </c>
      <c r="B37" s="493" t="s">
        <v>6418</v>
      </c>
      <c r="C37" s="353" t="s">
        <v>5949</v>
      </c>
      <c r="D37" s="352">
        <v>10388</v>
      </c>
      <c r="E37" s="430">
        <v>6.5</v>
      </c>
      <c r="F37" s="430">
        <f>IF(C37="%",D37*E37/100,D37*E37)</f>
        <v>67522</v>
      </c>
    </row>
    <row r="38" spans="1:6" s="429" customFormat="1" x14ac:dyDescent="0.25">
      <c r="A38" s="490"/>
      <c r="B38" s="489"/>
      <c r="C38" s="357"/>
      <c r="D38" s="356"/>
      <c r="E38" s="430"/>
      <c r="F38" s="430"/>
    </row>
    <row r="39" spans="1:6" s="429" customFormat="1" ht="22.8" x14ac:dyDescent="0.25">
      <c r="A39" s="492" t="s">
        <v>3595</v>
      </c>
      <c r="B39" s="493" t="s">
        <v>6417</v>
      </c>
      <c r="C39" s="353" t="s">
        <v>5556</v>
      </c>
      <c r="D39" s="352">
        <v>479</v>
      </c>
      <c r="E39" s="430">
        <v>52</v>
      </c>
      <c r="F39" s="430">
        <f>IF(C39="%",D39*E39/100,D39*E39)</f>
        <v>24908</v>
      </c>
    </row>
    <row r="40" spans="1:6" s="429" customFormat="1" x14ac:dyDescent="0.25">
      <c r="A40" s="490"/>
      <c r="B40" s="489"/>
      <c r="C40" s="357"/>
      <c r="D40" s="356"/>
      <c r="E40" s="430"/>
      <c r="F40" s="430"/>
    </row>
    <row r="41" spans="1:6" s="429" customFormat="1" ht="22.8" x14ac:dyDescent="0.25">
      <c r="A41" s="492" t="s">
        <v>3607</v>
      </c>
      <c r="B41" s="493" t="s">
        <v>3608</v>
      </c>
      <c r="C41" s="353"/>
      <c r="D41" s="356"/>
      <c r="E41" s="430"/>
      <c r="F41" s="430"/>
    </row>
    <row r="42" spans="1:6" s="429" customFormat="1" x14ac:dyDescent="0.25">
      <c r="A42" s="490"/>
      <c r="B42" s="489"/>
      <c r="C42" s="357"/>
      <c r="D42" s="356"/>
      <c r="E42" s="430"/>
      <c r="F42" s="430"/>
    </row>
    <row r="43" spans="1:6" s="429" customFormat="1" x14ac:dyDescent="0.25">
      <c r="A43" s="492" t="s">
        <v>3611</v>
      </c>
      <c r="B43" s="493" t="s">
        <v>3606</v>
      </c>
      <c r="C43" s="353" t="s">
        <v>5582</v>
      </c>
      <c r="D43" s="352">
        <v>1279</v>
      </c>
      <c r="E43" s="430">
        <v>240</v>
      </c>
      <c r="F43" s="430">
        <f>IF(C43="%",D43*E43/100,D43*E43)</f>
        <v>306960</v>
      </c>
    </row>
    <row r="44" spans="1:6" s="429" customFormat="1" x14ac:dyDescent="0.25">
      <c r="A44" s="490"/>
      <c r="B44" s="489"/>
      <c r="C44" s="357"/>
      <c r="D44" s="356"/>
      <c r="E44" s="430"/>
      <c r="F44" s="430"/>
    </row>
    <row r="45" spans="1:6" s="429" customFormat="1" ht="12.75" customHeight="1" x14ac:dyDescent="0.25">
      <c r="A45" s="492" t="s">
        <v>3612</v>
      </c>
      <c r="B45" s="493" t="s">
        <v>6462</v>
      </c>
      <c r="C45" s="353" t="s">
        <v>5582</v>
      </c>
      <c r="D45" s="352">
        <v>0</v>
      </c>
      <c r="E45" s="430">
        <v>1600</v>
      </c>
      <c r="F45" s="430">
        <f>IF(C45="%",D45*E45/100,D45*E45)</f>
        <v>0</v>
      </c>
    </row>
    <row r="46" spans="1:6" s="429" customFormat="1" x14ac:dyDescent="0.25">
      <c r="A46" s="490"/>
      <c r="B46" s="489"/>
      <c r="C46" s="357"/>
      <c r="D46" s="356"/>
      <c r="E46" s="430"/>
      <c r="F46" s="430"/>
    </row>
    <row r="47" spans="1:6" s="429" customFormat="1" x14ac:dyDescent="0.25">
      <c r="A47" s="492" t="s">
        <v>3613</v>
      </c>
      <c r="B47" s="493" t="s">
        <v>6461</v>
      </c>
      <c r="C47" s="353" t="s">
        <v>5582</v>
      </c>
      <c r="D47" s="352">
        <v>125</v>
      </c>
      <c r="E47" s="430">
        <v>1750</v>
      </c>
      <c r="F47" s="430">
        <f>IF(C47="%",D47*E47/100,D47*E47)</f>
        <v>218750</v>
      </c>
    </row>
    <row r="48" spans="1:6" s="429" customFormat="1" x14ac:dyDescent="0.25">
      <c r="A48" s="490"/>
      <c r="B48" s="489"/>
      <c r="C48" s="357"/>
      <c r="D48" s="356"/>
      <c r="E48" s="430"/>
      <c r="F48" s="430"/>
    </row>
    <row r="49" spans="1:6" s="372" customFormat="1" ht="13.8" x14ac:dyDescent="0.25">
      <c r="A49" s="791" t="s">
        <v>5537</v>
      </c>
      <c r="B49" s="792"/>
      <c r="C49" s="792"/>
      <c r="D49" s="792"/>
      <c r="E49" s="793"/>
      <c r="F49" s="350">
        <f>SUM(F7:F48)</f>
        <v>2131005</v>
      </c>
    </row>
    <row r="50" spans="1:6" s="418" customFormat="1" ht="13.2" x14ac:dyDescent="0.25">
      <c r="A50" s="801" t="str">
        <f>A52&amp;" "&amp;B52</f>
        <v>C13.2 FALSEWORK, FORMWORK AND CONCRETE FINISH</v>
      </c>
      <c r="B50" s="801"/>
      <c r="C50" s="801"/>
      <c r="D50" s="801"/>
      <c r="E50" s="801"/>
      <c r="F50" s="801"/>
    </row>
    <row r="51" spans="1:6" s="372" customFormat="1" ht="13.8" x14ac:dyDescent="0.25">
      <c r="A51" s="349" t="s">
        <v>5536</v>
      </c>
      <c r="B51" s="349" t="s">
        <v>5535</v>
      </c>
      <c r="C51" s="349" t="s">
        <v>5554</v>
      </c>
      <c r="D51" s="366" t="s">
        <v>5553</v>
      </c>
      <c r="E51" s="496" t="s">
        <v>5552</v>
      </c>
      <c r="F51" s="348" t="s">
        <v>5534</v>
      </c>
    </row>
    <row r="52" spans="1:6" s="429" customFormat="1" ht="24" x14ac:dyDescent="0.25">
      <c r="A52" s="365" t="s">
        <v>3651</v>
      </c>
      <c r="B52" s="364" t="s">
        <v>3652</v>
      </c>
      <c r="C52" s="363"/>
      <c r="D52" s="362"/>
      <c r="E52" s="430"/>
      <c r="F52" s="431"/>
    </row>
    <row r="53" spans="1:6" s="429" customFormat="1" x14ac:dyDescent="0.25">
      <c r="A53" s="490"/>
      <c r="B53" s="489"/>
      <c r="C53" s="357"/>
      <c r="D53" s="356"/>
      <c r="E53" s="430"/>
      <c r="F53" s="430"/>
    </row>
    <row r="54" spans="1:6" s="429" customFormat="1" ht="22.8" x14ac:dyDescent="0.25">
      <c r="A54" s="492" t="s">
        <v>3655</v>
      </c>
      <c r="B54" s="493" t="s">
        <v>6460</v>
      </c>
      <c r="C54" s="353"/>
      <c r="D54" s="356"/>
      <c r="E54" s="430"/>
      <c r="F54" s="430"/>
    </row>
    <row r="55" spans="1:6" s="429" customFormat="1" x14ac:dyDescent="0.25">
      <c r="A55" s="490"/>
      <c r="B55" s="489"/>
      <c r="C55" s="357"/>
      <c r="D55" s="356"/>
      <c r="E55" s="430"/>
      <c r="F55" s="430"/>
    </row>
    <row r="56" spans="1:6" s="429" customFormat="1" x14ac:dyDescent="0.25">
      <c r="A56" s="492"/>
      <c r="B56" s="493" t="s">
        <v>6406</v>
      </c>
      <c r="C56" s="353"/>
      <c r="D56" s="356"/>
      <c r="E56" s="430"/>
      <c r="F56" s="430"/>
    </row>
    <row r="57" spans="1:6" s="429" customFormat="1" x14ac:dyDescent="0.25">
      <c r="A57" s="490"/>
      <c r="B57" s="489"/>
      <c r="C57" s="357"/>
      <c r="D57" s="356"/>
      <c r="E57" s="430"/>
      <c r="F57" s="430"/>
    </row>
    <row r="58" spans="1:6" s="429" customFormat="1" x14ac:dyDescent="0.25">
      <c r="A58" s="492"/>
      <c r="B58" s="493" t="s">
        <v>6459</v>
      </c>
      <c r="C58" s="353" t="s">
        <v>5556</v>
      </c>
      <c r="D58" s="352">
        <v>479</v>
      </c>
      <c r="E58" s="430">
        <v>510</v>
      </c>
      <c r="F58" s="430">
        <f>IF(C58="%",D58*E58/100,D58*E58)</f>
        <v>244290</v>
      </c>
    </row>
    <row r="59" spans="1:6" s="429" customFormat="1" x14ac:dyDescent="0.25">
      <c r="A59" s="490"/>
      <c r="B59" s="489"/>
      <c r="C59" s="357"/>
      <c r="D59" s="356"/>
      <c r="E59" s="430"/>
      <c r="F59" s="430"/>
    </row>
    <row r="60" spans="1:6" s="429" customFormat="1" x14ac:dyDescent="0.25">
      <c r="A60" s="492"/>
      <c r="B60" s="493" t="s">
        <v>6403</v>
      </c>
      <c r="C60" s="353"/>
      <c r="D60" s="356"/>
      <c r="E60" s="430"/>
      <c r="F60" s="430"/>
    </row>
    <row r="61" spans="1:6" s="429" customFormat="1" x14ac:dyDescent="0.25">
      <c r="A61" s="490"/>
      <c r="B61" s="489"/>
      <c r="C61" s="357"/>
      <c r="D61" s="356"/>
      <c r="E61" s="430"/>
      <c r="F61" s="430"/>
    </row>
    <row r="62" spans="1:6" s="429" customFormat="1" x14ac:dyDescent="0.25">
      <c r="A62" s="492"/>
      <c r="B62" s="493" t="s">
        <v>6458</v>
      </c>
      <c r="C62" s="353" t="s">
        <v>5556</v>
      </c>
      <c r="D62" s="352">
        <v>1471</v>
      </c>
      <c r="E62" s="430">
        <v>580</v>
      </c>
      <c r="F62" s="430">
        <f>IF(C62="%",D62*E62/100,D62*E62)</f>
        <v>853180</v>
      </c>
    </row>
    <row r="63" spans="1:6" s="429" customFormat="1" x14ac:dyDescent="0.25">
      <c r="A63" s="490"/>
      <c r="B63" s="489"/>
      <c r="C63" s="357"/>
      <c r="D63" s="356"/>
      <c r="E63" s="430"/>
      <c r="F63" s="430"/>
    </row>
    <row r="64" spans="1:6" s="429" customFormat="1" x14ac:dyDescent="0.25">
      <c r="A64" s="492"/>
      <c r="B64" s="493" t="s">
        <v>6457</v>
      </c>
      <c r="C64" s="353" t="s">
        <v>5556</v>
      </c>
      <c r="D64" s="352">
        <v>258</v>
      </c>
      <c r="E64" s="430">
        <v>690</v>
      </c>
      <c r="F64" s="430">
        <f>IF(C64="%",D64*E64/100,D64*E64)</f>
        <v>178020</v>
      </c>
    </row>
    <row r="65" spans="1:6" s="429" customFormat="1" x14ac:dyDescent="0.25">
      <c r="A65" s="490"/>
      <c r="B65" s="489"/>
      <c r="C65" s="357"/>
      <c r="D65" s="356"/>
      <c r="E65" s="430"/>
      <c r="F65" s="430"/>
    </row>
    <row r="66" spans="1:6" s="429" customFormat="1" ht="22.8" x14ac:dyDescent="0.25">
      <c r="A66" s="492" t="s">
        <v>3656</v>
      </c>
      <c r="B66" s="493" t="s">
        <v>6404</v>
      </c>
      <c r="C66" s="353"/>
      <c r="D66" s="356"/>
      <c r="E66" s="430"/>
      <c r="F66" s="430"/>
    </row>
    <row r="67" spans="1:6" s="429" customFormat="1" x14ac:dyDescent="0.25">
      <c r="A67" s="490"/>
      <c r="B67" s="489"/>
      <c r="C67" s="357"/>
      <c r="D67" s="356"/>
      <c r="E67" s="430"/>
      <c r="F67" s="430"/>
    </row>
    <row r="68" spans="1:6" s="429" customFormat="1" x14ac:dyDescent="0.25">
      <c r="A68" s="492"/>
      <c r="B68" s="493" t="s">
        <v>6403</v>
      </c>
      <c r="C68" s="353"/>
      <c r="D68" s="356"/>
      <c r="E68" s="430"/>
      <c r="F68" s="430"/>
    </row>
    <row r="69" spans="1:6" s="429" customFormat="1" x14ac:dyDescent="0.25">
      <c r="A69" s="490"/>
      <c r="B69" s="489"/>
      <c r="C69" s="357"/>
      <c r="D69" s="356"/>
      <c r="E69" s="430"/>
      <c r="F69" s="430"/>
    </row>
    <row r="70" spans="1:6" s="429" customFormat="1" x14ac:dyDescent="0.25">
      <c r="A70" s="492"/>
      <c r="B70" s="493" t="s">
        <v>6456</v>
      </c>
      <c r="C70" s="353" t="s">
        <v>5556</v>
      </c>
      <c r="D70" s="352">
        <v>905</v>
      </c>
      <c r="E70" s="430">
        <v>830</v>
      </c>
      <c r="F70" s="430">
        <f>IF(C70="%",D70*E70/100,D70*E70)</f>
        <v>751150</v>
      </c>
    </row>
    <row r="71" spans="1:6" s="429" customFormat="1" x14ac:dyDescent="0.25">
      <c r="A71" s="490"/>
      <c r="B71" s="489"/>
      <c r="C71" s="357"/>
      <c r="D71" s="356"/>
      <c r="E71" s="430"/>
      <c r="F71" s="430"/>
    </row>
    <row r="72" spans="1:6" s="372" customFormat="1" ht="13.8" x14ac:dyDescent="0.25">
      <c r="A72" s="791" t="s">
        <v>5537</v>
      </c>
      <c r="B72" s="792"/>
      <c r="C72" s="792"/>
      <c r="D72" s="792"/>
      <c r="E72" s="793"/>
      <c r="F72" s="350">
        <f>SUM(F52:F71)</f>
        <v>2026640</v>
      </c>
    </row>
    <row r="73" spans="1:6" s="418" customFormat="1" ht="13.2" x14ac:dyDescent="0.25">
      <c r="A73" s="801" t="str">
        <f>A75&amp;" "&amp;B75</f>
        <v>C13.3 STEEL REINFORCEMENT</v>
      </c>
      <c r="B73" s="801"/>
      <c r="C73" s="801"/>
      <c r="D73" s="801"/>
      <c r="E73" s="801"/>
      <c r="F73" s="801"/>
    </row>
    <row r="74" spans="1:6" s="372" customFormat="1" ht="13.8" x14ac:dyDescent="0.25">
      <c r="A74" s="349" t="s">
        <v>5536</v>
      </c>
      <c r="B74" s="349" t="s">
        <v>5535</v>
      </c>
      <c r="C74" s="349" t="s">
        <v>5554</v>
      </c>
      <c r="D74" s="366" t="s">
        <v>5553</v>
      </c>
      <c r="E74" s="496" t="s">
        <v>5552</v>
      </c>
      <c r="F74" s="348" t="s">
        <v>5534</v>
      </c>
    </row>
    <row r="75" spans="1:6" s="429" customFormat="1" x14ac:dyDescent="0.25">
      <c r="A75" s="365" t="s">
        <v>3670</v>
      </c>
      <c r="B75" s="364" t="s">
        <v>3668</v>
      </c>
      <c r="C75" s="363"/>
      <c r="D75" s="362"/>
      <c r="E75" s="430"/>
      <c r="F75" s="431"/>
    </row>
    <row r="76" spans="1:6" s="429" customFormat="1" x14ac:dyDescent="0.25">
      <c r="A76" s="490"/>
      <c r="B76" s="489"/>
      <c r="C76" s="357"/>
      <c r="D76" s="356"/>
      <c r="E76" s="430"/>
      <c r="F76" s="430"/>
    </row>
    <row r="77" spans="1:6" s="429" customFormat="1" x14ac:dyDescent="0.25">
      <c r="A77" s="492" t="s">
        <v>3669</v>
      </c>
      <c r="B77" s="493" t="s">
        <v>3671</v>
      </c>
      <c r="C77" s="357"/>
      <c r="D77" s="356"/>
      <c r="E77" s="430"/>
      <c r="F77" s="430"/>
    </row>
    <row r="78" spans="1:6" s="429" customFormat="1" x14ac:dyDescent="0.25">
      <c r="A78" s="490"/>
      <c r="B78" s="489"/>
      <c r="C78" s="357"/>
      <c r="D78" s="356"/>
      <c r="E78" s="430"/>
      <c r="F78" s="430"/>
    </row>
    <row r="79" spans="1:6" s="429" customFormat="1" x14ac:dyDescent="0.25">
      <c r="A79" s="492" t="s">
        <v>3672</v>
      </c>
      <c r="B79" s="493" t="s">
        <v>6455</v>
      </c>
      <c r="C79" s="357"/>
      <c r="D79" s="356"/>
      <c r="E79" s="430"/>
      <c r="F79" s="430"/>
    </row>
    <row r="80" spans="1:6" s="429" customFormat="1" x14ac:dyDescent="0.25">
      <c r="A80" s="490"/>
      <c r="B80" s="489"/>
      <c r="C80" s="357"/>
      <c r="D80" s="356"/>
      <c r="E80" s="430"/>
      <c r="F80" s="430"/>
    </row>
    <row r="81" spans="1:6" s="429" customFormat="1" x14ac:dyDescent="0.25">
      <c r="A81" s="490"/>
      <c r="B81" s="493" t="s">
        <v>6454</v>
      </c>
      <c r="C81" s="353" t="s">
        <v>5577</v>
      </c>
      <c r="D81" s="367">
        <v>3</v>
      </c>
      <c r="E81" s="430">
        <v>13900</v>
      </c>
      <c r="F81" s="430">
        <f>IF(C81="%",D81*E81/100,D81*E81)</f>
        <v>41700</v>
      </c>
    </row>
    <row r="82" spans="1:6" s="429" customFormat="1" x14ac:dyDescent="0.25">
      <c r="A82" s="490"/>
      <c r="B82" s="489"/>
      <c r="C82" s="357"/>
      <c r="D82" s="356"/>
      <c r="E82" s="430"/>
      <c r="F82" s="430"/>
    </row>
    <row r="83" spans="1:6" s="429" customFormat="1" ht="34.200000000000003" x14ac:dyDescent="0.25">
      <c r="A83" s="490"/>
      <c r="B83" s="493" t="s">
        <v>6453</v>
      </c>
      <c r="C83" s="353" t="s">
        <v>5577</v>
      </c>
      <c r="D83" s="367">
        <v>95.7</v>
      </c>
      <c r="E83" s="430">
        <v>13900</v>
      </c>
      <c r="F83" s="430">
        <f>IF(C83="%",D83*E83/100,D83*E83)</f>
        <v>1330230</v>
      </c>
    </row>
    <row r="84" spans="1:6" s="429" customFormat="1" x14ac:dyDescent="0.25">
      <c r="A84" s="490"/>
      <c r="B84" s="489"/>
      <c r="C84" s="357"/>
      <c r="D84" s="356"/>
      <c r="E84" s="430"/>
      <c r="F84" s="430"/>
    </row>
    <row r="85" spans="1:6" s="429" customFormat="1" x14ac:dyDescent="0.25">
      <c r="A85" s="490"/>
      <c r="B85" s="493" t="s">
        <v>6452</v>
      </c>
      <c r="C85" s="353" t="s">
        <v>5559</v>
      </c>
      <c r="D85" s="352">
        <v>472</v>
      </c>
      <c r="E85" s="430">
        <v>15</v>
      </c>
      <c r="F85" s="430">
        <f>IF(C85="%",D85*E85/100,D85*E85)</f>
        <v>7080</v>
      </c>
    </row>
    <row r="86" spans="1:6" s="429" customFormat="1" x14ac:dyDescent="0.25">
      <c r="A86" s="490"/>
      <c r="B86" s="489"/>
      <c r="C86" s="357"/>
      <c r="D86" s="356"/>
      <c r="E86" s="430"/>
      <c r="F86" s="430"/>
    </row>
    <row r="87" spans="1:6" s="372" customFormat="1" ht="13.8" x14ac:dyDescent="0.25">
      <c r="A87" s="791" t="s">
        <v>5537</v>
      </c>
      <c r="B87" s="792"/>
      <c r="C87" s="792"/>
      <c r="D87" s="792"/>
      <c r="E87" s="793"/>
      <c r="F87" s="350">
        <f>SUM(F75:F86)</f>
        <v>1379010</v>
      </c>
    </row>
    <row r="88" spans="1:6" s="418" customFormat="1" ht="13.2" x14ac:dyDescent="0.25">
      <c r="A88" s="801" t="str">
        <f>A90&amp;" "&amp;B90</f>
        <v>C13.4 CONCRETE</v>
      </c>
      <c r="B88" s="801"/>
      <c r="C88" s="801"/>
      <c r="D88" s="801"/>
      <c r="E88" s="801"/>
      <c r="F88" s="801"/>
    </row>
    <row r="89" spans="1:6" s="372" customFormat="1" ht="13.8" x14ac:dyDescent="0.25">
      <c r="A89" s="349" t="s">
        <v>5536</v>
      </c>
      <c r="B89" s="349" t="s">
        <v>5535</v>
      </c>
      <c r="C89" s="349" t="s">
        <v>5554</v>
      </c>
      <c r="D89" s="366" t="s">
        <v>5553</v>
      </c>
      <c r="E89" s="496" t="s">
        <v>5552</v>
      </c>
      <c r="F89" s="348" t="s">
        <v>5534</v>
      </c>
    </row>
    <row r="90" spans="1:6" s="429" customFormat="1" x14ac:dyDescent="0.25">
      <c r="A90" s="365" t="s">
        <v>3680</v>
      </c>
      <c r="B90" s="364" t="s">
        <v>3681</v>
      </c>
      <c r="C90" s="363"/>
      <c r="D90" s="362"/>
      <c r="E90" s="430"/>
      <c r="F90" s="431"/>
    </row>
    <row r="91" spans="1:6" s="429" customFormat="1" x14ac:dyDescent="0.25">
      <c r="A91" s="490"/>
      <c r="B91" s="489"/>
      <c r="C91" s="357"/>
      <c r="D91" s="356"/>
      <c r="E91" s="430"/>
      <c r="F91" s="430"/>
    </row>
    <row r="92" spans="1:6" s="429" customFormat="1" x14ac:dyDescent="0.25">
      <c r="A92" s="492" t="s">
        <v>3682</v>
      </c>
      <c r="B92" s="493" t="s">
        <v>6393</v>
      </c>
      <c r="C92" s="357"/>
      <c r="D92" s="356"/>
      <c r="E92" s="430"/>
      <c r="F92" s="430"/>
    </row>
    <row r="93" spans="1:6" s="429" customFormat="1" x14ac:dyDescent="0.25">
      <c r="A93" s="490"/>
      <c r="B93" s="489"/>
      <c r="C93" s="357"/>
      <c r="D93" s="356"/>
      <c r="E93" s="430"/>
      <c r="F93" s="430"/>
    </row>
    <row r="94" spans="1:6" s="429" customFormat="1" x14ac:dyDescent="0.25">
      <c r="A94" s="492" t="s">
        <v>3684</v>
      </c>
      <c r="B94" s="493" t="s">
        <v>6392</v>
      </c>
      <c r="C94" s="357"/>
      <c r="D94" s="356"/>
      <c r="E94" s="430"/>
      <c r="F94" s="430"/>
    </row>
    <row r="95" spans="1:6" s="429" customFormat="1" x14ac:dyDescent="0.25">
      <c r="A95" s="490"/>
      <c r="B95" s="489"/>
      <c r="C95" s="357"/>
      <c r="D95" s="356"/>
      <c r="E95" s="430"/>
      <c r="F95" s="430"/>
    </row>
    <row r="96" spans="1:6" s="429" customFormat="1" x14ac:dyDescent="0.25">
      <c r="A96" s="490"/>
      <c r="B96" s="493" t="s">
        <v>6451</v>
      </c>
      <c r="C96" s="353" t="s">
        <v>5582</v>
      </c>
      <c r="D96" s="352">
        <v>410</v>
      </c>
      <c r="E96" s="430">
        <v>1720</v>
      </c>
      <c r="F96" s="430">
        <f>IF(C96="%",D96*E96/100,D96*E96)</f>
        <v>705200</v>
      </c>
    </row>
    <row r="97" spans="1:6" s="429" customFormat="1" x14ac:dyDescent="0.25">
      <c r="A97" s="490"/>
      <c r="B97" s="489"/>
      <c r="C97" s="357"/>
      <c r="D97" s="356"/>
      <c r="E97" s="430"/>
      <c r="F97" s="430"/>
    </row>
    <row r="98" spans="1:6" s="429" customFormat="1" ht="24.75" customHeight="1" x14ac:dyDescent="0.25">
      <c r="A98" s="490"/>
      <c r="B98" s="493" t="s">
        <v>6450</v>
      </c>
      <c r="C98" s="353" t="s">
        <v>5582</v>
      </c>
      <c r="D98" s="352">
        <v>212</v>
      </c>
      <c r="E98" s="430">
        <v>1720</v>
      </c>
      <c r="F98" s="430">
        <f>IF(C98="%",D98*E98/100,D98*E98)</f>
        <v>364640</v>
      </c>
    </row>
    <row r="99" spans="1:6" s="429" customFormat="1" x14ac:dyDescent="0.25">
      <c r="A99" s="490"/>
      <c r="B99" s="489"/>
      <c r="C99" s="357"/>
      <c r="D99" s="356"/>
      <c r="E99" s="430"/>
      <c r="F99" s="430"/>
    </row>
    <row r="100" spans="1:6" s="429" customFormat="1" ht="22.8" x14ac:dyDescent="0.25">
      <c r="A100" s="490"/>
      <c r="B100" s="493" t="s">
        <v>6449</v>
      </c>
      <c r="C100" s="353" t="s">
        <v>5582</v>
      </c>
      <c r="D100" s="352">
        <v>335</v>
      </c>
      <c r="E100" s="430">
        <v>1720</v>
      </c>
      <c r="F100" s="430">
        <f>IF(C100="%",D100*E100/100,D100*E100)</f>
        <v>576200</v>
      </c>
    </row>
    <row r="101" spans="1:6" s="429" customFormat="1" x14ac:dyDescent="0.25">
      <c r="A101" s="490"/>
      <c r="B101" s="489"/>
      <c r="C101" s="357"/>
      <c r="D101" s="356"/>
      <c r="E101" s="430"/>
      <c r="F101" s="430"/>
    </row>
    <row r="102" spans="1:6" s="429" customFormat="1" ht="34.200000000000003" x14ac:dyDescent="0.25">
      <c r="A102" s="492" t="s">
        <v>3706</v>
      </c>
      <c r="B102" s="493" t="s">
        <v>6388</v>
      </c>
      <c r="C102" s="357"/>
      <c r="D102" s="356"/>
      <c r="E102" s="430"/>
      <c r="F102" s="430"/>
    </row>
    <row r="103" spans="1:6" s="429" customFormat="1" x14ac:dyDescent="0.25">
      <c r="A103" s="490"/>
      <c r="B103" s="489"/>
      <c r="C103" s="357"/>
      <c r="D103" s="356"/>
      <c r="E103" s="430"/>
      <c r="F103" s="430"/>
    </row>
    <row r="104" spans="1:6" s="429" customFormat="1" x14ac:dyDescent="0.25">
      <c r="A104" s="492" t="s">
        <v>3708</v>
      </c>
      <c r="B104" s="493" t="s">
        <v>6448</v>
      </c>
      <c r="C104" s="357" t="s">
        <v>5556</v>
      </c>
      <c r="D104" s="352">
        <v>195</v>
      </c>
      <c r="E104" s="430">
        <v>28</v>
      </c>
      <c r="F104" s="430">
        <f>IF(C104="%",D104*E104/100,D104*E104)</f>
        <v>5460</v>
      </c>
    </row>
    <row r="105" spans="1:6" s="429" customFormat="1" x14ac:dyDescent="0.25">
      <c r="A105" s="490"/>
      <c r="B105" s="489"/>
      <c r="C105" s="357"/>
      <c r="D105" s="356"/>
      <c r="E105" s="430"/>
      <c r="F105" s="430"/>
    </row>
    <row r="106" spans="1:6" s="429" customFormat="1" x14ac:dyDescent="0.25">
      <c r="A106" s="492" t="s">
        <v>3709</v>
      </c>
      <c r="B106" s="493" t="s">
        <v>6447</v>
      </c>
      <c r="C106" s="357" t="s">
        <v>5556</v>
      </c>
      <c r="D106" s="352">
        <v>1562</v>
      </c>
      <c r="E106" s="430">
        <v>28</v>
      </c>
      <c r="F106" s="430">
        <f>IF(C106="%",D106*E106/100,D106*E106)</f>
        <v>43736</v>
      </c>
    </row>
    <row r="107" spans="1:6" s="429" customFormat="1" x14ac:dyDescent="0.25">
      <c r="A107" s="490"/>
      <c r="B107" s="489"/>
      <c r="C107" s="357"/>
      <c r="D107" s="356"/>
      <c r="E107" s="430"/>
      <c r="F107" s="430"/>
    </row>
    <row r="108" spans="1:6" s="429" customFormat="1" x14ac:dyDescent="0.25">
      <c r="A108" s="492" t="s">
        <v>6384</v>
      </c>
      <c r="B108" s="493" t="s">
        <v>6370</v>
      </c>
      <c r="C108" s="357" t="s">
        <v>5556</v>
      </c>
      <c r="D108" s="352">
        <v>446</v>
      </c>
      <c r="E108" s="430">
        <v>28</v>
      </c>
      <c r="F108" s="430">
        <f>IF(C108="%",D108*E108/100,D108*E108)</f>
        <v>12488</v>
      </c>
    </row>
    <row r="109" spans="1:6" s="429" customFormat="1" x14ac:dyDescent="0.25">
      <c r="A109" s="490"/>
      <c r="B109" s="489"/>
      <c r="C109" s="357"/>
      <c r="D109" s="356"/>
      <c r="E109" s="430"/>
      <c r="F109" s="430"/>
    </row>
    <row r="110" spans="1:6" s="429" customFormat="1" x14ac:dyDescent="0.25">
      <c r="A110" s="492" t="s">
        <v>6381</v>
      </c>
      <c r="B110" s="493" t="s">
        <v>6446</v>
      </c>
      <c r="C110" s="357"/>
      <c r="D110" s="356"/>
      <c r="E110" s="430"/>
      <c r="F110" s="430"/>
    </row>
    <row r="111" spans="1:6" s="429" customFormat="1" x14ac:dyDescent="0.25">
      <c r="A111" s="490"/>
      <c r="B111" s="489"/>
      <c r="C111" s="357"/>
      <c r="D111" s="356"/>
      <c r="E111" s="430"/>
      <c r="F111" s="430"/>
    </row>
    <row r="112" spans="1:6" s="429" customFormat="1" x14ac:dyDescent="0.25">
      <c r="A112" s="492"/>
      <c r="B112" s="493" t="s">
        <v>6445</v>
      </c>
      <c r="C112" s="357" t="s">
        <v>5556</v>
      </c>
      <c r="D112" s="352">
        <v>1096</v>
      </c>
      <c r="E112" s="430">
        <v>23</v>
      </c>
      <c r="F112" s="430">
        <f>IF(C112="%",D112*E112/100,D112*E112)</f>
        <v>25208</v>
      </c>
    </row>
    <row r="113" spans="1:6" s="429" customFormat="1" x14ac:dyDescent="0.25">
      <c r="A113" s="490"/>
      <c r="B113" s="489"/>
      <c r="C113" s="357"/>
      <c r="D113" s="356"/>
      <c r="E113" s="430"/>
      <c r="F113" s="430"/>
    </row>
    <row r="114" spans="1:6" s="429" customFormat="1" x14ac:dyDescent="0.25">
      <c r="A114" s="492"/>
      <c r="B114" s="493" t="s">
        <v>6444</v>
      </c>
      <c r="C114" s="353" t="s">
        <v>5556</v>
      </c>
      <c r="D114" s="352">
        <v>1070</v>
      </c>
      <c r="E114" s="430">
        <v>23</v>
      </c>
      <c r="F114" s="430">
        <f>IF(C114="%",D114*E114/100,D114*E114)</f>
        <v>24610</v>
      </c>
    </row>
    <row r="115" spans="1:6" s="429" customFormat="1" x14ac:dyDescent="0.25">
      <c r="A115" s="490"/>
      <c r="B115" s="489"/>
      <c r="C115" s="357"/>
      <c r="D115" s="356"/>
      <c r="E115" s="430"/>
      <c r="F115" s="430"/>
    </row>
    <row r="116" spans="1:6" s="429" customFormat="1" ht="45.6" x14ac:dyDescent="0.25">
      <c r="A116" s="492" t="s">
        <v>3729</v>
      </c>
      <c r="B116" s="493" t="s">
        <v>6374</v>
      </c>
      <c r="C116" s="357"/>
      <c r="D116" s="356"/>
      <c r="E116" s="430"/>
      <c r="F116" s="430"/>
    </row>
    <row r="117" spans="1:6" s="429" customFormat="1" x14ac:dyDescent="0.25">
      <c r="A117" s="490"/>
      <c r="B117" s="489"/>
      <c r="C117" s="357"/>
      <c r="D117" s="356"/>
      <c r="E117" s="430"/>
      <c r="F117" s="430"/>
    </row>
    <row r="118" spans="1:6" s="429" customFormat="1" x14ac:dyDescent="0.25">
      <c r="A118" s="492" t="s">
        <v>3732</v>
      </c>
      <c r="B118" s="493" t="s">
        <v>6443</v>
      </c>
      <c r="C118" s="357" t="s">
        <v>5582</v>
      </c>
      <c r="D118" s="352">
        <v>30</v>
      </c>
      <c r="E118" s="430">
        <v>540</v>
      </c>
      <c r="F118" s="430">
        <f>IF(C118="%",D118*E118/100,D118*E118)</f>
        <v>16200</v>
      </c>
    </row>
    <row r="119" spans="1:6" s="429" customFormat="1" x14ac:dyDescent="0.25">
      <c r="A119" s="490"/>
      <c r="B119" s="489"/>
      <c r="C119" s="357"/>
      <c r="D119" s="356"/>
      <c r="E119" s="430"/>
      <c r="F119" s="430"/>
    </row>
    <row r="120" spans="1:6" s="429" customFormat="1" ht="22.8" x14ac:dyDescent="0.25">
      <c r="A120" s="492" t="s">
        <v>3733</v>
      </c>
      <c r="B120" s="493" t="s">
        <v>6442</v>
      </c>
      <c r="C120" s="357" t="s">
        <v>5582</v>
      </c>
      <c r="D120" s="352">
        <v>100</v>
      </c>
      <c r="E120" s="430">
        <v>540</v>
      </c>
      <c r="F120" s="430">
        <f>IF(C120="%",D120*E120/100,D120*E120)</f>
        <v>54000</v>
      </c>
    </row>
    <row r="121" spans="1:6" s="429" customFormat="1" x14ac:dyDescent="0.25">
      <c r="A121" s="490"/>
      <c r="B121" s="489"/>
      <c r="C121" s="357"/>
      <c r="D121" s="356"/>
      <c r="E121" s="430"/>
      <c r="F121" s="430"/>
    </row>
    <row r="122" spans="1:6" s="372" customFormat="1" ht="13.8" x14ac:dyDescent="0.25">
      <c r="A122" s="791" t="s">
        <v>5537</v>
      </c>
      <c r="B122" s="792"/>
      <c r="C122" s="792"/>
      <c r="D122" s="792"/>
      <c r="E122" s="793"/>
      <c r="F122" s="350">
        <f>SUM(F90:F121)</f>
        <v>1827742</v>
      </c>
    </row>
    <row r="123" spans="1:6" s="418" customFormat="1" ht="13.2" x14ac:dyDescent="0.25">
      <c r="A123" s="801" t="str">
        <f>A125&amp;" "&amp;B125</f>
        <v>C13.7 JOINTS</v>
      </c>
      <c r="B123" s="801"/>
      <c r="C123" s="801"/>
      <c r="D123" s="801"/>
      <c r="E123" s="801"/>
      <c r="F123" s="801"/>
    </row>
    <row r="124" spans="1:6" s="372" customFormat="1" ht="13.8" x14ac:dyDescent="0.25">
      <c r="A124" s="349" t="s">
        <v>5536</v>
      </c>
      <c r="B124" s="349" t="s">
        <v>5535</v>
      </c>
      <c r="C124" s="349" t="s">
        <v>5554</v>
      </c>
      <c r="D124" s="366" t="s">
        <v>5553</v>
      </c>
      <c r="E124" s="496" t="s">
        <v>5552</v>
      </c>
      <c r="F124" s="348" t="s">
        <v>5534</v>
      </c>
    </row>
    <row r="125" spans="1:6" s="429" customFormat="1" x14ac:dyDescent="0.25">
      <c r="A125" s="365" t="s">
        <v>3777</v>
      </c>
      <c r="B125" s="364" t="s">
        <v>3778</v>
      </c>
      <c r="C125" s="363"/>
      <c r="D125" s="362"/>
      <c r="E125" s="430"/>
      <c r="F125" s="431"/>
    </row>
    <row r="126" spans="1:6" s="429" customFormat="1" x14ac:dyDescent="0.25">
      <c r="A126" s="490"/>
      <c r="B126" s="489"/>
      <c r="C126" s="357"/>
      <c r="D126" s="356"/>
      <c r="E126" s="430"/>
      <c r="F126" s="430"/>
    </row>
    <row r="127" spans="1:6" s="429" customFormat="1" x14ac:dyDescent="0.25">
      <c r="A127" s="492" t="s">
        <v>3788</v>
      </c>
      <c r="B127" s="493" t="s">
        <v>3783</v>
      </c>
      <c r="C127" s="357"/>
      <c r="D127" s="356"/>
      <c r="E127" s="430"/>
      <c r="F127" s="430"/>
    </row>
    <row r="128" spans="1:6" s="429" customFormat="1" x14ac:dyDescent="0.25">
      <c r="A128" s="490"/>
      <c r="B128" s="489"/>
      <c r="C128" s="357"/>
      <c r="D128" s="356"/>
      <c r="E128" s="430"/>
      <c r="F128" s="430"/>
    </row>
    <row r="129" spans="1:6" s="429" customFormat="1" ht="22.8" x14ac:dyDescent="0.25">
      <c r="A129" s="492" t="s">
        <v>3785</v>
      </c>
      <c r="B129" s="493" t="s">
        <v>6441</v>
      </c>
      <c r="C129" s="357" t="s">
        <v>5556</v>
      </c>
      <c r="D129" s="352">
        <v>39</v>
      </c>
      <c r="E129" s="430">
        <v>142</v>
      </c>
      <c r="F129" s="430">
        <f>IF(C129="%",D129*E129/100,D129*E129)</f>
        <v>5538</v>
      </c>
    </row>
    <row r="130" spans="1:6" s="429" customFormat="1" x14ac:dyDescent="0.25">
      <c r="A130" s="490"/>
      <c r="B130" s="489"/>
      <c r="C130" s="357"/>
      <c r="D130" s="356"/>
      <c r="E130" s="430"/>
      <c r="F130" s="430"/>
    </row>
    <row r="131" spans="1:6" s="429" customFormat="1" ht="22.8" x14ac:dyDescent="0.25">
      <c r="A131" s="492" t="s">
        <v>3784</v>
      </c>
      <c r="B131" s="493" t="s">
        <v>6440</v>
      </c>
      <c r="C131" s="357" t="s">
        <v>5556</v>
      </c>
      <c r="D131" s="352">
        <v>59</v>
      </c>
      <c r="E131" s="430">
        <v>88</v>
      </c>
      <c r="F131" s="430">
        <f>IF(C131="%",D131*E131/100,D131*E131)</f>
        <v>5192</v>
      </c>
    </row>
    <row r="132" spans="1:6" s="429" customFormat="1" x14ac:dyDescent="0.25">
      <c r="A132" s="490"/>
      <c r="B132" s="489"/>
      <c r="C132" s="357"/>
      <c r="D132" s="356"/>
      <c r="E132" s="430"/>
      <c r="F132" s="430"/>
    </row>
    <row r="133" spans="1:6" s="429" customFormat="1" ht="22.8" x14ac:dyDescent="0.25">
      <c r="A133" s="492" t="s">
        <v>6365</v>
      </c>
      <c r="B133" s="493" t="s">
        <v>6439</v>
      </c>
      <c r="C133" s="357" t="s">
        <v>5556</v>
      </c>
      <c r="D133" s="352">
        <v>20</v>
      </c>
      <c r="E133" s="430">
        <v>64</v>
      </c>
      <c r="F133" s="430">
        <f>IF(C133="%",D133*E133/100,D133*E133)</f>
        <v>1280</v>
      </c>
    </row>
    <row r="134" spans="1:6" s="429" customFormat="1" x14ac:dyDescent="0.25">
      <c r="A134" s="490"/>
      <c r="B134" s="489"/>
      <c r="C134" s="357"/>
      <c r="D134" s="356"/>
      <c r="E134" s="430"/>
      <c r="F134" s="430"/>
    </row>
    <row r="135" spans="1:6" s="429" customFormat="1" ht="22.8" x14ac:dyDescent="0.25">
      <c r="A135" s="492" t="s">
        <v>6363</v>
      </c>
      <c r="B135" s="493" t="s">
        <v>6438</v>
      </c>
      <c r="C135" s="357" t="s">
        <v>5556</v>
      </c>
      <c r="D135" s="352">
        <v>20</v>
      </c>
      <c r="E135" s="430">
        <v>142</v>
      </c>
      <c r="F135" s="430">
        <f>IF(C135="%",D135*E135/100,D135*E135)</f>
        <v>2840</v>
      </c>
    </row>
    <row r="136" spans="1:6" s="429" customFormat="1" x14ac:dyDescent="0.25">
      <c r="A136" s="490"/>
      <c r="B136" s="489"/>
      <c r="C136" s="357"/>
      <c r="D136" s="356"/>
      <c r="E136" s="430"/>
      <c r="F136" s="430"/>
    </row>
    <row r="137" spans="1:6" s="429" customFormat="1" ht="22.8" x14ac:dyDescent="0.25">
      <c r="A137" s="492" t="s">
        <v>6361</v>
      </c>
      <c r="B137" s="493" t="s">
        <v>6437</v>
      </c>
      <c r="C137" s="357" t="s">
        <v>5556</v>
      </c>
      <c r="D137" s="352">
        <v>16</v>
      </c>
      <c r="E137" s="430">
        <v>125</v>
      </c>
      <c r="F137" s="430">
        <f>IF(C137="%",D137*E137/100,D137*E137)</f>
        <v>2000</v>
      </c>
    </row>
    <row r="138" spans="1:6" s="429" customFormat="1" x14ac:dyDescent="0.25">
      <c r="A138" s="490"/>
      <c r="B138" s="489"/>
      <c r="C138" s="357"/>
      <c r="D138" s="356"/>
      <c r="E138" s="430"/>
      <c r="F138" s="430"/>
    </row>
    <row r="139" spans="1:6" s="372" customFormat="1" ht="13.8" x14ac:dyDescent="0.25">
      <c r="A139" s="791" t="s">
        <v>5537</v>
      </c>
      <c r="B139" s="792"/>
      <c r="C139" s="792"/>
      <c r="D139" s="792"/>
      <c r="E139" s="793"/>
      <c r="F139" s="350">
        <f>SUM(F125:F138)</f>
        <v>16850</v>
      </c>
    </row>
    <row r="140" spans="1:6" s="418" customFormat="1" ht="13.2" x14ac:dyDescent="0.25">
      <c r="A140" s="801" t="str">
        <f>A142&amp;" "&amp;B142</f>
        <v>C13.8 ANCILLARY STRUCTURAL ELEMENTS</v>
      </c>
      <c r="B140" s="801"/>
      <c r="C140" s="801"/>
      <c r="D140" s="801"/>
      <c r="E140" s="801"/>
      <c r="F140" s="801"/>
    </row>
    <row r="141" spans="1:6" s="372" customFormat="1" ht="13.8" x14ac:dyDescent="0.25">
      <c r="A141" s="349" t="s">
        <v>5536</v>
      </c>
      <c r="B141" s="349" t="s">
        <v>5535</v>
      </c>
      <c r="C141" s="349" t="s">
        <v>5554</v>
      </c>
      <c r="D141" s="366" t="s">
        <v>5553</v>
      </c>
      <c r="E141" s="496" t="s">
        <v>5552</v>
      </c>
      <c r="F141" s="348" t="s">
        <v>5534</v>
      </c>
    </row>
    <row r="142" spans="1:6" s="429" customFormat="1" ht="24" x14ac:dyDescent="0.25">
      <c r="A142" s="365" t="s">
        <v>3822</v>
      </c>
      <c r="B142" s="364" t="s">
        <v>3823</v>
      </c>
      <c r="C142" s="363"/>
      <c r="D142" s="362"/>
      <c r="E142" s="430"/>
      <c r="F142" s="431"/>
    </row>
    <row r="143" spans="1:6" s="429" customFormat="1" x14ac:dyDescent="0.25">
      <c r="A143" s="490"/>
      <c r="B143" s="489"/>
      <c r="C143" s="358"/>
      <c r="D143" s="356"/>
      <c r="E143" s="430"/>
      <c r="F143" s="430"/>
    </row>
    <row r="144" spans="1:6" s="429" customFormat="1" x14ac:dyDescent="0.25">
      <c r="A144" s="492" t="s">
        <v>3839</v>
      </c>
      <c r="B144" s="493" t="s">
        <v>6353</v>
      </c>
      <c r="C144" s="358"/>
      <c r="D144" s="356"/>
      <c r="E144" s="430"/>
      <c r="F144" s="430"/>
    </row>
    <row r="145" spans="1:6" s="429" customFormat="1" x14ac:dyDescent="0.25">
      <c r="A145" s="490"/>
      <c r="B145" s="489"/>
      <c r="C145" s="358"/>
      <c r="D145" s="356"/>
      <c r="E145" s="430"/>
      <c r="F145" s="430"/>
    </row>
    <row r="146" spans="1:6" s="429" customFormat="1" x14ac:dyDescent="0.25">
      <c r="A146" s="492" t="s">
        <v>3844</v>
      </c>
      <c r="B146" s="493" t="s">
        <v>3840</v>
      </c>
      <c r="C146" s="353"/>
      <c r="D146" s="356"/>
      <c r="E146" s="430"/>
      <c r="F146" s="430"/>
    </row>
    <row r="147" spans="1:6" s="429" customFormat="1" x14ac:dyDescent="0.25">
      <c r="A147" s="490"/>
      <c r="B147" s="489"/>
      <c r="C147" s="358"/>
      <c r="D147" s="356"/>
      <c r="E147" s="430"/>
      <c r="F147" s="430"/>
    </row>
    <row r="148" spans="1:6" s="429" customFormat="1" ht="22.8" x14ac:dyDescent="0.25">
      <c r="A148" s="492"/>
      <c r="B148" s="493" t="s">
        <v>6436</v>
      </c>
      <c r="C148" s="353" t="s">
        <v>5548</v>
      </c>
      <c r="D148" s="352">
        <v>20</v>
      </c>
      <c r="E148" s="430">
        <v>3225</v>
      </c>
      <c r="F148" s="430">
        <f>IF(C148="%",D148*E148/100,D148*E148)</f>
        <v>64500</v>
      </c>
    </row>
    <row r="149" spans="1:6" s="429" customFormat="1" x14ac:dyDescent="0.25">
      <c r="A149" s="490"/>
      <c r="B149" s="489"/>
      <c r="C149" s="358"/>
      <c r="D149" s="356"/>
      <c r="E149" s="430"/>
      <c r="F149" s="430"/>
    </row>
    <row r="150" spans="1:6" s="429" customFormat="1" ht="34.200000000000003" x14ac:dyDescent="0.25">
      <c r="A150" s="492"/>
      <c r="B150" s="493" t="s">
        <v>6435</v>
      </c>
      <c r="C150" s="353" t="s">
        <v>5548</v>
      </c>
      <c r="D150" s="352">
        <v>20</v>
      </c>
      <c r="E150" s="430">
        <v>1796</v>
      </c>
      <c r="F150" s="430">
        <f>IF(C150="%",D150*E150/100,D150*E150)</f>
        <v>35920</v>
      </c>
    </row>
    <row r="151" spans="1:6" s="429" customFormat="1" x14ac:dyDescent="0.25">
      <c r="A151" s="490"/>
      <c r="B151" s="489"/>
      <c r="C151" s="358"/>
      <c r="D151" s="356"/>
      <c r="E151" s="430"/>
      <c r="F151" s="430"/>
    </row>
    <row r="152" spans="1:6" s="429" customFormat="1" ht="22.8" x14ac:dyDescent="0.25">
      <c r="A152" s="492" t="s">
        <v>3855</v>
      </c>
      <c r="B152" s="493" t="s">
        <v>6434</v>
      </c>
      <c r="C152" s="353" t="s">
        <v>5548</v>
      </c>
      <c r="D152" s="352">
        <v>79</v>
      </c>
      <c r="E152" s="430">
        <v>85</v>
      </c>
      <c r="F152" s="430">
        <f>IF(C152="%",D152*E152/100,D152*E152)</f>
        <v>6715</v>
      </c>
    </row>
    <row r="153" spans="1:6" s="429" customFormat="1" x14ac:dyDescent="0.25">
      <c r="A153" s="490"/>
      <c r="B153" s="489"/>
      <c r="C153" s="358"/>
      <c r="D153" s="356"/>
      <c r="E153" s="430"/>
      <c r="F153" s="430"/>
    </row>
    <row r="154" spans="1:6" s="429" customFormat="1" x14ac:dyDescent="0.25">
      <c r="A154" s="492" t="s">
        <v>3857</v>
      </c>
      <c r="B154" s="493" t="s">
        <v>6433</v>
      </c>
      <c r="C154" s="353" t="s">
        <v>5556</v>
      </c>
      <c r="D154" s="352">
        <v>1030</v>
      </c>
      <c r="E154" s="430">
        <v>18</v>
      </c>
      <c r="F154" s="430">
        <f>IF(C154="%",D154*E154/100,D154*E154)</f>
        <v>18540</v>
      </c>
    </row>
    <row r="155" spans="1:6" s="429" customFormat="1" x14ac:dyDescent="0.25">
      <c r="A155" s="490"/>
      <c r="B155" s="489"/>
      <c r="C155" s="358"/>
      <c r="D155" s="356"/>
      <c r="E155" s="430"/>
      <c r="F155" s="430"/>
    </row>
    <row r="156" spans="1:6" s="429" customFormat="1" ht="22.8" x14ac:dyDescent="0.25">
      <c r="A156" s="492" t="s">
        <v>3860</v>
      </c>
      <c r="B156" s="493" t="s">
        <v>6351</v>
      </c>
      <c r="C156" s="353" t="s">
        <v>5640</v>
      </c>
      <c r="D156" s="352">
        <v>481</v>
      </c>
      <c r="E156" s="430">
        <v>140</v>
      </c>
      <c r="F156" s="430">
        <f>IF(C156="%",D156*E156/100,D156*E156)</f>
        <v>67340</v>
      </c>
    </row>
    <row r="157" spans="1:6" s="429" customFormat="1" x14ac:dyDescent="0.25">
      <c r="A157" s="490"/>
      <c r="B157" s="489"/>
      <c r="C157" s="358"/>
      <c r="D157" s="356"/>
      <c r="E157" s="430"/>
      <c r="F157" s="430"/>
    </row>
    <row r="158" spans="1:6" s="429" customFormat="1" x14ac:dyDescent="0.25">
      <c r="A158" s="492" t="s">
        <v>3861</v>
      </c>
      <c r="B158" s="493" t="s">
        <v>3862</v>
      </c>
      <c r="C158" s="353"/>
      <c r="D158" s="356"/>
      <c r="E158" s="430"/>
      <c r="F158" s="430"/>
    </row>
    <row r="159" spans="1:6" s="429" customFormat="1" x14ac:dyDescent="0.25">
      <c r="A159" s="490"/>
      <c r="B159" s="489"/>
      <c r="C159" s="358"/>
      <c r="D159" s="356"/>
      <c r="E159" s="430"/>
      <c r="F159" s="430"/>
    </row>
    <row r="160" spans="1:6" s="429" customFormat="1" ht="34.200000000000003" x14ac:dyDescent="0.25">
      <c r="A160" s="492" t="s">
        <v>3863</v>
      </c>
      <c r="B160" s="493" t="s">
        <v>6432</v>
      </c>
      <c r="C160" s="353" t="s">
        <v>5640</v>
      </c>
      <c r="D160" s="352">
        <v>506</v>
      </c>
      <c r="E160" s="430">
        <v>48</v>
      </c>
      <c r="F160" s="430">
        <f>IF(C160="%",D160*E160/100,D160*E160)</f>
        <v>24288</v>
      </c>
    </row>
    <row r="161" spans="1:6" s="429" customFormat="1" x14ac:dyDescent="0.25">
      <c r="A161" s="490"/>
      <c r="B161" s="489"/>
      <c r="C161" s="358"/>
      <c r="D161" s="356"/>
      <c r="E161" s="430"/>
      <c r="F161" s="430"/>
    </row>
    <row r="162" spans="1:6" s="372" customFormat="1" ht="13.8" x14ac:dyDescent="0.25">
      <c r="A162" s="791" t="s">
        <v>5537</v>
      </c>
      <c r="B162" s="792"/>
      <c r="C162" s="792"/>
      <c r="D162" s="792"/>
      <c r="E162" s="793"/>
      <c r="F162" s="350">
        <f>SUM(F142:F161)</f>
        <v>217303</v>
      </c>
    </row>
    <row r="163" spans="1:6" s="418" customFormat="1" ht="13.2" x14ac:dyDescent="0.25">
      <c r="A163" s="801" t="str">
        <f>A165&amp;" "&amp;B165</f>
        <v>C20.1 TESTING MATERIALS AND JUDGEMENT OF WORKMANSHIP</v>
      </c>
      <c r="B163" s="801"/>
      <c r="C163" s="801"/>
      <c r="D163" s="801"/>
      <c r="E163" s="801"/>
      <c r="F163" s="801"/>
    </row>
    <row r="164" spans="1:6" s="372" customFormat="1" ht="13.8" x14ac:dyDescent="0.25">
      <c r="A164" s="349" t="s">
        <v>5536</v>
      </c>
      <c r="B164" s="349" t="s">
        <v>5535</v>
      </c>
      <c r="C164" s="349" t="s">
        <v>5554</v>
      </c>
      <c r="D164" s="366" t="s">
        <v>5553</v>
      </c>
      <c r="E164" s="496" t="s">
        <v>5552</v>
      </c>
      <c r="F164" s="348" t="s">
        <v>5534</v>
      </c>
    </row>
    <row r="165" spans="1:6" s="429" customFormat="1" ht="36" x14ac:dyDescent="0.25">
      <c r="A165" s="365" t="s">
        <v>4158</v>
      </c>
      <c r="B165" s="364" t="s">
        <v>4157</v>
      </c>
      <c r="C165" s="363"/>
      <c r="D165" s="362"/>
      <c r="E165" s="430"/>
      <c r="F165" s="431"/>
    </row>
    <row r="166" spans="1:6" s="429" customFormat="1" x14ac:dyDescent="0.25">
      <c r="A166" s="355"/>
      <c r="B166" s="358"/>
      <c r="C166" s="357"/>
      <c r="D166" s="356"/>
      <c r="E166" s="430"/>
      <c r="F166" s="430"/>
    </row>
    <row r="167" spans="1:6" s="429" customFormat="1" ht="22.8" x14ac:dyDescent="0.25">
      <c r="A167" s="359" t="s">
        <v>4160</v>
      </c>
      <c r="B167" s="354" t="s">
        <v>6349</v>
      </c>
      <c r="C167" s="357"/>
      <c r="D167" s="356"/>
      <c r="E167" s="430"/>
      <c r="F167" s="430"/>
    </row>
    <row r="168" spans="1:6" s="429" customFormat="1" x14ac:dyDescent="0.25">
      <c r="A168" s="355"/>
      <c r="B168" s="358"/>
      <c r="C168" s="357"/>
      <c r="D168" s="356"/>
      <c r="E168" s="430"/>
      <c r="F168" s="430"/>
    </row>
    <row r="169" spans="1:6" s="429" customFormat="1" ht="22.8" x14ac:dyDescent="0.25">
      <c r="A169" s="359" t="s">
        <v>4173</v>
      </c>
      <c r="B169" s="354" t="s">
        <v>6348</v>
      </c>
      <c r="C169" s="357"/>
      <c r="D169" s="356"/>
      <c r="E169" s="430"/>
      <c r="F169" s="430"/>
    </row>
    <row r="170" spans="1:6" s="429" customFormat="1" x14ac:dyDescent="0.25">
      <c r="A170" s="355"/>
      <c r="B170" s="358"/>
      <c r="C170" s="357"/>
      <c r="D170" s="356"/>
      <c r="E170" s="430"/>
      <c r="F170" s="430"/>
    </row>
    <row r="171" spans="1:6" s="429" customFormat="1" ht="13.5" customHeight="1" x14ac:dyDescent="0.25">
      <c r="A171" s="355"/>
      <c r="B171" s="354" t="s">
        <v>6347</v>
      </c>
      <c r="C171" s="353" t="s">
        <v>5541</v>
      </c>
      <c r="D171" s="352">
        <v>1</v>
      </c>
      <c r="E171" s="430">
        <v>50000</v>
      </c>
      <c r="F171" s="430">
        <f>IF(C171="%",D171*E171/100,D171*E171)</f>
        <v>50000</v>
      </c>
    </row>
    <row r="172" spans="1:6" s="429" customFormat="1" x14ac:dyDescent="0.25">
      <c r="A172" s="355"/>
      <c r="B172" s="358"/>
      <c r="C172" s="357"/>
      <c r="D172" s="356"/>
      <c r="E172" s="430"/>
      <c r="F172" s="430"/>
    </row>
    <row r="173" spans="1:6" s="429" customFormat="1" ht="22.8" x14ac:dyDescent="0.25">
      <c r="A173" s="355"/>
      <c r="B173" s="354" t="s">
        <v>6346</v>
      </c>
      <c r="C173" s="353" t="s">
        <v>5538</v>
      </c>
      <c r="D173" s="352">
        <f>F171</f>
        <v>50000</v>
      </c>
      <c r="E173" s="430">
        <v>10</v>
      </c>
      <c r="F173" s="430">
        <f>IF(C173="%",D173*E173/100,D173*E173)</f>
        <v>5000</v>
      </c>
    </row>
    <row r="174" spans="1:6" s="429" customFormat="1" x14ac:dyDescent="0.25">
      <c r="A174" s="355"/>
      <c r="B174" s="358"/>
      <c r="C174" s="357"/>
      <c r="D174" s="356"/>
      <c r="E174" s="430"/>
      <c r="F174" s="430"/>
    </row>
    <row r="175" spans="1:6" s="429" customFormat="1" ht="13.5" customHeight="1" x14ac:dyDescent="0.25">
      <c r="A175" s="355"/>
      <c r="B175" s="354" t="s">
        <v>6345</v>
      </c>
      <c r="C175" s="353" t="s">
        <v>5541</v>
      </c>
      <c r="D175" s="352">
        <v>1</v>
      </c>
      <c r="E175" s="430">
        <v>125000</v>
      </c>
      <c r="F175" s="430">
        <f>IF(C175="%",D175*E175/100,D175*E175)</f>
        <v>125000</v>
      </c>
    </row>
    <row r="176" spans="1:6" s="429" customFormat="1" x14ac:dyDescent="0.25">
      <c r="A176" s="355"/>
      <c r="B176" s="358"/>
      <c r="C176" s="357"/>
      <c r="D176" s="356"/>
      <c r="E176" s="430"/>
      <c r="F176" s="430"/>
    </row>
    <row r="177" spans="1:6" s="429" customFormat="1" ht="22.8" x14ac:dyDescent="0.25">
      <c r="A177" s="355"/>
      <c r="B177" s="354" t="s">
        <v>6344</v>
      </c>
      <c r="C177" s="353" t="s">
        <v>5538</v>
      </c>
      <c r="D177" s="352">
        <f>F175</f>
        <v>125000</v>
      </c>
      <c r="E177" s="430">
        <v>10</v>
      </c>
      <c r="F177" s="430">
        <f>IF(C177="%",D177*E177/100,D177*E177)</f>
        <v>12500</v>
      </c>
    </row>
    <row r="178" spans="1:6" s="429" customFormat="1" x14ac:dyDescent="0.25">
      <c r="A178" s="355"/>
      <c r="B178" s="358"/>
      <c r="C178" s="357"/>
      <c r="D178" s="356"/>
      <c r="E178" s="430"/>
      <c r="F178" s="430"/>
    </row>
    <row r="179" spans="1:6" s="429" customFormat="1" ht="13.5" customHeight="1" x14ac:dyDescent="0.25">
      <c r="A179" s="355"/>
      <c r="B179" s="354" t="s">
        <v>6343</v>
      </c>
      <c r="C179" s="353" t="s">
        <v>5541</v>
      </c>
      <c r="D179" s="352">
        <v>1</v>
      </c>
      <c r="E179" s="430">
        <v>25000</v>
      </c>
      <c r="F179" s="430">
        <f>IF(C179="%",D179*E179/100,D179*E179)</f>
        <v>25000</v>
      </c>
    </row>
    <row r="180" spans="1:6" s="429" customFormat="1" x14ac:dyDescent="0.25">
      <c r="A180" s="355"/>
      <c r="B180" s="358"/>
      <c r="C180" s="357"/>
      <c r="D180" s="356"/>
      <c r="E180" s="430"/>
      <c r="F180" s="430"/>
    </row>
    <row r="181" spans="1:6" s="429" customFormat="1" ht="22.8" x14ac:dyDescent="0.25">
      <c r="A181" s="355"/>
      <c r="B181" s="354" t="s">
        <v>6342</v>
      </c>
      <c r="C181" s="353" t="s">
        <v>5538</v>
      </c>
      <c r="D181" s="352">
        <f>F179</f>
        <v>25000</v>
      </c>
      <c r="E181" s="430">
        <v>10</v>
      </c>
      <c r="F181" s="430">
        <f>IF(C181="%",D181*E181/100,D181*E181)</f>
        <v>2500</v>
      </c>
    </row>
    <row r="182" spans="1:6" s="429" customFormat="1" x14ac:dyDescent="0.25">
      <c r="A182" s="355"/>
      <c r="B182" s="358"/>
      <c r="C182" s="357"/>
      <c r="D182" s="356"/>
      <c r="E182" s="430"/>
      <c r="F182" s="430"/>
    </row>
    <row r="183" spans="1:6" s="429" customFormat="1" ht="13.5" customHeight="1" x14ac:dyDescent="0.25">
      <c r="A183" s="355"/>
      <c r="B183" s="354" t="s">
        <v>6341</v>
      </c>
      <c r="C183" s="353" t="s">
        <v>5541</v>
      </c>
      <c r="D183" s="352">
        <v>1</v>
      </c>
      <c r="E183" s="430">
        <v>3250</v>
      </c>
      <c r="F183" s="430">
        <f>IF(C183="%",D183*E183/100,D183*E183)</f>
        <v>3250</v>
      </c>
    </row>
    <row r="184" spans="1:6" s="438" customFormat="1" x14ac:dyDescent="0.25">
      <c r="A184" s="443"/>
      <c r="B184" s="354"/>
      <c r="C184" s="353"/>
      <c r="D184" s="356"/>
      <c r="E184" s="430"/>
      <c r="F184" s="430"/>
    </row>
    <row r="185" spans="1:6" s="438" customFormat="1" ht="22.8" x14ac:dyDescent="0.25">
      <c r="A185" s="443"/>
      <c r="B185" s="354" t="s">
        <v>6340</v>
      </c>
      <c r="C185" s="353" t="s">
        <v>5538</v>
      </c>
      <c r="D185" s="352">
        <f>F183</f>
        <v>3250</v>
      </c>
      <c r="E185" s="430">
        <v>10</v>
      </c>
      <c r="F185" s="430">
        <f>IF(C185="%",D185*E185/100,D185*E185)</f>
        <v>325</v>
      </c>
    </row>
    <row r="186" spans="1:6" s="438" customFormat="1" x14ac:dyDescent="0.25">
      <c r="A186" s="443"/>
      <c r="B186" s="442"/>
      <c r="C186" s="441"/>
      <c r="D186" s="440"/>
      <c r="E186" s="430"/>
      <c r="F186" s="439"/>
    </row>
    <row r="187" spans="1:6" s="372" customFormat="1" ht="13.8" x14ac:dyDescent="0.25">
      <c r="A187" s="791" t="s">
        <v>5537</v>
      </c>
      <c r="B187" s="792"/>
      <c r="C187" s="792"/>
      <c r="D187" s="792"/>
      <c r="E187" s="793"/>
      <c r="F187" s="350">
        <f>SUM(F162:F186)</f>
        <v>440878</v>
      </c>
    </row>
    <row r="188" spans="1:6" x14ac:dyDescent="0.25">
      <c r="A188" s="349" t="s">
        <v>5536</v>
      </c>
      <c r="B188" s="794" t="s">
        <v>5535</v>
      </c>
      <c r="C188" s="803"/>
      <c r="D188" s="803"/>
      <c r="E188" s="804"/>
      <c r="F188" s="348" t="s">
        <v>5534</v>
      </c>
    </row>
    <row r="189" spans="1:6" x14ac:dyDescent="0.25">
      <c r="A189" s="346" t="s">
        <v>3541</v>
      </c>
      <c r="B189" s="784" t="s">
        <v>3542</v>
      </c>
      <c r="C189" s="798"/>
      <c r="D189" s="798"/>
      <c r="E189" s="799"/>
      <c r="F189" s="351">
        <f>F49</f>
        <v>2131005</v>
      </c>
    </row>
    <row r="190" spans="1:6" x14ac:dyDescent="0.25">
      <c r="A190" s="346" t="s">
        <v>3651</v>
      </c>
      <c r="B190" s="784" t="s">
        <v>3652</v>
      </c>
      <c r="C190" s="798"/>
      <c r="D190" s="798"/>
      <c r="E190" s="799"/>
      <c r="F190" s="351">
        <f>F72</f>
        <v>2026640</v>
      </c>
    </row>
    <row r="191" spans="1:6" x14ac:dyDescent="0.25">
      <c r="A191" s="346" t="s">
        <v>3670</v>
      </c>
      <c r="B191" s="784" t="s">
        <v>3668</v>
      </c>
      <c r="C191" s="798"/>
      <c r="D191" s="798"/>
      <c r="E191" s="799"/>
      <c r="F191" s="351">
        <f>F87</f>
        <v>1379010</v>
      </c>
    </row>
    <row r="192" spans="1:6" x14ac:dyDescent="0.25">
      <c r="A192" s="346" t="s">
        <v>3680</v>
      </c>
      <c r="B192" s="784" t="s">
        <v>3681</v>
      </c>
      <c r="C192" s="798"/>
      <c r="D192" s="798"/>
      <c r="E192" s="799"/>
      <c r="F192" s="351">
        <f>F122</f>
        <v>1827742</v>
      </c>
    </row>
    <row r="193" spans="1:6" ht="15" customHeight="1" x14ac:dyDescent="0.25">
      <c r="A193" s="346" t="s">
        <v>3777</v>
      </c>
      <c r="B193" s="784" t="s">
        <v>3778</v>
      </c>
      <c r="C193" s="798"/>
      <c r="D193" s="798"/>
      <c r="E193" s="799"/>
      <c r="F193" s="351">
        <f>F139</f>
        <v>16850</v>
      </c>
    </row>
    <row r="194" spans="1:6" x14ac:dyDescent="0.25">
      <c r="A194" s="346" t="s">
        <v>3822</v>
      </c>
      <c r="B194" s="784" t="s">
        <v>3823</v>
      </c>
      <c r="C194" s="798"/>
      <c r="D194" s="798"/>
      <c r="E194" s="799"/>
      <c r="F194" s="351">
        <f>F162</f>
        <v>217303</v>
      </c>
    </row>
    <row r="195" spans="1:6" x14ac:dyDescent="0.25">
      <c r="A195" s="346" t="s">
        <v>4158</v>
      </c>
      <c r="B195" s="784" t="s">
        <v>4157</v>
      </c>
      <c r="C195" s="798"/>
      <c r="D195" s="798"/>
      <c r="E195" s="799"/>
      <c r="F195" s="351">
        <f>F187</f>
        <v>440878</v>
      </c>
    </row>
    <row r="196" spans="1:6" x14ac:dyDescent="0.25">
      <c r="A196" s="791" t="s">
        <v>5533</v>
      </c>
      <c r="B196" s="792"/>
      <c r="C196" s="792"/>
      <c r="D196" s="792"/>
      <c r="E196" s="793"/>
      <c r="F196" s="403">
        <f>SUM(F189:F195)</f>
        <v>8039428</v>
      </c>
    </row>
    <row r="197" spans="1:6" x14ac:dyDescent="0.25">
      <c r="D197" s="436"/>
    </row>
    <row r="198" spans="1:6" x14ac:dyDescent="0.25">
      <c r="D198" s="436"/>
    </row>
    <row r="199" spans="1:6" x14ac:dyDescent="0.25">
      <c r="D199" s="436"/>
    </row>
    <row r="200" spans="1:6" x14ac:dyDescent="0.25">
      <c r="D200" s="436"/>
    </row>
    <row r="201" spans="1:6" x14ac:dyDescent="0.25">
      <c r="D201" s="436"/>
    </row>
    <row r="202" spans="1:6" x14ac:dyDescent="0.25">
      <c r="D202" s="436"/>
    </row>
    <row r="203" spans="1:6" x14ac:dyDescent="0.25">
      <c r="D203" s="436"/>
    </row>
    <row r="204" spans="1:6" x14ac:dyDescent="0.25">
      <c r="D204" s="436"/>
    </row>
    <row r="205" spans="1:6" x14ac:dyDescent="0.25">
      <c r="D205" s="436"/>
    </row>
    <row r="206" spans="1:6" x14ac:dyDescent="0.25">
      <c r="D206" s="436"/>
    </row>
    <row r="207" spans="1:6" x14ac:dyDescent="0.25">
      <c r="D207" s="436"/>
    </row>
    <row r="208" spans="1:6" s="426" customFormat="1" x14ac:dyDescent="0.25">
      <c r="A208" s="429"/>
      <c r="B208" s="429"/>
      <c r="C208" s="428"/>
      <c r="D208" s="436"/>
    </row>
    <row r="209" spans="1:4" s="426" customFormat="1" x14ac:dyDescent="0.25">
      <c r="A209" s="429"/>
      <c r="B209" s="429"/>
      <c r="C209" s="428"/>
      <c r="D209" s="436"/>
    </row>
    <row r="210" spans="1:4" s="426" customFormat="1" x14ac:dyDescent="0.25">
      <c r="A210" s="429"/>
      <c r="B210" s="429"/>
      <c r="C210" s="428"/>
      <c r="D210" s="436"/>
    </row>
    <row r="211" spans="1:4" s="426" customFormat="1" x14ac:dyDescent="0.25">
      <c r="A211" s="429"/>
      <c r="B211" s="429"/>
      <c r="C211" s="428"/>
      <c r="D211" s="436"/>
    </row>
    <row r="212" spans="1:4" s="426" customFormat="1" x14ac:dyDescent="0.25">
      <c r="A212" s="429"/>
      <c r="B212" s="429"/>
      <c r="C212" s="428"/>
      <c r="D212" s="436"/>
    </row>
    <row r="213" spans="1:4" s="426" customFormat="1" x14ac:dyDescent="0.25">
      <c r="A213" s="429"/>
      <c r="B213" s="429"/>
      <c r="C213" s="428"/>
      <c r="D213" s="436"/>
    </row>
    <row r="214" spans="1:4" s="426" customFormat="1" x14ac:dyDescent="0.25">
      <c r="A214" s="429"/>
      <c r="B214" s="429"/>
      <c r="C214" s="428"/>
      <c r="D214" s="436"/>
    </row>
    <row r="215" spans="1:4" s="426" customFormat="1" x14ac:dyDescent="0.25">
      <c r="A215" s="429"/>
      <c r="B215" s="429"/>
      <c r="C215" s="428"/>
      <c r="D215" s="436"/>
    </row>
    <row r="216" spans="1:4" s="426" customFormat="1" x14ac:dyDescent="0.25">
      <c r="A216" s="429"/>
      <c r="B216" s="429"/>
      <c r="C216" s="428"/>
      <c r="D216" s="436"/>
    </row>
    <row r="217" spans="1:4" s="426" customFormat="1" x14ac:dyDescent="0.25">
      <c r="A217" s="429"/>
      <c r="B217" s="429"/>
      <c r="C217" s="428"/>
      <c r="D217" s="436"/>
    </row>
    <row r="218" spans="1:4" s="426" customFormat="1" x14ac:dyDescent="0.25">
      <c r="A218" s="429"/>
      <c r="B218" s="429"/>
      <c r="C218" s="428"/>
      <c r="D218" s="436"/>
    </row>
    <row r="219" spans="1:4" s="426" customFormat="1" x14ac:dyDescent="0.25">
      <c r="A219" s="429"/>
      <c r="B219" s="429"/>
      <c r="C219" s="428"/>
      <c r="D219" s="436"/>
    </row>
    <row r="220" spans="1:4" s="426" customFormat="1" x14ac:dyDescent="0.25">
      <c r="A220" s="429"/>
      <c r="B220" s="429"/>
      <c r="C220" s="428"/>
      <c r="D220" s="436"/>
    </row>
    <row r="221" spans="1:4" s="426" customFormat="1" x14ac:dyDescent="0.25">
      <c r="A221" s="429"/>
      <c r="B221" s="429"/>
      <c r="C221" s="428"/>
      <c r="D221" s="436"/>
    </row>
    <row r="222" spans="1:4" s="426" customFormat="1" x14ac:dyDescent="0.25">
      <c r="A222" s="429"/>
      <c r="B222" s="429"/>
      <c r="C222" s="428"/>
      <c r="D222" s="436"/>
    </row>
    <row r="223" spans="1:4" s="426" customFormat="1" x14ac:dyDescent="0.25">
      <c r="A223" s="429"/>
      <c r="B223" s="429"/>
      <c r="C223" s="428"/>
      <c r="D223" s="436"/>
    </row>
    <row r="224" spans="1:4" s="426" customFormat="1" x14ac:dyDescent="0.25">
      <c r="A224" s="429"/>
      <c r="B224" s="429"/>
      <c r="C224" s="428"/>
      <c r="D224" s="436"/>
    </row>
    <row r="225" spans="1:4" s="426" customFormat="1" x14ac:dyDescent="0.25">
      <c r="A225" s="429"/>
      <c r="B225" s="429"/>
      <c r="C225" s="428"/>
      <c r="D225" s="436"/>
    </row>
    <row r="226" spans="1:4" s="426" customFormat="1" x14ac:dyDescent="0.25">
      <c r="A226" s="429"/>
      <c r="B226" s="429"/>
      <c r="C226" s="428"/>
      <c r="D226" s="436"/>
    </row>
    <row r="227" spans="1:4" s="426" customFormat="1" x14ac:dyDescent="0.25">
      <c r="A227" s="429"/>
      <c r="B227" s="429"/>
      <c r="C227" s="428"/>
      <c r="D227" s="436"/>
    </row>
    <row r="228" spans="1:4" s="426" customFormat="1" x14ac:dyDescent="0.25">
      <c r="A228" s="429"/>
      <c r="B228" s="429"/>
      <c r="C228" s="428"/>
      <c r="D228" s="436"/>
    </row>
    <row r="229" spans="1:4" s="426" customFormat="1" x14ac:dyDescent="0.25">
      <c r="A229" s="429"/>
      <c r="B229" s="429"/>
      <c r="C229" s="428"/>
      <c r="D229" s="436"/>
    </row>
    <row r="230" spans="1:4" s="426" customFormat="1" x14ac:dyDescent="0.25">
      <c r="A230" s="429"/>
      <c r="B230" s="429"/>
      <c r="C230" s="428"/>
      <c r="D230" s="436"/>
    </row>
    <row r="231" spans="1:4" s="426" customFormat="1" x14ac:dyDescent="0.25">
      <c r="A231" s="429"/>
      <c r="B231" s="429"/>
      <c r="C231" s="428"/>
      <c r="D231" s="436"/>
    </row>
    <row r="232" spans="1:4" s="426" customFormat="1" x14ac:dyDescent="0.25">
      <c r="A232" s="429"/>
      <c r="B232" s="429"/>
      <c r="C232" s="428"/>
      <c r="D232" s="436"/>
    </row>
    <row r="233" spans="1:4" s="426" customFormat="1" x14ac:dyDescent="0.25">
      <c r="A233" s="429"/>
      <c r="B233" s="429"/>
      <c r="C233" s="428"/>
      <c r="D233" s="436"/>
    </row>
    <row r="234" spans="1:4" s="426" customFormat="1" x14ac:dyDescent="0.25">
      <c r="A234" s="429"/>
      <c r="B234" s="429"/>
      <c r="C234" s="428"/>
      <c r="D234" s="436"/>
    </row>
    <row r="235" spans="1:4" s="426" customFormat="1" x14ac:dyDescent="0.25">
      <c r="A235" s="429"/>
      <c r="B235" s="429"/>
      <c r="C235" s="428"/>
      <c r="D235" s="436"/>
    </row>
    <row r="236" spans="1:4" s="426" customFormat="1" x14ac:dyDescent="0.25">
      <c r="A236" s="429"/>
      <c r="B236" s="429"/>
      <c r="C236" s="428"/>
      <c r="D236" s="436"/>
    </row>
    <row r="237" spans="1:4" s="426" customFormat="1" x14ac:dyDescent="0.25">
      <c r="A237" s="429"/>
      <c r="B237" s="429"/>
      <c r="C237" s="428"/>
      <c r="D237" s="436"/>
    </row>
    <row r="238" spans="1:4" s="426" customFormat="1" x14ac:dyDescent="0.25">
      <c r="A238" s="429"/>
      <c r="B238" s="429"/>
      <c r="C238" s="428"/>
      <c r="D238" s="436"/>
    </row>
    <row r="239" spans="1:4" s="426" customFormat="1" x14ac:dyDescent="0.25">
      <c r="A239" s="429"/>
      <c r="B239" s="429"/>
      <c r="C239" s="428"/>
      <c r="D239" s="436"/>
    </row>
    <row r="240" spans="1:4" s="426" customFormat="1" x14ac:dyDescent="0.25">
      <c r="A240" s="429"/>
      <c r="B240" s="429"/>
      <c r="C240" s="428"/>
      <c r="D240" s="436"/>
    </row>
    <row r="241" spans="1:4" s="426" customFormat="1" x14ac:dyDescent="0.25">
      <c r="A241" s="429"/>
      <c r="B241" s="429"/>
      <c r="C241" s="428"/>
      <c r="D241" s="436"/>
    </row>
    <row r="242" spans="1:4" s="426" customFormat="1" x14ac:dyDescent="0.25">
      <c r="A242" s="429"/>
      <c r="B242" s="429"/>
      <c r="C242" s="428"/>
      <c r="D242" s="436"/>
    </row>
    <row r="243" spans="1:4" s="426" customFormat="1" x14ac:dyDescent="0.25">
      <c r="A243" s="429"/>
      <c r="B243" s="429"/>
      <c r="C243" s="428"/>
      <c r="D243" s="436"/>
    </row>
    <row r="244" spans="1:4" s="426" customFormat="1" x14ac:dyDescent="0.25">
      <c r="A244" s="429"/>
      <c r="B244" s="429"/>
      <c r="C244" s="428"/>
      <c r="D244" s="436"/>
    </row>
    <row r="245" spans="1:4" s="426" customFormat="1" x14ac:dyDescent="0.25">
      <c r="A245" s="429"/>
      <c r="B245" s="429"/>
      <c r="C245" s="428"/>
      <c r="D245" s="436"/>
    </row>
    <row r="246" spans="1:4" s="426" customFormat="1" x14ac:dyDescent="0.25">
      <c r="A246" s="429"/>
      <c r="B246" s="429"/>
      <c r="C246" s="428"/>
      <c r="D246" s="436"/>
    </row>
    <row r="247" spans="1:4" s="426" customFormat="1" x14ac:dyDescent="0.25">
      <c r="A247" s="429"/>
      <c r="B247" s="429"/>
      <c r="C247" s="428"/>
      <c r="D247" s="436"/>
    </row>
    <row r="248" spans="1:4" s="426" customFormat="1" x14ac:dyDescent="0.25">
      <c r="A248" s="429"/>
      <c r="B248" s="429"/>
      <c r="C248" s="428"/>
      <c r="D248" s="436"/>
    </row>
    <row r="249" spans="1:4" s="426" customFormat="1" x14ac:dyDescent="0.25">
      <c r="A249" s="429"/>
      <c r="B249" s="429"/>
      <c r="C249" s="428"/>
      <c r="D249" s="436"/>
    </row>
    <row r="250" spans="1:4" s="426" customFormat="1" x14ac:dyDescent="0.25">
      <c r="A250" s="429"/>
      <c r="B250" s="429"/>
      <c r="C250" s="428"/>
      <c r="D250" s="436"/>
    </row>
    <row r="251" spans="1:4" s="426" customFormat="1" x14ac:dyDescent="0.25">
      <c r="A251" s="429"/>
      <c r="B251" s="429"/>
      <c r="C251" s="428"/>
      <c r="D251" s="436"/>
    </row>
    <row r="252" spans="1:4" s="426" customFormat="1" x14ac:dyDescent="0.25">
      <c r="A252" s="429"/>
      <c r="B252" s="429"/>
      <c r="C252" s="428"/>
      <c r="D252" s="436"/>
    </row>
    <row r="253" spans="1:4" s="426" customFormat="1" x14ac:dyDescent="0.25">
      <c r="A253" s="429"/>
      <c r="B253" s="429"/>
      <c r="C253" s="428"/>
      <c r="D253" s="436"/>
    </row>
    <row r="254" spans="1:4" s="426" customFormat="1" x14ac:dyDescent="0.25">
      <c r="A254" s="429"/>
      <c r="B254" s="429"/>
      <c r="C254" s="428"/>
      <c r="D254" s="436"/>
    </row>
    <row r="255" spans="1:4" s="426" customFormat="1" x14ac:dyDescent="0.25">
      <c r="A255" s="429"/>
      <c r="B255" s="429"/>
      <c r="C255" s="428"/>
      <c r="D255" s="436"/>
    </row>
    <row r="256" spans="1:4" s="426" customFormat="1" x14ac:dyDescent="0.25">
      <c r="A256" s="429"/>
      <c r="B256" s="429"/>
      <c r="C256" s="428"/>
      <c r="D256" s="436"/>
    </row>
    <row r="257" spans="1:4" s="426" customFormat="1" x14ac:dyDescent="0.25">
      <c r="A257" s="429"/>
      <c r="B257" s="429"/>
      <c r="C257" s="428"/>
      <c r="D257" s="436"/>
    </row>
    <row r="258" spans="1:4" s="426" customFormat="1" x14ac:dyDescent="0.25">
      <c r="A258" s="429"/>
      <c r="B258" s="429"/>
      <c r="C258" s="428"/>
      <c r="D258" s="436"/>
    </row>
    <row r="259" spans="1:4" s="426" customFormat="1" x14ac:dyDescent="0.25">
      <c r="A259" s="429"/>
      <c r="B259" s="429"/>
      <c r="C259" s="428"/>
      <c r="D259" s="436"/>
    </row>
    <row r="260" spans="1:4" s="426" customFormat="1" x14ac:dyDescent="0.25">
      <c r="A260" s="429"/>
      <c r="B260" s="429"/>
      <c r="C260" s="428"/>
      <c r="D260" s="436"/>
    </row>
    <row r="261" spans="1:4" s="426" customFormat="1" x14ac:dyDescent="0.25">
      <c r="A261" s="429"/>
      <c r="B261" s="429"/>
      <c r="C261" s="428"/>
      <c r="D261" s="436"/>
    </row>
    <row r="262" spans="1:4" s="426" customFormat="1" x14ac:dyDescent="0.25">
      <c r="A262" s="429"/>
      <c r="B262" s="429"/>
      <c r="C262" s="428"/>
      <c r="D262" s="436"/>
    </row>
    <row r="263" spans="1:4" s="426" customFormat="1" x14ac:dyDescent="0.25">
      <c r="A263" s="429"/>
      <c r="B263" s="429"/>
      <c r="C263" s="428"/>
      <c r="D263" s="436"/>
    </row>
    <row r="264" spans="1:4" s="426" customFormat="1" x14ac:dyDescent="0.25">
      <c r="A264" s="429"/>
      <c r="B264" s="429"/>
      <c r="C264" s="428"/>
      <c r="D264" s="436"/>
    </row>
    <row r="265" spans="1:4" s="426" customFormat="1" x14ac:dyDescent="0.25">
      <c r="A265" s="429"/>
      <c r="B265" s="429"/>
      <c r="C265" s="428"/>
      <c r="D265" s="436"/>
    </row>
    <row r="266" spans="1:4" s="426" customFormat="1" x14ac:dyDescent="0.25">
      <c r="A266" s="429"/>
      <c r="B266" s="429"/>
      <c r="C266" s="428"/>
      <c r="D266" s="436"/>
    </row>
    <row r="267" spans="1:4" s="426" customFormat="1" x14ac:dyDescent="0.25">
      <c r="A267" s="429"/>
      <c r="B267" s="429"/>
      <c r="C267" s="428"/>
      <c r="D267" s="436"/>
    </row>
    <row r="268" spans="1:4" s="426" customFormat="1" x14ac:dyDescent="0.25">
      <c r="A268" s="429"/>
      <c r="B268" s="429"/>
      <c r="C268" s="428"/>
      <c r="D268" s="436"/>
    </row>
    <row r="269" spans="1:4" s="426" customFormat="1" x14ac:dyDescent="0.25">
      <c r="A269" s="429"/>
      <c r="B269" s="429"/>
      <c r="C269" s="428"/>
      <c r="D269" s="436"/>
    </row>
    <row r="270" spans="1:4" s="426" customFormat="1" x14ac:dyDescent="0.25">
      <c r="A270" s="429"/>
      <c r="B270" s="429"/>
      <c r="C270" s="428"/>
      <c r="D270" s="436"/>
    </row>
    <row r="271" spans="1:4" s="426" customFormat="1" x14ac:dyDescent="0.25">
      <c r="A271" s="429"/>
      <c r="B271" s="429"/>
      <c r="C271" s="428"/>
      <c r="D271" s="436"/>
    </row>
    <row r="272" spans="1:4" s="426" customFormat="1" x14ac:dyDescent="0.25">
      <c r="A272" s="429"/>
      <c r="B272" s="429"/>
      <c r="C272" s="428"/>
      <c r="D272" s="436"/>
    </row>
    <row r="273" spans="1:4" s="426" customFormat="1" x14ac:dyDescent="0.25">
      <c r="A273" s="429"/>
      <c r="B273" s="429"/>
      <c r="C273" s="428"/>
      <c r="D273" s="436"/>
    </row>
    <row r="274" spans="1:4" s="426" customFormat="1" x14ac:dyDescent="0.25">
      <c r="A274" s="429"/>
      <c r="B274" s="429"/>
      <c r="C274" s="428"/>
      <c r="D274" s="436"/>
    </row>
    <row r="275" spans="1:4" s="426" customFormat="1" x14ac:dyDescent="0.25">
      <c r="A275" s="429"/>
      <c r="B275" s="429"/>
      <c r="C275" s="428"/>
      <c r="D275" s="436"/>
    </row>
    <row r="276" spans="1:4" s="426" customFormat="1" x14ac:dyDescent="0.25">
      <c r="A276" s="429"/>
      <c r="B276" s="429"/>
      <c r="C276" s="428"/>
      <c r="D276" s="436"/>
    </row>
    <row r="277" spans="1:4" s="426" customFormat="1" x14ac:dyDescent="0.25">
      <c r="A277" s="429"/>
      <c r="B277" s="429"/>
      <c r="C277" s="428"/>
      <c r="D277" s="436"/>
    </row>
    <row r="278" spans="1:4" s="426" customFormat="1" x14ac:dyDescent="0.25">
      <c r="A278" s="429"/>
      <c r="B278" s="429"/>
      <c r="C278" s="428"/>
      <c r="D278" s="436"/>
    </row>
    <row r="279" spans="1:4" s="426" customFormat="1" x14ac:dyDescent="0.25">
      <c r="A279" s="429"/>
      <c r="B279" s="429"/>
      <c r="C279" s="428"/>
      <c r="D279" s="436"/>
    </row>
    <row r="280" spans="1:4" s="426" customFormat="1" x14ac:dyDescent="0.25">
      <c r="A280" s="429"/>
      <c r="B280" s="429"/>
      <c r="C280" s="428"/>
      <c r="D280" s="436"/>
    </row>
    <row r="281" spans="1:4" s="426" customFormat="1" x14ac:dyDescent="0.25">
      <c r="A281" s="429"/>
      <c r="B281" s="429"/>
      <c r="C281" s="428"/>
      <c r="D281" s="436"/>
    </row>
    <row r="282" spans="1:4" s="426" customFormat="1" x14ac:dyDescent="0.25">
      <c r="A282" s="429"/>
      <c r="B282" s="429"/>
      <c r="C282" s="428"/>
      <c r="D282" s="436"/>
    </row>
    <row r="283" spans="1:4" s="426" customFormat="1" x14ac:dyDescent="0.25">
      <c r="A283" s="429"/>
      <c r="B283" s="429"/>
      <c r="C283" s="428"/>
      <c r="D283" s="436"/>
    </row>
    <row r="284" spans="1:4" s="426" customFormat="1" x14ac:dyDescent="0.25">
      <c r="A284" s="429"/>
      <c r="B284" s="429"/>
      <c r="C284" s="428"/>
      <c r="D284" s="436"/>
    </row>
    <row r="285" spans="1:4" s="426" customFormat="1" x14ac:dyDescent="0.25">
      <c r="A285" s="429"/>
      <c r="B285" s="429"/>
      <c r="C285" s="428"/>
      <c r="D285" s="436"/>
    </row>
    <row r="286" spans="1:4" s="426" customFormat="1" x14ac:dyDescent="0.25">
      <c r="A286" s="429"/>
      <c r="B286" s="429"/>
      <c r="C286" s="428"/>
      <c r="D286" s="436"/>
    </row>
    <row r="287" spans="1:4" s="426" customFormat="1" x14ac:dyDescent="0.25">
      <c r="A287" s="429"/>
      <c r="B287" s="429"/>
      <c r="C287" s="428"/>
      <c r="D287" s="436"/>
    </row>
    <row r="288" spans="1:4" s="426" customFormat="1" x14ac:dyDescent="0.25">
      <c r="A288" s="429"/>
      <c r="B288" s="429"/>
      <c r="C288" s="428"/>
      <c r="D288" s="436"/>
    </row>
    <row r="289" spans="1:4" s="426" customFormat="1" x14ac:dyDescent="0.25">
      <c r="A289" s="429"/>
      <c r="B289" s="429"/>
      <c r="C289" s="428"/>
      <c r="D289" s="436"/>
    </row>
    <row r="290" spans="1:4" s="426" customFormat="1" x14ac:dyDescent="0.25">
      <c r="A290" s="429"/>
      <c r="B290" s="429"/>
      <c r="C290" s="428"/>
      <c r="D290" s="436"/>
    </row>
    <row r="291" spans="1:4" s="426" customFormat="1" x14ac:dyDescent="0.25">
      <c r="A291" s="429"/>
      <c r="B291" s="429"/>
      <c r="C291" s="428"/>
      <c r="D291" s="436"/>
    </row>
    <row r="292" spans="1:4" s="426" customFormat="1" x14ac:dyDescent="0.25">
      <c r="A292" s="429"/>
      <c r="B292" s="429"/>
      <c r="C292" s="428"/>
      <c r="D292" s="436"/>
    </row>
    <row r="293" spans="1:4" s="426" customFormat="1" x14ac:dyDescent="0.25">
      <c r="A293" s="429"/>
      <c r="B293" s="429"/>
      <c r="C293" s="428"/>
      <c r="D293" s="436"/>
    </row>
    <row r="294" spans="1:4" s="426" customFormat="1" x14ac:dyDescent="0.25">
      <c r="A294" s="429"/>
      <c r="B294" s="429"/>
      <c r="C294" s="428"/>
      <c r="D294" s="436"/>
    </row>
    <row r="295" spans="1:4" s="426" customFormat="1" x14ac:dyDescent="0.25">
      <c r="A295" s="429"/>
      <c r="B295" s="429"/>
      <c r="C295" s="428"/>
      <c r="D295" s="436"/>
    </row>
    <row r="296" spans="1:4" s="426" customFormat="1" x14ac:dyDescent="0.25">
      <c r="A296" s="429"/>
      <c r="B296" s="429"/>
      <c r="C296" s="428"/>
      <c r="D296" s="436"/>
    </row>
    <row r="297" spans="1:4" s="426" customFormat="1" x14ac:dyDescent="0.25">
      <c r="A297" s="429"/>
      <c r="B297" s="429"/>
      <c r="C297" s="428"/>
      <c r="D297" s="436"/>
    </row>
    <row r="298" spans="1:4" s="426" customFormat="1" x14ac:dyDescent="0.25">
      <c r="A298" s="429"/>
      <c r="B298" s="429"/>
      <c r="C298" s="428"/>
      <c r="D298" s="436"/>
    </row>
    <row r="299" spans="1:4" s="426" customFormat="1" x14ac:dyDescent="0.25">
      <c r="A299" s="429"/>
      <c r="B299" s="429"/>
      <c r="C299" s="428"/>
      <c r="D299" s="436"/>
    </row>
    <row r="300" spans="1:4" s="426" customFormat="1" x14ac:dyDescent="0.25">
      <c r="A300" s="429"/>
      <c r="B300" s="429"/>
      <c r="C300" s="428"/>
      <c r="D300" s="436"/>
    </row>
    <row r="301" spans="1:4" s="426" customFormat="1" x14ac:dyDescent="0.25">
      <c r="A301" s="429"/>
      <c r="B301" s="429"/>
      <c r="C301" s="428"/>
      <c r="D301" s="436"/>
    </row>
    <row r="302" spans="1:4" s="426" customFormat="1" x14ac:dyDescent="0.25">
      <c r="A302" s="429"/>
      <c r="B302" s="429"/>
      <c r="C302" s="428"/>
      <c r="D302" s="436"/>
    </row>
    <row r="303" spans="1:4" s="426" customFormat="1" x14ac:dyDescent="0.25">
      <c r="A303" s="429"/>
      <c r="B303" s="429"/>
      <c r="C303" s="428"/>
      <c r="D303" s="436"/>
    </row>
    <row r="304" spans="1:4" s="426" customFormat="1" x14ac:dyDescent="0.25">
      <c r="A304" s="429"/>
      <c r="B304" s="429"/>
      <c r="C304" s="428"/>
      <c r="D304" s="436"/>
    </row>
    <row r="305" spans="1:4" s="426" customFormat="1" x14ac:dyDescent="0.25">
      <c r="A305" s="429"/>
      <c r="B305" s="429"/>
      <c r="C305" s="428"/>
      <c r="D305" s="436"/>
    </row>
    <row r="306" spans="1:4" s="426" customFormat="1" x14ac:dyDescent="0.25">
      <c r="A306" s="429"/>
      <c r="B306" s="429"/>
      <c r="C306" s="428"/>
      <c r="D306" s="436"/>
    </row>
    <row r="307" spans="1:4" s="426" customFormat="1" x14ac:dyDescent="0.25">
      <c r="A307" s="429"/>
      <c r="B307" s="429"/>
      <c r="C307" s="428"/>
      <c r="D307" s="436"/>
    </row>
    <row r="308" spans="1:4" s="426" customFormat="1" x14ac:dyDescent="0.25">
      <c r="A308" s="429"/>
      <c r="B308" s="429"/>
      <c r="C308" s="428"/>
      <c r="D308" s="436"/>
    </row>
    <row r="309" spans="1:4" s="426" customFormat="1" x14ac:dyDescent="0.25">
      <c r="A309" s="429"/>
      <c r="B309" s="429"/>
      <c r="C309" s="428"/>
      <c r="D309" s="436"/>
    </row>
    <row r="310" spans="1:4" s="426" customFormat="1" x14ac:dyDescent="0.25">
      <c r="A310" s="429"/>
      <c r="B310" s="429"/>
      <c r="C310" s="428"/>
      <c r="D310" s="436"/>
    </row>
    <row r="311" spans="1:4" s="426" customFormat="1" x14ac:dyDescent="0.25">
      <c r="A311" s="429"/>
      <c r="B311" s="429"/>
      <c r="C311" s="428"/>
      <c r="D311" s="436"/>
    </row>
    <row r="312" spans="1:4" s="426" customFormat="1" x14ac:dyDescent="0.25">
      <c r="A312" s="429"/>
      <c r="B312" s="429"/>
      <c r="C312" s="428"/>
      <c r="D312" s="436"/>
    </row>
    <row r="313" spans="1:4" s="426" customFormat="1" x14ac:dyDescent="0.25">
      <c r="A313" s="429"/>
      <c r="B313" s="429"/>
      <c r="C313" s="428"/>
      <c r="D313" s="436"/>
    </row>
    <row r="314" spans="1:4" s="426" customFormat="1" x14ac:dyDescent="0.25">
      <c r="A314" s="429"/>
      <c r="B314" s="429"/>
      <c r="C314" s="428"/>
      <c r="D314" s="436"/>
    </row>
    <row r="315" spans="1:4" s="426" customFormat="1" x14ac:dyDescent="0.25">
      <c r="A315" s="429"/>
      <c r="B315" s="429"/>
      <c r="C315" s="428"/>
      <c r="D315" s="436"/>
    </row>
    <row r="316" spans="1:4" s="426" customFormat="1" x14ac:dyDescent="0.25">
      <c r="A316" s="429"/>
      <c r="B316" s="429"/>
      <c r="C316" s="428"/>
      <c r="D316" s="436"/>
    </row>
    <row r="317" spans="1:4" s="426" customFormat="1" x14ac:dyDescent="0.25">
      <c r="A317" s="429"/>
      <c r="B317" s="429"/>
      <c r="C317" s="428"/>
      <c r="D317" s="436"/>
    </row>
    <row r="318" spans="1:4" s="426" customFormat="1" x14ac:dyDescent="0.25">
      <c r="A318" s="429"/>
      <c r="B318" s="429"/>
      <c r="C318" s="428"/>
      <c r="D318" s="436"/>
    </row>
    <row r="319" spans="1:4" s="426" customFormat="1" x14ac:dyDescent="0.25">
      <c r="A319" s="429"/>
      <c r="B319" s="429"/>
      <c r="C319" s="428"/>
      <c r="D319" s="436"/>
    </row>
    <row r="320" spans="1:4" s="426" customFormat="1" x14ac:dyDescent="0.25">
      <c r="A320" s="429"/>
      <c r="B320" s="429"/>
      <c r="C320" s="428"/>
      <c r="D320" s="436"/>
    </row>
    <row r="321" spans="1:4" s="426" customFormat="1" x14ac:dyDescent="0.25">
      <c r="A321" s="429"/>
      <c r="B321" s="429"/>
      <c r="C321" s="428"/>
      <c r="D321" s="436"/>
    </row>
    <row r="322" spans="1:4" s="426" customFormat="1" x14ac:dyDescent="0.25">
      <c r="A322" s="429"/>
      <c r="B322" s="429"/>
      <c r="C322" s="428"/>
      <c r="D322" s="436"/>
    </row>
    <row r="323" spans="1:4" s="426" customFormat="1" x14ac:dyDescent="0.25">
      <c r="A323" s="429"/>
      <c r="B323" s="429"/>
      <c r="C323" s="428"/>
      <c r="D323" s="436"/>
    </row>
    <row r="324" spans="1:4" s="426" customFormat="1" x14ac:dyDescent="0.25">
      <c r="A324" s="429"/>
      <c r="B324" s="429"/>
      <c r="C324" s="428"/>
      <c r="D324" s="436"/>
    </row>
    <row r="325" spans="1:4" s="426" customFormat="1" x14ac:dyDescent="0.25">
      <c r="A325" s="429"/>
      <c r="B325" s="429"/>
      <c r="C325" s="428"/>
      <c r="D325" s="436"/>
    </row>
    <row r="326" spans="1:4" s="426" customFormat="1" x14ac:dyDescent="0.25">
      <c r="A326" s="429"/>
      <c r="B326" s="429"/>
      <c r="C326" s="428"/>
      <c r="D326" s="436"/>
    </row>
    <row r="327" spans="1:4" s="426" customFormat="1" x14ac:dyDescent="0.25">
      <c r="A327" s="429"/>
      <c r="B327" s="429"/>
      <c r="C327" s="428"/>
      <c r="D327" s="436"/>
    </row>
    <row r="328" spans="1:4" s="426" customFormat="1" x14ac:dyDescent="0.25">
      <c r="A328" s="429"/>
      <c r="B328" s="429"/>
      <c r="C328" s="428"/>
      <c r="D328" s="436"/>
    </row>
    <row r="329" spans="1:4" s="426" customFormat="1" x14ac:dyDescent="0.25">
      <c r="A329" s="429"/>
      <c r="B329" s="429"/>
      <c r="C329" s="428"/>
      <c r="D329" s="436"/>
    </row>
    <row r="330" spans="1:4" s="426" customFormat="1" x14ac:dyDescent="0.25">
      <c r="A330" s="429"/>
      <c r="B330" s="429"/>
      <c r="C330" s="428"/>
      <c r="D330" s="436"/>
    </row>
    <row r="331" spans="1:4" s="426" customFormat="1" x14ac:dyDescent="0.25">
      <c r="A331" s="429"/>
      <c r="B331" s="429"/>
      <c r="C331" s="428"/>
      <c r="D331" s="436"/>
    </row>
    <row r="332" spans="1:4" s="426" customFormat="1" x14ac:dyDescent="0.25">
      <c r="A332" s="429"/>
      <c r="B332" s="429"/>
      <c r="C332" s="428"/>
      <c r="D332" s="436"/>
    </row>
    <row r="333" spans="1:4" s="426" customFormat="1" x14ac:dyDescent="0.25">
      <c r="A333" s="429"/>
      <c r="B333" s="429"/>
      <c r="C333" s="428"/>
      <c r="D333" s="436"/>
    </row>
    <row r="334" spans="1:4" s="426" customFormat="1" x14ac:dyDescent="0.25">
      <c r="A334" s="429"/>
      <c r="B334" s="429"/>
      <c r="C334" s="428"/>
      <c r="D334" s="436"/>
    </row>
    <row r="335" spans="1:4" s="426" customFormat="1" x14ac:dyDescent="0.25">
      <c r="A335" s="429"/>
      <c r="B335" s="429"/>
      <c r="C335" s="428"/>
      <c r="D335" s="436"/>
    </row>
    <row r="336" spans="1:4" s="426" customFormat="1" x14ac:dyDescent="0.25">
      <c r="A336" s="429"/>
      <c r="B336" s="429"/>
      <c r="C336" s="428"/>
      <c r="D336" s="436"/>
    </row>
    <row r="337" spans="1:4" s="426" customFormat="1" x14ac:dyDescent="0.25">
      <c r="A337" s="429"/>
      <c r="B337" s="429"/>
      <c r="C337" s="428"/>
      <c r="D337" s="436"/>
    </row>
    <row r="338" spans="1:4" s="426" customFormat="1" x14ac:dyDescent="0.25">
      <c r="A338" s="429"/>
      <c r="B338" s="429"/>
      <c r="C338" s="428"/>
      <c r="D338" s="436"/>
    </row>
    <row r="339" spans="1:4" s="426" customFormat="1" x14ac:dyDescent="0.25">
      <c r="A339" s="429"/>
      <c r="B339" s="429"/>
      <c r="C339" s="428"/>
      <c r="D339" s="436"/>
    </row>
    <row r="340" spans="1:4" s="426" customFormat="1" x14ac:dyDescent="0.25">
      <c r="A340" s="429"/>
      <c r="B340" s="429"/>
      <c r="C340" s="428"/>
      <c r="D340" s="436"/>
    </row>
    <row r="341" spans="1:4" s="426" customFormat="1" x14ac:dyDescent="0.25">
      <c r="A341" s="429"/>
      <c r="B341" s="429"/>
      <c r="C341" s="428"/>
      <c r="D341" s="436"/>
    </row>
    <row r="342" spans="1:4" s="426" customFormat="1" x14ac:dyDescent="0.25">
      <c r="A342" s="429"/>
      <c r="B342" s="429"/>
      <c r="C342" s="428"/>
      <c r="D342" s="436"/>
    </row>
    <row r="343" spans="1:4" s="426" customFormat="1" x14ac:dyDescent="0.25">
      <c r="A343" s="429"/>
      <c r="B343" s="429"/>
      <c r="C343" s="428"/>
      <c r="D343" s="436"/>
    </row>
    <row r="344" spans="1:4" s="426" customFormat="1" x14ac:dyDescent="0.25">
      <c r="A344" s="429"/>
      <c r="B344" s="429"/>
      <c r="C344" s="428"/>
      <c r="D344" s="436"/>
    </row>
    <row r="345" spans="1:4" s="426" customFormat="1" x14ac:dyDescent="0.25">
      <c r="A345" s="429"/>
      <c r="B345" s="429"/>
      <c r="C345" s="428"/>
      <c r="D345" s="436"/>
    </row>
    <row r="346" spans="1:4" s="426" customFormat="1" x14ac:dyDescent="0.25">
      <c r="A346" s="429"/>
      <c r="B346" s="429"/>
      <c r="C346" s="428"/>
      <c r="D346" s="436"/>
    </row>
    <row r="347" spans="1:4" s="426" customFormat="1" x14ac:dyDescent="0.25">
      <c r="A347" s="429"/>
      <c r="B347" s="429"/>
      <c r="C347" s="428"/>
      <c r="D347" s="436"/>
    </row>
    <row r="348" spans="1:4" s="426" customFormat="1" x14ac:dyDescent="0.25">
      <c r="A348" s="429"/>
      <c r="B348" s="429"/>
      <c r="C348" s="428"/>
      <c r="D348" s="436"/>
    </row>
    <row r="349" spans="1:4" s="426" customFormat="1" x14ac:dyDescent="0.25">
      <c r="A349" s="429"/>
      <c r="B349" s="429"/>
      <c r="C349" s="428"/>
      <c r="D349" s="436"/>
    </row>
    <row r="350" spans="1:4" s="426" customFormat="1" x14ac:dyDescent="0.25">
      <c r="A350" s="429"/>
      <c r="B350" s="429"/>
      <c r="C350" s="428"/>
      <c r="D350" s="436"/>
    </row>
    <row r="351" spans="1:4" s="426" customFormat="1" x14ac:dyDescent="0.25">
      <c r="A351" s="429"/>
      <c r="B351" s="429"/>
      <c r="C351" s="428"/>
      <c r="D351" s="436"/>
    </row>
    <row r="352" spans="1:4" s="426" customFormat="1" x14ac:dyDescent="0.25">
      <c r="A352" s="429"/>
      <c r="B352" s="429"/>
      <c r="C352" s="428"/>
      <c r="D352" s="436"/>
    </row>
    <row r="353" spans="1:4" s="426" customFormat="1" x14ac:dyDescent="0.25">
      <c r="A353" s="429"/>
      <c r="B353" s="429"/>
      <c r="C353" s="428"/>
      <c r="D353" s="436"/>
    </row>
    <row r="354" spans="1:4" s="426" customFormat="1" x14ac:dyDescent="0.25">
      <c r="A354" s="429"/>
      <c r="B354" s="429"/>
      <c r="C354" s="428"/>
      <c r="D354" s="436"/>
    </row>
    <row r="355" spans="1:4" s="426" customFormat="1" x14ac:dyDescent="0.25">
      <c r="A355" s="429"/>
      <c r="B355" s="429"/>
      <c r="C355" s="428"/>
      <c r="D355" s="436"/>
    </row>
    <row r="356" spans="1:4" s="426" customFormat="1" x14ac:dyDescent="0.25">
      <c r="A356" s="429"/>
      <c r="B356" s="429"/>
      <c r="C356" s="428"/>
      <c r="D356" s="436"/>
    </row>
    <row r="357" spans="1:4" s="426" customFormat="1" x14ac:dyDescent="0.25">
      <c r="A357" s="429"/>
      <c r="B357" s="429"/>
      <c r="C357" s="428"/>
      <c r="D357" s="436"/>
    </row>
    <row r="358" spans="1:4" s="426" customFormat="1" x14ac:dyDescent="0.25">
      <c r="A358" s="429"/>
      <c r="B358" s="429"/>
      <c r="C358" s="428"/>
      <c r="D358" s="436"/>
    </row>
    <row r="359" spans="1:4" s="426" customFormat="1" x14ac:dyDescent="0.25">
      <c r="A359" s="429"/>
      <c r="B359" s="429"/>
      <c r="C359" s="428"/>
      <c r="D359" s="436"/>
    </row>
    <row r="360" spans="1:4" s="426" customFormat="1" x14ac:dyDescent="0.25">
      <c r="A360" s="429"/>
      <c r="B360" s="429"/>
      <c r="C360" s="428"/>
      <c r="D360" s="436"/>
    </row>
    <row r="361" spans="1:4" s="426" customFormat="1" x14ac:dyDescent="0.25">
      <c r="A361" s="429"/>
      <c r="B361" s="429"/>
      <c r="C361" s="428"/>
      <c r="D361" s="436"/>
    </row>
    <row r="362" spans="1:4" s="426" customFormat="1" x14ac:dyDescent="0.25">
      <c r="A362" s="429"/>
      <c r="B362" s="429"/>
      <c r="C362" s="428"/>
      <c r="D362" s="436"/>
    </row>
    <row r="363" spans="1:4" s="426" customFormat="1" x14ac:dyDescent="0.25">
      <c r="A363" s="429"/>
      <c r="B363" s="429"/>
      <c r="C363" s="428"/>
      <c r="D363" s="436"/>
    </row>
    <row r="364" spans="1:4" s="426" customFormat="1" x14ac:dyDescent="0.25">
      <c r="A364" s="429"/>
      <c r="B364" s="429"/>
      <c r="C364" s="428"/>
      <c r="D364" s="436"/>
    </row>
    <row r="365" spans="1:4" s="426" customFormat="1" x14ac:dyDescent="0.25">
      <c r="A365" s="429"/>
      <c r="B365" s="429"/>
      <c r="C365" s="428"/>
      <c r="D365" s="436"/>
    </row>
    <row r="366" spans="1:4" s="426" customFormat="1" x14ac:dyDescent="0.25">
      <c r="A366" s="429"/>
      <c r="B366" s="429"/>
      <c r="C366" s="428"/>
      <c r="D366" s="436"/>
    </row>
    <row r="367" spans="1:4" s="426" customFormat="1" x14ac:dyDescent="0.25">
      <c r="A367" s="429"/>
      <c r="B367" s="429"/>
      <c r="C367" s="428"/>
      <c r="D367" s="436"/>
    </row>
    <row r="368" spans="1:4" s="426" customFormat="1" x14ac:dyDescent="0.25">
      <c r="A368" s="429"/>
      <c r="B368" s="429"/>
      <c r="C368" s="428"/>
      <c r="D368" s="436"/>
    </row>
    <row r="369" spans="1:4" s="426" customFormat="1" x14ac:dyDescent="0.25">
      <c r="A369" s="429"/>
      <c r="B369" s="429"/>
      <c r="C369" s="428"/>
      <c r="D369" s="436"/>
    </row>
    <row r="370" spans="1:4" s="426" customFormat="1" x14ac:dyDescent="0.25">
      <c r="A370" s="429"/>
      <c r="B370" s="429"/>
      <c r="C370" s="428"/>
      <c r="D370" s="436"/>
    </row>
    <row r="371" spans="1:4" s="426" customFormat="1" x14ac:dyDescent="0.25">
      <c r="A371" s="429"/>
      <c r="B371" s="429"/>
      <c r="C371" s="428"/>
      <c r="D371" s="436"/>
    </row>
    <row r="372" spans="1:4" s="426" customFormat="1" x14ac:dyDescent="0.25">
      <c r="A372" s="429"/>
      <c r="B372" s="429"/>
      <c r="C372" s="428"/>
      <c r="D372" s="436"/>
    </row>
    <row r="373" spans="1:4" s="426" customFormat="1" x14ac:dyDescent="0.25">
      <c r="A373" s="429"/>
      <c r="B373" s="429"/>
      <c r="C373" s="428"/>
      <c r="D373" s="436"/>
    </row>
    <row r="374" spans="1:4" s="426" customFormat="1" x14ac:dyDescent="0.25">
      <c r="A374" s="429"/>
      <c r="B374" s="429"/>
      <c r="C374" s="428"/>
      <c r="D374" s="436"/>
    </row>
    <row r="375" spans="1:4" s="426" customFormat="1" x14ac:dyDescent="0.25">
      <c r="A375" s="429"/>
      <c r="B375" s="429"/>
      <c r="C375" s="428"/>
      <c r="D375" s="436"/>
    </row>
    <row r="376" spans="1:4" s="426" customFormat="1" x14ac:dyDescent="0.25">
      <c r="A376" s="429"/>
      <c r="B376" s="429"/>
      <c r="C376" s="428"/>
      <c r="D376" s="436"/>
    </row>
    <row r="377" spans="1:4" s="426" customFormat="1" x14ac:dyDescent="0.25">
      <c r="A377" s="429"/>
      <c r="B377" s="429"/>
      <c r="C377" s="428"/>
      <c r="D377" s="436"/>
    </row>
    <row r="378" spans="1:4" s="426" customFormat="1" x14ac:dyDescent="0.25">
      <c r="A378" s="429"/>
      <c r="B378" s="429"/>
      <c r="C378" s="428"/>
      <c r="D378" s="436"/>
    </row>
    <row r="379" spans="1:4" s="426" customFormat="1" x14ac:dyDescent="0.25">
      <c r="A379" s="429"/>
      <c r="B379" s="429"/>
      <c r="C379" s="428"/>
      <c r="D379" s="436"/>
    </row>
    <row r="380" spans="1:4" s="426" customFormat="1" x14ac:dyDescent="0.25">
      <c r="A380" s="429"/>
      <c r="B380" s="429"/>
      <c r="C380" s="428"/>
      <c r="D380" s="436"/>
    </row>
    <row r="381" spans="1:4" s="426" customFormat="1" x14ac:dyDescent="0.25">
      <c r="A381" s="429"/>
      <c r="B381" s="429"/>
      <c r="C381" s="428"/>
      <c r="D381" s="436"/>
    </row>
    <row r="382" spans="1:4" s="426" customFormat="1" x14ac:dyDescent="0.25">
      <c r="A382" s="429"/>
      <c r="B382" s="429"/>
      <c r="C382" s="428"/>
      <c r="D382" s="436"/>
    </row>
    <row r="383" spans="1:4" s="426" customFormat="1" x14ac:dyDescent="0.25">
      <c r="A383" s="429"/>
      <c r="B383" s="429"/>
      <c r="C383" s="428"/>
      <c r="D383" s="436"/>
    </row>
    <row r="384" spans="1:4" s="426" customFormat="1" x14ac:dyDescent="0.25">
      <c r="A384" s="429"/>
      <c r="B384" s="429"/>
      <c r="C384" s="428"/>
      <c r="D384" s="436"/>
    </row>
    <row r="385" spans="1:4" s="426" customFormat="1" x14ac:dyDescent="0.25">
      <c r="A385" s="429"/>
      <c r="B385" s="429"/>
      <c r="C385" s="428"/>
      <c r="D385" s="436"/>
    </row>
    <row r="386" spans="1:4" s="426" customFormat="1" x14ac:dyDescent="0.25">
      <c r="A386" s="429"/>
      <c r="B386" s="429"/>
      <c r="C386" s="428"/>
      <c r="D386" s="436"/>
    </row>
    <row r="387" spans="1:4" s="426" customFormat="1" x14ac:dyDescent="0.25">
      <c r="A387" s="429"/>
      <c r="B387" s="429"/>
      <c r="C387" s="428"/>
      <c r="D387" s="436"/>
    </row>
    <row r="388" spans="1:4" s="426" customFormat="1" x14ac:dyDescent="0.25">
      <c r="A388" s="429"/>
      <c r="B388" s="429"/>
      <c r="C388" s="428"/>
      <c r="D388" s="436"/>
    </row>
    <row r="389" spans="1:4" s="426" customFormat="1" x14ac:dyDescent="0.25">
      <c r="A389" s="429"/>
      <c r="B389" s="429"/>
      <c r="C389" s="428"/>
      <c r="D389" s="436"/>
    </row>
    <row r="390" spans="1:4" s="426" customFormat="1" x14ac:dyDescent="0.25">
      <c r="A390" s="429"/>
      <c r="B390" s="429"/>
      <c r="C390" s="428"/>
      <c r="D390" s="436"/>
    </row>
    <row r="391" spans="1:4" s="426" customFormat="1" x14ac:dyDescent="0.25">
      <c r="A391" s="429"/>
      <c r="B391" s="429"/>
      <c r="C391" s="428"/>
      <c r="D391" s="436"/>
    </row>
    <row r="392" spans="1:4" s="426" customFormat="1" x14ac:dyDescent="0.25">
      <c r="A392" s="429"/>
      <c r="B392" s="429"/>
      <c r="C392" s="428"/>
      <c r="D392" s="436"/>
    </row>
    <row r="393" spans="1:4" s="426" customFormat="1" x14ac:dyDescent="0.25">
      <c r="A393" s="429"/>
      <c r="B393" s="429"/>
      <c r="C393" s="428"/>
      <c r="D393" s="436"/>
    </row>
    <row r="394" spans="1:4" s="426" customFormat="1" x14ac:dyDescent="0.25">
      <c r="A394" s="429"/>
      <c r="B394" s="429"/>
      <c r="C394" s="428"/>
      <c r="D394" s="436"/>
    </row>
    <row r="395" spans="1:4" s="426" customFormat="1" x14ac:dyDescent="0.25">
      <c r="A395" s="429"/>
      <c r="B395" s="429"/>
      <c r="C395" s="428"/>
      <c r="D395" s="436"/>
    </row>
    <row r="396" spans="1:4" s="426" customFormat="1" x14ac:dyDescent="0.25">
      <c r="A396" s="429"/>
      <c r="B396" s="429"/>
      <c r="C396" s="428"/>
      <c r="D396" s="436"/>
    </row>
    <row r="397" spans="1:4" s="426" customFormat="1" x14ac:dyDescent="0.25">
      <c r="A397" s="429"/>
      <c r="B397" s="429"/>
      <c r="C397" s="428"/>
      <c r="D397" s="436"/>
    </row>
    <row r="398" spans="1:4" s="426" customFormat="1" x14ac:dyDescent="0.25">
      <c r="A398" s="429"/>
      <c r="B398" s="429"/>
      <c r="C398" s="428"/>
      <c r="D398" s="436"/>
    </row>
    <row r="399" spans="1:4" s="426" customFormat="1" x14ac:dyDescent="0.25">
      <c r="A399" s="429"/>
      <c r="B399" s="429"/>
      <c r="C399" s="428"/>
      <c r="D399" s="436"/>
    </row>
    <row r="400" spans="1:4" s="426" customFormat="1" x14ac:dyDescent="0.25">
      <c r="A400" s="429"/>
      <c r="B400" s="429"/>
      <c r="C400" s="428"/>
      <c r="D400" s="436"/>
    </row>
    <row r="401" spans="1:4" s="426" customFormat="1" x14ac:dyDescent="0.25">
      <c r="A401" s="429"/>
      <c r="B401" s="429"/>
      <c r="C401" s="428"/>
      <c r="D401" s="436"/>
    </row>
    <row r="402" spans="1:4" s="426" customFormat="1" x14ac:dyDescent="0.25">
      <c r="A402" s="429"/>
      <c r="B402" s="429"/>
      <c r="C402" s="428"/>
      <c r="D402" s="436"/>
    </row>
  </sheetData>
  <mergeCells count="23">
    <mergeCell ref="A5:F5"/>
    <mergeCell ref="A49:E49"/>
    <mergeCell ref="A50:F50"/>
    <mergeCell ref="A72:E72"/>
    <mergeCell ref="A73:F73"/>
    <mergeCell ref="A87:E87"/>
    <mergeCell ref="B191:E191"/>
    <mergeCell ref="A88:F88"/>
    <mergeCell ref="A122:E122"/>
    <mergeCell ref="A123:F123"/>
    <mergeCell ref="A139:E139"/>
    <mergeCell ref="A140:F140"/>
    <mergeCell ref="A162:E162"/>
    <mergeCell ref="A163:F163"/>
    <mergeCell ref="A187:E187"/>
    <mergeCell ref="B188:E188"/>
    <mergeCell ref="B189:E189"/>
    <mergeCell ref="B190:E190"/>
    <mergeCell ref="B192:E192"/>
    <mergeCell ref="B193:E193"/>
    <mergeCell ref="B194:E194"/>
    <mergeCell ref="B195:E195"/>
    <mergeCell ref="A196:E196"/>
  </mergeCells>
  <pageMargins left="0.59027779999999996" right="0.27569440000000001" top="0.39374999999999999" bottom="0.39374999999999999" header="0.3" footer="0.3"/>
  <pageSetup paperSize="8" scale="72" orientation="landscape" r:id="rId1"/>
</worksheet>
</file>

<file path=xl/worksheets/sheet4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11211-48F8-41A4-904F-34872660D378}">
  <sheetPr>
    <tabColor rgb="FFFFC000"/>
  </sheetPr>
  <dimension ref="A1:C22"/>
  <sheetViews>
    <sheetView workbookViewId="0">
      <selection sqref="A1:C1"/>
    </sheetView>
  </sheetViews>
  <sheetFormatPr defaultColWidth="9.109375" defaultRowHeight="14.4" x14ac:dyDescent="0.3"/>
  <cols>
    <col min="1" max="1" width="9.109375" style="500"/>
    <col min="2" max="2" width="78.88671875" style="499" customWidth="1"/>
    <col min="3" max="3" width="20.88671875" style="498" bestFit="1" customWidth="1"/>
    <col min="4" max="16384" width="9.109375" style="497"/>
  </cols>
  <sheetData>
    <row r="1" spans="1:3" ht="18.600000000000001" thickBot="1" x14ac:dyDescent="0.35">
      <c r="A1" s="819" t="s">
        <v>6468</v>
      </c>
      <c r="B1" s="820"/>
      <c r="C1" s="821"/>
    </row>
    <row r="2" spans="1:3" ht="15" thickBot="1" x14ac:dyDescent="0.35">
      <c r="A2" s="822" t="s">
        <v>6641</v>
      </c>
      <c r="B2" s="823"/>
      <c r="C2" s="824"/>
    </row>
    <row r="3" spans="1:3" s="500" customFormat="1" ht="15" thickBot="1" x14ac:dyDescent="0.3">
      <c r="A3" s="811" t="s">
        <v>6467</v>
      </c>
      <c r="B3" s="812"/>
      <c r="C3" s="501">
        <f>'Summary of Pricing (A1)'!C125</f>
        <v>79562000</v>
      </c>
    </row>
    <row r="4" spans="1:3" ht="15" thickBot="1" x14ac:dyDescent="0.35">
      <c r="A4" s="825" t="s">
        <v>6640</v>
      </c>
      <c r="B4" s="826"/>
      <c r="C4" s="827"/>
    </row>
    <row r="5" spans="1:3" s="500" customFormat="1" ht="15" thickBot="1" x14ac:dyDescent="0.3">
      <c r="A5" s="811" t="s">
        <v>6466</v>
      </c>
      <c r="B5" s="812"/>
      <c r="C5" s="501">
        <f>'Summary of Pricing (A2)'!C126</f>
        <v>0</v>
      </c>
    </row>
    <row r="6" spans="1:3" s="500" customFormat="1" ht="31.5" customHeight="1" thickBot="1" x14ac:dyDescent="0.3">
      <c r="A6" s="816" t="s">
        <v>6668</v>
      </c>
      <c r="B6" s="814"/>
      <c r="C6" s="815"/>
    </row>
    <row r="7" spans="1:3" s="500" customFormat="1" ht="15" thickBot="1" x14ac:dyDescent="0.3">
      <c r="A7" s="811" t="s">
        <v>6651</v>
      </c>
      <c r="B7" s="812"/>
      <c r="C7" s="501">
        <f>'Summary of Pricing (D)'!C8</f>
        <v>11398000</v>
      </c>
    </row>
    <row r="8" spans="1:3" ht="15" thickBot="1" x14ac:dyDescent="0.35">
      <c r="A8" s="813" t="s">
        <v>6642</v>
      </c>
      <c r="B8" s="814"/>
      <c r="C8" s="815"/>
    </row>
    <row r="9" spans="1:3" ht="15" thickBot="1" x14ac:dyDescent="0.35">
      <c r="A9" s="811" t="s">
        <v>6636</v>
      </c>
      <c r="B9" s="812"/>
      <c r="C9" s="501">
        <f>'Summary of Pricing (B1)'!C126</f>
        <v>779000</v>
      </c>
    </row>
    <row r="10" spans="1:3" ht="15" thickBot="1" x14ac:dyDescent="0.35">
      <c r="A10" s="813" t="s">
        <v>6643</v>
      </c>
      <c r="B10" s="814"/>
      <c r="C10" s="815"/>
    </row>
    <row r="11" spans="1:3" ht="15" thickBot="1" x14ac:dyDescent="0.35">
      <c r="A11" s="811" t="s">
        <v>6637</v>
      </c>
      <c r="B11" s="812"/>
      <c r="C11" s="501">
        <f>'Summary of Pricing (B2)'!C126</f>
        <v>240000</v>
      </c>
    </row>
    <row r="12" spans="1:3" ht="15" thickBot="1" x14ac:dyDescent="0.35">
      <c r="A12" s="578"/>
      <c r="B12" s="576"/>
      <c r="C12" s="577"/>
    </row>
    <row r="13" spans="1:3" s="580" customFormat="1" ht="18.600000000000001" thickBot="1" x14ac:dyDescent="0.4">
      <c r="A13" s="809" t="s">
        <v>93</v>
      </c>
      <c r="B13" s="810"/>
      <c r="C13" s="579">
        <f>SUM(C11,C3,C5,C7,C9)</f>
        <v>91979000</v>
      </c>
    </row>
    <row r="14" spans="1:3" x14ac:dyDescent="0.3">
      <c r="A14" s="573"/>
      <c r="B14" s="574"/>
      <c r="C14" s="572"/>
    </row>
    <row r="15" spans="1:3" x14ac:dyDescent="0.3">
      <c r="A15" s="573"/>
      <c r="B15" s="574" t="s">
        <v>6659</v>
      </c>
      <c r="C15" s="572"/>
    </row>
    <row r="16" spans="1:3" x14ac:dyDescent="0.3">
      <c r="A16" s="573"/>
      <c r="B16" s="574" t="s">
        <v>6666</v>
      </c>
      <c r="C16" s="572">
        <f>0.25%*C13</f>
        <v>229947.5</v>
      </c>
    </row>
    <row r="17" spans="1:3" ht="15" thickBot="1" x14ac:dyDescent="0.35">
      <c r="A17" s="573"/>
      <c r="B17" s="574"/>
      <c r="C17" s="572"/>
    </row>
    <row r="18" spans="1:3" s="580" customFormat="1" ht="18.600000000000001" thickBot="1" x14ac:dyDescent="0.4">
      <c r="A18" s="809" t="s">
        <v>6661</v>
      </c>
      <c r="B18" s="810"/>
      <c r="C18" s="579">
        <f>SUM(C13:C17)</f>
        <v>92208947.5</v>
      </c>
    </row>
    <row r="19" spans="1:3" x14ac:dyDescent="0.3">
      <c r="A19" s="573"/>
      <c r="B19" s="574"/>
      <c r="C19" s="572"/>
    </row>
    <row r="20" spans="1:3" x14ac:dyDescent="0.3">
      <c r="A20" s="817" t="s">
        <v>6465</v>
      </c>
      <c r="B20" s="818"/>
      <c r="C20" s="571">
        <f>0.15*C18</f>
        <v>13831342.125</v>
      </c>
    </row>
    <row r="21" spans="1:3" ht="15" thickBot="1" x14ac:dyDescent="0.35">
      <c r="A21" s="575"/>
      <c r="B21" s="576"/>
      <c r="C21" s="577"/>
    </row>
    <row r="22" spans="1:3" s="580" customFormat="1" ht="18.600000000000001" thickBot="1" x14ac:dyDescent="0.4">
      <c r="A22" s="809" t="s">
        <v>6464</v>
      </c>
      <c r="B22" s="810"/>
      <c r="C22" s="579">
        <f>SUM(C18:C20)</f>
        <v>106040289.625</v>
      </c>
    </row>
  </sheetData>
  <sheetProtection selectLockedCells="1"/>
  <mergeCells count="15">
    <mergeCell ref="A6:C6"/>
    <mergeCell ref="A7:B7"/>
    <mergeCell ref="A8:C8"/>
    <mergeCell ref="A20:B20"/>
    <mergeCell ref="A1:C1"/>
    <mergeCell ref="A2:C2"/>
    <mergeCell ref="A3:B3"/>
    <mergeCell ref="A4:C4"/>
    <mergeCell ref="A5:B5"/>
    <mergeCell ref="A22:B22"/>
    <mergeCell ref="A9:B9"/>
    <mergeCell ref="A10:C10"/>
    <mergeCell ref="A11:B11"/>
    <mergeCell ref="A13:B13"/>
    <mergeCell ref="A18:B18"/>
  </mergeCells>
  <pageMargins left="0.7" right="0.7" top="0.75" bottom="0.75" header="0.3" footer="0.3"/>
</worksheet>
</file>

<file path=xl/worksheets/sheet4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03D36-15CA-43EA-8810-64FA63057F54}">
  <sheetPr>
    <tabColor theme="9" tint="0.79998168889431442"/>
  </sheetPr>
  <dimension ref="A1:I1048291"/>
  <sheetViews>
    <sheetView topLeftCell="B1" zoomScaleNormal="100" workbookViewId="0">
      <selection activeCell="I7" sqref="I7"/>
    </sheetView>
  </sheetViews>
  <sheetFormatPr defaultRowHeight="13.2" x14ac:dyDescent="0.25"/>
  <cols>
    <col min="1" max="1" width="9.6640625" style="12" customWidth="1"/>
    <col min="2" max="2" width="11.109375" style="12" customWidth="1"/>
    <col min="3" max="4" width="3.88671875" style="12" customWidth="1"/>
    <col min="5" max="5" width="40.6640625" style="12" customWidth="1"/>
    <col min="6" max="6" width="25.5546875" style="12" bestFit="1" customWidth="1"/>
    <col min="7" max="9" width="20.6640625" style="12" customWidth="1"/>
    <col min="10" max="225" width="9.109375" style="12"/>
    <col min="226" max="226" width="9.33203125" style="12" customWidth="1"/>
    <col min="227" max="227" width="6.6640625" style="12" customWidth="1"/>
    <col min="228" max="228" width="40.6640625" style="12" customWidth="1"/>
    <col min="229" max="232" width="9.33203125" style="12" customWidth="1"/>
    <col min="233" max="481" width="9.109375" style="12"/>
    <col min="482" max="482" width="9.33203125" style="12" customWidth="1"/>
    <col min="483" max="483" width="6.6640625" style="12" customWidth="1"/>
    <col min="484" max="484" width="40.6640625" style="12" customWidth="1"/>
    <col min="485" max="488" width="9.33203125" style="12" customWidth="1"/>
    <col min="489" max="737" width="9.109375" style="12"/>
    <col min="738" max="738" width="9.33203125" style="12" customWidth="1"/>
    <col min="739" max="739" width="6.6640625" style="12" customWidth="1"/>
    <col min="740" max="740" width="40.6640625" style="12" customWidth="1"/>
    <col min="741" max="744" width="9.33203125" style="12" customWidth="1"/>
    <col min="745" max="993" width="9.109375" style="12"/>
    <col min="994" max="994" width="9.33203125" style="12" customWidth="1"/>
    <col min="995" max="995" width="6.6640625" style="12" customWidth="1"/>
    <col min="996" max="996" width="40.6640625" style="12" customWidth="1"/>
    <col min="997" max="1000" width="9.33203125" style="12" customWidth="1"/>
    <col min="1001" max="1249" width="9.109375" style="12"/>
    <col min="1250" max="1250" width="9.33203125" style="12" customWidth="1"/>
    <col min="1251" max="1251" width="6.6640625" style="12" customWidth="1"/>
    <col min="1252" max="1252" width="40.6640625" style="12" customWidth="1"/>
    <col min="1253" max="1256" width="9.33203125" style="12" customWidth="1"/>
    <col min="1257" max="1505" width="9.109375" style="12"/>
    <col min="1506" max="1506" width="9.33203125" style="12" customWidth="1"/>
    <col min="1507" max="1507" width="6.6640625" style="12" customWidth="1"/>
    <col min="1508" max="1508" width="40.6640625" style="12" customWidth="1"/>
    <col min="1509" max="1512" width="9.33203125" style="12" customWidth="1"/>
    <col min="1513" max="1761" width="9.109375" style="12"/>
    <col min="1762" max="1762" width="9.33203125" style="12" customWidth="1"/>
    <col min="1763" max="1763" width="6.6640625" style="12" customWidth="1"/>
    <col min="1764" max="1764" width="40.6640625" style="12" customWidth="1"/>
    <col min="1765" max="1768" width="9.33203125" style="12" customWidth="1"/>
    <col min="1769" max="2017" width="9.109375" style="12"/>
    <col min="2018" max="2018" width="9.33203125" style="12" customWidth="1"/>
    <col min="2019" max="2019" width="6.6640625" style="12" customWidth="1"/>
    <col min="2020" max="2020" width="40.6640625" style="12" customWidth="1"/>
    <col min="2021" max="2024" width="9.33203125" style="12" customWidth="1"/>
    <col min="2025" max="2273" width="9.109375" style="12"/>
    <col min="2274" max="2274" width="9.33203125" style="12" customWidth="1"/>
    <col min="2275" max="2275" width="6.6640625" style="12" customWidth="1"/>
    <col min="2276" max="2276" width="40.6640625" style="12" customWidth="1"/>
    <col min="2277" max="2280" width="9.33203125" style="12" customWidth="1"/>
    <col min="2281" max="2529" width="9.109375" style="12"/>
    <col min="2530" max="2530" width="9.33203125" style="12" customWidth="1"/>
    <col min="2531" max="2531" width="6.6640625" style="12" customWidth="1"/>
    <col min="2532" max="2532" width="40.6640625" style="12" customWidth="1"/>
    <col min="2533" max="2536" width="9.33203125" style="12" customWidth="1"/>
    <col min="2537" max="2785" width="9.109375" style="12"/>
    <col min="2786" max="2786" width="9.33203125" style="12" customWidth="1"/>
    <col min="2787" max="2787" width="6.6640625" style="12" customWidth="1"/>
    <col min="2788" max="2788" width="40.6640625" style="12" customWidth="1"/>
    <col min="2789" max="2792" width="9.33203125" style="12" customWidth="1"/>
    <col min="2793" max="3041" width="9.109375" style="12"/>
    <col min="3042" max="3042" width="9.33203125" style="12" customWidth="1"/>
    <col min="3043" max="3043" width="6.6640625" style="12" customWidth="1"/>
    <col min="3044" max="3044" width="40.6640625" style="12" customWidth="1"/>
    <col min="3045" max="3048" width="9.33203125" style="12" customWidth="1"/>
    <col min="3049" max="3297" width="9.109375" style="12"/>
    <col min="3298" max="3298" width="9.33203125" style="12" customWidth="1"/>
    <col min="3299" max="3299" width="6.6640625" style="12" customWidth="1"/>
    <col min="3300" max="3300" width="40.6640625" style="12" customWidth="1"/>
    <col min="3301" max="3304" width="9.33203125" style="12" customWidth="1"/>
    <col min="3305" max="3553" width="9.109375" style="12"/>
    <col min="3554" max="3554" width="9.33203125" style="12" customWidth="1"/>
    <col min="3555" max="3555" width="6.6640625" style="12" customWidth="1"/>
    <col min="3556" max="3556" width="40.6640625" style="12" customWidth="1"/>
    <col min="3557" max="3560" width="9.33203125" style="12" customWidth="1"/>
    <col min="3561" max="3809" width="9.109375" style="12"/>
    <col min="3810" max="3810" width="9.33203125" style="12" customWidth="1"/>
    <col min="3811" max="3811" width="6.6640625" style="12" customWidth="1"/>
    <col min="3812" max="3812" width="40.6640625" style="12" customWidth="1"/>
    <col min="3813" max="3816" width="9.33203125" style="12" customWidth="1"/>
    <col min="3817" max="4065" width="9.109375" style="12"/>
    <col min="4066" max="4066" width="9.33203125" style="12" customWidth="1"/>
    <col min="4067" max="4067" width="6.6640625" style="12" customWidth="1"/>
    <col min="4068" max="4068" width="40.6640625" style="12" customWidth="1"/>
    <col min="4069" max="4072" width="9.33203125" style="12" customWidth="1"/>
    <col min="4073" max="4321" width="9.109375" style="12"/>
    <col min="4322" max="4322" width="9.33203125" style="12" customWidth="1"/>
    <col min="4323" max="4323" width="6.6640625" style="12" customWidth="1"/>
    <col min="4324" max="4324" width="40.6640625" style="12" customWidth="1"/>
    <col min="4325" max="4328" width="9.33203125" style="12" customWidth="1"/>
    <col min="4329" max="4577" width="9.109375" style="12"/>
    <col min="4578" max="4578" width="9.33203125" style="12" customWidth="1"/>
    <col min="4579" max="4579" width="6.6640625" style="12" customWidth="1"/>
    <col min="4580" max="4580" width="40.6640625" style="12" customWidth="1"/>
    <col min="4581" max="4584" width="9.33203125" style="12" customWidth="1"/>
    <col min="4585" max="4833" width="9.109375" style="12"/>
    <col min="4834" max="4834" width="9.33203125" style="12" customWidth="1"/>
    <col min="4835" max="4835" width="6.6640625" style="12" customWidth="1"/>
    <col min="4836" max="4836" width="40.6640625" style="12" customWidth="1"/>
    <col min="4837" max="4840" width="9.33203125" style="12" customWidth="1"/>
    <col min="4841" max="5089" width="9.109375" style="12"/>
    <col min="5090" max="5090" width="9.33203125" style="12" customWidth="1"/>
    <col min="5091" max="5091" width="6.6640625" style="12" customWidth="1"/>
    <col min="5092" max="5092" width="40.6640625" style="12" customWidth="1"/>
    <col min="5093" max="5096" width="9.33203125" style="12" customWidth="1"/>
    <col min="5097" max="5345" width="9.109375" style="12"/>
    <col min="5346" max="5346" width="9.33203125" style="12" customWidth="1"/>
    <col min="5347" max="5347" width="6.6640625" style="12" customWidth="1"/>
    <col min="5348" max="5348" width="40.6640625" style="12" customWidth="1"/>
    <col min="5349" max="5352" width="9.33203125" style="12" customWidth="1"/>
    <col min="5353" max="5601" width="9.109375" style="12"/>
    <col min="5602" max="5602" width="9.33203125" style="12" customWidth="1"/>
    <col min="5603" max="5603" width="6.6640625" style="12" customWidth="1"/>
    <col min="5604" max="5604" width="40.6640625" style="12" customWidth="1"/>
    <col min="5605" max="5608" width="9.33203125" style="12" customWidth="1"/>
    <col min="5609" max="5857" width="9.109375" style="12"/>
    <col min="5858" max="5858" width="9.33203125" style="12" customWidth="1"/>
    <col min="5859" max="5859" width="6.6640625" style="12" customWidth="1"/>
    <col min="5860" max="5860" width="40.6640625" style="12" customWidth="1"/>
    <col min="5861" max="5864" width="9.33203125" style="12" customWidth="1"/>
    <col min="5865" max="6113" width="9.109375" style="12"/>
    <col min="6114" max="6114" width="9.33203125" style="12" customWidth="1"/>
    <col min="6115" max="6115" width="6.6640625" style="12" customWidth="1"/>
    <col min="6116" max="6116" width="40.6640625" style="12" customWidth="1"/>
    <col min="6117" max="6120" width="9.33203125" style="12" customWidth="1"/>
    <col min="6121" max="6369" width="9.109375" style="12"/>
    <col min="6370" max="6370" width="9.33203125" style="12" customWidth="1"/>
    <col min="6371" max="6371" width="6.6640625" style="12" customWidth="1"/>
    <col min="6372" max="6372" width="40.6640625" style="12" customWidth="1"/>
    <col min="6373" max="6376" width="9.33203125" style="12" customWidth="1"/>
    <col min="6377" max="6625" width="9.109375" style="12"/>
    <col min="6626" max="6626" width="9.33203125" style="12" customWidth="1"/>
    <col min="6627" max="6627" width="6.6640625" style="12" customWidth="1"/>
    <col min="6628" max="6628" width="40.6640625" style="12" customWidth="1"/>
    <col min="6629" max="6632" width="9.33203125" style="12" customWidth="1"/>
    <col min="6633" max="6881" width="9.109375" style="12"/>
    <col min="6882" max="6882" width="9.33203125" style="12" customWidth="1"/>
    <col min="6883" max="6883" width="6.6640625" style="12" customWidth="1"/>
    <col min="6884" max="6884" width="40.6640625" style="12" customWidth="1"/>
    <col min="6885" max="6888" width="9.33203125" style="12" customWidth="1"/>
    <col min="6889" max="7137" width="9.109375" style="12"/>
    <col min="7138" max="7138" width="9.33203125" style="12" customWidth="1"/>
    <col min="7139" max="7139" width="6.6640625" style="12" customWidth="1"/>
    <col min="7140" max="7140" width="40.6640625" style="12" customWidth="1"/>
    <col min="7141" max="7144" width="9.33203125" style="12" customWidth="1"/>
    <col min="7145" max="7393" width="9.109375" style="12"/>
    <col min="7394" max="7394" width="9.33203125" style="12" customWidth="1"/>
    <col min="7395" max="7395" width="6.6640625" style="12" customWidth="1"/>
    <col min="7396" max="7396" width="40.6640625" style="12" customWidth="1"/>
    <col min="7397" max="7400" width="9.33203125" style="12" customWidth="1"/>
    <col min="7401" max="7649" width="9.109375" style="12"/>
    <col min="7650" max="7650" width="9.33203125" style="12" customWidth="1"/>
    <col min="7651" max="7651" width="6.6640625" style="12" customWidth="1"/>
    <col min="7652" max="7652" width="40.6640625" style="12" customWidth="1"/>
    <col min="7653" max="7656" width="9.33203125" style="12" customWidth="1"/>
    <col min="7657" max="7905" width="9.109375" style="12"/>
    <col min="7906" max="7906" width="9.33203125" style="12" customWidth="1"/>
    <col min="7907" max="7907" width="6.6640625" style="12" customWidth="1"/>
    <col min="7908" max="7908" width="40.6640625" style="12" customWidth="1"/>
    <col min="7909" max="7912" width="9.33203125" style="12" customWidth="1"/>
    <col min="7913" max="8161" width="9.109375" style="12"/>
    <col min="8162" max="8162" width="9.33203125" style="12" customWidth="1"/>
    <col min="8163" max="8163" width="6.6640625" style="12" customWidth="1"/>
    <col min="8164" max="8164" width="40.6640625" style="12" customWidth="1"/>
    <col min="8165" max="8168" width="9.33203125" style="12" customWidth="1"/>
    <col min="8169" max="8417" width="9.109375" style="12"/>
    <col min="8418" max="8418" width="9.33203125" style="12" customWidth="1"/>
    <col min="8419" max="8419" width="6.6640625" style="12" customWidth="1"/>
    <col min="8420" max="8420" width="40.6640625" style="12" customWidth="1"/>
    <col min="8421" max="8424" width="9.33203125" style="12" customWidth="1"/>
    <col min="8425" max="8673" width="9.109375" style="12"/>
    <col min="8674" max="8674" width="9.33203125" style="12" customWidth="1"/>
    <col min="8675" max="8675" width="6.6640625" style="12" customWidth="1"/>
    <col min="8676" max="8676" width="40.6640625" style="12" customWidth="1"/>
    <col min="8677" max="8680" width="9.33203125" style="12" customWidth="1"/>
    <col min="8681" max="8929" width="9.109375" style="12"/>
    <col min="8930" max="8930" width="9.33203125" style="12" customWidth="1"/>
    <col min="8931" max="8931" width="6.6640625" style="12" customWidth="1"/>
    <col min="8932" max="8932" width="40.6640625" style="12" customWidth="1"/>
    <col min="8933" max="8936" width="9.33203125" style="12" customWidth="1"/>
    <col min="8937" max="9185" width="9.109375" style="12"/>
    <col min="9186" max="9186" width="9.33203125" style="12" customWidth="1"/>
    <col min="9187" max="9187" width="6.6640625" style="12" customWidth="1"/>
    <col min="9188" max="9188" width="40.6640625" style="12" customWidth="1"/>
    <col min="9189" max="9192" width="9.33203125" style="12" customWidth="1"/>
    <col min="9193" max="9441" width="9.109375" style="12"/>
    <col min="9442" max="9442" width="9.33203125" style="12" customWidth="1"/>
    <col min="9443" max="9443" width="6.6640625" style="12" customWidth="1"/>
    <col min="9444" max="9444" width="40.6640625" style="12" customWidth="1"/>
    <col min="9445" max="9448" width="9.33203125" style="12" customWidth="1"/>
    <col min="9449" max="9697" width="9.109375" style="12"/>
    <col min="9698" max="9698" width="9.33203125" style="12" customWidth="1"/>
    <col min="9699" max="9699" width="6.6640625" style="12" customWidth="1"/>
    <col min="9700" max="9700" width="40.6640625" style="12" customWidth="1"/>
    <col min="9701" max="9704" width="9.33203125" style="12" customWidth="1"/>
    <col min="9705" max="9953" width="9.109375" style="12"/>
    <col min="9954" max="9954" width="9.33203125" style="12" customWidth="1"/>
    <col min="9955" max="9955" width="6.6640625" style="12" customWidth="1"/>
    <col min="9956" max="9956" width="40.6640625" style="12" customWidth="1"/>
    <col min="9957" max="9960" width="9.33203125" style="12" customWidth="1"/>
    <col min="9961" max="10209" width="9.109375" style="12"/>
    <col min="10210" max="10210" width="9.33203125" style="12" customWidth="1"/>
    <col min="10211" max="10211" width="6.6640625" style="12" customWidth="1"/>
    <col min="10212" max="10212" width="40.6640625" style="12" customWidth="1"/>
    <col min="10213" max="10216" width="9.33203125" style="12" customWidth="1"/>
    <col min="10217" max="10465" width="9.109375" style="12"/>
    <col min="10466" max="10466" width="9.33203125" style="12" customWidth="1"/>
    <col min="10467" max="10467" width="6.6640625" style="12" customWidth="1"/>
    <col min="10468" max="10468" width="40.6640625" style="12" customWidth="1"/>
    <col min="10469" max="10472" width="9.33203125" style="12" customWidth="1"/>
    <col min="10473" max="10721" width="9.109375" style="12"/>
    <col min="10722" max="10722" width="9.33203125" style="12" customWidth="1"/>
    <col min="10723" max="10723" width="6.6640625" style="12" customWidth="1"/>
    <col min="10724" max="10724" width="40.6640625" style="12" customWidth="1"/>
    <col min="10725" max="10728" width="9.33203125" style="12" customWidth="1"/>
    <col min="10729" max="10977" width="9.109375" style="12"/>
    <col min="10978" max="10978" width="9.33203125" style="12" customWidth="1"/>
    <col min="10979" max="10979" width="6.6640625" style="12" customWidth="1"/>
    <col min="10980" max="10980" width="40.6640625" style="12" customWidth="1"/>
    <col min="10981" max="10984" width="9.33203125" style="12" customWidth="1"/>
    <col min="10985" max="11233" width="9.109375" style="12"/>
    <col min="11234" max="11234" width="9.33203125" style="12" customWidth="1"/>
    <col min="11235" max="11235" width="6.6640625" style="12" customWidth="1"/>
    <col min="11236" max="11236" width="40.6640625" style="12" customWidth="1"/>
    <col min="11237" max="11240" width="9.33203125" style="12" customWidth="1"/>
    <col min="11241" max="11489" width="9.109375" style="12"/>
    <col min="11490" max="11490" width="9.33203125" style="12" customWidth="1"/>
    <col min="11491" max="11491" width="6.6640625" style="12" customWidth="1"/>
    <col min="11492" max="11492" width="40.6640625" style="12" customWidth="1"/>
    <col min="11493" max="11496" width="9.33203125" style="12" customWidth="1"/>
    <col min="11497" max="11745" width="9.109375" style="12"/>
    <col min="11746" max="11746" width="9.33203125" style="12" customWidth="1"/>
    <col min="11747" max="11747" width="6.6640625" style="12" customWidth="1"/>
    <col min="11748" max="11748" width="40.6640625" style="12" customWidth="1"/>
    <col min="11749" max="11752" width="9.33203125" style="12" customWidth="1"/>
    <col min="11753" max="12001" width="9.109375" style="12"/>
    <col min="12002" max="12002" width="9.33203125" style="12" customWidth="1"/>
    <col min="12003" max="12003" width="6.6640625" style="12" customWidth="1"/>
    <col min="12004" max="12004" width="40.6640625" style="12" customWidth="1"/>
    <col min="12005" max="12008" width="9.33203125" style="12" customWidth="1"/>
    <col min="12009" max="12257" width="9.109375" style="12"/>
    <col min="12258" max="12258" width="9.33203125" style="12" customWidth="1"/>
    <col min="12259" max="12259" width="6.6640625" style="12" customWidth="1"/>
    <col min="12260" max="12260" width="40.6640625" style="12" customWidth="1"/>
    <col min="12261" max="12264" width="9.33203125" style="12" customWidth="1"/>
    <col min="12265" max="12513" width="9.109375" style="12"/>
    <col min="12514" max="12514" width="9.33203125" style="12" customWidth="1"/>
    <col min="12515" max="12515" width="6.6640625" style="12" customWidth="1"/>
    <col min="12516" max="12516" width="40.6640625" style="12" customWidth="1"/>
    <col min="12517" max="12520" width="9.33203125" style="12" customWidth="1"/>
    <col min="12521" max="12769" width="9.109375" style="12"/>
    <col min="12770" max="12770" width="9.33203125" style="12" customWidth="1"/>
    <col min="12771" max="12771" width="6.6640625" style="12" customWidth="1"/>
    <col min="12772" max="12772" width="40.6640625" style="12" customWidth="1"/>
    <col min="12773" max="12776" width="9.33203125" style="12" customWidth="1"/>
    <col min="12777" max="13025" width="9.109375" style="12"/>
    <col min="13026" max="13026" width="9.33203125" style="12" customWidth="1"/>
    <col min="13027" max="13027" width="6.6640625" style="12" customWidth="1"/>
    <col min="13028" max="13028" width="40.6640625" style="12" customWidth="1"/>
    <col min="13029" max="13032" width="9.33203125" style="12" customWidth="1"/>
    <col min="13033" max="13281" width="9.109375" style="12"/>
    <col min="13282" max="13282" width="9.33203125" style="12" customWidth="1"/>
    <col min="13283" max="13283" width="6.6640625" style="12" customWidth="1"/>
    <col min="13284" max="13284" width="40.6640625" style="12" customWidth="1"/>
    <col min="13285" max="13288" width="9.33203125" style="12" customWidth="1"/>
    <col min="13289" max="13537" width="9.109375" style="12"/>
    <col min="13538" max="13538" width="9.33203125" style="12" customWidth="1"/>
    <col min="13539" max="13539" width="6.6640625" style="12" customWidth="1"/>
    <col min="13540" max="13540" width="40.6640625" style="12" customWidth="1"/>
    <col min="13541" max="13544" width="9.33203125" style="12" customWidth="1"/>
    <col min="13545" max="13793" width="9.109375" style="12"/>
    <col min="13794" max="13794" width="9.33203125" style="12" customWidth="1"/>
    <col min="13795" max="13795" width="6.6640625" style="12" customWidth="1"/>
    <col min="13796" max="13796" width="40.6640625" style="12" customWidth="1"/>
    <col min="13797" max="13800" width="9.33203125" style="12" customWidth="1"/>
    <col min="13801" max="14049" width="9.109375" style="12"/>
    <col min="14050" max="14050" width="9.33203125" style="12" customWidth="1"/>
    <col min="14051" max="14051" width="6.6640625" style="12" customWidth="1"/>
    <col min="14052" max="14052" width="40.6640625" style="12" customWidth="1"/>
    <col min="14053" max="14056" width="9.33203125" style="12" customWidth="1"/>
    <col min="14057" max="14305" width="9.109375" style="12"/>
    <col min="14306" max="14306" width="9.33203125" style="12" customWidth="1"/>
    <col min="14307" max="14307" width="6.6640625" style="12" customWidth="1"/>
    <col min="14308" max="14308" width="40.6640625" style="12" customWidth="1"/>
    <col min="14309" max="14312" width="9.33203125" style="12" customWidth="1"/>
    <col min="14313" max="14561" width="9.109375" style="12"/>
    <col min="14562" max="14562" width="9.33203125" style="12" customWidth="1"/>
    <col min="14563" max="14563" width="6.6640625" style="12" customWidth="1"/>
    <col min="14564" max="14564" width="40.6640625" style="12" customWidth="1"/>
    <col min="14565" max="14568" width="9.33203125" style="12" customWidth="1"/>
    <col min="14569" max="14817" width="9.109375" style="12"/>
    <col min="14818" max="14818" width="9.33203125" style="12" customWidth="1"/>
    <col min="14819" max="14819" width="6.6640625" style="12" customWidth="1"/>
    <col min="14820" max="14820" width="40.6640625" style="12" customWidth="1"/>
    <col min="14821" max="14824" width="9.33203125" style="12" customWidth="1"/>
    <col min="14825" max="15073" width="9.109375" style="12"/>
    <col min="15074" max="15074" width="9.33203125" style="12" customWidth="1"/>
    <col min="15075" max="15075" width="6.6640625" style="12" customWidth="1"/>
    <col min="15076" max="15076" width="40.6640625" style="12" customWidth="1"/>
    <col min="15077" max="15080" width="9.33203125" style="12" customWidth="1"/>
    <col min="15081" max="15329" width="9.109375" style="12"/>
    <col min="15330" max="15330" width="9.33203125" style="12" customWidth="1"/>
    <col min="15331" max="15331" width="6.6640625" style="12" customWidth="1"/>
    <col min="15332" max="15332" width="40.6640625" style="12" customWidth="1"/>
    <col min="15333" max="15336" width="9.33203125" style="12" customWidth="1"/>
    <col min="15337" max="15585" width="9.109375" style="12"/>
    <col min="15586" max="15586" width="9.33203125" style="12" customWidth="1"/>
    <col min="15587" max="15587" width="6.6640625" style="12" customWidth="1"/>
    <col min="15588" max="15588" width="40.6640625" style="12" customWidth="1"/>
    <col min="15589" max="15592" width="9.33203125" style="12" customWidth="1"/>
    <col min="15593" max="15841" width="9.109375" style="12"/>
    <col min="15842" max="15842" width="9.33203125" style="12" customWidth="1"/>
    <col min="15843" max="15843" width="6.6640625" style="12" customWidth="1"/>
    <col min="15844" max="15844" width="40.6640625" style="12" customWidth="1"/>
    <col min="15845" max="15848" width="9.33203125" style="12" customWidth="1"/>
    <col min="15849" max="16097" width="9.109375" style="12"/>
    <col min="16098" max="16098" width="9.33203125" style="12" customWidth="1"/>
    <col min="16099" max="16099" width="6.6640625" style="12" customWidth="1"/>
    <col min="16100" max="16100" width="40.6640625" style="12" customWidth="1"/>
    <col min="16101" max="16104" width="9.33203125" style="12" customWidth="1"/>
    <col min="16105" max="16384" width="9.109375" style="12"/>
  </cols>
  <sheetData>
    <row r="1" spans="1:9" x14ac:dyDescent="0.25">
      <c r="A1" s="22" t="s">
        <v>4158</v>
      </c>
      <c r="B1" s="587"/>
      <c r="C1" s="587"/>
      <c r="D1" s="587"/>
      <c r="E1" s="587"/>
      <c r="F1" s="771" t="s">
        <v>6894</v>
      </c>
      <c r="G1" s="771"/>
      <c r="H1" s="771"/>
      <c r="I1" s="771"/>
    </row>
    <row r="2" spans="1:9" ht="12.75" customHeight="1" x14ac:dyDescent="0.25">
      <c r="A2" s="23" t="s">
        <v>0</v>
      </c>
      <c r="B2" s="23"/>
      <c r="C2" s="616"/>
      <c r="D2" s="9"/>
      <c r="E2" s="9" t="s">
        <v>1</v>
      </c>
      <c r="F2" s="9" t="s">
        <v>2</v>
      </c>
      <c r="G2" s="9" t="s">
        <v>3</v>
      </c>
      <c r="H2" s="9" t="s">
        <v>4</v>
      </c>
      <c r="I2" s="9" t="s">
        <v>5</v>
      </c>
    </row>
    <row r="3" spans="1:9" x14ac:dyDescent="0.25">
      <c r="A3" s="13"/>
      <c r="B3" s="13"/>
      <c r="C3" s="617"/>
      <c r="D3" s="11"/>
      <c r="E3" s="173"/>
      <c r="F3" s="11"/>
      <c r="G3" s="11"/>
      <c r="H3" s="11"/>
      <c r="I3" s="172"/>
    </row>
    <row r="4" spans="1:9" x14ac:dyDescent="0.25">
      <c r="A4" s="668"/>
      <c r="B4" s="668"/>
      <c r="C4" s="669"/>
      <c r="D4" s="669"/>
      <c r="E4" s="15"/>
      <c r="F4" s="17"/>
      <c r="G4" s="17"/>
      <c r="H4" s="17"/>
      <c r="I4" s="190"/>
    </row>
    <row r="5" spans="1:9" x14ac:dyDescent="0.25">
      <c r="A5" s="668" t="s">
        <v>4160</v>
      </c>
      <c r="B5" s="668"/>
      <c r="C5" s="669"/>
      <c r="D5" s="669"/>
      <c r="E5" s="619" t="s">
        <v>6895</v>
      </c>
      <c r="F5" s="17"/>
      <c r="G5" s="17"/>
      <c r="H5" s="17"/>
      <c r="I5" s="190"/>
    </row>
    <row r="6" spans="1:9" ht="26.4" x14ac:dyDescent="0.25">
      <c r="A6" s="668"/>
      <c r="B6" s="668" t="s">
        <v>6896</v>
      </c>
      <c r="C6" s="669"/>
      <c r="D6" s="669"/>
      <c r="E6" s="620" t="s">
        <v>6897</v>
      </c>
      <c r="F6" s="11" t="s">
        <v>425</v>
      </c>
      <c r="G6" s="11" t="s">
        <v>4222</v>
      </c>
      <c r="H6" s="11" t="s">
        <v>818</v>
      </c>
      <c r="I6" s="190">
        <v>27500000</v>
      </c>
    </row>
    <row r="7" spans="1:9" x14ac:dyDescent="0.25">
      <c r="A7" s="668"/>
      <c r="B7" s="668"/>
      <c r="C7" s="669"/>
      <c r="D7" s="669"/>
      <c r="E7" s="620"/>
      <c r="F7" s="17"/>
      <c r="G7" s="17"/>
      <c r="H7" s="17"/>
      <c r="I7" s="190"/>
    </row>
    <row r="8" spans="1:9" x14ac:dyDescent="0.25">
      <c r="A8" s="668"/>
      <c r="B8" s="668"/>
      <c r="C8" s="669"/>
      <c r="D8" s="669"/>
      <c r="E8" s="620"/>
      <c r="F8" s="17"/>
      <c r="G8" s="191"/>
      <c r="H8" s="767"/>
      <c r="I8" s="190"/>
    </row>
    <row r="9" spans="1:9" x14ac:dyDescent="0.25">
      <c r="A9" s="668"/>
      <c r="B9" s="668"/>
      <c r="C9" s="669"/>
      <c r="D9" s="669"/>
      <c r="E9" s="620"/>
      <c r="F9" s="17"/>
      <c r="G9" s="17"/>
      <c r="H9" s="17"/>
      <c r="I9" s="190"/>
    </row>
    <row r="10" spans="1:9" x14ac:dyDescent="0.25">
      <c r="A10" s="668"/>
      <c r="B10" s="668"/>
      <c r="C10" s="669"/>
      <c r="D10" s="669"/>
      <c r="E10" s="620"/>
      <c r="F10" s="17"/>
      <c r="G10" s="191"/>
      <c r="H10" s="767"/>
      <c r="I10" s="190"/>
    </row>
    <row r="11" spans="1:9" x14ac:dyDescent="0.25">
      <c r="A11" s="668"/>
      <c r="B11" s="668"/>
      <c r="C11" s="669"/>
      <c r="D11" s="669"/>
      <c r="E11" s="620"/>
      <c r="F11" s="17"/>
      <c r="G11" s="17"/>
      <c r="H11" s="17"/>
      <c r="I11" s="190"/>
    </row>
    <row r="12" spans="1:9" x14ac:dyDescent="0.25">
      <c r="A12" s="668"/>
      <c r="B12" s="668"/>
      <c r="C12" s="669"/>
      <c r="D12" s="669"/>
      <c r="E12" s="620"/>
      <c r="F12" s="17"/>
      <c r="G12" s="197"/>
      <c r="H12" s="767"/>
      <c r="I12" s="190"/>
    </row>
    <row r="13" spans="1:9" x14ac:dyDescent="0.25">
      <c r="A13" s="668"/>
      <c r="B13" s="668"/>
      <c r="C13" s="669"/>
      <c r="D13" s="669"/>
      <c r="E13" s="620"/>
      <c r="F13" s="17"/>
      <c r="G13" s="17"/>
      <c r="H13" s="17"/>
      <c r="I13" s="190"/>
    </row>
    <row r="14" spans="1:9" x14ac:dyDescent="0.25">
      <c r="A14" s="668"/>
      <c r="B14" s="668"/>
      <c r="C14" s="669"/>
      <c r="D14" s="669"/>
      <c r="E14" s="620"/>
      <c r="F14" s="17"/>
      <c r="G14" s="197"/>
      <c r="H14" s="767"/>
      <c r="I14" s="190"/>
    </row>
    <row r="15" spans="1:9" x14ac:dyDescent="0.25">
      <c r="A15" s="183" t="s">
        <v>34</v>
      </c>
      <c r="B15" s="183"/>
      <c r="C15" s="183"/>
      <c r="D15" s="183"/>
      <c r="E15" s="183"/>
      <c r="G15" s="185"/>
      <c r="H15" s="185"/>
      <c r="I15" s="174">
        <f>SUM(I5:I14)</f>
        <v>27500000</v>
      </c>
    </row>
    <row r="16" spans="1:9" x14ac:dyDescent="0.25">
      <c r="F16" s="693"/>
    </row>
    <row r="1048291" spans="6:6" x14ac:dyDescent="0.25">
      <c r="F1048291" s="11"/>
    </row>
  </sheetData>
  <sheetProtection algorithmName="SHA-512" hashValue="8+G4f1JWTo5KE7aKQU+n2lbtRhjW1Q39gEznyxePOIRTfkAtQGMoNYomKoz1XKydND/uw43qn1NWqbWLOTv5cw==" saltValue="77nfCiGOYMIofL3VaIW2LQ==" spinCount="100000" sheet="1" objects="1" scenarios="1" selectLockedCells="1"/>
  <mergeCells count="1">
    <mergeCell ref="F1:I1"/>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E: ELECTRIACL CULVERTS</oddHeader>
  </headerFooter>
</worksheet>
</file>

<file path=xl/worksheets/sheet4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72776-3AE2-444A-AF7F-B626CCDE324A}">
  <sheetPr>
    <tabColor theme="9" tint="0.79998168889431442"/>
  </sheetPr>
  <dimension ref="A1:I98"/>
  <sheetViews>
    <sheetView workbookViewId="0">
      <selection activeCell="D110" sqref="D110"/>
    </sheetView>
  </sheetViews>
  <sheetFormatPr defaultColWidth="9.109375" defaultRowHeight="13.2" x14ac:dyDescent="0.25"/>
  <cols>
    <col min="1" max="1" width="9.109375" style="12"/>
    <col min="2" max="2" width="72.44140625" style="12" customWidth="1"/>
    <col min="3" max="3" width="21.5546875" style="12" customWidth="1"/>
    <col min="4" max="4" width="20.6640625" style="12" customWidth="1"/>
    <col min="5" max="16384" width="9.109375" style="12"/>
  </cols>
  <sheetData>
    <row r="1" spans="1:4" x14ac:dyDescent="0.25">
      <c r="A1" s="768" t="s">
        <v>6850</v>
      </c>
      <c r="B1" s="768"/>
    </row>
    <row r="2" spans="1:4" ht="12.75" customHeight="1" x14ac:dyDescent="0.25">
      <c r="B2" s="19"/>
    </row>
    <row r="3" spans="1:4" ht="12.75" hidden="1" customHeight="1" x14ac:dyDescent="0.25">
      <c r="A3" s="770" t="s">
        <v>4206</v>
      </c>
      <c r="B3" s="770"/>
    </row>
    <row r="4" spans="1:4" ht="12.75" hidden="1" customHeight="1" x14ac:dyDescent="0.25">
      <c r="A4" s="18" t="s">
        <v>96</v>
      </c>
      <c r="B4" s="37" t="s">
        <v>38</v>
      </c>
      <c r="C4" s="599">
        <f>'C1.2 (6)'!H87</f>
        <v>0</v>
      </c>
    </row>
    <row r="5" spans="1:4" hidden="1" x14ac:dyDescent="0.25">
      <c r="A5" s="18" t="s">
        <v>200</v>
      </c>
      <c r="B5" s="37" t="s">
        <v>201</v>
      </c>
      <c r="C5" s="599">
        <f>'C1.3 (6)'!H20</f>
        <v>0</v>
      </c>
    </row>
    <row r="6" spans="1:4" hidden="1" x14ac:dyDescent="0.25">
      <c r="A6" s="18" t="s">
        <v>210</v>
      </c>
      <c r="B6" s="37" t="s">
        <v>211</v>
      </c>
      <c r="C6" s="599">
        <f>'C1.4 (6)'!G107</f>
        <v>0</v>
      </c>
    </row>
    <row r="7" spans="1:4" hidden="1" x14ac:dyDescent="0.25">
      <c r="A7" s="18" t="s">
        <v>389</v>
      </c>
      <c r="B7" s="37" t="s">
        <v>390</v>
      </c>
      <c r="C7" s="599">
        <f>'C1.5 (6)'!I116</f>
        <v>0</v>
      </c>
    </row>
    <row r="8" spans="1:4" hidden="1" x14ac:dyDescent="0.25">
      <c r="A8" s="18" t="s">
        <v>477</v>
      </c>
      <c r="B8" s="37" t="s">
        <v>7</v>
      </c>
      <c r="C8" s="599">
        <f>'C1.6 (6)'!G41</f>
        <v>0</v>
      </c>
    </row>
    <row r="9" spans="1:4" hidden="1" x14ac:dyDescent="0.25">
      <c r="A9" s="18" t="s">
        <v>531</v>
      </c>
      <c r="B9" s="37" t="s">
        <v>532</v>
      </c>
      <c r="C9" s="600">
        <f>'C1.7 (6)'!H20</f>
        <v>0</v>
      </c>
      <c r="D9" s="602">
        <f>SUM(C4:C9)</f>
        <v>0</v>
      </c>
    </row>
    <row r="10" spans="1:4" hidden="1" x14ac:dyDescent="0.25">
      <c r="A10" s="18"/>
      <c r="B10" s="37"/>
      <c r="C10" s="599"/>
    </row>
    <row r="11" spans="1:4" hidden="1" x14ac:dyDescent="0.25">
      <c r="A11" s="768" t="s">
        <v>4205</v>
      </c>
      <c r="B11" s="768"/>
      <c r="C11" s="599"/>
    </row>
    <row r="12" spans="1:4" hidden="1" x14ac:dyDescent="0.25">
      <c r="A12" s="18" t="s">
        <v>550</v>
      </c>
      <c r="B12" s="37" t="s">
        <v>551</v>
      </c>
      <c r="C12" s="599">
        <f>'C2.1 (6)'!H152</f>
        <v>0</v>
      </c>
    </row>
    <row r="13" spans="1:4" hidden="1" x14ac:dyDescent="0.25">
      <c r="A13" s="18" t="s">
        <v>707</v>
      </c>
      <c r="B13" s="37" t="s">
        <v>708</v>
      </c>
      <c r="C13" s="599">
        <f>'C2.2 (6)'!H74</f>
        <v>0</v>
      </c>
    </row>
    <row r="14" spans="1:4" hidden="1" x14ac:dyDescent="0.25">
      <c r="A14" s="18" t="s">
        <v>766</v>
      </c>
      <c r="B14" s="37" t="s">
        <v>767</v>
      </c>
      <c r="C14" s="599">
        <f>'C2.3 (6)'!H226</f>
        <v>0</v>
      </c>
    </row>
    <row r="15" spans="1:4" hidden="1" x14ac:dyDescent="0.25">
      <c r="A15" s="18" t="s">
        <v>928</v>
      </c>
      <c r="B15" s="37" t="s">
        <v>929</v>
      </c>
      <c r="C15" s="600">
        <f>'C2.4 (6)'!H26</f>
        <v>0</v>
      </c>
      <c r="D15" s="602">
        <f>SUM(C12:C15)</f>
        <v>0</v>
      </c>
    </row>
    <row r="16" spans="1:4" hidden="1" x14ac:dyDescent="0.25">
      <c r="A16" s="18"/>
      <c r="B16" s="37"/>
      <c r="C16" s="599"/>
    </row>
    <row r="17" spans="1:4" hidden="1" x14ac:dyDescent="0.25">
      <c r="A17" s="768" t="s">
        <v>4207</v>
      </c>
      <c r="B17" s="768"/>
      <c r="C17" s="599"/>
    </row>
    <row r="18" spans="1:4" hidden="1" x14ac:dyDescent="0.25">
      <c r="A18" s="18" t="s">
        <v>949</v>
      </c>
      <c r="B18" s="37" t="s">
        <v>8</v>
      </c>
      <c r="C18" s="599">
        <f>'C3.1 (6)'!H96</f>
        <v>0</v>
      </c>
    </row>
    <row r="19" spans="1:4" hidden="1" x14ac:dyDescent="0.25">
      <c r="A19" s="18" t="s">
        <v>1050</v>
      </c>
      <c r="B19" s="37" t="s">
        <v>1051</v>
      </c>
      <c r="C19" s="599">
        <f>'C3.2 (6)'!I137</f>
        <v>0</v>
      </c>
    </row>
    <row r="20" spans="1:4" ht="39.6" hidden="1" x14ac:dyDescent="0.25">
      <c r="A20" s="18" t="s">
        <v>1156</v>
      </c>
      <c r="B20" s="37" t="s">
        <v>1157</v>
      </c>
      <c r="C20" s="600">
        <f>'C3.3 (6)'!H84</f>
        <v>0</v>
      </c>
      <c r="D20" s="602">
        <f>SUM(C18:C20)</f>
        <v>0</v>
      </c>
    </row>
    <row r="21" spans="1:4" hidden="1" x14ac:dyDescent="0.25">
      <c r="A21" s="18"/>
      <c r="B21" s="37"/>
      <c r="C21" s="599"/>
    </row>
    <row r="22" spans="1:4" hidden="1" x14ac:dyDescent="0.25">
      <c r="A22" s="768" t="s">
        <v>4208</v>
      </c>
      <c r="B22" s="768"/>
      <c r="C22" s="599"/>
    </row>
    <row r="23" spans="1:4" hidden="1" x14ac:dyDescent="0.25">
      <c r="A23" s="18" t="s">
        <v>1212</v>
      </c>
      <c r="B23" s="37" t="s">
        <v>22</v>
      </c>
      <c r="C23" s="599">
        <f>'C4.1 (6)'!H88</f>
        <v>0</v>
      </c>
    </row>
    <row r="24" spans="1:4" hidden="1" x14ac:dyDescent="0.25">
      <c r="A24" s="18" t="s">
        <v>1336</v>
      </c>
      <c r="B24" s="37" t="s">
        <v>1337</v>
      </c>
      <c r="C24" s="599">
        <f>'C4.2 (6)'!H70</f>
        <v>0</v>
      </c>
    </row>
    <row r="25" spans="1:4" hidden="1" x14ac:dyDescent="0.25">
      <c r="A25" s="18" t="s">
        <v>1418</v>
      </c>
      <c r="B25" s="37" t="s">
        <v>1419</v>
      </c>
      <c r="C25" s="599">
        <f>'C4.3 (6)'!I118</f>
        <v>0</v>
      </c>
    </row>
    <row r="26" spans="1:4" hidden="1" x14ac:dyDescent="0.25">
      <c r="A26" s="18" t="s">
        <v>1550</v>
      </c>
      <c r="B26" s="37" t="s">
        <v>1551</v>
      </c>
      <c r="C26" s="599">
        <f>'C4.4 (6)'!H80</f>
        <v>0</v>
      </c>
    </row>
    <row r="27" spans="1:4" hidden="1" x14ac:dyDescent="0.25">
      <c r="A27" s="18" t="s">
        <v>1612</v>
      </c>
      <c r="B27" s="37" t="s">
        <v>1613</v>
      </c>
      <c r="C27" s="600"/>
      <c r="D27" s="602">
        <f>SUM(C23:C27)</f>
        <v>0</v>
      </c>
    </row>
    <row r="28" spans="1:4" hidden="1" x14ac:dyDescent="0.25">
      <c r="A28" s="18"/>
      <c r="B28" s="37"/>
      <c r="C28" s="599"/>
    </row>
    <row r="29" spans="1:4" hidden="1" x14ac:dyDescent="0.25">
      <c r="A29" s="768" t="s">
        <v>4209</v>
      </c>
      <c r="B29" s="768"/>
      <c r="C29" s="599"/>
    </row>
    <row r="30" spans="1:4" hidden="1" x14ac:dyDescent="0.25">
      <c r="A30" s="18" t="s">
        <v>1614</v>
      </c>
      <c r="B30" s="37" t="s">
        <v>1615</v>
      </c>
      <c r="C30" s="599">
        <f>'C5.1 (6)'!I95</f>
        <v>0</v>
      </c>
    </row>
    <row r="31" spans="1:4" hidden="1" x14ac:dyDescent="0.25">
      <c r="A31" s="18" t="s">
        <v>1704</v>
      </c>
      <c r="B31" s="37" t="s">
        <v>1705</v>
      </c>
      <c r="C31" s="599">
        <f>'C5.2 (6)'!H51</f>
        <v>0</v>
      </c>
    </row>
    <row r="32" spans="1:4" hidden="1" x14ac:dyDescent="0.25">
      <c r="A32" s="18" t="s">
        <v>1753</v>
      </c>
      <c r="B32" s="37" t="s">
        <v>1754</v>
      </c>
      <c r="C32" s="599">
        <f>'C5.3 (6)'!H92</f>
        <v>0</v>
      </c>
    </row>
    <row r="33" spans="1:9" hidden="1" x14ac:dyDescent="0.25">
      <c r="A33" s="18" t="s">
        <v>1815</v>
      </c>
      <c r="B33" s="37" t="s">
        <v>1816</v>
      </c>
      <c r="C33" s="599">
        <f>'C5.4 (6)'!H51</f>
        <v>0</v>
      </c>
    </row>
    <row r="34" spans="1:9" hidden="1" x14ac:dyDescent="0.25">
      <c r="A34" s="18" t="s">
        <v>1866</v>
      </c>
      <c r="B34" s="37" t="s">
        <v>1867</v>
      </c>
      <c r="C34" s="600">
        <f>'C5.5 (6)'!I202</f>
        <v>0</v>
      </c>
      <c r="D34" s="602">
        <f>SUM(C30:C34)</f>
        <v>0</v>
      </c>
      <c r="I34" s="12" t="s">
        <v>5439</v>
      </c>
    </row>
    <row r="35" spans="1:9" hidden="1" x14ac:dyDescent="0.25">
      <c r="A35" s="18"/>
      <c r="B35" s="37"/>
      <c r="C35" s="599"/>
    </row>
    <row r="36" spans="1:9" hidden="1" x14ac:dyDescent="0.25">
      <c r="A36" s="768" t="s">
        <v>4210</v>
      </c>
      <c r="B36" s="768"/>
      <c r="C36" s="599"/>
    </row>
    <row r="37" spans="1:9" hidden="1" x14ac:dyDescent="0.25">
      <c r="A37" s="18" t="s">
        <v>1971</v>
      </c>
      <c r="B37" s="37" t="s">
        <v>1972</v>
      </c>
      <c r="C37" s="599">
        <f>'C6.1 (6)'!H52</f>
        <v>0</v>
      </c>
    </row>
    <row r="38" spans="1:9" hidden="1" x14ac:dyDescent="0.25">
      <c r="A38" s="18" t="s">
        <v>2021</v>
      </c>
      <c r="B38" s="37" t="s">
        <v>2022</v>
      </c>
      <c r="C38" s="600">
        <f>'C6.2 (6)'!G16</f>
        <v>0</v>
      </c>
      <c r="D38" s="602">
        <f>SUM(C37:C38)</f>
        <v>0</v>
      </c>
    </row>
    <row r="39" spans="1:9" hidden="1" x14ac:dyDescent="0.25">
      <c r="A39" s="18"/>
      <c r="B39" s="37"/>
      <c r="C39" s="599"/>
    </row>
    <row r="40" spans="1:9" hidden="1" x14ac:dyDescent="0.25">
      <c r="A40" s="768" t="s">
        <v>4211</v>
      </c>
      <c r="B40" s="768"/>
      <c r="C40" s="599"/>
    </row>
    <row r="41" spans="1:9" hidden="1" x14ac:dyDescent="0.25">
      <c r="A41" s="18" t="s">
        <v>2036</v>
      </c>
      <c r="B41" s="37" t="s">
        <v>2037</v>
      </c>
      <c r="C41" s="599">
        <f>'C7.1 (6)'!G16</f>
        <v>0</v>
      </c>
    </row>
    <row r="42" spans="1:9" ht="26.4" hidden="1" x14ac:dyDescent="0.25">
      <c r="A42" s="18" t="s">
        <v>2054</v>
      </c>
      <c r="B42" s="37" t="s">
        <v>2055</v>
      </c>
      <c r="C42" s="599">
        <f>'C7.2 (6)'!H38</f>
        <v>0</v>
      </c>
    </row>
    <row r="43" spans="1:9" hidden="1" x14ac:dyDescent="0.25">
      <c r="A43" s="18" t="s">
        <v>2073</v>
      </c>
      <c r="B43" s="37" t="s">
        <v>2074</v>
      </c>
      <c r="C43" s="599">
        <f>'C7.3 (6)'!G48</f>
        <v>0</v>
      </c>
    </row>
    <row r="44" spans="1:9" hidden="1" x14ac:dyDescent="0.25">
      <c r="A44" s="18" t="s">
        <v>2130</v>
      </c>
      <c r="B44" s="37" t="s">
        <v>2131</v>
      </c>
      <c r="C44" s="599">
        <f>'C7.4 (6)'!G8</f>
        <v>0</v>
      </c>
    </row>
    <row r="45" spans="1:9" hidden="1" x14ac:dyDescent="0.25">
      <c r="A45" s="18" t="s">
        <v>2137</v>
      </c>
      <c r="B45" s="37" t="s">
        <v>2135</v>
      </c>
      <c r="C45" s="599">
        <f>'C7.5 (6)'!G9</f>
        <v>0</v>
      </c>
    </row>
    <row r="46" spans="1:9" hidden="1" x14ac:dyDescent="0.25">
      <c r="A46" s="18" t="s">
        <v>2138</v>
      </c>
      <c r="B46" s="37" t="s">
        <v>2139</v>
      </c>
      <c r="C46" s="600">
        <f>'C7.6 (6)'!G9</f>
        <v>0</v>
      </c>
      <c r="D46" s="602">
        <f>SUM(C41:C46)</f>
        <v>0</v>
      </c>
    </row>
    <row r="47" spans="1:9" hidden="1" x14ac:dyDescent="0.25">
      <c r="A47" s="18"/>
      <c r="B47" s="37"/>
      <c r="C47" s="599"/>
    </row>
    <row r="48" spans="1:9" hidden="1" x14ac:dyDescent="0.25">
      <c r="A48" s="768" t="s">
        <v>4212</v>
      </c>
      <c r="B48" s="768"/>
      <c r="C48" s="599"/>
    </row>
    <row r="49" spans="1:4" hidden="1" x14ac:dyDescent="0.25">
      <c r="A49" s="18" t="s">
        <v>2141</v>
      </c>
      <c r="B49" s="37" t="s">
        <v>27</v>
      </c>
      <c r="C49" s="599">
        <f>'C8.1 (6)'!G17</f>
        <v>0</v>
      </c>
    </row>
    <row r="50" spans="1:4" hidden="1" x14ac:dyDescent="0.25">
      <c r="A50" s="18" t="s">
        <v>2158</v>
      </c>
      <c r="B50" s="37" t="s">
        <v>2159</v>
      </c>
      <c r="C50" s="599">
        <f>'C8.2 (6)'!H22</f>
        <v>0</v>
      </c>
    </row>
    <row r="51" spans="1:4" hidden="1" x14ac:dyDescent="0.25">
      <c r="A51" s="18" t="s">
        <v>2173</v>
      </c>
      <c r="B51" s="37" t="s">
        <v>2174</v>
      </c>
      <c r="C51" s="599">
        <f>'C8.3 (6)'!G12</f>
        <v>0</v>
      </c>
    </row>
    <row r="52" spans="1:4" hidden="1" x14ac:dyDescent="0.25">
      <c r="A52" s="18" t="s">
        <v>2180</v>
      </c>
      <c r="B52" s="37" t="s">
        <v>2181</v>
      </c>
      <c r="C52" s="599">
        <f>'C8.4 (6)'!H16</f>
        <v>0</v>
      </c>
    </row>
    <row r="53" spans="1:4" hidden="1" x14ac:dyDescent="0.25">
      <c r="A53" s="18" t="s">
        <v>2187</v>
      </c>
      <c r="B53" s="37" t="s">
        <v>2188</v>
      </c>
      <c r="C53" s="599">
        <f>'C8.5 (6)'!H18</f>
        <v>0</v>
      </c>
    </row>
    <row r="54" spans="1:4" hidden="1" x14ac:dyDescent="0.25">
      <c r="A54" s="18" t="s">
        <v>2203</v>
      </c>
      <c r="B54" s="37" t="s">
        <v>2204</v>
      </c>
      <c r="C54" s="599">
        <f>'C8.6 (6)'!G11</f>
        <v>0</v>
      </c>
    </row>
    <row r="55" spans="1:4" hidden="1" x14ac:dyDescent="0.25">
      <c r="A55" s="18" t="s">
        <v>2209</v>
      </c>
      <c r="B55" s="37" t="s">
        <v>2210</v>
      </c>
      <c r="C55" s="599">
        <f>'C8.7 (6)'!G14</f>
        <v>0</v>
      </c>
    </row>
    <row r="56" spans="1:4" hidden="1" x14ac:dyDescent="0.25">
      <c r="A56" s="18" t="s">
        <v>2221</v>
      </c>
      <c r="B56" s="37" t="s">
        <v>2222</v>
      </c>
      <c r="C56" s="599">
        <f>'C8.8 (6)'!H68</f>
        <v>0</v>
      </c>
    </row>
    <row r="57" spans="1:4" hidden="1" x14ac:dyDescent="0.25">
      <c r="A57" s="18" t="s">
        <v>2253</v>
      </c>
      <c r="B57" s="37" t="s">
        <v>2254</v>
      </c>
      <c r="C57" s="600">
        <f>'C8.9 (6)'!G20</f>
        <v>0</v>
      </c>
      <c r="D57" s="602">
        <f>SUM(C49:C57)</f>
        <v>0</v>
      </c>
    </row>
    <row r="58" spans="1:4" hidden="1" x14ac:dyDescent="0.25">
      <c r="A58" s="18"/>
      <c r="B58" s="37"/>
      <c r="C58" s="599"/>
    </row>
    <row r="59" spans="1:4" hidden="1" x14ac:dyDescent="0.25">
      <c r="A59" s="768" t="s">
        <v>2281</v>
      </c>
      <c r="B59" s="768"/>
      <c r="C59" s="599"/>
    </row>
    <row r="60" spans="1:4" hidden="1" x14ac:dyDescent="0.25">
      <c r="A60" s="18" t="s">
        <v>2280</v>
      </c>
      <c r="B60" s="37" t="s">
        <v>2281</v>
      </c>
      <c r="C60" s="600">
        <f>'C9.1 (6)'!H104</f>
        <v>0</v>
      </c>
      <c r="D60" s="602">
        <f>SUM(C60)</f>
        <v>0</v>
      </c>
    </row>
    <row r="61" spans="1:4" hidden="1" x14ac:dyDescent="0.25">
      <c r="A61" s="18"/>
      <c r="B61" s="37"/>
      <c r="C61" s="599"/>
    </row>
    <row r="62" spans="1:4" hidden="1" x14ac:dyDescent="0.25">
      <c r="A62" s="768" t="s">
        <v>4213</v>
      </c>
      <c r="B62" s="768"/>
      <c r="C62" s="599"/>
    </row>
    <row r="63" spans="1:4" hidden="1" x14ac:dyDescent="0.25">
      <c r="A63" s="18" t="s">
        <v>2365</v>
      </c>
      <c r="B63" s="37" t="s">
        <v>4195</v>
      </c>
      <c r="C63" s="600">
        <f>'C10.1 (6)'!H128</f>
        <v>0</v>
      </c>
      <c r="D63" s="602">
        <f>SUM(C63)</f>
        <v>0</v>
      </c>
    </row>
    <row r="64" spans="1:4" hidden="1" x14ac:dyDescent="0.25">
      <c r="A64" s="18"/>
      <c r="B64" s="37"/>
      <c r="C64" s="599"/>
    </row>
    <row r="65" spans="1:4" hidden="1" x14ac:dyDescent="0.25">
      <c r="A65" s="768" t="s">
        <v>4214</v>
      </c>
      <c r="B65" s="768"/>
      <c r="C65" s="599"/>
    </row>
    <row r="66" spans="1:4" ht="26.4" hidden="1" x14ac:dyDescent="0.25">
      <c r="A66" s="18" t="s">
        <v>2517</v>
      </c>
      <c r="B66" s="37" t="s">
        <v>2608</v>
      </c>
      <c r="C66" s="599">
        <f>'C11.1 (B2)'!H37</f>
        <v>0</v>
      </c>
    </row>
    <row r="67" spans="1:4" hidden="1" x14ac:dyDescent="0.25">
      <c r="A67" s="18" t="s">
        <v>2567</v>
      </c>
      <c r="B67" s="37" t="s">
        <v>2609</v>
      </c>
      <c r="C67" s="599">
        <f>'C11.2 (6)'!H31</f>
        <v>0</v>
      </c>
    </row>
    <row r="68" spans="1:4" hidden="1" x14ac:dyDescent="0.25">
      <c r="A68" s="18" t="s">
        <v>2621</v>
      </c>
      <c r="B68" s="37" t="s">
        <v>2622</v>
      </c>
      <c r="C68" s="599">
        <f>'C11.3 (6)'!F11</f>
        <v>0</v>
      </c>
    </row>
    <row r="69" spans="1:4" hidden="1" x14ac:dyDescent="0.25">
      <c r="A69" s="18" t="s">
        <v>2629</v>
      </c>
      <c r="B69" s="37" t="s">
        <v>2628</v>
      </c>
      <c r="C69" s="599">
        <f>'C11.4 (6)'!H79</f>
        <v>0</v>
      </c>
    </row>
    <row r="70" spans="1:4" hidden="1" x14ac:dyDescent="0.25">
      <c r="A70" s="18" t="s">
        <v>2724</v>
      </c>
      <c r="B70" s="37" t="s">
        <v>2725</v>
      </c>
      <c r="C70" s="599">
        <f>'C11.5 (6)'!I73</f>
        <v>0</v>
      </c>
    </row>
    <row r="71" spans="1:4" hidden="1" x14ac:dyDescent="0.25">
      <c r="A71" s="18" t="s">
        <v>2793</v>
      </c>
      <c r="B71" s="37" t="s">
        <v>4203</v>
      </c>
      <c r="C71" s="599">
        <f>'C11.6 (6)'!H106</f>
        <v>0</v>
      </c>
    </row>
    <row r="72" spans="1:4" hidden="1" x14ac:dyDescent="0.25">
      <c r="A72" s="18" t="s">
        <v>2882</v>
      </c>
      <c r="B72" s="37" t="s">
        <v>2883</v>
      </c>
      <c r="C72" s="599">
        <f>'C11.7 (6)'!G88</f>
        <v>0</v>
      </c>
    </row>
    <row r="73" spans="1:4" hidden="1" x14ac:dyDescent="0.25">
      <c r="A73" s="18" t="s">
        <v>2993</v>
      </c>
      <c r="B73" s="37" t="s">
        <v>2994</v>
      </c>
      <c r="C73" s="599">
        <f>'C11.8 (6)'!H54</f>
        <v>0</v>
      </c>
    </row>
    <row r="74" spans="1:4" hidden="1" x14ac:dyDescent="0.25">
      <c r="A74" s="18" t="s">
        <v>3063</v>
      </c>
      <c r="B74" s="37" t="s">
        <v>3064</v>
      </c>
      <c r="C74" s="600">
        <f>'C11.9 (6)'!G14</f>
        <v>0</v>
      </c>
      <c r="D74" s="602">
        <f>SUM(C66:C74)</f>
        <v>0</v>
      </c>
    </row>
    <row r="75" spans="1:4" hidden="1" x14ac:dyDescent="0.25">
      <c r="A75" s="18"/>
      <c r="B75" s="37"/>
      <c r="C75" s="599"/>
    </row>
    <row r="76" spans="1:4" hidden="1" x14ac:dyDescent="0.25">
      <c r="A76" s="768" t="s">
        <v>4215</v>
      </c>
      <c r="B76" s="768"/>
      <c r="C76" s="599"/>
    </row>
    <row r="77" spans="1:4" hidden="1" x14ac:dyDescent="0.25">
      <c r="A77" s="18" t="s">
        <v>3077</v>
      </c>
      <c r="B77" s="37" t="s">
        <v>3078</v>
      </c>
      <c r="C77" s="599">
        <f>'C12.1 (6)'!H77</f>
        <v>0</v>
      </c>
    </row>
    <row r="78" spans="1:4" hidden="1" x14ac:dyDescent="0.25">
      <c r="A78" s="18" t="s">
        <v>3161</v>
      </c>
      <c r="B78" s="37" t="s">
        <v>3162</v>
      </c>
      <c r="C78" s="599">
        <f>'C12.2 (6)'!G33</f>
        <v>0</v>
      </c>
    </row>
    <row r="79" spans="1:4" hidden="1" x14ac:dyDescent="0.25">
      <c r="A79" s="18" t="s">
        <v>3207</v>
      </c>
      <c r="B79" s="37" t="s">
        <v>3208</v>
      </c>
      <c r="C79" s="599">
        <f>'C12.3 (6)'!G81</f>
        <v>0</v>
      </c>
    </row>
    <row r="80" spans="1:4" hidden="1" x14ac:dyDescent="0.25">
      <c r="A80" s="18" t="s">
        <v>3326</v>
      </c>
      <c r="B80" s="37" t="s">
        <v>3327</v>
      </c>
      <c r="C80" s="599">
        <f>'C12.4 (6)'!G40</f>
        <v>0</v>
      </c>
    </row>
    <row r="81" spans="1:4" hidden="1" x14ac:dyDescent="0.25">
      <c r="A81" s="18" t="s">
        <v>3377</v>
      </c>
      <c r="B81" s="37" t="s">
        <v>3378</v>
      </c>
      <c r="C81" s="599">
        <f>'C12.5 (6)'!G26</f>
        <v>0</v>
      </c>
    </row>
    <row r="82" spans="1:4" hidden="1" x14ac:dyDescent="0.25">
      <c r="A82" s="18" t="s">
        <v>3405</v>
      </c>
      <c r="B82" s="37" t="s">
        <v>3406</v>
      </c>
      <c r="C82" s="599">
        <f>'C12.6 (6)'!H46</f>
        <v>0</v>
      </c>
    </row>
    <row r="83" spans="1:4" hidden="1" x14ac:dyDescent="0.25">
      <c r="A83" s="18" t="s">
        <v>3456</v>
      </c>
      <c r="B83" s="37" t="s">
        <v>3457</v>
      </c>
      <c r="C83" s="599">
        <f>'C12.7 (6)'!G15</f>
        <v>0</v>
      </c>
    </row>
    <row r="84" spans="1:4" hidden="1" x14ac:dyDescent="0.25">
      <c r="A84" s="18" t="s">
        <v>3467</v>
      </c>
      <c r="B84" s="37" t="s">
        <v>3468</v>
      </c>
      <c r="C84" s="599">
        <f>'C12.8 (6)'!G27</f>
        <v>0</v>
      </c>
    </row>
    <row r="85" spans="1:4" hidden="1" x14ac:dyDescent="0.25">
      <c r="A85" s="18" t="s">
        <v>3492</v>
      </c>
      <c r="B85" s="37" t="s">
        <v>3493</v>
      </c>
      <c r="C85" s="599">
        <f>'C12.9 (6)'!F20</f>
        <v>0</v>
      </c>
    </row>
    <row r="86" spans="1:4" hidden="1" x14ac:dyDescent="0.25">
      <c r="A86" s="18" t="s">
        <v>3507</v>
      </c>
      <c r="B86" s="37" t="s">
        <v>3508</v>
      </c>
      <c r="C86" s="599">
        <f>'C12.10 (6)'!F15</f>
        <v>0</v>
      </c>
    </row>
    <row r="87" spans="1:4" hidden="1" x14ac:dyDescent="0.25">
      <c r="A87" s="18" t="s">
        <v>3520</v>
      </c>
      <c r="B87" s="37" t="s">
        <v>3521</v>
      </c>
      <c r="C87" s="599">
        <f>'C12.11 (6)'!F14</f>
        <v>0</v>
      </c>
    </row>
    <row r="88" spans="1:4" hidden="1" x14ac:dyDescent="0.25">
      <c r="A88" s="18" t="s">
        <v>3523</v>
      </c>
      <c r="B88" s="37" t="s">
        <v>3524</v>
      </c>
      <c r="C88" s="600">
        <f>'C12.12 (6)'!G18</f>
        <v>0</v>
      </c>
      <c r="D88" s="602">
        <f>SUM(C77:C88)</f>
        <v>0</v>
      </c>
    </row>
    <row r="89" spans="1:4" hidden="1" x14ac:dyDescent="0.25">
      <c r="A89" s="18"/>
      <c r="B89" s="37"/>
      <c r="C89" s="599"/>
    </row>
    <row r="90" spans="1:4" x14ac:dyDescent="0.25">
      <c r="A90" s="768" t="s">
        <v>6898</v>
      </c>
      <c r="B90" s="768"/>
      <c r="C90" s="599"/>
    </row>
    <row r="91" spans="1:4" x14ac:dyDescent="0.25">
      <c r="A91" s="18" t="s">
        <v>6896</v>
      </c>
      <c r="B91" s="37" t="s">
        <v>6899</v>
      </c>
      <c r="C91" s="600">
        <f>Electrical!I6</f>
        <v>27500000</v>
      </c>
      <c r="D91" s="602">
        <f>SUM(C91)</f>
        <v>27500000</v>
      </c>
    </row>
    <row r="92" spans="1:4" x14ac:dyDescent="0.25">
      <c r="A92" s="18"/>
      <c r="B92" s="37"/>
      <c r="C92" s="599"/>
    </row>
    <row r="93" spans="1:4" ht="24" hidden="1" customHeight="1" x14ac:dyDescent="0.25">
      <c r="A93" s="769" t="s">
        <v>4219</v>
      </c>
      <c r="B93" s="769"/>
      <c r="C93" s="599"/>
    </row>
    <row r="94" spans="1:4" hidden="1" x14ac:dyDescent="0.25">
      <c r="A94" s="18" t="s">
        <v>4204</v>
      </c>
      <c r="B94" s="37" t="s">
        <v>2518</v>
      </c>
      <c r="C94" s="600">
        <f>'Sect D - D1000 (6)'!H85</f>
        <v>0</v>
      </c>
      <c r="D94" s="603">
        <f>SUM(C94)</f>
        <v>0</v>
      </c>
    </row>
    <row r="95" spans="1:4" hidden="1" x14ac:dyDescent="0.25">
      <c r="A95" s="18"/>
      <c r="B95" s="37"/>
      <c r="C95" s="599"/>
    </row>
    <row r="96" spans="1:4" x14ac:dyDescent="0.25">
      <c r="B96" s="18"/>
    </row>
    <row r="97" spans="2:4" ht="13.8" thickBot="1" x14ac:dyDescent="0.3">
      <c r="B97" s="19" t="s">
        <v>6901</v>
      </c>
      <c r="C97" s="546">
        <f>SUM(C5:C96)</f>
        <v>27500000</v>
      </c>
      <c r="D97" s="602"/>
    </row>
    <row r="98" spans="2:4" ht="13.8" thickTop="1" x14ac:dyDescent="0.25">
      <c r="B98" s="18"/>
    </row>
  </sheetData>
  <sheetProtection algorithmName="SHA-512" hashValue="uBtMf9jVNZca+hI3XFyGfNIMi6i4Ea0soVd1gghVQdoRBfXWsJ4vfJz9Ui59nL9W8IqGHt743Odp2dPYMw5HuQ==" saltValue="KMqMzjezPVVANRRLq0s2AA==" spinCount="100000" sheet="1" objects="1" scenarios="1" selectLockedCells="1"/>
  <mergeCells count="15">
    <mergeCell ref="A29:B29"/>
    <mergeCell ref="A1:B1"/>
    <mergeCell ref="A3:B3"/>
    <mergeCell ref="A11:B11"/>
    <mergeCell ref="A17:B17"/>
    <mergeCell ref="A22:B22"/>
    <mergeCell ref="A76:B76"/>
    <mergeCell ref="A90:B90"/>
    <mergeCell ref="A93:B93"/>
    <mergeCell ref="A36:B36"/>
    <mergeCell ref="A40:B40"/>
    <mergeCell ref="A48:B48"/>
    <mergeCell ref="A59:B59"/>
    <mergeCell ref="A62:B62"/>
    <mergeCell ref="A65:B65"/>
  </mergeCells>
  <pageMargins left="0.74803149606299213" right="0.74803149606299213" top="0.98425196850393704" bottom="0.98425196850393704" header="0.51181102362204722" footer="0.51181102362204722"/>
  <pageSetup paperSize="9" scale="60" orientation="portrait" r:id="rId1"/>
  <headerFooter alignWithMargins="0">
    <oddHeader>&amp;L&amp;"Arial,Bold"&amp;UCONTRACT NRA N.011-130-2010/1F
&amp;UREABILITATION OF NATIONAL ROUTE N11 SECTION 13 FRM R518 INTERSECTION (km 8,340) TO
GROOSANDSLOOT RIVER (km 24.280)
&amp;USCHEDULE E: ELECTRICAL CULVERTS</oddHeader>
  </headerFooter>
</worksheet>
</file>

<file path=xl/worksheets/sheet4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9AD12-877C-4B8F-AC38-E670F76BBD33}">
  <sheetPr>
    <tabColor theme="9" tint="0.79998168889431442"/>
  </sheetPr>
  <dimension ref="A1:I145"/>
  <sheetViews>
    <sheetView workbookViewId="0">
      <selection activeCell="N128" sqref="N128"/>
    </sheetView>
  </sheetViews>
  <sheetFormatPr defaultColWidth="9.109375" defaultRowHeight="13.2" x14ac:dyDescent="0.25"/>
  <cols>
    <col min="1" max="1" width="9.109375" style="12"/>
    <col min="2" max="2" width="99.6640625" style="12" customWidth="1"/>
    <col min="3" max="3" width="15.109375" style="12" hidden="1" customWidth="1"/>
    <col min="4" max="4" width="13.88671875" style="12" hidden="1" customWidth="1"/>
    <col min="5" max="5" width="14.109375" style="12" hidden="1" customWidth="1"/>
    <col min="6" max="6" width="13.88671875" style="12" hidden="1" customWidth="1"/>
    <col min="7" max="7" width="14" style="12" hidden="1" customWidth="1"/>
    <col min="8" max="8" width="16.5546875" style="12" customWidth="1"/>
    <col min="9" max="9" width="15.109375" style="327" bestFit="1" customWidth="1"/>
    <col min="10" max="16384" width="9.109375" style="12"/>
  </cols>
  <sheetData>
    <row r="1" spans="1:9" x14ac:dyDescent="0.25">
      <c r="A1" s="768" t="s">
        <v>94</v>
      </c>
      <c r="B1" s="768"/>
    </row>
    <row r="2" spans="1:9" ht="12.75" customHeight="1" x14ac:dyDescent="0.25">
      <c r="A2" s="36"/>
      <c r="B2" s="36"/>
      <c r="C2" s="582" t="s">
        <v>6654</v>
      </c>
      <c r="D2" s="582" t="s">
        <v>6655</v>
      </c>
      <c r="E2" s="582" t="s">
        <v>6656</v>
      </c>
      <c r="F2" s="582" t="s">
        <v>6657</v>
      </c>
      <c r="G2" s="582" t="s">
        <v>6658</v>
      </c>
      <c r="H2" s="582" t="s">
        <v>6669</v>
      </c>
      <c r="I2" s="582" t="s">
        <v>6653</v>
      </c>
    </row>
    <row r="3" spans="1:9" x14ac:dyDescent="0.25">
      <c r="A3" s="770" t="s">
        <v>4206</v>
      </c>
      <c r="B3" s="770"/>
    </row>
    <row r="4" spans="1:9" x14ac:dyDescent="0.25">
      <c r="A4" s="18" t="s">
        <v>96</v>
      </c>
      <c r="B4" s="37" t="s">
        <v>38</v>
      </c>
      <c r="C4" s="599">
        <f>'Summary of Pricing (A1)'!$C4</f>
        <v>56559000</v>
      </c>
      <c r="D4" s="599">
        <f>'Summary of Pricing (A2)'!$C4</f>
        <v>0</v>
      </c>
      <c r="E4" s="599">
        <v>0</v>
      </c>
      <c r="F4" s="599">
        <f>'Summary of Pricing (B1)'!$C4</f>
        <v>0</v>
      </c>
      <c r="G4" s="599">
        <f>'Summary of Pricing (B2)'!$C4</f>
        <v>0</v>
      </c>
      <c r="H4" s="599">
        <f>SUM(C4:G4)</f>
        <v>56559000</v>
      </c>
      <c r="I4" s="583"/>
    </row>
    <row r="5" spans="1:9" x14ac:dyDescent="0.25">
      <c r="A5" s="18" t="s">
        <v>200</v>
      </c>
      <c r="B5" s="37" t="s">
        <v>201</v>
      </c>
      <c r="C5" s="599">
        <f>'Summary of Pricing (A1)'!$C5</f>
        <v>215000</v>
      </c>
      <c r="D5" s="599">
        <f>'Summary of Pricing (A2)'!$C5</f>
        <v>0</v>
      </c>
      <c r="E5" s="599">
        <v>0</v>
      </c>
      <c r="F5" s="599">
        <f>'Summary of Pricing (B1)'!$C5</f>
        <v>0</v>
      </c>
      <c r="G5" s="599">
        <f>'Summary of Pricing (B2)'!$C5</f>
        <v>0</v>
      </c>
      <c r="H5" s="599">
        <f t="shared" ref="H5:H9" si="0">SUM(C5:G5)</f>
        <v>215000</v>
      </c>
      <c r="I5" s="583"/>
    </row>
    <row r="6" spans="1:9" x14ac:dyDescent="0.25">
      <c r="A6" s="18" t="s">
        <v>210</v>
      </c>
      <c r="B6" s="37" t="s">
        <v>211</v>
      </c>
      <c r="C6" s="599">
        <f>'Summary of Pricing (A1)'!$C6</f>
        <v>4920000</v>
      </c>
      <c r="D6" s="599">
        <f>'Summary of Pricing (A2)'!$C6</f>
        <v>0</v>
      </c>
      <c r="E6" s="599">
        <v>0</v>
      </c>
      <c r="F6" s="599">
        <f>'Summary of Pricing (B1)'!$C6</f>
        <v>0</v>
      </c>
      <c r="G6" s="599">
        <f>'Summary of Pricing (B2)'!$C6</f>
        <v>0</v>
      </c>
      <c r="H6" s="599">
        <f t="shared" si="0"/>
        <v>4920000</v>
      </c>
      <c r="I6" s="583"/>
    </row>
    <row r="7" spans="1:9" x14ac:dyDescent="0.25">
      <c r="A7" s="18" t="s">
        <v>389</v>
      </c>
      <c r="B7" s="37" t="s">
        <v>390</v>
      </c>
      <c r="C7" s="599">
        <f>'Summary of Pricing (A1)'!$C7</f>
        <v>90000</v>
      </c>
      <c r="D7" s="599">
        <f>'Summary of Pricing (A2)'!$C7</f>
        <v>0</v>
      </c>
      <c r="E7" s="599">
        <v>0</v>
      </c>
      <c r="F7" s="599">
        <f>'Summary of Pricing (B1)'!$C7</f>
        <v>0</v>
      </c>
      <c r="G7" s="599">
        <f>'Summary of Pricing (B2)'!$C7</f>
        <v>0</v>
      </c>
      <c r="H7" s="599">
        <f t="shared" si="0"/>
        <v>90000</v>
      </c>
      <c r="I7" s="583"/>
    </row>
    <row r="8" spans="1:9" x14ac:dyDescent="0.25">
      <c r="A8" s="18" t="s">
        <v>477</v>
      </c>
      <c r="B8" s="37" t="s">
        <v>7</v>
      </c>
      <c r="C8" s="599">
        <f>'Summary of Pricing (A1)'!$C8</f>
        <v>0</v>
      </c>
      <c r="D8" s="599">
        <f>'Summary of Pricing (A2)'!$C8</f>
        <v>0</v>
      </c>
      <c r="E8" s="599">
        <v>0</v>
      </c>
      <c r="F8" s="599">
        <f>'Summary of Pricing (B1)'!$C8</f>
        <v>0</v>
      </c>
      <c r="G8" s="599">
        <f>'Summary of Pricing (B2)'!$C8</f>
        <v>0</v>
      </c>
      <c r="H8" s="599">
        <f t="shared" si="0"/>
        <v>0</v>
      </c>
      <c r="I8" s="583"/>
    </row>
    <row r="9" spans="1:9" x14ac:dyDescent="0.25">
      <c r="A9" s="18" t="s">
        <v>531</v>
      </c>
      <c r="B9" s="37" t="s">
        <v>532</v>
      </c>
      <c r="C9" s="600">
        <f>'Summary of Pricing (A1)'!$C9</f>
        <v>0</v>
      </c>
      <c r="D9" s="600">
        <f>'Summary of Pricing (A2)'!$C9</f>
        <v>0</v>
      </c>
      <c r="E9" s="600">
        <v>0</v>
      </c>
      <c r="F9" s="600">
        <f>'Summary of Pricing (B1)'!$C9</f>
        <v>0</v>
      </c>
      <c r="G9" s="600">
        <f>'Summary of Pricing (B2)'!$C9</f>
        <v>0</v>
      </c>
      <c r="H9" s="600">
        <f t="shared" si="0"/>
        <v>0</v>
      </c>
      <c r="I9" s="584">
        <f>SUM(H4:H9)</f>
        <v>61784000</v>
      </c>
    </row>
    <row r="10" spans="1:9" x14ac:dyDescent="0.25">
      <c r="A10" s="18"/>
      <c r="B10" s="37"/>
      <c r="C10" s="599"/>
      <c r="D10" s="599"/>
      <c r="E10" s="599"/>
      <c r="F10" s="599"/>
      <c r="G10" s="599"/>
      <c r="H10" s="599"/>
      <c r="I10" s="583"/>
    </row>
    <row r="11" spans="1:9" x14ac:dyDescent="0.25">
      <c r="A11" s="768" t="s">
        <v>4205</v>
      </c>
      <c r="B11" s="768"/>
      <c r="C11" s="599"/>
      <c r="D11" s="599"/>
      <c r="E11" s="599"/>
      <c r="F11" s="599"/>
      <c r="G11" s="599"/>
      <c r="H11" s="599"/>
      <c r="I11" s="583"/>
    </row>
    <row r="12" spans="1:9" x14ac:dyDescent="0.25">
      <c r="A12" s="18" t="s">
        <v>550</v>
      </c>
      <c r="B12" s="37" t="s">
        <v>551</v>
      </c>
      <c r="C12" s="599">
        <f>'Summary of Pricing (A1)'!$C12</f>
        <v>2260000</v>
      </c>
      <c r="D12" s="599">
        <f>'Summary of Pricing (A2)'!$C12</f>
        <v>0</v>
      </c>
      <c r="E12" s="599">
        <v>0</v>
      </c>
      <c r="F12" s="599">
        <f>'Summary of Pricing (B1)'!$C12</f>
        <v>0</v>
      </c>
      <c r="G12" s="599">
        <f>'Summary of Pricing (B2)'!$C12</f>
        <v>0</v>
      </c>
      <c r="H12" s="599">
        <f t="shared" ref="H12:H13" si="1">SUM(C12:G12)</f>
        <v>2260000</v>
      </c>
      <c r="I12" s="583"/>
    </row>
    <row r="13" spans="1:9" x14ac:dyDescent="0.25">
      <c r="A13" s="18" t="s">
        <v>707</v>
      </c>
      <c r="B13" s="37" t="s">
        <v>708</v>
      </c>
      <c r="C13" s="600">
        <f>'Summary of Pricing (A1)'!$C13</f>
        <v>0</v>
      </c>
      <c r="D13" s="600">
        <f>'Summary of Pricing (A2)'!$C13</f>
        <v>0</v>
      </c>
      <c r="E13" s="600">
        <v>0</v>
      </c>
      <c r="F13" s="600">
        <f>'Summary of Pricing (B1)'!$C13</f>
        <v>0</v>
      </c>
      <c r="G13" s="600">
        <f>'Summary of Pricing (B2)'!$C13</f>
        <v>0</v>
      </c>
      <c r="H13" s="600">
        <f t="shared" si="1"/>
        <v>0</v>
      </c>
      <c r="I13" s="584">
        <f>SUM(H12:H13)</f>
        <v>2260000</v>
      </c>
    </row>
    <row r="14" spans="1:9" hidden="1" x14ac:dyDescent="0.25">
      <c r="A14" s="18" t="s">
        <v>766</v>
      </c>
      <c r="B14" s="37" t="s">
        <v>767</v>
      </c>
      <c r="C14" s="599">
        <f>'C2.3'!H226</f>
        <v>0</v>
      </c>
      <c r="D14" s="599">
        <f>'C2.3'!I226</f>
        <v>0</v>
      </c>
      <c r="E14" s="599">
        <f>'C2.3'!J226</f>
        <v>0</v>
      </c>
      <c r="F14" s="599">
        <f>'C2.3'!K226</f>
        <v>0</v>
      </c>
      <c r="G14" s="599">
        <f>'C2.3'!L226</f>
        <v>0</v>
      </c>
      <c r="H14" s="599"/>
      <c r="I14" s="583"/>
    </row>
    <row r="15" spans="1:9" hidden="1" x14ac:dyDescent="0.25">
      <c r="A15" s="18" t="s">
        <v>928</v>
      </c>
      <c r="B15" s="37" t="s">
        <v>929</v>
      </c>
      <c r="C15" s="600">
        <f>'C2.4'!H26</f>
        <v>0</v>
      </c>
      <c r="D15" s="600">
        <f>'C2.4'!I26</f>
        <v>0</v>
      </c>
      <c r="E15" s="600">
        <f>'C2.4'!J26</f>
        <v>0</v>
      </c>
      <c r="F15" s="600">
        <f>'C2.4'!K26</f>
        <v>0</v>
      </c>
      <c r="G15" s="600">
        <f>'C2.4'!L26</f>
        <v>0</v>
      </c>
      <c r="H15" s="600"/>
      <c r="I15" s="584"/>
    </row>
    <row r="16" spans="1:9" x14ac:dyDescent="0.25">
      <c r="A16" s="18"/>
      <c r="B16" s="37"/>
      <c r="C16" s="599"/>
      <c r="D16" s="599"/>
      <c r="E16" s="599"/>
      <c r="F16" s="599"/>
      <c r="G16" s="599"/>
      <c r="H16" s="599"/>
      <c r="I16" s="583"/>
    </row>
    <row r="17" spans="1:9" x14ac:dyDescent="0.25">
      <c r="A17" s="768" t="s">
        <v>4207</v>
      </c>
      <c r="B17" s="768"/>
      <c r="C17" s="599"/>
      <c r="D17" s="599"/>
      <c r="E17" s="599"/>
      <c r="F17" s="599"/>
      <c r="G17" s="599"/>
      <c r="H17" s="599"/>
      <c r="I17" s="583"/>
    </row>
    <row r="18" spans="1:9" x14ac:dyDescent="0.25">
      <c r="A18" s="18" t="s">
        <v>949</v>
      </c>
      <c r="B18" s="37" t="s">
        <v>8</v>
      </c>
      <c r="C18" s="599">
        <f>'Summary of Pricing (A1)'!$C18</f>
        <v>32000</v>
      </c>
      <c r="D18" s="599">
        <f>'Summary of Pricing (A2)'!$C18</f>
        <v>0</v>
      </c>
      <c r="E18" s="599">
        <v>0</v>
      </c>
      <c r="F18" s="599">
        <f>'Summary of Pricing (B1)'!$C18</f>
        <v>513000</v>
      </c>
      <c r="G18" s="599">
        <f>'Summary of Pricing (B2)'!$C18</f>
        <v>0</v>
      </c>
      <c r="H18" s="599">
        <f t="shared" ref="H18:H20" si="2">SUM(C18:G18)</f>
        <v>545000</v>
      </c>
      <c r="I18" s="583"/>
    </row>
    <row r="19" spans="1:9" x14ac:dyDescent="0.25">
      <c r="A19" s="18" t="s">
        <v>1050</v>
      </c>
      <c r="B19" s="37" t="s">
        <v>1051</v>
      </c>
      <c r="C19" s="599">
        <f>'Summary of Pricing (A1)'!$C19</f>
        <v>0</v>
      </c>
      <c r="D19" s="599">
        <f>'Summary of Pricing (A2)'!$C19</f>
        <v>0</v>
      </c>
      <c r="E19" s="599">
        <v>0</v>
      </c>
      <c r="F19" s="599">
        <f>'Summary of Pricing (B1)'!$C19</f>
        <v>0</v>
      </c>
      <c r="G19" s="599">
        <f>'Summary of Pricing (B2)'!$C19</f>
        <v>0</v>
      </c>
      <c r="H19" s="599">
        <f t="shared" si="2"/>
        <v>0</v>
      </c>
      <c r="I19" s="583"/>
    </row>
    <row r="20" spans="1:9" ht="26.4" x14ac:dyDescent="0.25">
      <c r="A20" s="18" t="s">
        <v>1156</v>
      </c>
      <c r="B20" s="37" t="s">
        <v>1157</v>
      </c>
      <c r="C20" s="600">
        <f>'Summary of Pricing (A1)'!$C20</f>
        <v>0</v>
      </c>
      <c r="D20" s="600">
        <f>'Summary of Pricing (A2)'!$C20</f>
        <v>0</v>
      </c>
      <c r="E20" s="600">
        <v>0</v>
      </c>
      <c r="F20" s="600">
        <f>'Summary of Pricing (B1)'!$C20</f>
        <v>0</v>
      </c>
      <c r="G20" s="600">
        <f>'Summary of Pricing (B2)'!$C20</f>
        <v>0</v>
      </c>
      <c r="H20" s="600">
        <f t="shared" si="2"/>
        <v>0</v>
      </c>
      <c r="I20" s="584">
        <f>SUM(H18:H20)</f>
        <v>545000</v>
      </c>
    </row>
    <row r="21" spans="1:9" x14ac:dyDescent="0.25">
      <c r="A21" s="18"/>
      <c r="B21" s="37"/>
      <c r="C21" s="599"/>
      <c r="D21" s="599"/>
      <c r="E21" s="599"/>
      <c r="F21" s="599"/>
      <c r="G21" s="599"/>
      <c r="H21" s="599"/>
      <c r="I21" s="583"/>
    </row>
    <row r="22" spans="1:9" x14ac:dyDescent="0.25">
      <c r="A22" s="768" t="s">
        <v>4208</v>
      </c>
      <c r="B22" s="768"/>
      <c r="C22" s="599"/>
      <c r="D22" s="599"/>
      <c r="E22" s="599"/>
      <c r="F22" s="599"/>
      <c r="G22" s="599"/>
      <c r="H22" s="599"/>
      <c r="I22" s="583"/>
    </row>
    <row r="23" spans="1:9" x14ac:dyDescent="0.25">
      <c r="A23" s="18" t="s">
        <v>1212</v>
      </c>
      <c r="B23" s="37" t="s">
        <v>22</v>
      </c>
      <c r="C23" s="599">
        <f>'C4.1 (A1)'!H53</f>
        <v>0</v>
      </c>
      <c r="D23" s="599">
        <v>0</v>
      </c>
      <c r="E23" s="599">
        <v>0</v>
      </c>
      <c r="F23" s="599">
        <v>0</v>
      </c>
      <c r="G23" s="599">
        <v>0</v>
      </c>
      <c r="H23" s="599">
        <f t="shared" ref="H23:H26" si="3">SUM(C23:G23)</f>
        <v>0</v>
      </c>
      <c r="I23" s="583"/>
    </row>
    <row r="24" spans="1:9" x14ac:dyDescent="0.25">
      <c r="A24" s="18" t="s">
        <v>1336</v>
      </c>
      <c r="B24" s="37" t="s">
        <v>1337</v>
      </c>
      <c r="C24" s="599">
        <f>'C4.2 (A1)'!H27</f>
        <v>0</v>
      </c>
      <c r="D24" s="599">
        <v>0</v>
      </c>
      <c r="E24" s="599">
        <v>0</v>
      </c>
      <c r="F24" s="599">
        <v>0</v>
      </c>
      <c r="G24" s="599">
        <v>0</v>
      </c>
      <c r="H24" s="599">
        <f t="shared" si="3"/>
        <v>0</v>
      </c>
      <c r="I24" s="583"/>
    </row>
    <row r="25" spans="1:9" x14ac:dyDescent="0.25">
      <c r="A25" s="18" t="s">
        <v>1418</v>
      </c>
      <c r="B25" s="37" t="s">
        <v>1419</v>
      </c>
      <c r="C25" s="599">
        <f>'C4.3 (A1)'!I38</f>
        <v>0</v>
      </c>
      <c r="D25" s="599">
        <v>0</v>
      </c>
      <c r="E25" s="599">
        <v>0</v>
      </c>
      <c r="F25" s="599">
        <v>0</v>
      </c>
      <c r="G25" s="599">
        <v>0</v>
      </c>
      <c r="H25" s="599">
        <f t="shared" si="3"/>
        <v>0</v>
      </c>
      <c r="I25" s="583"/>
    </row>
    <row r="26" spans="1:9" x14ac:dyDescent="0.25">
      <c r="A26" s="18" t="s">
        <v>1550</v>
      </c>
      <c r="B26" s="37" t="s">
        <v>1551</v>
      </c>
      <c r="C26" s="600">
        <f>'C4.4 (A1)'!H14</f>
        <v>0</v>
      </c>
      <c r="D26" s="600">
        <v>0</v>
      </c>
      <c r="E26" s="600">
        <v>0</v>
      </c>
      <c r="F26" s="600">
        <v>0</v>
      </c>
      <c r="G26" s="600">
        <v>0</v>
      </c>
      <c r="H26" s="600">
        <f t="shared" si="3"/>
        <v>0</v>
      </c>
      <c r="I26" s="584">
        <f>SUM(H23:H26)</f>
        <v>0</v>
      </c>
    </row>
    <row r="27" spans="1:9" x14ac:dyDescent="0.25">
      <c r="A27" s="18"/>
      <c r="B27" s="37"/>
      <c r="C27" s="599"/>
      <c r="D27" s="599"/>
      <c r="E27" s="599"/>
      <c r="F27" s="599"/>
      <c r="G27" s="599"/>
      <c r="H27" s="599"/>
      <c r="I27" s="583"/>
    </row>
    <row r="28" spans="1:9" x14ac:dyDescent="0.25">
      <c r="A28" s="768" t="s">
        <v>4209</v>
      </c>
      <c r="B28" s="768"/>
      <c r="C28" s="599"/>
      <c r="D28" s="599"/>
      <c r="E28" s="599"/>
      <c r="F28" s="599"/>
      <c r="G28" s="599"/>
      <c r="H28" s="599"/>
      <c r="I28" s="583"/>
    </row>
    <row r="29" spans="1:9" x14ac:dyDescent="0.25">
      <c r="A29" s="18" t="s">
        <v>1614</v>
      </c>
      <c r="B29" s="37" t="s">
        <v>1615</v>
      </c>
      <c r="C29" s="599">
        <f>'Summary of Pricing (A1)'!$C29</f>
        <v>0</v>
      </c>
      <c r="D29" s="599">
        <f>'Summary of Pricing (A2)'!$C30</f>
        <v>0</v>
      </c>
      <c r="E29" s="599">
        <v>0</v>
      </c>
      <c r="F29" s="599">
        <f>'Summary of Pricing (B1)'!$C29</f>
        <v>0</v>
      </c>
      <c r="G29" s="599">
        <f>'Summary of Pricing (B2)'!$C29</f>
        <v>0</v>
      </c>
      <c r="H29" s="599">
        <f t="shared" ref="H29:H33" si="4">SUM(C29:G29)</f>
        <v>0</v>
      </c>
      <c r="I29" s="583"/>
    </row>
    <row r="30" spans="1:9" x14ac:dyDescent="0.25">
      <c r="A30" s="18" t="s">
        <v>1704</v>
      </c>
      <c r="B30" s="37" t="s">
        <v>1705</v>
      </c>
      <c r="C30" s="599">
        <f>'Summary of Pricing (A1)'!$C30</f>
        <v>0</v>
      </c>
      <c r="D30" s="599">
        <f>'Summary of Pricing (A2)'!$C31</f>
        <v>0</v>
      </c>
      <c r="E30" s="599">
        <v>0</v>
      </c>
      <c r="F30" s="599">
        <f>'Summary of Pricing (B1)'!$C30</f>
        <v>0</v>
      </c>
      <c r="G30" s="599">
        <f>'Summary of Pricing (B2)'!$C30</f>
        <v>0</v>
      </c>
      <c r="H30" s="599">
        <f t="shared" si="4"/>
        <v>0</v>
      </c>
      <c r="I30" s="583"/>
    </row>
    <row r="31" spans="1:9" x14ac:dyDescent="0.25">
      <c r="A31" s="18" t="s">
        <v>1753</v>
      </c>
      <c r="B31" s="37" t="s">
        <v>1754</v>
      </c>
      <c r="C31" s="599">
        <f>'Summary of Pricing (A1)'!$C31</f>
        <v>110000</v>
      </c>
      <c r="D31" s="599">
        <f>'Summary of Pricing (A2)'!$C32</f>
        <v>0</v>
      </c>
      <c r="E31" s="599">
        <v>0</v>
      </c>
      <c r="F31" s="599">
        <f>'Summary of Pricing (B1)'!$C31</f>
        <v>0</v>
      </c>
      <c r="G31" s="599">
        <f>'Summary of Pricing (B2)'!$C31</f>
        <v>0</v>
      </c>
      <c r="H31" s="599">
        <f t="shared" si="4"/>
        <v>110000</v>
      </c>
      <c r="I31" s="583"/>
    </row>
    <row r="32" spans="1:9" x14ac:dyDescent="0.25">
      <c r="A32" s="18" t="s">
        <v>1815</v>
      </c>
      <c r="B32" s="37" t="s">
        <v>1816</v>
      </c>
      <c r="C32" s="599">
        <f>'Summary of Pricing (A1)'!$C32</f>
        <v>0</v>
      </c>
      <c r="D32" s="599">
        <f>'Summary of Pricing (A2)'!$C33</f>
        <v>0</v>
      </c>
      <c r="E32" s="599">
        <v>0</v>
      </c>
      <c r="F32" s="599">
        <f>'Summary of Pricing (B1)'!$C32</f>
        <v>0</v>
      </c>
      <c r="G32" s="599">
        <f>'Summary of Pricing (B2)'!$C32</f>
        <v>0</v>
      </c>
      <c r="H32" s="599">
        <f t="shared" si="4"/>
        <v>0</v>
      </c>
      <c r="I32" s="583"/>
    </row>
    <row r="33" spans="1:9" x14ac:dyDescent="0.25">
      <c r="A33" s="18" t="s">
        <v>1866</v>
      </c>
      <c r="B33" s="37" t="s">
        <v>1867</v>
      </c>
      <c r="C33" s="600">
        <f>'Summary of Pricing (A1)'!$C33</f>
        <v>0</v>
      </c>
      <c r="D33" s="600">
        <f>'Summary of Pricing (A2)'!$C34</f>
        <v>0</v>
      </c>
      <c r="E33" s="600">
        <v>0</v>
      </c>
      <c r="F33" s="600">
        <f>'Summary of Pricing (B1)'!$C33</f>
        <v>0</v>
      </c>
      <c r="G33" s="600">
        <f>'Summary of Pricing (B2)'!$C33</f>
        <v>0</v>
      </c>
      <c r="H33" s="600">
        <f t="shared" si="4"/>
        <v>0</v>
      </c>
      <c r="I33" s="584">
        <f>SUM(H29:H33)</f>
        <v>110000</v>
      </c>
    </row>
    <row r="34" spans="1:9" x14ac:dyDescent="0.25">
      <c r="A34" s="18"/>
      <c r="B34" s="37"/>
      <c r="C34" s="599"/>
      <c r="D34" s="599"/>
      <c r="E34" s="599"/>
      <c r="F34" s="599"/>
      <c r="G34" s="599"/>
      <c r="H34" s="599"/>
      <c r="I34" s="583"/>
    </row>
    <row r="35" spans="1:9" x14ac:dyDescent="0.25">
      <c r="A35" s="768" t="s">
        <v>4210</v>
      </c>
      <c r="B35" s="768"/>
      <c r="C35" s="599"/>
      <c r="D35" s="599"/>
      <c r="E35" s="599"/>
      <c r="F35" s="599"/>
      <c r="G35" s="599"/>
      <c r="H35" s="599"/>
      <c r="I35" s="583"/>
    </row>
    <row r="36" spans="1:9" hidden="1" x14ac:dyDescent="0.25">
      <c r="A36" s="18" t="s">
        <v>1971</v>
      </c>
      <c r="B36" s="37" t="s">
        <v>1972</v>
      </c>
      <c r="C36" s="599">
        <f>'C6.1'!H52</f>
        <v>0</v>
      </c>
      <c r="D36" s="599">
        <f>'C6.1'!I52</f>
        <v>0</v>
      </c>
      <c r="E36" s="599">
        <f>'C6.1'!J52</f>
        <v>0</v>
      </c>
      <c r="F36" s="599">
        <f>'C6.1'!K52</f>
        <v>0</v>
      </c>
      <c r="G36" s="599">
        <f>'C6.1'!L52</f>
        <v>0</v>
      </c>
      <c r="H36" s="599"/>
      <c r="I36" s="583"/>
    </row>
    <row r="37" spans="1:9" x14ac:dyDescent="0.25">
      <c r="A37" s="18" t="s">
        <v>2021</v>
      </c>
      <c r="B37" s="37" t="s">
        <v>2022</v>
      </c>
      <c r="C37" s="600">
        <f>'Summary of Pricing (A1)'!$C37</f>
        <v>0</v>
      </c>
      <c r="D37" s="600">
        <f>'Summary of Pricing (A2)'!$C37</f>
        <v>0</v>
      </c>
      <c r="E37" s="600">
        <v>0</v>
      </c>
      <c r="F37" s="600">
        <f>'Summary of Pricing (B1)'!$C37</f>
        <v>0</v>
      </c>
      <c r="G37" s="600">
        <f>'Summary of Pricing (B2)'!$C37</f>
        <v>0</v>
      </c>
      <c r="H37" s="600">
        <f>SUM(C37:G37)</f>
        <v>0</v>
      </c>
      <c r="I37" s="584">
        <f>SUM(H37)</f>
        <v>0</v>
      </c>
    </row>
    <row r="38" spans="1:9" x14ac:dyDescent="0.25">
      <c r="A38" s="18"/>
      <c r="B38" s="37"/>
      <c r="C38" s="599"/>
      <c r="D38" s="599"/>
      <c r="E38" s="599"/>
      <c r="F38" s="599"/>
      <c r="G38" s="599"/>
      <c r="H38" s="599"/>
      <c r="I38" s="583"/>
    </row>
    <row r="39" spans="1:9" hidden="1" x14ac:dyDescent="0.25">
      <c r="A39" s="768" t="s">
        <v>4211</v>
      </c>
      <c r="B39" s="768"/>
      <c r="C39" s="599"/>
      <c r="D39" s="599"/>
      <c r="E39" s="599"/>
      <c r="F39" s="599"/>
      <c r="G39" s="599"/>
      <c r="H39" s="599"/>
      <c r="I39" s="583"/>
    </row>
    <row r="40" spans="1:9" hidden="1" x14ac:dyDescent="0.25">
      <c r="A40" s="18" t="s">
        <v>2036</v>
      </c>
      <c r="B40" s="37" t="s">
        <v>2037</v>
      </c>
      <c r="C40" s="599">
        <f>'C7.1'!G16</f>
        <v>0</v>
      </c>
      <c r="D40" s="599">
        <f>'C7.1'!H16</f>
        <v>0</v>
      </c>
      <c r="E40" s="599">
        <f>'C7.1'!I16</f>
        <v>0</v>
      </c>
      <c r="F40" s="599">
        <f>'C7.1'!J16</f>
        <v>0</v>
      </c>
      <c r="G40" s="599">
        <f>'C7.1'!K16</f>
        <v>0</v>
      </c>
      <c r="H40" s="599"/>
      <c r="I40" s="583"/>
    </row>
    <row r="41" spans="1:9" ht="26.4" hidden="1" x14ac:dyDescent="0.25">
      <c r="A41" s="18" t="s">
        <v>2054</v>
      </c>
      <c r="B41" s="37" t="s">
        <v>2055</v>
      </c>
      <c r="C41" s="599">
        <f>'C7.2'!H38</f>
        <v>0</v>
      </c>
      <c r="D41" s="599">
        <f>'C7.2'!I38</f>
        <v>0</v>
      </c>
      <c r="E41" s="599">
        <f>'C7.2'!J38</f>
        <v>0</v>
      </c>
      <c r="F41" s="599">
        <f>'C7.2'!K38</f>
        <v>0</v>
      </c>
      <c r="G41" s="599">
        <f>'C7.2'!L38</f>
        <v>0</v>
      </c>
      <c r="H41" s="599"/>
      <c r="I41" s="583"/>
    </row>
    <row r="42" spans="1:9" hidden="1" x14ac:dyDescent="0.25">
      <c r="A42" s="18" t="s">
        <v>2073</v>
      </c>
      <c r="B42" s="37" t="s">
        <v>2074</v>
      </c>
      <c r="C42" s="599">
        <f>'C7.3'!G48</f>
        <v>0</v>
      </c>
      <c r="D42" s="599">
        <f>'C7.3'!H48</f>
        <v>0</v>
      </c>
      <c r="E42" s="599">
        <f>'C7.3'!I48</f>
        <v>0</v>
      </c>
      <c r="F42" s="599">
        <f>'C7.3'!J48</f>
        <v>0</v>
      </c>
      <c r="G42" s="599">
        <f>'C7.3'!K48</f>
        <v>0</v>
      </c>
      <c r="H42" s="599"/>
      <c r="I42" s="583"/>
    </row>
    <row r="43" spans="1:9" hidden="1" x14ac:dyDescent="0.25">
      <c r="A43" s="18" t="s">
        <v>2130</v>
      </c>
      <c r="B43" s="37" t="s">
        <v>2131</v>
      </c>
      <c r="C43" s="599">
        <f>'C7.4'!G8</f>
        <v>0</v>
      </c>
      <c r="D43" s="599">
        <f>'C7.4'!H8</f>
        <v>0</v>
      </c>
      <c r="E43" s="599">
        <f>'C7.4'!I8</f>
        <v>0</v>
      </c>
      <c r="F43" s="599">
        <f>'C7.4'!J8</f>
        <v>0</v>
      </c>
      <c r="G43" s="599">
        <f>'C7.4'!K8</f>
        <v>0</v>
      </c>
      <c r="H43" s="599"/>
      <c r="I43" s="583"/>
    </row>
    <row r="44" spans="1:9" hidden="1" x14ac:dyDescent="0.25">
      <c r="A44" s="18" t="s">
        <v>2137</v>
      </c>
      <c r="B44" s="37" t="s">
        <v>2135</v>
      </c>
      <c r="C44" s="599">
        <f>'C7.5'!G9</f>
        <v>0</v>
      </c>
      <c r="D44" s="599">
        <f>'C7.5'!H9</f>
        <v>0</v>
      </c>
      <c r="E44" s="599">
        <f>'C7.5'!I9</f>
        <v>0</v>
      </c>
      <c r="F44" s="599">
        <f>'C7.5'!J9</f>
        <v>0</v>
      </c>
      <c r="G44" s="599">
        <f>'C7.5'!K9</f>
        <v>0</v>
      </c>
      <c r="H44" s="599"/>
      <c r="I44" s="583"/>
    </row>
    <row r="45" spans="1:9" hidden="1" x14ac:dyDescent="0.25">
      <c r="A45" s="18" t="s">
        <v>2138</v>
      </c>
      <c r="B45" s="37" t="s">
        <v>2139</v>
      </c>
      <c r="C45" s="600">
        <f>'C7.6'!G9</f>
        <v>0</v>
      </c>
      <c r="D45" s="600">
        <f>'C7.6'!H9</f>
        <v>0</v>
      </c>
      <c r="E45" s="600">
        <f>'C7.6'!I9</f>
        <v>0</v>
      </c>
      <c r="F45" s="600">
        <f>'C7.6'!J9</f>
        <v>0</v>
      </c>
      <c r="G45" s="600">
        <f>'C7.6'!K9</f>
        <v>0</v>
      </c>
      <c r="H45" s="600"/>
      <c r="I45" s="584">
        <f>SUM(C45:G45)</f>
        <v>0</v>
      </c>
    </row>
    <row r="46" spans="1:9" hidden="1" x14ac:dyDescent="0.25">
      <c r="A46" s="18"/>
      <c r="B46" s="37"/>
      <c r="C46" s="599"/>
      <c r="D46" s="599"/>
      <c r="E46" s="599"/>
      <c r="F46" s="599"/>
      <c r="G46" s="599"/>
      <c r="H46" s="599"/>
      <c r="I46" s="583"/>
    </row>
    <row r="47" spans="1:9" x14ac:dyDescent="0.25">
      <c r="A47" s="768" t="s">
        <v>4212</v>
      </c>
      <c r="B47" s="768"/>
      <c r="C47" s="599"/>
      <c r="D47" s="599"/>
      <c r="E47" s="599"/>
      <c r="F47" s="599"/>
      <c r="G47" s="599"/>
      <c r="H47" s="599"/>
      <c r="I47" s="583"/>
    </row>
    <row r="48" spans="1:9" x14ac:dyDescent="0.25">
      <c r="A48" s="18" t="s">
        <v>2141</v>
      </c>
      <c r="B48" s="37" t="s">
        <v>27</v>
      </c>
      <c r="C48" s="599">
        <f>'Summary of Pricing (A1)'!$C48</f>
        <v>0</v>
      </c>
      <c r="D48" s="599">
        <f>'Summary of Pricing (A2)'!$C53</f>
        <v>0</v>
      </c>
      <c r="E48" s="599">
        <v>0</v>
      </c>
      <c r="F48" s="599">
        <f>'Summary of Pricing (B1)'!$C48</f>
        <v>0</v>
      </c>
      <c r="G48" s="599">
        <f>'Summary of Pricing (B2)'!$C48</f>
        <v>0</v>
      </c>
      <c r="H48" s="599">
        <f t="shared" ref="H48:H55" si="5">SUM(C48:G48)</f>
        <v>0</v>
      </c>
      <c r="I48" s="583"/>
    </row>
    <row r="49" spans="1:9" hidden="1" x14ac:dyDescent="0.25">
      <c r="A49" s="18" t="s">
        <v>2158</v>
      </c>
      <c r="B49" s="37" t="s">
        <v>2159</v>
      </c>
      <c r="C49" s="599">
        <f>'Summary of Pricing (A1)'!$C49</f>
        <v>0</v>
      </c>
      <c r="D49" s="599">
        <f>'Summary of Pricing (A2)'!$C50</f>
        <v>0</v>
      </c>
      <c r="E49" s="599">
        <v>0</v>
      </c>
      <c r="F49" s="599">
        <f>'Summary of Pricing (B1)'!$C49</f>
        <v>0</v>
      </c>
      <c r="G49" s="599">
        <f>'Summary of Pricing (B2)'!$C49</f>
        <v>0</v>
      </c>
      <c r="H49" s="599">
        <f t="shared" si="5"/>
        <v>0</v>
      </c>
      <c r="I49" s="583"/>
    </row>
    <row r="50" spans="1:9" hidden="1" x14ac:dyDescent="0.25">
      <c r="A50" s="18" t="s">
        <v>2173</v>
      </c>
      <c r="B50" s="37" t="s">
        <v>2174</v>
      </c>
      <c r="C50" s="599">
        <f>'Summary of Pricing (A1)'!$C50</f>
        <v>0</v>
      </c>
      <c r="D50" s="599">
        <f>'Summary of Pricing (A2)'!$C51</f>
        <v>0</v>
      </c>
      <c r="E50" s="599">
        <v>0</v>
      </c>
      <c r="F50" s="599">
        <f>'Summary of Pricing (B1)'!$C50</f>
        <v>0</v>
      </c>
      <c r="G50" s="599">
        <f>'Summary of Pricing (B2)'!$C50</f>
        <v>0</v>
      </c>
      <c r="H50" s="599">
        <f t="shared" si="5"/>
        <v>0</v>
      </c>
      <c r="I50" s="583"/>
    </row>
    <row r="51" spans="1:9" hidden="1" x14ac:dyDescent="0.25">
      <c r="A51" s="18" t="s">
        <v>2180</v>
      </c>
      <c r="B51" s="37" t="s">
        <v>2181</v>
      </c>
      <c r="C51" s="599">
        <f>'Summary of Pricing (A1)'!$C51</f>
        <v>0</v>
      </c>
      <c r="D51" s="599">
        <f>'Summary of Pricing (A2)'!$C52</f>
        <v>0</v>
      </c>
      <c r="E51" s="599">
        <v>0</v>
      </c>
      <c r="F51" s="599">
        <f>'Summary of Pricing (B1)'!$C51</f>
        <v>0</v>
      </c>
      <c r="G51" s="599">
        <f>'Summary of Pricing (B2)'!$C51</f>
        <v>0</v>
      </c>
      <c r="H51" s="599">
        <f t="shared" si="5"/>
        <v>0</v>
      </c>
      <c r="I51" s="583"/>
    </row>
    <row r="52" spans="1:9" hidden="1" x14ac:dyDescent="0.25">
      <c r="A52" s="18" t="s">
        <v>2187</v>
      </c>
      <c r="B52" s="37" t="s">
        <v>2188</v>
      </c>
      <c r="C52" s="599">
        <f>'Summary of Pricing (A1)'!$C52</f>
        <v>0</v>
      </c>
      <c r="D52" s="599">
        <v>0</v>
      </c>
      <c r="E52" s="599">
        <v>0</v>
      </c>
      <c r="F52" s="599">
        <f>'Summary of Pricing (B1)'!$C52</f>
        <v>0</v>
      </c>
      <c r="G52" s="599">
        <f>'Summary of Pricing (B2)'!$C52</f>
        <v>0</v>
      </c>
      <c r="H52" s="599">
        <f t="shared" si="5"/>
        <v>0</v>
      </c>
      <c r="I52" s="583"/>
    </row>
    <row r="53" spans="1:9" x14ac:dyDescent="0.25">
      <c r="A53" s="18" t="s">
        <v>2203</v>
      </c>
      <c r="B53" s="37" t="s">
        <v>2204</v>
      </c>
      <c r="C53" s="599">
        <f>'Summary of Pricing (A1)'!$C53</f>
        <v>0</v>
      </c>
      <c r="D53" s="599">
        <f>'Summary of Pricing (A2)'!$C54</f>
        <v>0</v>
      </c>
      <c r="E53" s="599">
        <v>0</v>
      </c>
      <c r="F53" s="599">
        <f>'Summary of Pricing (B1)'!$C53</f>
        <v>0</v>
      </c>
      <c r="G53" s="599">
        <f>'Summary of Pricing (B2)'!$C53</f>
        <v>0</v>
      </c>
      <c r="H53" s="599">
        <f t="shared" si="5"/>
        <v>0</v>
      </c>
      <c r="I53" s="583"/>
    </row>
    <row r="54" spans="1:9" hidden="1" x14ac:dyDescent="0.25">
      <c r="A54" s="18" t="s">
        <v>2209</v>
      </c>
      <c r="B54" s="37" t="s">
        <v>2210</v>
      </c>
      <c r="C54" s="599">
        <f>'Summary of Pricing (A1)'!$C54</f>
        <v>0</v>
      </c>
      <c r="D54" s="599">
        <f>'Summary of Pricing (A2)'!$C55</f>
        <v>0</v>
      </c>
      <c r="E54" s="599">
        <v>0</v>
      </c>
      <c r="F54" s="599">
        <f>'Summary of Pricing (B1)'!$C54</f>
        <v>0</v>
      </c>
      <c r="G54" s="599">
        <f>'Summary of Pricing (B2)'!$C54</f>
        <v>0</v>
      </c>
      <c r="H54" s="599">
        <f t="shared" si="5"/>
        <v>0</v>
      </c>
      <c r="I54" s="583"/>
    </row>
    <row r="55" spans="1:9" x14ac:dyDescent="0.25">
      <c r="A55" s="18" t="s">
        <v>2221</v>
      </c>
      <c r="B55" s="37" t="s">
        <v>2222</v>
      </c>
      <c r="C55" s="600">
        <f>'Summary of Pricing (A1)'!$C55</f>
        <v>0</v>
      </c>
      <c r="D55" s="600">
        <f>'Summary of Pricing (A2)'!$C56</f>
        <v>0</v>
      </c>
      <c r="E55" s="600">
        <v>0</v>
      </c>
      <c r="F55" s="600">
        <f>'Summary of Pricing (B1)'!$C55</f>
        <v>0</v>
      </c>
      <c r="G55" s="600">
        <f>'Summary of Pricing (B2)'!$C55</f>
        <v>0</v>
      </c>
      <c r="H55" s="600">
        <f t="shared" si="5"/>
        <v>0</v>
      </c>
      <c r="I55" s="584">
        <f>SUM(H48:H55)</f>
        <v>0</v>
      </c>
    </row>
    <row r="56" spans="1:9" hidden="1" x14ac:dyDescent="0.25">
      <c r="A56" s="18" t="s">
        <v>2253</v>
      </c>
      <c r="B56" s="37" t="s">
        <v>2254</v>
      </c>
      <c r="C56" s="600">
        <f>'Summary of Pricing (A1)'!$C56</f>
        <v>0</v>
      </c>
      <c r="D56" s="600">
        <f>'Summary of Pricing (A2)'!$C57</f>
        <v>0</v>
      </c>
      <c r="E56" s="600">
        <v>0</v>
      </c>
      <c r="F56" s="600">
        <f>'Summary of Pricing (B1)'!$C56</f>
        <v>0</v>
      </c>
      <c r="G56" s="600">
        <f>'Summary of Pricing (B2)'!$C56</f>
        <v>0</v>
      </c>
      <c r="H56" s="599"/>
    </row>
    <row r="57" spans="1:9" x14ac:dyDescent="0.25">
      <c r="A57" s="18"/>
      <c r="B57" s="37"/>
      <c r="C57" s="599"/>
      <c r="D57" s="599"/>
      <c r="E57" s="599"/>
      <c r="F57" s="599"/>
      <c r="G57" s="599"/>
      <c r="H57" s="599"/>
      <c r="I57" s="583"/>
    </row>
    <row r="58" spans="1:9" x14ac:dyDescent="0.25">
      <c r="A58" s="768" t="s">
        <v>2281</v>
      </c>
      <c r="B58" s="768"/>
      <c r="C58" s="599"/>
      <c r="D58" s="599"/>
      <c r="E58" s="599"/>
      <c r="F58" s="599"/>
      <c r="G58" s="599"/>
      <c r="H58" s="599"/>
      <c r="I58" s="583"/>
    </row>
    <row r="59" spans="1:9" x14ac:dyDescent="0.25">
      <c r="A59" s="18" t="s">
        <v>2280</v>
      </c>
      <c r="B59" s="37" t="s">
        <v>2281</v>
      </c>
      <c r="C59" s="600">
        <f>'Summary of Pricing (A1)'!$C59</f>
        <v>0</v>
      </c>
      <c r="D59" s="600">
        <f>'Summary of Pricing (A2)'!$C59</f>
        <v>0</v>
      </c>
      <c r="E59" s="600">
        <v>0</v>
      </c>
      <c r="F59" s="600">
        <f>'Summary of Pricing (B1)'!$C59</f>
        <v>0</v>
      </c>
      <c r="G59" s="600">
        <f>'Summary of Pricing (B2)'!$C59</f>
        <v>0</v>
      </c>
      <c r="H59" s="600">
        <f>SUM(C59:G59)</f>
        <v>0</v>
      </c>
      <c r="I59" s="584">
        <f>SUM(H59)</f>
        <v>0</v>
      </c>
    </row>
    <row r="60" spans="1:9" x14ac:dyDescent="0.25">
      <c r="A60" s="18"/>
      <c r="B60" s="37"/>
      <c r="C60" s="599"/>
      <c r="D60" s="599"/>
      <c r="E60" s="599"/>
      <c r="F60" s="599"/>
      <c r="G60" s="599"/>
      <c r="H60" s="599"/>
      <c r="I60" s="583"/>
    </row>
    <row r="61" spans="1:9" x14ac:dyDescent="0.25">
      <c r="A61" s="768" t="s">
        <v>4213</v>
      </c>
      <c r="B61" s="768"/>
      <c r="C61" s="599"/>
      <c r="D61" s="599"/>
      <c r="E61" s="599"/>
      <c r="F61" s="599"/>
      <c r="G61" s="599"/>
      <c r="H61" s="599"/>
      <c r="I61" s="583"/>
    </row>
    <row r="62" spans="1:9" x14ac:dyDescent="0.25">
      <c r="A62" s="18" t="s">
        <v>2365</v>
      </c>
      <c r="B62" s="37" t="s">
        <v>4195</v>
      </c>
      <c r="C62" s="600">
        <f>'Summary of Pricing (A1)'!$C62</f>
        <v>0</v>
      </c>
      <c r="D62" s="600">
        <f>'Summary of Pricing (A2)'!$C63</f>
        <v>0</v>
      </c>
      <c r="E62" s="600">
        <v>0</v>
      </c>
      <c r="F62" s="600">
        <f>'Summary of Pricing (B1)'!$C62</f>
        <v>0</v>
      </c>
      <c r="G62" s="600">
        <f>'Summary of Pricing (B2)'!$C62</f>
        <v>0</v>
      </c>
      <c r="H62" s="600">
        <f>SUM(C62:G62)</f>
        <v>0</v>
      </c>
      <c r="I62" s="584">
        <f>SUM(H62)</f>
        <v>0</v>
      </c>
    </row>
    <row r="63" spans="1:9" x14ac:dyDescent="0.25">
      <c r="A63" s="18"/>
      <c r="B63" s="37"/>
      <c r="C63" s="599"/>
      <c r="D63" s="599"/>
      <c r="E63" s="599"/>
      <c r="F63" s="599"/>
      <c r="G63" s="599"/>
      <c r="H63" s="599"/>
      <c r="I63" s="583"/>
    </row>
    <row r="64" spans="1:9" x14ac:dyDescent="0.25">
      <c r="A64" s="768" t="s">
        <v>4214</v>
      </c>
      <c r="B64" s="768"/>
      <c r="C64" s="599"/>
      <c r="D64" s="599"/>
      <c r="E64" s="599"/>
      <c r="F64" s="599"/>
      <c r="G64" s="599"/>
      <c r="H64" s="599"/>
      <c r="I64" s="583"/>
    </row>
    <row r="65" spans="1:9" x14ac:dyDescent="0.25">
      <c r="A65" s="18" t="s">
        <v>2517</v>
      </c>
      <c r="B65" s="37" t="s">
        <v>2608</v>
      </c>
      <c r="C65" s="599">
        <f>'Summary of Pricing (A1)'!$C65</f>
        <v>11000</v>
      </c>
      <c r="D65" s="599">
        <f>'Summary of Pricing (A2)'!$C65</f>
        <v>0</v>
      </c>
      <c r="E65" s="599">
        <v>0</v>
      </c>
      <c r="F65" s="599">
        <f>'Summary of Pricing (B1)'!$C66</f>
        <v>26000</v>
      </c>
      <c r="G65" s="599">
        <f>'Summary of Pricing (B2)'!$C66</f>
        <v>0</v>
      </c>
      <c r="H65" s="599">
        <f t="shared" ref="H65:H73" si="6">SUM(C65:G65)</f>
        <v>37000</v>
      </c>
      <c r="I65" s="583"/>
    </row>
    <row r="66" spans="1:9" x14ac:dyDescent="0.25">
      <c r="A66" s="18" t="s">
        <v>2567</v>
      </c>
      <c r="B66" s="37" t="s">
        <v>2609</v>
      </c>
      <c r="C66" s="599">
        <f>'Summary of Pricing (A1)'!$C66</f>
        <v>0</v>
      </c>
      <c r="D66" s="599">
        <f>'Summary of Pricing (A2)'!$C66</f>
        <v>0</v>
      </c>
      <c r="E66" s="599">
        <v>0</v>
      </c>
      <c r="F66" s="599">
        <f>'Summary of Pricing (B1)'!$C67</f>
        <v>0</v>
      </c>
      <c r="G66" s="599">
        <f>'Summary of Pricing (B2)'!$C67</f>
        <v>0</v>
      </c>
      <c r="H66" s="599">
        <f t="shared" si="6"/>
        <v>0</v>
      </c>
      <c r="I66" s="583"/>
    </row>
    <row r="67" spans="1:9" hidden="1" x14ac:dyDescent="0.25">
      <c r="A67" s="18" t="s">
        <v>2621</v>
      </c>
      <c r="B67" s="37" t="s">
        <v>2622</v>
      </c>
      <c r="C67" s="599">
        <f>'Summary of Pricing (A1)'!$C67</f>
        <v>0</v>
      </c>
      <c r="D67" s="599">
        <f>'Summary of Pricing (A2)'!$C67</f>
        <v>0</v>
      </c>
      <c r="E67" s="599">
        <f>'Summary of Pricing (D)'!$C67</f>
        <v>0</v>
      </c>
      <c r="F67" s="599">
        <f>'Summary of Pricing (B1)'!$C68</f>
        <v>0</v>
      </c>
      <c r="G67" s="599">
        <f>'Summary of Pricing (B2)'!$C68</f>
        <v>0</v>
      </c>
      <c r="H67" s="599">
        <f t="shared" si="6"/>
        <v>0</v>
      </c>
      <c r="I67" s="583"/>
    </row>
    <row r="68" spans="1:9" x14ac:dyDescent="0.25">
      <c r="A68" s="18" t="s">
        <v>2629</v>
      </c>
      <c r="B68" s="37" t="s">
        <v>2628</v>
      </c>
      <c r="C68" s="599">
        <f>'Summary of Pricing (A1)'!$C68</f>
        <v>0</v>
      </c>
      <c r="D68" s="599">
        <f>'Summary of Pricing (A2)'!$C68</f>
        <v>0</v>
      </c>
      <c r="E68" s="599">
        <v>0</v>
      </c>
      <c r="F68" s="599">
        <f>'Summary of Pricing (B1)'!$C69</f>
        <v>0</v>
      </c>
      <c r="G68" s="599">
        <f>'Summary of Pricing (B2)'!$C69</f>
        <v>0</v>
      </c>
      <c r="H68" s="599">
        <f t="shared" si="6"/>
        <v>0</v>
      </c>
      <c r="I68" s="583"/>
    </row>
    <row r="69" spans="1:9" x14ac:dyDescent="0.25">
      <c r="A69" s="18" t="s">
        <v>2724</v>
      </c>
      <c r="B69" s="37" t="s">
        <v>2725</v>
      </c>
      <c r="C69" s="599">
        <f>'Summary of Pricing (A1)'!$C69</f>
        <v>0</v>
      </c>
      <c r="D69" s="599">
        <f>'Summary of Pricing (A2)'!$C69</f>
        <v>0</v>
      </c>
      <c r="E69" s="599">
        <v>0</v>
      </c>
      <c r="F69" s="599">
        <f>'Summary of Pricing (B1)'!$C70</f>
        <v>0</v>
      </c>
      <c r="G69" s="599">
        <f>'Summary of Pricing (B2)'!$C70</f>
        <v>0</v>
      </c>
      <c r="H69" s="599">
        <f t="shared" si="6"/>
        <v>0</v>
      </c>
      <c r="I69" s="583"/>
    </row>
    <row r="70" spans="1:9" x14ac:dyDescent="0.25">
      <c r="A70" s="18" t="s">
        <v>2793</v>
      </c>
      <c r="B70" s="37" t="s">
        <v>4203</v>
      </c>
      <c r="C70" s="599">
        <f>'Summary of Pricing (A1)'!$C70</f>
        <v>0</v>
      </c>
      <c r="D70" s="599">
        <f>'Summary of Pricing (A2)'!$C70</f>
        <v>0</v>
      </c>
      <c r="E70" s="599">
        <v>0</v>
      </c>
      <c r="F70" s="599">
        <f>'Summary of Pricing (B1)'!$C71</f>
        <v>0</v>
      </c>
      <c r="G70" s="599">
        <f>'Summary of Pricing (B2)'!$C71</f>
        <v>0</v>
      </c>
      <c r="H70" s="599">
        <f t="shared" si="6"/>
        <v>0</v>
      </c>
      <c r="I70" s="583"/>
    </row>
    <row r="71" spans="1:9" x14ac:dyDescent="0.25">
      <c r="A71" s="18" t="s">
        <v>2882</v>
      </c>
      <c r="B71" s="37" t="s">
        <v>2883</v>
      </c>
      <c r="C71" s="599">
        <f>'Summary of Pricing (A1)'!$C71</f>
        <v>0</v>
      </c>
      <c r="D71" s="599">
        <f>'Summary of Pricing (A2)'!$C71</f>
        <v>0</v>
      </c>
      <c r="E71" s="599">
        <v>0</v>
      </c>
      <c r="F71" s="599">
        <f>'Summary of Pricing (B1)'!$C72</f>
        <v>0</v>
      </c>
      <c r="G71" s="599">
        <f>'Summary of Pricing (B2)'!$C72</f>
        <v>0</v>
      </c>
      <c r="H71" s="599">
        <f t="shared" si="6"/>
        <v>0</v>
      </c>
      <c r="I71" s="583"/>
    </row>
    <row r="72" spans="1:9" x14ac:dyDescent="0.25">
      <c r="A72" s="18" t="s">
        <v>2993</v>
      </c>
      <c r="B72" s="37" t="s">
        <v>2994</v>
      </c>
      <c r="C72" s="599">
        <f>'Summary of Pricing (A1)'!$C72</f>
        <v>55000</v>
      </c>
      <c r="D72" s="599">
        <f>'Summary of Pricing (A2)'!$C72</f>
        <v>0</v>
      </c>
      <c r="E72" s="599">
        <v>0</v>
      </c>
      <c r="F72" s="599">
        <f>'Summary of Pricing (B1)'!$C73</f>
        <v>0</v>
      </c>
      <c r="G72" s="599">
        <f>'Summary of Pricing (B2)'!$C73</f>
        <v>0</v>
      </c>
      <c r="H72" s="599">
        <f t="shared" si="6"/>
        <v>55000</v>
      </c>
      <c r="I72" s="583"/>
    </row>
    <row r="73" spans="1:9" x14ac:dyDescent="0.25">
      <c r="A73" s="18" t="s">
        <v>3063</v>
      </c>
      <c r="B73" s="37" t="s">
        <v>3064</v>
      </c>
      <c r="C73" s="600">
        <f>'Summary of Pricing (A1)'!$C73</f>
        <v>0</v>
      </c>
      <c r="D73" s="600">
        <f>'Summary of Pricing (A2)'!$C73</f>
        <v>0</v>
      </c>
      <c r="E73" s="600">
        <v>0</v>
      </c>
      <c r="F73" s="600">
        <f>'Summary of Pricing (B1)'!$C74</f>
        <v>0</v>
      </c>
      <c r="G73" s="600">
        <f>'Summary of Pricing (B2)'!$C74</f>
        <v>0</v>
      </c>
      <c r="H73" s="600">
        <f t="shared" si="6"/>
        <v>0</v>
      </c>
      <c r="I73" s="584">
        <f>SUM(H65:H73)</f>
        <v>92000</v>
      </c>
    </row>
    <row r="74" spans="1:9" x14ac:dyDescent="0.25">
      <c r="A74" s="18"/>
      <c r="B74" s="37"/>
      <c r="C74" s="599"/>
      <c r="D74" s="599"/>
      <c r="E74" s="599"/>
      <c r="F74" s="599"/>
      <c r="G74" s="599"/>
      <c r="H74" s="599"/>
      <c r="I74" s="583"/>
    </row>
    <row r="75" spans="1:9" hidden="1" x14ac:dyDescent="0.25">
      <c r="A75" s="768" t="s">
        <v>4215</v>
      </c>
      <c r="B75" s="768"/>
      <c r="C75" s="599"/>
      <c r="D75" s="599"/>
      <c r="E75" s="599"/>
      <c r="F75" s="599"/>
      <c r="G75" s="599"/>
      <c r="H75" s="599"/>
      <c r="I75" s="583"/>
    </row>
    <row r="76" spans="1:9" hidden="1" x14ac:dyDescent="0.25">
      <c r="A76" s="18" t="s">
        <v>3077</v>
      </c>
      <c r="B76" s="37" t="s">
        <v>3078</v>
      </c>
      <c r="C76" s="599">
        <f>'C12.1'!H77</f>
        <v>0</v>
      </c>
      <c r="D76" s="599">
        <f>'C12.1'!I77</f>
        <v>0</v>
      </c>
      <c r="E76" s="599">
        <f>'C12.1'!J77</f>
        <v>0</v>
      </c>
      <c r="F76" s="599">
        <f>'C12.1'!K77</f>
        <v>0</v>
      </c>
      <c r="G76" s="599">
        <f>'C12.1'!L77</f>
        <v>0</v>
      </c>
      <c r="H76" s="599"/>
      <c r="I76" s="583"/>
    </row>
    <row r="77" spans="1:9" hidden="1" x14ac:dyDescent="0.25">
      <c r="A77" s="18" t="s">
        <v>3161</v>
      </c>
      <c r="B77" s="37" t="s">
        <v>3162</v>
      </c>
      <c r="C77" s="599">
        <f>'C12.2'!G33</f>
        <v>0</v>
      </c>
      <c r="D77" s="599">
        <f>'C12.2'!H33</f>
        <v>0</v>
      </c>
      <c r="E77" s="599">
        <f>'C12.2'!I33</f>
        <v>0</v>
      </c>
      <c r="F77" s="599">
        <f>'C12.2'!J33</f>
        <v>0</v>
      </c>
      <c r="G77" s="599">
        <f>'C12.2'!K33</f>
        <v>0</v>
      </c>
      <c r="H77" s="599"/>
      <c r="I77" s="583"/>
    </row>
    <row r="78" spans="1:9" hidden="1" x14ac:dyDescent="0.25">
      <c r="A78" s="18" t="s">
        <v>3207</v>
      </c>
      <c r="B78" s="37" t="s">
        <v>3208</v>
      </c>
      <c r="C78" s="599">
        <f>'C12.3'!G81</f>
        <v>0</v>
      </c>
      <c r="D78" s="599">
        <f>'C12.3'!H81</f>
        <v>0</v>
      </c>
      <c r="E78" s="599">
        <f>'C12.3'!I81</f>
        <v>0</v>
      </c>
      <c r="F78" s="599">
        <f>'C12.3'!J81</f>
        <v>0</v>
      </c>
      <c r="G78" s="599">
        <f>'C12.3'!K81</f>
        <v>0</v>
      </c>
      <c r="H78" s="599"/>
      <c r="I78" s="583"/>
    </row>
    <row r="79" spans="1:9" hidden="1" x14ac:dyDescent="0.25">
      <c r="A79" s="18" t="s">
        <v>3326</v>
      </c>
      <c r="B79" s="37" t="s">
        <v>3327</v>
      </c>
      <c r="C79" s="599">
        <f>'C12.4'!G40</f>
        <v>0</v>
      </c>
      <c r="D79" s="599">
        <f>'C12.4'!H40</f>
        <v>0</v>
      </c>
      <c r="E79" s="599">
        <f>'C12.4'!I40</f>
        <v>0</v>
      </c>
      <c r="F79" s="599">
        <f>'C12.4'!J40</f>
        <v>0</v>
      </c>
      <c r="G79" s="599">
        <f>'C12.4'!K40</f>
        <v>0</v>
      </c>
      <c r="H79" s="599"/>
      <c r="I79" s="583"/>
    </row>
    <row r="80" spans="1:9" hidden="1" x14ac:dyDescent="0.25">
      <c r="A80" s="18" t="s">
        <v>3377</v>
      </c>
      <c r="B80" s="37" t="s">
        <v>3378</v>
      </c>
      <c r="C80" s="599">
        <f>'C12.5'!G26</f>
        <v>0</v>
      </c>
      <c r="D80" s="599">
        <f>'C12.5'!H26</f>
        <v>0</v>
      </c>
      <c r="E80" s="599">
        <f>'C12.5'!I26</f>
        <v>0</v>
      </c>
      <c r="F80" s="599">
        <f>'C12.5'!J26</f>
        <v>0</v>
      </c>
      <c r="G80" s="599">
        <f>'C12.5'!K26</f>
        <v>0</v>
      </c>
      <c r="H80" s="599"/>
      <c r="I80" s="583"/>
    </row>
    <row r="81" spans="1:9" hidden="1" x14ac:dyDescent="0.25">
      <c r="A81" s="18" t="s">
        <v>3405</v>
      </c>
      <c r="B81" s="37" t="s">
        <v>3406</v>
      </c>
      <c r="C81" s="599">
        <f>'C12.6'!H46</f>
        <v>0</v>
      </c>
      <c r="D81" s="599">
        <f>'C12.6'!I46</f>
        <v>0</v>
      </c>
      <c r="E81" s="599">
        <f>'C12.6'!J46</f>
        <v>0</v>
      </c>
      <c r="F81" s="599">
        <f>'C12.6'!K46</f>
        <v>0</v>
      </c>
      <c r="G81" s="599">
        <f>'C12.6'!L46</f>
        <v>0</v>
      </c>
      <c r="H81" s="599"/>
      <c r="I81" s="583"/>
    </row>
    <row r="82" spans="1:9" hidden="1" x14ac:dyDescent="0.25">
      <c r="A82" s="18" t="s">
        <v>3456</v>
      </c>
      <c r="B82" s="37" t="s">
        <v>3457</v>
      </c>
      <c r="C82" s="599">
        <f>'C12.7'!G15</f>
        <v>0</v>
      </c>
      <c r="D82" s="599">
        <f>'C12.7'!H15</f>
        <v>0</v>
      </c>
      <c r="E82" s="599">
        <f>'C12.7'!I15</f>
        <v>0</v>
      </c>
      <c r="F82" s="599">
        <f>'C12.7'!J15</f>
        <v>0</v>
      </c>
      <c r="G82" s="599">
        <f>'C12.7'!K15</f>
        <v>0</v>
      </c>
      <c r="H82" s="599"/>
      <c r="I82" s="583"/>
    </row>
    <row r="83" spans="1:9" hidden="1" x14ac:dyDescent="0.25">
      <c r="A83" s="18" t="s">
        <v>3467</v>
      </c>
      <c r="B83" s="37" t="s">
        <v>3468</v>
      </c>
      <c r="C83" s="599">
        <f>'C12.8'!G27</f>
        <v>0</v>
      </c>
      <c r="D83" s="599">
        <f>'C12.8'!H27</f>
        <v>0</v>
      </c>
      <c r="E83" s="599">
        <f>'C12.8'!I27</f>
        <v>0</v>
      </c>
      <c r="F83" s="599">
        <f>'C12.8'!J27</f>
        <v>0</v>
      </c>
      <c r="G83" s="599">
        <f>'C12.8'!K27</f>
        <v>0</v>
      </c>
      <c r="H83" s="599"/>
      <c r="I83" s="583"/>
    </row>
    <row r="84" spans="1:9" hidden="1" x14ac:dyDescent="0.25">
      <c r="A84" s="18" t="s">
        <v>3492</v>
      </c>
      <c r="B84" s="37" t="s">
        <v>3493</v>
      </c>
      <c r="C84" s="599">
        <f>'C12.9'!F20</f>
        <v>0</v>
      </c>
      <c r="D84" s="599">
        <f>'C12.9'!G20</f>
        <v>0</v>
      </c>
      <c r="E84" s="599">
        <f>'C12.9'!H20</f>
        <v>0</v>
      </c>
      <c r="F84" s="599">
        <f>'C12.9'!I20</f>
        <v>0</v>
      </c>
      <c r="G84" s="599">
        <f>'C12.9'!J20</f>
        <v>0</v>
      </c>
      <c r="H84" s="599"/>
      <c r="I84" s="583"/>
    </row>
    <row r="85" spans="1:9" hidden="1" x14ac:dyDescent="0.25">
      <c r="A85" s="18" t="s">
        <v>3507</v>
      </c>
      <c r="B85" s="37" t="s">
        <v>3508</v>
      </c>
      <c r="C85" s="599">
        <f>'C12.10'!F15</f>
        <v>0</v>
      </c>
      <c r="D85" s="599">
        <f>'C12.10'!G15</f>
        <v>0</v>
      </c>
      <c r="E85" s="599">
        <f>'C12.10'!H15</f>
        <v>0</v>
      </c>
      <c r="F85" s="599">
        <f>'C12.10'!I15</f>
        <v>0</v>
      </c>
      <c r="G85" s="599">
        <f>'C12.10'!J15</f>
        <v>0</v>
      </c>
      <c r="H85" s="599"/>
      <c r="I85" s="583"/>
    </row>
    <row r="86" spans="1:9" hidden="1" x14ac:dyDescent="0.25">
      <c r="A86" s="18" t="s">
        <v>3520</v>
      </c>
      <c r="B86" s="37" t="s">
        <v>3521</v>
      </c>
      <c r="C86" s="599">
        <f>'C12.11'!F14</f>
        <v>0</v>
      </c>
      <c r="D86" s="599">
        <f>'C12.11'!G14</f>
        <v>0</v>
      </c>
      <c r="E86" s="599">
        <f>'C12.11'!H14</f>
        <v>0</v>
      </c>
      <c r="F86" s="599">
        <f>'C12.11'!I14</f>
        <v>0</v>
      </c>
      <c r="G86" s="599">
        <f>'C12.11'!J14</f>
        <v>0</v>
      </c>
      <c r="H86" s="599"/>
      <c r="I86" s="583"/>
    </row>
    <row r="87" spans="1:9" hidden="1" x14ac:dyDescent="0.25">
      <c r="A87" s="18" t="s">
        <v>3523</v>
      </c>
      <c r="B87" s="37" t="s">
        <v>3524</v>
      </c>
      <c r="C87" s="600">
        <f>'C12.12'!G18</f>
        <v>0</v>
      </c>
      <c r="D87" s="600">
        <f>'C12.12'!H18</f>
        <v>0</v>
      </c>
      <c r="E87" s="600">
        <f>'C12.12'!I18</f>
        <v>0</v>
      </c>
      <c r="F87" s="600">
        <f>'C12.12'!J18</f>
        <v>0</v>
      </c>
      <c r="G87" s="600">
        <f>'C12.12'!K18</f>
        <v>0</v>
      </c>
      <c r="H87" s="600"/>
      <c r="I87" s="584">
        <f>SUM(C87:G87)</f>
        <v>0</v>
      </c>
    </row>
    <row r="88" spans="1:9" hidden="1" x14ac:dyDescent="0.25">
      <c r="A88" s="18"/>
      <c r="B88" s="37"/>
      <c r="C88" s="599"/>
      <c r="D88" s="599"/>
      <c r="E88" s="599"/>
      <c r="F88" s="599"/>
      <c r="G88" s="599"/>
      <c r="H88" s="599"/>
      <c r="I88" s="583"/>
    </row>
    <row r="89" spans="1:9" x14ac:dyDescent="0.25">
      <c r="A89" s="19" t="s">
        <v>4216</v>
      </c>
      <c r="B89" s="37"/>
      <c r="C89" s="599"/>
      <c r="D89" s="599"/>
      <c r="E89" s="599"/>
      <c r="F89" s="599"/>
      <c r="G89" s="599"/>
      <c r="H89" s="599"/>
      <c r="I89" s="583"/>
    </row>
    <row r="90" spans="1:9" x14ac:dyDescent="0.25">
      <c r="A90" s="18" t="s">
        <v>3541</v>
      </c>
      <c r="B90" s="37" t="s">
        <v>3542</v>
      </c>
      <c r="C90" s="599">
        <f>'Summary of Pricing (A1)'!$C90</f>
        <v>0</v>
      </c>
      <c r="D90" s="599">
        <f>'Summary of Pricing (A2)'!$C90</f>
        <v>0</v>
      </c>
      <c r="E90" s="599">
        <v>0</v>
      </c>
      <c r="F90" s="599">
        <f>'Summary of Pricing (B1)'!$C91</f>
        <v>0</v>
      </c>
      <c r="G90" s="599">
        <f>'Summary of Pricing (B2)'!$C91</f>
        <v>0</v>
      </c>
      <c r="H90" s="599">
        <f t="shared" ref="H90:H97" si="7">SUM(C90:G90)</f>
        <v>0</v>
      </c>
      <c r="I90" s="583"/>
    </row>
    <row r="91" spans="1:9" x14ac:dyDescent="0.25">
      <c r="A91" s="18" t="s">
        <v>3651</v>
      </c>
      <c r="B91" s="37" t="s">
        <v>3652</v>
      </c>
      <c r="C91" s="599">
        <f>'Summary of Pricing (A1)'!$C91</f>
        <v>0</v>
      </c>
      <c r="D91" s="599">
        <f>'Summary of Pricing (A2)'!$C91</f>
        <v>0</v>
      </c>
      <c r="E91" s="599">
        <v>0</v>
      </c>
      <c r="F91" s="599">
        <f>'Summary of Pricing (B1)'!$C92</f>
        <v>0</v>
      </c>
      <c r="G91" s="599">
        <f>'Summary of Pricing (B2)'!$C92</f>
        <v>0</v>
      </c>
      <c r="H91" s="599">
        <f t="shared" si="7"/>
        <v>0</v>
      </c>
      <c r="I91" s="583"/>
    </row>
    <row r="92" spans="1:9" x14ac:dyDescent="0.25">
      <c r="A92" s="18" t="s">
        <v>3670</v>
      </c>
      <c r="B92" s="37" t="s">
        <v>3668</v>
      </c>
      <c r="C92" s="599">
        <f>'Summary of Pricing (A1)'!$C92</f>
        <v>0</v>
      </c>
      <c r="D92" s="599">
        <f>'Summary of Pricing (A2)'!$C92</f>
        <v>0</v>
      </c>
      <c r="E92" s="599">
        <v>0</v>
      </c>
      <c r="F92" s="599">
        <f>'Summary of Pricing (B1)'!$C93</f>
        <v>0</v>
      </c>
      <c r="G92" s="599">
        <f>'Summary of Pricing (B2)'!$C93</f>
        <v>0</v>
      </c>
      <c r="H92" s="599">
        <f t="shared" si="7"/>
        <v>0</v>
      </c>
      <c r="I92" s="583"/>
    </row>
    <row r="93" spans="1:9" x14ac:dyDescent="0.25">
      <c r="A93" s="18" t="s">
        <v>3680</v>
      </c>
      <c r="B93" s="37" t="s">
        <v>3681</v>
      </c>
      <c r="C93" s="599">
        <f>'Summary of Pricing (A1)'!$C93</f>
        <v>0</v>
      </c>
      <c r="D93" s="599">
        <f>'Summary of Pricing (A2)'!$C93</f>
        <v>0</v>
      </c>
      <c r="E93" s="599">
        <v>0</v>
      </c>
      <c r="F93" s="599">
        <f>'Summary of Pricing (B1)'!$C94</f>
        <v>0</v>
      </c>
      <c r="G93" s="599">
        <f>'Summary of Pricing (B2)'!$C94</f>
        <v>0</v>
      </c>
      <c r="H93" s="599">
        <f t="shared" si="7"/>
        <v>0</v>
      </c>
      <c r="I93" s="583"/>
    </row>
    <row r="94" spans="1:9" hidden="1" x14ac:dyDescent="0.25">
      <c r="A94" s="18" t="s">
        <v>3738</v>
      </c>
      <c r="B94" s="37" t="s">
        <v>3739</v>
      </c>
      <c r="C94" s="599">
        <f>'Summary of Pricing (A1)'!$C94</f>
        <v>0</v>
      </c>
      <c r="D94" s="599">
        <f>'Summary of Pricing (A2)'!$C94</f>
        <v>0</v>
      </c>
      <c r="E94" s="599">
        <f>'Summary of Pricing (D)'!$C94</f>
        <v>0</v>
      </c>
      <c r="F94" s="599">
        <f>'Summary of Pricing (B1)'!$C95</f>
        <v>0</v>
      </c>
      <c r="G94" s="599">
        <f>'Summary of Pricing (B2)'!$C95</f>
        <v>0</v>
      </c>
      <c r="H94" s="599">
        <f t="shared" si="7"/>
        <v>0</v>
      </c>
      <c r="I94" s="583"/>
    </row>
    <row r="95" spans="1:9" hidden="1" x14ac:dyDescent="0.25">
      <c r="A95" s="18" t="s">
        <v>3758</v>
      </c>
      <c r="B95" s="37" t="s">
        <v>3759</v>
      </c>
      <c r="C95" s="599">
        <f>'Summary of Pricing (A1)'!$C95</f>
        <v>0</v>
      </c>
      <c r="D95" s="599">
        <f>'Summary of Pricing (A2)'!$C95</f>
        <v>0</v>
      </c>
      <c r="E95" s="599">
        <f>'Summary of Pricing (D)'!$C95</f>
        <v>0</v>
      </c>
      <c r="F95" s="599">
        <f>'Summary of Pricing (B1)'!$C96</f>
        <v>0</v>
      </c>
      <c r="G95" s="599">
        <f>'Summary of Pricing (B2)'!$C96</f>
        <v>0</v>
      </c>
      <c r="H95" s="599">
        <f t="shared" si="7"/>
        <v>0</v>
      </c>
      <c r="I95" s="583"/>
    </row>
    <row r="96" spans="1:9" x14ac:dyDescent="0.25">
      <c r="A96" s="18" t="s">
        <v>3777</v>
      </c>
      <c r="B96" s="37" t="s">
        <v>3778</v>
      </c>
      <c r="C96" s="599">
        <f>'Summary of Pricing (A1)'!$C96</f>
        <v>0</v>
      </c>
      <c r="D96" s="599">
        <f>'Summary of Pricing (A2)'!$C96</f>
        <v>0</v>
      </c>
      <c r="E96" s="599">
        <v>0</v>
      </c>
      <c r="F96" s="599">
        <f>'Summary of Pricing (B1)'!$C97</f>
        <v>0</v>
      </c>
      <c r="G96" s="599">
        <f>'Summary of Pricing (B2)'!$C97</f>
        <v>0</v>
      </c>
      <c r="H96" s="599">
        <f t="shared" si="7"/>
        <v>0</v>
      </c>
      <c r="I96" s="583"/>
    </row>
    <row r="97" spans="1:9" x14ac:dyDescent="0.25">
      <c r="A97" s="18" t="s">
        <v>3822</v>
      </c>
      <c r="B97" s="37" t="s">
        <v>3823</v>
      </c>
      <c r="C97" s="600">
        <f>'Summary of Pricing (A1)'!$C97</f>
        <v>0</v>
      </c>
      <c r="D97" s="600">
        <f>'Summary of Pricing (A2)'!$C97</f>
        <v>0</v>
      </c>
      <c r="E97" s="600">
        <v>0</v>
      </c>
      <c r="F97" s="600">
        <f>'Summary of Pricing (B1)'!$C98</f>
        <v>0</v>
      </c>
      <c r="G97" s="600">
        <f>'Summary of Pricing (B2)'!$C98</f>
        <v>0</v>
      </c>
      <c r="H97" s="600">
        <f t="shared" si="7"/>
        <v>0</v>
      </c>
      <c r="I97" s="584">
        <f>SUM(H90:H97)</f>
        <v>0</v>
      </c>
    </row>
    <row r="98" spans="1:9" hidden="1" x14ac:dyDescent="0.25">
      <c r="A98" s="18" t="s">
        <v>3870</v>
      </c>
      <c r="B98" s="37" t="s">
        <v>3871</v>
      </c>
      <c r="C98" s="599">
        <f>'C13.9'!H24</f>
        <v>0</v>
      </c>
      <c r="D98" s="599">
        <f>'C13.9'!I24</f>
        <v>0</v>
      </c>
      <c r="E98" s="599">
        <f>'C13.9'!J24</f>
        <v>0</v>
      </c>
      <c r="F98" s="599">
        <f>'C13.9'!K24</f>
        <v>0</v>
      </c>
      <c r="G98" s="599">
        <f>'C13.9'!L24</f>
        <v>0</v>
      </c>
      <c r="H98" s="599"/>
      <c r="I98" s="583"/>
    </row>
    <row r="99" spans="1:9" hidden="1" x14ac:dyDescent="0.25">
      <c r="A99" s="18" t="s">
        <v>3886</v>
      </c>
      <c r="B99" s="37" t="s">
        <v>3887</v>
      </c>
      <c r="C99" s="599">
        <f>'C13.10'!G18</f>
        <v>0</v>
      </c>
      <c r="D99" s="599">
        <f>'C13.10'!H18</f>
        <v>0</v>
      </c>
      <c r="E99" s="599">
        <f>'C13.10'!I18</f>
        <v>0</v>
      </c>
      <c r="F99" s="599">
        <f>'C13.10'!J18</f>
        <v>0</v>
      </c>
      <c r="G99" s="599">
        <f>'C13.10'!K18</f>
        <v>0</v>
      </c>
      <c r="H99" s="599"/>
      <c r="I99" s="583"/>
    </row>
    <row r="100" spans="1:9" hidden="1" x14ac:dyDescent="0.25">
      <c r="A100" s="18" t="s">
        <v>3901</v>
      </c>
      <c r="B100" s="37" t="s">
        <v>3902</v>
      </c>
      <c r="C100" s="599">
        <f>'C13.11'!G10</f>
        <v>0</v>
      </c>
      <c r="D100" s="599">
        <f>'C13.11'!H10</f>
        <v>0</v>
      </c>
      <c r="E100" s="599">
        <f>'C13.11'!I10</f>
        <v>0</v>
      </c>
      <c r="F100" s="599">
        <f>'C13.11'!J10</f>
        <v>0</v>
      </c>
      <c r="G100" s="599">
        <f>'C13.11'!K10</f>
        <v>0</v>
      </c>
      <c r="H100" s="599"/>
      <c r="I100" s="583"/>
    </row>
    <row r="101" spans="1:9" hidden="1" x14ac:dyDescent="0.25">
      <c r="A101" s="18" t="s">
        <v>3903</v>
      </c>
      <c r="B101" s="37" t="s">
        <v>3904</v>
      </c>
      <c r="C101" s="599">
        <f>'C13.12'!G11</f>
        <v>0</v>
      </c>
      <c r="D101" s="599">
        <f>'C13.12'!H11</f>
        <v>0</v>
      </c>
      <c r="E101" s="599">
        <f>'C13.12'!I11</f>
        <v>0</v>
      </c>
      <c r="F101" s="599">
        <f>'C13.12'!J11</f>
        <v>0</v>
      </c>
      <c r="G101" s="599">
        <f>'C13.12'!K11</f>
        <v>0</v>
      </c>
      <c r="H101" s="599"/>
      <c r="I101" s="583"/>
    </row>
    <row r="102" spans="1:9" hidden="1" x14ac:dyDescent="0.25">
      <c r="A102" s="18" t="s">
        <v>3909</v>
      </c>
      <c r="B102" s="37" t="s">
        <v>3910</v>
      </c>
      <c r="C102" s="599">
        <f>'C13.13'!G36</f>
        <v>0</v>
      </c>
      <c r="D102" s="599">
        <f>'C13.13'!H36</f>
        <v>0</v>
      </c>
      <c r="E102" s="599">
        <f>'C13.13'!I36</f>
        <v>0</v>
      </c>
      <c r="F102" s="599">
        <f>'C13.13'!J36</f>
        <v>0</v>
      </c>
      <c r="G102" s="599">
        <f>'C13.13'!K36</f>
        <v>0</v>
      </c>
      <c r="H102" s="599"/>
      <c r="I102" s="583"/>
    </row>
    <row r="103" spans="1:9" hidden="1" x14ac:dyDescent="0.25">
      <c r="A103" s="18" t="s">
        <v>3953</v>
      </c>
      <c r="B103" s="37" t="s">
        <v>3954</v>
      </c>
      <c r="C103" s="600">
        <f>'C13.14'!I13</f>
        <v>0</v>
      </c>
      <c r="D103" s="600">
        <f>'C13.14'!J13</f>
        <v>0</v>
      </c>
      <c r="E103" s="600">
        <f>'C13.14'!K13</f>
        <v>0</v>
      </c>
      <c r="F103" s="600">
        <f>'C13.14'!L13</f>
        <v>0</v>
      </c>
      <c r="G103" s="600">
        <f>'C13.14'!M13</f>
        <v>0</v>
      </c>
      <c r="H103" s="600"/>
      <c r="I103" s="584"/>
    </row>
    <row r="104" spans="1:9" x14ac:dyDescent="0.25">
      <c r="A104" s="18"/>
      <c r="B104" s="37"/>
      <c r="C104" s="599"/>
      <c r="D104" s="599"/>
      <c r="E104" s="599"/>
      <c r="F104" s="599"/>
      <c r="G104" s="599"/>
      <c r="H104" s="599"/>
      <c r="I104" s="583"/>
    </row>
    <row r="105" spans="1:9" hidden="1" x14ac:dyDescent="0.25">
      <c r="A105" s="768" t="s">
        <v>4217</v>
      </c>
      <c r="B105" s="768"/>
      <c r="C105" s="599"/>
      <c r="D105" s="599"/>
      <c r="E105" s="599"/>
      <c r="F105" s="599"/>
      <c r="G105" s="599"/>
      <c r="H105" s="599"/>
      <c r="I105" s="583"/>
    </row>
    <row r="106" spans="1:9" hidden="1" x14ac:dyDescent="0.25">
      <c r="A106" s="18" t="s">
        <v>3956</v>
      </c>
      <c r="B106" s="37" t="s">
        <v>3978</v>
      </c>
      <c r="C106" s="599">
        <f>'C14.1'!I29</f>
        <v>0</v>
      </c>
      <c r="D106" s="599">
        <f>'C14.1'!J29</f>
        <v>0</v>
      </c>
      <c r="E106" s="599">
        <f>'C14.1'!K29</f>
        <v>0</v>
      </c>
      <c r="F106" s="599">
        <f>'C14.1'!L29</f>
        <v>0</v>
      </c>
      <c r="G106" s="599">
        <f>'C14.1'!M29</f>
        <v>0</v>
      </c>
      <c r="H106" s="599"/>
      <c r="I106" s="583"/>
    </row>
    <row r="107" spans="1:9" hidden="1" x14ac:dyDescent="0.25">
      <c r="A107" s="18" t="s">
        <v>3979</v>
      </c>
      <c r="B107" s="37" t="s">
        <v>3980</v>
      </c>
      <c r="C107" s="599">
        <f>'C14.2'!G28</f>
        <v>0</v>
      </c>
      <c r="D107" s="599">
        <f>'C14.2'!H28</f>
        <v>0</v>
      </c>
      <c r="E107" s="599">
        <f>'C14.2'!I28</f>
        <v>0</v>
      </c>
      <c r="F107" s="599">
        <f>'C14.2'!J28</f>
        <v>0</v>
      </c>
      <c r="G107" s="599">
        <f>'C14.2'!K28</f>
        <v>0</v>
      </c>
      <c r="H107" s="599"/>
      <c r="I107" s="583"/>
    </row>
    <row r="108" spans="1:9" hidden="1" x14ac:dyDescent="0.25">
      <c r="A108" s="18" t="s">
        <v>4009</v>
      </c>
      <c r="B108" s="37" t="s">
        <v>4010</v>
      </c>
      <c r="C108" s="599">
        <f>'C14.3'!G21</f>
        <v>0</v>
      </c>
      <c r="D108" s="599">
        <f>'C14.3'!H21</f>
        <v>0</v>
      </c>
      <c r="E108" s="599">
        <f>'C14.3'!I21</f>
        <v>0</v>
      </c>
      <c r="F108" s="599">
        <f>'C14.3'!J21</f>
        <v>0</v>
      </c>
      <c r="G108" s="599">
        <f>'C14.3'!K21</f>
        <v>0</v>
      </c>
      <c r="H108" s="599"/>
      <c r="I108" s="583"/>
    </row>
    <row r="109" spans="1:9" hidden="1" x14ac:dyDescent="0.25">
      <c r="A109" s="18" t="s">
        <v>4028</v>
      </c>
      <c r="B109" s="37" t="s">
        <v>4029</v>
      </c>
      <c r="C109" s="599">
        <f>'C14.4'!H27</f>
        <v>0</v>
      </c>
      <c r="D109" s="599">
        <f>'C14.4'!I27</f>
        <v>0</v>
      </c>
      <c r="E109" s="599">
        <f>'C14.4'!J27</f>
        <v>0</v>
      </c>
      <c r="F109" s="599">
        <f>'C14.4'!K27</f>
        <v>0</v>
      </c>
      <c r="G109" s="599">
        <f>'C14.4'!L27</f>
        <v>0</v>
      </c>
      <c r="H109" s="599"/>
      <c r="I109" s="583"/>
    </row>
    <row r="110" spans="1:9" hidden="1" x14ac:dyDescent="0.25">
      <c r="A110" s="18" t="s">
        <v>4041</v>
      </c>
      <c r="B110" s="37" t="s">
        <v>4042</v>
      </c>
      <c r="C110" s="599">
        <f>'C14.5'!G24</f>
        <v>0</v>
      </c>
      <c r="D110" s="599">
        <f>'C14.5'!H24</f>
        <v>0</v>
      </c>
      <c r="E110" s="599">
        <f>'C14.5'!I24</f>
        <v>0</v>
      </c>
      <c r="F110" s="599">
        <f>'C14.5'!J24</f>
        <v>0</v>
      </c>
      <c r="G110" s="599">
        <f>'C14.5'!K24</f>
        <v>0</v>
      </c>
      <c r="H110" s="599"/>
      <c r="I110" s="583"/>
    </row>
    <row r="111" spans="1:9" hidden="1" x14ac:dyDescent="0.25">
      <c r="A111" s="18" t="s">
        <v>4060</v>
      </c>
      <c r="B111" s="37" t="s">
        <v>4061</v>
      </c>
      <c r="C111" s="599">
        <f>'C14.6'!G15</f>
        <v>0</v>
      </c>
      <c r="D111" s="599">
        <f>'C14.6'!H15</f>
        <v>0</v>
      </c>
      <c r="E111" s="599">
        <f>'C14.6'!I15</f>
        <v>0</v>
      </c>
      <c r="F111" s="599">
        <f>'C14.6'!J15</f>
        <v>0</v>
      </c>
      <c r="G111" s="599">
        <f>'C14.6'!K15</f>
        <v>0</v>
      </c>
      <c r="H111" s="599"/>
      <c r="I111" s="583"/>
    </row>
    <row r="112" spans="1:9" hidden="1" x14ac:dyDescent="0.25">
      <c r="A112" s="18" t="s">
        <v>4073</v>
      </c>
      <c r="B112" s="37" t="s">
        <v>4074</v>
      </c>
      <c r="C112" s="599">
        <f>'C14.7'!G12</f>
        <v>0</v>
      </c>
      <c r="D112" s="599">
        <f>'C14.7'!H12</f>
        <v>0</v>
      </c>
      <c r="E112" s="599">
        <f>'C14.7'!I12</f>
        <v>0</v>
      </c>
      <c r="F112" s="599">
        <f>'C14.7'!J12</f>
        <v>0</v>
      </c>
      <c r="G112" s="599">
        <f>'C14.7'!K12</f>
        <v>0</v>
      </c>
      <c r="H112" s="599"/>
      <c r="I112" s="583"/>
    </row>
    <row r="113" spans="1:9" hidden="1" x14ac:dyDescent="0.25">
      <c r="A113" s="18" t="s">
        <v>4080</v>
      </c>
      <c r="B113" s="37" t="s">
        <v>4081</v>
      </c>
      <c r="C113" s="599">
        <f>'C14.8'!G23</f>
        <v>0</v>
      </c>
      <c r="D113" s="599">
        <f>'C14.8'!H23</f>
        <v>0</v>
      </c>
      <c r="E113" s="599">
        <f>'C14.8'!I23</f>
        <v>0</v>
      </c>
      <c r="F113" s="599">
        <f>'C14.8'!J23</f>
        <v>0</v>
      </c>
      <c r="G113" s="599">
        <f>'C14.8'!K23</f>
        <v>0</v>
      </c>
      <c r="H113" s="599"/>
      <c r="I113" s="583"/>
    </row>
    <row r="114" spans="1:9" hidden="1" x14ac:dyDescent="0.25">
      <c r="A114" s="18" t="s">
        <v>4100</v>
      </c>
      <c r="B114" s="37" t="s">
        <v>4101</v>
      </c>
      <c r="C114" s="599">
        <f>'C14.9'!G41</f>
        <v>0</v>
      </c>
      <c r="D114" s="599">
        <f>'C14.9'!H41</f>
        <v>0</v>
      </c>
      <c r="E114" s="599">
        <f>'C14.9'!I41</f>
        <v>0</v>
      </c>
      <c r="F114" s="599">
        <f>'C14.9'!J41</f>
        <v>0</v>
      </c>
      <c r="G114" s="599">
        <f>'C14.9'!K41</f>
        <v>0</v>
      </c>
      <c r="H114" s="599"/>
      <c r="I114" s="583"/>
    </row>
    <row r="115" spans="1:9" hidden="1" x14ac:dyDescent="0.25">
      <c r="A115" s="18" t="s">
        <v>4144</v>
      </c>
      <c r="B115" s="37" t="s">
        <v>4145</v>
      </c>
      <c r="C115" s="599">
        <f>'C14.10'!G15</f>
        <v>0</v>
      </c>
      <c r="D115" s="599">
        <f>'C14.10'!H15</f>
        <v>0</v>
      </c>
      <c r="E115" s="599">
        <f>'C14.10'!I15</f>
        <v>0</v>
      </c>
      <c r="F115" s="599">
        <f>'C14.10'!J15</f>
        <v>0</v>
      </c>
      <c r="G115" s="599">
        <f>'C14.10'!K15</f>
        <v>0</v>
      </c>
      <c r="H115" s="599"/>
      <c r="I115" s="583"/>
    </row>
    <row r="116" spans="1:9" hidden="1" x14ac:dyDescent="0.25">
      <c r="A116" s="18" t="s">
        <v>4153</v>
      </c>
      <c r="B116" s="37" t="s">
        <v>4154</v>
      </c>
      <c r="C116" s="600">
        <f>'C14.11'!G10</f>
        <v>0</v>
      </c>
      <c r="D116" s="600">
        <f>'C14.11'!H10</f>
        <v>0</v>
      </c>
      <c r="E116" s="600">
        <f>'C14.11'!I10</f>
        <v>0</v>
      </c>
      <c r="F116" s="600">
        <f>'C14.11'!J10</f>
        <v>0</v>
      </c>
      <c r="G116" s="600">
        <f>'C14.11'!K10</f>
        <v>0</v>
      </c>
      <c r="H116" s="600"/>
      <c r="I116" s="584">
        <f>SUM(C116:G116)</f>
        <v>0</v>
      </c>
    </row>
    <row r="117" spans="1:9" hidden="1" x14ac:dyDescent="0.25">
      <c r="A117" s="18"/>
      <c r="B117" s="37"/>
      <c r="C117" s="599"/>
      <c r="D117" s="599"/>
      <c r="E117" s="599"/>
      <c r="F117" s="599"/>
      <c r="G117" s="599"/>
      <c r="H117" s="599"/>
      <c r="I117" s="583"/>
    </row>
    <row r="118" spans="1:9" x14ac:dyDescent="0.25">
      <c r="A118" s="768" t="s">
        <v>4218</v>
      </c>
      <c r="B118" s="768"/>
      <c r="C118" s="599"/>
      <c r="D118" s="599"/>
      <c r="E118" s="599"/>
      <c r="F118" s="599"/>
      <c r="G118" s="599"/>
      <c r="H118" s="599"/>
      <c r="I118" s="583"/>
    </row>
    <row r="119" spans="1:9" x14ac:dyDescent="0.25">
      <c r="A119" s="18" t="s">
        <v>4158</v>
      </c>
      <c r="B119" s="37" t="s">
        <v>4157</v>
      </c>
      <c r="C119" s="600">
        <f>'Summary of Pricing (A1)'!$C119</f>
        <v>15310000</v>
      </c>
      <c r="D119" s="600">
        <f>'Summary of Pricing (A2)'!$C119</f>
        <v>0</v>
      </c>
      <c r="E119" s="600">
        <v>0</v>
      </c>
      <c r="F119" s="600">
        <f>'Summary of Pricing (B1)'!$C120</f>
        <v>240000</v>
      </c>
      <c r="G119" s="600">
        <f>'Summary of Pricing (B2)'!$C120</f>
        <v>240000</v>
      </c>
      <c r="H119" s="600">
        <f>SUM(C119:G119)</f>
        <v>15790000</v>
      </c>
      <c r="I119" s="584">
        <f>SUM(H119)</f>
        <v>15790000</v>
      </c>
    </row>
    <row r="120" spans="1:9" x14ac:dyDescent="0.25">
      <c r="A120" s="18"/>
      <c r="B120" s="37"/>
      <c r="C120" s="599"/>
      <c r="D120" s="599"/>
      <c r="E120" s="599"/>
      <c r="F120" s="599"/>
      <c r="G120" s="599"/>
      <c r="H120" s="599"/>
      <c r="I120" s="583"/>
    </row>
    <row r="121" spans="1:9" ht="24" customHeight="1" x14ac:dyDescent="0.25">
      <c r="A121" s="769" t="s">
        <v>4219</v>
      </c>
      <c r="B121" s="769"/>
      <c r="C121" s="599"/>
      <c r="D121" s="599"/>
      <c r="E121" s="599"/>
      <c r="F121" s="599"/>
      <c r="G121" s="599"/>
      <c r="H121" s="599"/>
      <c r="I121" s="583"/>
    </row>
    <row r="122" spans="1:9" x14ac:dyDescent="0.25">
      <c r="A122" s="18" t="s">
        <v>4204</v>
      </c>
      <c r="B122" s="37" t="s">
        <v>2518</v>
      </c>
      <c r="C122" s="600">
        <f>'Summary of Pricing (A1)'!$C122</f>
        <v>0</v>
      </c>
      <c r="D122" s="600">
        <f>'Summary of Pricing (A2)'!$C122</f>
        <v>0</v>
      </c>
      <c r="E122" s="600">
        <f>'Summary of Pricing (D)'!C8</f>
        <v>11398000</v>
      </c>
      <c r="F122" s="600">
        <f>'Summary of Pricing (B1)'!$C122</f>
        <v>0</v>
      </c>
      <c r="G122" s="600">
        <f>'Summary of Pricing (B2)'!$C122</f>
        <v>0</v>
      </c>
      <c r="H122" s="600">
        <f>SUM(C122:G122)</f>
        <v>11398000</v>
      </c>
      <c r="I122" s="584">
        <f>SUM(H122)</f>
        <v>11398000</v>
      </c>
    </row>
    <row r="123" spans="1:9" x14ac:dyDescent="0.25">
      <c r="A123" s="18"/>
      <c r="B123" s="37"/>
      <c r="C123" s="599"/>
      <c r="D123" s="599"/>
      <c r="E123" s="599"/>
      <c r="F123" s="599"/>
      <c r="G123" s="599"/>
      <c r="H123" s="599"/>
      <c r="I123" s="583"/>
    </row>
    <row r="124" spans="1:9" x14ac:dyDescent="0.25">
      <c r="A124" s="19" t="s">
        <v>6900</v>
      </c>
      <c r="B124" s="37"/>
      <c r="C124" s="599"/>
      <c r="D124" s="599"/>
      <c r="E124" s="599"/>
      <c r="F124" s="599"/>
      <c r="G124" s="599"/>
      <c r="H124" s="599"/>
      <c r="I124" s="583"/>
    </row>
    <row r="125" spans="1:9" x14ac:dyDescent="0.25">
      <c r="A125" s="18" t="s">
        <v>6896</v>
      </c>
      <c r="B125" s="37" t="s">
        <v>6899</v>
      </c>
      <c r="C125" s="599"/>
      <c r="D125" s="599"/>
      <c r="E125" s="599"/>
      <c r="F125" s="599"/>
      <c r="G125" s="599"/>
      <c r="H125" s="600">
        <f>'Summary of Pricing (E)'!C97</f>
        <v>27500000</v>
      </c>
      <c r="I125" s="584">
        <f>SUM(H125)</f>
        <v>27500000</v>
      </c>
    </row>
    <row r="126" spans="1:9" x14ac:dyDescent="0.25">
      <c r="B126" s="18"/>
    </row>
    <row r="127" spans="1:9" ht="13.8" thickBot="1" x14ac:dyDescent="0.3">
      <c r="B127" s="19" t="s">
        <v>93</v>
      </c>
      <c r="C127" s="546">
        <f>SUM(C4:C122)</f>
        <v>79562000</v>
      </c>
      <c r="D127" s="546">
        <f t="shared" ref="D127:G127" si="8">SUM(D4:D122)</f>
        <v>0</v>
      </c>
      <c r="E127" s="546">
        <f t="shared" si="8"/>
        <v>11398000</v>
      </c>
      <c r="F127" s="546">
        <f t="shared" si="8"/>
        <v>779000</v>
      </c>
      <c r="G127" s="546">
        <f t="shared" si="8"/>
        <v>240000</v>
      </c>
      <c r="I127" s="546">
        <f>SUM(I4:I125)</f>
        <v>119479000</v>
      </c>
    </row>
    <row r="128" spans="1:9" ht="13.8" thickTop="1" x14ac:dyDescent="0.25">
      <c r="B128" s="18"/>
      <c r="I128" s="12"/>
    </row>
    <row r="129" spans="2:9" x14ac:dyDescent="0.25">
      <c r="B129" s="19" t="s">
        <v>6659</v>
      </c>
      <c r="I129" s="12"/>
    </row>
    <row r="130" spans="2:9" x14ac:dyDescent="0.25">
      <c r="B130" s="18" t="s">
        <v>6660</v>
      </c>
      <c r="I130" s="585">
        <f>0.25/100*I127</f>
        <v>298697.5</v>
      </c>
    </row>
    <row r="131" spans="2:9" x14ac:dyDescent="0.25">
      <c r="B131" s="18"/>
      <c r="I131" s="12"/>
    </row>
    <row r="132" spans="2:9" ht="13.8" thickBot="1" x14ac:dyDescent="0.3">
      <c r="B132" s="19" t="s">
        <v>6661</v>
      </c>
      <c r="I132" s="546">
        <f>I130+I127</f>
        <v>119777697.5</v>
      </c>
    </row>
    <row r="133" spans="2:9" ht="13.8" thickTop="1" x14ac:dyDescent="0.25">
      <c r="B133" s="18"/>
      <c r="I133" s="12"/>
    </row>
    <row r="134" spans="2:9" x14ac:dyDescent="0.25">
      <c r="B134" s="18"/>
      <c r="I134" s="12"/>
    </row>
    <row r="135" spans="2:9" x14ac:dyDescent="0.25">
      <c r="B135" s="19" t="s">
        <v>6662</v>
      </c>
      <c r="I135" s="12"/>
    </row>
    <row r="136" spans="2:9" x14ac:dyDescent="0.25">
      <c r="B136" s="18" t="s">
        <v>6663</v>
      </c>
      <c r="D136" s="18"/>
      <c r="I136" s="585">
        <f>I132*0.15</f>
        <v>17966654.625</v>
      </c>
    </row>
    <row r="137" spans="2:9" x14ac:dyDescent="0.25">
      <c r="B137" s="18"/>
      <c r="I137" s="12"/>
    </row>
    <row r="138" spans="2:9" ht="30.6" customHeight="1" x14ac:dyDescent="0.25">
      <c r="B138" s="586" t="s">
        <v>6664</v>
      </c>
      <c r="C138" s="588"/>
      <c r="D138" s="588"/>
      <c r="E138" s="588"/>
      <c r="F138" s="588"/>
      <c r="G138" s="588"/>
      <c r="H138" s="588"/>
      <c r="I138" s="588">
        <f>I132+I136</f>
        <v>137744352.125</v>
      </c>
    </row>
    <row r="139" spans="2:9" x14ac:dyDescent="0.25">
      <c r="B139" s="18"/>
      <c r="I139" s="12"/>
    </row>
    <row r="140" spans="2:9" x14ac:dyDescent="0.25">
      <c r="B140" s="18"/>
      <c r="I140" s="12"/>
    </row>
    <row r="141" spans="2:9" x14ac:dyDescent="0.25">
      <c r="B141" s="18"/>
      <c r="I141" s="12"/>
    </row>
    <row r="142" spans="2:9" x14ac:dyDescent="0.25">
      <c r="B142" s="18"/>
      <c r="I142" s="12"/>
    </row>
    <row r="143" spans="2:9" x14ac:dyDescent="0.25">
      <c r="B143" s="18"/>
      <c r="I143" s="12"/>
    </row>
    <row r="144" spans="2:9" x14ac:dyDescent="0.25">
      <c r="B144" s="587" t="s">
        <v>6665</v>
      </c>
      <c r="C144" s="601"/>
      <c r="I144" s="12"/>
    </row>
    <row r="145" spans="2:9" x14ac:dyDescent="0.25">
      <c r="B145" s="18"/>
      <c r="I145" s="12"/>
    </row>
  </sheetData>
  <sheetProtection algorithmName="SHA-512" hashValue="wuAaFysB6rDMogeOrpCFEfFKkZAqL1GClFgl/ni9pCI/HO/RTJDCSUVCf9s7M1wDM0gRVJDOTcC9pKupLkvGMg==" saltValue="7PGJ7RWD/hBN3zR6w7N7jQ==" spinCount="100000" sheet="1" objects="1" scenarios="1" selectLockedCells="1"/>
  <mergeCells count="16">
    <mergeCell ref="A1:B1"/>
    <mergeCell ref="A3:B3"/>
    <mergeCell ref="A11:B11"/>
    <mergeCell ref="A17:B17"/>
    <mergeCell ref="A22:B22"/>
    <mergeCell ref="A28:B28"/>
    <mergeCell ref="A75:B75"/>
    <mergeCell ref="A105:B105"/>
    <mergeCell ref="A118:B118"/>
    <mergeCell ref="A121:B121"/>
    <mergeCell ref="A35:B35"/>
    <mergeCell ref="A39:B39"/>
    <mergeCell ref="A47:B47"/>
    <mergeCell ref="A58:B58"/>
    <mergeCell ref="A61:B61"/>
    <mergeCell ref="A64:B64"/>
  </mergeCells>
  <phoneticPr fontId="61" type="noConversion"/>
  <pageMargins left="0.74803149606299213" right="0.74803149606299213" top="0.98425196850393704" bottom="0.98425196850393704" header="0.51181102362204722" footer="0.51181102362204722"/>
  <pageSetup paperSize="9" scale="62" orientation="portrait" r:id="rId1"/>
  <headerFooter alignWithMargins="0">
    <oddHeader>&amp;L&amp;"Arial,Bold"&amp;UCONTRACT NRA N.011-130-2010/1F&amp;U
REABILITATION OF NATIONAL ROUTE N11 SECTION 13 FRM R518 INTERSECTION (km 8,340) TO
GROOSANDSLOOT RIVER (km 24.280)
&amp;USCHEDULE A1: ROADWORKS</oddHeader>
  </headerFooter>
  <rowBreaks count="1" manualBreakCount="1">
    <brk id="1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449</vt:i4>
      </vt:variant>
      <vt:variant>
        <vt:lpstr>Named Ranges</vt:lpstr>
      </vt:variant>
      <vt:variant>
        <vt:i4>585</vt:i4>
      </vt:variant>
    </vt:vector>
  </HeadingPairs>
  <TitlesOfParts>
    <vt:vector size="1034" baseType="lpstr">
      <vt:lpstr>Version</vt:lpstr>
      <vt:lpstr>Version (2)</vt:lpstr>
      <vt:lpstr>C1.2 (A1)</vt:lpstr>
      <vt:lpstr>C1.3 (A1)</vt:lpstr>
      <vt:lpstr>C1.4 (A1)</vt:lpstr>
      <vt:lpstr>C1.5 (A1)</vt:lpstr>
      <vt:lpstr>C1.6 (A1)</vt:lpstr>
      <vt:lpstr>C1.7 (A1)</vt:lpstr>
      <vt:lpstr>C2.1 (A1)</vt:lpstr>
      <vt:lpstr>C2.2 (A1)</vt:lpstr>
      <vt:lpstr>C2.3</vt:lpstr>
      <vt:lpstr>C2.4</vt:lpstr>
      <vt:lpstr>C3.1 (A1)</vt:lpstr>
      <vt:lpstr>C3.2 (A1)</vt:lpstr>
      <vt:lpstr>C3.3 (A1)</vt:lpstr>
      <vt:lpstr>C4.1 (A1)</vt:lpstr>
      <vt:lpstr>C4.2 (A1)</vt:lpstr>
      <vt:lpstr>C4.3 (A1)</vt:lpstr>
      <vt:lpstr>C4.4 (A1)</vt:lpstr>
      <vt:lpstr>C5.1 (A1)</vt:lpstr>
      <vt:lpstr>C5.2 (A1)</vt:lpstr>
      <vt:lpstr>C5.3 (A1)</vt:lpstr>
      <vt:lpstr>C5.4 (A1)</vt:lpstr>
      <vt:lpstr>C5.5 (A1)</vt:lpstr>
      <vt:lpstr>C6.1</vt:lpstr>
      <vt:lpstr>C6.2 (A1)</vt:lpstr>
      <vt:lpstr>C7.1</vt:lpstr>
      <vt:lpstr>C7.2</vt:lpstr>
      <vt:lpstr>C7.3</vt:lpstr>
      <vt:lpstr>C7.4</vt:lpstr>
      <vt:lpstr>C7.5</vt:lpstr>
      <vt:lpstr>C7.6</vt:lpstr>
      <vt:lpstr>C8.1 (A1)</vt:lpstr>
      <vt:lpstr>C8.2</vt:lpstr>
      <vt:lpstr>C8.3</vt:lpstr>
      <vt:lpstr>C8.4</vt:lpstr>
      <vt:lpstr>C8.5</vt:lpstr>
      <vt:lpstr>C8.6</vt:lpstr>
      <vt:lpstr>C8.7</vt:lpstr>
      <vt:lpstr>C8.8</vt:lpstr>
      <vt:lpstr>C8.9</vt:lpstr>
      <vt:lpstr>C9.1 (A1)</vt:lpstr>
      <vt:lpstr>C10.1 (A1)</vt:lpstr>
      <vt:lpstr>C11.1 (A1)</vt:lpstr>
      <vt:lpstr>C11.2 (A1)</vt:lpstr>
      <vt:lpstr>C11.3</vt:lpstr>
      <vt:lpstr>C11.4 (A1)</vt:lpstr>
      <vt:lpstr>C11.5 (A1)</vt:lpstr>
      <vt:lpstr>C11.6 (A1)</vt:lpstr>
      <vt:lpstr>C11.7 (A1)</vt:lpstr>
      <vt:lpstr>C11.8 (A1)</vt:lpstr>
      <vt:lpstr>C11.9 (A1)</vt:lpstr>
      <vt:lpstr>C12.1</vt:lpstr>
      <vt:lpstr>C12.2</vt:lpstr>
      <vt:lpstr>C12.3</vt:lpstr>
      <vt:lpstr>C12.4</vt:lpstr>
      <vt:lpstr>C12.5</vt:lpstr>
      <vt:lpstr>C12.6</vt:lpstr>
      <vt:lpstr>C12.7</vt:lpstr>
      <vt:lpstr>C12.8</vt:lpstr>
      <vt:lpstr>C12.9</vt:lpstr>
      <vt:lpstr>C12.10</vt:lpstr>
      <vt:lpstr>C12.11</vt:lpstr>
      <vt:lpstr>C12.12</vt:lpstr>
      <vt:lpstr>C13.1</vt:lpstr>
      <vt:lpstr>C13.2</vt:lpstr>
      <vt:lpstr>C13.3</vt:lpstr>
      <vt:lpstr>C13.4</vt:lpstr>
      <vt:lpstr>C13.5</vt:lpstr>
      <vt:lpstr>C13.6</vt:lpstr>
      <vt:lpstr>C13.7</vt:lpstr>
      <vt:lpstr>C13.8</vt:lpstr>
      <vt:lpstr>C13.9</vt:lpstr>
      <vt:lpstr>C13.10</vt:lpstr>
      <vt:lpstr>C13.11</vt:lpstr>
      <vt:lpstr>C13.12</vt:lpstr>
      <vt:lpstr>C13.13</vt:lpstr>
      <vt:lpstr>C13.14</vt:lpstr>
      <vt:lpstr>C14.1</vt:lpstr>
      <vt:lpstr>C14.2</vt:lpstr>
      <vt:lpstr>C14.3</vt:lpstr>
      <vt:lpstr>C14.4</vt:lpstr>
      <vt:lpstr>C14.5</vt:lpstr>
      <vt:lpstr>C14.6</vt:lpstr>
      <vt:lpstr>C14.7</vt:lpstr>
      <vt:lpstr>C14.8</vt:lpstr>
      <vt:lpstr>C14.9</vt:lpstr>
      <vt:lpstr>C14.10</vt:lpstr>
      <vt:lpstr>C14.11</vt:lpstr>
      <vt:lpstr>C20.1 (A1)</vt:lpstr>
      <vt:lpstr>Sect D - D1000</vt:lpstr>
      <vt:lpstr>Summary of Pricing (A1)</vt:lpstr>
      <vt:lpstr>C1.2 (2)</vt:lpstr>
      <vt:lpstr>C1.3 (2)</vt:lpstr>
      <vt:lpstr>C1.4 (2)</vt:lpstr>
      <vt:lpstr>C1.5 (2)</vt:lpstr>
      <vt:lpstr>C1.6 (2)</vt:lpstr>
      <vt:lpstr>C1.7 (2)</vt:lpstr>
      <vt:lpstr>C2.1 (2)</vt:lpstr>
      <vt:lpstr>C2.2 (2)</vt:lpstr>
      <vt:lpstr>C2.3 (2)</vt:lpstr>
      <vt:lpstr>C2.4 (2)</vt:lpstr>
      <vt:lpstr>C3.1 (2)</vt:lpstr>
      <vt:lpstr>C3.2 (2)</vt:lpstr>
      <vt:lpstr>C3.3 (2)</vt:lpstr>
      <vt:lpstr>C4.1 (2)</vt:lpstr>
      <vt:lpstr>C4.2 (2)</vt:lpstr>
      <vt:lpstr>C4.3 (2)</vt:lpstr>
      <vt:lpstr>C4.4 (2)</vt:lpstr>
      <vt:lpstr>C5.1 (2)</vt:lpstr>
      <vt:lpstr>C5.2 (2)</vt:lpstr>
      <vt:lpstr>C5.3 (A2)</vt:lpstr>
      <vt:lpstr>C5.4 (2)</vt:lpstr>
      <vt:lpstr>C5.5 (2)</vt:lpstr>
      <vt:lpstr>C6.1 (2)</vt:lpstr>
      <vt:lpstr>C6.2 (2)</vt:lpstr>
      <vt:lpstr>C7.1 (2)</vt:lpstr>
      <vt:lpstr>C7.2 (2)</vt:lpstr>
      <vt:lpstr>C7.3 (2)</vt:lpstr>
      <vt:lpstr>C7.4 (2)</vt:lpstr>
      <vt:lpstr>C7.5 (2)</vt:lpstr>
      <vt:lpstr>C7.6 (2)</vt:lpstr>
      <vt:lpstr>C8.1 (2)</vt:lpstr>
      <vt:lpstr>C8.2 (2)</vt:lpstr>
      <vt:lpstr>C8.3 (2)</vt:lpstr>
      <vt:lpstr>C8.4 (2)</vt:lpstr>
      <vt:lpstr>C8.5 (A2)</vt:lpstr>
      <vt:lpstr>C8.6 (A2)</vt:lpstr>
      <vt:lpstr>C8.7 (2)</vt:lpstr>
      <vt:lpstr>C8.8 (A2)</vt:lpstr>
      <vt:lpstr>C8.9 (2)</vt:lpstr>
      <vt:lpstr>C9.1 (2)</vt:lpstr>
      <vt:lpstr>C10.1 (A2)</vt:lpstr>
      <vt:lpstr>C11.1 (2)</vt:lpstr>
      <vt:lpstr>C11.2 (2)</vt:lpstr>
      <vt:lpstr>C11.3 (2)</vt:lpstr>
      <vt:lpstr>C11.4 (2)</vt:lpstr>
      <vt:lpstr>C11.5 (2)</vt:lpstr>
      <vt:lpstr>C11.6 (2)</vt:lpstr>
      <vt:lpstr>C11.7 (2)</vt:lpstr>
      <vt:lpstr>C11.8 (2)</vt:lpstr>
      <vt:lpstr>C11.9 (2)</vt:lpstr>
      <vt:lpstr>C12.1 (2)</vt:lpstr>
      <vt:lpstr>C12.2 (2)</vt:lpstr>
      <vt:lpstr>C12.3 (2)</vt:lpstr>
      <vt:lpstr>C12.4 (2)</vt:lpstr>
      <vt:lpstr>C12.5 (2)</vt:lpstr>
      <vt:lpstr>C12.6 (2)</vt:lpstr>
      <vt:lpstr>C12.7 (2)</vt:lpstr>
      <vt:lpstr>C12.8 (2)</vt:lpstr>
      <vt:lpstr>C12.9 (2)</vt:lpstr>
      <vt:lpstr>C12.10 (2)</vt:lpstr>
      <vt:lpstr>C12.11 (2)</vt:lpstr>
      <vt:lpstr>C12.12 (2)</vt:lpstr>
      <vt:lpstr>C13.1 (2)</vt:lpstr>
      <vt:lpstr>C13.2 (2)</vt:lpstr>
      <vt:lpstr>C13.3 (2)</vt:lpstr>
      <vt:lpstr>C13.4 (2)</vt:lpstr>
      <vt:lpstr>C13.5 (2)</vt:lpstr>
      <vt:lpstr>C13.6 (2)</vt:lpstr>
      <vt:lpstr>C13.7 (2)</vt:lpstr>
      <vt:lpstr>C13.8 (2)</vt:lpstr>
      <vt:lpstr>C13.9 (2)</vt:lpstr>
      <vt:lpstr>C13.10 (2)</vt:lpstr>
      <vt:lpstr>C13.11 (2)</vt:lpstr>
      <vt:lpstr>C13.12 (2)</vt:lpstr>
      <vt:lpstr>C13.13 (2)</vt:lpstr>
      <vt:lpstr>C13.14 (2)</vt:lpstr>
      <vt:lpstr>C14.1 (2)</vt:lpstr>
      <vt:lpstr>C14.2 (2)</vt:lpstr>
      <vt:lpstr>C14.3 (2)</vt:lpstr>
      <vt:lpstr>C14.4 (2)</vt:lpstr>
      <vt:lpstr>C14.5 (2)</vt:lpstr>
      <vt:lpstr>C14.6 (2)</vt:lpstr>
      <vt:lpstr>C14.7 (2)</vt:lpstr>
      <vt:lpstr>C14.8 (2)</vt:lpstr>
      <vt:lpstr>C14.9 (2)</vt:lpstr>
      <vt:lpstr>C14.10 (2)</vt:lpstr>
      <vt:lpstr>C14.11 (2)</vt:lpstr>
      <vt:lpstr>C20.1 (2)</vt:lpstr>
      <vt:lpstr>Sect D - D1000 (2)</vt:lpstr>
      <vt:lpstr>Summary of Pricing (A2)</vt:lpstr>
      <vt:lpstr>Sect D - D1000 (D)</vt:lpstr>
      <vt:lpstr>Summary of Pricing (D)</vt:lpstr>
      <vt:lpstr>C1.3 (4)</vt:lpstr>
      <vt:lpstr>C1.4 (4)</vt:lpstr>
      <vt:lpstr>C2.1 (4)</vt:lpstr>
      <vt:lpstr>C2.2 (4)</vt:lpstr>
      <vt:lpstr>C2.3 (4)</vt:lpstr>
      <vt:lpstr>C2.4 (4)</vt:lpstr>
      <vt:lpstr>C3.1 (4)</vt:lpstr>
      <vt:lpstr>C3.2 (4)</vt:lpstr>
      <vt:lpstr>C3.3 (4)</vt:lpstr>
      <vt:lpstr>C4.1 (4)</vt:lpstr>
      <vt:lpstr>C4.2 (4)</vt:lpstr>
      <vt:lpstr>C4.3 (4)</vt:lpstr>
      <vt:lpstr>C5.5 (4)</vt:lpstr>
      <vt:lpstr>C6.1 (4)</vt:lpstr>
      <vt:lpstr>C6.2 (4)</vt:lpstr>
      <vt:lpstr>C7.1 (4)</vt:lpstr>
      <vt:lpstr>C7.2 (4)</vt:lpstr>
      <vt:lpstr>C7.3 (4)</vt:lpstr>
      <vt:lpstr>C7.4 (4)</vt:lpstr>
      <vt:lpstr>C7.5 (4)</vt:lpstr>
      <vt:lpstr>C7.6 (4)</vt:lpstr>
      <vt:lpstr>C8.1 (4)</vt:lpstr>
      <vt:lpstr>C8.2 (4)</vt:lpstr>
      <vt:lpstr>C8.3 (4)</vt:lpstr>
      <vt:lpstr>C8.4 (4)</vt:lpstr>
      <vt:lpstr>C8.5 (4)</vt:lpstr>
      <vt:lpstr>C8.6 (4)</vt:lpstr>
      <vt:lpstr>C8.7 (4)</vt:lpstr>
      <vt:lpstr>C8.8 (4)</vt:lpstr>
      <vt:lpstr>C8.9 (4)</vt:lpstr>
      <vt:lpstr>C9.1 (4)</vt:lpstr>
      <vt:lpstr>C11.1 (4)</vt:lpstr>
      <vt:lpstr>C11.2 (4)</vt:lpstr>
      <vt:lpstr>C11.3 (4)</vt:lpstr>
      <vt:lpstr>C11.4 (4)</vt:lpstr>
      <vt:lpstr>C11.7 (4)</vt:lpstr>
      <vt:lpstr>C11.8 (4)</vt:lpstr>
      <vt:lpstr>C12.1 (4)</vt:lpstr>
      <vt:lpstr>C12.2 (4)</vt:lpstr>
      <vt:lpstr>C12.3 (4)</vt:lpstr>
      <vt:lpstr>C12.4 (4)</vt:lpstr>
      <vt:lpstr>C12.5 (4)</vt:lpstr>
      <vt:lpstr>C12.6 (4)</vt:lpstr>
      <vt:lpstr>C12.7 (4)</vt:lpstr>
      <vt:lpstr>C12.8 (4)</vt:lpstr>
      <vt:lpstr>C12.9 (4)</vt:lpstr>
      <vt:lpstr>C12.10 (4)</vt:lpstr>
      <vt:lpstr>C12.11 (4)</vt:lpstr>
      <vt:lpstr>C12.12 (4)</vt:lpstr>
      <vt:lpstr>C13.1 (4)</vt:lpstr>
      <vt:lpstr>C13.2 (4)</vt:lpstr>
      <vt:lpstr>C13.3 (4)</vt:lpstr>
      <vt:lpstr>C13.4 (4)</vt:lpstr>
      <vt:lpstr>C13.5 (4)</vt:lpstr>
      <vt:lpstr>C13.6 (4)</vt:lpstr>
      <vt:lpstr>C13.7 (4)</vt:lpstr>
      <vt:lpstr>C13.8 (4)</vt:lpstr>
      <vt:lpstr>C13.9 (4)</vt:lpstr>
      <vt:lpstr>C13.10 (4)</vt:lpstr>
      <vt:lpstr>C13.11 (4)</vt:lpstr>
      <vt:lpstr>C13.12 (4)</vt:lpstr>
      <vt:lpstr>C13.13 (4)</vt:lpstr>
      <vt:lpstr>C13.14 (4)</vt:lpstr>
      <vt:lpstr>C14.1 (4)</vt:lpstr>
      <vt:lpstr>C14.2 (4)</vt:lpstr>
      <vt:lpstr>C14.3 (4)</vt:lpstr>
      <vt:lpstr>C14.4 (4)</vt:lpstr>
      <vt:lpstr>C14.5 (4)</vt:lpstr>
      <vt:lpstr>C14.6 (4)</vt:lpstr>
      <vt:lpstr>C14.7 (4)</vt:lpstr>
      <vt:lpstr>C14.8 (4)</vt:lpstr>
      <vt:lpstr>C14.9 (4)</vt:lpstr>
      <vt:lpstr>C14.10 (4)</vt:lpstr>
      <vt:lpstr>C14.11 (4)</vt:lpstr>
      <vt:lpstr>C20.1 (4)</vt:lpstr>
      <vt:lpstr>C1.2 (5)</vt:lpstr>
      <vt:lpstr>C1.3 (5)</vt:lpstr>
      <vt:lpstr>C1.4 (5)</vt:lpstr>
      <vt:lpstr>C1.5 (5)</vt:lpstr>
      <vt:lpstr>C1.6 (5)</vt:lpstr>
      <vt:lpstr>C1.7 (B1)</vt:lpstr>
      <vt:lpstr>C2.1 (5)</vt:lpstr>
      <vt:lpstr>C2.2 (5)</vt:lpstr>
      <vt:lpstr>C2.3 (5)</vt:lpstr>
      <vt:lpstr>C2.4 (5)</vt:lpstr>
      <vt:lpstr>C3.1 (5)</vt:lpstr>
      <vt:lpstr>C3.2 (B1)</vt:lpstr>
      <vt:lpstr>C3.3 (5)</vt:lpstr>
      <vt:lpstr>C4.1 (5)</vt:lpstr>
      <vt:lpstr>C4.2 (5)</vt:lpstr>
      <vt:lpstr>C4.3 (5)</vt:lpstr>
      <vt:lpstr>C4.4 (5)</vt:lpstr>
      <vt:lpstr>C5.1 (5)</vt:lpstr>
      <vt:lpstr>C5.2 (5)</vt:lpstr>
      <vt:lpstr>C5.3 (5)</vt:lpstr>
      <vt:lpstr>C5.4 (5)</vt:lpstr>
      <vt:lpstr>C5.5 (5)</vt:lpstr>
      <vt:lpstr>C6.1 (5)</vt:lpstr>
      <vt:lpstr>C6.2 (5)</vt:lpstr>
      <vt:lpstr>C7.1 (5)</vt:lpstr>
      <vt:lpstr>C7.2 (5)</vt:lpstr>
      <vt:lpstr>C7.3 (5)</vt:lpstr>
      <vt:lpstr>C7.4 (5)</vt:lpstr>
      <vt:lpstr>C7.5 (5)</vt:lpstr>
      <vt:lpstr>C7.6 (5)</vt:lpstr>
      <vt:lpstr>C8.1 (5)</vt:lpstr>
      <vt:lpstr>C8.2 (5)</vt:lpstr>
      <vt:lpstr>C8.3 (5)</vt:lpstr>
      <vt:lpstr>C8.4 (5)</vt:lpstr>
      <vt:lpstr>C8.5 (5)</vt:lpstr>
      <vt:lpstr>C8.6 (5)</vt:lpstr>
      <vt:lpstr>C8.7 (5)</vt:lpstr>
      <vt:lpstr>C8.8 (5)</vt:lpstr>
      <vt:lpstr>C8.9 (5)</vt:lpstr>
      <vt:lpstr>C9.1 (5)</vt:lpstr>
      <vt:lpstr>C10.1 (5)</vt:lpstr>
      <vt:lpstr>C11.1 (B1)</vt:lpstr>
      <vt:lpstr>C11.2 (5)</vt:lpstr>
      <vt:lpstr>C11.3 (5)</vt:lpstr>
      <vt:lpstr>C11.4 (5)</vt:lpstr>
      <vt:lpstr>C11.5 (5)</vt:lpstr>
      <vt:lpstr>C11.6 (5)</vt:lpstr>
      <vt:lpstr>C11.7 (5)</vt:lpstr>
      <vt:lpstr>C11.8 (5)</vt:lpstr>
      <vt:lpstr>C11.9 (5)</vt:lpstr>
      <vt:lpstr>C12.1 (5)</vt:lpstr>
      <vt:lpstr>C12.2 (5)</vt:lpstr>
      <vt:lpstr>C12.3 (5)</vt:lpstr>
      <vt:lpstr>C12.4 (5)</vt:lpstr>
      <vt:lpstr>C12.5 (5)</vt:lpstr>
      <vt:lpstr>C12.6 (5)</vt:lpstr>
      <vt:lpstr>C12.7 (5)</vt:lpstr>
      <vt:lpstr>C12.8 (5)</vt:lpstr>
      <vt:lpstr>C12.9 (5)</vt:lpstr>
      <vt:lpstr>C12.10 (5)</vt:lpstr>
      <vt:lpstr>C12.11 (5)</vt:lpstr>
      <vt:lpstr>C12.12 (5)</vt:lpstr>
      <vt:lpstr>C13.1 (B1)</vt:lpstr>
      <vt:lpstr>C13.2 (B1)</vt:lpstr>
      <vt:lpstr>C13.3 (B1)</vt:lpstr>
      <vt:lpstr>C13.4 (B1)</vt:lpstr>
      <vt:lpstr>C13.5 (5)</vt:lpstr>
      <vt:lpstr>C13.6 (5)</vt:lpstr>
      <vt:lpstr>C13.7 (B1)</vt:lpstr>
      <vt:lpstr>C13.8 (B1)</vt:lpstr>
      <vt:lpstr>C13.9 (5)</vt:lpstr>
      <vt:lpstr>C13.10 (5)</vt:lpstr>
      <vt:lpstr>C13.11 (5)</vt:lpstr>
      <vt:lpstr>C13.12 (5)</vt:lpstr>
      <vt:lpstr>C13.13 (5)</vt:lpstr>
      <vt:lpstr>C13.14 (5)</vt:lpstr>
      <vt:lpstr>C14.1 (5)</vt:lpstr>
      <vt:lpstr>C14.2 (5)</vt:lpstr>
      <vt:lpstr>C14.3 (5)</vt:lpstr>
      <vt:lpstr>C14.4 (5)</vt:lpstr>
      <vt:lpstr>C14.5 (5)</vt:lpstr>
      <vt:lpstr>C14.6 (5)</vt:lpstr>
      <vt:lpstr>C14.7 (5)</vt:lpstr>
      <vt:lpstr>C14.8 (5)</vt:lpstr>
      <vt:lpstr>C14.9 (5)</vt:lpstr>
      <vt:lpstr>C14.10 (5)</vt:lpstr>
      <vt:lpstr>C14.11 (5)</vt:lpstr>
      <vt:lpstr>C20.1 (B1)</vt:lpstr>
      <vt:lpstr>Sect D - D1000 (5)</vt:lpstr>
      <vt:lpstr>Summary of Pricing (B1)</vt:lpstr>
      <vt:lpstr>C1.2 (6)</vt:lpstr>
      <vt:lpstr>C1.3 (6)</vt:lpstr>
      <vt:lpstr>C1.4 (6)</vt:lpstr>
      <vt:lpstr>C1.5 (6)</vt:lpstr>
      <vt:lpstr>C1.6 (6)</vt:lpstr>
      <vt:lpstr>C1.7 (6)</vt:lpstr>
      <vt:lpstr>C2.1 (6)</vt:lpstr>
      <vt:lpstr>C2.2 (6)</vt:lpstr>
      <vt:lpstr>C2.3 (6)</vt:lpstr>
      <vt:lpstr>C2.4 (6)</vt:lpstr>
      <vt:lpstr>C3.1 (6)</vt:lpstr>
      <vt:lpstr>C3.2 (6)</vt:lpstr>
      <vt:lpstr>C3.3 (6)</vt:lpstr>
      <vt:lpstr>C4.1 (6)</vt:lpstr>
      <vt:lpstr>C4.2 (6)</vt:lpstr>
      <vt:lpstr>C4.3 (6)</vt:lpstr>
      <vt:lpstr>C4.4 (6)</vt:lpstr>
      <vt:lpstr>C5.1 (6)</vt:lpstr>
      <vt:lpstr>C5.2 (6)</vt:lpstr>
      <vt:lpstr>C5.3 (6)</vt:lpstr>
      <vt:lpstr>C5.4 (6)</vt:lpstr>
      <vt:lpstr>C5.5 (6)</vt:lpstr>
      <vt:lpstr>C6.1 (6)</vt:lpstr>
      <vt:lpstr>C6.2 (6)</vt:lpstr>
      <vt:lpstr>C7.1 (6)</vt:lpstr>
      <vt:lpstr>C7.2 (6)</vt:lpstr>
      <vt:lpstr>C7.3 (6)</vt:lpstr>
      <vt:lpstr>C7.4 (6)</vt:lpstr>
      <vt:lpstr>C7.5 (6)</vt:lpstr>
      <vt:lpstr>C7.6 (6)</vt:lpstr>
      <vt:lpstr>C8.1 (6)</vt:lpstr>
      <vt:lpstr>C8.2 (6)</vt:lpstr>
      <vt:lpstr>C8.3 (6)</vt:lpstr>
      <vt:lpstr>C8.4 (6)</vt:lpstr>
      <vt:lpstr>C8.5 (6)</vt:lpstr>
      <vt:lpstr>C8.6 (6)</vt:lpstr>
      <vt:lpstr>C8.7 (6)</vt:lpstr>
      <vt:lpstr>C8.8 (6)</vt:lpstr>
      <vt:lpstr>C8.9 (6)</vt:lpstr>
      <vt:lpstr>C9.1 (6)</vt:lpstr>
      <vt:lpstr>C10.1 (6)</vt:lpstr>
      <vt:lpstr>C11.1 (B2)</vt:lpstr>
      <vt:lpstr>C11.2 (6)</vt:lpstr>
      <vt:lpstr>C11.3 (6)</vt:lpstr>
      <vt:lpstr>C11.4 (6)</vt:lpstr>
      <vt:lpstr>C11.5 (6)</vt:lpstr>
      <vt:lpstr>C11.6 (6)</vt:lpstr>
      <vt:lpstr>C11.7 (6)</vt:lpstr>
      <vt:lpstr>C11.8 (6)</vt:lpstr>
      <vt:lpstr>C11.9 (6)</vt:lpstr>
      <vt:lpstr>C12.1 (6)</vt:lpstr>
      <vt:lpstr>C12.2 (6)</vt:lpstr>
      <vt:lpstr>C12.3 (6)</vt:lpstr>
      <vt:lpstr>C12.4 (6)</vt:lpstr>
      <vt:lpstr>C12.5 (6)</vt:lpstr>
      <vt:lpstr>C12.6 (6)</vt:lpstr>
      <vt:lpstr>C12.7 (6)</vt:lpstr>
      <vt:lpstr>C12.8 (6)</vt:lpstr>
      <vt:lpstr>C12.9 (6)</vt:lpstr>
      <vt:lpstr>C12.10 (6)</vt:lpstr>
      <vt:lpstr>C12.11 (6)</vt:lpstr>
      <vt:lpstr>C12.12 (6)</vt:lpstr>
      <vt:lpstr>C13.1 (B2)</vt:lpstr>
      <vt:lpstr>C13.2 (B2)</vt:lpstr>
      <vt:lpstr>C13.3 (B2)</vt:lpstr>
      <vt:lpstr>C13.4 (B2)</vt:lpstr>
      <vt:lpstr>C13.5 (6)</vt:lpstr>
      <vt:lpstr>C13.6 (6)</vt:lpstr>
      <vt:lpstr>C13.7 (B2)</vt:lpstr>
      <vt:lpstr>C13.8 (B2)</vt:lpstr>
      <vt:lpstr>C13.9 (6)</vt:lpstr>
      <vt:lpstr>C13.10 (6)</vt:lpstr>
      <vt:lpstr>C13.11 (6)</vt:lpstr>
      <vt:lpstr>C13.12 (6)</vt:lpstr>
      <vt:lpstr>C13.13 (6)</vt:lpstr>
      <vt:lpstr>C13.14 (6)</vt:lpstr>
      <vt:lpstr>C14.1 (6)</vt:lpstr>
      <vt:lpstr>C14.2 (6)</vt:lpstr>
      <vt:lpstr>C14.3 (6)</vt:lpstr>
      <vt:lpstr>C14.4 (6)</vt:lpstr>
      <vt:lpstr>C14.5 (6)</vt:lpstr>
      <vt:lpstr>C14.6 (6)</vt:lpstr>
      <vt:lpstr>C14.7 (6)</vt:lpstr>
      <vt:lpstr>C14.8 (6)</vt:lpstr>
      <vt:lpstr>C14.9 (6)</vt:lpstr>
      <vt:lpstr>C14.10 (6)</vt:lpstr>
      <vt:lpstr>C14.11 (6)</vt:lpstr>
      <vt:lpstr>C20.1 (B2)</vt:lpstr>
      <vt:lpstr>Sect D - D1000 (6)</vt:lpstr>
      <vt:lpstr>Summary of Pricing (B2)</vt:lpstr>
      <vt:lpstr>Roadworks (2)</vt:lpstr>
      <vt:lpstr>Holding action (2)</vt:lpstr>
      <vt:lpstr>Stakeholder (2)</vt:lpstr>
      <vt:lpstr>Community (2)</vt:lpstr>
      <vt:lpstr>Dithokeng (2)</vt:lpstr>
      <vt:lpstr>Major Culverts (2)</vt:lpstr>
      <vt:lpstr>Tender Summary</vt:lpstr>
      <vt:lpstr>Electrical</vt:lpstr>
      <vt:lpstr>Summary of Pricing (E)</vt:lpstr>
      <vt:lpstr>Summary of Pricing</vt:lpstr>
      <vt:lpstr>C12.2!_Hlk13737046</vt:lpstr>
      <vt:lpstr>'C12.2 (2)'!_Hlk13737046</vt:lpstr>
      <vt:lpstr>'C12.2 (4)'!_Hlk13737046</vt:lpstr>
      <vt:lpstr>'C12.2 (5)'!_Hlk13737046</vt:lpstr>
      <vt:lpstr>'C12.2 (6)'!_Hlk13737046</vt:lpstr>
      <vt:lpstr>C12.2!_Hlk13737072</vt:lpstr>
      <vt:lpstr>'C12.2 (2)'!_Hlk13737072</vt:lpstr>
      <vt:lpstr>'C12.2 (4)'!_Hlk13737072</vt:lpstr>
      <vt:lpstr>'C12.2 (5)'!_Hlk13737072</vt:lpstr>
      <vt:lpstr>'C12.2 (6)'!_Hlk13737072</vt:lpstr>
      <vt:lpstr>'C1.4 (2)'!_Ref461368450</vt:lpstr>
      <vt:lpstr>'C1.4 (4)'!_Ref461368450</vt:lpstr>
      <vt:lpstr>'C1.4 (5)'!_Ref461368450</vt:lpstr>
      <vt:lpstr>'C1.4 (6)'!_Ref461368450</vt:lpstr>
      <vt:lpstr>'C1.4 (A1)'!_Ref461368450</vt:lpstr>
      <vt:lpstr>'C1.5 (2)'!_Ref461368450</vt:lpstr>
      <vt:lpstr>'C1.5 (5)'!_Ref461368450</vt:lpstr>
      <vt:lpstr>'C1.5 (6)'!_Ref461368450</vt:lpstr>
      <vt:lpstr>'C1.5 (A1)'!_Ref461368450</vt:lpstr>
      <vt:lpstr>'C1.6 (2)'!_Ref461368450</vt:lpstr>
      <vt:lpstr>'C1.6 (5)'!_Ref461368450</vt:lpstr>
      <vt:lpstr>'C1.6 (6)'!_Ref461368450</vt:lpstr>
      <vt:lpstr>'C1.6 (A1)'!_Ref461368450</vt:lpstr>
      <vt:lpstr>'C1.7 (2)'!_Ref461368450</vt:lpstr>
      <vt:lpstr>'C1.7 (6)'!_Ref461368450</vt:lpstr>
      <vt:lpstr>'C1.7 (A1)'!_Ref461368450</vt:lpstr>
      <vt:lpstr>'C2.1 (2)'!_Ref461368450</vt:lpstr>
      <vt:lpstr>'C2.1 (4)'!_Ref461368450</vt:lpstr>
      <vt:lpstr>'C2.1 (5)'!_Ref461368450</vt:lpstr>
      <vt:lpstr>'C2.1 (6)'!_Ref461368450</vt:lpstr>
      <vt:lpstr>'C2.1 (A1)'!_Ref461368450</vt:lpstr>
      <vt:lpstr>'C2.2 (2)'!_Ref461368450</vt:lpstr>
      <vt:lpstr>'C2.2 (4)'!_Ref461368450</vt:lpstr>
      <vt:lpstr>'C2.2 (5)'!_Ref461368450</vt:lpstr>
      <vt:lpstr>'C2.2 (6)'!_Ref461368450</vt:lpstr>
      <vt:lpstr>'C2.2 (A1)'!_Ref461368450</vt:lpstr>
      <vt:lpstr>C2.3!_Ref461368450</vt:lpstr>
      <vt:lpstr>'C2.3 (2)'!_Ref461368450</vt:lpstr>
      <vt:lpstr>'C2.3 (4)'!_Ref461368450</vt:lpstr>
      <vt:lpstr>'C2.3 (5)'!_Ref461368450</vt:lpstr>
      <vt:lpstr>'C2.3 (6)'!_Ref461368450</vt:lpstr>
      <vt:lpstr>C2.4!_Ref461368450</vt:lpstr>
      <vt:lpstr>'C2.4 (2)'!_Ref461368450</vt:lpstr>
      <vt:lpstr>'C2.4 (4)'!_Ref461368450</vt:lpstr>
      <vt:lpstr>'C2.4 (5)'!_Ref461368450</vt:lpstr>
      <vt:lpstr>'C2.4 (6)'!_Ref461368450</vt:lpstr>
      <vt:lpstr>'C3.1 (2)'!_Ref461368450</vt:lpstr>
      <vt:lpstr>'C3.1 (4)'!_Ref461368450</vt:lpstr>
      <vt:lpstr>'C3.1 (5)'!_Ref461368450</vt:lpstr>
      <vt:lpstr>'C3.1 (6)'!_Ref461368450</vt:lpstr>
      <vt:lpstr>'C3.1 (A1)'!_Ref461368450</vt:lpstr>
      <vt:lpstr>'C3.2 (2)'!_Ref461368450</vt:lpstr>
      <vt:lpstr>'C3.2 (4)'!_Ref461368450</vt:lpstr>
      <vt:lpstr>'C3.2 (6)'!_Ref461368450</vt:lpstr>
      <vt:lpstr>'C3.2 (A1)'!_Ref461368450</vt:lpstr>
      <vt:lpstr>'C3.2 (B1)'!_Ref461368450</vt:lpstr>
      <vt:lpstr>'C3.3 (2)'!_Ref461368450</vt:lpstr>
      <vt:lpstr>'C3.3 (4)'!_Ref461368450</vt:lpstr>
      <vt:lpstr>'C3.3 (5)'!_Ref461368450</vt:lpstr>
      <vt:lpstr>'C3.3 (6)'!_Ref461368450</vt:lpstr>
      <vt:lpstr>'C3.3 (A1)'!_Ref461368450</vt:lpstr>
      <vt:lpstr>'C1.4 (2)'!_Ref461372205</vt:lpstr>
      <vt:lpstr>'C1.4 (4)'!_Ref461372205</vt:lpstr>
      <vt:lpstr>'C1.4 (5)'!_Ref461372205</vt:lpstr>
      <vt:lpstr>'C1.4 (6)'!_Ref461372205</vt:lpstr>
      <vt:lpstr>'C1.4 (2)'!_Ref461373091</vt:lpstr>
      <vt:lpstr>'C1.4 (4)'!_Ref461373091</vt:lpstr>
      <vt:lpstr>'C1.4 (5)'!_Ref461373091</vt:lpstr>
      <vt:lpstr>'C1.4 (6)'!_Ref461373091</vt:lpstr>
      <vt:lpstr>'C1.4 (A1)'!_Ref461373091</vt:lpstr>
      <vt:lpstr>'C1.4 (2)'!_Ref461373150</vt:lpstr>
      <vt:lpstr>'C1.4 (4)'!_Ref461373150</vt:lpstr>
      <vt:lpstr>'C1.4 (5)'!_Ref461373150</vt:lpstr>
      <vt:lpstr>'C1.4 (6)'!_Ref461373150</vt:lpstr>
      <vt:lpstr>'C1.4 (A1)'!_Ref461373150</vt:lpstr>
      <vt:lpstr>'Summary of Pricing'!_Toc391906137</vt:lpstr>
      <vt:lpstr>'Summary of Pricing (A1)'!_Toc391906137</vt:lpstr>
      <vt:lpstr>'Summary of Pricing (A2)'!_Toc391906137</vt:lpstr>
      <vt:lpstr>'Summary of Pricing (B1)'!_Toc391906137</vt:lpstr>
      <vt:lpstr>'Summary of Pricing (B2)'!_Toc391906137</vt:lpstr>
      <vt:lpstr>'Summary of Pricing (D)'!_Toc391906137</vt:lpstr>
      <vt:lpstr>'Summary of Pricing (E)'!_Toc391906137</vt:lpstr>
      <vt:lpstr>'Summary of Pricing'!_Toc407010575</vt:lpstr>
      <vt:lpstr>'Summary of Pricing (A1)'!_Toc407010575</vt:lpstr>
      <vt:lpstr>'Summary of Pricing (A2)'!_Toc407010575</vt:lpstr>
      <vt:lpstr>'Summary of Pricing (B1)'!_Toc407010575</vt:lpstr>
      <vt:lpstr>'Summary of Pricing (B2)'!_Toc407010575</vt:lpstr>
      <vt:lpstr>'Summary of Pricing (D)'!_Toc407010575</vt:lpstr>
      <vt:lpstr>'Summary of Pricing (E)'!_Toc407010575</vt:lpstr>
      <vt:lpstr>'Summary of Pricing'!_Toc42260028</vt:lpstr>
      <vt:lpstr>'Summary of Pricing (A1)'!_Toc42260028</vt:lpstr>
      <vt:lpstr>'Summary of Pricing (A2)'!_Toc42260028</vt:lpstr>
      <vt:lpstr>'Summary of Pricing (B1)'!_Toc42260028</vt:lpstr>
      <vt:lpstr>'Summary of Pricing (B2)'!_Toc42260028</vt:lpstr>
      <vt:lpstr>'Summary of Pricing (D)'!_Toc42260028</vt:lpstr>
      <vt:lpstr>'Summary of Pricing (E)'!_Toc42260028</vt:lpstr>
      <vt:lpstr>'C1.2 (2)'!Print_Area</vt:lpstr>
      <vt:lpstr>'C1.2 (5)'!Print_Area</vt:lpstr>
      <vt:lpstr>'C1.2 (6)'!Print_Area</vt:lpstr>
      <vt:lpstr>'C1.2 (A1)'!Print_Area</vt:lpstr>
      <vt:lpstr>'C1.3 (2)'!Print_Area</vt:lpstr>
      <vt:lpstr>'C1.3 (4)'!Print_Area</vt:lpstr>
      <vt:lpstr>'C1.3 (5)'!Print_Area</vt:lpstr>
      <vt:lpstr>'C1.3 (6)'!Print_Area</vt:lpstr>
      <vt:lpstr>'C1.3 (A1)'!Print_Area</vt:lpstr>
      <vt:lpstr>'C1.4 (2)'!Print_Area</vt:lpstr>
      <vt:lpstr>'C1.4 (4)'!Print_Area</vt:lpstr>
      <vt:lpstr>'C1.4 (5)'!Print_Area</vt:lpstr>
      <vt:lpstr>'C1.4 (6)'!Print_Area</vt:lpstr>
      <vt:lpstr>'C1.4 (A1)'!Print_Area</vt:lpstr>
      <vt:lpstr>'C1.5 (2)'!Print_Area</vt:lpstr>
      <vt:lpstr>'C1.5 (5)'!Print_Area</vt:lpstr>
      <vt:lpstr>'C1.5 (6)'!Print_Area</vt:lpstr>
      <vt:lpstr>'C1.5 (A1)'!Print_Area</vt:lpstr>
      <vt:lpstr>'C1.6 (2)'!Print_Area</vt:lpstr>
      <vt:lpstr>'C1.6 (5)'!Print_Area</vt:lpstr>
      <vt:lpstr>'C1.6 (6)'!Print_Area</vt:lpstr>
      <vt:lpstr>'C1.6 (A1)'!Print_Area</vt:lpstr>
      <vt:lpstr>'C1.7 (2)'!Print_Area</vt:lpstr>
      <vt:lpstr>'C1.7 (6)'!Print_Area</vt:lpstr>
      <vt:lpstr>'C1.7 (A1)'!Print_Area</vt:lpstr>
      <vt:lpstr>'C1.7 (B1)'!Print_Area</vt:lpstr>
      <vt:lpstr>'C10.1 (5)'!Print_Area</vt:lpstr>
      <vt:lpstr>'C10.1 (6)'!Print_Area</vt:lpstr>
      <vt:lpstr>'C10.1 (A1)'!Print_Area</vt:lpstr>
      <vt:lpstr>'C10.1 (A2)'!Print_Area</vt:lpstr>
      <vt:lpstr>'C11.1 (2)'!Print_Area</vt:lpstr>
      <vt:lpstr>'C11.1 (4)'!Print_Area</vt:lpstr>
      <vt:lpstr>'C11.1 (A1)'!Print_Area</vt:lpstr>
      <vt:lpstr>'C11.1 (B1)'!Print_Area</vt:lpstr>
      <vt:lpstr>'C11.1 (B2)'!Print_Area</vt:lpstr>
      <vt:lpstr>'C11.2 (2)'!Print_Area</vt:lpstr>
      <vt:lpstr>'C11.2 (4)'!Print_Area</vt:lpstr>
      <vt:lpstr>'C11.2 (5)'!Print_Area</vt:lpstr>
      <vt:lpstr>'C11.2 (6)'!Print_Area</vt:lpstr>
      <vt:lpstr>'C11.2 (A1)'!Print_Area</vt:lpstr>
      <vt:lpstr>C11.3!Print_Area</vt:lpstr>
      <vt:lpstr>'C11.3 (2)'!Print_Area</vt:lpstr>
      <vt:lpstr>'C11.3 (4)'!Print_Area</vt:lpstr>
      <vt:lpstr>'C11.3 (5)'!Print_Area</vt:lpstr>
      <vt:lpstr>'C11.3 (6)'!Print_Area</vt:lpstr>
      <vt:lpstr>'C11.4 (2)'!Print_Area</vt:lpstr>
      <vt:lpstr>'C11.4 (4)'!Print_Area</vt:lpstr>
      <vt:lpstr>'C11.4 (5)'!Print_Area</vt:lpstr>
      <vt:lpstr>'C11.4 (6)'!Print_Area</vt:lpstr>
      <vt:lpstr>'C11.4 (A1)'!Print_Area</vt:lpstr>
      <vt:lpstr>'C11.5 (2)'!Print_Area</vt:lpstr>
      <vt:lpstr>'C11.5 (5)'!Print_Area</vt:lpstr>
      <vt:lpstr>'C11.5 (6)'!Print_Area</vt:lpstr>
      <vt:lpstr>'C11.5 (A1)'!Print_Area</vt:lpstr>
      <vt:lpstr>'C11.6 (2)'!Print_Area</vt:lpstr>
      <vt:lpstr>'C11.6 (5)'!Print_Area</vt:lpstr>
      <vt:lpstr>'C11.6 (6)'!Print_Area</vt:lpstr>
      <vt:lpstr>'C11.6 (A1)'!Print_Area</vt:lpstr>
      <vt:lpstr>'C11.7 (2)'!Print_Area</vt:lpstr>
      <vt:lpstr>'C11.7 (4)'!Print_Area</vt:lpstr>
      <vt:lpstr>'C11.7 (5)'!Print_Area</vt:lpstr>
      <vt:lpstr>'C11.7 (6)'!Print_Area</vt:lpstr>
      <vt:lpstr>'C11.7 (A1)'!Print_Area</vt:lpstr>
      <vt:lpstr>'C11.8 (2)'!Print_Area</vt:lpstr>
      <vt:lpstr>'C11.8 (4)'!Print_Area</vt:lpstr>
      <vt:lpstr>'C11.8 (5)'!Print_Area</vt:lpstr>
      <vt:lpstr>'C11.8 (6)'!Print_Area</vt:lpstr>
      <vt:lpstr>'C11.8 (A1)'!Print_Area</vt:lpstr>
      <vt:lpstr>'C11.9 (2)'!Print_Area</vt:lpstr>
      <vt:lpstr>'C11.9 (5)'!Print_Area</vt:lpstr>
      <vt:lpstr>'C11.9 (6)'!Print_Area</vt:lpstr>
      <vt:lpstr>'C11.9 (A1)'!Print_Area</vt:lpstr>
      <vt:lpstr>C12.1!Print_Area</vt:lpstr>
      <vt:lpstr>'C12.1 (2)'!Print_Area</vt:lpstr>
      <vt:lpstr>'C12.1 (4)'!Print_Area</vt:lpstr>
      <vt:lpstr>'C12.1 (5)'!Print_Area</vt:lpstr>
      <vt:lpstr>'C12.1 (6)'!Print_Area</vt:lpstr>
      <vt:lpstr>C12.10!Print_Area</vt:lpstr>
      <vt:lpstr>'C12.10 (2)'!Print_Area</vt:lpstr>
      <vt:lpstr>'C12.10 (4)'!Print_Area</vt:lpstr>
      <vt:lpstr>'C12.10 (5)'!Print_Area</vt:lpstr>
      <vt:lpstr>'C12.10 (6)'!Print_Area</vt:lpstr>
      <vt:lpstr>C12.11!Print_Area</vt:lpstr>
      <vt:lpstr>'C12.11 (2)'!Print_Area</vt:lpstr>
      <vt:lpstr>'C12.11 (4)'!Print_Area</vt:lpstr>
      <vt:lpstr>'C12.11 (5)'!Print_Area</vt:lpstr>
      <vt:lpstr>'C12.11 (6)'!Print_Area</vt:lpstr>
      <vt:lpstr>C12.12!Print_Area</vt:lpstr>
      <vt:lpstr>'C12.12 (2)'!Print_Area</vt:lpstr>
      <vt:lpstr>'C12.12 (4)'!Print_Area</vt:lpstr>
      <vt:lpstr>'C12.12 (5)'!Print_Area</vt:lpstr>
      <vt:lpstr>'C12.12 (6)'!Print_Area</vt:lpstr>
      <vt:lpstr>C12.2!Print_Area</vt:lpstr>
      <vt:lpstr>'C12.2 (2)'!Print_Area</vt:lpstr>
      <vt:lpstr>'C12.2 (4)'!Print_Area</vt:lpstr>
      <vt:lpstr>'C12.2 (5)'!Print_Area</vt:lpstr>
      <vt:lpstr>'C12.2 (6)'!Print_Area</vt:lpstr>
      <vt:lpstr>C12.3!Print_Area</vt:lpstr>
      <vt:lpstr>'C12.3 (2)'!Print_Area</vt:lpstr>
      <vt:lpstr>'C12.3 (4)'!Print_Area</vt:lpstr>
      <vt:lpstr>'C12.3 (5)'!Print_Area</vt:lpstr>
      <vt:lpstr>'C12.3 (6)'!Print_Area</vt:lpstr>
      <vt:lpstr>C12.4!Print_Area</vt:lpstr>
      <vt:lpstr>'C12.4 (2)'!Print_Area</vt:lpstr>
      <vt:lpstr>'C12.4 (4)'!Print_Area</vt:lpstr>
      <vt:lpstr>'C12.4 (5)'!Print_Area</vt:lpstr>
      <vt:lpstr>'C12.4 (6)'!Print_Area</vt:lpstr>
      <vt:lpstr>C12.5!Print_Area</vt:lpstr>
      <vt:lpstr>'C12.5 (2)'!Print_Area</vt:lpstr>
      <vt:lpstr>'C12.5 (4)'!Print_Area</vt:lpstr>
      <vt:lpstr>'C12.5 (5)'!Print_Area</vt:lpstr>
      <vt:lpstr>'C12.5 (6)'!Print_Area</vt:lpstr>
      <vt:lpstr>C12.6!Print_Area</vt:lpstr>
      <vt:lpstr>'C12.6 (2)'!Print_Area</vt:lpstr>
      <vt:lpstr>'C12.6 (4)'!Print_Area</vt:lpstr>
      <vt:lpstr>'C12.6 (5)'!Print_Area</vt:lpstr>
      <vt:lpstr>'C12.6 (6)'!Print_Area</vt:lpstr>
      <vt:lpstr>C12.7!Print_Area</vt:lpstr>
      <vt:lpstr>'C12.7 (2)'!Print_Area</vt:lpstr>
      <vt:lpstr>'C12.7 (4)'!Print_Area</vt:lpstr>
      <vt:lpstr>'C12.7 (5)'!Print_Area</vt:lpstr>
      <vt:lpstr>'C12.7 (6)'!Print_Area</vt:lpstr>
      <vt:lpstr>C12.8!Print_Area</vt:lpstr>
      <vt:lpstr>'C12.8 (2)'!Print_Area</vt:lpstr>
      <vt:lpstr>'C12.8 (4)'!Print_Area</vt:lpstr>
      <vt:lpstr>'C12.8 (5)'!Print_Area</vt:lpstr>
      <vt:lpstr>'C12.8 (6)'!Print_Area</vt:lpstr>
      <vt:lpstr>C12.9!Print_Area</vt:lpstr>
      <vt:lpstr>'C12.9 (2)'!Print_Area</vt:lpstr>
      <vt:lpstr>'C12.9 (4)'!Print_Area</vt:lpstr>
      <vt:lpstr>'C12.9 (5)'!Print_Area</vt:lpstr>
      <vt:lpstr>'C12.9 (6)'!Print_Area</vt:lpstr>
      <vt:lpstr>C13.1!Print_Area</vt:lpstr>
      <vt:lpstr>'C13.1 (2)'!Print_Area</vt:lpstr>
      <vt:lpstr>'C13.1 (4)'!Print_Area</vt:lpstr>
      <vt:lpstr>'C13.1 (B1)'!Print_Area</vt:lpstr>
      <vt:lpstr>'C13.1 (B2)'!Print_Area</vt:lpstr>
      <vt:lpstr>C13.10!Print_Area</vt:lpstr>
      <vt:lpstr>'C13.10 (2)'!Print_Area</vt:lpstr>
      <vt:lpstr>'C13.10 (4)'!Print_Area</vt:lpstr>
      <vt:lpstr>'C13.10 (5)'!Print_Area</vt:lpstr>
      <vt:lpstr>'C13.10 (6)'!Print_Area</vt:lpstr>
      <vt:lpstr>C13.11!Print_Area</vt:lpstr>
      <vt:lpstr>'C13.11 (2)'!Print_Area</vt:lpstr>
      <vt:lpstr>'C13.11 (4)'!Print_Area</vt:lpstr>
      <vt:lpstr>'C13.11 (5)'!Print_Area</vt:lpstr>
      <vt:lpstr>'C13.11 (6)'!Print_Area</vt:lpstr>
      <vt:lpstr>C13.12!Print_Area</vt:lpstr>
      <vt:lpstr>'C13.12 (2)'!Print_Area</vt:lpstr>
      <vt:lpstr>'C13.12 (4)'!Print_Area</vt:lpstr>
      <vt:lpstr>'C13.12 (5)'!Print_Area</vt:lpstr>
      <vt:lpstr>'C13.12 (6)'!Print_Area</vt:lpstr>
      <vt:lpstr>C13.13!Print_Area</vt:lpstr>
      <vt:lpstr>'C13.13 (2)'!Print_Area</vt:lpstr>
      <vt:lpstr>'C13.13 (4)'!Print_Area</vt:lpstr>
      <vt:lpstr>'C13.13 (5)'!Print_Area</vt:lpstr>
      <vt:lpstr>'C13.13 (6)'!Print_Area</vt:lpstr>
      <vt:lpstr>C13.14!Print_Area</vt:lpstr>
      <vt:lpstr>'C13.14 (2)'!Print_Area</vt:lpstr>
      <vt:lpstr>'C13.14 (4)'!Print_Area</vt:lpstr>
      <vt:lpstr>'C13.14 (5)'!Print_Area</vt:lpstr>
      <vt:lpstr>'C13.14 (6)'!Print_Area</vt:lpstr>
      <vt:lpstr>C13.2!Print_Area</vt:lpstr>
      <vt:lpstr>'C13.2 (2)'!Print_Area</vt:lpstr>
      <vt:lpstr>'C13.2 (4)'!Print_Area</vt:lpstr>
      <vt:lpstr>'C13.2 (B1)'!Print_Area</vt:lpstr>
      <vt:lpstr>'C13.2 (B2)'!Print_Area</vt:lpstr>
      <vt:lpstr>C13.3!Print_Area</vt:lpstr>
      <vt:lpstr>'C13.3 (2)'!Print_Area</vt:lpstr>
      <vt:lpstr>'C13.3 (4)'!Print_Area</vt:lpstr>
      <vt:lpstr>'C13.3 (B1)'!Print_Area</vt:lpstr>
      <vt:lpstr>'C13.3 (B2)'!Print_Area</vt:lpstr>
      <vt:lpstr>C13.4!Print_Area</vt:lpstr>
      <vt:lpstr>'C13.4 (2)'!Print_Area</vt:lpstr>
      <vt:lpstr>'C13.4 (4)'!Print_Area</vt:lpstr>
      <vt:lpstr>'C13.4 (B1)'!Print_Area</vt:lpstr>
      <vt:lpstr>'C13.4 (B2)'!Print_Area</vt:lpstr>
      <vt:lpstr>C13.5!Print_Area</vt:lpstr>
      <vt:lpstr>'C13.5 (2)'!Print_Area</vt:lpstr>
      <vt:lpstr>'C13.5 (4)'!Print_Area</vt:lpstr>
      <vt:lpstr>'C13.5 (5)'!Print_Area</vt:lpstr>
      <vt:lpstr>'C13.5 (6)'!Print_Area</vt:lpstr>
      <vt:lpstr>C13.6!Print_Area</vt:lpstr>
      <vt:lpstr>'C13.6 (2)'!Print_Area</vt:lpstr>
      <vt:lpstr>'C13.6 (4)'!Print_Area</vt:lpstr>
      <vt:lpstr>'C13.6 (5)'!Print_Area</vt:lpstr>
      <vt:lpstr>'C13.6 (6)'!Print_Area</vt:lpstr>
      <vt:lpstr>C13.7!Print_Area</vt:lpstr>
      <vt:lpstr>'C13.7 (2)'!Print_Area</vt:lpstr>
      <vt:lpstr>'C13.7 (4)'!Print_Area</vt:lpstr>
      <vt:lpstr>'C13.7 (B1)'!Print_Area</vt:lpstr>
      <vt:lpstr>'C13.7 (B2)'!Print_Area</vt:lpstr>
      <vt:lpstr>C13.8!Print_Area</vt:lpstr>
      <vt:lpstr>'C13.8 (2)'!Print_Area</vt:lpstr>
      <vt:lpstr>'C13.8 (4)'!Print_Area</vt:lpstr>
      <vt:lpstr>'C13.8 (B1)'!Print_Area</vt:lpstr>
      <vt:lpstr>'C13.8 (B2)'!Print_Area</vt:lpstr>
      <vt:lpstr>C13.9!Print_Area</vt:lpstr>
      <vt:lpstr>'C13.9 (2)'!Print_Area</vt:lpstr>
      <vt:lpstr>'C13.9 (4)'!Print_Area</vt:lpstr>
      <vt:lpstr>'C13.9 (5)'!Print_Area</vt:lpstr>
      <vt:lpstr>'C13.9 (6)'!Print_Area</vt:lpstr>
      <vt:lpstr>C14.1!Print_Area</vt:lpstr>
      <vt:lpstr>'C14.1 (2)'!Print_Area</vt:lpstr>
      <vt:lpstr>'C14.1 (4)'!Print_Area</vt:lpstr>
      <vt:lpstr>'C14.1 (5)'!Print_Area</vt:lpstr>
      <vt:lpstr>'C14.1 (6)'!Print_Area</vt:lpstr>
      <vt:lpstr>C14.10!Print_Area</vt:lpstr>
      <vt:lpstr>'C14.10 (2)'!Print_Area</vt:lpstr>
      <vt:lpstr>'C14.10 (4)'!Print_Area</vt:lpstr>
      <vt:lpstr>'C14.10 (5)'!Print_Area</vt:lpstr>
      <vt:lpstr>'C14.10 (6)'!Print_Area</vt:lpstr>
      <vt:lpstr>C14.11!Print_Area</vt:lpstr>
      <vt:lpstr>'C14.11 (2)'!Print_Area</vt:lpstr>
      <vt:lpstr>'C14.11 (4)'!Print_Area</vt:lpstr>
      <vt:lpstr>'C14.11 (5)'!Print_Area</vt:lpstr>
      <vt:lpstr>'C14.11 (6)'!Print_Area</vt:lpstr>
      <vt:lpstr>C14.2!Print_Area</vt:lpstr>
      <vt:lpstr>'C14.2 (2)'!Print_Area</vt:lpstr>
      <vt:lpstr>'C14.2 (4)'!Print_Area</vt:lpstr>
      <vt:lpstr>'C14.2 (5)'!Print_Area</vt:lpstr>
      <vt:lpstr>'C14.2 (6)'!Print_Area</vt:lpstr>
      <vt:lpstr>C14.3!Print_Area</vt:lpstr>
      <vt:lpstr>'C14.3 (2)'!Print_Area</vt:lpstr>
      <vt:lpstr>'C14.3 (4)'!Print_Area</vt:lpstr>
      <vt:lpstr>'C14.3 (5)'!Print_Area</vt:lpstr>
      <vt:lpstr>'C14.3 (6)'!Print_Area</vt:lpstr>
      <vt:lpstr>C14.4!Print_Area</vt:lpstr>
      <vt:lpstr>'C14.4 (2)'!Print_Area</vt:lpstr>
      <vt:lpstr>'C14.4 (4)'!Print_Area</vt:lpstr>
      <vt:lpstr>'C14.4 (5)'!Print_Area</vt:lpstr>
      <vt:lpstr>'C14.4 (6)'!Print_Area</vt:lpstr>
      <vt:lpstr>C14.5!Print_Area</vt:lpstr>
      <vt:lpstr>'C14.5 (2)'!Print_Area</vt:lpstr>
      <vt:lpstr>'C14.5 (4)'!Print_Area</vt:lpstr>
      <vt:lpstr>'C14.5 (5)'!Print_Area</vt:lpstr>
      <vt:lpstr>'C14.5 (6)'!Print_Area</vt:lpstr>
      <vt:lpstr>C14.6!Print_Area</vt:lpstr>
      <vt:lpstr>'C14.6 (2)'!Print_Area</vt:lpstr>
      <vt:lpstr>'C14.6 (4)'!Print_Area</vt:lpstr>
      <vt:lpstr>'C14.6 (5)'!Print_Area</vt:lpstr>
      <vt:lpstr>'C14.6 (6)'!Print_Area</vt:lpstr>
      <vt:lpstr>C14.7!Print_Area</vt:lpstr>
      <vt:lpstr>'C14.7 (2)'!Print_Area</vt:lpstr>
      <vt:lpstr>'C14.7 (4)'!Print_Area</vt:lpstr>
      <vt:lpstr>'C14.7 (5)'!Print_Area</vt:lpstr>
      <vt:lpstr>'C14.7 (6)'!Print_Area</vt:lpstr>
      <vt:lpstr>C14.8!Print_Area</vt:lpstr>
      <vt:lpstr>'C14.8 (2)'!Print_Area</vt:lpstr>
      <vt:lpstr>'C14.8 (4)'!Print_Area</vt:lpstr>
      <vt:lpstr>'C14.8 (5)'!Print_Area</vt:lpstr>
      <vt:lpstr>'C14.8 (6)'!Print_Area</vt:lpstr>
      <vt:lpstr>C14.9!Print_Area</vt:lpstr>
      <vt:lpstr>'C14.9 (2)'!Print_Area</vt:lpstr>
      <vt:lpstr>'C14.9 (4)'!Print_Area</vt:lpstr>
      <vt:lpstr>'C14.9 (5)'!Print_Area</vt:lpstr>
      <vt:lpstr>'C14.9 (6)'!Print_Area</vt:lpstr>
      <vt:lpstr>'C2.1 (2)'!Print_Area</vt:lpstr>
      <vt:lpstr>'C2.1 (4)'!Print_Area</vt:lpstr>
      <vt:lpstr>'C2.1 (5)'!Print_Area</vt:lpstr>
      <vt:lpstr>'C2.1 (6)'!Print_Area</vt:lpstr>
      <vt:lpstr>'C2.1 (A1)'!Print_Area</vt:lpstr>
      <vt:lpstr>'C2.2 (2)'!Print_Area</vt:lpstr>
      <vt:lpstr>'C2.2 (4)'!Print_Area</vt:lpstr>
      <vt:lpstr>'C2.2 (5)'!Print_Area</vt:lpstr>
      <vt:lpstr>'C2.2 (6)'!Print_Area</vt:lpstr>
      <vt:lpstr>'C2.2 (A1)'!Print_Area</vt:lpstr>
      <vt:lpstr>C2.3!Print_Area</vt:lpstr>
      <vt:lpstr>'C2.3 (2)'!Print_Area</vt:lpstr>
      <vt:lpstr>'C2.3 (4)'!Print_Area</vt:lpstr>
      <vt:lpstr>'C2.3 (5)'!Print_Area</vt:lpstr>
      <vt:lpstr>'C2.3 (6)'!Print_Area</vt:lpstr>
      <vt:lpstr>C2.4!Print_Area</vt:lpstr>
      <vt:lpstr>'C2.4 (2)'!Print_Area</vt:lpstr>
      <vt:lpstr>'C2.4 (4)'!Print_Area</vt:lpstr>
      <vt:lpstr>'C2.4 (5)'!Print_Area</vt:lpstr>
      <vt:lpstr>'C2.4 (6)'!Print_Area</vt:lpstr>
      <vt:lpstr>'C20.1 (2)'!Print_Area</vt:lpstr>
      <vt:lpstr>'C20.1 (4)'!Print_Area</vt:lpstr>
      <vt:lpstr>'C20.1 (A1)'!Print_Area</vt:lpstr>
      <vt:lpstr>'C20.1 (B1)'!Print_Area</vt:lpstr>
      <vt:lpstr>'C20.1 (B2)'!Print_Area</vt:lpstr>
      <vt:lpstr>'C3.1 (2)'!Print_Area</vt:lpstr>
      <vt:lpstr>'C3.1 (4)'!Print_Area</vt:lpstr>
      <vt:lpstr>'C3.1 (5)'!Print_Area</vt:lpstr>
      <vt:lpstr>'C3.1 (6)'!Print_Area</vt:lpstr>
      <vt:lpstr>'C3.1 (A1)'!Print_Area</vt:lpstr>
      <vt:lpstr>'C3.2 (2)'!Print_Area</vt:lpstr>
      <vt:lpstr>'C3.2 (4)'!Print_Area</vt:lpstr>
      <vt:lpstr>'C3.2 (6)'!Print_Area</vt:lpstr>
      <vt:lpstr>'C3.2 (A1)'!Print_Area</vt:lpstr>
      <vt:lpstr>'C3.2 (B1)'!Print_Area</vt:lpstr>
      <vt:lpstr>'C3.3 (2)'!Print_Area</vt:lpstr>
      <vt:lpstr>'C3.3 (4)'!Print_Area</vt:lpstr>
      <vt:lpstr>'C3.3 (5)'!Print_Area</vt:lpstr>
      <vt:lpstr>'C3.3 (6)'!Print_Area</vt:lpstr>
      <vt:lpstr>'C3.3 (A1)'!Print_Area</vt:lpstr>
      <vt:lpstr>'C4.1 (2)'!Print_Area</vt:lpstr>
      <vt:lpstr>'C4.1 (4)'!Print_Area</vt:lpstr>
      <vt:lpstr>'C4.1 (5)'!Print_Area</vt:lpstr>
      <vt:lpstr>'C4.1 (6)'!Print_Area</vt:lpstr>
      <vt:lpstr>'C4.1 (A1)'!Print_Area</vt:lpstr>
      <vt:lpstr>'C4.2 (2)'!Print_Area</vt:lpstr>
      <vt:lpstr>'C4.2 (4)'!Print_Area</vt:lpstr>
      <vt:lpstr>'C4.2 (5)'!Print_Area</vt:lpstr>
      <vt:lpstr>'C4.2 (6)'!Print_Area</vt:lpstr>
      <vt:lpstr>'C4.2 (A1)'!Print_Area</vt:lpstr>
      <vt:lpstr>'C4.3 (2)'!Print_Area</vt:lpstr>
      <vt:lpstr>'C4.3 (4)'!Print_Area</vt:lpstr>
      <vt:lpstr>'C4.3 (5)'!Print_Area</vt:lpstr>
      <vt:lpstr>'C4.3 (6)'!Print_Area</vt:lpstr>
      <vt:lpstr>'C4.3 (A1)'!Print_Area</vt:lpstr>
      <vt:lpstr>'C4.4 (2)'!Print_Area</vt:lpstr>
      <vt:lpstr>'C4.4 (5)'!Print_Area</vt:lpstr>
      <vt:lpstr>'C4.4 (6)'!Print_Area</vt:lpstr>
      <vt:lpstr>'C4.4 (A1)'!Print_Area</vt:lpstr>
      <vt:lpstr>'C5.1 (2)'!Print_Area</vt:lpstr>
      <vt:lpstr>'C5.1 (5)'!Print_Area</vt:lpstr>
      <vt:lpstr>'C5.1 (6)'!Print_Area</vt:lpstr>
      <vt:lpstr>'C5.1 (A1)'!Print_Area</vt:lpstr>
      <vt:lpstr>'C5.2 (2)'!Print_Area</vt:lpstr>
      <vt:lpstr>'C5.2 (5)'!Print_Area</vt:lpstr>
      <vt:lpstr>'C5.2 (6)'!Print_Area</vt:lpstr>
      <vt:lpstr>'C5.2 (A1)'!Print_Area</vt:lpstr>
      <vt:lpstr>'C5.3 (5)'!Print_Area</vt:lpstr>
      <vt:lpstr>'C5.3 (6)'!Print_Area</vt:lpstr>
      <vt:lpstr>'C5.3 (A1)'!Print_Area</vt:lpstr>
      <vt:lpstr>'C5.3 (A2)'!Print_Area</vt:lpstr>
      <vt:lpstr>'C5.4 (2)'!Print_Area</vt:lpstr>
      <vt:lpstr>'C5.4 (5)'!Print_Area</vt:lpstr>
      <vt:lpstr>'C5.4 (6)'!Print_Area</vt:lpstr>
      <vt:lpstr>'C5.4 (A1)'!Print_Area</vt:lpstr>
      <vt:lpstr>'C5.5 (2)'!Print_Area</vt:lpstr>
      <vt:lpstr>'C5.5 (4)'!Print_Area</vt:lpstr>
      <vt:lpstr>'C5.5 (5)'!Print_Area</vt:lpstr>
      <vt:lpstr>'C5.5 (6)'!Print_Area</vt:lpstr>
      <vt:lpstr>'C5.5 (A1)'!Print_Area</vt:lpstr>
      <vt:lpstr>C6.1!Print_Area</vt:lpstr>
      <vt:lpstr>'C6.1 (2)'!Print_Area</vt:lpstr>
      <vt:lpstr>'C6.1 (4)'!Print_Area</vt:lpstr>
      <vt:lpstr>'C6.1 (5)'!Print_Area</vt:lpstr>
      <vt:lpstr>'C6.1 (6)'!Print_Area</vt:lpstr>
      <vt:lpstr>'C6.2 (2)'!Print_Area</vt:lpstr>
      <vt:lpstr>'C6.2 (4)'!Print_Area</vt:lpstr>
      <vt:lpstr>'C6.2 (5)'!Print_Area</vt:lpstr>
      <vt:lpstr>'C6.2 (6)'!Print_Area</vt:lpstr>
      <vt:lpstr>'C6.2 (A1)'!Print_Area</vt:lpstr>
      <vt:lpstr>C7.1!Print_Area</vt:lpstr>
      <vt:lpstr>'C7.1 (2)'!Print_Area</vt:lpstr>
      <vt:lpstr>'C7.1 (4)'!Print_Area</vt:lpstr>
      <vt:lpstr>'C7.1 (5)'!Print_Area</vt:lpstr>
      <vt:lpstr>'C7.1 (6)'!Print_Area</vt:lpstr>
      <vt:lpstr>C7.2!Print_Area</vt:lpstr>
      <vt:lpstr>'C7.2 (2)'!Print_Area</vt:lpstr>
      <vt:lpstr>'C7.2 (4)'!Print_Area</vt:lpstr>
      <vt:lpstr>'C7.2 (5)'!Print_Area</vt:lpstr>
      <vt:lpstr>'C7.2 (6)'!Print_Area</vt:lpstr>
      <vt:lpstr>C7.3!Print_Area</vt:lpstr>
      <vt:lpstr>'C7.3 (2)'!Print_Area</vt:lpstr>
      <vt:lpstr>'C7.3 (4)'!Print_Area</vt:lpstr>
      <vt:lpstr>'C7.3 (5)'!Print_Area</vt:lpstr>
      <vt:lpstr>'C7.3 (6)'!Print_Area</vt:lpstr>
      <vt:lpstr>C7.4!Print_Area</vt:lpstr>
      <vt:lpstr>'C7.4 (2)'!Print_Area</vt:lpstr>
      <vt:lpstr>'C7.4 (4)'!Print_Area</vt:lpstr>
      <vt:lpstr>'C7.4 (5)'!Print_Area</vt:lpstr>
      <vt:lpstr>'C7.4 (6)'!Print_Area</vt:lpstr>
      <vt:lpstr>C7.5!Print_Area</vt:lpstr>
      <vt:lpstr>'C7.5 (2)'!Print_Area</vt:lpstr>
      <vt:lpstr>'C7.5 (4)'!Print_Area</vt:lpstr>
      <vt:lpstr>'C7.5 (5)'!Print_Area</vt:lpstr>
      <vt:lpstr>'C7.5 (6)'!Print_Area</vt:lpstr>
      <vt:lpstr>C7.6!Print_Area</vt:lpstr>
      <vt:lpstr>'C7.6 (2)'!Print_Area</vt:lpstr>
      <vt:lpstr>'C7.6 (4)'!Print_Area</vt:lpstr>
      <vt:lpstr>'C7.6 (5)'!Print_Area</vt:lpstr>
      <vt:lpstr>'C7.6 (6)'!Print_Area</vt:lpstr>
      <vt:lpstr>'C8.1 (2)'!Print_Area</vt:lpstr>
      <vt:lpstr>'C8.1 (4)'!Print_Area</vt:lpstr>
      <vt:lpstr>'C8.1 (5)'!Print_Area</vt:lpstr>
      <vt:lpstr>'C8.1 (6)'!Print_Area</vt:lpstr>
      <vt:lpstr>'C8.1 (A1)'!Print_Area</vt:lpstr>
      <vt:lpstr>C8.2!Print_Area</vt:lpstr>
      <vt:lpstr>'C8.2 (2)'!Print_Area</vt:lpstr>
      <vt:lpstr>'C8.2 (4)'!Print_Area</vt:lpstr>
      <vt:lpstr>'C8.2 (5)'!Print_Area</vt:lpstr>
      <vt:lpstr>'C8.2 (6)'!Print_Area</vt:lpstr>
      <vt:lpstr>C8.3!Print_Area</vt:lpstr>
      <vt:lpstr>'C8.3 (2)'!Print_Area</vt:lpstr>
      <vt:lpstr>'C8.3 (4)'!Print_Area</vt:lpstr>
      <vt:lpstr>'C8.3 (5)'!Print_Area</vt:lpstr>
      <vt:lpstr>'C8.3 (6)'!Print_Area</vt:lpstr>
      <vt:lpstr>C8.4!Print_Area</vt:lpstr>
      <vt:lpstr>'C8.4 (2)'!Print_Area</vt:lpstr>
      <vt:lpstr>'C8.4 (4)'!Print_Area</vt:lpstr>
      <vt:lpstr>'C8.4 (5)'!Print_Area</vt:lpstr>
      <vt:lpstr>'C8.4 (6)'!Print_Area</vt:lpstr>
      <vt:lpstr>C8.5!Print_Area</vt:lpstr>
      <vt:lpstr>'C8.5 (4)'!Print_Area</vt:lpstr>
      <vt:lpstr>'C8.5 (5)'!Print_Area</vt:lpstr>
      <vt:lpstr>'C8.5 (6)'!Print_Area</vt:lpstr>
      <vt:lpstr>'C8.5 (A2)'!Print_Area</vt:lpstr>
      <vt:lpstr>C8.6!Print_Area</vt:lpstr>
      <vt:lpstr>'C8.6 (4)'!Print_Area</vt:lpstr>
      <vt:lpstr>'C8.6 (5)'!Print_Area</vt:lpstr>
      <vt:lpstr>'C8.6 (6)'!Print_Area</vt:lpstr>
      <vt:lpstr>'C8.6 (A2)'!Print_Area</vt:lpstr>
      <vt:lpstr>C8.7!Print_Area</vt:lpstr>
      <vt:lpstr>'C8.7 (2)'!Print_Area</vt:lpstr>
      <vt:lpstr>'C8.7 (4)'!Print_Area</vt:lpstr>
      <vt:lpstr>'C8.7 (5)'!Print_Area</vt:lpstr>
      <vt:lpstr>'C8.7 (6)'!Print_Area</vt:lpstr>
      <vt:lpstr>C8.8!Print_Area</vt:lpstr>
      <vt:lpstr>'C8.8 (4)'!Print_Area</vt:lpstr>
      <vt:lpstr>'C8.8 (5)'!Print_Area</vt:lpstr>
      <vt:lpstr>'C8.8 (6)'!Print_Area</vt:lpstr>
      <vt:lpstr>'C8.8 (A2)'!Print_Area</vt:lpstr>
      <vt:lpstr>C8.9!Print_Area</vt:lpstr>
      <vt:lpstr>'C8.9 (2)'!Print_Area</vt:lpstr>
      <vt:lpstr>'C8.9 (4)'!Print_Area</vt:lpstr>
      <vt:lpstr>'C8.9 (5)'!Print_Area</vt:lpstr>
      <vt:lpstr>'C8.9 (6)'!Print_Area</vt:lpstr>
      <vt:lpstr>'C9.1 (2)'!Print_Area</vt:lpstr>
      <vt:lpstr>'C9.1 (4)'!Print_Area</vt:lpstr>
      <vt:lpstr>'C9.1 (5)'!Print_Area</vt:lpstr>
      <vt:lpstr>'C9.1 (6)'!Print_Area</vt:lpstr>
      <vt:lpstr>'C9.1 (A1)'!Print_Area</vt:lpstr>
      <vt:lpstr>Electrical!Print_Area</vt:lpstr>
      <vt:lpstr>'Roadworks (2)'!Print_Area</vt:lpstr>
      <vt:lpstr>'Sect D - D1000'!Print_Area</vt:lpstr>
      <vt:lpstr>'Sect D - D1000 (2)'!Print_Area</vt:lpstr>
      <vt:lpstr>'Sect D - D1000 (5)'!Print_Area</vt:lpstr>
      <vt:lpstr>'Sect D - D1000 (6)'!Print_Area</vt:lpstr>
      <vt:lpstr>'Sect D - D1000 (D)'!Print_Area</vt:lpstr>
      <vt:lpstr>'Summary of Pricing'!Print_Area</vt:lpstr>
      <vt:lpstr>'Summary of Pricing (A1)'!Print_Area</vt:lpstr>
      <vt:lpstr>'Summary of Pricing (A2)'!Print_Area</vt:lpstr>
      <vt:lpstr>'Summary of Pricing (B1)'!Print_Area</vt:lpstr>
      <vt:lpstr>'Summary of Pricing (B2)'!Print_Area</vt:lpstr>
      <vt:lpstr>'Summary of Pricing (D)'!Print_Area</vt:lpstr>
      <vt:lpstr>'Summary of Pricing (E)'!Print_Area</vt:lpstr>
      <vt:lpstr>'C1.2 (2)'!Print_Titles</vt:lpstr>
      <vt:lpstr>'C1.2 (5)'!Print_Titles</vt:lpstr>
      <vt:lpstr>'C1.2 (6)'!Print_Titles</vt:lpstr>
      <vt:lpstr>'C1.2 (A1)'!Print_Titles</vt:lpstr>
      <vt:lpstr>'C1.3 (2)'!Print_Titles</vt:lpstr>
      <vt:lpstr>'C1.3 (4)'!Print_Titles</vt:lpstr>
      <vt:lpstr>'C1.3 (5)'!Print_Titles</vt:lpstr>
      <vt:lpstr>'C1.3 (6)'!Print_Titles</vt:lpstr>
      <vt:lpstr>'C1.3 (A1)'!Print_Titles</vt:lpstr>
      <vt:lpstr>'C1.4 (2)'!Print_Titles</vt:lpstr>
      <vt:lpstr>'C1.4 (4)'!Print_Titles</vt:lpstr>
      <vt:lpstr>'C1.4 (5)'!Print_Titles</vt:lpstr>
      <vt:lpstr>'C1.4 (6)'!Print_Titles</vt:lpstr>
      <vt:lpstr>'C1.4 (A1)'!Print_Titles</vt:lpstr>
      <vt:lpstr>'C1.5 (2)'!Print_Titles</vt:lpstr>
      <vt:lpstr>'C1.5 (5)'!Print_Titles</vt:lpstr>
      <vt:lpstr>'C1.5 (6)'!Print_Titles</vt:lpstr>
      <vt:lpstr>'C1.5 (A1)'!Print_Titles</vt:lpstr>
      <vt:lpstr>'C1.6 (2)'!Print_Titles</vt:lpstr>
      <vt:lpstr>'C1.6 (5)'!Print_Titles</vt:lpstr>
      <vt:lpstr>'C1.6 (6)'!Print_Titles</vt:lpstr>
      <vt:lpstr>'C1.6 (A1)'!Print_Titles</vt:lpstr>
      <vt:lpstr>'C1.7 (2)'!Print_Titles</vt:lpstr>
      <vt:lpstr>'C1.7 (6)'!Print_Titles</vt:lpstr>
      <vt:lpstr>'C1.7 (A1)'!Print_Titles</vt:lpstr>
      <vt:lpstr>'C1.7 (B1)'!Print_Titles</vt:lpstr>
      <vt:lpstr>'C2.2 (2)'!Print_Titles</vt:lpstr>
      <vt:lpstr>'C2.2 (4)'!Print_Titles</vt:lpstr>
      <vt:lpstr>'C2.2 (5)'!Print_Titles</vt:lpstr>
      <vt:lpstr>'C2.2 (6)'!Print_Titles</vt:lpstr>
      <vt:lpstr>'C2.2 (A1)'!Print_Titles</vt:lpstr>
      <vt:lpstr>'C3.1 (2)'!Print_Titles</vt:lpstr>
      <vt:lpstr>'C3.1 (4)'!Print_Titles</vt:lpstr>
      <vt:lpstr>'C3.1 (5)'!Print_Titles</vt:lpstr>
      <vt:lpstr>'C3.1 (6)'!Print_Titles</vt:lpstr>
      <vt:lpstr>'C3.1 (A1)'!Print_Titles</vt:lpstr>
      <vt:lpstr>'C3.2 (2)'!Print_Titles</vt:lpstr>
      <vt:lpstr>'C3.2 (4)'!Print_Titles</vt:lpstr>
      <vt:lpstr>'C3.2 (6)'!Print_Titles</vt:lpstr>
      <vt:lpstr>'C3.2 (A1)'!Print_Titles</vt:lpstr>
      <vt:lpstr>'C3.2 (B1)'!Print_Titles</vt:lpstr>
      <vt:lpstr>'C3.3 (2)'!Print_Titles</vt:lpstr>
      <vt:lpstr>'C3.3 (4)'!Print_Titles</vt:lpstr>
      <vt:lpstr>'C3.3 (5)'!Print_Titles</vt:lpstr>
      <vt:lpstr>'C3.3 (6)'!Print_Titles</vt:lpstr>
      <vt:lpstr>'C3.3 (A1)'!Print_Titles</vt:lpstr>
      <vt:lpstr>'Roadworks (2)'!Print_Titles</vt:lpstr>
      <vt:lpstr>'Stakeholder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Corné Roux (ER)</dc:creator>
  <cp:lastModifiedBy>Donald Seshoka (GP)</cp:lastModifiedBy>
  <cp:lastPrinted>2021-03-11T15:11:25Z</cp:lastPrinted>
  <dcterms:created xsi:type="dcterms:W3CDTF">2019-08-01T08:27:18Z</dcterms:created>
  <dcterms:modified xsi:type="dcterms:W3CDTF">2026-10-13T13:49:54Z</dcterms:modified>
</cp:coreProperties>
</file>